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zppsk\New folder\"/>
    </mc:Choice>
  </mc:AlternateContent>
  <xr:revisionPtr revIDLastSave="0" documentId="13_ncr:1_{2042DEBD-9A14-4DA5-BB1B-1D7CE283C3CC}" xr6:coauthVersionLast="47" xr6:coauthVersionMax="47" xr10:uidLastSave="{00000000-0000-0000-0000-000000000000}"/>
  <bookViews>
    <workbookView showSheetTabs="0" xWindow="-108" yWindow="-108" windowWidth="23256" windowHeight="12456" tabRatio="0" xr2:uid="{00000000-000D-0000-FFFF-FFFF00000000}"/>
  </bookViews>
  <sheets>
    <sheet name="HOME" sheetId="20" r:id="rId1"/>
    <sheet name="Sheet5" sheetId="37" r:id="rId2"/>
    <sheet name="Sheet6" sheetId="38" r:id="rId3"/>
    <sheet name="Sheet7" sheetId="39" r:id="rId4"/>
    <sheet name="students" sheetId="2" r:id="rId5"/>
    <sheet name="PragNondi" sheetId="25" r:id="rId6"/>
    <sheet name="Marathi" sheetId="1" r:id="rId7"/>
    <sheet name="Hindi" sheetId="9" r:id="rId8"/>
    <sheet name="English" sheetId="13" r:id="rId9"/>
    <sheet name="Maths" sheetId="14" r:id="rId10"/>
    <sheet name="Sci" sheetId="15" r:id="rId11"/>
    <sheet name="Sco" sheetId="16" r:id="rId12"/>
    <sheet name="Kala" sheetId="17" r:id="rId13"/>
    <sheet name="Karya" sheetId="18" r:id="rId14"/>
    <sheet name="Shashi" sheetId="19" r:id="rId15"/>
    <sheet name="Varna" sheetId="6" r:id="rId16"/>
    <sheet name="Varna2" sheetId="26" r:id="rId17"/>
    <sheet name="Gunatmak" sheetId="4" r:id="rId18"/>
    <sheet name="Gunatmak2" sheetId="27" r:id="rId19"/>
    <sheet name="nondi_Boys" sheetId="7" r:id="rId20"/>
    <sheet name="Sheet3" sheetId="34" r:id="rId21"/>
    <sheet name="Nondi_Girls" sheetId="24" r:id="rId22"/>
    <sheet name="GradeCard (2)" sheetId="21" r:id="rId23"/>
    <sheet name="1_R" sheetId="31" r:id="rId24"/>
    <sheet name="Sheet4" sheetId="35" r:id="rId25"/>
    <sheet name="2_R " sheetId="32" r:id="rId26"/>
    <sheet name="Sheet4 (2)" sheetId="36" r:id="rId27"/>
    <sheet name="Sheet1" sheetId="22" r:id="rId28"/>
    <sheet name="GradeCard (4)" sheetId="30" r:id="rId29"/>
    <sheet name="Sheet2" sheetId="33" r:id="rId30"/>
  </sheets>
  <externalReferences>
    <externalReference r:id="rId31"/>
    <externalReference r:id="rId32"/>
    <externalReference r:id="rId33"/>
  </externalReferences>
  <definedNames>
    <definedName name="A" localSheetId="8">students!#REF!</definedName>
    <definedName name="A" localSheetId="22">students!#REF!</definedName>
    <definedName name="A" localSheetId="12">students!#REF!</definedName>
    <definedName name="A" localSheetId="13">students!#REF!</definedName>
    <definedName name="A" localSheetId="9">students!#REF!</definedName>
    <definedName name="A" localSheetId="21">students!#REF!</definedName>
    <definedName name="A" localSheetId="10">students!#REF!</definedName>
    <definedName name="A" localSheetId="11">students!#REF!</definedName>
    <definedName name="A" localSheetId="14">students!#REF!</definedName>
    <definedName name="A" localSheetId="29">[1]students!#REF!</definedName>
    <definedName name="A">students!#REF!</definedName>
    <definedName name="Ab" localSheetId="29">[1]nondi_Boys!$L$2:$L$127</definedName>
    <definedName name="Ab">nondi_Boys!$L$2:$L$127</definedName>
    <definedName name="Ag" localSheetId="29">[1]Nondi_Girls!$L$2:$L$116</definedName>
    <definedName name="Ag">Nondi_Girls!$L$2:$L$116</definedName>
    <definedName name="Cha" localSheetId="21">Nondi_Girls!#REF!</definedName>
    <definedName name="Cha">nondi_Boys!$L$2:$L$38</definedName>
    <definedName name="Chag" localSheetId="21">Nondi_Girls!$L$2:$L$38</definedName>
    <definedName name="Chag" localSheetId="29">[1]nondi_Boys!#REF!</definedName>
    <definedName name="Chag">nondi_Boys!#REF!</definedName>
    <definedName name="Chandb">nondi_Boys!$L$2:$L$100</definedName>
    <definedName name="Eb" localSheetId="29">[1]nondi_Boys!$D$2:$D$101</definedName>
    <definedName name="Eb">nondi_Boys!$D$2:$D$101</definedName>
    <definedName name="Eg" localSheetId="29">[1]Nondi_Girls!$D$2:$D$105</definedName>
    <definedName name="Eg">Nondi_Girls!$D$2:$D$105</definedName>
    <definedName name="Eng" localSheetId="21">Nondi_Girls!#REF!</definedName>
    <definedName name="Eng">nondi_Boys!$D$2:$D$54</definedName>
    <definedName name="Engb">nondi_Boys!$D$2:$D$100</definedName>
    <definedName name="Engg" localSheetId="21">Nondi_Girls!$D$2:$D$55</definedName>
    <definedName name="Engg" localSheetId="29">[1]nondi_Boys!#REF!</definedName>
    <definedName name="Engg">nondi_Boys!#REF!</definedName>
    <definedName name="Gb" localSheetId="29">[1]nondi_Boys!$E$2:$E$104</definedName>
    <definedName name="Gb">nondi_Boys!$E$2:$E$104</definedName>
    <definedName name="Gg" localSheetId="29">[1]Nondi_Girls!$E$2:$E$107</definedName>
    <definedName name="Gg">Nondi_Girls!$E$2:$E$107</definedName>
    <definedName name="Hb" localSheetId="29">[1]nondi_Boys!$C$2:$C$136</definedName>
    <definedName name="Hb">nondi_Boys!$C$2:$C$136</definedName>
    <definedName name="Hg" localSheetId="29">[1]Nondi_Girls!$C$2:$C$121</definedName>
    <definedName name="Hg">Nondi_Girls!$C$2:$C$121</definedName>
    <definedName name="Hin" localSheetId="21">Nondi_Girls!#REF!</definedName>
    <definedName name="Hin">nondi_Boys!$C$2:$C$49</definedName>
    <definedName name="Hinb">nondi_Boys!$C$2:$C$101</definedName>
    <definedName name="Hing" localSheetId="21">Nondi_Girls!$C$2:$C$49</definedName>
    <definedName name="Hing" localSheetId="29">[1]nondi_Boys!#REF!</definedName>
    <definedName name="Hing">nondi_Boys!#REF!</definedName>
    <definedName name="Ib" localSheetId="29">[1]nondi_Boys!$G$2:$G$127</definedName>
    <definedName name="Ib">nondi_Boys!$G$2:$G$127</definedName>
    <definedName name="Ig" localSheetId="29">[1]Nondi_Girls!$G$2:$G$113</definedName>
    <definedName name="Ig">Nondi_Girls!$G$2:$G$113</definedName>
    <definedName name="Kal" localSheetId="21">Nondi_Girls!#REF!</definedName>
    <definedName name="Kal">nondi_Boys!$H$2:$H$45</definedName>
    <definedName name="Kalab">nondi_Boys!$H$2:$H$102</definedName>
    <definedName name="Kalag" localSheetId="21">Nondi_Girls!$H$2:$H$45</definedName>
    <definedName name="Kalag" localSheetId="29">[1]nondi_Boys!#REF!</definedName>
    <definedName name="Kalag">nondi_Boys!#REF!</definedName>
    <definedName name="Kar" localSheetId="21">Nondi_Girls!#REF!</definedName>
    <definedName name="Kar">nondi_Boys!$I$2:$I$44</definedName>
    <definedName name="Karg" localSheetId="21">Nondi_Girls!$I$2:$I$43</definedName>
    <definedName name="Karg" localSheetId="29">[1]nondi_Boys!#REF!</definedName>
    <definedName name="Karg">nondi_Boys!#REF!</definedName>
    <definedName name="Karyab">nondi_Boys!$I$2:$I$100</definedName>
    <definedName name="Kb" localSheetId="29">[1]nondi_Boys!$H$2:$H$112</definedName>
    <definedName name="Kb">nondi_Boys!$H$2:$H$112</definedName>
    <definedName name="Kg" localSheetId="29">[1]Nondi_Girls!$H$2:$H$135</definedName>
    <definedName name="Kg">Nondi_Girls!$H$2:$H$135</definedName>
    <definedName name="Krb" localSheetId="29">[1]nondi_Boys!$I$2:$I$110</definedName>
    <definedName name="Krb">nondi_Boys!$I$2:$I$110</definedName>
    <definedName name="Krg" localSheetId="29">[1]Nondi_Girls!$I$2:$I$116</definedName>
    <definedName name="Krg">Nondi_Girls!$I$2:$I$116</definedName>
    <definedName name="l" localSheetId="8">students!#REF!</definedName>
    <definedName name="l" localSheetId="22">students!#REF!</definedName>
    <definedName name="l" localSheetId="12">students!#REF!</definedName>
    <definedName name="l" localSheetId="13">students!#REF!</definedName>
    <definedName name="l" localSheetId="9">students!#REF!</definedName>
    <definedName name="l" localSheetId="21">students!#REF!</definedName>
    <definedName name="l" localSheetId="10">students!#REF!</definedName>
    <definedName name="l" localSheetId="11">students!#REF!</definedName>
    <definedName name="l" localSheetId="14">students!#REF!</definedName>
    <definedName name="l" localSheetId="29">[1]students!#REF!</definedName>
    <definedName name="l">students!#REF!</definedName>
    <definedName name="m" localSheetId="22">students!#REF!</definedName>
    <definedName name="m" localSheetId="12">students!#REF!</definedName>
    <definedName name="m" localSheetId="13">students!#REF!</definedName>
    <definedName name="m" localSheetId="9">students!#REF!</definedName>
    <definedName name="m" localSheetId="21">students!#REF!</definedName>
    <definedName name="m" localSheetId="10">students!#REF!</definedName>
    <definedName name="m" localSheetId="11">students!#REF!</definedName>
    <definedName name="m" localSheetId="14">students!#REF!</definedName>
    <definedName name="m" localSheetId="29">[1]students!#REF!</definedName>
    <definedName name="m">students!#REF!</definedName>
    <definedName name="Ma" localSheetId="21">Nondi_Girls!#REF!</definedName>
    <definedName name="Ma">nondi_Boys!$B$16:$B$66</definedName>
    <definedName name="Mar" localSheetId="21">Nondi_Girls!#REF!</definedName>
    <definedName name="Mar">nondi_Boys!$B$2:$B$73</definedName>
    <definedName name="marathi" localSheetId="21">Nondi_Girls!#REF!</definedName>
    <definedName name="marathi">nondi_Boys!$B$1:$B$66</definedName>
    <definedName name="MarB" localSheetId="21">Nondi_Girls!#REF!</definedName>
    <definedName name="MarB">nondi_Boys!$B$2:$B$100</definedName>
    <definedName name="Marg" localSheetId="21">Nondi_Girls!#REF!</definedName>
    <definedName name="Marg" localSheetId="29">[1]nondi_Boys!#REF!</definedName>
    <definedName name="Marg">nondi_Boys!#REF!</definedName>
    <definedName name="Marggg" localSheetId="21">Nondi_Girls!$B$2:$B$73</definedName>
    <definedName name="Marggg" localSheetId="29">[1]nondi_Boys!#REF!</definedName>
    <definedName name="Marggg">nondi_Boys!#REF!</definedName>
    <definedName name="Mat" localSheetId="21">Nondi_Girls!#REF!</definedName>
    <definedName name="Mat">nondi_Boys!$E$2:$E$67</definedName>
    <definedName name="Matb">nondi_Boys!$E$2:$E$101</definedName>
    <definedName name="Matg" localSheetId="21">Nondi_Girls!$E$2:$E$67</definedName>
    <definedName name="Matg" localSheetId="29">[1]nondi_Boys!#REF!</definedName>
    <definedName name="Matg">nondi_Boys!#REF!</definedName>
    <definedName name="Mb" localSheetId="29">[1]nondi_Boys!$B$2:$B$105</definedName>
    <definedName name="Mb">nondi_Boys!$B$2:$B$105</definedName>
    <definedName name="Mg" localSheetId="29">[1]Nondi_Girls!$B$2:$B$114</definedName>
    <definedName name="Mg">Nondi_Girls!$B$2:$B$114</definedName>
    <definedName name="photo1" localSheetId="8">students!#REF!</definedName>
    <definedName name="photo1" localSheetId="22">students!#REF!</definedName>
    <definedName name="photo1" localSheetId="17">students!#REF!</definedName>
    <definedName name="photo1" localSheetId="18">students!#REF!</definedName>
    <definedName name="photo1" localSheetId="7">students!#REF!</definedName>
    <definedName name="photo1" localSheetId="12">students!#REF!</definedName>
    <definedName name="photo1" localSheetId="13">students!#REF!</definedName>
    <definedName name="photo1" localSheetId="9">students!#REF!</definedName>
    <definedName name="photo1" localSheetId="21">students!#REF!</definedName>
    <definedName name="photo1" localSheetId="10">students!#REF!</definedName>
    <definedName name="photo1" localSheetId="11">students!#REF!</definedName>
    <definedName name="photo1" localSheetId="14">students!#REF!</definedName>
    <definedName name="photo1" localSheetId="29">[1]students!#REF!</definedName>
    <definedName name="photo1">students!#REF!</definedName>
    <definedName name="photo10" localSheetId="8">students!#REF!</definedName>
    <definedName name="photo10" localSheetId="22">students!#REF!</definedName>
    <definedName name="photo10" localSheetId="28">[2]students!#REF!</definedName>
    <definedName name="photo10" localSheetId="17">students!#REF!</definedName>
    <definedName name="photo10" localSheetId="18">students!#REF!</definedName>
    <definedName name="photo10" localSheetId="7">students!#REF!</definedName>
    <definedName name="photo10" localSheetId="12">students!#REF!</definedName>
    <definedName name="photo10" localSheetId="13">students!#REF!</definedName>
    <definedName name="photo10" localSheetId="9">students!#REF!</definedName>
    <definedName name="photo10" localSheetId="21">students!#REF!</definedName>
    <definedName name="photo10" localSheetId="10">students!#REF!</definedName>
    <definedName name="photo10" localSheetId="11">students!#REF!</definedName>
    <definedName name="photo10" localSheetId="14">students!#REF!</definedName>
    <definedName name="photo10" localSheetId="29">[1]students!#REF!</definedName>
    <definedName name="photo10">students!#REF!</definedName>
    <definedName name="photo11" localSheetId="8">students!#REF!</definedName>
    <definedName name="photo11" localSheetId="22">students!#REF!</definedName>
    <definedName name="photo11" localSheetId="17">students!#REF!</definedName>
    <definedName name="photo11" localSheetId="18">students!#REF!</definedName>
    <definedName name="photo11" localSheetId="7">students!#REF!</definedName>
    <definedName name="photo11" localSheetId="12">students!#REF!</definedName>
    <definedName name="photo11" localSheetId="13">students!#REF!</definedName>
    <definedName name="photo11" localSheetId="9">students!#REF!</definedName>
    <definedName name="photo11" localSheetId="21">students!#REF!</definedName>
    <definedName name="photo11" localSheetId="10">students!#REF!</definedName>
    <definedName name="photo11" localSheetId="11">students!#REF!</definedName>
    <definedName name="photo11" localSheetId="14">students!#REF!</definedName>
    <definedName name="photo11" localSheetId="29">[1]students!#REF!</definedName>
    <definedName name="photo11">students!#REF!</definedName>
    <definedName name="photo12" localSheetId="8">students!#REF!</definedName>
    <definedName name="photo12" localSheetId="22">students!#REF!</definedName>
    <definedName name="photo12" localSheetId="17">students!#REF!</definedName>
    <definedName name="photo12" localSheetId="18">students!#REF!</definedName>
    <definedName name="photo12" localSheetId="7">students!#REF!</definedName>
    <definedName name="photo12" localSheetId="12">students!#REF!</definedName>
    <definedName name="photo12" localSheetId="13">students!#REF!</definedName>
    <definedName name="photo12" localSheetId="9">students!#REF!</definedName>
    <definedName name="photo12" localSheetId="21">students!#REF!</definedName>
    <definedName name="photo12" localSheetId="10">students!#REF!</definedName>
    <definedName name="photo12" localSheetId="11">students!#REF!</definedName>
    <definedName name="photo12" localSheetId="14">students!#REF!</definedName>
    <definedName name="photo12" localSheetId="29">[1]students!#REF!</definedName>
    <definedName name="photo12">students!#REF!</definedName>
    <definedName name="photo13" localSheetId="8">students!#REF!</definedName>
    <definedName name="photo13" localSheetId="22">students!#REF!</definedName>
    <definedName name="photo13" localSheetId="17">students!#REF!</definedName>
    <definedName name="photo13" localSheetId="18">students!#REF!</definedName>
    <definedName name="photo13" localSheetId="7">students!#REF!</definedName>
    <definedName name="photo13" localSheetId="12">students!#REF!</definedName>
    <definedName name="photo13" localSheetId="13">students!#REF!</definedName>
    <definedName name="photo13" localSheetId="9">students!#REF!</definedName>
    <definedName name="photo13" localSheetId="21">students!#REF!</definedName>
    <definedName name="photo13" localSheetId="10">students!#REF!</definedName>
    <definedName name="photo13" localSheetId="11">students!#REF!</definedName>
    <definedName name="photo13" localSheetId="14">students!#REF!</definedName>
    <definedName name="photo13" localSheetId="29">[1]students!#REF!</definedName>
    <definedName name="photo13">students!#REF!</definedName>
    <definedName name="photo14" localSheetId="8">students!#REF!</definedName>
    <definedName name="photo14" localSheetId="22">students!#REF!</definedName>
    <definedName name="photo14" localSheetId="17">students!#REF!</definedName>
    <definedName name="photo14" localSheetId="18">students!#REF!</definedName>
    <definedName name="photo14" localSheetId="7">students!#REF!</definedName>
    <definedName name="photo14" localSheetId="12">students!#REF!</definedName>
    <definedName name="photo14" localSheetId="13">students!#REF!</definedName>
    <definedName name="photo14" localSheetId="9">students!#REF!</definedName>
    <definedName name="photo14" localSheetId="21">students!#REF!</definedName>
    <definedName name="photo14" localSheetId="10">students!#REF!</definedName>
    <definedName name="photo14" localSheetId="11">students!#REF!</definedName>
    <definedName name="photo14" localSheetId="14">students!#REF!</definedName>
    <definedName name="photo14" localSheetId="29">[1]students!#REF!</definedName>
    <definedName name="photo14">students!#REF!</definedName>
    <definedName name="photo15" localSheetId="8">students!#REF!</definedName>
    <definedName name="photo15" localSheetId="22">students!#REF!</definedName>
    <definedName name="photo15" localSheetId="17">students!#REF!</definedName>
    <definedName name="photo15" localSheetId="18">students!#REF!</definedName>
    <definedName name="photo15" localSheetId="7">students!#REF!</definedName>
    <definedName name="photo15" localSheetId="12">students!#REF!</definedName>
    <definedName name="photo15" localSheetId="13">students!#REF!</definedName>
    <definedName name="photo15" localSheetId="9">students!#REF!</definedName>
    <definedName name="photo15" localSheetId="21">students!#REF!</definedName>
    <definedName name="photo15" localSheetId="10">students!#REF!</definedName>
    <definedName name="photo15" localSheetId="11">students!#REF!</definedName>
    <definedName name="photo15" localSheetId="14">students!#REF!</definedName>
    <definedName name="photo15" localSheetId="29">[1]students!#REF!</definedName>
    <definedName name="photo15">students!#REF!</definedName>
    <definedName name="photo16" localSheetId="8">students!#REF!</definedName>
    <definedName name="photo16" localSheetId="22">students!#REF!</definedName>
    <definedName name="photo16" localSheetId="17">students!#REF!</definedName>
    <definedName name="photo16" localSheetId="18">students!#REF!</definedName>
    <definedName name="photo16" localSheetId="7">students!#REF!</definedName>
    <definedName name="photo16" localSheetId="12">students!#REF!</definedName>
    <definedName name="photo16" localSheetId="13">students!#REF!</definedName>
    <definedName name="photo16" localSheetId="9">students!#REF!</definedName>
    <definedName name="photo16" localSheetId="21">students!#REF!</definedName>
    <definedName name="photo16" localSheetId="10">students!#REF!</definedName>
    <definedName name="photo16" localSheetId="11">students!#REF!</definedName>
    <definedName name="photo16" localSheetId="14">students!#REF!</definedName>
    <definedName name="photo16" localSheetId="29">[1]students!#REF!</definedName>
    <definedName name="photo16">students!#REF!</definedName>
    <definedName name="photo17" localSheetId="8">students!#REF!</definedName>
    <definedName name="photo17" localSheetId="22">students!#REF!</definedName>
    <definedName name="photo17" localSheetId="17">students!#REF!</definedName>
    <definedName name="photo17" localSheetId="18">students!#REF!</definedName>
    <definedName name="photo17" localSheetId="7">students!#REF!</definedName>
    <definedName name="photo17" localSheetId="12">students!#REF!</definedName>
    <definedName name="photo17" localSheetId="13">students!#REF!</definedName>
    <definedName name="photo17" localSheetId="9">students!#REF!</definedName>
    <definedName name="photo17" localSheetId="21">students!#REF!</definedName>
    <definedName name="photo17" localSheetId="10">students!#REF!</definedName>
    <definedName name="photo17" localSheetId="11">students!#REF!</definedName>
    <definedName name="photo17" localSheetId="14">students!#REF!</definedName>
    <definedName name="photo17" localSheetId="29">[1]students!#REF!</definedName>
    <definedName name="photo17">students!#REF!</definedName>
    <definedName name="photo18" localSheetId="8">students!#REF!</definedName>
    <definedName name="photo18" localSheetId="22">students!#REF!</definedName>
    <definedName name="photo18" localSheetId="17">students!#REF!</definedName>
    <definedName name="photo18" localSheetId="18">students!#REF!</definedName>
    <definedName name="photo18" localSheetId="7">students!#REF!</definedName>
    <definedName name="photo18" localSheetId="12">students!#REF!</definedName>
    <definedName name="photo18" localSheetId="13">students!#REF!</definedName>
    <definedName name="photo18" localSheetId="9">students!#REF!</definedName>
    <definedName name="photo18" localSheetId="21">students!#REF!</definedName>
    <definedName name="photo18" localSheetId="10">students!#REF!</definedName>
    <definedName name="photo18" localSheetId="11">students!#REF!</definedName>
    <definedName name="photo18" localSheetId="14">students!#REF!</definedName>
    <definedName name="photo18" localSheetId="29">[1]students!#REF!</definedName>
    <definedName name="photo18">students!#REF!</definedName>
    <definedName name="photo19" localSheetId="8">students!#REF!</definedName>
    <definedName name="photo19" localSheetId="22">students!#REF!</definedName>
    <definedName name="photo19" localSheetId="17">students!#REF!</definedName>
    <definedName name="photo19" localSheetId="18">students!#REF!</definedName>
    <definedName name="photo19" localSheetId="7">students!#REF!</definedName>
    <definedName name="photo19" localSheetId="12">students!#REF!</definedName>
    <definedName name="photo19" localSheetId="13">students!#REF!</definedName>
    <definedName name="photo19" localSheetId="9">students!#REF!</definedName>
    <definedName name="photo19" localSheetId="21">students!#REF!</definedName>
    <definedName name="photo19" localSheetId="10">students!#REF!</definedName>
    <definedName name="photo19" localSheetId="11">students!#REF!</definedName>
    <definedName name="photo19" localSheetId="14">students!#REF!</definedName>
    <definedName name="photo19" localSheetId="29">[1]students!#REF!</definedName>
    <definedName name="photo19">students!#REF!</definedName>
    <definedName name="photo2" localSheetId="8">students!#REF!</definedName>
    <definedName name="photo2" localSheetId="22">students!#REF!</definedName>
    <definedName name="photo2" localSheetId="17">students!#REF!</definedName>
    <definedName name="photo2" localSheetId="18">students!#REF!</definedName>
    <definedName name="photo2" localSheetId="7">students!#REF!</definedName>
    <definedName name="photo2" localSheetId="12">students!#REF!</definedName>
    <definedName name="photo2" localSheetId="13">students!#REF!</definedName>
    <definedName name="photo2" localSheetId="9">students!#REF!</definedName>
    <definedName name="photo2" localSheetId="21">students!#REF!</definedName>
    <definedName name="photo2" localSheetId="10">students!#REF!</definedName>
    <definedName name="photo2" localSheetId="11">students!#REF!</definedName>
    <definedName name="photo2" localSheetId="14">students!#REF!</definedName>
    <definedName name="photo2" localSheetId="29">[1]students!#REF!</definedName>
    <definedName name="photo2">students!#REF!</definedName>
    <definedName name="photo20" localSheetId="8">students!#REF!</definedName>
    <definedName name="photo20" localSheetId="22">students!#REF!</definedName>
    <definedName name="photo20" localSheetId="17">students!#REF!</definedName>
    <definedName name="photo20" localSheetId="18">students!#REF!</definedName>
    <definedName name="photo20" localSheetId="7">students!#REF!</definedName>
    <definedName name="photo20" localSheetId="12">students!#REF!</definedName>
    <definedName name="photo20" localSheetId="13">students!#REF!</definedName>
    <definedName name="photo20" localSheetId="9">students!#REF!</definedName>
    <definedName name="photo20" localSheetId="21">students!#REF!</definedName>
    <definedName name="photo20" localSheetId="10">students!#REF!</definedName>
    <definedName name="photo20" localSheetId="11">students!#REF!</definedName>
    <definedName name="photo20" localSheetId="14">students!#REF!</definedName>
    <definedName name="photo20" localSheetId="29">[1]students!#REF!</definedName>
    <definedName name="photo20">students!#REF!</definedName>
    <definedName name="photo21" localSheetId="8">students!#REF!</definedName>
    <definedName name="photo21" localSheetId="22">students!#REF!</definedName>
    <definedName name="photo21" localSheetId="17">students!#REF!</definedName>
    <definedName name="photo21" localSheetId="18">students!#REF!</definedName>
    <definedName name="photo21" localSheetId="7">students!#REF!</definedName>
    <definedName name="photo21" localSheetId="12">students!#REF!</definedName>
    <definedName name="photo21" localSheetId="13">students!#REF!</definedName>
    <definedName name="photo21" localSheetId="9">students!#REF!</definedName>
    <definedName name="photo21" localSheetId="21">students!#REF!</definedName>
    <definedName name="photo21" localSheetId="10">students!#REF!</definedName>
    <definedName name="photo21" localSheetId="11">students!#REF!</definedName>
    <definedName name="photo21" localSheetId="14">students!#REF!</definedName>
    <definedName name="photo21" localSheetId="29">[1]students!#REF!</definedName>
    <definedName name="photo21">students!#REF!</definedName>
    <definedName name="photo22" localSheetId="8">students!#REF!</definedName>
    <definedName name="photo22" localSheetId="22">students!#REF!</definedName>
    <definedName name="photo22" localSheetId="17">students!#REF!</definedName>
    <definedName name="photo22" localSheetId="18">students!#REF!</definedName>
    <definedName name="photo22" localSheetId="7">students!#REF!</definedName>
    <definedName name="photo22" localSheetId="12">students!#REF!</definedName>
    <definedName name="photo22" localSheetId="13">students!#REF!</definedName>
    <definedName name="photo22" localSheetId="9">students!#REF!</definedName>
    <definedName name="photo22" localSheetId="21">students!#REF!</definedName>
    <definedName name="photo22" localSheetId="10">students!#REF!</definedName>
    <definedName name="photo22" localSheetId="11">students!#REF!</definedName>
    <definedName name="photo22" localSheetId="14">students!#REF!</definedName>
    <definedName name="photo22" localSheetId="29">[1]students!#REF!</definedName>
    <definedName name="photo22">students!#REF!</definedName>
    <definedName name="photo23" localSheetId="8">students!#REF!</definedName>
    <definedName name="photo23" localSheetId="22">students!#REF!</definedName>
    <definedName name="photo23" localSheetId="17">students!#REF!</definedName>
    <definedName name="photo23" localSheetId="18">students!#REF!</definedName>
    <definedName name="photo23" localSheetId="7">students!#REF!</definedName>
    <definedName name="photo23" localSheetId="12">students!#REF!</definedName>
    <definedName name="photo23" localSheetId="13">students!#REF!</definedName>
    <definedName name="photo23" localSheetId="9">students!#REF!</definedName>
    <definedName name="photo23" localSheetId="21">students!#REF!</definedName>
    <definedName name="photo23" localSheetId="10">students!#REF!</definedName>
    <definedName name="photo23" localSheetId="11">students!#REF!</definedName>
    <definedName name="photo23" localSheetId="14">students!#REF!</definedName>
    <definedName name="photo23" localSheetId="29">[1]students!#REF!</definedName>
    <definedName name="photo23">students!#REF!</definedName>
    <definedName name="photo24" localSheetId="8">students!#REF!</definedName>
    <definedName name="photo24" localSheetId="22">students!#REF!</definedName>
    <definedName name="photo24" localSheetId="17">students!#REF!</definedName>
    <definedName name="photo24" localSheetId="18">students!#REF!</definedName>
    <definedName name="photo24" localSheetId="7">students!#REF!</definedName>
    <definedName name="photo24" localSheetId="12">students!#REF!</definedName>
    <definedName name="photo24" localSheetId="13">students!#REF!</definedName>
    <definedName name="photo24" localSheetId="9">students!#REF!</definedName>
    <definedName name="photo24" localSheetId="21">students!#REF!</definedName>
    <definedName name="photo24" localSheetId="10">students!#REF!</definedName>
    <definedName name="photo24" localSheetId="11">students!#REF!</definedName>
    <definedName name="photo24" localSheetId="14">students!#REF!</definedName>
    <definedName name="photo24" localSheetId="29">[1]students!#REF!</definedName>
    <definedName name="photo24">students!#REF!</definedName>
    <definedName name="photo25" localSheetId="8">students!#REF!</definedName>
    <definedName name="photo25" localSheetId="22">students!#REF!</definedName>
    <definedName name="photo25" localSheetId="17">students!#REF!</definedName>
    <definedName name="photo25" localSheetId="18">students!#REF!</definedName>
    <definedName name="photo25" localSheetId="7">students!#REF!</definedName>
    <definedName name="photo25" localSheetId="12">students!#REF!</definedName>
    <definedName name="photo25" localSheetId="13">students!#REF!</definedName>
    <definedName name="photo25" localSheetId="9">students!#REF!</definedName>
    <definedName name="photo25" localSheetId="21">students!#REF!</definedName>
    <definedName name="photo25" localSheetId="10">students!#REF!</definedName>
    <definedName name="photo25" localSheetId="11">students!#REF!</definedName>
    <definedName name="photo25" localSheetId="14">students!#REF!</definedName>
    <definedName name="photo25" localSheetId="29">[1]students!#REF!</definedName>
    <definedName name="photo25">students!#REF!</definedName>
    <definedName name="photo26" localSheetId="8">students!#REF!</definedName>
    <definedName name="photo26" localSheetId="22">students!#REF!</definedName>
    <definedName name="photo26" localSheetId="17">students!#REF!</definedName>
    <definedName name="photo26" localSheetId="18">students!#REF!</definedName>
    <definedName name="photo26" localSheetId="7">students!#REF!</definedName>
    <definedName name="photo26" localSheetId="12">students!#REF!</definedName>
    <definedName name="photo26" localSheetId="13">students!#REF!</definedName>
    <definedName name="photo26" localSheetId="9">students!#REF!</definedName>
    <definedName name="photo26" localSheetId="21">students!#REF!</definedName>
    <definedName name="photo26" localSheetId="10">students!#REF!</definedName>
    <definedName name="photo26" localSheetId="11">students!#REF!</definedName>
    <definedName name="photo26" localSheetId="14">students!#REF!</definedName>
    <definedName name="photo26" localSheetId="29">[1]students!#REF!</definedName>
    <definedName name="photo26">students!#REF!</definedName>
    <definedName name="photo27" localSheetId="8">students!#REF!</definedName>
    <definedName name="photo27" localSheetId="22">students!#REF!</definedName>
    <definedName name="photo27" localSheetId="17">students!#REF!</definedName>
    <definedName name="photo27" localSheetId="18">students!#REF!</definedName>
    <definedName name="photo27" localSheetId="7">students!#REF!</definedName>
    <definedName name="photo27" localSheetId="12">students!#REF!</definedName>
    <definedName name="photo27" localSheetId="13">students!#REF!</definedName>
    <definedName name="photo27" localSheetId="9">students!#REF!</definedName>
    <definedName name="photo27" localSheetId="21">students!#REF!</definedName>
    <definedName name="photo27" localSheetId="10">students!#REF!</definedName>
    <definedName name="photo27" localSheetId="11">students!#REF!</definedName>
    <definedName name="photo27" localSheetId="14">students!#REF!</definedName>
    <definedName name="photo27" localSheetId="29">[1]students!#REF!</definedName>
    <definedName name="photo27">students!#REF!</definedName>
    <definedName name="photo28" localSheetId="8">students!#REF!</definedName>
    <definedName name="photo28" localSheetId="22">students!#REF!</definedName>
    <definedName name="photo28" localSheetId="17">students!#REF!</definedName>
    <definedName name="photo28" localSheetId="18">students!#REF!</definedName>
    <definedName name="photo28" localSheetId="7">students!#REF!</definedName>
    <definedName name="photo28" localSheetId="12">students!#REF!</definedName>
    <definedName name="photo28" localSheetId="13">students!#REF!</definedName>
    <definedName name="photo28" localSheetId="9">students!#REF!</definedName>
    <definedName name="photo28" localSheetId="21">students!#REF!</definedName>
    <definedName name="photo28" localSheetId="10">students!#REF!</definedName>
    <definedName name="photo28" localSheetId="11">students!#REF!</definedName>
    <definedName name="photo28" localSheetId="14">students!#REF!</definedName>
    <definedName name="photo28" localSheetId="29">[1]students!#REF!</definedName>
    <definedName name="photo28">students!#REF!</definedName>
    <definedName name="photo29" localSheetId="8">students!#REF!</definedName>
    <definedName name="photo29" localSheetId="22">students!#REF!</definedName>
    <definedName name="photo29" localSheetId="17">students!#REF!</definedName>
    <definedName name="photo29" localSheetId="18">students!#REF!</definedName>
    <definedName name="photo29" localSheetId="7">students!#REF!</definedName>
    <definedName name="photo29" localSheetId="12">students!#REF!</definedName>
    <definedName name="photo29" localSheetId="13">students!#REF!</definedName>
    <definedName name="photo29" localSheetId="9">students!#REF!</definedName>
    <definedName name="photo29" localSheetId="21">students!#REF!</definedName>
    <definedName name="photo29" localSheetId="10">students!#REF!</definedName>
    <definedName name="photo29" localSheetId="11">students!#REF!</definedName>
    <definedName name="photo29" localSheetId="14">students!#REF!</definedName>
    <definedName name="photo29" localSheetId="29">[1]students!#REF!</definedName>
    <definedName name="photo29">students!#REF!</definedName>
    <definedName name="photo3" localSheetId="8">students!#REF!</definedName>
    <definedName name="photo3" localSheetId="22">students!#REF!</definedName>
    <definedName name="photo3" localSheetId="17">students!#REF!</definedName>
    <definedName name="photo3" localSheetId="18">students!#REF!</definedName>
    <definedName name="photo3" localSheetId="7">students!#REF!</definedName>
    <definedName name="photo3" localSheetId="12">students!#REF!</definedName>
    <definedName name="photo3" localSheetId="13">students!#REF!</definedName>
    <definedName name="photo3" localSheetId="9">students!#REF!</definedName>
    <definedName name="photo3" localSheetId="21">students!#REF!</definedName>
    <definedName name="photo3" localSheetId="10">students!#REF!</definedName>
    <definedName name="photo3" localSheetId="11">students!#REF!</definedName>
    <definedName name="photo3" localSheetId="14">students!#REF!</definedName>
    <definedName name="photo3" localSheetId="29">[1]students!#REF!</definedName>
    <definedName name="photo3">students!#REF!</definedName>
    <definedName name="photo30" localSheetId="8">students!#REF!</definedName>
    <definedName name="photo30" localSheetId="22">students!#REF!</definedName>
    <definedName name="photo30" localSheetId="17">students!#REF!</definedName>
    <definedName name="photo30" localSheetId="18">students!#REF!</definedName>
    <definedName name="photo30" localSheetId="7">students!#REF!</definedName>
    <definedName name="photo30" localSheetId="12">students!#REF!</definedName>
    <definedName name="photo30" localSheetId="13">students!#REF!</definedName>
    <definedName name="photo30" localSheetId="9">students!#REF!</definedName>
    <definedName name="photo30" localSheetId="21">students!#REF!</definedName>
    <definedName name="photo30" localSheetId="10">students!#REF!</definedName>
    <definedName name="photo30" localSheetId="11">students!#REF!</definedName>
    <definedName name="photo30" localSheetId="14">students!#REF!</definedName>
    <definedName name="photo30" localSheetId="29">[1]students!#REF!</definedName>
    <definedName name="photo30">students!#REF!</definedName>
    <definedName name="photo31" localSheetId="8">students!#REF!</definedName>
    <definedName name="photo31" localSheetId="22">students!#REF!</definedName>
    <definedName name="photo31" localSheetId="17">students!#REF!</definedName>
    <definedName name="photo31" localSheetId="18">students!#REF!</definedName>
    <definedName name="photo31" localSheetId="7">students!#REF!</definedName>
    <definedName name="photo31" localSheetId="12">students!#REF!</definedName>
    <definedName name="photo31" localSheetId="13">students!#REF!</definedName>
    <definedName name="photo31" localSheetId="9">students!#REF!</definedName>
    <definedName name="photo31" localSheetId="21">students!#REF!</definedName>
    <definedName name="photo31" localSheetId="10">students!#REF!</definedName>
    <definedName name="photo31" localSheetId="11">students!#REF!</definedName>
    <definedName name="photo31" localSheetId="14">students!#REF!</definedName>
    <definedName name="photo31" localSheetId="29">[1]students!#REF!</definedName>
    <definedName name="photo31">students!#REF!</definedName>
    <definedName name="photo32" localSheetId="8">students!#REF!</definedName>
    <definedName name="photo32" localSheetId="22">students!#REF!</definedName>
    <definedName name="photo32" localSheetId="17">students!#REF!</definedName>
    <definedName name="photo32" localSheetId="18">students!#REF!</definedName>
    <definedName name="photo32" localSheetId="7">students!#REF!</definedName>
    <definedName name="photo32" localSheetId="12">students!#REF!</definedName>
    <definedName name="photo32" localSheetId="13">students!#REF!</definedName>
    <definedName name="photo32" localSheetId="9">students!#REF!</definedName>
    <definedName name="photo32" localSheetId="21">students!#REF!</definedName>
    <definedName name="photo32" localSheetId="10">students!#REF!</definedName>
    <definedName name="photo32" localSheetId="11">students!#REF!</definedName>
    <definedName name="photo32" localSheetId="14">students!#REF!</definedName>
    <definedName name="photo32" localSheetId="29">[1]students!#REF!</definedName>
    <definedName name="photo32">students!#REF!</definedName>
    <definedName name="photo33" localSheetId="8">students!#REF!</definedName>
    <definedName name="photo33" localSheetId="22">students!#REF!</definedName>
    <definedName name="photo33" localSheetId="17">students!#REF!</definedName>
    <definedName name="photo33" localSheetId="18">students!#REF!</definedName>
    <definedName name="photo33" localSheetId="7">students!#REF!</definedName>
    <definedName name="photo33" localSheetId="12">students!#REF!</definedName>
    <definedName name="photo33" localSheetId="13">students!#REF!</definedName>
    <definedName name="photo33" localSheetId="9">students!#REF!</definedName>
    <definedName name="photo33" localSheetId="21">students!#REF!</definedName>
    <definedName name="photo33" localSheetId="10">students!#REF!</definedName>
    <definedName name="photo33" localSheetId="11">students!#REF!</definedName>
    <definedName name="photo33" localSheetId="14">students!#REF!</definedName>
    <definedName name="photo33" localSheetId="29">[1]students!#REF!</definedName>
    <definedName name="photo33">students!#REF!</definedName>
    <definedName name="photo34" localSheetId="8">students!#REF!</definedName>
    <definedName name="photo34" localSheetId="22">students!#REF!</definedName>
    <definedName name="photo34" localSheetId="17">students!#REF!</definedName>
    <definedName name="photo34" localSheetId="18">students!#REF!</definedName>
    <definedName name="photo34" localSheetId="7">students!#REF!</definedName>
    <definedName name="photo34" localSheetId="12">students!#REF!</definedName>
    <definedName name="photo34" localSheetId="13">students!#REF!</definedName>
    <definedName name="photo34" localSheetId="9">students!#REF!</definedName>
    <definedName name="photo34" localSheetId="21">students!#REF!</definedName>
    <definedName name="photo34" localSheetId="10">students!#REF!</definedName>
    <definedName name="photo34" localSheetId="11">students!#REF!</definedName>
    <definedName name="photo34" localSheetId="14">students!#REF!</definedName>
    <definedName name="photo34" localSheetId="29">[1]students!#REF!</definedName>
    <definedName name="photo34">students!#REF!</definedName>
    <definedName name="photo35" localSheetId="8">students!#REF!</definedName>
    <definedName name="photo35" localSheetId="22">students!#REF!</definedName>
    <definedName name="photo35" localSheetId="17">students!#REF!</definedName>
    <definedName name="photo35" localSheetId="18">students!#REF!</definedName>
    <definedName name="photo35" localSheetId="7">students!#REF!</definedName>
    <definedName name="photo35" localSheetId="12">students!#REF!</definedName>
    <definedName name="photo35" localSheetId="13">students!#REF!</definedName>
    <definedName name="photo35" localSheetId="9">students!#REF!</definedName>
    <definedName name="photo35" localSheetId="21">students!#REF!</definedName>
    <definedName name="photo35" localSheetId="10">students!#REF!</definedName>
    <definedName name="photo35" localSheetId="11">students!#REF!</definedName>
    <definedName name="photo35" localSheetId="14">students!#REF!</definedName>
    <definedName name="photo35" localSheetId="29">[1]students!#REF!</definedName>
    <definedName name="photo35">students!#REF!</definedName>
    <definedName name="photo36" localSheetId="8">students!#REF!</definedName>
    <definedName name="photo36" localSheetId="22">students!#REF!</definedName>
    <definedName name="photo36" localSheetId="17">students!#REF!</definedName>
    <definedName name="photo36" localSheetId="18">students!#REF!</definedName>
    <definedName name="photo36" localSheetId="7">students!#REF!</definedName>
    <definedName name="photo36" localSheetId="12">students!#REF!</definedName>
    <definedName name="photo36" localSheetId="13">students!#REF!</definedName>
    <definedName name="photo36" localSheetId="9">students!#REF!</definedName>
    <definedName name="photo36" localSheetId="21">students!#REF!</definedName>
    <definedName name="photo36" localSheetId="10">students!#REF!</definedName>
    <definedName name="photo36" localSheetId="11">students!#REF!</definedName>
    <definedName name="photo36" localSheetId="14">students!#REF!</definedName>
    <definedName name="photo36" localSheetId="29">[1]students!#REF!</definedName>
    <definedName name="photo36">students!#REF!</definedName>
    <definedName name="photo37" localSheetId="8">students!#REF!</definedName>
    <definedName name="photo37" localSheetId="22">students!#REF!</definedName>
    <definedName name="photo37" localSheetId="17">students!#REF!</definedName>
    <definedName name="photo37" localSheetId="18">students!#REF!</definedName>
    <definedName name="photo37" localSheetId="7">students!#REF!</definedName>
    <definedName name="photo37" localSheetId="12">students!#REF!</definedName>
    <definedName name="photo37" localSheetId="13">students!#REF!</definedName>
    <definedName name="photo37" localSheetId="9">students!#REF!</definedName>
    <definedName name="photo37" localSheetId="21">students!#REF!</definedName>
    <definedName name="photo37" localSheetId="10">students!#REF!</definedName>
    <definedName name="photo37" localSheetId="11">students!#REF!</definedName>
    <definedName name="photo37" localSheetId="14">students!#REF!</definedName>
    <definedName name="photo37" localSheetId="29">[1]students!#REF!</definedName>
    <definedName name="photo37">students!#REF!</definedName>
    <definedName name="photo38" localSheetId="8">students!#REF!</definedName>
    <definedName name="photo38" localSheetId="22">students!#REF!</definedName>
    <definedName name="photo38" localSheetId="17">students!#REF!</definedName>
    <definedName name="photo38" localSheetId="18">students!#REF!</definedName>
    <definedName name="photo38" localSheetId="7">students!#REF!</definedName>
    <definedName name="photo38" localSheetId="12">students!#REF!</definedName>
    <definedName name="photo38" localSheetId="13">students!#REF!</definedName>
    <definedName name="photo38" localSheetId="9">students!#REF!</definedName>
    <definedName name="photo38" localSheetId="21">students!#REF!</definedName>
    <definedName name="photo38" localSheetId="10">students!#REF!</definedName>
    <definedName name="photo38" localSheetId="11">students!#REF!</definedName>
    <definedName name="photo38" localSheetId="14">students!#REF!</definedName>
    <definedName name="photo38" localSheetId="29">[1]students!#REF!</definedName>
    <definedName name="photo38">students!#REF!</definedName>
    <definedName name="photo39" localSheetId="8">students!#REF!</definedName>
    <definedName name="photo39" localSheetId="22">students!#REF!</definedName>
    <definedName name="photo39" localSheetId="17">students!#REF!</definedName>
    <definedName name="photo39" localSheetId="18">students!#REF!</definedName>
    <definedName name="photo39" localSheetId="7">students!#REF!</definedName>
    <definedName name="photo39" localSheetId="12">students!#REF!</definedName>
    <definedName name="photo39" localSheetId="13">students!#REF!</definedName>
    <definedName name="photo39" localSheetId="9">students!#REF!</definedName>
    <definedName name="photo39" localSheetId="21">students!#REF!</definedName>
    <definedName name="photo39" localSheetId="10">students!#REF!</definedName>
    <definedName name="photo39" localSheetId="11">students!#REF!</definedName>
    <definedName name="photo39" localSheetId="14">students!#REF!</definedName>
    <definedName name="photo39" localSheetId="29">[1]students!#REF!</definedName>
    <definedName name="photo39">students!#REF!</definedName>
    <definedName name="photo4" localSheetId="8">students!#REF!</definedName>
    <definedName name="photo4" localSheetId="22">students!#REF!</definedName>
    <definedName name="photo4" localSheetId="17">students!#REF!</definedName>
    <definedName name="photo4" localSheetId="18">students!#REF!</definedName>
    <definedName name="photo4" localSheetId="7">students!#REF!</definedName>
    <definedName name="photo4" localSheetId="12">students!#REF!</definedName>
    <definedName name="photo4" localSheetId="13">students!#REF!</definedName>
    <definedName name="photo4" localSheetId="9">students!#REF!</definedName>
    <definedName name="photo4" localSheetId="21">students!#REF!</definedName>
    <definedName name="photo4" localSheetId="10">students!#REF!</definedName>
    <definedName name="photo4" localSheetId="11">students!#REF!</definedName>
    <definedName name="photo4" localSheetId="14">students!#REF!</definedName>
    <definedName name="photo4" localSheetId="29">[1]students!#REF!</definedName>
    <definedName name="photo4">students!#REF!</definedName>
    <definedName name="photo40" localSheetId="8">students!#REF!</definedName>
    <definedName name="photo40" localSheetId="22">students!#REF!</definedName>
    <definedName name="photo40" localSheetId="17">students!#REF!</definedName>
    <definedName name="photo40" localSheetId="18">students!#REF!</definedName>
    <definedName name="photo40" localSheetId="7">students!#REF!</definedName>
    <definedName name="photo40" localSheetId="12">students!#REF!</definedName>
    <definedName name="photo40" localSheetId="13">students!#REF!</definedName>
    <definedName name="photo40" localSheetId="9">students!#REF!</definedName>
    <definedName name="photo40" localSheetId="21">students!#REF!</definedName>
    <definedName name="photo40" localSheetId="10">students!#REF!</definedName>
    <definedName name="photo40" localSheetId="11">students!#REF!</definedName>
    <definedName name="photo40" localSheetId="14">students!#REF!</definedName>
    <definedName name="photo40" localSheetId="29">[1]students!#REF!</definedName>
    <definedName name="photo40">students!#REF!</definedName>
    <definedName name="photo41" localSheetId="8">students!#REF!</definedName>
    <definedName name="photo41" localSheetId="22">students!#REF!</definedName>
    <definedName name="photo41" localSheetId="17">students!#REF!</definedName>
    <definedName name="photo41" localSheetId="18">students!#REF!</definedName>
    <definedName name="photo41" localSheetId="7">students!#REF!</definedName>
    <definedName name="photo41" localSheetId="12">students!#REF!</definedName>
    <definedName name="photo41" localSheetId="13">students!#REF!</definedName>
    <definedName name="photo41" localSheetId="9">students!#REF!</definedName>
    <definedName name="photo41" localSheetId="21">students!#REF!</definedName>
    <definedName name="photo41" localSheetId="10">students!#REF!</definedName>
    <definedName name="photo41" localSheetId="11">students!#REF!</definedName>
    <definedName name="photo41" localSheetId="14">students!#REF!</definedName>
    <definedName name="photo41" localSheetId="29">[1]students!#REF!</definedName>
    <definedName name="photo41">students!#REF!</definedName>
    <definedName name="photo42" localSheetId="8">students!#REF!</definedName>
    <definedName name="photo42" localSheetId="22">students!#REF!</definedName>
    <definedName name="photo42" localSheetId="17">students!#REF!</definedName>
    <definedName name="photo42" localSheetId="18">students!#REF!</definedName>
    <definedName name="photo42" localSheetId="7">students!#REF!</definedName>
    <definedName name="photo42" localSheetId="12">students!#REF!</definedName>
    <definedName name="photo42" localSheetId="13">students!#REF!</definedName>
    <definedName name="photo42" localSheetId="9">students!#REF!</definedName>
    <definedName name="photo42" localSheetId="21">students!#REF!</definedName>
    <definedName name="photo42" localSheetId="10">students!#REF!</definedName>
    <definedName name="photo42" localSheetId="11">students!#REF!</definedName>
    <definedName name="photo42" localSheetId="14">students!#REF!</definedName>
    <definedName name="photo42" localSheetId="29">[1]students!#REF!</definedName>
    <definedName name="photo42">students!#REF!</definedName>
    <definedName name="photo43" localSheetId="8">students!#REF!</definedName>
    <definedName name="photo43" localSheetId="22">students!#REF!</definedName>
    <definedName name="photo43" localSheetId="17">students!#REF!</definedName>
    <definedName name="photo43" localSheetId="18">students!#REF!</definedName>
    <definedName name="photo43" localSheetId="7">students!#REF!</definedName>
    <definedName name="photo43" localSheetId="12">students!#REF!</definedName>
    <definedName name="photo43" localSheetId="13">students!#REF!</definedName>
    <definedName name="photo43" localSheetId="9">students!#REF!</definedName>
    <definedName name="photo43" localSheetId="21">students!#REF!</definedName>
    <definedName name="photo43" localSheetId="10">students!#REF!</definedName>
    <definedName name="photo43" localSheetId="11">students!#REF!</definedName>
    <definedName name="photo43" localSheetId="14">students!#REF!</definedName>
    <definedName name="photo43" localSheetId="29">[1]students!#REF!</definedName>
    <definedName name="photo43">students!#REF!</definedName>
    <definedName name="photo44" localSheetId="8">students!#REF!</definedName>
    <definedName name="photo44" localSheetId="22">students!#REF!</definedName>
    <definedName name="photo44" localSheetId="17">students!#REF!</definedName>
    <definedName name="photo44" localSheetId="18">students!#REF!</definedName>
    <definedName name="photo44" localSheetId="7">students!#REF!</definedName>
    <definedName name="photo44" localSheetId="12">students!#REF!</definedName>
    <definedName name="photo44" localSheetId="13">students!#REF!</definedName>
    <definedName name="photo44" localSheetId="9">students!#REF!</definedName>
    <definedName name="photo44" localSheetId="21">students!#REF!</definedName>
    <definedName name="photo44" localSheetId="10">students!#REF!</definedName>
    <definedName name="photo44" localSheetId="11">students!#REF!</definedName>
    <definedName name="photo44" localSheetId="14">students!#REF!</definedName>
    <definedName name="photo44" localSheetId="29">[1]students!#REF!</definedName>
    <definedName name="photo44">students!#REF!</definedName>
    <definedName name="photo45" localSheetId="8">students!#REF!</definedName>
    <definedName name="photo45" localSheetId="22">students!#REF!</definedName>
    <definedName name="photo45" localSheetId="17">students!#REF!</definedName>
    <definedName name="photo45" localSheetId="18">students!#REF!</definedName>
    <definedName name="photo45" localSheetId="7">students!#REF!</definedName>
    <definedName name="photo45" localSheetId="12">students!#REF!</definedName>
    <definedName name="photo45" localSheetId="13">students!#REF!</definedName>
    <definedName name="photo45" localSheetId="9">students!#REF!</definedName>
    <definedName name="photo45" localSheetId="21">students!#REF!</definedName>
    <definedName name="photo45" localSheetId="10">students!#REF!</definedName>
    <definedName name="photo45" localSheetId="11">students!#REF!</definedName>
    <definedName name="photo45" localSheetId="14">students!#REF!</definedName>
    <definedName name="photo45" localSheetId="29">[1]students!#REF!</definedName>
    <definedName name="photo45">students!#REF!</definedName>
    <definedName name="photo46" localSheetId="8">students!#REF!</definedName>
    <definedName name="photo46" localSheetId="22">students!#REF!</definedName>
    <definedName name="photo46" localSheetId="17">students!#REF!</definedName>
    <definedName name="photo46" localSheetId="18">students!#REF!</definedName>
    <definedName name="photo46" localSheetId="7">students!#REF!</definedName>
    <definedName name="photo46" localSheetId="12">students!#REF!</definedName>
    <definedName name="photo46" localSheetId="13">students!#REF!</definedName>
    <definedName name="photo46" localSheetId="9">students!#REF!</definedName>
    <definedName name="photo46" localSheetId="21">students!#REF!</definedName>
    <definedName name="photo46" localSheetId="10">students!#REF!</definedName>
    <definedName name="photo46" localSheetId="11">students!#REF!</definedName>
    <definedName name="photo46" localSheetId="14">students!#REF!</definedName>
    <definedName name="photo46" localSheetId="29">[1]students!#REF!</definedName>
    <definedName name="photo46">students!#REF!</definedName>
    <definedName name="photo47" localSheetId="8">students!#REF!</definedName>
    <definedName name="photo47" localSheetId="22">students!#REF!</definedName>
    <definedName name="photo47" localSheetId="17">students!#REF!</definedName>
    <definedName name="photo47" localSheetId="18">students!#REF!</definedName>
    <definedName name="photo47" localSheetId="7">students!#REF!</definedName>
    <definedName name="photo47" localSheetId="12">students!#REF!</definedName>
    <definedName name="photo47" localSheetId="13">students!#REF!</definedName>
    <definedName name="photo47" localSheetId="9">students!#REF!</definedName>
    <definedName name="photo47" localSheetId="21">students!#REF!</definedName>
    <definedName name="photo47" localSheetId="10">students!#REF!</definedName>
    <definedName name="photo47" localSheetId="11">students!#REF!</definedName>
    <definedName name="photo47" localSheetId="14">students!#REF!</definedName>
    <definedName name="photo47" localSheetId="29">[1]students!#REF!</definedName>
    <definedName name="photo47">students!#REF!</definedName>
    <definedName name="photo48" localSheetId="8">students!#REF!</definedName>
    <definedName name="photo48" localSheetId="22">students!#REF!</definedName>
    <definedName name="photo48" localSheetId="17">students!#REF!</definedName>
    <definedName name="photo48" localSheetId="18">students!#REF!</definedName>
    <definedName name="photo48" localSheetId="7">students!#REF!</definedName>
    <definedName name="photo48" localSheetId="12">students!#REF!</definedName>
    <definedName name="photo48" localSheetId="13">students!#REF!</definedName>
    <definedName name="photo48" localSheetId="9">students!#REF!</definedName>
    <definedName name="photo48" localSheetId="21">students!#REF!</definedName>
    <definedName name="photo48" localSheetId="10">students!#REF!</definedName>
    <definedName name="photo48" localSheetId="11">students!#REF!</definedName>
    <definedName name="photo48" localSheetId="14">students!#REF!</definedName>
    <definedName name="photo48" localSheetId="29">[1]students!#REF!</definedName>
    <definedName name="photo48">students!#REF!</definedName>
    <definedName name="photo49" localSheetId="8">students!#REF!</definedName>
    <definedName name="photo49" localSheetId="22">students!#REF!</definedName>
    <definedName name="photo49" localSheetId="17">students!#REF!</definedName>
    <definedName name="photo49" localSheetId="18">students!#REF!</definedName>
    <definedName name="photo49" localSheetId="7">students!#REF!</definedName>
    <definedName name="photo49" localSheetId="12">students!#REF!</definedName>
    <definedName name="photo49" localSheetId="13">students!#REF!</definedName>
    <definedName name="photo49" localSheetId="9">students!#REF!</definedName>
    <definedName name="photo49" localSheetId="21">students!#REF!</definedName>
    <definedName name="photo49" localSheetId="10">students!#REF!</definedName>
    <definedName name="photo49" localSheetId="11">students!#REF!</definedName>
    <definedName name="photo49" localSheetId="14">students!#REF!</definedName>
    <definedName name="photo49" localSheetId="29">[1]students!#REF!</definedName>
    <definedName name="photo49">students!#REF!</definedName>
    <definedName name="photo5" localSheetId="8">students!#REF!</definedName>
    <definedName name="photo5" localSheetId="22">students!#REF!</definedName>
    <definedName name="photo5" localSheetId="17">students!#REF!</definedName>
    <definedName name="photo5" localSheetId="18">students!#REF!</definedName>
    <definedName name="photo5" localSheetId="7">students!#REF!</definedName>
    <definedName name="photo5" localSheetId="12">students!#REF!</definedName>
    <definedName name="photo5" localSheetId="13">students!#REF!</definedName>
    <definedName name="photo5" localSheetId="9">students!#REF!</definedName>
    <definedName name="photo5" localSheetId="21">students!#REF!</definedName>
    <definedName name="photo5" localSheetId="10">students!#REF!</definedName>
    <definedName name="photo5" localSheetId="11">students!#REF!</definedName>
    <definedName name="photo5" localSheetId="14">students!#REF!</definedName>
    <definedName name="photo5" localSheetId="29">[1]students!#REF!</definedName>
    <definedName name="photo5">students!#REF!</definedName>
    <definedName name="photo50" localSheetId="8">students!#REF!</definedName>
    <definedName name="photo50" localSheetId="22">students!#REF!</definedName>
    <definedName name="photo50" localSheetId="17">students!#REF!</definedName>
    <definedName name="photo50" localSheetId="18">students!#REF!</definedName>
    <definedName name="photo50" localSheetId="7">students!#REF!</definedName>
    <definedName name="photo50" localSheetId="12">students!#REF!</definedName>
    <definedName name="photo50" localSheetId="13">students!#REF!</definedName>
    <definedName name="photo50" localSheetId="9">students!#REF!</definedName>
    <definedName name="photo50" localSheetId="21">students!#REF!</definedName>
    <definedName name="photo50" localSheetId="10">students!#REF!</definedName>
    <definedName name="photo50" localSheetId="11">students!#REF!</definedName>
    <definedName name="photo50" localSheetId="14">students!#REF!</definedName>
    <definedName name="photo50" localSheetId="29">[1]students!#REF!</definedName>
    <definedName name="photo50">students!#REF!</definedName>
    <definedName name="photo6" localSheetId="8">students!#REF!</definedName>
    <definedName name="photo6" localSheetId="22">students!#REF!</definedName>
    <definedName name="photo6" localSheetId="17">students!#REF!</definedName>
    <definedName name="photo6" localSheetId="18">students!#REF!</definedName>
    <definedName name="photo6" localSheetId="7">students!#REF!</definedName>
    <definedName name="photo6" localSheetId="12">students!#REF!</definedName>
    <definedName name="photo6" localSheetId="13">students!#REF!</definedName>
    <definedName name="photo6" localSheetId="9">students!#REF!</definedName>
    <definedName name="photo6" localSheetId="21">students!#REF!</definedName>
    <definedName name="photo6" localSheetId="10">students!#REF!</definedName>
    <definedName name="photo6" localSheetId="11">students!#REF!</definedName>
    <definedName name="photo6" localSheetId="14">students!#REF!</definedName>
    <definedName name="photo6" localSheetId="29">[1]students!#REF!</definedName>
    <definedName name="photo6">students!#REF!</definedName>
    <definedName name="photo7" localSheetId="8">students!#REF!</definedName>
    <definedName name="photo7" localSheetId="22">students!#REF!</definedName>
    <definedName name="photo7" localSheetId="17">students!#REF!</definedName>
    <definedName name="photo7" localSheetId="18">students!#REF!</definedName>
    <definedName name="photo7" localSheetId="7">students!#REF!</definedName>
    <definedName name="photo7" localSheetId="12">students!#REF!</definedName>
    <definedName name="photo7" localSheetId="13">students!#REF!</definedName>
    <definedName name="photo7" localSheetId="9">students!#REF!</definedName>
    <definedName name="photo7" localSheetId="21">students!#REF!</definedName>
    <definedName name="photo7" localSheetId="10">students!#REF!</definedName>
    <definedName name="photo7" localSheetId="11">students!#REF!</definedName>
    <definedName name="photo7" localSheetId="14">students!#REF!</definedName>
    <definedName name="photo7" localSheetId="29">[1]students!#REF!</definedName>
    <definedName name="photo7">students!#REF!</definedName>
    <definedName name="photo8" localSheetId="8">students!#REF!</definedName>
    <definedName name="photo8" localSheetId="22">students!#REF!</definedName>
    <definedName name="photo8" localSheetId="17">students!#REF!</definedName>
    <definedName name="photo8" localSheetId="18">students!#REF!</definedName>
    <definedName name="photo8" localSheetId="7">students!#REF!</definedName>
    <definedName name="photo8" localSheetId="12">students!#REF!</definedName>
    <definedName name="photo8" localSheetId="13">students!#REF!</definedName>
    <definedName name="photo8" localSheetId="9">students!#REF!</definedName>
    <definedName name="photo8" localSheetId="21">students!#REF!</definedName>
    <definedName name="photo8" localSheetId="10">students!#REF!</definedName>
    <definedName name="photo8" localSheetId="11">students!#REF!</definedName>
    <definedName name="photo8" localSheetId="14">students!#REF!</definedName>
    <definedName name="photo8" localSheetId="29">[1]students!#REF!</definedName>
    <definedName name="photo8">students!#REF!</definedName>
    <definedName name="photo9" localSheetId="8">students!#REF!</definedName>
    <definedName name="photo9" localSheetId="22">students!#REF!</definedName>
    <definedName name="photo9" localSheetId="17">students!#REF!</definedName>
    <definedName name="photo9" localSheetId="18">students!#REF!</definedName>
    <definedName name="photo9" localSheetId="7">students!#REF!</definedName>
    <definedName name="photo9" localSheetId="12">students!#REF!</definedName>
    <definedName name="photo9" localSheetId="13">students!#REF!</definedName>
    <definedName name="photo9" localSheetId="9">students!#REF!</definedName>
    <definedName name="photo9" localSheetId="21">students!#REF!</definedName>
    <definedName name="photo9" localSheetId="10">students!#REF!</definedName>
    <definedName name="photo9" localSheetId="11">students!#REF!</definedName>
    <definedName name="photo9" localSheetId="14">students!#REF!</definedName>
    <definedName name="photo9" localSheetId="29">[1]students!#REF!</definedName>
    <definedName name="photo9">students!#REF!</definedName>
    <definedName name="Picture" localSheetId="28">INDIRECT('GradeCard (4)'!$W$8)</definedName>
    <definedName name="Picture" localSheetId="29">INDIRECT([3]GradeCard!$W$8)</definedName>
    <definedName name="Picture">INDIRECT([3]GradeCard!$W$8)</definedName>
    <definedName name="Pra" localSheetId="21">Nondi_Girls!#REF!</definedName>
    <definedName name="Pra" localSheetId="29">[1]nondi_Boys!$K$16:$K$82</definedName>
    <definedName name="Pra">nondi_Boys!$K$16:$K$82</definedName>
    <definedName name="Prag" localSheetId="21">Nondi_Girls!#REF!</definedName>
    <definedName name="Prag">nondi_Boys!$K$2:$K$82</definedName>
    <definedName name="Pragb">nondi_Boys!$K$2:$K$101</definedName>
    <definedName name="Pragg" localSheetId="21">Nondi_Girls!$K$2:$K$81</definedName>
    <definedName name="Pragg" localSheetId="29">[1]nondi_Boys!#REF!</definedName>
    <definedName name="Pragg">nondi_Boys!#REF!</definedName>
    <definedName name="Prb" localSheetId="29">[1]nondi_Boys!$K$2:$K$104</definedName>
    <definedName name="Prb">nondi_Boys!$K$2:$K$104</definedName>
    <definedName name="Prg" localSheetId="29">[1]Nondi_Girls!$K$2:$K$112</definedName>
    <definedName name="Prg">Nondi_Girls!$K$2:$K$112</definedName>
    <definedName name="prgg">[1]Nondi_Girls!$K$2:$K$61</definedName>
    <definedName name="_xlnm.Print_Area" localSheetId="22">'GradeCard (2)'!$A$1:$U$37</definedName>
    <definedName name="_xlnm.Print_Area" localSheetId="28">'GradeCard (4)'!$A$1:$Y$43</definedName>
    <definedName name="_xlnm.Print_Area" localSheetId="17">Gunatmak!$A$1:$T$1968</definedName>
    <definedName name="_xlnm.Print_Area" localSheetId="18">Gunatmak2!$A$1:$T$1961</definedName>
    <definedName name="_xlnm.Print_Area" localSheetId="27">Sheet1!$A$1:$J$30</definedName>
    <definedName name="_xlnm.Print_Area" localSheetId="24">Sheet4!$A$1:$AC$28</definedName>
    <definedName name="_xlnm.Print_Area" localSheetId="15">Varna!$A$1:$F$2169</definedName>
    <definedName name="_xlnm.Print_Area" localSheetId="16">Varna2!$A$1:$F$2169</definedName>
    <definedName name="_xlnm.Print_Titles" localSheetId="23">'1_R'!$10:$13</definedName>
    <definedName name="_xlnm.Print_Titles" localSheetId="25">'2_R '!$10:$13</definedName>
    <definedName name="_xlnm.Print_Titles" localSheetId="8">English!$4:$6</definedName>
    <definedName name="_xlnm.Print_Titles" localSheetId="7">Hindi!$4:$6</definedName>
    <definedName name="_xlnm.Print_Titles" localSheetId="12">Kala!$4:$6</definedName>
    <definedName name="_xlnm.Print_Titles" localSheetId="13">Karya!$4:$6</definedName>
    <definedName name="_xlnm.Print_Titles" localSheetId="6">Marathi!$4:$6</definedName>
    <definedName name="_xlnm.Print_Titles" localSheetId="9">Maths!$4:$6</definedName>
    <definedName name="_xlnm.Print_Titles" localSheetId="5">PragNondi!$5:$7</definedName>
    <definedName name="_xlnm.Print_Titles" localSheetId="10">Sci!$4:$6</definedName>
    <definedName name="_xlnm.Print_Titles" localSheetId="11">Sco!$4:$6</definedName>
    <definedName name="_xlnm.Print_Titles" localSheetId="14">Shashi!$4:$6</definedName>
    <definedName name="Q" localSheetId="8">students!#REF!</definedName>
    <definedName name="Q" localSheetId="22">students!#REF!</definedName>
    <definedName name="Q" localSheetId="12">students!#REF!</definedName>
    <definedName name="Q" localSheetId="13">students!#REF!</definedName>
    <definedName name="Q" localSheetId="9">students!#REF!</definedName>
    <definedName name="Q" localSheetId="21">students!#REF!</definedName>
    <definedName name="Q" localSheetId="10">students!#REF!</definedName>
    <definedName name="Q" localSheetId="11">students!#REF!</definedName>
    <definedName name="Q" localSheetId="14">students!#REF!</definedName>
    <definedName name="Q" localSheetId="29">[1]students!#REF!</definedName>
    <definedName name="Q">students!#REF!</definedName>
    <definedName name="s" localSheetId="8">students!#REF!</definedName>
    <definedName name="s" localSheetId="22">students!#REF!</definedName>
    <definedName name="s" localSheetId="12">students!#REF!</definedName>
    <definedName name="s" localSheetId="13">students!#REF!</definedName>
    <definedName name="s" localSheetId="9">students!#REF!</definedName>
    <definedName name="s" localSheetId="21">students!#REF!</definedName>
    <definedName name="s" localSheetId="10">students!#REF!</definedName>
    <definedName name="s" localSheetId="11">students!#REF!</definedName>
    <definedName name="s" localSheetId="14">students!#REF!</definedName>
    <definedName name="s" localSheetId="29">[1]students!#REF!</definedName>
    <definedName name="s">students!#REF!</definedName>
    <definedName name="Sci" localSheetId="21">Nondi_Girls!#REF!</definedName>
    <definedName name="Sci">nondi_Boys!$F$2:$F$62</definedName>
    <definedName name="Scib">nondi_Boys!$F$2:$F$107</definedName>
    <definedName name="Scig" localSheetId="21">Nondi_Girls!$F$2:$F$63</definedName>
    <definedName name="Scig" localSheetId="29">[1]nondi_Boys!#REF!</definedName>
    <definedName name="Scig">nondi_Boys!#REF!</definedName>
    <definedName name="Sha" localSheetId="21">Nondi_Girls!#REF!</definedName>
    <definedName name="Sha">nondi_Boys!$J$2:$J$48</definedName>
    <definedName name="Shag" localSheetId="21">Nondi_Girls!$J$2:$J$48</definedName>
    <definedName name="Shag" localSheetId="29">[1]nondi_Boys!#REF!</definedName>
    <definedName name="Shag">nondi_Boys!#REF!</definedName>
    <definedName name="shashib">nondi_Boys!$J$2:$J$109</definedName>
    <definedName name="Soc" localSheetId="21">Nondi_Girls!#REF!</definedName>
    <definedName name="Soc">nondi_Boys!$G$2:$G$61</definedName>
    <definedName name="Socb">nondi_Boys!$G$2:$G$109</definedName>
    <definedName name="Socg" localSheetId="21">Nondi_Girls!$G$2:$G$61</definedName>
    <definedName name="Socg" localSheetId="29">[1]nondi_Boys!#REF!</definedName>
    <definedName name="Socg">nondi_Boys!#REF!</definedName>
    <definedName name="Ssb" localSheetId="29">[1]nondi_Boys!$J$2:$J$104</definedName>
    <definedName name="Ssb">nondi_Boys!$J$2:$J$104</definedName>
    <definedName name="Ssg" localSheetId="29">[1]Nondi_Girls!$J$2:$J$116</definedName>
    <definedName name="Ssg">Nondi_Girls!$J$2:$J$116</definedName>
    <definedName name="Sub" localSheetId="29">[1]nondi_Boys!$M$2:$M$105</definedName>
    <definedName name="Sub">nondi_Boys!$M$2:$M$105</definedName>
    <definedName name="Sud" localSheetId="21">Nondi_Girls!#REF!</definedName>
    <definedName name="Sud">nondi_Boys!$M$2:$M$58</definedName>
    <definedName name="Sudg" localSheetId="21">Nondi_Girls!$M$2:$M$58</definedName>
    <definedName name="Sudg" localSheetId="29">[1]nondi_Boys!#REF!</definedName>
    <definedName name="Sudg">nondi_Boys!#REF!</definedName>
    <definedName name="Sudhb">nondi_Boys!$M$2:$M$106</definedName>
    <definedName name="Sug" localSheetId="29">[1]Nondi_Girls!$M$2:$M$106</definedName>
    <definedName name="Sug">Nondi_Girls!$M$2:$M$106</definedName>
    <definedName name="v" localSheetId="22">students!#REF!</definedName>
    <definedName name="v" localSheetId="12">students!#REF!</definedName>
    <definedName name="v" localSheetId="13">students!#REF!</definedName>
    <definedName name="v" localSheetId="9">students!#REF!</definedName>
    <definedName name="v" localSheetId="21">students!#REF!</definedName>
    <definedName name="v" localSheetId="10">students!#REF!</definedName>
    <definedName name="v" localSheetId="11">students!#REF!</definedName>
    <definedName name="v" localSheetId="14">students!#REF!</definedName>
    <definedName name="v" localSheetId="29">[1]students!#REF!</definedName>
    <definedName name="v">students!#REF!</definedName>
    <definedName name="Vb" localSheetId="29">[1]nondi_Boys!$F$2:$F$131</definedName>
    <definedName name="Vb">nondi_Boys!$F$2:$F$131</definedName>
    <definedName name="Vg" localSheetId="29">[1]Nondi_Girls!$F$2:$F$100</definedName>
    <definedName name="Vg">Nondi_Girls!$F$2:$F$100</definedName>
    <definedName name="Vya" localSheetId="21">Nondi_Girls!#REF!</definedName>
    <definedName name="Vya">nondi_Boys!$N$2:$N$29</definedName>
    <definedName name="Vyag" localSheetId="21">Nondi_Girls!$N$2:$N$29</definedName>
    <definedName name="Vyag" localSheetId="29">[1]nondi_Boys!#REF!</definedName>
    <definedName name="Vyag">nondi_Boys!#REF!</definedName>
    <definedName name="Vyb" localSheetId="29">[1]nondi_Boys!$N$2:$N$134</definedName>
    <definedName name="Vyb">nondi_Boys!$N$2:$N$134</definedName>
    <definedName name="Vyg" localSheetId="29">[1]Nondi_Girls!$N$2:$N$114</definedName>
    <definedName name="Vyg">Nondi_Girls!$N$2:$N$114</definedName>
    <definedName name="आपले_विचार__अनुभव__भावना_स्पष्ट_शब्दात_व्यक्त_करतो" localSheetId="21">Nondi_Girls!#REF!</definedName>
    <definedName name="आपले_विचार__अनुभव__भावना_स्पष्ट_शब्दात_व्यक्त_करतो">nondi_Boys!$B$17:$B$66</definedName>
    <definedName name="मराठी" localSheetId="21">Nondi_Girls!#REF!</definedName>
    <definedName name="मराठी">nondi_Boys!$B$16:$B$66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30" l="1"/>
  <c r="U3" i="30"/>
  <c r="Y77" i="19"/>
  <c r="AD77" i="19" s="1"/>
  <c r="AE77" i="19" s="1"/>
  <c r="K77" i="19"/>
  <c r="P77" i="19" s="1"/>
  <c r="Q77" i="19" s="1"/>
  <c r="AD76" i="19"/>
  <c r="AE76" i="19" s="1"/>
  <c r="Y76" i="19"/>
  <c r="K76" i="19"/>
  <c r="P76" i="19" s="1"/>
  <c r="Q76" i="19" s="1"/>
  <c r="Y75" i="19"/>
  <c r="AD75" i="19" s="1"/>
  <c r="AE75" i="19" s="1"/>
  <c r="K75" i="19"/>
  <c r="P75" i="19" s="1"/>
  <c r="Q75" i="19" s="1"/>
  <c r="AD74" i="19"/>
  <c r="AE74" i="19" s="1"/>
  <c r="Y74" i="19"/>
  <c r="K74" i="19"/>
  <c r="P74" i="19" s="1"/>
  <c r="Q74" i="19" s="1"/>
  <c r="Y73" i="19"/>
  <c r="AD73" i="19" s="1"/>
  <c r="AE73" i="19" s="1"/>
  <c r="K73" i="19"/>
  <c r="P73" i="19" s="1"/>
  <c r="Q73" i="19" s="1"/>
  <c r="Y72" i="19"/>
  <c r="AD72" i="19" s="1"/>
  <c r="AE72" i="19" s="1"/>
  <c r="K72" i="19"/>
  <c r="P72" i="19" s="1"/>
  <c r="Q72" i="19" s="1"/>
  <c r="AD71" i="19"/>
  <c r="AE71" i="19" s="1"/>
  <c r="Y71" i="19"/>
  <c r="K71" i="19"/>
  <c r="P71" i="19" s="1"/>
  <c r="Q71" i="19" s="1"/>
  <c r="Y70" i="19"/>
  <c r="AD70" i="19" s="1"/>
  <c r="AE70" i="19" s="1"/>
  <c r="K70" i="19"/>
  <c r="P70" i="19" s="1"/>
  <c r="Q70" i="19" s="1"/>
  <c r="Y69" i="19"/>
  <c r="AD69" i="19" s="1"/>
  <c r="AE69" i="19" s="1"/>
  <c r="K69" i="19"/>
  <c r="P69" i="19" s="1"/>
  <c r="Q69" i="19" s="1"/>
  <c r="Y68" i="19"/>
  <c r="AD68" i="19" s="1"/>
  <c r="AE68" i="19" s="1"/>
  <c r="K68" i="19"/>
  <c r="P68" i="19" s="1"/>
  <c r="Q68" i="19" s="1"/>
  <c r="AD67" i="19"/>
  <c r="AE67" i="19" s="1"/>
  <c r="Y67" i="19"/>
  <c r="K67" i="19"/>
  <c r="P67" i="19" s="1"/>
  <c r="Q67" i="19" s="1"/>
  <c r="AD66" i="19"/>
  <c r="AE66" i="19" s="1"/>
  <c r="Y66" i="19"/>
  <c r="K66" i="19"/>
  <c r="P66" i="19" s="1"/>
  <c r="Q66" i="19" s="1"/>
  <c r="AD65" i="19"/>
  <c r="AE65" i="19" s="1"/>
  <c r="Y65" i="19"/>
  <c r="K65" i="19"/>
  <c r="P65" i="19" s="1"/>
  <c r="Q65" i="19" s="1"/>
  <c r="Y64" i="19"/>
  <c r="AD64" i="19" s="1"/>
  <c r="AE64" i="19" s="1"/>
  <c r="K64" i="19"/>
  <c r="P64" i="19" s="1"/>
  <c r="Q64" i="19" s="1"/>
  <c r="AD63" i="19"/>
  <c r="AE63" i="19" s="1"/>
  <c r="Y63" i="19"/>
  <c r="K63" i="19"/>
  <c r="P63" i="19" s="1"/>
  <c r="Q63" i="19" s="1"/>
  <c r="Y62" i="19"/>
  <c r="AD62" i="19" s="1"/>
  <c r="AE62" i="19" s="1"/>
  <c r="K62" i="19"/>
  <c r="P62" i="19" s="1"/>
  <c r="Q62" i="19" s="1"/>
  <c r="Y61" i="19"/>
  <c r="AD61" i="19" s="1"/>
  <c r="AE61" i="19" s="1"/>
  <c r="K61" i="19"/>
  <c r="P61" i="19" s="1"/>
  <c r="Q61" i="19" s="1"/>
  <c r="Y60" i="19"/>
  <c r="AD60" i="19" s="1"/>
  <c r="AE60" i="19" s="1"/>
  <c r="K60" i="19"/>
  <c r="P60" i="19" s="1"/>
  <c r="Q60" i="19" s="1"/>
  <c r="Y59" i="19"/>
  <c r="AD59" i="19" s="1"/>
  <c r="AE59" i="19" s="1"/>
  <c r="K59" i="19"/>
  <c r="P59" i="19" s="1"/>
  <c r="Q59" i="19" s="1"/>
  <c r="AD58" i="19"/>
  <c r="AE58" i="19" s="1"/>
  <c r="Y58" i="19"/>
  <c r="Q58" i="19"/>
  <c r="K58" i="19"/>
  <c r="P58" i="19" s="1"/>
  <c r="AD57" i="19"/>
  <c r="AE57" i="19" s="1"/>
  <c r="Y57" i="19"/>
  <c r="K57" i="19"/>
  <c r="P57" i="19" s="1"/>
  <c r="Q57" i="19" s="1"/>
  <c r="Y56" i="19"/>
  <c r="AD56" i="19" s="1"/>
  <c r="AE56" i="19" s="1"/>
  <c r="K56" i="19"/>
  <c r="P56" i="19" s="1"/>
  <c r="Q56" i="19" s="1"/>
  <c r="AD55" i="19"/>
  <c r="AE55" i="19" s="1"/>
  <c r="Y55" i="19"/>
  <c r="K55" i="19"/>
  <c r="P55" i="19" s="1"/>
  <c r="Q55" i="19" s="1"/>
  <c r="Y54" i="19"/>
  <c r="AD54" i="19" s="1"/>
  <c r="AE54" i="19" s="1"/>
  <c r="K54" i="19"/>
  <c r="P54" i="19" s="1"/>
  <c r="Q54" i="19" s="1"/>
  <c r="AD53" i="19"/>
  <c r="AE53" i="19" s="1"/>
  <c r="Y53" i="19"/>
  <c r="K53" i="19"/>
  <c r="P53" i="19" s="1"/>
  <c r="Q53" i="19" s="1"/>
  <c r="Y52" i="19"/>
  <c r="AD52" i="19" s="1"/>
  <c r="AE52" i="19" s="1"/>
  <c r="K52" i="19"/>
  <c r="P52" i="19" s="1"/>
  <c r="Q52" i="19" s="1"/>
  <c r="Y51" i="19"/>
  <c r="AD51" i="19" s="1"/>
  <c r="AE51" i="19" s="1"/>
  <c r="K51" i="19"/>
  <c r="P51" i="19" s="1"/>
  <c r="Q51" i="19" s="1"/>
  <c r="AD50" i="19"/>
  <c r="AE50" i="19" s="1"/>
  <c r="Y50" i="19"/>
  <c r="Q50" i="19"/>
  <c r="K50" i="19"/>
  <c r="P50" i="19" s="1"/>
  <c r="Y49" i="19"/>
  <c r="AD49" i="19" s="1"/>
  <c r="AE49" i="19" s="1"/>
  <c r="K49" i="19"/>
  <c r="P49" i="19" s="1"/>
  <c r="Q49" i="19" s="1"/>
  <c r="Y48" i="19"/>
  <c r="AD48" i="19" s="1"/>
  <c r="AE48" i="19" s="1"/>
  <c r="K48" i="19"/>
  <c r="P48" i="19" s="1"/>
  <c r="Q48" i="19" s="1"/>
  <c r="AD47" i="19"/>
  <c r="AE47" i="19" s="1"/>
  <c r="Y47" i="19"/>
  <c r="K47" i="19"/>
  <c r="P47" i="19" s="1"/>
  <c r="Q47" i="19" s="1"/>
  <c r="AD46" i="19"/>
  <c r="AE46" i="19" s="1"/>
  <c r="Y46" i="19"/>
  <c r="K46" i="19"/>
  <c r="P46" i="19" s="1"/>
  <c r="Q46" i="19" s="1"/>
  <c r="AD45" i="19"/>
  <c r="AE45" i="19" s="1"/>
  <c r="Y45" i="19"/>
  <c r="K45" i="19"/>
  <c r="P45" i="19" s="1"/>
  <c r="Q45" i="19" s="1"/>
  <c r="Y44" i="19"/>
  <c r="AD44" i="19" s="1"/>
  <c r="AE44" i="19" s="1"/>
  <c r="K44" i="19"/>
  <c r="P44" i="19" s="1"/>
  <c r="Q44" i="19" s="1"/>
  <c r="AD43" i="19"/>
  <c r="AE43" i="19" s="1"/>
  <c r="Y43" i="19"/>
  <c r="K43" i="19"/>
  <c r="P43" i="19" s="1"/>
  <c r="Q43" i="19" s="1"/>
  <c r="Y42" i="19"/>
  <c r="AD42" i="19" s="1"/>
  <c r="AE42" i="19" s="1"/>
  <c r="K42" i="19"/>
  <c r="P42" i="19" s="1"/>
  <c r="Q42" i="19" s="1"/>
  <c r="Y41" i="19"/>
  <c r="AD41" i="19" s="1"/>
  <c r="AE41" i="19" s="1"/>
  <c r="K41" i="19"/>
  <c r="P41" i="19" s="1"/>
  <c r="Q41" i="19" s="1"/>
  <c r="Y40" i="19"/>
  <c r="AD40" i="19" s="1"/>
  <c r="AE40" i="19" s="1"/>
  <c r="K40" i="19"/>
  <c r="P40" i="19" s="1"/>
  <c r="Q40" i="19" s="1"/>
  <c r="AD39" i="19"/>
  <c r="AE39" i="19" s="1"/>
  <c r="Y39" i="19"/>
  <c r="K39" i="19"/>
  <c r="P39" i="19" s="1"/>
  <c r="Q39" i="19" s="1"/>
  <c r="Y38" i="19"/>
  <c r="AD38" i="19" s="1"/>
  <c r="AE38" i="19" s="1"/>
  <c r="K38" i="19"/>
  <c r="P38" i="19" s="1"/>
  <c r="Q38" i="19" s="1"/>
  <c r="AD37" i="19"/>
  <c r="AE37" i="19" s="1"/>
  <c r="Y37" i="19"/>
  <c r="K37" i="19"/>
  <c r="P37" i="19" s="1"/>
  <c r="Q37" i="19" s="1"/>
  <c r="Y36" i="19"/>
  <c r="AD36" i="19" s="1"/>
  <c r="AE36" i="19" s="1"/>
  <c r="K36" i="19"/>
  <c r="P36" i="19" s="1"/>
  <c r="Q36" i="19" s="1"/>
  <c r="AD35" i="19"/>
  <c r="AE35" i="19" s="1"/>
  <c r="Y35" i="19"/>
  <c r="K35" i="19"/>
  <c r="P35" i="19" s="1"/>
  <c r="Q35" i="19" s="1"/>
  <c r="Y34" i="19"/>
  <c r="AD34" i="19" s="1"/>
  <c r="AE34" i="19" s="1"/>
  <c r="K34" i="19"/>
  <c r="P34" i="19" s="1"/>
  <c r="Q34" i="19" s="1"/>
  <c r="Y33" i="19"/>
  <c r="AD33" i="19" s="1"/>
  <c r="AE33" i="19" s="1"/>
  <c r="K33" i="19"/>
  <c r="P33" i="19" s="1"/>
  <c r="Q33" i="19" s="1"/>
  <c r="Y32" i="19"/>
  <c r="AD32" i="19" s="1"/>
  <c r="AE32" i="19" s="1"/>
  <c r="K32" i="19"/>
  <c r="P32" i="19" s="1"/>
  <c r="Q32" i="19" s="1"/>
  <c r="AD31" i="19"/>
  <c r="AE31" i="19" s="1"/>
  <c r="Y31" i="19"/>
  <c r="K31" i="19"/>
  <c r="P31" i="19" s="1"/>
  <c r="Q31" i="19" s="1"/>
  <c r="AD30" i="19"/>
  <c r="AE30" i="19" s="1"/>
  <c r="Y30" i="19"/>
  <c r="K30" i="19"/>
  <c r="P30" i="19" s="1"/>
  <c r="Q30" i="19" s="1"/>
  <c r="AD29" i="19"/>
  <c r="AE29" i="19" s="1"/>
  <c r="Y29" i="19"/>
  <c r="K29" i="19"/>
  <c r="P29" i="19" s="1"/>
  <c r="Q29" i="19" s="1"/>
  <c r="Y28" i="19"/>
  <c r="AD28" i="19" s="1"/>
  <c r="AE28" i="19" s="1"/>
  <c r="K28" i="19"/>
  <c r="P28" i="19" s="1"/>
  <c r="Q28" i="19" s="1"/>
  <c r="AD27" i="19"/>
  <c r="AE27" i="19" s="1"/>
  <c r="Y27" i="19"/>
  <c r="K27" i="19"/>
  <c r="P27" i="19" s="1"/>
  <c r="Q27" i="19" s="1"/>
  <c r="Y26" i="19"/>
  <c r="AD26" i="19" s="1"/>
  <c r="AE26" i="19" s="1"/>
  <c r="K26" i="19"/>
  <c r="P26" i="19" s="1"/>
  <c r="Q26" i="19" s="1"/>
  <c r="Y25" i="19"/>
  <c r="AD25" i="19" s="1"/>
  <c r="AE25" i="19" s="1"/>
  <c r="K25" i="19"/>
  <c r="P25" i="19" s="1"/>
  <c r="Q25" i="19" s="1"/>
  <c r="Y24" i="19"/>
  <c r="AD24" i="19" s="1"/>
  <c r="AE24" i="19" s="1"/>
  <c r="K24" i="19"/>
  <c r="P24" i="19" s="1"/>
  <c r="Q24" i="19" s="1"/>
  <c r="AD23" i="19"/>
  <c r="AE23" i="19" s="1"/>
  <c r="Y23" i="19"/>
  <c r="K23" i="19"/>
  <c r="P23" i="19" s="1"/>
  <c r="Q23" i="19" s="1"/>
  <c r="Y22" i="19"/>
  <c r="AD22" i="19" s="1"/>
  <c r="AE22" i="19" s="1"/>
  <c r="K22" i="19"/>
  <c r="P22" i="19" s="1"/>
  <c r="Q22" i="19" s="1"/>
  <c r="AD21" i="19"/>
  <c r="AE21" i="19" s="1"/>
  <c r="Y21" i="19"/>
  <c r="K21" i="19"/>
  <c r="P21" i="19" s="1"/>
  <c r="Q21" i="19" s="1"/>
  <c r="Y20" i="19"/>
  <c r="AD20" i="19" s="1"/>
  <c r="AE20" i="19" s="1"/>
  <c r="K20" i="19"/>
  <c r="P20" i="19" s="1"/>
  <c r="Q20" i="19" s="1"/>
  <c r="AD19" i="19"/>
  <c r="AE19" i="19" s="1"/>
  <c r="Y19" i="19"/>
  <c r="K19" i="19"/>
  <c r="P19" i="19" s="1"/>
  <c r="Q19" i="19" s="1"/>
  <c r="Y18" i="19"/>
  <c r="AD18" i="19" s="1"/>
  <c r="AE18" i="19" s="1"/>
  <c r="K18" i="19"/>
  <c r="P18" i="19" s="1"/>
  <c r="Q18" i="19" s="1"/>
  <c r="Y17" i="19"/>
  <c r="AD17" i="19" s="1"/>
  <c r="AE17" i="19" s="1"/>
  <c r="K17" i="19"/>
  <c r="P17" i="19" s="1"/>
  <c r="Q17" i="19" s="1"/>
  <c r="Y16" i="19"/>
  <c r="AD16" i="19" s="1"/>
  <c r="AE16" i="19" s="1"/>
  <c r="K16" i="19"/>
  <c r="P16" i="19" s="1"/>
  <c r="Q16" i="19" s="1"/>
  <c r="AD15" i="19"/>
  <c r="AE15" i="19" s="1"/>
  <c r="Y15" i="19"/>
  <c r="K15" i="19"/>
  <c r="P15" i="19" s="1"/>
  <c r="Q15" i="19" s="1"/>
  <c r="AD14" i="19"/>
  <c r="AE14" i="19" s="1"/>
  <c r="Y14" i="19"/>
  <c r="K14" i="19"/>
  <c r="P14" i="19" s="1"/>
  <c r="Q14" i="19" s="1"/>
  <c r="AD13" i="19"/>
  <c r="AE13" i="19" s="1"/>
  <c r="Y13" i="19"/>
  <c r="K13" i="19"/>
  <c r="P13" i="19" s="1"/>
  <c r="Q13" i="19" s="1"/>
  <c r="Y12" i="19"/>
  <c r="AD12" i="19" s="1"/>
  <c r="AE12" i="19" s="1"/>
  <c r="K12" i="19"/>
  <c r="P12" i="19" s="1"/>
  <c r="Q12" i="19" s="1"/>
  <c r="AD11" i="19"/>
  <c r="AE11" i="19" s="1"/>
  <c r="Y11" i="19"/>
  <c r="K11" i="19"/>
  <c r="P11" i="19" s="1"/>
  <c r="Q11" i="19" s="1"/>
  <c r="Y10" i="19"/>
  <c r="AD10" i="19" s="1"/>
  <c r="AE10" i="19" s="1"/>
  <c r="K10" i="19"/>
  <c r="P10" i="19" s="1"/>
  <c r="Q10" i="19" s="1"/>
  <c r="Y9" i="19"/>
  <c r="AD9" i="19" s="1"/>
  <c r="AE9" i="19" s="1"/>
  <c r="K9" i="19"/>
  <c r="P9" i="19" s="1"/>
  <c r="Q9" i="19" s="1"/>
  <c r="Y8" i="19"/>
  <c r="AD8" i="19" s="1"/>
  <c r="K8" i="19"/>
  <c r="P8" i="19" s="1"/>
  <c r="Q8" i="19" s="1"/>
  <c r="K7" i="19"/>
  <c r="Y77" i="17"/>
  <c r="AD77" i="17" s="1"/>
  <c r="AE77" i="17" s="1"/>
  <c r="K77" i="17"/>
  <c r="P77" i="17" s="1"/>
  <c r="Q77" i="17" s="1"/>
  <c r="Y76" i="17"/>
  <c r="AD76" i="17" s="1"/>
  <c r="AE76" i="17" s="1"/>
  <c r="K76" i="17"/>
  <c r="P76" i="17" s="1"/>
  <c r="Q76" i="17" s="1"/>
  <c r="Y75" i="17"/>
  <c r="AD75" i="17" s="1"/>
  <c r="AE75" i="17" s="1"/>
  <c r="K75" i="17"/>
  <c r="P75" i="17" s="1"/>
  <c r="Q75" i="17" s="1"/>
  <c r="AD74" i="17"/>
  <c r="AE74" i="17" s="1"/>
  <c r="Y74" i="17"/>
  <c r="K74" i="17"/>
  <c r="P74" i="17" s="1"/>
  <c r="Q74" i="17" s="1"/>
  <c r="Y73" i="17"/>
  <c r="AD73" i="17" s="1"/>
  <c r="AE73" i="17" s="1"/>
  <c r="K73" i="17"/>
  <c r="P73" i="17" s="1"/>
  <c r="Q73" i="17" s="1"/>
  <c r="Y72" i="17"/>
  <c r="AD72" i="17" s="1"/>
  <c r="AE72" i="17" s="1"/>
  <c r="K72" i="17"/>
  <c r="P72" i="17" s="1"/>
  <c r="Q72" i="17" s="1"/>
  <c r="Y71" i="17"/>
  <c r="AD71" i="17" s="1"/>
  <c r="AE71" i="17" s="1"/>
  <c r="K71" i="17"/>
  <c r="P71" i="17" s="1"/>
  <c r="Q71" i="17" s="1"/>
  <c r="Y70" i="17"/>
  <c r="AD70" i="17" s="1"/>
  <c r="AE70" i="17" s="1"/>
  <c r="K70" i="17"/>
  <c r="P70" i="17" s="1"/>
  <c r="Q70" i="17" s="1"/>
  <c r="Y69" i="17"/>
  <c r="AD69" i="17" s="1"/>
  <c r="AE69" i="17" s="1"/>
  <c r="K69" i="17"/>
  <c r="P69" i="17" s="1"/>
  <c r="Q69" i="17" s="1"/>
  <c r="Y68" i="17"/>
  <c r="AD68" i="17" s="1"/>
  <c r="AE68" i="17" s="1"/>
  <c r="K68" i="17"/>
  <c r="P68" i="17" s="1"/>
  <c r="Q68" i="17" s="1"/>
  <c r="Y67" i="17"/>
  <c r="AD67" i="17" s="1"/>
  <c r="AE67" i="17" s="1"/>
  <c r="K67" i="17"/>
  <c r="P67" i="17" s="1"/>
  <c r="Q67" i="17" s="1"/>
  <c r="AD66" i="17"/>
  <c r="AE66" i="17" s="1"/>
  <c r="Y66" i="17"/>
  <c r="K66" i="17"/>
  <c r="P66" i="17" s="1"/>
  <c r="Q66" i="17" s="1"/>
  <c r="Y65" i="17"/>
  <c r="AD65" i="17" s="1"/>
  <c r="AE65" i="17" s="1"/>
  <c r="Q65" i="17"/>
  <c r="K65" i="17"/>
  <c r="P65" i="17" s="1"/>
  <c r="Y64" i="17"/>
  <c r="AD64" i="17" s="1"/>
  <c r="AE64" i="17" s="1"/>
  <c r="K64" i="17"/>
  <c r="P64" i="17" s="1"/>
  <c r="Q64" i="17" s="1"/>
  <c r="Y63" i="17"/>
  <c r="AD63" i="17" s="1"/>
  <c r="AE63" i="17" s="1"/>
  <c r="K63" i="17"/>
  <c r="P63" i="17" s="1"/>
  <c r="Q63" i="17" s="1"/>
  <c r="Y62" i="17"/>
  <c r="AD62" i="17" s="1"/>
  <c r="AE62" i="17" s="1"/>
  <c r="K62" i="17"/>
  <c r="P62" i="17" s="1"/>
  <c r="Q62" i="17" s="1"/>
  <c r="Y61" i="17"/>
  <c r="AD61" i="17" s="1"/>
  <c r="AE61" i="17" s="1"/>
  <c r="Q61" i="17"/>
  <c r="K61" i="17"/>
  <c r="P61" i="17" s="1"/>
  <c r="Y60" i="17"/>
  <c r="AD60" i="17" s="1"/>
  <c r="AE60" i="17" s="1"/>
  <c r="K60" i="17"/>
  <c r="P60" i="17" s="1"/>
  <c r="Q60" i="17" s="1"/>
  <c r="Y59" i="17"/>
  <c r="AD59" i="17" s="1"/>
  <c r="AE59" i="17" s="1"/>
  <c r="K59" i="17"/>
  <c r="P59" i="17" s="1"/>
  <c r="Q59" i="17" s="1"/>
  <c r="Y58" i="17"/>
  <c r="AD58" i="17" s="1"/>
  <c r="AE58" i="17" s="1"/>
  <c r="K58" i="17"/>
  <c r="P58" i="17" s="1"/>
  <c r="Q58" i="17" s="1"/>
  <c r="Y57" i="17"/>
  <c r="AD57" i="17" s="1"/>
  <c r="AE57" i="17" s="1"/>
  <c r="Q57" i="17"/>
  <c r="K57" i="17"/>
  <c r="P57" i="17" s="1"/>
  <c r="AD56" i="17"/>
  <c r="AE56" i="17" s="1"/>
  <c r="Y56" i="17"/>
  <c r="K56" i="17"/>
  <c r="P56" i="17" s="1"/>
  <c r="Q56" i="17" s="1"/>
  <c r="Y55" i="17"/>
  <c r="AD55" i="17" s="1"/>
  <c r="AE55" i="17" s="1"/>
  <c r="K55" i="17"/>
  <c r="P55" i="17" s="1"/>
  <c r="Q55" i="17" s="1"/>
  <c r="Y54" i="17"/>
  <c r="AD54" i="17" s="1"/>
  <c r="AE54" i="17" s="1"/>
  <c r="K54" i="17"/>
  <c r="P54" i="17" s="1"/>
  <c r="Q54" i="17" s="1"/>
  <c r="Y53" i="17"/>
  <c r="AD53" i="17" s="1"/>
  <c r="AE53" i="17" s="1"/>
  <c r="K53" i="17"/>
  <c r="P53" i="17" s="1"/>
  <c r="Q53" i="17" s="1"/>
  <c r="AD52" i="17"/>
  <c r="AE52" i="17" s="1"/>
  <c r="Y52" i="17"/>
  <c r="K52" i="17"/>
  <c r="P52" i="17" s="1"/>
  <c r="Q52" i="17" s="1"/>
  <c r="Y51" i="17"/>
  <c r="AD51" i="17" s="1"/>
  <c r="AE51" i="17" s="1"/>
  <c r="K51" i="17"/>
  <c r="P51" i="17" s="1"/>
  <c r="Q51" i="17" s="1"/>
  <c r="AD50" i="17"/>
  <c r="AE50" i="17" s="1"/>
  <c r="Y50" i="17"/>
  <c r="K50" i="17"/>
  <c r="P50" i="17" s="1"/>
  <c r="Q50" i="17" s="1"/>
  <c r="Y49" i="17"/>
  <c r="AD49" i="17" s="1"/>
  <c r="AE49" i="17" s="1"/>
  <c r="Q49" i="17"/>
  <c r="K49" i="17"/>
  <c r="P49" i="17" s="1"/>
  <c r="AD48" i="17"/>
  <c r="AE48" i="17" s="1"/>
  <c r="Y48" i="17"/>
  <c r="K48" i="17"/>
  <c r="P48" i="17" s="1"/>
  <c r="Q48" i="17" s="1"/>
  <c r="Y47" i="17"/>
  <c r="AD47" i="17" s="1"/>
  <c r="AE47" i="17" s="1"/>
  <c r="K47" i="17"/>
  <c r="P47" i="17" s="1"/>
  <c r="Q47" i="17" s="1"/>
  <c r="AD46" i="17"/>
  <c r="AE46" i="17" s="1"/>
  <c r="Y46" i="17"/>
  <c r="K46" i="17"/>
  <c r="P46" i="17" s="1"/>
  <c r="Q46" i="17" s="1"/>
  <c r="Y45" i="17"/>
  <c r="AD45" i="17" s="1"/>
  <c r="AE45" i="17" s="1"/>
  <c r="K45" i="17"/>
  <c r="P45" i="17" s="1"/>
  <c r="Q45" i="17" s="1"/>
  <c r="Y44" i="17"/>
  <c r="AD44" i="17" s="1"/>
  <c r="AE44" i="17" s="1"/>
  <c r="K44" i="17"/>
  <c r="P44" i="17" s="1"/>
  <c r="Q44" i="17" s="1"/>
  <c r="Y43" i="17"/>
  <c r="AD43" i="17" s="1"/>
  <c r="AE43" i="17" s="1"/>
  <c r="K43" i="17"/>
  <c r="P43" i="17" s="1"/>
  <c r="Q43" i="17" s="1"/>
  <c r="AD42" i="17"/>
  <c r="AE42" i="17" s="1"/>
  <c r="Y42" i="17"/>
  <c r="K42" i="17"/>
  <c r="P42" i="17" s="1"/>
  <c r="Q42" i="17" s="1"/>
  <c r="Y41" i="17"/>
  <c r="AD41" i="17" s="1"/>
  <c r="AE41" i="17" s="1"/>
  <c r="K41" i="17"/>
  <c r="P41" i="17" s="1"/>
  <c r="Q41" i="17" s="1"/>
  <c r="AD40" i="17"/>
  <c r="AE40" i="17" s="1"/>
  <c r="Y40" i="17"/>
  <c r="K40" i="17"/>
  <c r="P40" i="17" s="1"/>
  <c r="Q40" i="17" s="1"/>
  <c r="Y39" i="17"/>
  <c r="AD39" i="17" s="1"/>
  <c r="AE39" i="17" s="1"/>
  <c r="K39" i="17"/>
  <c r="P39" i="17" s="1"/>
  <c r="Q39" i="17" s="1"/>
  <c r="AD38" i="17"/>
  <c r="AE38" i="17" s="1"/>
  <c r="Y38" i="17"/>
  <c r="K38" i="17"/>
  <c r="P38" i="17" s="1"/>
  <c r="Q38" i="17" s="1"/>
  <c r="Y37" i="17"/>
  <c r="AD37" i="17" s="1"/>
  <c r="AE37" i="17" s="1"/>
  <c r="K37" i="17"/>
  <c r="P37" i="17" s="1"/>
  <c r="Q37" i="17" s="1"/>
  <c r="Y36" i="17"/>
  <c r="AD36" i="17" s="1"/>
  <c r="AE36" i="17" s="1"/>
  <c r="K36" i="17"/>
  <c r="P36" i="17" s="1"/>
  <c r="Q36" i="17" s="1"/>
  <c r="Y35" i="17"/>
  <c r="AD35" i="17" s="1"/>
  <c r="AE35" i="17" s="1"/>
  <c r="K35" i="17"/>
  <c r="P35" i="17" s="1"/>
  <c r="Q35" i="17" s="1"/>
  <c r="AD34" i="17"/>
  <c r="AE34" i="17" s="1"/>
  <c r="Y34" i="17"/>
  <c r="K34" i="17"/>
  <c r="P34" i="17" s="1"/>
  <c r="Q34" i="17" s="1"/>
  <c r="Y33" i="17"/>
  <c r="AD33" i="17" s="1"/>
  <c r="AE33" i="17" s="1"/>
  <c r="Q33" i="17"/>
  <c r="K33" i="17"/>
  <c r="P33" i="17" s="1"/>
  <c r="Y32" i="17"/>
  <c r="AD32" i="17" s="1"/>
  <c r="AE32" i="17" s="1"/>
  <c r="K32" i="17"/>
  <c r="P32" i="17" s="1"/>
  <c r="Q32" i="17" s="1"/>
  <c r="Y31" i="17"/>
  <c r="AD31" i="17" s="1"/>
  <c r="AE31" i="17" s="1"/>
  <c r="K31" i="17"/>
  <c r="P31" i="17" s="1"/>
  <c r="Q31" i="17" s="1"/>
  <c r="Y30" i="17"/>
  <c r="AD30" i="17" s="1"/>
  <c r="AE30" i="17" s="1"/>
  <c r="K30" i="17"/>
  <c r="P30" i="17" s="1"/>
  <c r="Q30" i="17" s="1"/>
  <c r="Y29" i="17"/>
  <c r="AD29" i="17" s="1"/>
  <c r="AE29" i="17" s="1"/>
  <c r="K29" i="17"/>
  <c r="P29" i="17" s="1"/>
  <c r="Q29" i="17" s="1"/>
  <c r="Y28" i="17"/>
  <c r="AD28" i="17" s="1"/>
  <c r="AE28" i="17" s="1"/>
  <c r="K28" i="17"/>
  <c r="P28" i="17" s="1"/>
  <c r="Q28" i="17" s="1"/>
  <c r="Y27" i="17"/>
  <c r="AD27" i="17" s="1"/>
  <c r="AE27" i="17" s="1"/>
  <c r="K27" i="17"/>
  <c r="P27" i="17" s="1"/>
  <c r="Q27" i="17" s="1"/>
  <c r="Y26" i="17"/>
  <c r="AD26" i="17" s="1"/>
  <c r="AE26" i="17" s="1"/>
  <c r="K26" i="17"/>
  <c r="P26" i="17" s="1"/>
  <c r="Q26" i="17" s="1"/>
  <c r="Y25" i="17"/>
  <c r="AD25" i="17" s="1"/>
  <c r="AE25" i="17" s="1"/>
  <c r="Q25" i="17"/>
  <c r="K25" i="17"/>
  <c r="P25" i="17" s="1"/>
  <c r="Y24" i="17"/>
  <c r="AD24" i="17" s="1"/>
  <c r="AE24" i="17" s="1"/>
  <c r="K24" i="17"/>
  <c r="P24" i="17" s="1"/>
  <c r="Q24" i="17" s="1"/>
  <c r="Y23" i="17"/>
  <c r="AD23" i="17" s="1"/>
  <c r="AE23" i="17" s="1"/>
  <c r="K23" i="17"/>
  <c r="P23" i="17" s="1"/>
  <c r="Q23" i="17" s="1"/>
  <c r="Y22" i="17"/>
  <c r="AD22" i="17" s="1"/>
  <c r="AE22" i="17" s="1"/>
  <c r="K22" i="17"/>
  <c r="P22" i="17" s="1"/>
  <c r="Q22" i="17" s="1"/>
  <c r="Y21" i="17"/>
  <c r="AD21" i="17" s="1"/>
  <c r="AE21" i="17" s="1"/>
  <c r="K21" i="17"/>
  <c r="P21" i="17" s="1"/>
  <c r="Q21" i="17" s="1"/>
  <c r="AD20" i="17"/>
  <c r="AE20" i="17" s="1"/>
  <c r="Y20" i="17"/>
  <c r="K20" i="17"/>
  <c r="P20" i="17" s="1"/>
  <c r="Q20" i="17" s="1"/>
  <c r="Y19" i="17"/>
  <c r="AD19" i="17" s="1"/>
  <c r="AE19" i="17" s="1"/>
  <c r="K19" i="17"/>
  <c r="P19" i="17" s="1"/>
  <c r="Q19" i="17" s="1"/>
  <c r="Y18" i="17"/>
  <c r="AD18" i="17" s="1"/>
  <c r="AE18" i="17" s="1"/>
  <c r="K18" i="17"/>
  <c r="P18" i="17" s="1"/>
  <c r="Q18" i="17" s="1"/>
  <c r="Y17" i="17"/>
  <c r="AD17" i="17" s="1"/>
  <c r="AE17" i="17" s="1"/>
  <c r="Q17" i="17"/>
  <c r="K17" i="17"/>
  <c r="P17" i="17" s="1"/>
  <c r="AD16" i="17"/>
  <c r="AE16" i="17" s="1"/>
  <c r="Y16" i="17"/>
  <c r="K16" i="17"/>
  <c r="P16" i="17" s="1"/>
  <c r="Q16" i="17" s="1"/>
  <c r="Y15" i="17"/>
  <c r="AD15" i="17" s="1"/>
  <c r="AE15" i="17" s="1"/>
  <c r="K15" i="17"/>
  <c r="P15" i="17" s="1"/>
  <c r="Q15" i="17" s="1"/>
  <c r="Y14" i="17"/>
  <c r="AD14" i="17" s="1"/>
  <c r="AE14" i="17" s="1"/>
  <c r="K14" i="17"/>
  <c r="P14" i="17" s="1"/>
  <c r="Q14" i="17" s="1"/>
  <c r="Y13" i="17"/>
  <c r="AD13" i="17" s="1"/>
  <c r="AE13" i="17" s="1"/>
  <c r="K13" i="17"/>
  <c r="P13" i="17" s="1"/>
  <c r="Q13" i="17" s="1"/>
  <c r="Y12" i="17"/>
  <c r="AD12" i="17" s="1"/>
  <c r="AE12" i="17" s="1"/>
  <c r="K12" i="17"/>
  <c r="P12" i="17" s="1"/>
  <c r="Q12" i="17" s="1"/>
  <c r="Y11" i="17"/>
  <c r="AD11" i="17" s="1"/>
  <c r="AE11" i="17" s="1"/>
  <c r="K11" i="17"/>
  <c r="P11" i="17" s="1"/>
  <c r="Q11" i="17" s="1"/>
  <c r="AD10" i="17"/>
  <c r="AE10" i="17" s="1"/>
  <c r="Y10" i="17"/>
  <c r="K10" i="17"/>
  <c r="P10" i="17" s="1"/>
  <c r="Q10" i="17" s="1"/>
  <c r="Y9" i="17"/>
  <c r="AD9" i="17" s="1"/>
  <c r="AE9" i="17" s="1"/>
  <c r="K9" i="17"/>
  <c r="P9" i="17" s="1"/>
  <c r="Q9" i="17" s="1"/>
  <c r="AD8" i="17"/>
  <c r="Y8" i="17"/>
  <c r="K8" i="17"/>
  <c r="P8" i="17" s="1"/>
  <c r="Q8" i="17" s="1"/>
  <c r="K7" i="17"/>
  <c r="Y77" i="18"/>
  <c r="AD77" i="18" s="1"/>
  <c r="Y76" i="18"/>
  <c r="AD76" i="18" s="1"/>
  <c r="AE76" i="18" s="1"/>
  <c r="Y75" i="18"/>
  <c r="AD75" i="18" s="1"/>
  <c r="AE75" i="18" s="1"/>
  <c r="Y74" i="18"/>
  <c r="AD74" i="18" s="1"/>
  <c r="AE74" i="18" s="1"/>
  <c r="Y73" i="18"/>
  <c r="AD73" i="18" s="1"/>
  <c r="AE73" i="18" s="1"/>
  <c r="Y72" i="18"/>
  <c r="AD72" i="18" s="1"/>
  <c r="AE72" i="18" s="1"/>
  <c r="Y71" i="18"/>
  <c r="AD71" i="18" s="1"/>
  <c r="AE71" i="18" s="1"/>
  <c r="Y70" i="18"/>
  <c r="AD70" i="18" s="1"/>
  <c r="AE70" i="18" s="1"/>
  <c r="Y69" i="18"/>
  <c r="AD69" i="18" s="1"/>
  <c r="AE69" i="18" s="1"/>
  <c r="Y68" i="18"/>
  <c r="AD68" i="18" s="1"/>
  <c r="AE68" i="18" s="1"/>
  <c r="Y67" i="18"/>
  <c r="AD67" i="18" s="1"/>
  <c r="AE67" i="18" s="1"/>
  <c r="Y66" i="18"/>
  <c r="AD66" i="18" s="1"/>
  <c r="AE66" i="18" s="1"/>
  <c r="Y65" i="18"/>
  <c r="AD65" i="18" s="1"/>
  <c r="AE65" i="18" s="1"/>
  <c r="Y64" i="18"/>
  <c r="AD64" i="18" s="1"/>
  <c r="AE64" i="18" s="1"/>
  <c r="Y63" i="18"/>
  <c r="AD63" i="18" s="1"/>
  <c r="AE63" i="18" s="1"/>
  <c r="Y62" i="18"/>
  <c r="AD62" i="18" s="1"/>
  <c r="AE62" i="18" s="1"/>
  <c r="Y61" i="18"/>
  <c r="AD61" i="18" s="1"/>
  <c r="AE61" i="18" s="1"/>
  <c r="Y60" i="18"/>
  <c r="AD60" i="18" s="1"/>
  <c r="AE60" i="18" s="1"/>
  <c r="Y59" i="18"/>
  <c r="AD59" i="18" s="1"/>
  <c r="AE59" i="18" s="1"/>
  <c r="Y58" i="18"/>
  <c r="AD58" i="18" s="1"/>
  <c r="AE58" i="18" s="1"/>
  <c r="Y57" i="18"/>
  <c r="AD57" i="18" s="1"/>
  <c r="AE57" i="18" s="1"/>
  <c r="Y56" i="18"/>
  <c r="AD56" i="18" s="1"/>
  <c r="AE56" i="18" s="1"/>
  <c r="Y55" i="18"/>
  <c r="AD55" i="18" s="1"/>
  <c r="AE55" i="18" s="1"/>
  <c r="Y54" i="18"/>
  <c r="AD54" i="18" s="1"/>
  <c r="AE54" i="18" s="1"/>
  <c r="Y53" i="18"/>
  <c r="AD53" i="18" s="1"/>
  <c r="AE53" i="18" s="1"/>
  <c r="Y52" i="18"/>
  <c r="AD52" i="18" s="1"/>
  <c r="AE52" i="18" s="1"/>
  <c r="Y51" i="18"/>
  <c r="AD51" i="18" s="1"/>
  <c r="AE51" i="18" s="1"/>
  <c r="Y50" i="18"/>
  <c r="AD50" i="18" s="1"/>
  <c r="AE50" i="18" s="1"/>
  <c r="Y49" i="18"/>
  <c r="AD49" i="18" s="1"/>
  <c r="AE49" i="18" s="1"/>
  <c r="Y48" i="18"/>
  <c r="AD48" i="18" s="1"/>
  <c r="AE48" i="18" s="1"/>
  <c r="Y47" i="18"/>
  <c r="AD47" i="18" s="1"/>
  <c r="AE47" i="18" s="1"/>
  <c r="Y46" i="18"/>
  <c r="AD46" i="18" s="1"/>
  <c r="AE46" i="18" s="1"/>
  <c r="Y45" i="18"/>
  <c r="AD45" i="18" s="1"/>
  <c r="AE45" i="18" s="1"/>
  <c r="Y44" i="18"/>
  <c r="AD44" i="18" s="1"/>
  <c r="AE44" i="18" s="1"/>
  <c r="Y43" i="18"/>
  <c r="AD43" i="18" s="1"/>
  <c r="AE43" i="18" s="1"/>
  <c r="Y42" i="18"/>
  <c r="AD42" i="18" s="1"/>
  <c r="AE42" i="18" s="1"/>
  <c r="Y41" i="18"/>
  <c r="AD41" i="18" s="1"/>
  <c r="AE41" i="18" s="1"/>
  <c r="Y40" i="18"/>
  <c r="AD40" i="18" s="1"/>
  <c r="AE40" i="18" s="1"/>
  <c r="Y39" i="18"/>
  <c r="AD39" i="18" s="1"/>
  <c r="AE39" i="18" s="1"/>
  <c r="Y38" i="18"/>
  <c r="AD38" i="18" s="1"/>
  <c r="AE38" i="18" s="1"/>
  <c r="Y37" i="18"/>
  <c r="AD37" i="18" s="1"/>
  <c r="AE37" i="18" s="1"/>
  <c r="Y36" i="18"/>
  <c r="AD36" i="18" s="1"/>
  <c r="AE36" i="18" s="1"/>
  <c r="Y35" i="18"/>
  <c r="AD35" i="18" s="1"/>
  <c r="AE35" i="18" s="1"/>
  <c r="Y34" i="18"/>
  <c r="AD34" i="18" s="1"/>
  <c r="AE34" i="18" s="1"/>
  <c r="Y33" i="18"/>
  <c r="AD33" i="18" s="1"/>
  <c r="AE33" i="18" s="1"/>
  <c r="Y32" i="18"/>
  <c r="AD32" i="18" s="1"/>
  <c r="AE32" i="18" s="1"/>
  <c r="Y31" i="18"/>
  <c r="AD31" i="18" s="1"/>
  <c r="AE31" i="18" s="1"/>
  <c r="Y30" i="18"/>
  <c r="AD30" i="18" s="1"/>
  <c r="AE30" i="18" s="1"/>
  <c r="Y29" i="18"/>
  <c r="AD29" i="18" s="1"/>
  <c r="AE29" i="18" s="1"/>
  <c r="Y28" i="18"/>
  <c r="AD28" i="18" s="1"/>
  <c r="AE28" i="18" s="1"/>
  <c r="Y27" i="18"/>
  <c r="AD27" i="18" s="1"/>
  <c r="AE27" i="18" s="1"/>
  <c r="Y26" i="18"/>
  <c r="AD26" i="18" s="1"/>
  <c r="AE26" i="18" s="1"/>
  <c r="Y25" i="18"/>
  <c r="AD25" i="18" s="1"/>
  <c r="AE25" i="18" s="1"/>
  <c r="Y24" i="18"/>
  <c r="AD24" i="18" s="1"/>
  <c r="AE24" i="18" s="1"/>
  <c r="Y23" i="18"/>
  <c r="AD23" i="18" s="1"/>
  <c r="AE23" i="18" s="1"/>
  <c r="Y22" i="18"/>
  <c r="AD22" i="18" s="1"/>
  <c r="AE22" i="18" s="1"/>
  <c r="Y21" i="18"/>
  <c r="AD21" i="18" s="1"/>
  <c r="AE21" i="18" s="1"/>
  <c r="Y20" i="18"/>
  <c r="AD20" i="18" s="1"/>
  <c r="AE20" i="18" s="1"/>
  <c r="Y19" i="18"/>
  <c r="AD19" i="18" s="1"/>
  <c r="AE19" i="18" s="1"/>
  <c r="Y18" i="18"/>
  <c r="AD18" i="18" s="1"/>
  <c r="AE18" i="18" s="1"/>
  <c r="Y17" i="18"/>
  <c r="AD17" i="18" s="1"/>
  <c r="AE17" i="18" s="1"/>
  <c r="Y16" i="18"/>
  <c r="AD16" i="18" s="1"/>
  <c r="AE16" i="18" s="1"/>
  <c r="Y15" i="18"/>
  <c r="AD15" i="18" s="1"/>
  <c r="AE15" i="18" s="1"/>
  <c r="Y14" i="18"/>
  <c r="AD14" i="18" s="1"/>
  <c r="AE14" i="18" s="1"/>
  <c r="Y13" i="18"/>
  <c r="AD13" i="18" s="1"/>
  <c r="AE13" i="18" s="1"/>
  <c r="Y12" i="18"/>
  <c r="AD12" i="18" s="1"/>
  <c r="AE12" i="18" s="1"/>
  <c r="Y11" i="18"/>
  <c r="AD11" i="18" s="1"/>
  <c r="AE11" i="18" s="1"/>
  <c r="Y10" i="18"/>
  <c r="AD10" i="18" s="1"/>
  <c r="AE10" i="18" s="1"/>
  <c r="Y9" i="18"/>
  <c r="AD9" i="18" s="1"/>
  <c r="AE9" i="18" s="1"/>
  <c r="Y8" i="18"/>
  <c r="AD8" i="18" s="1"/>
  <c r="AD7" i="16"/>
  <c r="AC7" i="16"/>
  <c r="O7" i="16"/>
  <c r="K7" i="16"/>
  <c r="P7" i="16" s="1"/>
  <c r="AC7" i="15"/>
  <c r="AD7" i="15" s="1"/>
  <c r="O7" i="15"/>
  <c r="K7" i="15"/>
  <c r="AC7" i="14"/>
  <c r="AD7" i="14" s="1"/>
  <c r="O7" i="14"/>
  <c r="K7" i="14"/>
  <c r="AC7" i="13"/>
  <c r="AD7" i="13" s="1"/>
  <c r="O7" i="13"/>
  <c r="K7" i="13"/>
  <c r="P7" i="13" s="1"/>
  <c r="AC7" i="9"/>
  <c r="AD7" i="9" s="1"/>
  <c r="O7" i="9"/>
  <c r="K7" i="9"/>
  <c r="AC7" i="1"/>
  <c r="AD7" i="1" s="1"/>
  <c r="P7" i="1"/>
  <c r="O7" i="1"/>
  <c r="K7" i="1"/>
  <c r="A3" i="32"/>
  <c r="K77" i="18"/>
  <c r="K76" i="18"/>
  <c r="P75" i="18"/>
  <c r="Q75" i="18" s="1"/>
  <c r="K75" i="18"/>
  <c r="P74" i="18"/>
  <c r="Q74" i="18" s="1"/>
  <c r="K74" i="18"/>
  <c r="K73" i="18"/>
  <c r="P73" i="18" s="1"/>
  <c r="Q73" i="18" s="1"/>
  <c r="P72" i="18"/>
  <c r="Q72" i="18" s="1"/>
  <c r="K72" i="18"/>
  <c r="P71" i="18"/>
  <c r="Q71" i="18" s="1"/>
  <c r="K71" i="18"/>
  <c r="P70" i="18"/>
  <c r="Q70" i="18" s="1"/>
  <c r="K70" i="18"/>
  <c r="K69" i="18"/>
  <c r="P69" i="18" s="1"/>
  <c r="Q69" i="18" s="1"/>
  <c r="P68" i="18"/>
  <c r="Q68" i="18" s="1"/>
  <c r="K68" i="18"/>
  <c r="P67" i="18"/>
  <c r="Q67" i="18" s="1"/>
  <c r="K67" i="18"/>
  <c r="P66" i="18"/>
  <c r="Q66" i="18" s="1"/>
  <c r="K66" i="18"/>
  <c r="K65" i="18"/>
  <c r="P65" i="18" s="1"/>
  <c r="Q65" i="18" s="1"/>
  <c r="P64" i="18"/>
  <c r="Q64" i="18" s="1"/>
  <c r="K64" i="18"/>
  <c r="P63" i="18"/>
  <c r="Q63" i="18" s="1"/>
  <c r="K63" i="18"/>
  <c r="P62" i="18"/>
  <c r="Q62" i="18" s="1"/>
  <c r="K62" i="18"/>
  <c r="K61" i="18"/>
  <c r="P61" i="18" s="1"/>
  <c r="Q61" i="18" s="1"/>
  <c r="P60" i="18"/>
  <c r="Q60" i="18" s="1"/>
  <c r="K60" i="18"/>
  <c r="P59" i="18"/>
  <c r="Q59" i="18" s="1"/>
  <c r="K59" i="18"/>
  <c r="P58" i="18"/>
  <c r="Q58" i="18" s="1"/>
  <c r="K58" i="18"/>
  <c r="K57" i="18"/>
  <c r="P57" i="18" s="1"/>
  <c r="Q57" i="18" s="1"/>
  <c r="P56" i="18"/>
  <c r="Q56" i="18" s="1"/>
  <c r="K56" i="18"/>
  <c r="P55" i="18"/>
  <c r="Q55" i="18" s="1"/>
  <c r="K55" i="18"/>
  <c r="P54" i="18"/>
  <c r="Q54" i="18" s="1"/>
  <c r="K54" i="18"/>
  <c r="K53" i="18"/>
  <c r="P53" i="18" s="1"/>
  <c r="Q53" i="18" s="1"/>
  <c r="P52" i="18"/>
  <c r="Q52" i="18" s="1"/>
  <c r="K52" i="18"/>
  <c r="P51" i="18"/>
  <c r="Q51" i="18" s="1"/>
  <c r="K51" i="18"/>
  <c r="P50" i="18"/>
  <c r="Q50" i="18" s="1"/>
  <c r="K50" i="18"/>
  <c r="K49" i="18"/>
  <c r="P49" i="18" s="1"/>
  <c r="Q49" i="18" s="1"/>
  <c r="P48" i="18"/>
  <c r="Q48" i="18" s="1"/>
  <c r="K48" i="18"/>
  <c r="K47" i="18"/>
  <c r="K46" i="18"/>
  <c r="K45" i="18"/>
  <c r="K44" i="18"/>
  <c r="K43" i="18"/>
  <c r="K42" i="18"/>
  <c r="K41" i="18"/>
  <c r="K40" i="18"/>
  <c r="K39" i="18"/>
  <c r="K38" i="18"/>
  <c r="K37" i="18"/>
  <c r="K36" i="18"/>
  <c r="K35" i="18"/>
  <c r="P35" i="18" s="1"/>
  <c r="Q35" i="18" s="1"/>
  <c r="P34" i="18"/>
  <c r="Q34" i="18" s="1"/>
  <c r="K34" i="18"/>
  <c r="P33" i="18"/>
  <c r="Q33" i="18" s="1"/>
  <c r="K33" i="18"/>
  <c r="P32" i="18"/>
  <c r="Q32" i="18" s="1"/>
  <c r="K32" i="18"/>
  <c r="K31" i="18"/>
  <c r="P31" i="18" s="1"/>
  <c r="Q31" i="18" s="1"/>
  <c r="P30" i="18"/>
  <c r="Q30" i="18" s="1"/>
  <c r="K30" i="18"/>
  <c r="P29" i="18"/>
  <c r="Q29" i="18" s="1"/>
  <c r="K29" i="18"/>
  <c r="P28" i="18"/>
  <c r="Q28" i="18" s="1"/>
  <c r="K28" i="18"/>
  <c r="K27" i="18"/>
  <c r="P27" i="18" s="1"/>
  <c r="Q27" i="18" s="1"/>
  <c r="P26" i="18"/>
  <c r="Q26" i="18" s="1"/>
  <c r="K26" i="18"/>
  <c r="P25" i="18"/>
  <c r="Q25" i="18" s="1"/>
  <c r="K25" i="18"/>
  <c r="P24" i="18"/>
  <c r="Q24" i="18" s="1"/>
  <c r="K24" i="18"/>
  <c r="K23" i="18"/>
  <c r="P23" i="18" s="1"/>
  <c r="Q23" i="18" s="1"/>
  <c r="P22" i="18"/>
  <c r="Q22" i="18" s="1"/>
  <c r="K22" i="18"/>
  <c r="P21" i="18"/>
  <c r="Q21" i="18" s="1"/>
  <c r="K21" i="18"/>
  <c r="P20" i="18"/>
  <c r="Q20" i="18" s="1"/>
  <c r="K20" i="18"/>
  <c r="K19" i="18"/>
  <c r="P19" i="18" s="1"/>
  <c r="Q19" i="18" s="1"/>
  <c r="P18" i="18"/>
  <c r="Q18" i="18" s="1"/>
  <c r="K18" i="18"/>
  <c r="P17" i="18"/>
  <c r="Q17" i="18" s="1"/>
  <c r="K17" i="18"/>
  <c r="P16" i="18"/>
  <c r="Q16" i="18" s="1"/>
  <c r="K16" i="18"/>
  <c r="K15" i="18"/>
  <c r="P15" i="18" s="1"/>
  <c r="Q15" i="18" s="1"/>
  <c r="P14" i="18"/>
  <c r="Q14" i="18" s="1"/>
  <c r="K14" i="18"/>
  <c r="P13" i="18"/>
  <c r="Q13" i="18" s="1"/>
  <c r="K13" i="18"/>
  <c r="P12" i="18"/>
  <c r="Q12" i="18" s="1"/>
  <c r="K12" i="18"/>
  <c r="K11" i="18"/>
  <c r="P11" i="18" s="1"/>
  <c r="Q11" i="18" s="1"/>
  <c r="P10" i="18"/>
  <c r="Q10" i="18" s="1"/>
  <c r="K10" i="18"/>
  <c r="P9" i="18"/>
  <c r="Q9" i="18" s="1"/>
  <c r="K9" i="18"/>
  <c r="P8" i="18"/>
  <c r="Q8" i="18" s="1"/>
  <c r="K8" i="18"/>
  <c r="AC76" i="16"/>
  <c r="Y76" i="16"/>
  <c r="AD76" i="16" s="1"/>
  <c r="AE76" i="16" s="1"/>
  <c r="O76" i="16"/>
  <c r="K76" i="16"/>
  <c r="P76" i="16" s="1"/>
  <c r="Q76" i="16" s="1"/>
  <c r="AC75" i="16"/>
  <c r="Y75" i="16"/>
  <c r="AD75" i="16" s="1"/>
  <c r="AE75" i="16" s="1"/>
  <c r="O75" i="16"/>
  <c r="K75" i="16"/>
  <c r="P75" i="16" s="1"/>
  <c r="Q75" i="16" s="1"/>
  <c r="AC74" i="16"/>
  <c r="Y74" i="16"/>
  <c r="Q74" i="16"/>
  <c r="O74" i="16"/>
  <c r="K74" i="16"/>
  <c r="P74" i="16" s="1"/>
  <c r="AC73" i="16"/>
  <c r="Y73" i="16"/>
  <c r="AD73" i="16" s="1"/>
  <c r="AE73" i="16" s="1"/>
  <c r="O73" i="16"/>
  <c r="K73" i="16"/>
  <c r="P73" i="16" s="1"/>
  <c r="Q73" i="16" s="1"/>
  <c r="AC72" i="16"/>
  <c r="Y72" i="16"/>
  <c r="Q72" i="16"/>
  <c r="O72" i="16"/>
  <c r="K72" i="16"/>
  <c r="P72" i="16" s="1"/>
  <c r="AC71" i="16"/>
  <c r="Y71" i="16"/>
  <c r="O71" i="16"/>
  <c r="K71" i="16"/>
  <c r="P71" i="16" s="1"/>
  <c r="Q71" i="16" s="1"/>
  <c r="AC70" i="16"/>
  <c r="Y70" i="16"/>
  <c r="O70" i="16"/>
  <c r="K70" i="16"/>
  <c r="P70" i="16" s="1"/>
  <c r="Q70" i="16" s="1"/>
  <c r="AC69" i="16"/>
  <c r="Y69" i="16"/>
  <c r="AD69" i="16" s="1"/>
  <c r="AE69" i="16" s="1"/>
  <c r="O69" i="16"/>
  <c r="K69" i="16"/>
  <c r="P69" i="16" s="1"/>
  <c r="Q69" i="16" s="1"/>
  <c r="AC68" i="16"/>
  <c r="Y68" i="16"/>
  <c r="AD68" i="16" s="1"/>
  <c r="AE68" i="16" s="1"/>
  <c r="O68" i="16"/>
  <c r="K68" i="16"/>
  <c r="P68" i="16" s="1"/>
  <c r="Q68" i="16" s="1"/>
  <c r="AC67" i="16"/>
  <c r="Y67" i="16"/>
  <c r="AD67" i="16" s="1"/>
  <c r="AE67" i="16" s="1"/>
  <c r="O67" i="16"/>
  <c r="K67" i="16"/>
  <c r="P67" i="16" s="1"/>
  <c r="Q67" i="16" s="1"/>
  <c r="AC66" i="16"/>
  <c r="Y66" i="16"/>
  <c r="Q66" i="16"/>
  <c r="O66" i="16"/>
  <c r="K66" i="16"/>
  <c r="P66" i="16" s="1"/>
  <c r="AC65" i="16"/>
  <c r="Y65" i="16"/>
  <c r="AD65" i="16" s="1"/>
  <c r="AE65" i="16" s="1"/>
  <c r="O65" i="16"/>
  <c r="K65" i="16"/>
  <c r="AC64" i="16"/>
  <c r="Y64" i="16"/>
  <c r="Q64" i="16"/>
  <c r="O64" i="16"/>
  <c r="K64" i="16"/>
  <c r="P64" i="16" s="1"/>
  <c r="AC63" i="16"/>
  <c r="Y63" i="16"/>
  <c r="O63" i="16"/>
  <c r="K63" i="16"/>
  <c r="P63" i="16" s="1"/>
  <c r="Q63" i="16" s="1"/>
  <c r="AC62" i="16"/>
  <c r="Y62" i="16"/>
  <c r="O62" i="16"/>
  <c r="K62" i="16"/>
  <c r="P62" i="16" s="1"/>
  <c r="Q62" i="16" s="1"/>
  <c r="AC61" i="16"/>
  <c r="Y61" i="16"/>
  <c r="AD61" i="16" s="1"/>
  <c r="AE61" i="16" s="1"/>
  <c r="O61" i="16"/>
  <c r="K61" i="16"/>
  <c r="P61" i="16" s="1"/>
  <c r="Q61" i="16" s="1"/>
  <c r="AC60" i="16"/>
  <c r="Y60" i="16"/>
  <c r="AD60" i="16" s="1"/>
  <c r="AE60" i="16" s="1"/>
  <c r="O60" i="16"/>
  <c r="K60" i="16"/>
  <c r="P60" i="16" s="1"/>
  <c r="Q60" i="16" s="1"/>
  <c r="AC59" i="16"/>
  <c r="Y59" i="16"/>
  <c r="AD59" i="16" s="1"/>
  <c r="AE59" i="16" s="1"/>
  <c r="O59" i="16"/>
  <c r="K59" i="16"/>
  <c r="P59" i="16" s="1"/>
  <c r="Q59" i="16" s="1"/>
  <c r="AC58" i="16"/>
  <c r="Y58" i="16"/>
  <c r="Q58" i="16"/>
  <c r="O58" i="16"/>
  <c r="K58" i="16"/>
  <c r="P58" i="16" s="1"/>
  <c r="AC57" i="16"/>
  <c r="Y57" i="16"/>
  <c r="AD57" i="16" s="1"/>
  <c r="AE57" i="16" s="1"/>
  <c r="O57" i="16"/>
  <c r="K57" i="16"/>
  <c r="P57" i="16" s="1"/>
  <c r="Q57" i="16" s="1"/>
  <c r="AC56" i="16"/>
  <c r="Y56" i="16"/>
  <c r="Q56" i="16"/>
  <c r="O56" i="16"/>
  <c r="K56" i="16"/>
  <c r="P56" i="16" s="1"/>
  <c r="AC55" i="16"/>
  <c r="Y55" i="16"/>
  <c r="O55" i="16"/>
  <c r="K55" i="16"/>
  <c r="P55" i="16" s="1"/>
  <c r="Q55" i="16" s="1"/>
  <c r="AC54" i="16"/>
  <c r="Y54" i="16"/>
  <c r="O54" i="16"/>
  <c r="K54" i="16"/>
  <c r="P54" i="16" s="1"/>
  <c r="Q54" i="16" s="1"/>
  <c r="AC53" i="16"/>
  <c r="Y53" i="16"/>
  <c r="AD53" i="16" s="1"/>
  <c r="AE53" i="16" s="1"/>
  <c r="O53" i="16"/>
  <c r="K53" i="16"/>
  <c r="P53" i="16" s="1"/>
  <c r="Q53" i="16" s="1"/>
  <c r="AC52" i="16"/>
  <c r="Y52" i="16"/>
  <c r="AD52" i="16" s="1"/>
  <c r="AE52" i="16" s="1"/>
  <c r="O52" i="16"/>
  <c r="K52" i="16"/>
  <c r="P52" i="16" s="1"/>
  <c r="Q52" i="16" s="1"/>
  <c r="AC51" i="16"/>
  <c r="Y51" i="16"/>
  <c r="AD51" i="16" s="1"/>
  <c r="AE51" i="16" s="1"/>
  <c r="O51" i="16"/>
  <c r="K51" i="16"/>
  <c r="P51" i="16" s="1"/>
  <c r="Q51" i="16" s="1"/>
  <c r="AC50" i="16"/>
  <c r="Y50" i="16"/>
  <c r="Q50" i="16"/>
  <c r="O50" i="16"/>
  <c r="K50" i="16"/>
  <c r="P50" i="16" s="1"/>
  <c r="AC49" i="16"/>
  <c r="Y49" i="16"/>
  <c r="AD49" i="16" s="1"/>
  <c r="AE49" i="16" s="1"/>
  <c r="O49" i="16"/>
  <c r="K49" i="16"/>
  <c r="AC48" i="16"/>
  <c r="Y48" i="16"/>
  <c r="Q48" i="16"/>
  <c r="O48" i="16"/>
  <c r="K48" i="16"/>
  <c r="P48" i="16" s="1"/>
  <c r="AC47" i="16"/>
  <c r="Y47" i="16"/>
  <c r="O47" i="16"/>
  <c r="K47" i="16"/>
  <c r="P47" i="16" s="1"/>
  <c r="Q47" i="16" s="1"/>
  <c r="AC46" i="16"/>
  <c r="Y46" i="16"/>
  <c r="O46" i="16"/>
  <c r="K46" i="16"/>
  <c r="P46" i="16" s="1"/>
  <c r="Q46" i="16" s="1"/>
  <c r="AC45" i="16"/>
  <c r="Y45" i="16"/>
  <c r="AD45" i="16" s="1"/>
  <c r="AE45" i="16" s="1"/>
  <c r="O45" i="16"/>
  <c r="K45" i="16"/>
  <c r="P45" i="16" s="1"/>
  <c r="Q45" i="16" s="1"/>
  <c r="AC44" i="16"/>
  <c r="Y44" i="16"/>
  <c r="AD44" i="16" s="1"/>
  <c r="AE44" i="16" s="1"/>
  <c r="O44" i="16"/>
  <c r="K44" i="16"/>
  <c r="P44" i="16" s="1"/>
  <c r="Q44" i="16" s="1"/>
  <c r="AC43" i="16"/>
  <c r="Y43" i="16"/>
  <c r="AD43" i="16" s="1"/>
  <c r="AE43" i="16" s="1"/>
  <c r="O43" i="16"/>
  <c r="K43" i="16"/>
  <c r="P43" i="16" s="1"/>
  <c r="Q43" i="16" s="1"/>
  <c r="AC42" i="16"/>
  <c r="Y42" i="16"/>
  <c r="Q42" i="16"/>
  <c r="O42" i="16"/>
  <c r="K42" i="16"/>
  <c r="P42" i="16" s="1"/>
  <c r="AC41" i="16"/>
  <c r="Y41" i="16"/>
  <c r="AD41" i="16" s="1"/>
  <c r="AE41" i="16" s="1"/>
  <c r="O41" i="16"/>
  <c r="K41" i="16"/>
  <c r="P41" i="16" s="1"/>
  <c r="Q41" i="16" s="1"/>
  <c r="AC40" i="16"/>
  <c r="Y40" i="16"/>
  <c r="Q40" i="16"/>
  <c r="O40" i="16"/>
  <c r="K40" i="16"/>
  <c r="P40" i="16" s="1"/>
  <c r="AC39" i="16"/>
  <c r="Y39" i="16"/>
  <c r="O39" i="16"/>
  <c r="K39" i="16"/>
  <c r="P39" i="16" s="1"/>
  <c r="Q39" i="16" s="1"/>
  <c r="AC38" i="16"/>
  <c r="Y38" i="16"/>
  <c r="O38" i="16"/>
  <c r="K38" i="16"/>
  <c r="P38" i="16" s="1"/>
  <c r="Q38" i="16" s="1"/>
  <c r="AC37" i="16"/>
  <c r="Y37" i="16"/>
  <c r="AD37" i="16" s="1"/>
  <c r="AE37" i="16" s="1"/>
  <c r="O37" i="16"/>
  <c r="K37" i="16"/>
  <c r="P37" i="16" s="1"/>
  <c r="Q37" i="16" s="1"/>
  <c r="AC36" i="16"/>
  <c r="Y36" i="16"/>
  <c r="AD36" i="16" s="1"/>
  <c r="AE36" i="16" s="1"/>
  <c r="O36" i="16"/>
  <c r="K36" i="16"/>
  <c r="P36" i="16" s="1"/>
  <c r="Q36" i="16" s="1"/>
  <c r="AC35" i="16"/>
  <c r="Y35" i="16"/>
  <c r="AD35" i="16" s="1"/>
  <c r="AE35" i="16" s="1"/>
  <c r="O35" i="16"/>
  <c r="K35" i="16"/>
  <c r="P35" i="16" s="1"/>
  <c r="Q35" i="16" s="1"/>
  <c r="AC34" i="16"/>
  <c r="Y34" i="16"/>
  <c r="P34" i="16"/>
  <c r="Q34" i="16" s="1"/>
  <c r="O34" i="16"/>
  <c r="K34" i="16"/>
  <c r="AC33" i="16"/>
  <c r="Y33" i="16"/>
  <c r="P33" i="16"/>
  <c r="Q33" i="16" s="1"/>
  <c r="O33" i="16"/>
  <c r="K33" i="16"/>
  <c r="AC32" i="16"/>
  <c r="AD32" i="16" s="1"/>
  <c r="AE32" i="16" s="1"/>
  <c r="Y32" i="16"/>
  <c r="O32" i="16"/>
  <c r="K32" i="16"/>
  <c r="AC31" i="16"/>
  <c r="AD31" i="16" s="1"/>
  <c r="AE31" i="16" s="1"/>
  <c r="Y31" i="16"/>
  <c r="P31" i="16"/>
  <c r="Q31" i="16" s="1"/>
  <c r="O31" i="16"/>
  <c r="K31" i="16"/>
  <c r="AC30" i="16"/>
  <c r="AD30" i="16" s="1"/>
  <c r="AE30" i="16" s="1"/>
  <c r="Y30" i="16"/>
  <c r="P30" i="16"/>
  <c r="Q30" i="16" s="1"/>
  <c r="O30" i="16"/>
  <c r="K30" i="16"/>
  <c r="AC29" i="16"/>
  <c r="AD29" i="16" s="1"/>
  <c r="AE29" i="16" s="1"/>
  <c r="Y29" i="16"/>
  <c r="O29" i="16"/>
  <c r="K29" i="16"/>
  <c r="P29" i="16" s="1"/>
  <c r="Q29" i="16" s="1"/>
  <c r="AC28" i="16"/>
  <c r="AD28" i="16" s="1"/>
  <c r="AE28" i="16" s="1"/>
  <c r="Y28" i="16"/>
  <c r="O28" i="16"/>
  <c r="K28" i="16"/>
  <c r="AC27" i="16"/>
  <c r="AD27" i="16" s="1"/>
  <c r="AE27" i="16" s="1"/>
  <c r="Y27" i="16"/>
  <c r="P27" i="16"/>
  <c r="Q27" i="16" s="1"/>
  <c r="O27" i="16"/>
  <c r="K27" i="16"/>
  <c r="AD26" i="16"/>
  <c r="AE26" i="16" s="1"/>
  <c r="AC26" i="16"/>
  <c r="Y26" i="16"/>
  <c r="P26" i="16"/>
  <c r="Q26" i="16" s="1"/>
  <c r="O26" i="16"/>
  <c r="K26" i="16"/>
  <c r="AC25" i="16"/>
  <c r="Y25" i="16"/>
  <c r="AD25" i="16" s="1"/>
  <c r="AE25" i="16" s="1"/>
  <c r="P25" i="16"/>
  <c r="Q25" i="16" s="1"/>
  <c r="O25" i="16"/>
  <c r="K25" i="16"/>
  <c r="AC24" i="16"/>
  <c r="AD24" i="16" s="1"/>
  <c r="AE24" i="16" s="1"/>
  <c r="Y24" i="16"/>
  <c r="O24" i="16"/>
  <c r="K24" i="16"/>
  <c r="AC23" i="16"/>
  <c r="AD23" i="16" s="1"/>
  <c r="AE23" i="16" s="1"/>
  <c r="Y23" i="16"/>
  <c r="P23" i="16"/>
  <c r="Q23" i="16" s="1"/>
  <c r="O23" i="16"/>
  <c r="K23" i="16"/>
  <c r="AC22" i="16"/>
  <c r="AD22" i="16" s="1"/>
  <c r="AE22" i="16" s="1"/>
  <c r="Y22" i="16"/>
  <c r="P22" i="16"/>
  <c r="Q22" i="16" s="1"/>
  <c r="O22" i="16"/>
  <c r="K22" i="16"/>
  <c r="AC21" i="16"/>
  <c r="Y21" i="16"/>
  <c r="AD21" i="16" s="1"/>
  <c r="AE21" i="16" s="1"/>
  <c r="O21" i="16"/>
  <c r="K21" i="16"/>
  <c r="P21" i="16" s="1"/>
  <c r="Q21" i="16" s="1"/>
  <c r="AC20" i="16"/>
  <c r="AD20" i="16" s="1"/>
  <c r="AE20" i="16" s="1"/>
  <c r="Y20" i="16"/>
  <c r="O20" i="16"/>
  <c r="K20" i="16"/>
  <c r="AC19" i="16"/>
  <c r="AD19" i="16" s="1"/>
  <c r="AE19" i="16" s="1"/>
  <c r="Y19" i="16"/>
  <c r="P19" i="16"/>
  <c r="Q19" i="16" s="1"/>
  <c r="O19" i="16"/>
  <c r="K19" i="16"/>
  <c r="AD18" i="16"/>
  <c r="AE18" i="16" s="1"/>
  <c r="AC18" i="16"/>
  <c r="Y18" i="16"/>
  <c r="P18" i="16"/>
  <c r="Q18" i="16" s="1"/>
  <c r="O18" i="16"/>
  <c r="K18" i="16"/>
  <c r="AC17" i="16"/>
  <c r="Y17" i="16"/>
  <c r="P17" i="16"/>
  <c r="Q17" i="16" s="1"/>
  <c r="O17" i="16"/>
  <c r="K17" i="16"/>
  <c r="AC16" i="16"/>
  <c r="AD16" i="16" s="1"/>
  <c r="AE16" i="16" s="1"/>
  <c r="Y16" i="16"/>
  <c r="O16" i="16"/>
  <c r="K16" i="16"/>
  <c r="AC15" i="16"/>
  <c r="AD15" i="16" s="1"/>
  <c r="AE15" i="16" s="1"/>
  <c r="Y15" i="16"/>
  <c r="P15" i="16"/>
  <c r="Q15" i="16" s="1"/>
  <c r="O15" i="16"/>
  <c r="K15" i="16"/>
  <c r="AC14" i="16"/>
  <c r="AD14" i="16" s="1"/>
  <c r="AE14" i="16" s="1"/>
  <c r="Y14" i="16"/>
  <c r="P14" i="16"/>
  <c r="Q14" i="16" s="1"/>
  <c r="O14" i="16"/>
  <c r="K14" i="16"/>
  <c r="AC13" i="16"/>
  <c r="AD13" i="16" s="1"/>
  <c r="AE13" i="16" s="1"/>
  <c r="Y13" i="16"/>
  <c r="O13" i="16"/>
  <c r="K13" i="16"/>
  <c r="P13" i="16" s="1"/>
  <c r="Q13" i="16" s="1"/>
  <c r="AC12" i="16"/>
  <c r="AD12" i="16" s="1"/>
  <c r="AE12" i="16" s="1"/>
  <c r="Y12" i="16"/>
  <c r="O12" i="16"/>
  <c r="K12" i="16"/>
  <c r="AC11" i="16"/>
  <c r="AD11" i="16" s="1"/>
  <c r="AE11" i="16" s="1"/>
  <c r="Y11" i="16"/>
  <c r="P11" i="16"/>
  <c r="Q11" i="16" s="1"/>
  <c r="O11" i="16"/>
  <c r="K11" i="16"/>
  <c r="AD10" i="16"/>
  <c r="AE10" i="16" s="1"/>
  <c r="AC10" i="16"/>
  <c r="Y10" i="16"/>
  <c r="P10" i="16"/>
  <c r="Q10" i="16" s="1"/>
  <c r="O10" i="16"/>
  <c r="K10" i="16"/>
  <c r="AC9" i="16"/>
  <c r="Y9" i="16"/>
  <c r="AD9" i="16" s="1"/>
  <c r="AE9" i="16" s="1"/>
  <c r="P9" i="16"/>
  <c r="Q9" i="16" s="1"/>
  <c r="O9" i="16"/>
  <c r="K9" i="16"/>
  <c r="AC8" i="16"/>
  <c r="AD8" i="16" s="1"/>
  <c r="O14" i="32" s="1"/>
  <c r="Y8" i="16"/>
  <c r="O8" i="16"/>
  <c r="K8" i="16"/>
  <c r="AC76" i="15"/>
  <c r="Y76" i="15"/>
  <c r="O76" i="15"/>
  <c r="K76" i="15"/>
  <c r="AC75" i="15"/>
  <c r="Y75" i="15"/>
  <c r="AD75" i="15" s="1"/>
  <c r="AE75" i="15" s="1"/>
  <c r="O75" i="15"/>
  <c r="K75" i="15"/>
  <c r="AE74" i="15"/>
  <c r="AC74" i="15"/>
  <c r="Y74" i="15"/>
  <c r="AD74" i="15" s="1"/>
  <c r="O74" i="15"/>
  <c r="K74" i="15"/>
  <c r="AC73" i="15"/>
  <c r="Y73" i="15"/>
  <c r="AD73" i="15" s="1"/>
  <c r="AE73" i="15" s="1"/>
  <c r="O73" i="15"/>
  <c r="K73" i="15"/>
  <c r="P73" i="15" s="1"/>
  <c r="Q73" i="15" s="1"/>
  <c r="AC72" i="15"/>
  <c r="Y72" i="15"/>
  <c r="O72" i="15"/>
  <c r="K72" i="15"/>
  <c r="P72" i="15" s="1"/>
  <c r="Q72" i="15" s="1"/>
  <c r="AC71" i="15"/>
  <c r="Y71" i="15"/>
  <c r="O71" i="15"/>
  <c r="K71" i="15"/>
  <c r="AC70" i="15"/>
  <c r="Y70" i="15"/>
  <c r="O70" i="15"/>
  <c r="K70" i="15"/>
  <c r="AC69" i="15"/>
  <c r="Y69" i="15"/>
  <c r="AD69" i="15" s="1"/>
  <c r="AE69" i="15" s="1"/>
  <c r="O69" i="15"/>
  <c r="K69" i="15"/>
  <c r="P69" i="15" s="1"/>
  <c r="Q69" i="15" s="1"/>
  <c r="AC68" i="15"/>
  <c r="Y68" i="15"/>
  <c r="AD68" i="15" s="1"/>
  <c r="AE68" i="15" s="1"/>
  <c r="O68" i="15"/>
  <c r="K68" i="15"/>
  <c r="AC67" i="15"/>
  <c r="Y67" i="15"/>
  <c r="O67" i="15"/>
  <c r="K67" i="15"/>
  <c r="AC66" i="15"/>
  <c r="Y66" i="15"/>
  <c r="O66" i="15"/>
  <c r="K66" i="15"/>
  <c r="P66" i="15" s="1"/>
  <c r="Q66" i="15" s="1"/>
  <c r="AC65" i="15"/>
  <c r="Y65" i="15"/>
  <c r="AD65" i="15" s="1"/>
  <c r="AE65" i="15" s="1"/>
  <c r="O65" i="15"/>
  <c r="K65" i="15"/>
  <c r="AC64" i="15"/>
  <c r="Y64" i="15"/>
  <c r="O64" i="15"/>
  <c r="K64" i="15"/>
  <c r="AC63" i="15"/>
  <c r="Y63" i="15"/>
  <c r="O63" i="15"/>
  <c r="K63" i="15"/>
  <c r="P63" i="15" s="1"/>
  <c r="Q63" i="15" s="1"/>
  <c r="AC62" i="15"/>
  <c r="Y62" i="15"/>
  <c r="AD62" i="15" s="1"/>
  <c r="AE62" i="15" s="1"/>
  <c r="O62" i="15"/>
  <c r="K62" i="15"/>
  <c r="P62" i="15" s="1"/>
  <c r="Q62" i="15" s="1"/>
  <c r="AC61" i="15"/>
  <c r="Y61" i="15"/>
  <c r="AD61" i="15" s="1"/>
  <c r="AE61" i="15" s="1"/>
  <c r="O61" i="15"/>
  <c r="K61" i="15"/>
  <c r="AC60" i="15"/>
  <c r="Y60" i="15"/>
  <c r="O60" i="15"/>
  <c r="K60" i="15"/>
  <c r="AC59" i="15"/>
  <c r="Y59" i="15"/>
  <c r="AD59" i="15" s="1"/>
  <c r="AE59" i="15" s="1"/>
  <c r="O59" i="15"/>
  <c r="K59" i="15"/>
  <c r="AE58" i="15"/>
  <c r="AC58" i="15"/>
  <c r="Y58" i="15"/>
  <c r="AD58" i="15" s="1"/>
  <c r="O58" i="15"/>
  <c r="K58" i="15"/>
  <c r="P58" i="15" s="1"/>
  <c r="Q58" i="15" s="1"/>
  <c r="AC57" i="15"/>
  <c r="Y57" i="15"/>
  <c r="O57" i="15"/>
  <c r="K57" i="15"/>
  <c r="P57" i="15" s="1"/>
  <c r="Q57" i="15" s="1"/>
  <c r="AC56" i="15"/>
  <c r="Y56" i="15"/>
  <c r="O56" i="15"/>
  <c r="K56" i="15"/>
  <c r="P56" i="15" s="1"/>
  <c r="Q56" i="15" s="1"/>
  <c r="AC55" i="15"/>
  <c r="Y55" i="15"/>
  <c r="O55" i="15"/>
  <c r="K55" i="15"/>
  <c r="AE54" i="15"/>
  <c r="AC54" i="15"/>
  <c r="Y54" i="15"/>
  <c r="AD54" i="15" s="1"/>
  <c r="O54" i="15"/>
  <c r="K54" i="15"/>
  <c r="P54" i="15" s="1"/>
  <c r="Q54" i="15" s="1"/>
  <c r="AC53" i="15"/>
  <c r="Y53" i="15"/>
  <c r="AD53" i="15" s="1"/>
  <c r="AE53" i="15" s="1"/>
  <c r="O53" i="15"/>
  <c r="K53" i="15"/>
  <c r="AC52" i="15"/>
  <c r="Y52" i="15"/>
  <c r="AD52" i="15" s="1"/>
  <c r="AE52" i="15" s="1"/>
  <c r="O52" i="15"/>
  <c r="K52" i="15"/>
  <c r="P52" i="15" s="1"/>
  <c r="Q52" i="15" s="1"/>
  <c r="AC51" i="15"/>
  <c r="Y51" i="15"/>
  <c r="AD51" i="15" s="1"/>
  <c r="AE51" i="15" s="1"/>
  <c r="O51" i="15"/>
  <c r="K51" i="15"/>
  <c r="P51" i="15" s="1"/>
  <c r="Q51" i="15" s="1"/>
  <c r="AC50" i="15"/>
  <c r="Y50" i="15"/>
  <c r="AD50" i="15" s="1"/>
  <c r="AE50" i="15" s="1"/>
  <c r="O50" i="15"/>
  <c r="K50" i="15"/>
  <c r="P50" i="15" s="1"/>
  <c r="Q50" i="15" s="1"/>
  <c r="AC49" i="15"/>
  <c r="Y49" i="15"/>
  <c r="AD49" i="15" s="1"/>
  <c r="AE49" i="15" s="1"/>
  <c r="O49" i="15"/>
  <c r="K49" i="15"/>
  <c r="AE48" i="15"/>
  <c r="AC48" i="15"/>
  <c r="Y48" i="15"/>
  <c r="AD48" i="15" s="1"/>
  <c r="O48" i="15"/>
  <c r="K48" i="15"/>
  <c r="P48" i="15" s="1"/>
  <c r="Q48" i="15" s="1"/>
  <c r="AC47" i="15"/>
  <c r="Y47" i="15"/>
  <c r="O47" i="15"/>
  <c r="K47" i="15"/>
  <c r="AE46" i="15"/>
  <c r="AC46" i="15"/>
  <c r="Y46" i="15"/>
  <c r="AD46" i="15" s="1"/>
  <c r="O46" i="15"/>
  <c r="K46" i="15"/>
  <c r="AC45" i="15"/>
  <c r="Y45" i="15"/>
  <c r="AD45" i="15" s="1"/>
  <c r="AE45" i="15" s="1"/>
  <c r="O45" i="15"/>
  <c r="K45" i="15"/>
  <c r="AC44" i="15"/>
  <c r="Y44" i="15"/>
  <c r="O44" i="15"/>
  <c r="K44" i="15"/>
  <c r="P44" i="15" s="1"/>
  <c r="Q44" i="15" s="1"/>
  <c r="AC43" i="15"/>
  <c r="Y43" i="15"/>
  <c r="AD43" i="15" s="1"/>
  <c r="AE43" i="15" s="1"/>
  <c r="O43" i="15"/>
  <c r="K43" i="15"/>
  <c r="P43" i="15" s="1"/>
  <c r="Q43" i="15" s="1"/>
  <c r="AE42" i="15"/>
  <c r="AC42" i="15"/>
  <c r="Y42" i="15"/>
  <c r="AD42" i="15" s="1"/>
  <c r="O42" i="15"/>
  <c r="K42" i="15"/>
  <c r="P42" i="15" s="1"/>
  <c r="Q42" i="15" s="1"/>
  <c r="AC41" i="15"/>
  <c r="Y41" i="15"/>
  <c r="AD41" i="15" s="1"/>
  <c r="AE41" i="15" s="1"/>
  <c r="O41" i="15"/>
  <c r="K41" i="15"/>
  <c r="AE40" i="15"/>
  <c r="AC40" i="15"/>
  <c r="Y40" i="15"/>
  <c r="AD40" i="15" s="1"/>
  <c r="O40" i="15"/>
  <c r="K40" i="15"/>
  <c r="P40" i="15" s="1"/>
  <c r="Q40" i="15" s="1"/>
  <c r="AC39" i="15"/>
  <c r="Y39" i="15"/>
  <c r="O39" i="15"/>
  <c r="K39" i="15"/>
  <c r="AE38" i="15"/>
  <c r="AC38" i="15"/>
  <c r="Y38" i="15"/>
  <c r="AD38" i="15" s="1"/>
  <c r="O38" i="15"/>
  <c r="K38" i="15"/>
  <c r="P38" i="15" s="1"/>
  <c r="Q38" i="15" s="1"/>
  <c r="AC37" i="15"/>
  <c r="Y37" i="15"/>
  <c r="AD37" i="15" s="1"/>
  <c r="AE37" i="15" s="1"/>
  <c r="O37" i="15"/>
  <c r="K37" i="15"/>
  <c r="AC36" i="15"/>
  <c r="Y36" i="15"/>
  <c r="AD36" i="15" s="1"/>
  <c r="AE36" i="15" s="1"/>
  <c r="O36" i="15"/>
  <c r="K36" i="15"/>
  <c r="P36" i="15" s="1"/>
  <c r="Q36" i="15" s="1"/>
  <c r="AC35" i="15"/>
  <c r="Y35" i="15"/>
  <c r="AD35" i="15" s="1"/>
  <c r="AE35" i="15" s="1"/>
  <c r="O35" i="15"/>
  <c r="K35" i="15"/>
  <c r="P35" i="15" s="1"/>
  <c r="Q35" i="15" s="1"/>
  <c r="AC34" i="15"/>
  <c r="Y34" i="15"/>
  <c r="AD34" i="15" s="1"/>
  <c r="AE34" i="15" s="1"/>
  <c r="O34" i="15"/>
  <c r="P34" i="15" s="1"/>
  <c r="Q34" i="15" s="1"/>
  <c r="K34" i="15"/>
  <c r="AC33" i="15"/>
  <c r="Y33" i="15"/>
  <c r="O33" i="15"/>
  <c r="P33" i="15" s="1"/>
  <c r="Q33" i="15" s="1"/>
  <c r="K33" i="15"/>
  <c r="AD32" i="15"/>
  <c r="AE32" i="15" s="1"/>
  <c r="AC32" i="15"/>
  <c r="Y32" i="15"/>
  <c r="P32" i="15"/>
  <c r="Q32" i="15" s="1"/>
  <c r="O32" i="15"/>
  <c r="K32" i="15"/>
  <c r="AD31" i="15"/>
  <c r="AE31" i="15" s="1"/>
  <c r="AC31" i="15"/>
  <c r="Y31" i="15"/>
  <c r="O31" i="15"/>
  <c r="K31" i="15"/>
  <c r="AD30" i="15"/>
  <c r="AE30" i="15" s="1"/>
  <c r="AC30" i="15"/>
  <c r="Y30" i="15"/>
  <c r="O30" i="15"/>
  <c r="P30" i="15" s="1"/>
  <c r="Q30" i="15" s="1"/>
  <c r="K30" i="15"/>
  <c r="AC29" i="15"/>
  <c r="Y29" i="15"/>
  <c r="O29" i="15"/>
  <c r="P29" i="15" s="1"/>
  <c r="Q29" i="15" s="1"/>
  <c r="K29" i="15"/>
  <c r="AD28" i="15"/>
  <c r="AE28" i="15" s="1"/>
  <c r="AC28" i="15"/>
  <c r="Y28" i="15"/>
  <c r="O28" i="15"/>
  <c r="P28" i="15" s="1"/>
  <c r="Q28" i="15" s="1"/>
  <c r="K28" i="15"/>
  <c r="AD27" i="15"/>
  <c r="AE27" i="15" s="1"/>
  <c r="AC27" i="15"/>
  <c r="Y27" i="15"/>
  <c r="O27" i="15"/>
  <c r="P27" i="15" s="1"/>
  <c r="Q27" i="15" s="1"/>
  <c r="K27" i="15"/>
  <c r="AC26" i="15"/>
  <c r="Y26" i="15"/>
  <c r="AD26" i="15" s="1"/>
  <c r="AE26" i="15" s="1"/>
  <c r="O26" i="15"/>
  <c r="P26" i="15" s="1"/>
  <c r="Q26" i="15" s="1"/>
  <c r="K26" i="15"/>
  <c r="AC25" i="15"/>
  <c r="Y25" i="15"/>
  <c r="O25" i="15"/>
  <c r="P25" i="15" s="1"/>
  <c r="Q25" i="15" s="1"/>
  <c r="K25" i="15"/>
  <c r="AD24" i="15"/>
  <c r="AE24" i="15" s="1"/>
  <c r="AC24" i="15"/>
  <c r="Y24" i="15"/>
  <c r="P24" i="15"/>
  <c r="Q24" i="15" s="1"/>
  <c r="O24" i="15"/>
  <c r="K24" i="15"/>
  <c r="AD23" i="15"/>
  <c r="AE23" i="15" s="1"/>
  <c r="AC23" i="15"/>
  <c r="Y23" i="15"/>
  <c r="O23" i="15"/>
  <c r="K23" i="15"/>
  <c r="AD22" i="15"/>
  <c r="AE22" i="15" s="1"/>
  <c r="AC22" i="15"/>
  <c r="Y22" i="15"/>
  <c r="O22" i="15"/>
  <c r="P22" i="15" s="1"/>
  <c r="Q22" i="15" s="1"/>
  <c r="K22" i="15"/>
  <c r="AC21" i="15"/>
  <c r="Y21" i="15"/>
  <c r="O21" i="15"/>
  <c r="P21" i="15" s="1"/>
  <c r="Q21" i="15" s="1"/>
  <c r="K21" i="15"/>
  <c r="AD20" i="15"/>
  <c r="AE20" i="15" s="1"/>
  <c r="AC20" i="15"/>
  <c r="Y20" i="15"/>
  <c r="O20" i="15"/>
  <c r="P20" i="15" s="1"/>
  <c r="Q20" i="15" s="1"/>
  <c r="K20" i="15"/>
  <c r="AD19" i="15"/>
  <c r="AE19" i="15" s="1"/>
  <c r="AC19" i="15"/>
  <c r="Y19" i="15"/>
  <c r="O19" i="15"/>
  <c r="P19" i="15" s="1"/>
  <c r="Q19" i="15" s="1"/>
  <c r="K19" i="15"/>
  <c r="AC18" i="15"/>
  <c r="Y18" i="15"/>
  <c r="AD18" i="15" s="1"/>
  <c r="AE18" i="15" s="1"/>
  <c r="O18" i="15"/>
  <c r="P18" i="15" s="1"/>
  <c r="Q18" i="15" s="1"/>
  <c r="K18" i="15"/>
  <c r="AC17" i="15"/>
  <c r="Y17" i="15"/>
  <c r="O17" i="15"/>
  <c r="P17" i="15" s="1"/>
  <c r="Q17" i="15" s="1"/>
  <c r="K17" i="15"/>
  <c r="AD16" i="15"/>
  <c r="AE16" i="15" s="1"/>
  <c r="AC16" i="15"/>
  <c r="Y16" i="15"/>
  <c r="P16" i="15"/>
  <c r="Q16" i="15" s="1"/>
  <c r="O16" i="15"/>
  <c r="K16" i="15"/>
  <c r="AD15" i="15"/>
  <c r="AE15" i="15" s="1"/>
  <c r="AC15" i="15"/>
  <c r="Y15" i="15"/>
  <c r="O15" i="15"/>
  <c r="K15" i="15"/>
  <c r="AD14" i="15"/>
  <c r="AE14" i="15" s="1"/>
  <c r="AC14" i="15"/>
  <c r="Y14" i="15"/>
  <c r="O14" i="15"/>
  <c r="P14" i="15" s="1"/>
  <c r="Q14" i="15" s="1"/>
  <c r="K14" i="15"/>
  <c r="AC13" i="15"/>
  <c r="Y13" i="15"/>
  <c r="O13" i="15"/>
  <c r="P13" i="15" s="1"/>
  <c r="Q13" i="15" s="1"/>
  <c r="K13" i="15"/>
  <c r="AD12" i="15"/>
  <c r="AE12" i="15" s="1"/>
  <c r="AC12" i="15"/>
  <c r="Y12" i="15"/>
  <c r="O12" i="15"/>
  <c r="P12" i="15" s="1"/>
  <c r="Q12" i="15" s="1"/>
  <c r="K12" i="15"/>
  <c r="AD11" i="15"/>
  <c r="AE11" i="15" s="1"/>
  <c r="AC11" i="15"/>
  <c r="Y11" i="15"/>
  <c r="O11" i="15"/>
  <c r="P11" i="15" s="1"/>
  <c r="Q11" i="15" s="1"/>
  <c r="K11" i="15"/>
  <c r="AC10" i="15"/>
  <c r="Y10" i="15"/>
  <c r="AD10" i="15" s="1"/>
  <c r="AE10" i="15" s="1"/>
  <c r="O10" i="15"/>
  <c r="P10" i="15" s="1"/>
  <c r="Q10" i="15" s="1"/>
  <c r="K10" i="15"/>
  <c r="AC9" i="15"/>
  <c r="Y9" i="15"/>
  <c r="O9" i="15"/>
  <c r="P9" i="15" s="1"/>
  <c r="Q9" i="15" s="1"/>
  <c r="K9" i="15"/>
  <c r="AD8" i="15"/>
  <c r="AE8" i="15" s="1"/>
  <c r="AC8" i="15"/>
  <c r="Y8" i="15"/>
  <c r="P8" i="15"/>
  <c r="Q8" i="15" s="1"/>
  <c r="O8" i="15"/>
  <c r="K8" i="15"/>
  <c r="AC77" i="14"/>
  <c r="Y77" i="14"/>
  <c r="O77" i="14"/>
  <c r="K77" i="14"/>
  <c r="AC76" i="14"/>
  <c r="Y76" i="14"/>
  <c r="AD76" i="14" s="1"/>
  <c r="AE76" i="14" s="1"/>
  <c r="O76" i="14"/>
  <c r="K76" i="14"/>
  <c r="AC75" i="14"/>
  <c r="Y75" i="14"/>
  <c r="O75" i="14"/>
  <c r="K75" i="14"/>
  <c r="AC74" i="14"/>
  <c r="Y74" i="14"/>
  <c r="AD74" i="14" s="1"/>
  <c r="AE74" i="14" s="1"/>
  <c r="O74" i="14"/>
  <c r="K74" i="14"/>
  <c r="AC73" i="14"/>
  <c r="Y73" i="14"/>
  <c r="O73" i="14"/>
  <c r="K73" i="14"/>
  <c r="AC72" i="14"/>
  <c r="Y72" i="14"/>
  <c r="O72" i="14"/>
  <c r="K72" i="14"/>
  <c r="AC71" i="14"/>
  <c r="Y71" i="14"/>
  <c r="O71" i="14"/>
  <c r="K71" i="14"/>
  <c r="AC70" i="14"/>
  <c r="Y70" i="14"/>
  <c r="O70" i="14"/>
  <c r="K70" i="14"/>
  <c r="AC69" i="14"/>
  <c r="Y69" i="14"/>
  <c r="O69" i="14"/>
  <c r="K69" i="14"/>
  <c r="AC68" i="14"/>
  <c r="Y68" i="14"/>
  <c r="O68" i="14"/>
  <c r="K68" i="14"/>
  <c r="AC67" i="14"/>
  <c r="Y67" i="14"/>
  <c r="O67" i="14"/>
  <c r="K67" i="14"/>
  <c r="AC66" i="14"/>
  <c r="Y66" i="14"/>
  <c r="O66" i="14"/>
  <c r="K66" i="14"/>
  <c r="AC65" i="14"/>
  <c r="Y65" i="14"/>
  <c r="O65" i="14"/>
  <c r="K65" i="14"/>
  <c r="AC64" i="14"/>
  <c r="Y64" i="14"/>
  <c r="O64" i="14"/>
  <c r="K64" i="14"/>
  <c r="AC63" i="14"/>
  <c r="Y63" i="14"/>
  <c r="O63" i="14"/>
  <c r="K63" i="14"/>
  <c r="AC62" i="14"/>
  <c r="Y62" i="14"/>
  <c r="O62" i="14"/>
  <c r="K62" i="14"/>
  <c r="AC61" i="14"/>
  <c r="Y61" i="14"/>
  <c r="O61" i="14"/>
  <c r="K61" i="14"/>
  <c r="AC60" i="14"/>
  <c r="Y60" i="14"/>
  <c r="O60" i="14"/>
  <c r="K60" i="14"/>
  <c r="AC59" i="14"/>
  <c r="Y59" i="14"/>
  <c r="O59" i="14"/>
  <c r="K59" i="14"/>
  <c r="AC58" i="14"/>
  <c r="Y58" i="14"/>
  <c r="O58" i="14"/>
  <c r="K58" i="14"/>
  <c r="AC57" i="14"/>
  <c r="Y57" i="14"/>
  <c r="O57" i="14"/>
  <c r="K57" i="14"/>
  <c r="AC56" i="14"/>
  <c r="Y56" i="14"/>
  <c r="O56" i="14"/>
  <c r="K56" i="14"/>
  <c r="AC55" i="14"/>
  <c r="Y55" i="14"/>
  <c r="O55" i="14"/>
  <c r="K55" i="14"/>
  <c r="AC54" i="14"/>
  <c r="Y54" i="14"/>
  <c r="O54" i="14"/>
  <c r="K54" i="14"/>
  <c r="AC53" i="14"/>
  <c r="Y53" i="14"/>
  <c r="O53" i="14"/>
  <c r="K53" i="14"/>
  <c r="AC52" i="14"/>
  <c r="Y52" i="14"/>
  <c r="O52" i="14"/>
  <c r="K52" i="14"/>
  <c r="AC51" i="14"/>
  <c r="Y51" i="14"/>
  <c r="O51" i="14"/>
  <c r="K51" i="14"/>
  <c r="AC50" i="14"/>
  <c r="Y50" i="14"/>
  <c r="O50" i="14"/>
  <c r="K50" i="14"/>
  <c r="AC49" i="14"/>
  <c r="Y49" i="14"/>
  <c r="O49" i="14"/>
  <c r="K49" i="14"/>
  <c r="AC48" i="14"/>
  <c r="Y48" i="14"/>
  <c r="O48" i="14"/>
  <c r="K48" i="14"/>
  <c r="P48" i="14" s="1"/>
  <c r="Q48" i="14" s="1"/>
  <c r="AC47" i="14"/>
  <c r="Y47" i="14"/>
  <c r="O47" i="14"/>
  <c r="K47" i="14"/>
  <c r="P47" i="14" s="1"/>
  <c r="Q47" i="14" s="1"/>
  <c r="AC46" i="14"/>
  <c r="AD46" i="14" s="1"/>
  <c r="AE46" i="14" s="1"/>
  <c r="Y46" i="14"/>
  <c r="O46" i="14"/>
  <c r="P46" i="14" s="1"/>
  <c r="Q46" i="14" s="1"/>
  <c r="K46" i="14"/>
  <c r="AC45" i="14"/>
  <c r="AD45" i="14" s="1"/>
  <c r="AE45" i="14" s="1"/>
  <c r="Y45" i="14"/>
  <c r="O45" i="14"/>
  <c r="K45" i="14"/>
  <c r="P45" i="14" s="1"/>
  <c r="Q45" i="14" s="1"/>
  <c r="AC44" i="14"/>
  <c r="AD44" i="14" s="1"/>
  <c r="AE44" i="14" s="1"/>
  <c r="Y44" i="14"/>
  <c r="P44" i="14"/>
  <c r="Q44" i="14" s="1"/>
  <c r="O44" i="14"/>
  <c r="K44" i="14"/>
  <c r="AC43" i="14"/>
  <c r="Y43" i="14"/>
  <c r="O43" i="14"/>
  <c r="K43" i="14"/>
  <c r="AC42" i="14"/>
  <c r="Y42" i="14"/>
  <c r="O42" i="14"/>
  <c r="P42" i="14" s="1"/>
  <c r="Q42" i="14" s="1"/>
  <c r="K42" i="14"/>
  <c r="AC41" i="14"/>
  <c r="Y41" i="14"/>
  <c r="O41" i="14"/>
  <c r="K41" i="14"/>
  <c r="AC40" i="14"/>
  <c r="AD40" i="14" s="1"/>
  <c r="AE40" i="14" s="1"/>
  <c r="Y40" i="14"/>
  <c r="P40" i="14"/>
  <c r="Q40" i="14" s="1"/>
  <c r="O40" i="14"/>
  <c r="K40" i="14"/>
  <c r="AC39" i="14"/>
  <c r="Y39" i="14"/>
  <c r="O39" i="14"/>
  <c r="K39" i="14"/>
  <c r="P39" i="14" s="1"/>
  <c r="Q39" i="14" s="1"/>
  <c r="AC38" i="14"/>
  <c r="Y38" i="14"/>
  <c r="O38" i="14"/>
  <c r="K38" i="14"/>
  <c r="AC37" i="14"/>
  <c r="AD37" i="14" s="1"/>
  <c r="AE37" i="14" s="1"/>
  <c r="Y37" i="14"/>
  <c r="O37" i="14"/>
  <c r="K37" i="14"/>
  <c r="AC36" i="14"/>
  <c r="AD36" i="14" s="1"/>
  <c r="AE36" i="14" s="1"/>
  <c r="Y36" i="14"/>
  <c r="O36" i="14"/>
  <c r="K36" i="14"/>
  <c r="AC35" i="14"/>
  <c r="Y35" i="14"/>
  <c r="O35" i="14"/>
  <c r="K35" i="14"/>
  <c r="AC34" i="14"/>
  <c r="Y34" i="14"/>
  <c r="O34" i="14"/>
  <c r="K34" i="14"/>
  <c r="AC33" i="14"/>
  <c r="Y33" i="14"/>
  <c r="O33" i="14"/>
  <c r="K33" i="14"/>
  <c r="AC32" i="14"/>
  <c r="Y32" i="14"/>
  <c r="O32" i="14"/>
  <c r="K32" i="14"/>
  <c r="AC31" i="14"/>
  <c r="Y31" i="14"/>
  <c r="O31" i="14"/>
  <c r="K31" i="14"/>
  <c r="AC30" i="14"/>
  <c r="AD30" i="14" s="1"/>
  <c r="AE30" i="14" s="1"/>
  <c r="Y30" i="14"/>
  <c r="O30" i="14"/>
  <c r="K30" i="14"/>
  <c r="AC29" i="14"/>
  <c r="Y29" i="14"/>
  <c r="O29" i="14"/>
  <c r="K29" i="14"/>
  <c r="AC28" i="14"/>
  <c r="AD28" i="14" s="1"/>
  <c r="AE28" i="14" s="1"/>
  <c r="Y28" i="14"/>
  <c r="O28" i="14"/>
  <c r="K28" i="14"/>
  <c r="AC27" i="14"/>
  <c r="Y27" i="14"/>
  <c r="O27" i="14"/>
  <c r="K27" i="14"/>
  <c r="AC26" i="14"/>
  <c r="AD26" i="14" s="1"/>
  <c r="AE26" i="14" s="1"/>
  <c r="Y26" i="14"/>
  <c r="O26" i="14"/>
  <c r="K26" i="14"/>
  <c r="AC25" i="14"/>
  <c r="Y25" i="14"/>
  <c r="O25" i="14"/>
  <c r="K25" i="14"/>
  <c r="AC24" i="14"/>
  <c r="AD24" i="14" s="1"/>
  <c r="AE24" i="14" s="1"/>
  <c r="Y24" i="14"/>
  <c r="O24" i="14"/>
  <c r="K24" i="14"/>
  <c r="AC23" i="14"/>
  <c r="Y23" i="14"/>
  <c r="O23" i="14"/>
  <c r="K23" i="14"/>
  <c r="AC22" i="14"/>
  <c r="AD22" i="14" s="1"/>
  <c r="AE22" i="14" s="1"/>
  <c r="Y22" i="14"/>
  <c r="O22" i="14"/>
  <c r="K22" i="14"/>
  <c r="AC21" i="14"/>
  <c r="Y21" i="14"/>
  <c r="O21" i="14"/>
  <c r="K21" i="14"/>
  <c r="AC20" i="14"/>
  <c r="AD20" i="14" s="1"/>
  <c r="AE20" i="14" s="1"/>
  <c r="Y20" i="14"/>
  <c r="O20" i="14"/>
  <c r="K20" i="14"/>
  <c r="AC19" i="14"/>
  <c r="Y19" i="14"/>
  <c r="O19" i="14"/>
  <c r="K19" i="14"/>
  <c r="AC18" i="14"/>
  <c r="Y18" i="14"/>
  <c r="O18" i="14"/>
  <c r="P18" i="14" s="1"/>
  <c r="Q18" i="14" s="1"/>
  <c r="K18" i="14"/>
  <c r="AC17" i="14"/>
  <c r="Y17" i="14"/>
  <c r="O17" i="14"/>
  <c r="P17" i="14" s="1"/>
  <c r="Q17" i="14" s="1"/>
  <c r="K17" i="14"/>
  <c r="AE16" i="14"/>
  <c r="AC16" i="14"/>
  <c r="AD16" i="14" s="1"/>
  <c r="Y16" i="14"/>
  <c r="O16" i="14"/>
  <c r="P16" i="14" s="1"/>
  <c r="Q16" i="14" s="1"/>
  <c r="K16" i="14"/>
  <c r="AE15" i="14"/>
  <c r="AC15" i="14"/>
  <c r="AD15" i="14" s="1"/>
  <c r="Y15" i="14"/>
  <c r="O15" i="14"/>
  <c r="P15" i="14" s="1"/>
  <c r="Q15" i="14" s="1"/>
  <c r="K15" i="14"/>
  <c r="AC14" i="14"/>
  <c r="AD14" i="14" s="1"/>
  <c r="AE14" i="14" s="1"/>
  <c r="Y14" i="14"/>
  <c r="O14" i="14"/>
  <c r="P14" i="14" s="1"/>
  <c r="Q14" i="14" s="1"/>
  <c r="K14" i="14"/>
  <c r="AC13" i="14"/>
  <c r="Y13" i="14"/>
  <c r="O13" i="14"/>
  <c r="K13" i="14"/>
  <c r="AC12" i="14"/>
  <c r="AD12" i="14" s="1"/>
  <c r="AE12" i="14" s="1"/>
  <c r="Y12" i="14"/>
  <c r="O12" i="14"/>
  <c r="K12" i="14"/>
  <c r="AC11" i="14"/>
  <c r="Y11" i="14"/>
  <c r="O11" i="14"/>
  <c r="K11" i="14"/>
  <c r="AC10" i="14"/>
  <c r="Y10" i="14"/>
  <c r="O10" i="14"/>
  <c r="P10" i="14" s="1"/>
  <c r="Q10" i="14" s="1"/>
  <c r="K10" i="14"/>
  <c r="AC9" i="14"/>
  <c r="Y9" i="14"/>
  <c r="O9" i="14"/>
  <c r="K9" i="14"/>
  <c r="AC8" i="14"/>
  <c r="AD8" i="14" s="1"/>
  <c r="Y8" i="14"/>
  <c r="O8" i="14"/>
  <c r="P8" i="14" s="1"/>
  <c r="Q8" i="14" s="1"/>
  <c r="K8" i="14"/>
  <c r="AC77" i="13"/>
  <c r="Y77" i="13"/>
  <c r="O77" i="13"/>
  <c r="K77" i="13"/>
  <c r="AC76" i="13"/>
  <c r="Y76" i="13"/>
  <c r="AD76" i="13" s="1"/>
  <c r="AE76" i="13" s="1"/>
  <c r="O76" i="13"/>
  <c r="K76" i="13"/>
  <c r="P76" i="13" s="1"/>
  <c r="Q76" i="13" s="1"/>
  <c r="AC75" i="13"/>
  <c r="Y75" i="13"/>
  <c r="AD75" i="13" s="1"/>
  <c r="AE75" i="13" s="1"/>
  <c r="O75" i="13"/>
  <c r="K75" i="13"/>
  <c r="P75" i="13" s="1"/>
  <c r="Q75" i="13" s="1"/>
  <c r="AC74" i="13"/>
  <c r="Y74" i="13"/>
  <c r="AD74" i="13" s="1"/>
  <c r="AE74" i="13" s="1"/>
  <c r="O74" i="13"/>
  <c r="K74" i="13"/>
  <c r="P74" i="13" s="1"/>
  <c r="Q74" i="13" s="1"/>
  <c r="AC73" i="13"/>
  <c r="Y73" i="13"/>
  <c r="AD73" i="13" s="1"/>
  <c r="AE73" i="13" s="1"/>
  <c r="O73" i="13"/>
  <c r="K73" i="13"/>
  <c r="AE72" i="13"/>
  <c r="AC72" i="13"/>
  <c r="Y72" i="13"/>
  <c r="AD72" i="13" s="1"/>
  <c r="O72" i="13"/>
  <c r="K72" i="13"/>
  <c r="P72" i="13" s="1"/>
  <c r="Q72" i="13" s="1"/>
  <c r="AC71" i="13"/>
  <c r="Y71" i="13"/>
  <c r="AD71" i="13" s="1"/>
  <c r="AE71" i="13" s="1"/>
  <c r="O71" i="13"/>
  <c r="K71" i="13"/>
  <c r="AC70" i="13"/>
  <c r="AD70" i="13" s="1"/>
  <c r="AE70" i="13" s="1"/>
  <c r="Y70" i="13"/>
  <c r="O70" i="13"/>
  <c r="K70" i="13"/>
  <c r="AC69" i="13"/>
  <c r="Y69" i="13"/>
  <c r="O69" i="13"/>
  <c r="K69" i="13"/>
  <c r="AC68" i="13"/>
  <c r="AD68" i="13" s="1"/>
  <c r="AE68" i="13" s="1"/>
  <c r="Y68" i="13"/>
  <c r="O68" i="13"/>
  <c r="K68" i="13"/>
  <c r="AC67" i="13"/>
  <c r="Y67" i="13"/>
  <c r="O67" i="13"/>
  <c r="K67" i="13"/>
  <c r="AC66" i="13"/>
  <c r="AD66" i="13" s="1"/>
  <c r="AE66" i="13" s="1"/>
  <c r="Y66" i="13"/>
  <c r="O66" i="13"/>
  <c r="K66" i="13"/>
  <c r="AC65" i="13"/>
  <c r="Y65" i="13"/>
  <c r="O65" i="13"/>
  <c r="K65" i="13"/>
  <c r="AC64" i="13"/>
  <c r="AD64" i="13" s="1"/>
  <c r="AE64" i="13" s="1"/>
  <c r="Y64" i="13"/>
  <c r="O64" i="13"/>
  <c r="K64" i="13"/>
  <c r="AC63" i="13"/>
  <c r="Y63" i="13"/>
  <c r="O63" i="13"/>
  <c r="K63" i="13"/>
  <c r="AC62" i="13"/>
  <c r="AD62" i="13" s="1"/>
  <c r="AE62" i="13" s="1"/>
  <c r="Y62" i="13"/>
  <c r="O62" i="13"/>
  <c r="K62" i="13"/>
  <c r="AC61" i="13"/>
  <c r="Y61" i="13"/>
  <c r="O61" i="13"/>
  <c r="K61" i="13"/>
  <c r="AC60" i="13"/>
  <c r="AD60" i="13" s="1"/>
  <c r="AE60" i="13" s="1"/>
  <c r="Y60" i="13"/>
  <c r="O60" i="13"/>
  <c r="K60" i="13"/>
  <c r="AC59" i="13"/>
  <c r="Y59" i="13"/>
  <c r="O59" i="13"/>
  <c r="K59" i="13"/>
  <c r="AC58" i="13"/>
  <c r="AD58" i="13" s="1"/>
  <c r="AE58" i="13" s="1"/>
  <c r="Y58" i="13"/>
  <c r="O58" i="13"/>
  <c r="K58" i="13"/>
  <c r="AC57" i="13"/>
  <c r="Y57" i="13"/>
  <c r="O57" i="13"/>
  <c r="K57" i="13"/>
  <c r="AC56" i="13"/>
  <c r="AD56" i="13" s="1"/>
  <c r="AE56" i="13" s="1"/>
  <c r="Y56" i="13"/>
  <c r="O56" i="13"/>
  <c r="K56" i="13"/>
  <c r="AC55" i="13"/>
  <c r="Y55" i="13"/>
  <c r="O55" i="13"/>
  <c r="K55" i="13"/>
  <c r="AC54" i="13"/>
  <c r="AD54" i="13" s="1"/>
  <c r="AE54" i="13" s="1"/>
  <c r="Y54" i="13"/>
  <c r="O54" i="13"/>
  <c r="K54" i="13"/>
  <c r="AC53" i="13"/>
  <c r="Y53" i="13"/>
  <c r="O53" i="13"/>
  <c r="K53" i="13"/>
  <c r="AC52" i="13"/>
  <c r="AD52" i="13" s="1"/>
  <c r="AE52" i="13" s="1"/>
  <c r="Y52" i="13"/>
  <c r="O52" i="13"/>
  <c r="K52" i="13"/>
  <c r="AC51" i="13"/>
  <c r="Y51" i="13"/>
  <c r="O51" i="13"/>
  <c r="K51" i="13"/>
  <c r="AC50" i="13"/>
  <c r="AD50" i="13" s="1"/>
  <c r="AE50" i="13" s="1"/>
  <c r="Y50" i="13"/>
  <c r="O50" i="13"/>
  <c r="K50" i="13"/>
  <c r="AC49" i="13"/>
  <c r="Y49" i="13"/>
  <c r="O49" i="13"/>
  <c r="K49" i="13"/>
  <c r="AC48" i="13"/>
  <c r="AD48" i="13" s="1"/>
  <c r="AE48" i="13" s="1"/>
  <c r="Y48" i="13"/>
  <c r="O48" i="13"/>
  <c r="K48" i="13"/>
  <c r="AC47" i="13"/>
  <c r="Y47" i="13"/>
  <c r="O47" i="13"/>
  <c r="K47" i="13"/>
  <c r="AC46" i="13"/>
  <c r="AD46" i="13" s="1"/>
  <c r="AE46" i="13" s="1"/>
  <c r="Y46" i="13"/>
  <c r="O46" i="13"/>
  <c r="K46" i="13"/>
  <c r="AC45" i="13"/>
  <c r="Y45" i="13"/>
  <c r="O45" i="13"/>
  <c r="K45" i="13"/>
  <c r="AC44" i="13"/>
  <c r="AD44" i="13" s="1"/>
  <c r="AE44" i="13" s="1"/>
  <c r="Y44" i="13"/>
  <c r="O44" i="13"/>
  <c r="K44" i="13"/>
  <c r="AC43" i="13"/>
  <c r="Y43" i="13"/>
  <c r="O43" i="13"/>
  <c r="K43" i="13"/>
  <c r="AC42" i="13"/>
  <c r="AD42" i="13" s="1"/>
  <c r="AE42" i="13" s="1"/>
  <c r="Y42" i="13"/>
  <c r="O42" i="13"/>
  <c r="K42" i="13"/>
  <c r="AC41" i="13"/>
  <c r="Y41" i="13"/>
  <c r="O41" i="13"/>
  <c r="K41" i="13"/>
  <c r="AC40" i="13"/>
  <c r="AD40" i="13" s="1"/>
  <c r="AE40" i="13" s="1"/>
  <c r="Y40" i="13"/>
  <c r="O40" i="13"/>
  <c r="K40" i="13"/>
  <c r="AC39" i="13"/>
  <c r="Y39" i="13"/>
  <c r="O39" i="13"/>
  <c r="K39" i="13"/>
  <c r="AC38" i="13"/>
  <c r="AD38" i="13" s="1"/>
  <c r="AE38" i="13" s="1"/>
  <c r="Y38" i="13"/>
  <c r="O38" i="13"/>
  <c r="K38" i="13"/>
  <c r="AC37" i="13"/>
  <c r="Y37" i="13"/>
  <c r="O37" i="13"/>
  <c r="K37" i="13"/>
  <c r="AC36" i="13"/>
  <c r="AD36" i="13" s="1"/>
  <c r="AE36" i="13" s="1"/>
  <c r="Y36" i="13"/>
  <c r="O36" i="13"/>
  <c r="K36" i="13"/>
  <c r="AC35" i="13"/>
  <c r="Y35" i="13"/>
  <c r="O35" i="13"/>
  <c r="P35" i="13" s="1"/>
  <c r="Q35" i="13" s="1"/>
  <c r="K35" i="13"/>
  <c r="AC34" i="13"/>
  <c r="AD34" i="13" s="1"/>
  <c r="AE34" i="13" s="1"/>
  <c r="Y34" i="13"/>
  <c r="O34" i="13"/>
  <c r="P34" i="13" s="1"/>
  <c r="Q34" i="13" s="1"/>
  <c r="K34" i="13"/>
  <c r="AC33" i="13"/>
  <c r="AD33" i="13" s="1"/>
  <c r="AE33" i="13" s="1"/>
  <c r="Y33" i="13"/>
  <c r="O33" i="13"/>
  <c r="P33" i="13" s="1"/>
  <c r="Q33" i="13" s="1"/>
  <c r="K33" i="13"/>
  <c r="AC32" i="13"/>
  <c r="Y32" i="13"/>
  <c r="O32" i="13"/>
  <c r="K32" i="13"/>
  <c r="AC31" i="13"/>
  <c r="AD31" i="13" s="1"/>
  <c r="AE31" i="13" s="1"/>
  <c r="Y31" i="13"/>
  <c r="O31" i="13"/>
  <c r="K31" i="13"/>
  <c r="AC30" i="13"/>
  <c r="Y30" i="13"/>
  <c r="O30" i="13"/>
  <c r="K30" i="13"/>
  <c r="AE29" i="13"/>
  <c r="AC29" i="13"/>
  <c r="AD29" i="13" s="1"/>
  <c r="Y29" i="13"/>
  <c r="O29" i="13"/>
  <c r="K29" i="13"/>
  <c r="AC28" i="13"/>
  <c r="Y28" i="13"/>
  <c r="O28" i="13"/>
  <c r="K28" i="13"/>
  <c r="AC27" i="13"/>
  <c r="Y27" i="13"/>
  <c r="O27" i="13"/>
  <c r="P27" i="13" s="1"/>
  <c r="Q27" i="13" s="1"/>
  <c r="K27" i="13"/>
  <c r="AC26" i="13"/>
  <c r="Y26" i="13"/>
  <c r="O26" i="13"/>
  <c r="K26" i="13"/>
  <c r="AC25" i="13"/>
  <c r="AD25" i="13" s="1"/>
  <c r="AE25" i="13" s="1"/>
  <c r="Y25" i="13"/>
  <c r="O25" i="13"/>
  <c r="K25" i="13"/>
  <c r="AC24" i="13"/>
  <c r="Y24" i="13"/>
  <c r="O24" i="13"/>
  <c r="K24" i="13"/>
  <c r="AE23" i="13"/>
  <c r="AC23" i="13"/>
  <c r="AD23" i="13" s="1"/>
  <c r="Y23" i="13"/>
  <c r="O23" i="13"/>
  <c r="P23" i="13" s="1"/>
  <c r="Q23" i="13" s="1"/>
  <c r="K23" i="13"/>
  <c r="AC22" i="13"/>
  <c r="Y22" i="13"/>
  <c r="O22" i="13"/>
  <c r="K22" i="13"/>
  <c r="AC21" i="13"/>
  <c r="Y21" i="13"/>
  <c r="O21" i="13"/>
  <c r="K21" i="13"/>
  <c r="AC20" i="13"/>
  <c r="Y20" i="13"/>
  <c r="O20" i="13"/>
  <c r="K20" i="13"/>
  <c r="AC19" i="13"/>
  <c r="AD19" i="13" s="1"/>
  <c r="AE19" i="13" s="1"/>
  <c r="Y19" i="13"/>
  <c r="O19" i="13"/>
  <c r="P19" i="13" s="1"/>
  <c r="Q19" i="13" s="1"/>
  <c r="K19" i="13"/>
  <c r="AC18" i="13"/>
  <c r="Y18" i="13"/>
  <c r="O18" i="13"/>
  <c r="K18" i="13"/>
  <c r="AC17" i="13"/>
  <c r="Y17" i="13"/>
  <c r="O17" i="13"/>
  <c r="P17" i="13" s="1"/>
  <c r="Q17" i="13" s="1"/>
  <c r="K17" i="13"/>
  <c r="AC16" i="13"/>
  <c r="Y16" i="13"/>
  <c r="O16" i="13"/>
  <c r="K16" i="13"/>
  <c r="AC15" i="13"/>
  <c r="AD15" i="13" s="1"/>
  <c r="AE15" i="13" s="1"/>
  <c r="Y15" i="13"/>
  <c r="O15" i="13"/>
  <c r="K15" i="13"/>
  <c r="AC14" i="13"/>
  <c r="Y14" i="13"/>
  <c r="O14" i="13"/>
  <c r="K14" i="13"/>
  <c r="AE13" i="13"/>
  <c r="AC13" i="13"/>
  <c r="AD13" i="13" s="1"/>
  <c r="Y13" i="13"/>
  <c r="O13" i="13"/>
  <c r="K13" i="13"/>
  <c r="AC12" i="13"/>
  <c r="Y12" i="13"/>
  <c r="O12" i="13"/>
  <c r="K12" i="13"/>
  <c r="AC11" i="13"/>
  <c r="AD11" i="13" s="1"/>
  <c r="AE11" i="13" s="1"/>
  <c r="Y11" i="13"/>
  <c r="O11" i="13"/>
  <c r="K11" i="13"/>
  <c r="AC10" i="13"/>
  <c r="Y10" i="13"/>
  <c r="O10" i="13"/>
  <c r="K10" i="13"/>
  <c r="AC9" i="13"/>
  <c r="AD9" i="13" s="1"/>
  <c r="AE9" i="13" s="1"/>
  <c r="Y9" i="13"/>
  <c r="O9" i="13"/>
  <c r="K9" i="13"/>
  <c r="AC8" i="13"/>
  <c r="Y8" i="13"/>
  <c r="O8" i="13"/>
  <c r="K8" i="13"/>
  <c r="AC77" i="9"/>
  <c r="Y77" i="9"/>
  <c r="O77" i="9"/>
  <c r="K77" i="9"/>
  <c r="AC76" i="9"/>
  <c r="Y76" i="9"/>
  <c r="O76" i="9"/>
  <c r="K76" i="9"/>
  <c r="AC75" i="9"/>
  <c r="Y75" i="9"/>
  <c r="O75" i="9"/>
  <c r="K75" i="9"/>
  <c r="AC74" i="9"/>
  <c r="Y74" i="9"/>
  <c r="O74" i="9"/>
  <c r="K74" i="9"/>
  <c r="AC73" i="9"/>
  <c r="Y73" i="9"/>
  <c r="O73" i="9"/>
  <c r="K73" i="9"/>
  <c r="AC72" i="9"/>
  <c r="Y72" i="9"/>
  <c r="O72" i="9"/>
  <c r="K72" i="9"/>
  <c r="AC71" i="9"/>
  <c r="Y71" i="9"/>
  <c r="O71" i="9"/>
  <c r="K71" i="9"/>
  <c r="AC70" i="9"/>
  <c r="Y70" i="9"/>
  <c r="O70" i="9"/>
  <c r="K70" i="9"/>
  <c r="AC69" i="9"/>
  <c r="Y69" i="9"/>
  <c r="O69" i="9"/>
  <c r="K69" i="9"/>
  <c r="AC68" i="9"/>
  <c r="Y68" i="9"/>
  <c r="O68" i="9"/>
  <c r="K68" i="9"/>
  <c r="AC67" i="9"/>
  <c r="Y67" i="9"/>
  <c r="O67" i="9"/>
  <c r="K67" i="9"/>
  <c r="AC66" i="9"/>
  <c r="Y66" i="9"/>
  <c r="O66" i="9"/>
  <c r="K66" i="9"/>
  <c r="AC65" i="9"/>
  <c r="Y65" i="9"/>
  <c r="O65" i="9"/>
  <c r="K65" i="9"/>
  <c r="AC64" i="9"/>
  <c r="Y64" i="9"/>
  <c r="O64" i="9"/>
  <c r="K64" i="9"/>
  <c r="AC63" i="9"/>
  <c r="Y63" i="9"/>
  <c r="O63" i="9"/>
  <c r="K63" i="9"/>
  <c r="AC62" i="9"/>
  <c r="Y62" i="9"/>
  <c r="O62" i="9"/>
  <c r="K62" i="9"/>
  <c r="AC61" i="9"/>
  <c r="Y61" i="9"/>
  <c r="O61" i="9"/>
  <c r="K61" i="9"/>
  <c r="AC60" i="9"/>
  <c r="Y60" i="9"/>
  <c r="O60" i="9"/>
  <c r="K60" i="9"/>
  <c r="AC59" i="9"/>
  <c r="Y59" i="9"/>
  <c r="O59" i="9"/>
  <c r="K59" i="9"/>
  <c r="AC58" i="9"/>
  <c r="Y58" i="9"/>
  <c r="O58" i="9"/>
  <c r="K58" i="9"/>
  <c r="AC57" i="9"/>
  <c r="Y57" i="9"/>
  <c r="O57" i="9"/>
  <c r="K57" i="9"/>
  <c r="AC56" i="9"/>
  <c r="Y56" i="9"/>
  <c r="O56" i="9"/>
  <c r="K56" i="9"/>
  <c r="AC55" i="9"/>
  <c r="Y55" i="9"/>
  <c r="O55" i="9"/>
  <c r="K55" i="9"/>
  <c r="AC54" i="9"/>
  <c r="Y54" i="9"/>
  <c r="O54" i="9"/>
  <c r="K54" i="9"/>
  <c r="AC53" i="9"/>
  <c r="Y53" i="9"/>
  <c r="O53" i="9"/>
  <c r="K53" i="9"/>
  <c r="AC52" i="9"/>
  <c r="Y52" i="9"/>
  <c r="O52" i="9"/>
  <c r="K52" i="9"/>
  <c r="AC51" i="9"/>
  <c r="AD51" i="9" s="1"/>
  <c r="AE51" i="9" s="1"/>
  <c r="Y51" i="9"/>
  <c r="O51" i="9"/>
  <c r="P51" i="9" s="1"/>
  <c r="Q51" i="9" s="1"/>
  <c r="K51" i="9"/>
  <c r="AC50" i="9"/>
  <c r="AD50" i="9" s="1"/>
  <c r="AE50" i="9" s="1"/>
  <c r="Y50" i="9"/>
  <c r="O50" i="9"/>
  <c r="P50" i="9" s="1"/>
  <c r="Q50" i="9" s="1"/>
  <c r="K50" i="9"/>
  <c r="AC49" i="9"/>
  <c r="Y49" i="9"/>
  <c r="O49" i="9"/>
  <c r="K49" i="9"/>
  <c r="P49" i="9" s="1"/>
  <c r="Q49" i="9" s="1"/>
  <c r="AC48" i="9"/>
  <c r="Y48" i="9"/>
  <c r="O48" i="9"/>
  <c r="P48" i="9" s="1"/>
  <c r="Q48" i="9" s="1"/>
  <c r="K48" i="9"/>
  <c r="AC47" i="9"/>
  <c r="Y47" i="9"/>
  <c r="O47" i="9"/>
  <c r="P47" i="9" s="1"/>
  <c r="Q47" i="9" s="1"/>
  <c r="K47" i="9"/>
  <c r="AC46" i="9"/>
  <c r="AD46" i="9" s="1"/>
  <c r="AE46" i="9" s="1"/>
  <c r="Y46" i="9"/>
  <c r="O46" i="9"/>
  <c r="K46" i="9"/>
  <c r="AC45" i="9"/>
  <c r="AD45" i="9" s="1"/>
  <c r="AE45" i="9" s="1"/>
  <c r="Y45" i="9"/>
  <c r="P45" i="9"/>
  <c r="Q45" i="9" s="1"/>
  <c r="O45" i="9"/>
  <c r="K45" i="9"/>
  <c r="AC44" i="9"/>
  <c r="AD44" i="9" s="1"/>
  <c r="AE44" i="9" s="1"/>
  <c r="Y44" i="9"/>
  <c r="O44" i="9"/>
  <c r="K44" i="9"/>
  <c r="AC43" i="9"/>
  <c r="Y43" i="9"/>
  <c r="O43" i="9"/>
  <c r="P43" i="9" s="1"/>
  <c r="Q43" i="9" s="1"/>
  <c r="K43" i="9"/>
  <c r="AC42" i="9"/>
  <c r="Y42" i="9"/>
  <c r="O42" i="9"/>
  <c r="P42" i="9" s="1"/>
  <c r="Q42" i="9" s="1"/>
  <c r="K42" i="9"/>
  <c r="AC41" i="9"/>
  <c r="AD41" i="9" s="1"/>
  <c r="AE41" i="9" s="1"/>
  <c r="Y41" i="9"/>
  <c r="P41" i="9"/>
  <c r="Q41" i="9" s="1"/>
  <c r="O41" i="9"/>
  <c r="K41" i="9"/>
  <c r="AC40" i="9"/>
  <c r="AD40" i="9" s="1"/>
  <c r="AE40" i="9" s="1"/>
  <c r="Y40" i="9"/>
  <c r="O40" i="9"/>
  <c r="K40" i="9"/>
  <c r="AC39" i="9"/>
  <c r="Y39" i="9"/>
  <c r="O39" i="9"/>
  <c r="K39" i="9"/>
  <c r="P39" i="9" s="1"/>
  <c r="Q39" i="9" s="1"/>
  <c r="AC38" i="9"/>
  <c r="AD38" i="9" s="1"/>
  <c r="AE38" i="9" s="1"/>
  <c r="Y38" i="9"/>
  <c r="O38" i="9"/>
  <c r="K38" i="9"/>
  <c r="AC37" i="9"/>
  <c r="AD37" i="9" s="1"/>
  <c r="AE37" i="9" s="1"/>
  <c r="Y37" i="9"/>
  <c r="O37" i="9"/>
  <c r="K37" i="9"/>
  <c r="AC36" i="9"/>
  <c r="Y36" i="9"/>
  <c r="O36" i="9"/>
  <c r="K36" i="9"/>
  <c r="AC35" i="9"/>
  <c r="AD35" i="9" s="1"/>
  <c r="AE35" i="9" s="1"/>
  <c r="Y35" i="9"/>
  <c r="O35" i="9"/>
  <c r="K35" i="9"/>
  <c r="AC34" i="9"/>
  <c r="AD34" i="9" s="1"/>
  <c r="AE34" i="9" s="1"/>
  <c r="Y34" i="9"/>
  <c r="O34" i="9"/>
  <c r="K34" i="9"/>
  <c r="AC33" i="9"/>
  <c r="AD33" i="9" s="1"/>
  <c r="AE33" i="9" s="1"/>
  <c r="Y33" i="9"/>
  <c r="O33" i="9"/>
  <c r="K33" i="9"/>
  <c r="AC32" i="9"/>
  <c r="AD32" i="9" s="1"/>
  <c r="AE32" i="9" s="1"/>
  <c r="Y32" i="9"/>
  <c r="O32" i="9"/>
  <c r="K32" i="9"/>
  <c r="AC31" i="9"/>
  <c r="AD31" i="9" s="1"/>
  <c r="AE31" i="9" s="1"/>
  <c r="Y31" i="9"/>
  <c r="O31" i="9"/>
  <c r="K31" i="9"/>
  <c r="AC30" i="9"/>
  <c r="AD30" i="9" s="1"/>
  <c r="AE30" i="9" s="1"/>
  <c r="Y30" i="9"/>
  <c r="O30" i="9"/>
  <c r="K30" i="9"/>
  <c r="AC29" i="9"/>
  <c r="AD29" i="9" s="1"/>
  <c r="AE29" i="9" s="1"/>
  <c r="Y29" i="9"/>
  <c r="O29" i="9"/>
  <c r="K29" i="9"/>
  <c r="AC28" i="9"/>
  <c r="AD28" i="9" s="1"/>
  <c r="AE28" i="9" s="1"/>
  <c r="Y28" i="9"/>
  <c r="O28" i="9"/>
  <c r="K28" i="9"/>
  <c r="AC27" i="9"/>
  <c r="AD27" i="9" s="1"/>
  <c r="AE27" i="9" s="1"/>
  <c r="Y27" i="9"/>
  <c r="O27" i="9"/>
  <c r="K27" i="9"/>
  <c r="AC26" i="9"/>
  <c r="AD26" i="9" s="1"/>
  <c r="AE26" i="9" s="1"/>
  <c r="Y26" i="9"/>
  <c r="O26" i="9"/>
  <c r="K26" i="9"/>
  <c r="AC25" i="9"/>
  <c r="AD25" i="9" s="1"/>
  <c r="AE25" i="9" s="1"/>
  <c r="Y25" i="9"/>
  <c r="O25" i="9"/>
  <c r="K25" i="9"/>
  <c r="AC24" i="9"/>
  <c r="AD24" i="9" s="1"/>
  <c r="AE24" i="9" s="1"/>
  <c r="Y24" i="9"/>
  <c r="O24" i="9"/>
  <c r="K24" i="9"/>
  <c r="AC23" i="9"/>
  <c r="AD23" i="9" s="1"/>
  <c r="AE23" i="9" s="1"/>
  <c r="Y23" i="9"/>
  <c r="O23" i="9"/>
  <c r="K23" i="9"/>
  <c r="AC22" i="9"/>
  <c r="AD22" i="9" s="1"/>
  <c r="AE22" i="9" s="1"/>
  <c r="Y22" i="9"/>
  <c r="O22" i="9"/>
  <c r="K22" i="9"/>
  <c r="AC21" i="9"/>
  <c r="AD21" i="9" s="1"/>
  <c r="AE21" i="9" s="1"/>
  <c r="Y21" i="9"/>
  <c r="O21" i="9"/>
  <c r="K21" i="9"/>
  <c r="AC20" i="9"/>
  <c r="AD20" i="9" s="1"/>
  <c r="AE20" i="9" s="1"/>
  <c r="Y20" i="9"/>
  <c r="O20" i="9"/>
  <c r="K20" i="9"/>
  <c r="AC19" i="9"/>
  <c r="AD19" i="9" s="1"/>
  <c r="AE19" i="9" s="1"/>
  <c r="Y19" i="9"/>
  <c r="O19" i="9"/>
  <c r="K19" i="9"/>
  <c r="AC18" i="9"/>
  <c r="AD18" i="9" s="1"/>
  <c r="AE18" i="9" s="1"/>
  <c r="Y18" i="9"/>
  <c r="O18" i="9"/>
  <c r="K18" i="9"/>
  <c r="AC17" i="9"/>
  <c r="AD17" i="9" s="1"/>
  <c r="AE17" i="9" s="1"/>
  <c r="Y17" i="9"/>
  <c r="O17" i="9"/>
  <c r="K17" i="9"/>
  <c r="AC16" i="9"/>
  <c r="AD16" i="9" s="1"/>
  <c r="AE16" i="9" s="1"/>
  <c r="Y16" i="9"/>
  <c r="O16" i="9"/>
  <c r="K16" i="9"/>
  <c r="AC15" i="9"/>
  <c r="AD15" i="9" s="1"/>
  <c r="AE15" i="9" s="1"/>
  <c r="Y15" i="9"/>
  <c r="O15" i="9"/>
  <c r="K15" i="9"/>
  <c r="AC14" i="9"/>
  <c r="AD14" i="9" s="1"/>
  <c r="AE14" i="9" s="1"/>
  <c r="Y14" i="9"/>
  <c r="O14" i="9"/>
  <c r="K14" i="9"/>
  <c r="AC13" i="9"/>
  <c r="AD13" i="9" s="1"/>
  <c r="AE13" i="9" s="1"/>
  <c r="Y13" i="9"/>
  <c r="O13" i="9"/>
  <c r="K13" i="9"/>
  <c r="AC12" i="9"/>
  <c r="AD12" i="9" s="1"/>
  <c r="AE12" i="9" s="1"/>
  <c r="Y12" i="9"/>
  <c r="O12" i="9"/>
  <c r="K12" i="9"/>
  <c r="AC11" i="9"/>
  <c r="AD11" i="9" s="1"/>
  <c r="AE11" i="9" s="1"/>
  <c r="Y11" i="9"/>
  <c r="O11" i="9"/>
  <c r="K11" i="9"/>
  <c r="AC10" i="9"/>
  <c r="AD10" i="9" s="1"/>
  <c r="AE10" i="9" s="1"/>
  <c r="Y10" i="9"/>
  <c r="O10" i="9"/>
  <c r="K10" i="9"/>
  <c r="AC9" i="9"/>
  <c r="AD9" i="9" s="1"/>
  <c r="AE9" i="9" s="1"/>
  <c r="Y9" i="9"/>
  <c r="O9" i="9"/>
  <c r="K9" i="9"/>
  <c r="AC8" i="9"/>
  <c r="AD8" i="9" s="1"/>
  <c r="Y8" i="9"/>
  <c r="O8" i="9"/>
  <c r="K8" i="9"/>
  <c r="D18" i="22"/>
  <c r="Y5" i="36"/>
  <c r="B29" i="36" s="1"/>
  <c r="U5" i="36"/>
  <c r="P5" i="36"/>
  <c r="K5" i="36"/>
  <c r="G5" i="36"/>
  <c r="A5" i="36"/>
  <c r="A3" i="36"/>
  <c r="A1" i="36"/>
  <c r="A5" i="35"/>
  <c r="Y5" i="35"/>
  <c r="U5" i="35"/>
  <c r="P5" i="35"/>
  <c r="K5" i="35"/>
  <c r="G5" i="35"/>
  <c r="A3" i="35"/>
  <c r="A1" i="35"/>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4" i="32"/>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4" i="31"/>
  <c r="B29" i="35"/>
  <c r="P43" i="14" l="1"/>
  <c r="Q43" i="14" s="1"/>
  <c r="AD39" i="15"/>
  <c r="AE39" i="15" s="1"/>
  <c r="AD57" i="15"/>
  <c r="AE57" i="15" s="1"/>
  <c r="AD47" i="16"/>
  <c r="AE47" i="16" s="1"/>
  <c r="AD63" i="16"/>
  <c r="AE63" i="16" s="1"/>
  <c r="AD39" i="14"/>
  <c r="AE39" i="14" s="1"/>
  <c r="P15" i="15"/>
  <c r="Q15" i="15" s="1"/>
  <c r="P31" i="15"/>
  <c r="Q31" i="15" s="1"/>
  <c r="P10" i="9"/>
  <c r="Q10" i="9" s="1"/>
  <c r="P14" i="9"/>
  <c r="Q14" i="9" s="1"/>
  <c r="P18" i="9"/>
  <c r="Q18" i="9" s="1"/>
  <c r="P22" i="9"/>
  <c r="Q22" i="9" s="1"/>
  <c r="P24" i="9"/>
  <c r="Q24" i="9" s="1"/>
  <c r="P28" i="9"/>
  <c r="Q28" i="9" s="1"/>
  <c r="P32" i="9"/>
  <c r="Q32" i="9" s="1"/>
  <c r="P34" i="9"/>
  <c r="Q34" i="9" s="1"/>
  <c r="P38" i="9"/>
  <c r="Q38" i="9" s="1"/>
  <c r="AD47" i="9"/>
  <c r="AE47" i="9" s="1"/>
  <c r="P9" i="13"/>
  <c r="Q9" i="13" s="1"/>
  <c r="P11" i="13"/>
  <c r="Q11" i="13" s="1"/>
  <c r="P13" i="13"/>
  <c r="Q13" i="13" s="1"/>
  <c r="AD13" i="15"/>
  <c r="AE13" i="15" s="1"/>
  <c r="AD21" i="15"/>
  <c r="AE21" i="15" s="1"/>
  <c r="AD29" i="15"/>
  <c r="AE29" i="15" s="1"/>
  <c r="P8" i="16"/>
  <c r="Q8" i="16" s="1"/>
  <c r="P16" i="16"/>
  <c r="Q16" i="16" s="1"/>
  <c r="P24" i="16"/>
  <c r="Q24" i="16" s="1"/>
  <c r="P32" i="16"/>
  <c r="Q32" i="16" s="1"/>
  <c r="P8" i="9"/>
  <c r="Q8" i="9" s="1"/>
  <c r="P12" i="9"/>
  <c r="Q12" i="9" s="1"/>
  <c r="P16" i="9"/>
  <c r="Q16" i="9" s="1"/>
  <c r="P20" i="9"/>
  <c r="Q20" i="9" s="1"/>
  <c r="P26" i="9"/>
  <c r="Q26" i="9" s="1"/>
  <c r="P30" i="9"/>
  <c r="Q30" i="9" s="1"/>
  <c r="P36" i="9"/>
  <c r="Q36" i="9" s="1"/>
  <c r="P44" i="9"/>
  <c r="Q44" i="9" s="1"/>
  <c r="P20" i="14"/>
  <c r="Q20" i="14" s="1"/>
  <c r="P22" i="14"/>
  <c r="Q22" i="14" s="1"/>
  <c r="P24" i="14"/>
  <c r="Q24" i="14" s="1"/>
  <c r="P26" i="14"/>
  <c r="Q26" i="14" s="1"/>
  <c r="P28" i="14"/>
  <c r="Q28" i="14" s="1"/>
  <c r="P30" i="14"/>
  <c r="Q30" i="14" s="1"/>
  <c r="P32" i="14"/>
  <c r="Q32" i="14" s="1"/>
  <c r="P34" i="14"/>
  <c r="Q34" i="14" s="1"/>
  <c r="P36" i="14"/>
  <c r="Q36" i="14" s="1"/>
  <c r="P38" i="14"/>
  <c r="Q38" i="14" s="1"/>
  <c r="AD47" i="15"/>
  <c r="AE47" i="15" s="1"/>
  <c r="AD39" i="16"/>
  <c r="AE39" i="16" s="1"/>
  <c r="AD55" i="16"/>
  <c r="AE55" i="16" s="1"/>
  <c r="AD71" i="16"/>
  <c r="AE71" i="16" s="1"/>
  <c r="P7" i="15"/>
  <c r="AD33" i="16"/>
  <c r="AE33" i="16" s="1"/>
  <c r="P46" i="15"/>
  <c r="Q46" i="15" s="1"/>
  <c r="P70" i="15"/>
  <c r="Q70" i="15" s="1"/>
  <c r="P23" i="15"/>
  <c r="Q23" i="15" s="1"/>
  <c r="AD17" i="16"/>
  <c r="AE17" i="16" s="1"/>
  <c r="P9" i="9"/>
  <c r="Q9" i="9" s="1"/>
  <c r="P11" i="9"/>
  <c r="Q11" i="9" s="1"/>
  <c r="P13" i="9"/>
  <c r="Q13" i="9" s="1"/>
  <c r="P15" i="9"/>
  <c r="Q15" i="9" s="1"/>
  <c r="P17" i="9"/>
  <c r="Q17" i="9" s="1"/>
  <c r="P19" i="9"/>
  <c r="Q19" i="9" s="1"/>
  <c r="P21" i="9"/>
  <c r="Q21" i="9" s="1"/>
  <c r="P23" i="9"/>
  <c r="Q23" i="9" s="1"/>
  <c r="P25" i="9"/>
  <c r="Q25" i="9" s="1"/>
  <c r="P27" i="9"/>
  <c r="Q27" i="9" s="1"/>
  <c r="P29" i="9"/>
  <c r="Q29" i="9" s="1"/>
  <c r="P31" i="9"/>
  <c r="Q31" i="9" s="1"/>
  <c r="P33" i="9"/>
  <c r="Q33" i="9" s="1"/>
  <c r="P35" i="9"/>
  <c r="Q35" i="9" s="1"/>
  <c r="P37" i="9"/>
  <c r="Q37" i="9" s="1"/>
  <c r="P29" i="13"/>
  <c r="Q29" i="13" s="1"/>
  <c r="AD13" i="14"/>
  <c r="AE13" i="14" s="1"/>
  <c r="AD9" i="15"/>
  <c r="AE9" i="15" s="1"/>
  <c r="AD17" i="15"/>
  <c r="AE17" i="15" s="1"/>
  <c r="AD25" i="15"/>
  <c r="AE25" i="15" s="1"/>
  <c r="AD33" i="15"/>
  <c r="AE33" i="15" s="1"/>
  <c r="AD44" i="15"/>
  <c r="AE44" i="15" s="1"/>
  <c r="P61" i="15"/>
  <c r="Q61" i="15" s="1"/>
  <c r="AD66" i="15"/>
  <c r="AE66" i="15" s="1"/>
  <c r="P12" i="16"/>
  <c r="Q12" i="16" s="1"/>
  <c r="P20" i="16"/>
  <c r="Q20" i="16" s="1"/>
  <c r="P28" i="16"/>
  <c r="Q28" i="16" s="1"/>
  <c r="P49" i="16"/>
  <c r="Q49" i="16" s="1"/>
  <c r="P65" i="16"/>
  <c r="Q65" i="16" s="1"/>
  <c r="P77" i="13"/>
  <c r="Q77" i="13" s="1"/>
  <c r="AD32" i="14"/>
  <c r="AE32" i="14" s="1"/>
  <c r="AD34" i="14"/>
  <c r="AE34" i="14" s="1"/>
  <c r="AD43" i="14"/>
  <c r="AE43" i="14" s="1"/>
  <c r="P75" i="14"/>
  <c r="Q75" i="14" s="1"/>
  <c r="P77" i="14"/>
  <c r="Q77" i="14" s="1"/>
  <c r="P37" i="15"/>
  <c r="Q37" i="15" s="1"/>
  <c r="P45" i="15"/>
  <c r="Q45" i="15" s="1"/>
  <c r="P53" i="15"/>
  <c r="Q53" i="15" s="1"/>
  <c r="AD56" i="15"/>
  <c r="AE56" i="15" s="1"/>
  <c r="P60" i="15"/>
  <c r="Q60" i="15" s="1"/>
  <c r="AD63" i="15"/>
  <c r="AE63" i="15" s="1"/>
  <c r="P67" i="15"/>
  <c r="Q67" i="15" s="1"/>
  <c r="AD72" i="15"/>
  <c r="AE72" i="15" s="1"/>
  <c r="P76" i="15"/>
  <c r="Q76" i="15" s="1"/>
  <c r="AD38" i="16"/>
  <c r="AE38" i="16" s="1"/>
  <c r="AD46" i="16"/>
  <c r="AE46" i="16" s="1"/>
  <c r="AD54" i="16"/>
  <c r="AE54" i="16" s="1"/>
  <c r="AD62" i="16"/>
  <c r="AE62" i="16" s="1"/>
  <c r="AD70" i="16"/>
  <c r="AE70" i="16" s="1"/>
  <c r="AD39" i="9"/>
  <c r="AE39" i="9" s="1"/>
  <c r="AD48" i="9"/>
  <c r="AE48" i="9" s="1"/>
  <c r="P8" i="13"/>
  <c r="Q8" i="13" s="1"/>
  <c r="P10" i="13"/>
  <c r="Q10" i="13" s="1"/>
  <c r="P12" i="13"/>
  <c r="Q12" i="13" s="1"/>
  <c r="AD17" i="13"/>
  <c r="AE17" i="13" s="1"/>
  <c r="P21" i="13"/>
  <c r="Q21" i="13" s="1"/>
  <c r="P71" i="13"/>
  <c r="Q71" i="13" s="1"/>
  <c r="P9" i="14"/>
  <c r="Q9" i="14" s="1"/>
  <c r="P11" i="14"/>
  <c r="Q11" i="14" s="1"/>
  <c r="AD17" i="14"/>
  <c r="AE17" i="14" s="1"/>
  <c r="P19" i="14"/>
  <c r="Q19" i="14" s="1"/>
  <c r="P21" i="14"/>
  <c r="Q21" i="14" s="1"/>
  <c r="P23" i="14"/>
  <c r="Q23" i="14" s="1"/>
  <c r="P25" i="14"/>
  <c r="Q25" i="14" s="1"/>
  <c r="P27" i="14"/>
  <c r="Q27" i="14" s="1"/>
  <c r="P29" i="14"/>
  <c r="Q29" i="14" s="1"/>
  <c r="P31" i="14"/>
  <c r="Q31" i="14" s="1"/>
  <c r="P33" i="14"/>
  <c r="Q33" i="14" s="1"/>
  <c r="P35" i="14"/>
  <c r="Q35" i="14" s="1"/>
  <c r="P37" i="14"/>
  <c r="Q37" i="14" s="1"/>
  <c r="AD38" i="14"/>
  <c r="AE38" i="14" s="1"/>
  <c r="AD47" i="14"/>
  <c r="AE47" i="14" s="1"/>
  <c r="AD73" i="14"/>
  <c r="AE73" i="14" s="1"/>
  <c r="AD75" i="14"/>
  <c r="AE75" i="14" s="1"/>
  <c r="P39" i="15"/>
  <c r="Q39" i="15" s="1"/>
  <c r="P47" i="15"/>
  <c r="Q47" i="15" s="1"/>
  <c r="P55" i="15"/>
  <c r="Q55" i="15" s="1"/>
  <c r="AD60" i="15"/>
  <c r="AE60" i="15" s="1"/>
  <c r="P64" i="15"/>
  <c r="Q64" i="15" s="1"/>
  <c r="AD67" i="15"/>
  <c r="AE67" i="15" s="1"/>
  <c r="P71" i="15"/>
  <c r="Q71" i="15" s="1"/>
  <c r="AD76" i="15"/>
  <c r="AE76" i="15" s="1"/>
  <c r="AD40" i="16"/>
  <c r="AE40" i="16" s="1"/>
  <c r="AD48" i="16"/>
  <c r="AE48" i="16" s="1"/>
  <c r="AD56" i="16"/>
  <c r="AE56" i="16" s="1"/>
  <c r="AD64" i="16"/>
  <c r="AE64" i="16" s="1"/>
  <c r="AD72" i="16"/>
  <c r="AE72" i="16" s="1"/>
  <c r="P7" i="14"/>
  <c r="AD36" i="9"/>
  <c r="AE36" i="9" s="1"/>
  <c r="P40" i="9"/>
  <c r="Q40" i="9" s="1"/>
  <c r="AD43" i="9"/>
  <c r="AE43" i="9" s="1"/>
  <c r="AD8" i="13"/>
  <c r="AD10" i="13"/>
  <c r="AE10" i="13" s="1"/>
  <c r="AD21" i="13"/>
  <c r="AE21" i="13" s="1"/>
  <c r="P25" i="13"/>
  <c r="Q25" i="13" s="1"/>
  <c r="P32" i="13"/>
  <c r="Q32" i="13" s="1"/>
  <c r="P73" i="13"/>
  <c r="Q73" i="13" s="1"/>
  <c r="AD11" i="14"/>
  <c r="AE11" i="14" s="1"/>
  <c r="P13" i="14"/>
  <c r="Q13" i="14" s="1"/>
  <c r="AD19" i="14"/>
  <c r="AE19" i="14" s="1"/>
  <c r="AD21" i="14"/>
  <c r="AE21" i="14" s="1"/>
  <c r="AD23" i="14"/>
  <c r="AE23" i="14" s="1"/>
  <c r="AD25" i="14"/>
  <c r="AE25" i="14" s="1"/>
  <c r="AD27" i="14"/>
  <c r="AE27" i="14" s="1"/>
  <c r="AD29" i="14"/>
  <c r="AE29" i="14" s="1"/>
  <c r="AD31" i="14"/>
  <c r="AE31" i="14" s="1"/>
  <c r="AD33" i="14"/>
  <c r="AE33" i="14" s="1"/>
  <c r="AD35" i="14"/>
  <c r="AE35" i="14" s="1"/>
  <c r="P41" i="14"/>
  <c r="Q41" i="14" s="1"/>
  <c r="AD42" i="14"/>
  <c r="AE42" i="14" s="1"/>
  <c r="P74" i="14"/>
  <c r="Q74" i="14" s="1"/>
  <c r="P76" i="14"/>
  <c r="Q76" i="14" s="1"/>
  <c r="P41" i="15"/>
  <c r="Q41" i="15" s="1"/>
  <c r="P49" i="15"/>
  <c r="Q49" i="15" s="1"/>
  <c r="AD55" i="15"/>
  <c r="AE55" i="15" s="1"/>
  <c r="P59" i="15"/>
  <c r="Q59" i="15" s="1"/>
  <c r="AD64" i="15"/>
  <c r="AE64" i="15" s="1"/>
  <c r="P68" i="15"/>
  <c r="Q68" i="15" s="1"/>
  <c r="AD71" i="15"/>
  <c r="AE71" i="15" s="1"/>
  <c r="P75" i="15"/>
  <c r="Q75" i="15" s="1"/>
  <c r="AD34" i="16"/>
  <c r="AE34" i="16" s="1"/>
  <c r="AD42" i="16"/>
  <c r="AE42" i="16" s="1"/>
  <c r="AD50" i="16"/>
  <c r="AE50" i="16" s="1"/>
  <c r="AD58" i="16"/>
  <c r="AE58" i="16" s="1"/>
  <c r="AD66" i="16"/>
  <c r="AE66" i="16" s="1"/>
  <c r="AD74" i="16"/>
  <c r="AE74" i="16" s="1"/>
  <c r="P7" i="9"/>
  <c r="AD42" i="9"/>
  <c r="AE42" i="9" s="1"/>
  <c r="P46" i="9"/>
  <c r="Q46" i="9" s="1"/>
  <c r="AD49" i="9"/>
  <c r="AE49" i="9" s="1"/>
  <c r="P15" i="13"/>
  <c r="Q15" i="13" s="1"/>
  <c r="AD27" i="13"/>
  <c r="AE27" i="13" s="1"/>
  <c r="P31" i="13"/>
  <c r="Q31" i="13" s="1"/>
  <c r="AD32" i="13"/>
  <c r="AE32" i="13" s="1"/>
  <c r="P12" i="14"/>
  <c r="Q12" i="14" s="1"/>
  <c r="AD18" i="14"/>
  <c r="AE18" i="14" s="1"/>
  <c r="AD41" i="14"/>
  <c r="AE41" i="14" s="1"/>
  <c r="AD48" i="14"/>
  <c r="AE48" i="14" s="1"/>
  <c r="P65" i="15"/>
  <c r="Q65" i="15" s="1"/>
  <c r="AD70" i="15"/>
  <c r="AE70" i="15" s="1"/>
  <c r="P74" i="15"/>
  <c r="Q74" i="15" s="1"/>
  <c r="U14" i="32"/>
  <c r="AE8" i="19"/>
  <c r="Q14" i="32"/>
  <c r="AE8" i="17"/>
  <c r="S14" i="32"/>
  <c r="AE8" i="18"/>
  <c r="P37" i="18"/>
  <c r="Q37" i="18" s="1"/>
  <c r="P39" i="18"/>
  <c r="Q39" i="18" s="1"/>
  <c r="P41" i="18"/>
  <c r="Q41" i="18" s="1"/>
  <c r="P43" i="18"/>
  <c r="Q43" i="18" s="1"/>
  <c r="P45" i="18"/>
  <c r="Q45" i="18" s="1"/>
  <c r="P47" i="18"/>
  <c r="Q47" i="18" s="1"/>
  <c r="P76" i="18"/>
  <c r="Q76" i="18" s="1"/>
  <c r="P77" i="18"/>
  <c r="Q77" i="18" s="1"/>
  <c r="P36" i="18"/>
  <c r="Q36" i="18" s="1"/>
  <c r="P38" i="18"/>
  <c r="Q38" i="18" s="1"/>
  <c r="P40" i="18"/>
  <c r="Q40" i="18" s="1"/>
  <c r="P42" i="18"/>
  <c r="Q42" i="18" s="1"/>
  <c r="P44" i="18"/>
  <c r="Q44" i="18" s="1"/>
  <c r="P46" i="18"/>
  <c r="Q46" i="18" s="1"/>
  <c r="AE77" i="18"/>
  <c r="AE8" i="16"/>
  <c r="M14" i="32"/>
  <c r="K14" i="32"/>
  <c r="AE8" i="14"/>
  <c r="AD9" i="14"/>
  <c r="AE9" i="14" s="1"/>
  <c r="AD10" i="14"/>
  <c r="AE10" i="14" s="1"/>
  <c r="P49" i="14"/>
  <c r="Q49" i="14" s="1"/>
  <c r="P50" i="14"/>
  <c r="Q50" i="14" s="1"/>
  <c r="P51" i="14"/>
  <c r="Q51" i="14" s="1"/>
  <c r="P52" i="14"/>
  <c r="Q52" i="14" s="1"/>
  <c r="P53" i="14"/>
  <c r="Q53" i="14" s="1"/>
  <c r="P54" i="14"/>
  <c r="Q54" i="14" s="1"/>
  <c r="P55" i="14"/>
  <c r="Q55" i="14" s="1"/>
  <c r="P56" i="14"/>
  <c r="Q56" i="14" s="1"/>
  <c r="P57" i="14"/>
  <c r="Q57" i="14" s="1"/>
  <c r="P58" i="14"/>
  <c r="Q58" i="14" s="1"/>
  <c r="P59" i="14"/>
  <c r="Q59" i="14" s="1"/>
  <c r="P60" i="14"/>
  <c r="Q60" i="14" s="1"/>
  <c r="P61" i="14"/>
  <c r="Q61" i="14" s="1"/>
  <c r="P62" i="14"/>
  <c r="Q62" i="14" s="1"/>
  <c r="P63" i="14"/>
  <c r="Q63" i="14" s="1"/>
  <c r="P64" i="14"/>
  <c r="Q64" i="14" s="1"/>
  <c r="P65" i="14"/>
  <c r="Q65" i="14" s="1"/>
  <c r="P66" i="14"/>
  <c r="Q66" i="14" s="1"/>
  <c r="P67" i="14"/>
  <c r="Q67" i="14" s="1"/>
  <c r="P68" i="14"/>
  <c r="Q68" i="14" s="1"/>
  <c r="P69" i="14"/>
  <c r="Q69" i="14" s="1"/>
  <c r="P70" i="14"/>
  <c r="Q70" i="14" s="1"/>
  <c r="P71" i="14"/>
  <c r="Q71" i="14" s="1"/>
  <c r="P72" i="14"/>
  <c r="Q72" i="14" s="1"/>
  <c r="P73" i="14"/>
  <c r="Q73" i="14" s="1"/>
  <c r="AD49" i="14"/>
  <c r="AE49" i="14" s="1"/>
  <c r="AD50" i="14"/>
  <c r="AE50" i="14" s="1"/>
  <c r="AD51" i="14"/>
  <c r="AE51" i="14" s="1"/>
  <c r="AD52" i="14"/>
  <c r="AE52" i="14" s="1"/>
  <c r="AD53" i="14"/>
  <c r="AE53" i="14" s="1"/>
  <c r="AD54" i="14"/>
  <c r="AE54" i="14" s="1"/>
  <c r="AD55" i="14"/>
  <c r="AE55" i="14" s="1"/>
  <c r="AD56" i="14"/>
  <c r="AE56" i="14" s="1"/>
  <c r="AD57" i="14"/>
  <c r="AE57" i="14" s="1"/>
  <c r="AD58" i="14"/>
  <c r="AE58" i="14" s="1"/>
  <c r="AD59" i="14"/>
  <c r="AE59" i="14" s="1"/>
  <c r="AD60" i="14"/>
  <c r="AE60" i="14" s="1"/>
  <c r="AD61" i="14"/>
  <c r="AE61" i="14" s="1"/>
  <c r="AD62" i="14"/>
  <c r="AE62" i="14" s="1"/>
  <c r="AD63" i="14"/>
  <c r="AE63" i="14" s="1"/>
  <c r="AD64" i="14"/>
  <c r="AE64" i="14" s="1"/>
  <c r="AD65" i="14"/>
  <c r="AE65" i="14" s="1"/>
  <c r="AD66" i="14"/>
  <c r="AE66" i="14" s="1"/>
  <c r="AD67" i="14"/>
  <c r="AE67" i="14" s="1"/>
  <c r="AD68" i="14"/>
  <c r="AE68" i="14" s="1"/>
  <c r="AD69" i="14"/>
  <c r="AE69" i="14" s="1"/>
  <c r="AD70" i="14"/>
  <c r="AE70" i="14" s="1"/>
  <c r="AD71" i="14"/>
  <c r="AE71" i="14" s="1"/>
  <c r="AD72" i="14"/>
  <c r="AE72" i="14" s="1"/>
  <c r="AD77" i="14"/>
  <c r="AE77" i="14" s="1"/>
  <c r="AE8" i="13"/>
  <c r="I14" i="32"/>
  <c r="AD12" i="13"/>
  <c r="AE12" i="13" s="1"/>
  <c r="AD14" i="13"/>
  <c r="AE14" i="13" s="1"/>
  <c r="AD16" i="13"/>
  <c r="AE16" i="13" s="1"/>
  <c r="AD18" i="13"/>
  <c r="AE18" i="13" s="1"/>
  <c r="AD20" i="13"/>
  <c r="AE20" i="13" s="1"/>
  <c r="AD22" i="13"/>
  <c r="AE22" i="13" s="1"/>
  <c r="AD24" i="13"/>
  <c r="AE24" i="13" s="1"/>
  <c r="AD26" i="13"/>
  <c r="AE26" i="13" s="1"/>
  <c r="AD28" i="13"/>
  <c r="AE28" i="13" s="1"/>
  <c r="AD30" i="13"/>
  <c r="AE30" i="13" s="1"/>
  <c r="P14" i="13"/>
  <c r="Q14" i="13" s="1"/>
  <c r="P16" i="13"/>
  <c r="Q16" i="13" s="1"/>
  <c r="P18" i="13"/>
  <c r="Q18" i="13" s="1"/>
  <c r="P20" i="13"/>
  <c r="Q20" i="13" s="1"/>
  <c r="P22" i="13"/>
  <c r="Q22" i="13" s="1"/>
  <c r="P24" i="13"/>
  <c r="Q24" i="13" s="1"/>
  <c r="P26" i="13"/>
  <c r="Q26" i="13" s="1"/>
  <c r="P28" i="13"/>
  <c r="Q28" i="13" s="1"/>
  <c r="P30" i="13"/>
  <c r="Q30" i="13" s="1"/>
  <c r="P36" i="13"/>
  <c r="Q36" i="13" s="1"/>
  <c r="P38" i="13"/>
  <c r="Q38" i="13" s="1"/>
  <c r="P40" i="13"/>
  <c r="Q40" i="13" s="1"/>
  <c r="P42" i="13"/>
  <c r="Q42" i="13" s="1"/>
  <c r="P44" i="13"/>
  <c r="Q44" i="13" s="1"/>
  <c r="P46" i="13"/>
  <c r="Q46" i="13" s="1"/>
  <c r="P48" i="13"/>
  <c r="Q48" i="13" s="1"/>
  <c r="P50" i="13"/>
  <c r="Q50" i="13" s="1"/>
  <c r="P52" i="13"/>
  <c r="Q52" i="13" s="1"/>
  <c r="P54" i="13"/>
  <c r="Q54" i="13" s="1"/>
  <c r="P56" i="13"/>
  <c r="Q56" i="13" s="1"/>
  <c r="P58" i="13"/>
  <c r="Q58" i="13" s="1"/>
  <c r="P60" i="13"/>
  <c r="Q60" i="13" s="1"/>
  <c r="P62" i="13"/>
  <c r="Q62" i="13" s="1"/>
  <c r="P64" i="13"/>
  <c r="Q64" i="13" s="1"/>
  <c r="P66" i="13"/>
  <c r="Q66" i="13" s="1"/>
  <c r="P68" i="13"/>
  <c r="Q68" i="13" s="1"/>
  <c r="P70" i="13"/>
  <c r="Q70" i="13" s="1"/>
  <c r="AD35" i="13"/>
  <c r="AE35" i="13" s="1"/>
  <c r="AD37" i="13"/>
  <c r="AE37" i="13" s="1"/>
  <c r="AD39" i="13"/>
  <c r="AE39" i="13" s="1"/>
  <c r="AD41" i="13"/>
  <c r="AE41" i="13" s="1"/>
  <c r="AD43" i="13"/>
  <c r="AE43" i="13" s="1"/>
  <c r="AD45" i="13"/>
  <c r="AE45" i="13" s="1"/>
  <c r="AD47" i="13"/>
  <c r="AE47" i="13" s="1"/>
  <c r="AD49" i="13"/>
  <c r="AE49" i="13" s="1"/>
  <c r="AD51" i="13"/>
  <c r="AE51" i="13" s="1"/>
  <c r="AD53" i="13"/>
  <c r="AE53" i="13" s="1"/>
  <c r="AD55" i="13"/>
  <c r="AE55" i="13" s="1"/>
  <c r="AD57" i="13"/>
  <c r="AE57" i="13" s="1"/>
  <c r="AD59" i="13"/>
  <c r="AE59" i="13" s="1"/>
  <c r="AD61" i="13"/>
  <c r="AE61" i="13" s="1"/>
  <c r="AD63" i="13"/>
  <c r="AE63" i="13" s="1"/>
  <c r="AD65" i="13"/>
  <c r="AE65" i="13" s="1"/>
  <c r="AD67" i="13"/>
  <c r="AE67" i="13" s="1"/>
  <c r="AD69" i="13"/>
  <c r="AE69" i="13" s="1"/>
  <c r="AD77" i="13"/>
  <c r="AE77" i="13" s="1"/>
  <c r="P37" i="13"/>
  <c r="Q37" i="13" s="1"/>
  <c r="P39" i="13"/>
  <c r="Q39" i="13" s="1"/>
  <c r="P41" i="13"/>
  <c r="Q41" i="13" s="1"/>
  <c r="P43" i="13"/>
  <c r="Q43" i="13" s="1"/>
  <c r="P45" i="13"/>
  <c r="Q45" i="13" s="1"/>
  <c r="P47" i="13"/>
  <c r="Q47" i="13" s="1"/>
  <c r="P49" i="13"/>
  <c r="Q49" i="13" s="1"/>
  <c r="P51" i="13"/>
  <c r="Q51" i="13" s="1"/>
  <c r="P53" i="13"/>
  <c r="Q53" i="13" s="1"/>
  <c r="P55" i="13"/>
  <c r="Q55" i="13" s="1"/>
  <c r="P57" i="13"/>
  <c r="Q57" i="13" s="1"/>
  <c r="P59" i="13"/>
  <c r="Q59" i="13" s="1"/>
  <c r="P61" i="13"/>
  <c r="Q61" i="13" s="1"/>
  <c r="P63" i="13"/>
  <c r="Q63" i="13" s="1"/>
  <c r="P65" i="13"/>
  <c r="Q65" i="13" s="1"/>
  <c r="P67" i="13"/>
  <c r="Q67" i="13" s="1"/>
  <c r="P69" i="13"/>
  <c r="Q69" i="13" s="1"/>
  <c r="G14" i="32"/>
  <c r="AE8" i="9"/>
  <c r="P60" i="9"/>
  <c r="Q60" i="9" s="1"/>
  <c r="P52" i="9"/>
  <c r="Q52" i="9" s="1"/>
  <c r="P53" i="9"/>
  <c r="Q53" i="9" s="1"/>
  <c r="P54" i="9"/>
  <c r="Q54" i="9" s="1"/>
  <c r="P55" i="9"/>
  <c r="Q55" i="9" s="1"/>
  <c r="P56" i="9"/>
  <c r="Q56" i="9" s="1"/>
  <c r="P57" i="9"/>
  <c r="Q57" i="9" s="1"/>
  <c r="P58" i="9"/>
  <c r="Q58" i="9" s="1"/>
  <c r="P59" i="9"/>
  <c r="Q59" i="9" s="1"/>
  <c r="P61" i="9"/>
  <c r="Q61" i="9" s="1"/>
  <c r="P62" i="9"/>
  <c r="Q62" i="9" s="1"/>
  <c r="P63" i="9"/>
  <c r="Q63" i="9" s="1"/>
  <c r="P64" i="9"/>
  <c r="Q64" i="9" s="1"/>
  <c r="P65" i="9"/>
  <c r="Q65" i="9" s="1"/>
  <c r="P66" i="9"/>
  <c r="Q66" i="9" s="1"/>
  <c r="P67" i="9"/>
  <c r="Q67" i="9" s="1"/>
  <c r="P68" i="9"/>
  <c r="Q68" i="9" s="1"/>
  <c r="P69" i="9"/>
  <c r="Q69" i="9" s="1"/>
  <c r="P70" i="9"/>
  <c r="Q70" i="9" s="1"/>
  <c r="P71" i="9"/>
  <c r="Q71" i="9" s="1"/>
  <c r="P72" i="9"/>
  <c r="Q72" i="9" s="1"/>
  <c r="P73" i="9"/>
  <c r="Q73" i="9" s="1"/>
  <c r="P74" i="9"/>
  <c r="Q74" i="9" s="1"/>
  <c r="P75" i="9"/>
  <c r="Q75" i="9" s="1"/>
  <c r="P76" i="9"/>
  <c r="Q76" i="9" s="1"/>
  <c r="P77" i="9"/>
  <c r="Q77" i="9" s="1"/>
  <c r="AD52" i="9"/>
  <c r="AE52" i="9" s="1"/>
  <c r="AD53" i="9"/>
  <c r="AE53" i="9" s="1"/>
  <c r="AD54" i="9"/>
  <c r="AE54" i="9" s="1"/>
  <c r="AD55" i="9"/>
  <c r="AE55" i="9" s="1"/>
  <c r="AD56" i="9"/>
  <c r="AE56" i="9" s="1"/>
  <c r="AD57" i="9"/>
  <c r="AE57" i="9" s="1"/>
  <c r="AD58" i="9"/>
  <c r="AE58" i="9" s="1"/>
  <c r="AD59" i="9"/>
  <c r="AE59" i="9" s="1"/>
  <c r="AD60" i="9"/>
  <c r="AE60" i="9" s="1"/>
  <c r="AD61" i="9"/>
  <c r="AE61" i="9" s="1"/>
  <c r="AD62" i="9"/>
  <c r="AE62" i="9" s="1"/>
  <c r="AD63" i="9"/>
  <c r="AE63" i="9" s="1"/>
  <c r="AD64" i="9"/>
  <c r="AE64" i="9" s="1"/>
  <c r="AD65" i="9"/>
  <c r="AE65" i="9" s="1"/>
  <c r="AD66" i="9"/>
  <c r="AE66" i="9" s="1"/>
  <c r="AD67" i="9"/>
  <c r="AE67" i="9" s="1"/>
  <c r="AD68" i="9"/>
  <c r="AE68" i="9" s="1"/>
  <c r="AD69" i="9"/>
  <c r="AE69" i="9" s="1"/>
  <c r="AD70" i="9"/>
  <c r="AE70" i="9" s="1"/>
  <c r="AD71" i="9"/>
  <c r="AE71" i="9" s="1"/>
  <c r="AD72" i="9"/>
  <c r="AE72" i="9" s="1"/>
  <c r="AD73" i="9"/>
  <c r="AE73" i="9" s="1"/>
  <c r="AD74" i="9"/>
  <c r="AE74" i="9" s="1"/>
  <c r="AD75" i="9"/>
  <c r="AE75" i="9" s="1"/>
  <c r="AD76" i="9"/>
  <c r="AE76" i="9" s="1"/>
  <c r="AD77" i="9"/>
  <c r="AE77" i="9" s="1"/>
  <c r="C8" i="33"/>
  <c r="D8" i="33"/>
  <c r="E8" i="33"/>
  <c r="F8" i="33"/>
  <c r="G8" i="33"/>
  <c r="H8" i="33"/>
  <c r="I8" i="33"/>
  <c r="J8" i="33"/>
  <c r="K8" i="33"/>
  <c r="L8" i="33"/>
  <c r="M8" i="33"/>
  <c r="N8" i="33"/>
  <c r="C9" i="33"/>
  <c r="D9" i="33"/>
  <c r="E9" i="33"/>
  <c r="F9" i="33"/>
  <c r="G9" i="33"/>
  <c r="H9" i="33"/>
  <c r="I9" i="33"/>
  <c r="J9" i="33"/>
  <c r="K9" i="33"/>
  <c r="L9" i="33"/>
  <c r="M9" i="33"/>
  <c r="N9" i="33"/>
  <c r="C10" i="33"/>
  <c r="D10" i="33"/>
  <c r="E10" i="33"/>
  <c r="F10" i="33"/>
  <c r="G10" i="33"/>
  <c r="H10" i="33"/>
  <c r="I10" i="33"/>
  <c r="J10" i="33"/>
  <c r="K10" i="33"/>
  <c r="L10" i="33"/>
  <c r="M10" i="33"/>
  <c r="N10" i="33"/>
  <c r="C11" i="33"/>
  <c r="D11" i="33"/>
  <c r="E11" i="33"/>
  <c r="F11" i="33"/>
  <c r="G11" i="33"/>
  <c r="H11" i="33"/>
  <c r="I11" i="33"/>
  <c r="J11" i="33"/>
  <c r="K11" i="33"/>
  <c r="L11" i="33"/>
  <c r="M11" i="33"/>
  <c r="N11" i="33"/>
  <c r="C12" i="33"/>
  <c r="D12" i="33"/>
  <c r="E12" i="33"/>
  <c r="F12" i="33"/>
  <c r="G12" i="33"/>
  <c r="H12" i="33"/>
  <c r="I12" i="33"/>
  <c r="J12" i="33"/>
  <c r="K12" i="33"/>
  <c r="L12" i="33"/>
  <c r="M12" i="33"/>
  <c r="N12" i="33"/>
  <c r="C13" i="33"/>
  <c r="D13" i="33"/>
  <c r="E13" i="33"/>
  <c r="F13" i="33"/>
  <c r="G13" i="33"/>
  <c r="H13" i="33"/>
  <c r="I13" i="33"/>
  <c r="J13" i="33"/>
  <c r="K13" i="33"/>
  <c r="L13" i="33"/>
  <c r="M13" i="33"/>
  <c r="N13" i="33"/>
  <c r="C14" i="33"/>
  <c r="D14" i="33"/>
  <c r="E14" i="33"/>
  <c r="F14" i="33"/>
  <c r="G14" i="33"/>
  <c r="H14" i="33"/>
  <c r="I14" i="33"/>
  <c r="J14" i="33"/>
  <c r="K14" i="33"/>
  <c r="L14" i="33"/>
  <c r="M14" i="33"/>
  <c r="N14" i="33"/>
  <c r="C15" i="33"/>
  <c r="D15" i="33"/>
  <c r="E15" i="33"/>
  <c r="F15" i="33"/>
  <c r="G15" i="33"/>
  <c r="H15" i="33"/>
  <c r="I15" i="33"/>
  <c r="J15" i="33"/>
  <c r="K15" i="33"/>
  <c r="L15" i="33"/>
  <c r="M15" i="33"/>
  <c r="N15" i="33"/>
  <c r="C16" i="33"/>
  <c r="D16" i="33"/>
  <c r="E16" i="33"/>
  <c r="F16" i="33"/>
  <c r="G16" i="33"/>
  <c r="H16" i="33"/>
  <c r="I16" i="33"/>
  <c r="J16" i="33"/>
  <c r="K16" i="33"/>
  <c r="L16" i="33"/>
  <c r="M16" i="33"/>
  <c r="N16" i="33"/>
  <c r="C17" i="33"/>
  <c r="D17" i="33"/>
  <c r="E17" i="33"/>
  <c r="F17" i="33"/>
  <c r="G17" i="33"/>
  <c r="H17" i="33"/>
  <c r="I17" i="33"/>
  <c r="J17" i="33"/>
  <c r="K17" i="33"/>
  <c r="L17" i="33"/>
  <c r="M17" i="33"/>
  <c r="N17" i="33"/>
  <c r="C18" i="33"/>
  <c r="D18" i="33"/>
  <c r="E18" i="33"/>
  <c r="F18" i="33"/>
  <c r="G18" i="33"/>
  <c r="H18" i="33"/>
  <c r="I18" i="33"/>
  <c r="J18" i="33"/>
  <c r="K18" i="33"/>
  <c r="L18" i="33"/>
  <c r="M18" i="33"/>
  <c r="N18" i="33"/>
  <c r="C19" i="33"/>
  <c r="D19" i="33"/>
  <c r="E19" i="33"/>
  <c r="F19" i="33"/>
  <c r="G19" i="33"/>
  <c r="H19" i="33"/>
  <c r="I19" i="33"/>
  <c r="J19" i="33"/>
  <c r="K19" i="33"/>
  <c r="L19" i="33"/>
  <c r="M19" i="33"/>
  <c r="N19" i="33"/>
  <c r="C20" i="33"/>
  <c r="D20" i="33"/>
  <c r="E20" i="33"/>
  <c r="F20" i="33"/>
  <c r="G20" i="33"/>
  <c r="H20" i="33"/>
  <c r="I20" i="33"/>
  <c r="J20" i="33"/>
  <c r="K20" i="33"/>
  <c r="L20" i="33"/>
  <c r="M20" i="33"/>
  <c r="N20" i="33"/>
  <c r="C21" i="33"/>
  <c r="D21" i="33"/>
  <c r="E21" i="33"/>
  <c r="F21" i="33"/>
  <c r="G21" i="33"/>
  <c r="H21" i="33"/>
  <c r="I21" i="33"/>
  <c r="J21" i="33"/>
  <c r="K21" i="33"/>
  <c r="L21" i="33"/>
  <c r="M21" i="33"/>
  <c r="N21" i="33"/>
  <c r="C22" i="33"/>
  <c r="D22" i="33"/>
  <c r="E22" i="33"/>
  <c r="F22" i="33"/>
  <c r="G22" i="33"/>
  <c r="H22" i="33"/>
  <c r="I22" i="33"/>
  <c r="J22" i="33"/>
  <c r="K22" i="33"/>
  <c r="L22" i="33"/>
  <c r="M22" i="33"/>
  <c r="N22" i="33"/>
  <c r="C23" i="33"/>
  <c r="D23" i="33"/>
  <c r="E23" i="33"/>
  <c r="F23" i="33"/>
  <c r="G23" i="33"/>
  <c r="H23" i="33"/>
  <c r="I23" i="33"/>
  <c r="J23" i="33"/>
  <c r="K23" i="33"/>
  <c r="L23" i="33"/>
  <c r="M23" i="33"/>
  <c r="N23" i="33"/>
  <c r="C24" i="33"/>
  <c r="D24" i="33"/>
  <c r="E24" i="33"/>
  <c r="F24" i="33"/>
  <c r="G24" i="33"/>
  <c r="H24" i="33"/>
  <c r="I24" i="33"/>
  <c r="J24" i="33"/>
  <c r="K24" i="33"/>
  <c r="L24" i="33"/>
  <c r="M24" i="33"/>
  <c r="N24" i="33"/>
  <c r="C25" i="33"/>
  <c r="D25" i="33"/>
  <c r="E25" i="33"/>
  <c r="F25" i="33"/>
  <c r="G25" i="33"/>
  <c r="H25" i="33"/>
  <c r="I25" i="33"/>
  <c r="J25" i="33"/>
  <c r="K25" i="33"/>
  <c r="L25" i="33"/>
  <c r="M25" i="33"/>
  <c r="N25" i="33"/>
  <c r="C26" i="33"/>
  <c r="D26" i="33"/>
  <c r="E26" i="33"/>
  <c r="F26" i="33"/>
  <c r="G26" i="33"/>
  <c r="H26" i="33"/>
  <c r="I26" i="33"/>
  <c r="J26" i="33"/>
  <c r="K26" i="33"/>
  <c r="L26" i="33"/>
  <c r="M26" i="33"/>
  <c r="N26" i="33"/>
  <c r="C27" i="33"/>
  <c r="D27" i="33"/>
  <c r="E27" i="33"/>
  <c r="F27" i="33"/>
  <c r="G27" i="33"/>
  <c r="H27" i="33"/>
  <c r="I27" i="33"/>
  <c r="J27" i="33"/>
  <c r="K27" i="33"/>
  <c r="L27" i="33"/>
  <c r="M27" i="33"/>
  <c r="N27" i="33"/>
  <c r="C28" i="33"/>
  <c r="D28" i="33"/>
  <c r="E28" i="33"/>
  <c r="F28" i="33"/>
  <c r="G28" i="33"/>
  <c r="H28" i="33"/>
  <c r="I28" i="33"/>
  <c r="J28" i="33"/>
  <c r="K28" i="33"/>
  <c r="L28" i="33"/>
  <c r="M28" i="33"/>
  <c r="N28" i="33"/>
  <c r="C29" i="33"/>
  <c r="D29" i="33"/>
  <c r="E29" i="33"/>
  <c r="F29" i="33"/>
  <c r="G29" i="33"/>
  <c r="H29" i="33"/>
  <c r="I29" i="33"/>
  <c r="J29" i="33"/>
  <c r="K29" i="33"/>
  <c r="L29" i="33"/>
  <c r="M29" i="33"/>
  <c r="N29" i="33"/>
  <c r="C30" i="33"/>
  <c r="D30" i="33"/>
  <c r="E30" i="33"/>
  <c r="F30" i="33"/>
  <c r="G30" i="33"/>
  <c r="H30" i="33"/>
  <c r="I30" i="33"/>
  <c r="J30" i="33"/>
  <c r="K30" i="33"/>
  <c r="L30" i="33"/>
  <c r="M30" i="33"/>
  <c r="N30" i="33"/>
  <c r="C31" i="33"/>
  <c r="D31" i="33"/>
  <c r="E31" i="33"/>
  <c r="F31" i="33"/>
  <c r="G31" i="33"/>
  <c r="H31" i="33"/>
  <c r="I31" i="33"/>
  <c r="J31" i="33"/>
  <c r="K31" i="33"/>
  <c r="L31" i="33"/>
  <c r="M31" i="33"/>
  <c r="N31" i="33"/>
  <c r="C32" i="33"/>
  <c r="D32" i="33"/>
  <c r="E32" i="33"/>
  <c r="F32" i="33"/>
  <c r="G32" i="33"/>
  <c r="H32" i="33"/>
  <c r="I32" i="33"/>
  <c r="J32" i="33"/>
  <c r="K32" i="33"/>
  <c r="L32" i="33"/>
  <c r="M32" i="33"/>
  <c r="N32" i="33"/>
  <c r="C33" i="33"/>
  <c r="D33" i="33"/>
  <c r="E33" i="33"/>
  <c r="F33" i="33"/>
  <c r="G33" i="33"/>
  <c r="H33" i="33"/>
  <c r="I33" i="33"/>
  <c r="J33" i="33"/>
  <c r="K33" i="33"/>
  <c r="L33" i="33"/>
  <c r="M33" i="33"/>
  <c r="N33" i="33"/>
  <c r="C34" i="33"/>
  <c r="D34" i="33"/>
  <c r="E34" i="33"/>
  <c r="F34" i="33"/>
  <c r="G34" i="33"/>
  <c r="H34" i="33"/>
  <c r="I34" i="33"/>
  <c r="J34" i="33"/>
  <c r="K34" i="33"/>
  <c r="L34" i="33"/>
  <c r="M34" i="33"/>
  <c r="N34" i="33"/>
  <c r="C35" i="33"/>
  <c r="D35" i="33"/>
  <c r="E35" i="33"/>
  <c r="F35" i="33"/>
  <c r="G35" i="33"/>
  <c r="H35" i="33"/>
  <c r="I35" i="33"/>
  <c r="J35" i="33"/>
  <c r="K35" i="33"/>
  <c r="L35" i="33"/>
  <c r="M35" i="33"/>
  <c r="N35" i="33"/>
  <c r="C36" i="33"/>
  <c r="D36" i="33"/>
  <c r="E36" i="33"/>
  <c r="F36" i="33"/>
  <c r="G36" i="33"/>
  <c r="H36" i="33"/>
  <c r="I36" i="33"/>
  <c r="J36" i="33"/>
  <c r="K36" i="33"/>
  <c r="L36" i="33"/>
  <c r="M36" i="33"/>
  <c r="N36" i="33"/>
  <c r="C37" i="33"/>
  <c r="D37" i="33"/>
  <c r="E37" i="33"/>
  <c r="F37" i="33"/>
  <c r="G37" i="33"/>
  <c r="H37" i="33"/>
  <c r="I37" i="33"/>
  <c r="J37" i="33"/>
  <c r="K37" i="33"/>
  <c r="L37" i="33"/>
  <c r="M37" i="33"/>
  <c r="N37" i="33"/>
  <c r="C38" i="33"/>
  <c r="D38" i="33"/>
  <c r="E38" i="33"/>
  <c r="F38" i="33"/>
  <c r="G38" i="33"/>
  <c r="H38" i="33"/>
  <c r="I38" i="33"/>
  <c r="J38" i="33"/>
  <c r="K38" i="33"/>
  <c r="L38" i="33"/>
  <c r="M38" i="33"/>
  <c r="N38" i="33"/>
  <c r="C39" i="33"/>
  <c r="D39" i="33"/>
  <c r="E39" i="33"/>
  <c r="F39" i="33"/>
  <c r="G39" i="33"/>
  <c r="H39" i="33"/>
  <c r="I39" i="33"/>
  <c r="J39" i="33"/>
  <c r="K39" i="33"/>
  <c r="L39" i="33"/>
  <c r="M39" i="33"/>
  <c r="N39" i="33"/>
  <c r="C40" i="33"/>
  <c r="D40" i="33"/>
  <c r="E40" i="33"/>
  <c r="F40" i="33"/>
  <c r="G40" i="33"/>
  <c r="H40" i="33"/>
  <c r="I40" i="33"/>
  <c r="J40" i="33"/>
  <c r="K40" i="33"/>
  <c r="L40" i="33"/>
  <c r="M40" i="33"/>
  <c r="N40" i="33"/>
  <c r="C41" i="33"/>
  <c r="D41" i="33"/>
  <c r="E41" i="33"/>
  <c r="F41" i="33"/>
  <c r="G41" i="33"/>
  <c r="H41" i="33"/>
  <c r="I41" i="33"/>
  <c r="J41" i="33"/>
  <c r="K41" i="33"/>
  <c r="L41" i="33"/>
  <c r="M41" i="33"/>
  <c r="N41" i="33"/>
  <c r="C42" i="33"/>
  <c r="D42" i="33"/>
  <c r="E42" i="33"/>
  <c r="F42" i="33"/>
  <c r="G42" i="33"/>
  <c r="H42" i="33"/>
  <c r="I42" i="33"/>
  <c r="J42" i="33"/>
  <c r="K42" i="33"/>
  <c r="L42" i="33"/>
  <c r="M42" i="33"/>
  <c r="N42" i="33"/>
  <c r="C43" i="33"/>
  <c r="D43" i="33"/>
  <c r="E43" i="33"/>
  <c r="F43" i="33"/>
  <c r="G43" i="33"/>
  <c r="H43" i="33"/>
  <c r="I43" i="33"/>
  <c r="J43" i="33"/>
  <c r="K43" i="33"/>
  <c r="L43" i="33"/>
  <c r="M43" i="33"/>
  <c r="N43" i="33"/>
  <c r="C44" i="33"/>
  <c r="D44" i="33"/>
  <c r="E44" i="33"/>
  <c r="F44" i="33"/>
  <c r="G44" i="33"/>
  <c r="H44" i="33"/>
  <c r="I44" i="33"/>
  <c r="J44" i="33"/>
  <c r="K44" i="33"/>
  <c r="L44" i="33"/>
  <c r="M44" i="33"/>
  <c r="N44" i="33"/>
  <c r="C45" i="33"/>
  <c r="D45" i="33"/>
  <c r="E45" i="33"/>
  <c r="F45" i="33"/>
  <c r="G45" i="33"/>
  <c r="H45" i="33"/>
  <c r="I45" i="33"/>
  <c r="J45" i="33"/>
  <c r="K45" i="33"/>
  <c r="L45" i="33"/>
  <c r="M45" i="33"/>
  <c r="N45" i="33"/>
  <c r="C46" i="33"/>
  <c r="D46" i="33"/>
  <c r="E46" i="33"/>
  <c r="F46" i="33"/>
  <c r="G46" i="33"/>
  <c r="H46" i="33"/>
  <c r="I46" i="33"/>
  <c r="J46" i="33"/>
  <c r="K46" i="33"/>
  <c r="L46" i="33"/>
  <c r="M46" i="33"/>
  <c r="N46" i="33"/>
  <c r="C47" i="33"/>
  <c r="D47" i="33"/>
  <c r="E47" i="33"/>
  <c r="F47" i="33"/>
  <c r="G47" i="33"/>
  <c r="H47" i="33"/>
  <c r="I47" i="33"/>
  <c r="J47" i="33"/>
  <c r="K47" i="33"/>
  <c r="L47" i="33"/>
  <c r="M47" i="33"/>
  <c r="N47" i="33"/>
  <c r="C48" i="33"/>
  <c r="D48" i="33"/>
  <c r="E48" i="33"/>
  <c r="F48" i="33"/>
  <c r="G48" i="33"/>
  <c r="H48" i="33"/>
  <c r="I48" i="33"/>
  <c r="J48" i="33"/>
  <c r="K48" i="33"/>
  <c r="L48" i="33"/>
  <c r="M48" i="33"/>
  <c r="N48" i="33"/>
  <c r="C49" i="33"/>
  <c r="D49" i="33"/>
  <c r="E49" i="33"/>
  <c r="F49" i="33"/>
  <c r="G49" i="33"/>
  <c r="H49" i="33"/>
  <c r="I49" i="33"/>
  <c r="J49" i="33"/>
  <c r="K49" i="33"/>
  <c r="L49" i="33"/>
  <c r="M49" i="33"/>
  <c r="N49" i="33"/>
  <c r="C50" i="33"/>
  <c r="D50" i="33"/>
  <c r="E50" i="33"/>
  <c r="F50" i="33"/>
  <c r="G50" i="33"/>
  <c r="H50" i="33"/>
  <c r="I50" i="33"/>
  <c r="J50" i="33"/>
  <c r="K50" i="33"/>
  <c r="L50" i="33"/>
  <c r="M50" i="33"/>
  <c r="N50" i="33"/>
  <c r="C51" i="33"/>
  <c r="D51" i="33"/>
  <c r="E51" i="33"/>
  <c r="F51" i="33"/>
  <c r="G51" i="33"/>
  <c r="H51" i="33"/>
  <c r="I51" i="33"/>
  <c r="J51" i="33"/>
  <c r="K51" i="33"/>
  <c r="L51" i="33"/>
  <c r="M51" i="33"/>
  <c r="N51" i="33"/>
  <c r="C52" i="33"/>
  <c r="D52" i="33"/>
  <c r="E52" i="33"/>
  <c r="F52" i="33"/>
  <c r="G52" i="33"/>
  <c r="H52" i="33"/>
  <c r="I52" i="33"/>
  <c r="J52" i="33"/>
  <c r="K52" i="33"/>
  <c r="L52" i="33"/>
  <c r="M52" i="33"/>
  <c r="N52" i="33"/>
  <c r="C53" i="33"/>
  <c r="D53" i="33"/>
  <c r="E53" i="33"/>
  <c r="F53" i="33"/>
  <c r="G53" i="33"/>
  <c r="H53" i="33"/>
  <c r="I53" i="33"/>
  <c r="J53" i="33"/>
  <c r="K53" i="33"/>
  <c r="L53" i="33"/>
  <c r="M53" i="33"/>
  <c r="N53" i="33"/>
  <c r="C54" i="33"/>
  <c r="D54" i="33"/>
  <c r="E54" i="33"/>
  <c r="F54" i="33"/>
  <c r="G54" i="33"/>
  <c r="H54" i="33"/>
  <c r="I54" i="33"/>
  <c r="J54" i="33"/>
  <c r="K54" i="33"/>
  <c r="L54" i="33"/>
  <c r="M54" i="33"/>
  <c r="N54" i="33"/>
  <c r="C55" i="33"/>
  <c r="D55" i="33"/>
  <c r="E55" i="33"/>
  <c r="F55" i="33"/>
  <c r="G55" i="33"/>
  <c r="H55" i="33"/>
  <c r="I55" i="33"/>
  <c r="J55" i="33"/>
  <c r="K55" i="33"/>
  <c r="L55" i="33"/>
  <c r="M55" i="33"/>
  <c r="N55" i="33"/>
  <c r="C56" i="33"/>
  <c r="D56" i="33"/>
  <c r="E56" i="33"/>
  <c r="F56" i="33"/>
  <c r="G56" i="33"/>
  <c r="H56" i="33"/>
  <c r="I56" i="33"/>
  <c r="J56" i="33"/>
  <c r="K56" i="33"/>
  <c r="L56" i="33"/>
  <c r="M56" i="33"/>
  <c r="N56" i="33"/>
  <c r="C57" i="33"/>
  <c r="D57" i="33"/>
  <c r="E57" i="33"/>
  <c r="F57" i="33"/>
  <c r="G57" i="33"/>
  <c r="H57" i="33"/>
  <c r="I57" i="33"/>
  <c r="J57" i="33"/>
  <c r="K57" i="33"/>
  <c r="L57" i="33"/>
  <c r="M57" i="33"/>
  <c r="N57" i="33"/>
  <c r="C58" i="33"/>
  <c r="D58" i="33"/>
  <c r="E58" i="33"/>
  <c r="F58" i="33"/>
  <c r="G58" i="33"/>
  <c r="H58" i="33"/>
  <c r="I58" i="33"/>
  <c r="J58" i="33"/>
  <c r="K58" i="33"/>
  <c r="L58" i="33"/>
  <c r="M58" i="33"/>
  <c r="N58" i="33"/>
  <c r="C59" i="33"/>
  <c r="D59" i="33"/>
  <c r="E59" i="33"/>
  <c r="F59" i="33"/>
  <c r="G59" i="33"/>
  <c r="H59" i="33"/>
  <c r="I59" i="33"/>
  <c r="J59" i="33"/>
  <c r="K59" i="33"/>
  <c r="L59" i="33"/>
  <c r="M59" i="33"/>
  <c r="N59" i="33"/>
  <c r="C60" i="33"/>
  <c r="D60" i="33"/>
  <c r="E60" i="33"/>
  <c r="F60" i="33"/>
  <c r="G60" i="33"/>
  <c r="H60" i="33"/>
  <c r="I60" i="33"/>
  <c r="J60" i="33"/>
  <c r="K60" i="33"/>
  <c r="L60" i="33"/>
  <c r="M60" i="33"/>
  <c r="N60" i="33"/>
  <c r="C61" i="33"/>
  <c r="D61" i="33"/>
  <c r="E61" i="33"/>
  <c r="F61" i="33"/>
  <c r="G61" i="33"/>
  <c r="H61" i="33"/>
  <c r="I61" i="33"/>
  <c r="J61" i="33"/>
  <c r="K61" i="33"/>
  <c r="L61" i="33"/>
  <c r="M61" i="33"/>
  <c r="N61" i="33"/>
  <c r="C62" i="33"/>
  <c r="D62" i="33"/>
  <c r="E62" i="33"/>
  <c r="F62" i="33"/>
  <c r="G62" i="33"/>
  <c r="H62" i="33"/>
  <c r="I62" i="33"/>
  <c r="J62" i="33"/>
  <c r="K62" i="33"/>
  <c r="L62" i="33"/>
  <c r="M62" i="33"/>
  <c r="N62" i="33"/>
  <c r="C63" i="33"/>
  <c r="D63" i="33"/>
  <c r="E63" i="33"/>
  <c r="F63" i="33"/>
  <c r="G63" i="33"/>
  <c r="H63" i="33"/>
  <c r="I63" i="33"/>
  <c r="J63" i="33"/>
  <c r="K63" i="33"/>
  <c r="L63" i="33"/>
  <c r="M63" i="33"/>
  <c r="N63" i="33"/>
  <c r="C64" i="33"/>
  <c r="D64" i="33"/>
  <c r="E64" i="33"/>
  <c r="F64" i="33"/>
  <c r="G64" i="33"/>
  <c r="H64" i="33"/>
  <c r="I64" i="33"/>
  <c r="J64" i="33"/>
  <c r="K64" i="33"/>
  <c r="L64" i="33"/>
  <c r="M64" i="33"/>
  <c r="N64" i="33"/>
  <c r="C65" i="33"/>
  <c r="D65" i="33"/>
  <c r="E65" i="33"/>
  <c r="F65" i="33"/>
  <c r="G65" i="33"/>
  <c r="H65" i="33"/>
  <c r="I65" i="33"/>
  <c r="J65" i="33"/>
  <c r="K65" i="33"/>
  <c r="L65" i="33"/>
  <c r="M65" i="33"/>
  <c r="N65" i="33"/>
  <c r="C66" i="33"/>
  <c r="D66" i="33"/>
  <c r="E66" i="33"/>
  <c r="F66" i="33"/>
  <c r="G66" i="33"/>
  <c r="H66" i="33"/>
  <c r="I66" i="33"/>
  <c r="J66" i="33"/>
  <c r="K66" i="33"/>
  <c r="L66" i="33"/>
  <c r="M66" i="33"/>
  <c r="N66" i="33"/>
  <c r="C67" i="33"/>
  <c r="D67" i="33"/>
  <c r="E67" i="33"/>
  <c r="F67" i="33"/>
  <c r="G67" i="33"/>
  <c r="H67" i="33"/>
  <c r="I67" i="33"/>
  <c r="J67" i="33"/>
  <c r="K67" i="33"/>
  <c r="L67" i="33"/>
  <c r="M67" i="33"/>
  <c r="N67" i="33"/>
  <c r="C68" i="33"/>
  <c r="D68" i="33"/>
  <c r="E68" i="33"/>
  <c r="F68" i="33"/>
  <c r="G68" i="33"/>
  <c r="H68" i="33"/>
  <c r="I68" i="33"/>
  <c r="J68" i="33"/>
  <c r="K68" i="33"/>
  <c r="L68" i="33"/>
  <c r="M68" i="33"/>
  <c r="N68" i="33"/>
  <c r="C69" i="33"/>
  <c r="D69" i="33"/>
  <c r="E69" i="33"/>
  <c r="F69" i="33"/>
  <c r="G69" i="33"/>
  <c r="H69" i="33"/>
  <c r="I69" i="33"/>
  <c r="J69" i="33"/>
  <c r="K69" i="33"/>
  <c r="L69" i="33"/>
  <c r="M69" i="33"/>
  <c r="N69" i="33"/>
  <c r="C70" i="33"/>
  <c r="D70" i="33"/>
  <c r="E70" i="33"/>
  <c r="F70" i="33"/>
  <c r="G70" i="33"/>
  <c r="H70" i="33"/>
  <c r="I70" i="33"/>
  <c r="J70" i="33"/>
  <c r="K70" i="33"/>
  <c r="L70" i="33"/>
  <c r="M70" i="33"/>
  <c r="N70" i="33"/>
  <c r="C71" i="33"/>
  <c r="D71" i="33"/>
  <c r="E71" i="33"/>
  <c r="F71" i="33"/>
  <c r="G71" i="33"/>
  <c r="H71" i="33"/>
  <c r="I71" i="33"/>
  <c r="J71" i="33"/>
  <c r="K71" i="33"/>
  <c r="L71" i="33"/>
  <c r="M71" i="33"/>
  <c r="N71" i="33"/>
  <c r="C72" i="33"/>
  <c r="D72" i="33"/>
  <c r="E72" i="33"/>
  <c r="F72" i="33"/>
  <c r="G72" i="33"/>
  <c r="H72" i="33"/>
  <c r="I72" i="33"/>
  <c r="J72" i="33"/>
  <c r="K72" i="33"/>
  <c r="L72" i="33"/>
  <c r="M72" i="33"/>
  <c r="N72" i="33"/>
  <c r="C73" i="33"/>
  <c r="D73" i="33"/>
  <c r="E73" i="33"/>
  <c r="F73" i="33"/>
  <c r="G73" i="33"/>
  <c r="H73" i="33"/>
  <c r="I73" i="33"/>
  <c r="J73" i="33"/>
  <c r="K73" i="33"/>
  <c r="L73" i="33"/>
  <c r="M73" i="33"/>
  <c r="N73" i="33"/>
  <c r="C74" i="33"/>
  <c r="D74" i="33"/>
  <c r="E74" i="33"/>
  <c r="F74" i="33"/>
  <c r="G74" i="33"/>
  <c r="H74" i="33"/>
  <c r="I74" i="33"/>
  <c r="J74" i="33"/>
  <c r="K74" i="33"/>
  <c r="L74" i="33"/>
  <c r="M74" i="33"/>
  <c r="N74" i="33"/>
  <c r="C75" i="33"/>
  <c r="D75" i="33"/>
  <c r="E75" i="33"/>
  <c r="F75" i="33"/>
  <c r="G75" i="33"/>
  <c r="H75" i="33"/>
  <c r="I75" i="33"/>
  <c r="J75" i="33"/>
  <c r="K75" i="33"/>
  <c r="L75" i="33"/>
  <c r="M75" i="33"/>
  <c r="N75" i="33"/>
  <c r="C76" i="33"/>
  <c r="D76" i="33"/>
  <c r="E76" i="33"/>
  <c r="F76" i="33"/>
  <c r="G76" i="33"/>
  <c r="H76" i="33"/>
  <c r="I76" i="33"/>
  <c r="J76" i="33"/>
  <c r="K76" i="33"/>
  <c r="L76" i="33"/>
  <c r="M76" i="33"/>
  <c r="N76" i="33"/>
  <c r="N7" i="33"/>
  <c r="M7" i="33"/>
  <c r="L7" i="33"/>
  <c r="K7" i="33"/>
  <c r="J7" i="33"/>
  <c r="I7" i="33"/>
  <c r="H7" i="33"/>
  <c r="G7" i="33"/>
  <c r="F7" i="33"/>
  <c r="E7" i="33"/>
  <c r="D7" i="33"/>
  <c r="C7" i="33"/>
  <c r="F5" i="30"/>
  <c r="G5" i="30"/>
  <c r="H5" i="30"/>
  <c r="I5" i="30"/>
  <c r="J5" i="30"/>
  <c r="K5" i="30"/>
  <c r="L5" i="30"/>
  <c r="M5" i="30"/>
  <c r="N5" i="30"/>
  <c r="O5" i="30"/>
  <c r="P5" i="30"/>
  <c r="E5" i="30"/>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37" i="33"/>
  <c r="A38" i="33"/>
  <c r="A39" i="33"/>
  <c r="A40" i="33"/>
  <c r="B46" i="33"/>
  <c r="B47" i="33"/>
  <c r="B48" i="33"/>
  <c r="B49" i="33"/>
  <c r="B50"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8" i="33"/>
  <c r="B9" i="33"/>
  <c r="B10" i="33"/>
  <c r="B11" i="33"/>
  <c r="B12" i="33"/>
  <c r="B13" i="33"/>
  <c r="B14" i="33"/>
  <c r="B15" i="33"/>
  <c r="B16" i="33"/>
  <c r="B17" i="33"/>
  <c r="B18" i="33"/>
  <c r="B19" i="33"/>
  <c r="B20" i="33"/>
  <c r="B21" i="33"/>
  <c r="B22" i="33"/>
  <c r="B23" i="33"/>
  <c r="B24" i="33"/>
  <c r="B25" i="33"/>
  <c r="B26" i="33"/>
  <c r="B27" i="33"/>
  <c r="B28" i="33"/>
  <c r="B29" i="33"/>
  <c r="B30" i="33"/>
  <c r="B31" i="33"/>
  <c r="B32" i="33"/>
  <c r="B33" i="33"/>
  <c r="B34" i="33"/>
  <c r="B35" i="33"/>
  <c r="B36" i="33"/>
  <c r="B37" i="33"/>
  <c r="B38" i="33"/>
  <c r="B39" i="33"/>
  <c r="B40" i="33"/>
  <c r="B41" i="33"/>
  <c r="B42" i="33"/>
  <c r="B43" i="33"/>
  <c r="B44" i="33"/>
  <c r="B45" i="33"/>
  <c r="B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 i="33"/>
  <c r="A7" i="33"/>
  <c r="N6" i="30" l="1"/>
  <c r="J6" i="30"/>
  <c r="O6" i="30"/>
  <c r="K6" i="30"/>
  <c r="I6" i="30"/>
  <c r="M6" i="30"/>
  <c r="P6" i="30"/>
  <c r="L6" i="30"/>
  <c r="F6" i="30"/>
  <c r="H6" i="30"/>
  <c r="G6" i="30"/>
  <c r="E6" i="30"/>
  <c r="T4" i="30"/>
  <c r="K7" i="18"/>
  <c r="Q41" i="31"/>
  <c r="Q40" i="32"/>
  <c r="R40" i="32" s="1"/>
  <c r="Q39" i="32"/>
  <c r="R39" i="32" s="1"/>
  <c r="Q39" i="31"/>
  <c r="Q38" i="32"/>
  <c r="R38" i="32" s="1"/>
  <c r="Q37" i="31"/>
  <c r="Q36" i="32"/>
  <c r="R36" i="32" s="1"/>
  <c r="Q35" i="32"/>
  <c r="R35" i="32" s="1"/>
  <c r="Q35" i="31"/>
  <c r="Q34" i="32"/>
  <c r="R34" i="32" s="1"/>
  <c r="Q33" i="31"/>
  <c r="Q32" i="32"/>
  <c r="R32" i="32" s="1"/>
  <c r="Q31" i="32"/>
  <c r="R31" i="32" s="1"/>
  <c r="Q31" i="31"/>
  <c r="Q30" i="32"/>
  <c r="R30" i="32" s="1"/>
  <c r="Q29" i="31"/>
  <c r="Q28" i="32"/>
  <c r="R28" i="32" s="1"/>
  <c r="Q28" i="31"/>
  <c r="Q27" i="32"/>
  <c r="R27" i="32" s="1"/>
  <c r="Q27" i="31"/>
  <c r="Q26" i="32"/>
  <c r="R26" i="32" s="1"/>
  <c r="Q25" i="31"/>
  <c r="Q24" i="32"/>
  <c r="R24" i="32" s="1"/>
  <c r="Q23" i="32"/>
  <c r="R23" i="32" s="1"/>
  <c r="Q22" i="32"/>
  <c r="R22" i="32" s="1"/>
  <c r="Q21" i="31"/>
  <c r="Q20" i="32"/>
  <c r="R20" i="32" s="1"/>
  <c r="Q20" i="31"/>
  <c r="Q19" i="32"/>
  <c r="R19" i="32" s="1"/>
  <c r="Q19" i="31"/>
  <c r="Q18" i="32"/>
  <c r="R18" i="32" s="1"/>
  <c r="Q16" i="32"/>
  <c r="R16" i="32" s="1"/>
  <c r="Q15" i="32"/>
  <c r="R15" i="32" s="1"/>
  <c r="R14" i="32"/>
  <c r="AC77" i="16"/>
  <c r="AD77" i="16" s="1"/>
  <c r="AE77" i="16" s="1"/>
  <c r="Y77" i="16"/>
  <c r="P77" i="16"/>
  <c r="Q77" i="16" s="1"/>
  <c r="O77" i="16"/>
  <c r="K77" i="16"/>
  <c r="O31" i="31"/>
  <c r="O30" i="32"/>
  <c r="P30" i="32" s="1"/>
  <c r="O30" i="31"/>
  <c r="O29" i="32"/>
  <c r="P29" i="32" s="1"/>
  <c r="O29" i="31"/>
  <c r="O28" i="32"/>
  <c r="P28" i="32" s="1"/>
  <c r="O27" i="32"/>
  <c r="P27" i="32" s="1"/>
  <c r="O27" i="31"/>
  <c r="O26" i="32"/>
  <c r="P26" i="32" s="1"/>
  <c r="O26" i="31"/>
  <c r="O25" i="32"/>
  <c r="P25" i="32" s="1"/>
  <c r="O25" i="31"/>
  <c r="O24" i="32"/>
  <c r="P24" i="32" s="1"/>
  <c r="O22" i="32"/>
  <c r="P22" i="32" s="1"/>
  <c r="O21" i="32"/>
  <c r="P21" i="32" s="1"/>
  <c r="O21" i="31"/>
  <c r="O20" i="32"/>
  <c r="P20" i="32" s="1"/>
  <c r="O18" i="32"/>
  <c r="P18" i="32" s="1"/>
  <c r="O18" i="31"/>
  <c r="O17" i="32"/>
  <c r="P17" i="32" s="1"/>
  <c r="O16" i="32"/>
  <c r="P16" i="32" s="1"/>
  <c r="P14" i="32"/>
  <c r="O14" i="31"/>
  <c r="AC77" i="15"/>
  <c r="Y77" i="15"/>
  <c r="O77" i="15"/>
  <c r="K77" i="15"/>
  <c r="I40" i="32"/>
  <c r="I39" i="32"/>
  <c r="I38" i="32"/>
  <c r="J38" i="32" s="1"/>
  <c r="I37" i="32"/>
  <c r="J37" i="32" s="1"/>
  <c r="I36" i="32"/>
  <c r="I35" i="32"/>
  <c r="J35" i="32" s="1"/>
  <c r="I34" i="32"/>
  <c r="J34" i="32" s="1"/>
  <c r="I32" i="32"/>
  <c r="I31" i="32"/>
  <c r="J31" i="32" s="1"/>
  <c r="I30" i="32"/>
  <c r="J30" i="32" s="1"/>
  <c r="I29" i="32"/>
  <c r="J29" i="32" s="1"/>
  <c r="I28" i="32"/>
  <c r="I27" i="32"/>
  <c r="I26" i="32"/>
  <c r="J26" i="32" s="1"/>
  <c r="I24" i="32"/>
  <c r="I23" i="32"/>
  <c r="J23" i="32" s="1"/>
  <c r="I22" i="32"/>
  <c r="J22" i="32" s="1"/>
  <c r="I19" i="32"/>
  <c r="I18" i="32"/>
  <c r="J18" i="32" s="1"/>
  <c r="I15" i="32"/>
  <c r="J15" i="32" s="1"/>
  <c r="J14" i="32"/>
  <c r="G83" i="31"/>
  <c r="G82" i="32"/>
  <c r="H82" i="32" s="1"/>
  <c r="G78" i="32"/>
  <c r="H78" i="32" s="1"/>
  <c r="G74" i="32"/>
  <c r="H74" i="32" s="1"/>
  <c r="G70" i="32"/>
  <c r="H70" i="32" s="1"/>
  <c r="G66" i="32"/>
  <c r="H66" i="32" s="1"/>
  <c r="G62" i="32"/>
  <c r="H62" i="32" s="1"/>
  <c r="G58" i="32"/>
  <c r="H58" i="32" s="1"/>
  <c r="G54" i="32"/>
  <c r="H54" i="32" s="1"/>
  <c r="G50" i="32"/>
  <c r="H50" i="32" s="1"/>
  <c r="G46" i="32"/>
  <c r="H46" i="32" s="1"/>
  <c r="G42" i="32"/>
  <c r="H42" i="32" s="1"/>
  <c r="G23" i="32"/>
  <c r="H23" i="32" s="1"/>
  <c r="G23" i="31"/>
  <c r="G22" i="32"/>
  <c r="H22" i="32" s="1"/>
  <c r="G21" i="31"/>
  <c r="G20" i="31"/>
  <c r="G19" i="32"/>
  <c r="H19" i="32" s="1"/>
  <c r="G19" i="31"/>
  <c r="G18" i="32"/>
  <c r="H18" i="32" s="1"/>
  <c r="G17" i="31"/>
  <c r="G16" i="31"/>
  <c r="G15" i="32"/>
  <c r="H15" i="32" s="1"/>
  <c r="G15" i="31"/>
  <c r="G14" i="31"/>
  <c r="V19" i="30"/>
  <c r="V18" i="30"/>
  <c r="T19" i="30"/>
  <c r="T18" i="30"/>
  <c r="W11" i="30"/>
  <c r="W10" i="30"/>
  <c r="T9" i="30"/>
  <c r="U17" i="32"/>
  <c r="U21" i="32"/>
  <c r="V21" i="32" s="1"/>
  <c r="U25" i="32"/>
  <c r="V25" i="32" s="1"/>
  <c r="U29" i="32"/>
  <c r="U33" i="32"/>
  <c r="U37" i="32"/>
  <c r="V37" i="32" s="1"/>
  <c r="U38" i="32"/>
  <c r="U41" i="32"/>
  <c r="V41" i="32" s="1"/>
  <c r="U45" i="32"/>
  <c r="U46" i="32"/>
  <c r="V46" i="32" s="1"/>
  <c r="U49" i="32"/>
  <c r="V49" i="32" s="1"/>
  <c r="U53" i="32"/>
  <c r="U54" i="32"/>
  <c r="V54" i="32" s="1"/>
  <c r="U57" i="32"/>
  <c r="V57" i="32" s="1"/>
  <c r="U61" i="32"/>
  <c r="V61" i="32" s="1"/>
  <c r="U62" i="32"/>
  <c r="V62" i="32" s="1"/>
  <c r="U65" i="32"/>
  <c r="U69" i="32"/>
  <c r="U70" i="32"/>
  <c r="V70" i="32" s="1"/>
  <c r="U73" i="32"/>
  <c r="U76" i="32"/>
  <c r="V76" i="32" s="1"/>
  <c r="U77" i="32"/>
  <c r="U78" i="32"/>
  <c r="V78" i="32" s="1"/>
  <c r="U79" i="32"/>
  <c r="U80" i="32"/>
  <c r="U81" i="32"/>
  <c r="U83" i="32"/>
  <c r="U84" i="32"/>
  <c r="U85" i="32"/>
  <c r="U86" i="32"/>
  <c r="V86" i="32" s="1"/>
  <c r="U87" i="32"/>
  <c r="U88" i="32"/>
  <c r="U89" i="32"/>
  <c r="U90" i="32"/>
  <c r="V90" i="32" s="1"/>
  <c r="U91" i="32"/>
  <c r="U92" i="32"/>
  <c r="U93" i="32"/>
  <c r="U94" i="32"/>
  <c r="V94" i="32" s="1"/>
  <c r="U95" i="32"/>
  <c r="U96" i="32"/>
  <c r="U97" i="32"/>
  <c r="U98" i="32"/>
  <c r="V98" i="32" s="1"/>
  <c r="U99" i="32"/>
  <c r="U100" i="32"/>
  <c r="U101" i="32"/>
  <c r="U102" i="32"/>
  <c r="V102" i="32" s="1"/>
  <c r="U103" i="32"/>
  <c r="U104" i="32"/>
  <c r="U105" i="32"/>
  <c r="U106" i="32"/>
  <c r="U107" i="32"/>
  <c r="U108" i="32"/>
  <c r="U109" i="32"/>
  <c r="U110" i="32"/>
  <c r="U111" i="32"/>
  <c r="U112" i="32"/>
  <c r="U113" i="32"/>
  <c r="S15" i="32"/>
  <c r="T15" i="32" s="1"/>
  <c r="S19" i="32"/>
  <c r="T19" i="32" s="1"/>
  <c r="S23" i="32"/>
  <c r="T23" i="32" s="1"/>
  <c r="S24" i="32"/>
  <c r="T24" i="32" s="1"/>
  <c r="S27" i="32"/>
  <c r="S28" i="32"/>
  <c r="S30" i="32"/>
  <c r="T30" i="32" s="1"/>
  <c r="S31" i="32"/>
  <c r="T31" i="32" s="1"/>
  <c r="S32" i="32"/>
  <c r="S35" i="32"/>
  <c r="T35" i="32" s="1"/>
  <c r="S36" i="32"/>
  <c r="S39" i="32"/>
  <c r="S40" i="32"/>
  <c r="T40" i="32" s="1"/>
  <c r="S43" i="32"/>
  <c r="T43" i="32" s="1"/>
  <c r="S44" i="32"/>
  <c r="S46" i="32"/>
  <c r="T46" i="32" s="1"/>
  <c r="S47" i="32"/>
  <c r="T47" i="32" s="1"/>
  <c r="S48" i="32"/>
  <c r="S51" i="32"/>
  <c r="T51" i="32" s="1"/>
  <c r="S52" i="32"/>
  <c r="S55" i="32"/>
  <c r="T55" i="32" s="1"/>
  <c r="S56" i="32"/>
  <c r="T56" i="32" s="1"/>
  <c r="S59" i="32"/>
  <c r="S60" i="32"/>
  <c r="S62" i="32"/>
  <c r="T62" i="32" s="1"/>
  <c r="S63" i="32"/>
  <c r="T63" i="32" s="1"/>
  <c r="S64" i="32"/>
  <c r="S67" i="32"/>
  <c r="T67" i="32" s="1"/>
  <c r="S68" i="32"/>
  <c r="S71" i="32"/>
  <c r="T71" i="32" s="1"/>
  <c r="S72" i="32"/>
  <c r="S75" i="32"/>
  <c r="S76" i="32"/>
  <c r="S77" i="32"/>
  <c r="T77" i="32" s="1"/>
  <c r="S79" i="32"/>
  <c r="S80" i="32"/>
  <c r="S81" i="32"/>
  <c r="T81" i="32" s="1"/>
  <c r="S83" i="32"/>
  <c r="T83" i="32" s="1"/>
  <c r="S84" i="32"/>
  <c r="S85" i="32"/>
  <c r="S86" i="32"/>
  <c r="S87" i="32"/>
  <c r="T87" i="32" s="1"/>
  <c r="S88" i="32"/>
  <c r="S89" i="32"/>
  <c r="S90" i="32"/>
  <c r="T90" i="32" s="1"/>
  <c r="S91" i="32"/>
  <c r="S92" i="32"/>
  <c r="S93" i="32"/>
  <c r="S94" i="32"/>
  <c r="S95" i="32"/>
  <c r="S96" i="32"/>
  <c r="S97" i="32"/>
  <c r="S98" i="32"/>
  <c r="T98" i="32" s="1"/>
  <c r="S99" i="32"/>
  <c r="S100" i="32"/>
  <c r="S101" i="32"/>
  <c r="S102" i="32"/>
  <c r="T102" i="32" s="1"/>
  <c r="S103" i="32"/>
  <c r="T103" i="32" s="1"/>
  <c r="S104" i="32"/>
  <c r="S105" i="32"/>
  <c r="S106" i="32"/>
  <c r="T106" i="32" s="1"/>
  <c r="S107" i="32"/>
  <c r="S108" i="32"/>
  <c r="S109" i="32"/>
  <c r="S110" i="32"/>
  <c r="T110" i="32" s="1"/>
  <c r="S111" i="32"/>
  <c r="S112" i="32"/>
  <c r="S113" i="32"/>
  <c r="Q25" i="32"/>
  <c r="R25" i="32" s="1"/>
  <c r="Q29" i="32"/>
  <c r="Q33" i="32"/>
  <c r="R33" i="32" s="1"/>
  <c r="Q41" i="32"/>
  <c r="R41" i="32" s="1"/>
  <c r="Q49" i="32"/>
  <c r="R49" i="32" s="1"/>
  <c r="Q84" i="32"/>
  <c r="R84" i="32" s="1"/>
  <c r="Q85" i="32"/>
  <c r="Q86" i="32"/>
  <c r="R86" i="32" s="1"/>
  <c r="Q87" i="32"/>
  <c r="R87" i="32" s="1"/>
  <c r="Q88" i="32"/>
  <c r="R88" i="32" s="1"/>
  <c r="Q89" i="32"/>
  <c r="Q90" i="32"/>
  <c r="R90" i="32" s="1"/>
  <c r="Q91" i="32"/>
  <c r="Q92" i="32"/>
  <c r="Q93" i="32"/>
  <c r="R93" i="32" s="1"/>
  <c r="Q94" i="32"/>
  <c r="R94" i="32" s="1"/>
  <c r="Q95" i="32"/>
  <c r="R95" i="32" s="1"/>
  <c r="Q96" i="32"/>
  <c r="Q97" i="32"/>
  <c r="Q98" i="32"/>
  <c r="Q99" i="32"/>
  <c r="Q100" i="32"/>
  <c r="Q101" i="32"/>
  <c r="R101" i="32" s="1"/>
  <c r="Q102" i="32"/>
  <c r="R102" i="32" s="1"/>
  <c r="Q103" i="32"/>
  <c r="Q104" i="32"/>
  <c r="Q105" i="32"/>
  <c r="Q106" i="32"/>
  <c r="R106" i="32" s="1"/>
  <c r="Q107" i="32"/>
  <c r="Q108" i="32"/>
  <c r="Q109" i="32"/>
  <c r="Q110" i="32"/>
  <c r="R110" i="32" s="1"/>
  <c r="Q111" i="32"/>
  <c r="R111" i="32" s="1"/>
  <c r="Q112" i="32"/>
  <c r="Q113" i="32"/>
  <c r="O19" i="32"/>
  <c r="P19" i="32" s="1"/>
  <c r="O35" i="32"/>
  <c r="P35" i="32" s="1"/>
  <c r="O39" i="32"/>
  <c r="O43" i="32"/>
  <c r="O47" i="32"/>
  <c r="P47" i="32" s="1"/>
  <c r="O51" i="32"/>
  <c r="P51" i="32" s="1"/>
  <c r="O55" i="32"/>
  <c r="P55" i="32" s="1"/>
  <c r="O59" i="32"/>
  <c r="P59" i="32" s="1"/>
  <c r="O63" i="32"/>
  <c r="P63" i="32" s="1"/>
  <c r="O67" i="32"/>
  <c r="P67" i="32" s="1"/>
  <c r="O71" i="32"/>
  <c r="P71" i="32" s="1"/>
  <c r="O75" i="32"/>
  <c r="P75" i="32" s="1"/>
  <c r="O79" i="32"/>
  <c r="P79" i="32" s="1"/>
  <c r="O83" i="32"/>
  <c r="P83" i="32" s="1"/>
  <c r="O84" i="32"/>
  <c r="P84" i="32" s="1"/>
  <c r="O85" i="32"/>
  <c r="O86" i="32"/>
  <c r="O87" i="32"/>
  <c r="O88" i="32"/>
  <c r="P88" i="32" s="1"/>
  <c r="O89" i="32"/>
  <c r="P89" i="32" s="1"/>
  <c r="O90" i="32"/>
  <c r="P90" i="32" s="1"/>
  <c r="O91" i="32"/>
  <c r="P91" i="32" s="1"/>
  <c r="O92" i="32"/>
  <c r="O93" i="32"/>
  <c r="O94" i="32"/>
  <c r="O95" i="32"/>
  <c r="O96" i="32"/>
  <c r="P96" i="32" s="1"/>
  <c r="O97" i="32"/>
  <c r="P97" i="32" s="1"/>
  <c r="O98" i="32"/>
  <c r="P98" i="32" s="1"/>
  <c r="O99" i="32"/>
  <c r="P99" i="32" s="1"/>
  <c r="O100" i="32"/>
  <c r="O101" i="32"/>
  <c r="O102" i="32"/>
  <c r="P102" i="32" s="1"/>
  <c r="O103" i="32"/>
  <c r="P103" i="32" s="1"/>
  <c r="O104" i="32"/>
  <c r="P104" i="32" s="1"/>
  <c r="O105" i="32"/>
  <c r="P105" i="32" s="1"/>
  <c r="O106" i="32"/>
  <c r="P106" i="32" s="1"/>
  <c r="O107" i="32"/>
  <c r="P107" i="32" s="1"/>
  <c r="O108" i="32"/>
  <c r="O109" i="32"/>
  <c r="O110" i="32"/>
  <c r="P110" i="32" s="1"/>
  <c r="O111" i="32"/>
  <c r="P111" i="32" s="1"/>
  <c r="O112" i="32"/>
  <c r="P112" i="32" s="1"/>
  <c r="O113" i="32"/>
  <c r="M15" i="32"/>
  <c r="M23" i="32"/>
  <c r="N23" i="32" s="1"/>
  <c r="M27" i="32"/>
  <c r="N27" i="32" s="1"/>
  <c r="M31" i="32"/>
  <c r="M35" i="32"/>
  <c r="N35" i="32" s="1"/>
  <c r="M39" i="32"/>
  <c r="N39" i="32" s="1"/>
  <c r="M43" i="32"/>
  <c r="N43" i="32" s="1"/>
  <c r="M51" i="32"/>
  <c r="N51" i="32" s="1"/>
  <c r="M52" i="32"/>
  <c r="M53" i="32"/>
  <c r="N53" i="32" s="1"/>
  <c r="M54" i="32"/>
  <c r="N54" i="32" s="1"/>
  <c r="M55" i="32"/>
  <c r="N55" i="32" s="1"/>
  <c r="M56" i="32"/>
  <c r="M57" i="32"/>
  <c r="N57" i="32" s="1"/>
  <c r="M58" i="32"/>
  <c r="N58" i="32" s="1"/>
  <c r="M59" i="32"/>
  <c r="N59" i="32" s="1"/>
  <c r="M60" i="32"/>
  <c r="M61" i="32"/>
  <c r="N61" i="32" s="1"/>
  <c r="M62" i="32"/>
  <c r="N62" i="32" s="1"/>
  <c r="M63" i="32"/>
  <c r="N63" i="32" s="1"/>
  <c r="M64" i="32"/>
  <c r="M65" i="32"/>
  <c r="N65" i="32" s="1"/>
  <c r="M66" i="32"/>
  <c r="M67" i="32"/>
  <c r="N67" i="32" s="1"/>
  <c r="M68" i="32"/>
  <c r="M69" i="32"/>
  <c r="N69" i="32" s="1"/>
  <c r="M70" i="32"/>
  <c r="N70" i="32" s="1"/>
  <c r="M71" i="32"/>
  <c r="M72" i="32"/>
  <c r="M73" i="32"/>
  <c r="N73" i="32" s="1"/>
  <c r="M74" i="32"/>
  <c r="N74" i="32" s="1"/>
  <c r="M75" i="32"/>
  <c r="N75" i="32" s="1"/>
  <c r="M76" i="32"/>
  <c r="M77" i="32"/>
  <c r="N77" i="32" s="1"/>
  <c r="M78" i="32"/>
  <c r="N78" i="32" s="1"/>
  <c r="M79" i="32"/>
  <c r="N79" i="32" s="1"/>
  <c r="M80" i="32"/>
  <c r="N80" i="32" s="1"/>
  <c r="M84" i="32"/>
  <c r="N84" i="32" s="1"/>
  <c r="M85" i="32"/>
  <c r="N85" i="32" s="1"/>
  <c r="M86" i="32"/>
  <c r="N86" i="32" s="1"/>
  <c r="M87" i="32"/>
  <c r="M88" i="32"/>
  <c r="N88" i="32" s="1"/>
  <c r="M89" i="32"/>
  <c r="M90" i="32"/>
  <c r="N90" i="32" s="1"/>
  <c r="M91" i="32"/>
  <c r="N91" i="32" s="1"/>
  <c r="M92" i="32"/>
  <c r="M93" i="32"/>
  <c r="M94" i="32"/>
  <c r="N94" i="32" s="1"/>
  <c r="M95" i="32"/>
  <c r="M96" i="32"/>
  <c r="N96" i="32" s="1"/>
  <c r="M97" i="32"/>
  <c r="N97" i="32" s="1"/>
  <c r="M98" i="32"/>
  <c r="N98" i="32" s="1"/>
  <c r="M99" i="32"/>
  <c r="M100" i="32"/>
  <c r="M101" i="32"/>
  <c r="N101" i="32" s="1"/>
  <c r="M102" i="32"/>
  <c r="N102" i="32" s="1"/>
  <c r="M103" i="32"/>
  <c r="M104" i="32"/>
  <c r="N104" i="32" s="1"/>
  <c r="M105" i="32"/>
  <c r="N105" i="32" s="1"/>
  <c r="M106" i="32"/>
  <c r="N106" i="32" s="1"/>
  <c r="M107" i="32"/>
  <c r="M108" i="32"/>
  <c r="N108" i="32" s="1"/>
  <c r="M109" i="32"/>
  <c r="N109" i="32" s="1"/>
  <c r="M110" i="32"/>
  <c r="N110" i="32" s="1"/>
  <c r="M111" i="32"/>
  <c r="M112" i="32"/>
  <c r="N112" i="32" s="1"/>
  <c r="M113" i="32"/>
  <c r="K17" i="32"/>
  <c r="L17" i="32" s="1"/>
  <c r="K45" i="32"/>
  <c r="L45" i="32" s="1"/>
  <c r="K49" i="32"/>
  <c r="L49" i="32" s="1"/>
  <c r="K53" i="32"/>
  <c r="L53" i="32" s="1"/>
  <c r="K59" i="32"/>
  <c r="L59" i="32" s="1"/>
  <c r="K60" i="32"/>
  <c r="L60" i="32" s="1"/>
  <c r="K61" i="32"/>
  <c r="L61" i="32" s="1"/>
  <c r="K63" i="32"/>
  <c r="L63" i="32" s="1"/>
  <c r="K64" i="32"/>
  <c r="L64" i="32" s="1"/>
  <c r="K65" i="32"/>
  <c r="L65" i="32" s="1"/>
  <c r="K67" i="32"/>
  <c r="L67" i="32" s="1"/>
  <c r="K68" i="32"/>
  <c r="L68" i="32" s="1"/>
  <c r="K69" i="32"/>
  <c r="L69" i="32" s="1"/>
  <c r="K71" i="32"/>
  <c r="L71" i="32" s="1"/>
  <c r="K72" i="32"/>
  <c r="L72" i="32" s="1"/>
  <c r="K75" i="32"/>
  <c r="K76" i="32"/>
  <c r="L76" i="32" s="1"/>
  <c r="K77" i="32"/>
  <c r="L77" i="32" s="1"/>
  <c r="K84" i="32"/>
  <c r="K85" i="32"/>
  <c r="L85" i="32" s="1"/>
  <c r="K86" i="32"/>
  <c r="L86" i="32" s="1"/>
  <c r="K87" i="32"/>
  <c r="K88" i="32"/>
  <c r="L88" i="32" s="1"/>
  <c r="K89" i="32"/>
  <c r="L89" i="32" s="1"/>
  <c r="K90" i="32"/>
  <c r="L90" i="32" s="1"/>
  <c r="K91" i="32"/>
  <c r="K92" i="32"/>
  <c r="K93" i="32"/>
  <c r="L93" i="32" s="1"/>
  <c r="K94" i="32"/>
  <c r="K95" i="32"/>
  <c r="K96" i="32"/>
  <c r="L96" i="32" s="1"/>
  <c r="K97" i="32"/>
  <c r="L97" i="32" s="1"/>
  <c r="K98" i="32"/>
  <c r="K99" i="32"/>
  <c r="K100" i="32"/>
  <c r="K101" i="32"/>
  <c r="K102" i="32"/>
  <c r="L102" i="32" s="1"/>
  <c r="K103" i="32"/>
  <c r="K104" i="32"/>
  <c r="L104" i="32" s="1"/>
  <c r="K105" i="32"/>
  <c r="K106" i="32"/>
  <c r="L106" i="32" s="1"/>
  <c r="K107" i="32"/>
  <c r="K108" i="32"/>
  <c r="K109" i="32"/>
  <c r="L109" i="32" s="1"/>
  <c r="K110" i="32"/>
  <c r="L110" i="32" s="1"/>
  <c r="K111" i="32"/>
  <c r="K112" i="32"/>
  <c r="L112" i="32" s="1"/>
  <c r="K113" i="32"/>
  <c r="L113" i="32" s="1"/>
  <c r="I17" i="32"/>
  <c r="I21" i="32"/>
  <c r="J21" i="32" s="1"/>
  <c r="I25" i="32"/>
  <c r="I33" i="32"/>
  <c r="J33" i="32" s="1"/>
  <c r="I46" i="32"/>
  <c r="J46" i="32" s="1"/>
  <c r="I50" i="32"/>
  <c r="I54" i="32"/>
  <c r="J54" i="32" s="1"/>
  <c r="I58" i="32"/>
  <c r="J58" i="32" s="1"/>
  <c r="I62" i="32"/>
  <c r="J62" i="32" s="1"/>
  <c r="I66" i="32"/>
  <c r="J66" i="32" s="1"/>
  <c r="I70" i="32"/>
  <c r="I74" i="32"/>
  <c r="J74" i="32" s="1"/>
  <c r="I78" i="32"/>
  <c r="J78" i="32" s="1"/>
  <c r="I82" i="32"/>
  <c r="J82" i="32" s="1"/>
  <c r="I84" i="32"/>
  <c r="J84" i="32" s="1"/>
  <c r="I85" i="32"/>
  <c r="I86" i="32"/>
  <c r="J86" i="32" s="1"/>
  <c r="I87" i="32"/>
  <c r="I88" i="32"/>
  <c r="I89" i="32"/>
  <c r="I90" i="32"/>
  <c r="J90" i="32" s="1"/>
  <c r="I91" i="32"/>
  <c r="J91" i="32" s="1"/>
  <c r="I92" i="32"/>
  <c r="J92" i="32" s="1"/>
  <c r="I93" i="32"/>
  <c r="I94" i="32"/>
  <c r="J94" i="32" s="1"/>
  <c r="I95" i="32"/>
  <c r="J95" i="32" s="1"/>
  <c r="I96" i="32"/>
  <c r="I97" i="32"/>
  <c r="I98" i="32"/>
  <c r="J98" i="32" s="1"/>
  <c r="I99" i="32"/>
  <c r="J99" i="32" s="1"/>
  <c r="I100" i="32"/>
  <c r="J100" i="32" s="1"/>
  <c r="I101" i="32"/>
  <c r="I102" i="32"/>
  <c r="J102" i="32" s="1"/>
  <c r="I103" i="32"/>
  <c r="I104" i="32"/>
  <c r="I105" i="32"/>
  <c r="J105" i="32" s="1"/>
  <c r="I106" i="32"/>
  <c r="J106" i="32" s="1"/>
  <c r="I107" i="32"/>
  <c r="J107" i="32" s="1"/>
  <c r="I108" i="32"/>
  <c r="J108" i="32" s="1"/>
  <c r="I109" i="32"/>
  <c r="I110" i="32"/>
  <c r="J110" i="32" s="1"/>
  <c r="I111" i="32"/>
  <c r="I112" i="32"/>
  <c r="I113" i="32"/>
  <c r="J113" i="32" s="1"/>
  <c r="G24" i="32"/>
  <c r="H24" i="32" s="1"/>
  <c r="G25" i="32"/>
  <c r="H25" i="32" s="1"/>
  <c r="G26" i="32"/>
  <c r="H26" i="32" s="1"/>
  <c r="G27" i="32"/>
  <c r="G28" i="32"/>
  <c r="G29" i="32"/>
  <c r="H29" i="32" s="1"/>
  <c r="G30" i="32"/>
  <c r="H30" i="32" s="1"/>
  <c r="G31" i="32"/>
  <c r="G32" i="32"/>
  <c r="H32" i="32" s="1"/>
  <c r="G33" i="32"/>
  <c r="H33" i="32" s="1"/>
  <c r="G34" i="32"/>
  <c r="H34" i="32" s="1"/>
  <c r="G35" i="32"/>
  <c r="H35" i="32" s="1"/>
  <c r="G36" i="32"/>
  <c r="G37" i="32"/>
  <c r="H37" i="32" s="1"/>
  <c r="G38" i="32"/>
  <c r="H38" i="32" s="1"/>
  <c r="G39" i="32"/>
  <c r="H39" i="32" s="1"/>
  <c r="G40" i="32"/>
  <c r="H40" i="32" s="1"/>
  <c r="G44" i="32"/>
  <c r="H44" i="32" s="1"/>
  <c r="G48" i="32"/>
  <c r="H48" i="32" s="1"/>
  <c r="G52" i="32"/>
  <c r="H52" i="32" s="1"/>
  <c r="G56" i="32"/>
  <c r="H56" i="32" s="1"/>
  <c r="G60" i="32"/>
  <c r="H60" i="32" s="1"/>
  <c r="G64" i="32"/>
  <c r="H64" i="32" s="1"/>
  <c r="G68" i="32"/>
  <c r="H68" i="32" s="1"/>
  <c r="G72" i="32"/>
  <c r="H72" i="32" s="1"/>
  <c r="G76" i="32"/>
  <c r="H76" i="32" s="1"/>
  <c r="G80" i="32"/>
  <c r="H80" i="32" s="1"/>
  <c r="G84" i="32"/>
  <c r="G85" i="32"/>
  <c r="G86" i="32"/>
  <c r="H86" i="32" s="1"/>
  <c r="G87" i="32"/>
  <c r="H87" i="32" s="1"/>
  <c r="G88" i="32"/>
  <c r="G89" i="32"/>
  <c r="G90" i="32"/>
  <c r="H90" i="32" s="1"/>
  <c r="G91" i="32"/>
  <c r="H91" i="32" s="1"/>
  <c r="G92" i="32"/>
  <c r="H92" i="32" s="1"/>
  <c r="G93" i="32"/>
  <c r="G94" i="32"/>
  <c r="H94" i="32" s="1"/>
  <c r="G95" i="32"/>
  <c r="H95" i="32" s="1"/>
  <c r="G96" i="32"/>
  <c r="G97" i="32"/>
  <c r="G98" i="32"/>
  <c r="H98" i="32" s="1"/>
  <c r="G99" i="32"/>
  <c r="H99" i="32" s="1"/>
  <c r="G100" i="32"/>
  <c r="H100" i="32" s="1"/>
  <c r="G101" i="32"/>
  <c r="G102" i="32"/>
  <c r="H102" i="32" s="1"/>
  <c r="G103" i="32"/>
  <c r="G104" i="32"/>
  <c r="G105" i="32"/>
  <c r="H105" i="32" s="1"/>
  <c r="G106" i="32"/>
  <c r="H106" i="32" s="1"/>
  <c r="G107" i="32"/>
  <c r="H107" i="32" s="1"/>
  <c r="G108" i="32"/>
  <c r="H108" i="32" s="1"/>
  <c r="G109" i="32"/>
  <c r="G110" i="32"/>
  <c r="H110" i="32" s="1"/>
  <c r="G111" i="32"/>
  <c r="G112" i="32"/>
  <c r="G113" i="32"/>
  <c r="H113" i="32" s="1"/>
  <c r="H14" i="32"/>
  <c r="E84" i="32"/>
  <c r="F84" i="32" s="1"/>
  <c r="E85" i="32"/>
  <c r="E86" i="32"/>
  <c r="Y86" i="32" s="1"/>
  <c r="E87" i="32"/>
  <c r="F87" i="32" s="1"/>
  <c r="E88" i="32"/>
  <c r="Y88" i="32" s="1"/>
  <c r="E89" i="32"/>
  <c r="E90" i="32"/>
  <c r="F90" i="32" s="1"/>
  <c r="E91" i="32"/>
  <c r="F91" i="32" s="1"/>
  <c r="E92" i="32"/>
  <c r="E93" i="32"/>
  <c r="E94" i="32"/>
  <c r="Y94" i="32" s="1"/>
  <c r="E95" i="32"/>
  <c r="E96" i="32"/>
  <c r="Y96" i="32" s="1"/>
  <c r="E97" i="32"/>
  <c r="Y97" i="32" s="1"/>
  <c r="E98" i="32"/>
  <c r="F98" i="32" s="1"/>
  <c r="E99" i="32"/>
  <c r="F99" i="32" s="1"/>
  <c r="E100" i="32"/>
  <c r="E101" i="32"/>
  <c r="F101" i="32" s="1"/>
  <c r="E102" i="32"/>
  <c r="Y102" i="32" s="1"/>
  <c r="E103" i="32"/>
  <c r="E104" i="32"/>
  <c r="E105" i="32"/>
  <c r="E106" i="32"/>
  <c r="F106" i="32" s="1"/>
  <c r="E107" i="32"/>
  <c r="F107" i="32" s="1"/>
  <c r="E108" i="32"/>
  <c r="F108" i="32" s="1"/>
  <c r="E109" i="32"/>
  <c r="F109" i="32" s="1"/>
  <c r="E110" i="32"/>
  <c r="F110" i="32" s="1"/>
  <c r="E111" i="32"/>
  <c r="E112" i="32"/>
  <c r="E113" i="32"/>
  <c r="F113" i="32" s="1"/>
  <c r="V113" i="32"/>
  <c r="R113" i="32"/>
  <c r="P113" i="32"/>
  <c r="N113" i="32"/>
  <c r="Y113" i="32"/>
  <c r="B113" i="32"/>
  <c r="T112" i="32"/>
  <c r="R112" i="32"/>
  <c r="J112" i="32"/>
  <c r="H112" i="32"/>
  <c r="F112" i="32"/>
  <c r="B112" i="32"/>
  <c r="V111" i="32"/>
  <c r="N111" i="32"/>
  <c r="L111" i="32"/>
  <c r="J111" i="32"/>
  <c r="H111" i="32"/>
  <c r="F111" i="32"/>
  <c r="Y111" i="32"/>
  <c r="B111" i="32"/>
  <c r="B110" i="32"/>
  <c r="V109" i="32"/>
  <c r="R109" i="32"/>
  <c r="P109" i="32"/>
  <c r="J109" i="32"/>
  <c r="H109" i="32"/>
  <c r="Y109" i="32"/>
  <c r="B109" i="32"/>
  <c r="T108" i="32"/>
  <c r="R108" i="32"/>
  <c r="P108" i="32"/>
  <c r="L108" i="32"/>
  <c r="B108" i="32"/>
  <c r="V107" i="32"/>
  <c r="R107" i="32"/>
  <c r="N107" i="32"/>
  <c r="L107" i="32"/>
  <c r="B107" i="32"/>
  <c r="B106" i="32"/>
  <c r="V105" i="32"/>
  <c r="R105" i="32"/>
  <c r="L105" i="32"/>
  <c r="Y105" i="32"/>
  <c r="B105" i="32"/>
  <c r="T104" i="32"/>
  <c r="R104" i="32"/>
  <c r="J104" i="32"/>
  <c r="H104" i="32"/>
  <c r="B104" i="32"/>
  <c r="Y103" i="32"/>
  <c r="V103" i="32"/>
  <c r="N103" i="32"/>
  <c r="L103" i="32"/>
  <c r="J103" i="32"/>
  <c r="H103" i="32"/>
  <c r="F103" i="32"/>
  <c r="B103" i="32"/>
  <c r="B102" i="32"/>
  <c r="Y101" i="32"/>
  <c r="T101" i="32"/>
  <c r="P101" i="32"/>
  <c r="L101" i="32"/>
  <c r="J101" i="32"/>
  <c r="H101" i="32"/>
  <c r="B101" i="32"/>
  <c r="T100" i="32"/>
  <c r="R100" i="32"/>
  <c r="P100" i="32"/>
  <c r="N100" i="32"/>
  <c r="L100" i="32"/>
  <c r="B100" i="32"/>
  <c r="V99" i="32"/>
  <c r="T99" i="32"/>
  <c r="N99" i="32"/>
  <c r="L99" i="32"/>
  <c r="B99" i="32"/>
  <c r="R98" i="32"/>
  <c r="L98" i="32"/>
  <c r="B98" i="32"/>
  <c r="T97" i="32"/>
  <c r="R97" i="32"/>
  <c r="J97" i="32"/>
  <c r="H97" i="32"/>
  <c r="F97" i="32"/>
  <c r="B97" i="32"/>
  <c r="V96" i="32"/>
  <c r="T96" i="32"/>
  <c r="R96" i="32"/>
  <c r="J96" i="32"/>
  <c r="H96" i="32"/>
  <c r="B96" i="32"/>
  <c r="T95" i="32"/>
  <c r="P95" i="32"/>
  <c r="N95" i="32"/>
  <c r="L95" i="32"/>
  <c r="F95" i="32"/>
  <c r="B95" i="32"/>
  <c r="T94" i="32"/>
  <c r="P94" i="32"/>
  <c r="L94" i="32"/>
  <c r="F94" i="32"/>
  <c r="B94" i="32"/>
  <c r="T93" i="32"/>
  <c r="P93" i="32"/>
  <c r="N93" i="32"/>
  <c r="J93" i="32"/>
  <c r="H93" i="32"/>
  <c r="F93" i="32"/>
  <c r="B93" i="32"/>
  <c r="V92" i="32"/>
  <c r="T92" i="32"/>
  <c r="R92" i="32"/>
  <c r="P92" i="32"/>
  <c r="N92" i="32"/>
  <c r="L92" i="32"/>
  <c r="B92" i="32"/>
  <c r="T91" i="32"/>
  <c r="R91" i="32"/>
  <c r="L91" i="32"/>
  <c r="B91" i="32"/>
  <c r="B90" i="32"/>
  <c r="T89" i="32"/>
  <c r="R89" i="32"/>
  <c r="N89" i="32"/>
  <c r="J89" i="32"/>
  <c r="H89" i="32"/>
  <c r="F89" i="32"/>
  <c r="B89" i="32"/>
  <c r="V88" i="32"/>
  <c r="J88" i="32"/>
  <c r="H88" i="32"/>
  <c r="F88" i="32"/>
  <c r="B88" i="32"/>
  <c r="P87" i="32"/>
  <c r="N87" i="32"/>
  <c r="L87" i="32"/>
  <c r="J87" i="32"/>
  <c r="B87" i="32"/>
  <c r="P86" i="32"/>
  <c r="F86" i="32"/>
  <c r="B86" i="32"/>
  <c r="T85" i="32"/>
  <c r="R85" i="32"/>
  <c r="P85" i="32"/>
  <c r="J85" i="32"/>
  <c r="H85" i="32"/>
  <c r="F85" i="32"/>
  <c r="B85" i="32"/>
  <c r="V84" i="32"/>
  <c r="L84" i="32"/>
  <c r="H84" i="32"/>
  <c r="B84" i="32"/>
  <c r="B83" i="32"/>
  <c r="B82" i="32"/>
  <c r="B81" i="32"/>
  <c r="V80" i="32"/>
  <c r="B80" i="32"/>
  <c r="T79" i="32"/>
  <c r="B79" i="32"/>
  <c r="B78" i="32"/>
  <c r="B77" i="32"/>
  <c r="N76" i="32"/>
  <c r="B76" i="32"/>
  <c r="T75" i="32"/>
  <c r="L75" i="32"/>
  <c r="B75" i="32"/>
  <c r="B74" i="32"/>
  <c r="B73" i="32"/>
  <c r="N72" i="32"/>
  <c r="B72" i="32"/>
  <c r="N71" i="32"/>
  <c r="B71" i="32"/>
  <c r="J70" i="32"/>
  <c r="B70" i="32"/>
  <c r="B69" i="32"/>
  <c r="N68" i="32"/>
  <c r="B68" i="32"/>
  <c r="B67" i="32"/>
  <c r="N66" i="32"/>
  <c r="B66" i="32"/>
  <c r="V65" i="32"/>
  <c r="B65" i="32"/>
  <c r="T64" i="32"/>
  <c r="N64" i="32"/>
  <c r="B64" i="32"/>
  <c r="B63" i="32"/>
  <c r="B62" i="32"/>
  <c r="B61" i="32"/>
  <c r="T60" i="32"/>
  <c r="N60" i="32"/>
  <c r="B60" i="32"/>
  <c r="T59" i="32"/>
  <c r="B59" i="32"/>
  <c r="B58" i="32"/>
  <c r="B57" i="32"/>
  <c r="N56" i="32"/>
  <c r="B56" i="32"/>
  <c r="B55" i="32"/>
  <c r="B54" i="32"/>
  <c r="V53" i="32"/>
  <c r="B53" i="32"/>
  <c r="T52" i="32"/>
  <c r="N52" i="32"/>
  <c r="B52" i="32"/>
  <c r="B51" i="32"/>
  <c r="J50" i="32"/>
  <c r="B50" i="32"/>
  <c r="B49" i="32"/>
  <c r="T48" i="32"/>
  <c r="B48" i="32"/>
  <c r="B47" i="32"/>
  <c r="B46" i="32"/>
  <c r="V45" i="32"/>
  <c r="B45" i="32"/>
  <c r="T44" i="32"/>
  <c r="B44" i="32"/>
  <c r="P43" i="32"/>
  <c r="B43" i="32"/>
  <c r="B42" i="32"/>
  <c r="B41" i="32"/>
  <c r="J40" i="32"/>
  <c r="B40" i="32"/>
  <c r="T39" i="32"/>
  <c r="P39" i="32"/>
  <c r="J39" i="32"/>
  <c r="B39" i="32"/>
  <c r="B38" i="32"/>
  <c r="B37" i="32"/>
  <c r="T36" i="32"/>
  <c r="J36" i="32"/>
  <c r="H36" i="32"/>
  <c r="B36" i="32"/>
  <c r="B35" i="32"/>
  <c r="B34" i="32"/>
  <c r="V33" i="32"/>
  <c r="B33" i="32"/>
  <c r="T32" i="32"/>
  <c r="J32" i="32"/>
  <c r="B32" i="32"/>
  <c r="N31" i="32"/>
  <c r="H31" i="32"/>
  <c r="B31" i="32"/>
  <c r="B30" i="32"/>
  <c r="V29" i="32"/>
  <c r="R29" i="32"/>
  <c r="B29" i="32"/>
  <c r="T28" i="32"/>
  <c r="J28" i="32"/>
  <c r="H28" i="32"/>
  <c r="B28" i="32"/>
  <c r="J27" i="32"/>
  <c r="H27" i="32"/>
  <c r="B27" i="32"/>
  <c r="B26" i="32"/>
  <c r="J25" i="32"/>
  <c r="B25" i="32"/>
  <c r="J24" i="32"/>
  <c r="B24" i="32"/>
  <c r="B23" i="32"/>
  <c r="B22" i="32"/>
  <c r="B21" i="32"/>
  <c r="B20" i="32"/>
  <c r="J19" i="32"/>
  <c r="B19" i="32"/>
  <c r="B18" i="32"/>
  <c r="V17" i="32"/>
  <c r="J17" i="32"/>
  <c r="B17" i="32"/>
  <c r="B16" i="32"/>
  <c r="N15" i="32"/>
  <c r="B15" i="32"/>
  <c r="B14" i="32"/>
  <c r="U5" i="32"/>
  <c r="Q5" i="32"/>
  <c r="L5" i="32"/>
  <c r="H5" i="32"/>
  <c r="E5" i="32"/>
  <c r="A5" i="32"/>
  <c r="U16" i="31"/>
  <c r="U18" i="31"/>
  <c r="U21" i="31"/>
  <c r="U24" i="31"/>
  <c r="U25" i="31"/>
  <c r="U26" i="31"/>
  <c r="U27" i="31"/>
  <c r="U28" i="31"/>
  <c r="U29" i="31"/>
  <c r="U31" i="31"/>
  <c r="U32" i="31"/>
  <c r="U33" i="31"/>
  <c r="U34" i="31"/>
  <c r="U35" i="31"/>
  <c r="U36" i="31"/>
  <c r="U37" i="31"/>
  <c r="U39" i="31"/>
  <c r="U40" i="31"/>
  <c r="U41" i="31"/>
  <c r="U42" i="31"/>
  <c r="U43" i="31"/>
  <c r="U44" i="31"/>
  <c r="U45" i="31"/>
  <c r="U47" i="31"/>
  <c r="U48" i="31"/>
  <c r="U49" i="31"/>
  <c r="U50" i="31"/>
  <c r="U51" i="31"/>
  <c r="U52" i="31"/>
  <c r="U53" i="31"/>
  <c r="U55" i="31"/>
  <c r="U56" i="31"/>
  <c r="U57" i="31"/>
  <c r="U58" i="31"/>
  <c r="U59" i="31"/>
  <c r="U60" i="31"/>
  <c r="U61" i="31"/>
  <c r="U63" i="31"/>
  <c r="U64" i="31"/>
  <c r="U65" i="31"/>
  <c r="U66" i="31"/>
  <c r="U67" i="31"/>
  <c r="U68" i="31"/>
  <c r="U69" i="31"/>
  <c r="U71" i="31"/>
  <c r="U72" i="31"/>
  <c r="U73" i="31"/>
  <c r="U74" i="31"/>
  <c r="U75" i="31"/>
  <c r="U76" i="31"/>
  <c r="U77" i="31"/>
  <c r="U79" i="31"/>
  <c r="U80" i="31"/>
  <c r="U81" i="31"/>
  <c r="U82" i="31"/>
  <c r="U83" i="31"/>
  <c r="U84" i="31"/>
  <c r="U85" i="31"/>
  <c r="U86"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S15" i="31"/>
  <c r="S17" i="31"/>
  <c r="S18" i="31"/>
  <c r="S19" i="31"/>
  <c r="S21" i="31"/>
  <c r="S22" i="31"/>
  <c r="S23" i="31"/>
  <c r="S25" i="31"/>
  <c r="S26" i="31"/>
  <c r="S27" i="31"/>
  <c r="S29" i="31"/>
  <c r="S30" i="31"/>
  <c r="S31" i="31"/>
  <c r="S33" i="31"/>
  <c r="S34" i="31"/>
  <c r="S35" i="31"/>
  <c r="S37" i="31"/>
  <c r="S38" i="31"/>
  <c r="S39" i="31"/>
  <c r="S41" i="31"/>
  <c r="S42" i="31"/>
  <c r="S43" i="31"/>
  <c r="S45" i="31"/>
  <c r="S46" i="31"/>
  <c r="S47" i="31"/>
  <c r="S49" i="31"/>
  <c r="S50" i="31"/>
  <c r="S51" i="31"/>
  <c r="S53" i="31"/>
  <c r="S54" i="31"/>
  <c r="S55" i="31"/>
  <c r="S57" i="31"/>
  <c r="S58" i="31"/>
  <c r="S59" i="31"/>
  <c r="S61" i="31"/>
  <c r="S62" i="31"/>
  <c r="S63" i="31"/>
  <c r="S65" i="31"/>
  <c r="S66" i="31"/>
  <c r="S67" i="31"/>
  <c r="S69" i="31"/>
  <c r="S70" i="31"/>
  <c r="S71" i="31"/>
  <c r="S73" i="31"/>
  <c r="S74" i="31"/>
  <c r="S75" i="31"/>
  <c r="S77" i="31"/>
  <c r="S78" i="31"/>
  <c r="S79"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4" i="31"/>
  <c r="Q18" i="31"/>
  <c r="Q26" i="31"/>
  <c r="Q30" i="31"/>
  <c r="Q34" i="31"/>
  <c r="Q38" i="31"/>
  <c r="Q40" i="31"/>
  <c r="Q42" i="31"/>
  <c r="Q46" i="31"/>
  <c r="Q50" i="31"/>
  <c r="Q84" i="31"/>
  <c r="Q85" i="31"/>
  <c r="Q86" i="31"/>
  <c r="Q87" i="31"/>
  <c r="Q88" i="31"/>
  <c r="Q89" i="31"/>
  <c r="Q90" i="31"/>
  <c r="Q91" i="31"/>
  <c r="Q92" i="31"/>
  <c r="Q93" i="31"/>
  <c r="Q94" i="31"/>
  <c r="Q95" i="31"/>
  <c r="Q96" i="31"/>
  <c r="Q97" i="31"/>
  <c r="Q98" i="31"/>
  <c r="Q99" i="31"/>
  <c r="Q100" i="31"/>
  <c r="Q101" i="31"/>
  <c r="Q102" i="31"/>
  <c r="Q103" i="31"/>
  <c r="Q104" i="31"/>
  <c r="Q105" i="31"/>
  <c r="Q106" i="31"/>
  <c r="Q107" i="31"/>
  <c r="Q108" i="31"/>
  <c r="Q109" i="31"/>
  <c r="Q110" i="31"/>
  <c r="Q111" i="31"/>
  <c r="Q112" i="31"/>
  <c r="Q113" i="31"/>
  <c r="O16" i="31"/>
  <c r="O20" i="31"/>
  <c r="O24" i="31"/>
  <c r="O28" i="31"/>
  <c r="O32" i="31"/>
  <c r="O36" i="31"/>
  <c r="O44" i="31"/>
  <c r="O48" i="31"/>
  <c r="O52" i="31"/>
  <c r="O56" i="31"/>
  <c r="O60" i="31"/>
  <c r="O64" i="31"/>
  <c r="O68" i="31"/>
  <c r="O72" i="31"/>
  <c r="O76" i="31"/>
  <c r="O80" i="31"/>
  <c r="O84" i="31"/>
  <c r="O85" i="31"/>
  <c r="O86" i="31"/>
  <c r="O87" i="31"/>
  <c r="O88" i="31"/>
  <c r="O89" i="31"/>
  <c r="O90" i="31"/>
  <c r="O91" i="31"/>
  <c r="O92" i="31"/>
  <c r="O93" i="31"/>
  <c r="O94" i="31"/>
  <c r="O95" i="31"/>
  <c r="O96" i="31"/>
  <c r="O97" i="31"/>
  <c r="O98" i="31"/>
  <c r="O99" i="31"/>
  <c r="O100" i="31"/>
  <c r="O101" i="31"/>
  <c r="O102" i="31"/>
  <c r="O103" i="31"/>
  <c r="O104" i="31"/>
  <c r="O105" i="31"/>
  <c r="O106" i="31"/>
  <c r="O107" i="31"/>
  <c r="O108" i="31"/>
  <c r="O109" i="31"/>
  <c r="O110" i="31"/>
  <c r="O111" i="31"/>
  <c r="O112" i="31"/>
  <c r="O113" i="31"/>
  <c r="M16" i="31"/>
  <c r="M17" i="31"/>
  <c r="M20" i="31"/>
  <c r="M21" i="31"/>
  <c r="M24" i="31"/>
  <c r="M25" i="31"/>
  <c r="M28" i="31"/>
  <c r="M29" i="31"/>
  <c r="M32" i="31"/>
  <c r="M33" i="31"/>
  <c r="M36" i="31"/>
  <c r="M37" i="31"/>
  <c r="M38" i="31"/>
  <c r="M39" i="31"/>
  <c r="M40" i="31"/>
  <c r="M41" i="31"/>
  <c r="M43" i="31"/>
  <c r="M44" i="31"/>
  <c r="M45" i="31"/>
  <c r="M46" i="31"/>
  <c r="M47" i="31"/>
  <c r="M48" i="31"/>
  <c r="M49" i="31"/>
  <c r="M51" i="31"/>
  <c r="M52" i="31"/>
  <c r="M53" i="31"/>
  <c r="M54" i="31"/>
  <c r="M55" i="31"/>
  <c r="M56" i="31"/>
  <c r="M57" i="31"/>
  <c r="M58" i="31"/>
  <c r="M59" i="31"/>
  <c r="M60" i="31"/>
  <c r="M61" i="31"/>
  <c r="M62" i="31"/>
  <c r="M63" i="31"/>
  <c r="M64" i="31"/>
  <c r="M65" i="31"/>
  <c r="M66" i="31"/>
  <c r="M67" i="31"/>
  <c r="M68" i="31"/>
  <c r="M69" i="31"/>
  <c r="M70" i="31"/>
  <c r="M71" i="31"/>
  <c r="M72" i="31"/>
  <c r="M73" i="31"/>
  <c r="M84" i="31"/>
  <c r="M85" i="31"/>
  <c r="M86" i="31"/>
  <c r="M87" i="31"/>
  <c r="M88" i="31"/>
  <c r="M89" i="31"/>
  <c r="M90" i="31"/>
  <c r="M91" i="31"/>
  <c r="M92" i="31"/>
  <c r="M93" i="31"/>
  <c r="M94" i="31"/>
  <c r="M95" i="31"/>
  <c r="M96" i="31"/>
  <c r="M97" i="31"/>
  <c r="M98" i="31"/>
  <c r="M99" i="31"/>
  <c r="M100" i="31"/>
  <c r="M101" i="31"/>
  <c r="M102" i="31"/>
  <c r="M103" i="31"/>
  <c r="M104" i="31"/>
  <c r="M105" i="31"/>
  <c r="M106" i="31"/>
  <c r="M107" i="31"/>
  <c r="M108" i="31"/>
  <c r="M109" i="31"/>
  <c r="M110" i="31"/>
  <c r="M111" i="31"/>
  <c r="M112" i="31"/>
  <c r="M113" i="31"/>
  <c r="M14" i="31"/>
  <c r="K15" i="31"/>
  <c r="K16" i="31"/>
  <c r="K17" i="31"/>
  <c r="K18" i="31"/>
  <c r="K19" i="31"/>
  <c r="K20" i="31"/>
  <c r="K21" i="31"/>
  <c r="K22" i="31"/>
  <c r="K23" i="31"/>
  <c r="K24" i="31"/>
  <c r="K25" i="31"/>
  <c r="K26" i="31"/>
  <c r="K27" i="31"/>
  <c r="K28" i="31"/>
  <c r="K29" i="31"/>
  <c r="K30" i="31"/>
  <c r="K31" i="31"/>
  <c r="K32" i="31"/>
  <c r="K33" i="31"/>
  <c r="K34" i="31"/>
  <c r="K35" i="31"/>
  <c r="K36" i="31"/>
  <c r="K37" i="31"/>
  <c r="K38" i="31"/>
  <c r="K39" i="31"/>
  <c r="K40" i="31"/>
  <c r="K41" i="31"/>
  <c r="K45" i="31"/>
  <c r="K46" i="31"/>
  <c r="K47" i="31"/>
  <c r="K48" i="31"/>
  <c r="K49" i="31"/>
  <c r="K50" i="31"/>
  <c r="K53" i="31"/>
  <c r="K54" i="31"/>
  <c r="K55" i="31"/>
  <c r="K56" i="31"/>
  <c r="K57" i="31"/>
  <c r="K58" i="31"/>
  <c r="K61" i="31"/>
  <c r="K62" i="31"/>
  <c r="K63" i="31"/>
  <c r="K64" i="31"/>
  <c r="K65" i="31"/>
  <c r="K66" i="31"/>
  <c r="K69" i="31"/>
  <c r="K70" i="31"/>
  <c r="K71" i="31"/>
  <c r="K72" i="31"/>
  <c r="K73" i="31"/>
  <c r="K74" i="31"/>
  <c r="K77" i="31"/>
  <c r="K78" i="31"/>
  <c r="K84" i="31"/>
  <c r="K85" i="31"/>
  <c r="K86" i="31"/>
  <c r="K87" i="31"/>
  <c r="K88" i="31"/>
  <c r="K89" i="31"/>
  <c r="K90" i="31"/>
  <c r="K91" i="31"/>
  <c r="K92" i="31"/>
  <c r="K93" i="31"/>
  <c r="K94" i="31"/>
  <c r="K95" i="31"/>
  <c r="K96" i="31"/>
  <c r="K97" i="31"/>
  <c r="K98" i="31"/>
  <c r="K99" i="31"/>
  <c r="K100" i="31"/>
  <c r="K101" i="31"/>
  <c r="K102" i="31"/>
  <c r="K103" i="31"/>
  <c r="K104" i="31"/>
  <c r="K105" i="31"/>
  <c r="K106" i="31"/>
  <c r="K107" i="31"/>
  <c r="K108" i="31"/>
  <c r="K109" i="31"/>
  <c r="K110" i="31"/>
  <c r="K111" i="31"/>
  <c r="K112" i="31"/>
  <c r="K113" i="31"/>
  <c r="K14" i="31"/>
  <c r="I16" i="31"/>
  <c r="I20" i="31"/>
  <c r="I21" i="31"/>
  <c r="I24" i="31"/>
  <c r="I25" i="31"/>
  <c r="I27" i="31"/>
  <c r="I28" i="31"/>
  <c r="I29" i="31"/>
  <c r="I30" i="31"/>
  <c r="I31" i="31"/>
  <c r="I32" i="31"/>
  <c r="I33" i="31"/>
  <c r="I34" i="31"/>
  <c r="I35" i="31"/>
  <c r="I36" i="31"/>
  <c r="I37" i="31"/>
  <c r="I38" i="31"/>
  <c r="I39" i="31"/>
  <c r="I40" i="31"/>
  <c r="I41" i="31"/>
  <c r="I43" i="31"/>
  <c r="I45" i="31"/>
  <c r="I47" i="31"/>
  <c r="I49" i="31"/>
  <c r="I51" i="31"/>
  <c r="I53" i="31"/>
  <c r="I55" i="31"/>
  <c r="I57" i="31"/>
  <c r="I59" i="31"/>
  <c r="I61" i="31"/>
  <c r="I63" i="31"/>
  <c r="I65" i="31"/>
  <c r="I67" i="31"/>
  <c r="I69" i="31"/>
  <c r="I71" i="31"/>
  <c r="I73" i="31"/>
  <c r="I75" i="31"/>
  <c r="I77" i="31"/>
  <c r="I79" i="31"/>
  <c r="I81" i="31"/>
  <c r="I84" i="31"/>
  <c r="I85" i="31"/>
  <c r="I86" i="31"/>
  <c r="I87" i="31"/>
  <c r="I88" i="31"/>
  <c r="I89" i="31"/>
  <c r="I90" i="31"/>
  <c r="I91" i="31"/>
  <c r="I92" i="31"/>
  <c r="I93" i="31"/>
  <c r="I94" i="31"/>
  <c r="I95" i="31"/>
  <c r="I96" i="31"/>
  <c r="I97" i="31"/>
  <c r="I98" i="31"/>
  <c r="I99" i="31"/>
  <c r="I100" i="31"/>
  <c r="I101" i="31"/>
  <c r="I102" i="31"/>
  <c r="I103" i="31"/>
  <c r="I104" i="31"/>
  <c r="I105" i="31"/>
  <c r="I106" i="31"/>
  <c r="I107" i="31"/>
  <c r="I108" i="31"/>
  <c r="I109" i="31"/>
  <c r="I110" i="31"/>
  <c r="I111" i="31"/>
  <c r="I112" i="31"/>
  <c r="I113" i="31"/>
  <c r="G18" i="31"/>
  <c r="G22" i="31"/>
  <c r="G24" i="31"/>
  <c r="G25" i="31"/>
  <c r="G26" i="31"/>
  <c r="G27" i="31"/>
  <c r="G28" i="31"/>
  <c r="G29" i="31"/>
  <c r="G30" i="31"/>
  <c r="G31" i="31"/>
  <c r="G32" i="31"/>
  <c r="G33" i="31"/>
  <c r="G34" i="31"/>
  <c r="G35" i="31"/>
  <c r="G36" i="31"/>
  <c r="G37" i="31"/>
  <c r="G38" i="31"/>
  <c r="G39" i="31"/>
  <c r="G40" i="31"/>
  <c r="G41" i="31"/>
  <c r="G43" i="31"/>
  <c r="G45" i="31"/>
  <c r="G47" i="31"/>
  <c r="G49" i="31"/>
  <c r="G51" i="31"/>
  <c r="G53" i="31"/>
  <c r="G55" i="31"/>
  <c r="G57" i="31"/>
  <c r="G59" i="31"/>
  <c r="G61" i="31"/>
  <c r="G63" i="31"/>
  <c r="G65" i="31"/>
  <c r="G67" i="31"/>
  <c r="G69" i="31"/>
  <c r="G71" i="31"/>
  <c r="G73" i="31"/>
  <c r="G75" i="31"/>
  <c r="G77" i="31"/>
  <c r="G79" i="31"/>
  <c r="G81"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E84" i="31"/>
  <c r="E85" i="31"/>
  <c r="E86" i="31"/>
  <c r="E87" i="31"/>
  <c r="E88" i="31"/>
  <c r="E89" i="31"/>
  <c r="E90" i="31"/>
  <c r="E91" i="31"/>
  <c r="E92" i="31"/>
  <c r="E93" i="31"/>
  <c r="E94" i="31"/>
  <c r="E95" i="31"/>
  <c r="E96" i="31"/>
  <c r="E97" i="31"/>
  <c r="E98" i="31"/>
  <c r="E99" i="31"/>
  <c r="E100" i="31"/>
  <c r="E101" i="31"/>
  <c r="E102" i="31"/>
  <c r="E103" i="31"/>
  <c r="E104" i="31"/>
  <c r="E105" i="31"/>
  <c r="E106" i="31"/>
  <c r="E107" i="31"/>
  <c r="E108" i="31"/>
  <c r="E109" i="31"/>
  <c r="E110" i="31"/>
  <c r="E111" i="31"/>
  <c r="E112" i="31"/>
  <c r="E113" i="31"/>
  <c r="F92" i="32" l="1"/>
  <c r="Y92" i="32"/>
  <c r="W95" i="32"/>
  <c r="X95" i="32" s="1"/>
  <c r="Y84" i="32"/>
  <c r="W91" i="32"/>
  <c r="X91" i="32" s="1"/>
  <c r="Y107" i="32"/>
  <c r="Y99" i="32"/>
  <c r="F96" i="32"/>
  <c r="U16" i="36"/>
  <c r="R14" i="36"/>
  <c r="F15" i="36"/>
  <c r="F13" i="36"/>
  <c r="K42" i="31"/>
  <c r="K33" i="32"/>
  <c r="L33" i="32" s="1"/>
  <c r="U17" i="31"/>
  <c r="U23" i="31"/>
  <c r="U19" i="31"/>
  <c r="U15" i="31"/>
  <c r="U20" i="31"/>
  <c r="S16" i="32"/>
  <c r="T16" i="32" s="1"/>
  <c r="S20" i="32"/>
  <c r="T20" i="32" s="1"/>
  <c r="Q17" i="32"/>
  <c r="R17" i="32" s="1"/>
  <c r="U15" i="36" s="1"/>
  <c r="Q21" i="32"/>
  <c r="R21" i="32" s="1"/>
  <c r="Q17" i="31"/>
  <c r="Q22" i="31"/>
  <c r="Q15" i="31"/>
  <c r="Q14" i="31"/>
  <c r="Q23" i="31"/>
  <c r="O23" i="32"/>
  <c r="P23" i="32" s="1"/>
  <c r="S14" i="36" s="1"/>
  <c r="I17" i="31"/>
  <c r="G21" i="32"/>
  <c r="H21" i="32" s="1"/>
  <c r="G17" i="32"/>
  <c r="H17" i="32" s="1"/>
  <c r="G16" i="32"/>
  <c r="H16" i="32" s="1"/>
  <c r="F16" i="36" s="1"/>
  <c r="G20" i="32"/>
  <c r="H20" i="32" s="1"/>
  <c r="U19" i="32"/>
  <c r="V19" i="32" s="1"/>
  <c r="U75" i="32"/>
  <c r="V75" i="32" s="1"/>
  <c r="U16" i="32"/>
  <c r="V16" i="32" s="1"/>
  <c r="U24" i="32"/>
  <c r="V24" i="32" s="1"/>
  <c r="U32" i="32"/>
  <c r="U40" i="32"/>
  <c r="V40" i="32" s="1"/>
  <c r="U48" i="32"/>
  <c r="V48" i="32" s="1"/>
  <c r="U56" i="32"/>
  <c r="V56" i="32" s="1"/>
  <c r="U64" i="32"/>
  <c r="V64" i="32" s="1"/>
  <c r="U72" i="32"/>
  <c r="V72" i="32" s="1"/>
  <c r="U18" i="32"/>
  <c r="V18" i="32" s="1"/>
  <c r="U34" i="32"/>
  <c r="V34" i="32" s="1"/>
  <c r="U35" i="32"/>
  <c r="V35" i="32" s="1"/>
  <c r="U51" i="32"/>
  <c r="V51" i="32" s="1"/>
  <c r="U59" i="32"/>
  <c r="V59" i="32" s="1"/>
  <c r="U82" i="32"/>
  <c r="V82" i="32" s="1"/>
  <c r="U74" i="32"/>
  <c r="V74" i="32" s="1"/>
  <c r="U66" i="32"/>
  <c r="V66" i="32" s="1"/>
  <c r="U58" i="32"/>
  <c r="V58" i="32" s="1"/>
  <c r="U50" i="32"/>
  <c r="V50" i="32" s="1"/>
  <c r="U42" i="32"/>
  <c r="V42" i="32" s="1"/>
  <c r="U15" i="32"/>
  <c r="V15" i="32" s="1"/>
  <c r="U22" i="32"/>
  <c r="V22" i="32" s="1"/>
  <c r="U23" i="32"/>
  <c r="V23" i="32" s="1"/>
  <c r="U30" i="32"/>
  <c r="V30" i="32" s="1"/>
  <c r="U31" i="32"/>
  <c r="V31" i="32" s="1"/>
  <c r="U39" i="32"/>
  <c r="V39" i="32" s="1"/>
  <c r="U47" i="32"/>
  <c r="V47" i="32" s="1"/>
  <c r="U55" i="32"/>
  <c r="U63" i="32"/>
  <c r="V63" i="32" s="1"/>
  <c r="U71" i="32"/>
  <c r="V71" i="32" s="1"/>
  <c r="U26" i="32"/>
  <c r="V26" i="32" s="1"/>
  <c r="U27" i="32"/>
  <c r="V27" i="32" s="1"/>
  <c r="U43" i="32"/>
  <c r="V43" i="32" s="1"/>
  <c r="U67" i="32"/>
  <c r="U14" i="31"/>
  <c r="U78" i="31"/>
  <c r="U70" i="31"/>
  <c r="U62" i="31"/>
  <c r="U54" i="31"/>
  <c r="U46" i="31"/>
  <c r="U38" i="31"/>
  <c r="U30" i="31"/>
  <c r="U22" i="31"/>
  <c r="U20" i="32"/>
  <c r="U28" i="32"/>
  <c r="V28" i="32" s="1"/>
  <c r="U36" i="32"/>
  <c r="V36" i="32" s="1"/>
  <c r="U44" i="32"/>
  <c r="V44" i="32" s="1"/>
  <c r="U52" i="32"/>
  <c r="V52" i="32" s="1"/>
  <c r="U60" i="32"/>
  <c r="V60" i="32" s="1"/>
  <c r="U68" i="32"/>
  <c r="V68" i="32" s="1"/>
  <c r="S80" i="31"/>
  <c r="S76" i="31"/>
  <c r="S72" i="31"/>
  <c r="S68" i="31"/>
  <c r="S64" i="31"/>
  <c r="S60" i="31"/>
  <c r="S56" i="31"/>
  <c r="S52" i="31"/>
  <c r="S48" i="31"/>
  <c r="S44" i="31"/>
  <c r="S40" i="31"/>
  <c r="S36" i="31"/>
  <c r="S32" i="31"/>
  <c r="S28" i="31"/>
  <c r="S24" i="31"/>
  <c r="S20" i="31"/>
  <c r="S16" i="31"/>
  <c r="S66" i="32"/>
  <c r="S50" i="32"/>
  <c r="T50" i="32" s="1"/>
  <c r="S34" i="32"/>
  <c r="T34" i="32" s="1"/>
  <c r="S18" i="32"/>
  <c r="T18" i="32" s="1"/>
  <c r="S17" i="32"/>
  <c r="T17" i="32" s="1"/>
  <c r="S21" i="32"/>
  <c r="T21" i="32" s="1"/>
  <c r="S25" i="32"/>
  <c r="T25" i="32" s="1"/>
  <c r="S29" i="32"/>
  <c r="T29" i="32" s="1"/>
  <c r="S33" i="32"/>
  <c r="T33" i="32" s="1"/>
  <c r="S37" i="32"/>
  <c r="T37" i="32" s="1"/>
  <c r="S41" i="32"/>
  <c r="T41" i="32" s="1"/>
  <c r="S45" i="32"/>
  <c r="T45" i="32" s="1"/>
  <c r="S49" i="32"/>
  <c r="T49" i="32" s="1"/>
  <c r="S53" i="32"/>
  <c r="T53" i="32" s="1"/>
  <c r="S57" i="32"/>
  <c r="T57" i="32" s="1"/>
  <c r="S61" i="32"/>
  <c r="T61" i="32" s="1"/>
  <c r="S65" i="32"/>
  <c r="T65" i="32" s="1"/>
  <c r="S69" i="32"/>
  <c r="T69" i="32" s="1"/>
  <c r="S73" i="32"/>
  <c r="T73" i="32" s="1"/>
  <c r="S70" i="32"/>
  <c r="S54" i="32"/>
  <c r="S38" i="32"/>
  <c r="T38" i="32" s="1"/>
  <c r="S22" i="32"/>
  <c r="T22" i="32" s="1"/>
  <c r="T14" i="32"/>
  <c r="S82" i="32"/>
  <c r="T82" i="32" s="1"/>
  <c r="S78" i="32"/>
  <c r="S74" i="32"/>
  <c r="T74" i="32" s="1"/>
  <c r="S58" i="32"/>
  <c r="T58" i="32" s="1"/>
  <c r="S42" i="32"/>
  <c r="T42" i="32" s="1"/>
  <c r="S26" i="32"/>
  <c r="T26" i="32" s="1"/>
  <c r="Q37" i="32"/>
  <c r="R37" i="32" s="1"/>
  <c r="Q32" i="31"/>
  <c r="Q24" i="31"/>
  <c r="Q16" i="31"/>
  <c r="Q48" i="31"/>
  <c r="Q36" i="31"/>
  <c r="Q46" i="32"/>
  <c r="R46" i="32" s="1"/>
  <c r="Q49" i="31"/>
  <c r="Q43" i="31"/>
  <c r="Q47" i="32"/>
  <c r="R47" i="32" s="1"/>
  <c r="Q48" i="32"/>
  <c r="R48" i="32" s="1"/>
  <c r="Q51" i="31"/>
  <c r="Q45" i="32"/>
  <c r="R45" i="32" s="1"/>
  <c r="Q42" i="32"/>
  <c r="R42" i="32" s="1"/>
  <c r="Q45" i="31"/>
  <c r="Q50" i="32"/>
  <c r="R50" i="32" s="1"/>
  <c r="Q44" i="31"/>
  <c r="Q43" i="32"/>
  <c r="R43" i="32" s="1"/>
  <c r="Q44" i="32"/>
  <c r="R44" i="32" s="1"/>
  <c r="Q47" i="31"/>
  <c r="Q51" i="32"/>
  <c r="R51" i="32" s="1"/>
  <c r="O33" i="31"/>
  <c r="O34" i="31"/>
  <c r="O35" i="31"/>
  <c r="O37" i="31"/>
  <c r="O38" i="31"/>
  <c r="O39" i="31"/>
  <c r="O41" i="31"/>
  <c r="O45" i="32"/>
  <c r="P45" i="32" s="1"/>
  <c r="O46" i="32"/>
  <c r="P46" i="32" s="1"/>
  <c r="O50" i="31"/>
  <c r="O53" i="32"/>
  <c r="P53" i="32" s="1"/>
  <c r="O54" i="32"/>
  <c r="P54" i="32" s="1"/>
  <c r="O58" i="31"/>
  <c r="O61" i="32"/>
  <c r="P61" i="32" s="1"/>
  <c r="O62" i="32"/>
  <c r="P62" i="32" s="1"/>
  <c r="O66" i="31"/>
  <c r="O69" i="32"/>
  <c r="P69" i="32" s="1"/>
  <c r="O70" i="32"/>
  <c r="P70" i="32" s="1"/>
  <c r="O74" i="31"/>
  <c r="O77" i="32"/>
  <c r="P77" i="32" s="1"/>
  <c r="O78" i="32"/>
  <c r="P78" i="32" s="1"/>
  <c r="O82" i="31"/>
  <c r="O31" i="32"/>
  <c r="P31" i="32" s="1"/>
  <c r="O15" i="32"/>
  <c r="P15" i="32" s="1"/>
  <c r="R17" i="36" s="1"/>
  <c r="O48" i="32"/>
  <c r="P48" i="32" s="1"/>
  <c r="O56" i="32"/>
  <c r="P56" i="32" s="1"/>
  <c r="O64" i="32"/>
  <c r="P64" i="32" s="1"/>
  <c r="O72" i="32"/>
  <c r="P72" i="32" s="1"/>
  <c r="O80" i="32"/>
  <c r="P80" i="32" s="1"/>
  <c r="O32" i="32"/>
  <c r="P32" i="32" s="1"/>
  <c r="O33" i="32"/>
  <c r="P33" i="32" s="1"/>
  <c r="O34" i="32"/>
  <c r="P34" i="32" s="1"/>
  <c r="O36" i="32"/>
  <c r="P36" i="32" s="1"/>
  <c r="O37" i="32"/>
  <c r="P37" i="32" s="1"/>
  <c r="O38" i="32"/>
  <c r="P38" i="32" s="1"/>
  <c r="O40" i="32"/>
  <c r="P40" i="32" s="1"/>
  <c r="O41" i="32"/>
  <c r="P41" i="32" s="1"/>
  <c r="O42" i="32"/>
  <c r="P42" i="32" s="1"/>
  <c r="O46" i="31"/>
  <c r="O49" i="32"/>
  <c r="P49" i="32" s="1"/>
  <c r="O50" i="32"/>
  <c r="P50" i="32" s="1"/>
  <c r="O54" i="31"/>
  <c r="O57" i="32"/>
  <c r="P57" i="32" s="1"/>
  <c r="O58" i="32"/>
  <c r="P58" i="32" s="1"/>
  <c r="O62" i="31"/>
  <c r="O65" i="32"/>
  <c r="P65" i="32" s="1"/>
  <c r="O66" i="32"/>
  <c r="P66" i="32" s="1"/>
  <c r="O70" i="31"/>
  <c r="O73" i="32"/>
  <c r="P73" i="32" s="1"/>
  <c r="O74" i="32"/>
  <c r="P74" i="32" s="1"/>
  <c r="O78" i="31"/>
  <c r="O81" i="32"/>
  <c r="P81" i="32" s="1"/>
  <c r="O82" i="32"/>
  <c r="P82" i="32" s="1"/>
  <c r="O40" i="31"/>
  <c r="O42" i="31"/>
  <c r="O44" i="32"/>
  <c r="P44" i="32" s="1"/>
  <c r="O52" i="32"/>
  <c r="P52" i="32" s="1"/>
  <c r="O60" i="32"/>
  <c r="P60" i="32" s="1"/>
  <c r="O68" i="32"/>
  <c r="P68" i="32" s="1"/>
  <c r="O76" i="32"/>
  <c r="P76" i="32" s="1"/>
  <c r="O63" i="31"/>
  <c r="O75" i="31"/>
  <c r="O67" i="31"/>
  <c r="O55" i="31"/>
  <c r="O43" i="31"/>
  <c r="O83" i="31"/>
  <c r="O79" i="31"/>
  <c r="O71" i="31"/>
  <c r="O59" i="31"/>
  <c r="O51" i="31"/>
  <c r="O47" i="31"/>
  <c r="O81" i="31"/>
  <c r="O77" i="31"/>
  <c r="O73" i="31"/>
  <c r="O69" i="31"/>
  <c r="O65" i="31"/>
  <c r="O61" i="31"/>
  <c r="O57" i="31"/>
  <c r="O53" i="31"/>
  <c r="O49" i="31"/>
  <c r="O45" i="31"/>
  <c r="M44" i="32"/>
  <c r="N44" i="32" s="1"/>
  <c r="N14" i="32"/>
  <c r="M16" i="32"/>
  <c r="N16" i="32" s="1"/>
  <c r="M17" i="32"/>
  <c r="N17" i="32" s="1"/>
  <c r="M18" i="32"/>
  <c r="N18" i="32" s="1"/>
  <c r="M20" i="32"/>
  <c r="N20" i="32" s="1"/>
  <c r="M21" i="32"/>
  <c r="N21" i="32" s="1"/>
  <c r="M22" i="32"/>
  <c r="N22" i="32" s="1"/>
  <c r="M24" i="32"/>
  <c r="N24" i="32" s="1"/>
  <c r="M25" i="32"/>
  <c r="N25" i="32" s="1"/>
  <c r="M26" i="32"/>
  <c r="N26" i="32" s="1"/>
  <c r="M28" i="32"/>
  <c r="N28" i="32" s="1"/>
  <c r="M29" i="32"/>
  <c r="N29" i="32" s="1"/>
  <c r="M30" i="32"/>
  <c r="N30" i="32" s="1"/>
  <c r="M32" i="32"/>
  <c r="N32" i="32" s="1"/>
  <c r="M33" i="32"/>
  <c r="N33" i="32" s="1"/>
  <c r="M34" i="32"/>
  <c r="N34" i="32" s="1"/>
  <c r="M36" i="32"/>
  <c r="N36" i="32" s="1"/>
  <c r="M37" i="32"/>
  <c r="N37" i="32" s="1"/>
  <c r="M38" i="32"/>
  <c r="N38" i="32" s="1"/>
  <c r="M40" i="32"/>
  <c r="N40" i="32" s="1"/>
  <c r="M41" i="32"/>
  <c r="N41" i="32" s="1"/>
  <c r="M46" i="32"/>
  <c r="N46" i="32" s="1"/>
  <c r="M49" i="32"/>
  <c r="N49" i="32" s="1"/>
  <c r="M19" i="32"/>
  <c r="N19" i="32" s="1"/>
  <c r="M48" i="32"/>
  <c r="N48" i="32" s="1"/>
  <c r="M50" i="31"/>
  <c r="M42" i="31"/>
  <c r="M47" i="32"/>
  <c r="N47" i="32" s="1"/>
  <c r="M15" i="31"/>
  <c r="M18" i="31"/>
  <c r="M19" i="31"/>
  <c r="M22" i="31"/>
  <c r="M23" i="31"/>
  <c r="M26" i="31"/>
  <c r="M27" i="31"/>
  <c r="M30" i="31"/>
  <c r="M31" i="31"/>
  <c r="M34" i="31"/>
  <c r="M35" i="31"/>
  <c r="M42" i="32"/>
  <c r="N42" i="32" s="1"/>
  <c r="M45" i="32"/>
  <c r="N45" i="32" s="1"/>
  <c r="M50" i="32"/>
  <c r="N50" i="32" s="1"/>
  <c r="P77" i="15"/>
  <c r="AD77" i="15"/>
  <c r="L14" i="32"/>
  <c r="K16" i="32"/>
  <c r="L16" i="32" s="1"/>
  <c r="K18" i="32"/>
  <c r="L18" i="32" s="1"/>
  <c r="K23" i="32"/>
  <c r="K24" i="32"/>
  <c r="L24" i="32" s="1"/>
  <c r="K26" i="32"/>
  <c r="L26" i="32" s="1"/>
  <c r="K28" i="32"/>
  <c r="L28" i="32" s="1"/>
  <c r="K30" i="32"/>
  <c r="L30" i="32" s="1"/>
  <c r="K32" i="32"/>
  <c r="L32" i="32" s="1"/>
  <c r="K34" i="32"/>
  <c r="L34" i="32" s="1"/>
  <c r="K35" i="32"/>
  <c r="L35" i="32" s="1"/>
  <c r="K38" i="32"/>
  <c r="L38" i="32" s="1"/>
  <c r="K40" i="32"/>
  <c r="L40" i="32" s="1"/>
  <c r="K46" i="32"/>
  <c r="L46" i="32" s="1"/>
  <c r="K54" i="32"/>
  <c r="L54" i="32" s="1"/>
  <c r="K62" i="32"/>
  <c r="L62" i="32" s="1"/>
  <c r="K29" i="32"/>
  <c r="L29" i="32" s="1"/>
  <c r="K43" i="32"/>
  <c r="L43" i="32" s="1"/>
  <c r="K48" i="32"/>
  <c r="L48" i="32" s="1"/>
  <c r="K51" i="32"/>
  <c r="L51" i="32" s="1"/>
  <c r="K56" i="32"/>
  <c r="L56" i="32" s="1"/>
  <c r="K73" i="32"/>
  <c r="L73" i="32" s="1"/>
  <c r="K57" i="32"/>
  <c r="L57" i="32" s="1"/>
  <c r="K41" i="32"/>
  <c r="L41" i="32" s="1"/>
  <c r="K25" i="32"/>
  <c r="L25" i="32" s="1"/>
  <c r="K42" i="32"/>
  <c r="L42" i="32" s="1"/>
  <c r="K50" i="32"/>
  <c r="L50" i="32" s="1"/>
  <c r="K58" i="32"/>
  <c r="L58" i="32" s="1"/>
  <c r="K66" i="32"/>
  <c r="L66" i="32" s="1"/>
  <c r="K15" i="32"/>
  <c r="K19" i="32"/>
  <c r="L19" i="32" s="1"/>
  <c r="K20" i="32"/>
  <c r="L20" i="32" s="1"/>
  <c r="K22" i="32"/>
  <c r="L22" i="32" s="1"/>
  <c r="K27" i="32"/>
  <c r="K31" i="32"/>
  <c r="K36" i="32"/>
  <c r="L36" i="32" s="1"/>
  <c r="K39" i="32"/>
  <c r="L39" i="32" s="1"/>
  <c r="K76" i="31"/>
  <c r="K68" i="31"/>
  <c r="K60" i="31"/>
  <c r="K52" i="31"/>
  <c r="K44" i="31"/>
  <c r="K75" i="31"/>
  <c r="K67" i="31"/>
  <c r="K59" i="31"/>
  <c r="K51" i="31"/>
  <c r="K43" i="31"/>
  <c r="K37" i="32"/>
  <c r="L37" i="32" s="1"/>
  <c r="K21" i="32"/>
  <c r="L21" i="32" s="1"/>
  <c r="K44" i="32"/>
  <c r="L44" i="32" s="1"/>
  <c r="K47" i="32"/>
  <c r="L47" i="32" s="1"/>
  <c r="K52" i="32"/>
  <c r="L52" i="32" s="1"/>
  <c r="K55" i="32"/>
  <c r="L55" i="32" s="1"/>
  <c r="K74" i="32"/>
  <c r="L74" i="32" s="1"/>
  <c r="K70" i="32"/>
  <c r="L70" i="32" s="1"/>
  <c r="I64" i="32"/>
  <c r="J64" i="32" s="1"/>
  <c r="I72" i="32"/>
  <c r="J72" i="32" s="1"/>
  <c r="I14" i="31"/>
  <c r="I26" i="31"/>
  <c r="I22" i="31"/>
  <c r="I18" i="31"/>
  <c r="I44" i="32"/>
  <c r="J44" i="32" s="1"/>
  <c r="I52" i="32"/>
  <c r="J52" i="32" s="1"/>
  <c r="I60" i="32"/>
  <c r="J60" i="32" s="1"/>
  <c r="I68" i="32"/>
  <c r="J68" i="32" s="1"/>
  <c r="I76" i="32"/>
  <c r="J76" i="32" s="1"/>
  <c r="I48" i="32"/>
  <c r="J48" i="32" s="1"/>
  <c r="I56" i="32"/>
  <c r="J56" i="32" s="1"/>
  <c r="I80" i="32"/>
  <c r="J80" i="32" s="1"/>
  <c r="I42" i="32"/>
  <c r="J42" i="32" s="1"/>
  <c r="W89" i="32"/>
  <c r="X89" i="32" s="1"/>
  <c r="W93" i="32"/>
  <c r="X93" i="32" s="1"/>
  <c r="Y90" i="32"/>
  <c r="Y98" i="32"/>
  <c r="F102" i="32"/>
  <c r="F104" i="32"/>
  <c r="Y104" i="32"/>
  <c r="V100" i="32"/>
  <c r="W100" i="32"/>
  <c r="X100" i="32" s="1"/>
  <c r="T66" i="32"/>
  <c r="T27" i="32"/>
  <c r="V38" i="32"/>
  <c r="V55" i="32"/>
  <c r="T68" i="32"/>
  <c r="T76" i="32"/>
  <c r="T84" i="32"/>
  <c r="W84" i="32"/>
  <c r="X84" i="32" s="1"/>
  <c r="T72" i="32"/>
  <c r="T80" i="32"/>
  <c r="T88" i="32"/>
  <c r="W88" i="32"/>
  <c r="X88" i="32" s="1"/>
  <c r="T111" i="32"/>
  <c r="W111" i="32"/>
  <c r="X111" i="32" s="1"/>
  <c r="V20" i="32"/>
  <c r="V14" i="32"/>
  <c r="V32" i="32"/>
  <c r="T70" i="32"/>
  <c r="T78" i="32"/>
  <c r="T86" i="32"/>
  <c r="W86" i="32"/>
  <c r="X86" i="32" s="1"/>
  <c r="V67" i="32"/>
  <c r="V69" i="32"/>
  <c r="V73" i="32"/>
  <c r="V79" i="32"/>
  <c r="V81" i="32"/>
  <c r="W85" i="32"/>
  <c r="X85" i="32" s="1"/>
  <c r="V85" i="32"/>
  <c r="W87" i="32"/>
  <c r="X87" i="32" s="1"/>
  <c r="V87" i="32"/>
  <c r="W99" i="32"/>
  <c r="X99" i="32" s="1"/>
  <c r="R99" i="32"/>
  <c r="V104" i="32"/>
  <c r="W104" i="32"/>
  <c r="X104" i="32" s="1"/>
  <c r="T105" i="32"/>
  <c r="W105" i="32"/>
  <c r="X105" i="32" s="1"/>
  <c r="T113" i="32"/>
  <c r="W113" i="32"/>
  <c r="X113" i="32" s="1"/>
  <c r="V77" i="32"/>
  <c r="V83" i="32"/>
  <c r="T54" i="32"/>
  <c r="W97" i="32"/>
  <c r="X97" i="32" s="1"/>
  <c r="W103" i="32"/>
  <c r="X103" i="32" s="1"/>
  <c r="R103" i="32"/>
  <c r="T107" i="32"/>
  <c r="W107" i="32"/>
  <c r="X107" i="32" s="1"/>
  <c r="Y85" i="32"/>
  <c r="Y87" i="32"/>
  <c r="F100" i="32"/>
  <c r="Y100" i="32"/>
  <c r="W101" i="32"/>
  <c r="X101" i="32" s="1"/>
  <c r="T109" i="32"/>
  <c r="W109" i="32"/>
  <c r="X109" i="32" s="1"/>
  <c r="Y89" i="32"/>
  <c r="W90" i="32"/>
  <c r="X90" i="32" s="1"/>
  <c r="Y91" i="32"/>
  <c r="W92" i="32"/>
  <c r="X92" i="32" s="1"/>
  <c r="Y93" i="32"/>
  <c r="W94" i="32"/>
  <c r="X94" i="32" s="1"/>
  <c r="Y95" i="32"/>
  <c r="W96" i="32"/>
  <c r="X96" i="32" s="1"/>
  <c r="W106" i="32"/>
  <c r="X106" i="32" s="1"/>
  <c r="V106" i="32"/>
  <c r="W108" i="32"/>
  <c r="X108" i="32" s="1"/>
  <c r="V108" i="32"/>
  <c r="W110" i="32"/>
  <c r="X110" i="32" s="1"/>
  <c r="V110" i="32"/>
  <c r="W112" i="32"/>
  <c r="X112" i="32" s="1"/>
  <c r="V112" i="32"/>
  <c r="V89" i="32"/>
  <c r="V91" i="32"/>
  <c r="V93" i="32"/>
  <c r="V95" i="32"/>
  <c r="V97" i="32"/>
  <c r="V101" i="32"/>
  <c r="F105" i="32"/>
  <c r="W98" i="32"/>
  <c r="X98" i="32" s="1"/>
  <c r="W102" i="32"/>
  <c r="X102" i="32" s="1"/>
  <c r="Y106" i="32"/>
  <c r="Y108" i="32"/>
  <c r="Y110" i="32"/>
  <c r="Y112" i="32"/>
  <c r="R19" i="36" l="1"/>
  <c r="U21" i="36"/>
  <c r="U18" i="36"/>
  <c r="Y14" i="36"/>
  <c r="AB16" i="36"/>
  <c r="AB20" i="36"/>
  <c r="AB17" i="36"/>
  <c r="AB21" i="36"/>
  <c r="AB19" i="36"/>
  <c r="AB14" i="36"/>
  <c r="AB18" i="36"/>
  <c r="AB13" i="36"/>
  <c r="AB15" i="36"/>
  <c r="Y17" i="36"/>
  <c r="Y15" i="36"/>
  <c r="Y20" i="36"/>
  <c r="Y13" i="36"/>
  <c r="Y16" i="36"/>
  <c r="Y18" i="36"/>
  <c r="Y21" i="36"/>
  <c r="Y19" i="36"/>
  <c r="U14" i="36"/>
  <c r="U17" i="36"/>
  <c r="U19" i="36"/>
  <c r="U13" i="36"/>
  <c r="U20" i="36"/>
  <c r="T14" i="36"/>
  <c r="S21" i="36"/>
  <c r="R20" i="36"/>
  <c r="S16" i="36"/>
  <c r="S13" i="36"/>
  <c r="T13" i="36" s="1"/>
  <c r="R13" i="36"/>
  <c r="R16" i="36"/>
  <c r="S19" i="36"/>
  <c r="T19" i="36" s="1"/>
  <c r="S18" i="36"/>
  <c r="S17" i="36"/>
  <c r="T17" i="36" s="1"/>
  <c r="R21" i="36"/>
  <c r="T21" i="36" s="1"/>
  <c r="R15" i="36"/>
  <c r="R18" i="36"/>
  <c r="T18" i="36" s="1"/>
  <c r="S20" i="36"/>
  <c r="S15" i="36"/>
  <c r="F18" i="36"/>
  <c r="F14" i="36"/>
  <c r="F17" i="36"/>
  <c r="F21" i="36"/>
  <c r="F19" i="36"/>
  <c r="F20" i="36"/>
  <c r="AA14" i="36"/>
  <c r="AA18" i="36"/>
  <c r="AC18" i="36" s="1"/>
  <c r="AA13" i="36"/>
  <c r="AA15" i="36"/>
  <c r="AA19" i="36"/>
  <c r="AA21" i="36"/>
  <c r="AC21" i="36" s="1"/>
  <c r="AA16" i="36"/>
  <c r="AC16" i="36" s="1"/>
  <c r="AA20" i="36"/>
  <c r="AA17" i="36"/>
  <c r="X15" i="36"/>
  <c r="X19" i="36"/>
  <c r="Z19" i="36" s="1"/>
  <c r="X21" i="36"/>
  <c r="Z21" i="36" s="1"/>
  <c r="X16" i="36"/>
  <c r="X20" i="36"/>
  <c r="Z20" i="36" s="1"/>
  <c r="X14" i="36"/>
  <c r="Z14" i="36" s="1"/>
  <c r="X18" i="36"/>
  <c r="Z18" i="36" s="1"/>
  <c r="X13" i="36"/>
  <c r="X17" i="36"/>
  <c r="O14" i="36"/>
  <c r="O18" i="36"/>
  <c r="O13" i="36"/>
  <c r="O17" i="36"/>
  <c r="O15" i="36"/>
  <c r="O19" i="36"/>
  <c r="O21" i="36"/>
  <c r="O16" i="36"/>
  <c r="O20" i="36"/>
  <c r="O23" i="31"/>
  <c r="P23" i="31" s="1"/>
  <c r="O19" i="31"/>
  <c r="O17" i="31"/>
  <c r="O22" i="31"/>
  <c r="O15" i="31"/>
  <c r="I20" i="32"/>
  <c r="J20" i="32" s="1"/>
  <c r="I16" i="32"/>
  <c r="J16" i="32" s="1"/>
  <c r="I15" i="31"/>
  <c r="J15" i="31" s="1"/>
  <c r="I23" i="31"/>
  <c r="J23" i="31" s="1"/>
  <c r="I19" i="31"/>
  <c r="Q59" i="32"/>
  <c r="R59" i="32" s="1"/>
  <c r="Q83" i="31"/>
  <c r="R83" i="31" s="1"/>
  <c r="Q79" i="31"/>
  <c r="Q71" i="31"/>
  <c r="R71" i="31" s="1"/>
  <c r="Q67" i="31"/>
  <c r="R67" i="31" s="1"/>
  <c r="Q63" i="31"/>
  <c r="R63" i="31" s="1"/>
  <c r="Q59" i="31"/>
  <c r="R59" i="31" s="1"/>
  <c r="Q82" i="32"/>
  <c r="R82" i="32" s="1"/>
  <c r="Q78" i="32"/>
  <c r="R78" i="32" s="1"/>
  <c r="Q74" i="32"/>
  <c r="Q70" i="32"/>
  <c r="Q66" i="32"/>
  <c r="Q62" i="32"/>
  <c r="Q58" i="32"/>
  <c r="Q54" i="32"/>
  <c r="Q82" i="31"/>
  <c r="R82" i="31" s="1"/>
  <c r="Q78" i="31"/>
  <c r="Q74" i="31"/>
  <c r="R74" i="31" s="1"/>
  <c r="Q70" i="31"/>
  <c r="R70" i="31" s="1"/>
  <c r="Q66" i="31"/>
  <c r="Q62" i="31"/>
  <c r="R62" i="31" s="1"/>
  <c r="Q58" i="31"/>
  <c r="R58" i="31" s="1"/>
  <c r="Q54" i="31"/>
  <c r="R54" i="31" s="1"/>
  <c r="Q79" i="32"/>
  <c r="R79" i="32" s="1"/>
  <c r="Q71" i="32"/>
  <c r="R71" i="32" s="1"/>
  <c r="Q67" i="32"/>
  <c r="R67" i="32" s="1"/>
  <c r="Q55" i="32"/>
  <c r="R55" i="32" s="1"/>
  <c r="Q75" i="31"/>
  <c r="R75" i="31" s="1"/>
  <c r="Q81" i="32"/>
  <c r="R81" i="32" s="1"/>
  <c r="Q77" i="32"/>
  <c r="R77" i="32" s="1"/>
  <c r="Q73" i="32"/>
  <c r="R73" i="32" s="1"/>
  <c r="Q69" i="32"/>
  <c r="R69" i="32" s="1"/>
  <c r="Q65" i="32"/>
  <c r="R65" i="32" s="1"/>
  <c r="Q61" i="32"/>
  <c r="R61" i="32" s="1"/>
  <c r="Q57" i="32"/>
  <c r="R57" i="32" s="1"/>
  <c r="Q53" i="32"/>
  <c r="R53" i="32" s="1"/>
  <c r="Q81" i="31"/>
  <c r="R81" i="31" s="1"/>
  <c r="Q77" i="31"/>
  <c r="R77" i="31" s="1"/>
  <c r="Q73" i="31"/>
  <c r="R73" i="31" s="1"/>
  <c r="Q69" i="31"/>
  <c r="Q65" i="31"/>
  <c r="R65" i="31" s="1"/>
  <c r="Q61" i="31"/>
  <c r="R61" i="31" s="1"/>
  <c r="Q57" i="31"/>
  <c r="R57" i="31" s="1"/>
  <c r="Q53" i="31"/>
  <c r="Q83" i="32"/>
  <c r="R83" i="32" s="1"/>
  <c r="Q75" i="32"/>
  <c r="R75" i="32" s="1"/>
  <c r="Q63" i="32"/>
  <c r="R63" i="32" s="1"/>
  <c r="Q55" i="31"/>
  <c r="Q80" i="32"/>
  <c r="R80" i="32" s="1"/>
  <c r="Q76" i="32"/>
  <c r="Q72" i="32"/>
  <c r="R72" i="32" s="1"/>
  <c r="Q68" i="32"/>
  <c r="Q64" i="32"/>
  <c r="Q60" i="32"/>
  <c r="Q56" i="32"/>
  <c r="Q52" i="32"/>
  <c r="Q80" i="31"/>
  <c r="R80" i="31" s="1"/>
  <c r="Q76" i="31"/>
  <c r="R76" i="31" s="1"/>
  <c r="Q72" i="31"/>
  <c r="R72" i="31" s="1"/>
  <c r="Q68" i="31"/>
  <c r="R68" i="31" s="1"/>
  <c r="Q64" i="31"/>
  <c r="R64" i="31" s="1"/>
  <c r="Q60" i="31"/>
  <c r="R60" i="31" s="1"/>
  <c r="Q56" i="31"/>
  <c r="R56" i="31" s="1"/>
  <c r="Q52" i="31"/>
  <c r="Q77" i="15"/>
  <c r="M83" i="31"/>
  <c r="M79" i="31"/>
  <c r="N79" i="31" s="1"/>
  <c r="M75" i="31"/>
  <c r="N75" i="31" s="1"/>
  <c r="M82" i="31"/>
  <c r="N82" i="31" s="1"/>
  <c r="M78" i="31"/>
  <c r="N78" i="31" s="1"/>
  <c r="M74" i="31"/>
  <c r="N74" i="31" s="1"/>
  <c r="AE77" i="15"/>
  <c r="M83" i="32"/>
  <c r="N83" i="32" s="1"/>
  <c r="M82" i="32"/>
  <c r="N82" i="32" s="1"/>
  <c r="M81" i="31"/>
  <c r="M77" i="31"/>
  <c r="N77" i="31" s="1"/>
  <c r="M81" i="32"/>
  <c r="N81" i="32" s="1"/>
  <c r="P15" i="36" s="1"/>
  <c r="M80" i="31"/>
  <c r="N80" i="31" s="1"/>
  <c r="M76" i="31"/>
  <c r="N76" i="31" s="1"/>
  <c r="L23" i="32"/>
  <c r="K81" i="32"/>
  <c r="L81" i="32" s="1"/>
  <c r="K81" i="31"/>
  <c r="L81" i="31" s="1"/>
  <c r="K80" i="32"/>
  <c r="K80" i="31"/>
  <c r="L27" i="32"/>
  <c r="L15" i="32"/>
  <c r="L21" i="36" s="1"/>
  <c r="K83" i="32"/>
  <c r="L83" i="32" s="1"/>
  <c r="K79" i="32"/>
  <c r="L79" i="32" s="1"/>
  <c r="K83" i="31"/>
  <c r="K79" i="31"/>
  <c r="K82" i="32"/>
  <c r="K78" i="32"/>
  <c r="K82" i="31"/>
  <c r="L82" i="31" s="1"/>
  <c r="L31" i="32"/>
  <c r="I55" i="32"/>
  <c r="J55" i="32" s="1"/>
  <c r="I66" i="31"/>
  <c r="J66" i="31" s="1"/>
  <c r="I42" i="31"/>
  <c r="I79" i="32"/>
  <c r="J79" i="32" s="1"/>
  <c r="I63" i="32"/>
  <c r="J63" i="32" s="1"/>
  <c r="I82" i="31"/>
  <c r="J82" i="31" s="1"/>
  <c r="I74" i="31"/>
  <c r="I50" i="31"/>
  <c r="J50" i="31" s="1"/>
  <c r="I83" i="31"/>
  <c r="J83" i="31" s="1"/>
  <c r="I77" i="32"/>
  <c r="J77" i="32" s="1"/>
  <c r="I69" i="32"/>
  <c r="J69" i="32" s="1"/>
  <c r="I61" i="32"/>
  <c r="J61" i="32" s="1"/>
  <c r="I53" i="32"/>
  <c r="J53" i="32" s="1"/>
  <c r="I45" i="32"/>
  <c r="J45" i="32" s="1"/>
  <c r="I80" i="31"/>
  <c r="I72" i="31"/>
  <c r="J72" i="31" s="1"/>
  <c r="I64" i="31"/>
  <c r="I56" i="31"/>
  <c r="J56" i="31" s="1"/>
  <c r="I48" i="31"/>
  <c r="I71" i="32"/>
  <c r="J71" i="32" s="1"/>
  <c r="I47" i="32"/>
  <c r="J47" i="32" s="1"/>
  <c r="I58" i="31"/>
  <c r="J58" i="31" s="1"/>
  <c r="I83" i="32"/>
  <c r="J83" i="32" s="1"/>
  <c r="I75" i="32"/>
  <c r="J75" i="32" s="1"/>
  <c r="I67" i="32"/>
  <c r="J67" i="32" s="1"/>
  <c r="I59" i="32"/>
  <c r="J59" i="32" s="1"/>
  <c r="I51" i="32"/>
  <c r="J51" i="32" s="1"/>
  <c r="I43" i="32"/>
  <c r="J43" i="32" s="1"/>
  <c r="I78" i="31"/>
  <c r="I70" i="31"/>
  <c r="J70" i="31" s="1"/>
  <c r="I62" i="31"/>
  <c r="I54" i="31"/>
  <c r="J54" i="31" s="1"/>
  <c r="I46" i="31"/>
  <c r="J46" i="31" s="1"/>
  <c r="I81" i="32"/>
  <c r="J81" i="32" s="1"/>
  <c r="I73" i="32"/>
  <c r="J73" i="32" s="1"/>
  <c r="I65" i="32"/>
  <c r="J65" i="32" s="1"/>
  <c r="I57" i="32"/>
  <c r="J57" i="32" s="1"/>
  <c r="I49" i="32"/>
  <c r="J49" i="32" s="1"/>
  <c r="I41" i="32"/>
  <c r="J41" i="32" s="1"/>
  <c r="I76" i="31"/>
  <c r="J76" i="31" s="1"/>
  <c r="I68" i="31"/>
  <c r="J68" i="31" s="1"/>
  <c r="I60" i="31"/>
  <c r="J60" i="31" s="1"/>
  <c r="I52" i="31"/>
  <c r="I44" i="31"/>
  <c r="J44" i="31" s="1"/>
  <c r="G83" i="32"/>
  <c r="G75" i="32"/>
  <c r="G67" i="32"/>
  <c r="G59" i="32"/>
  <c r="G51" i="32"/>
  <c r="G43" i="32"/>
  <c r="G80" i="31"/>
  <c r="H80" i="31" s="1"/>
  <c r="G70" i="31"/>
  <c r="G64" i="31"/>
  <c r="G54" i="31"/>
  <c r="H54" i="31" s="1"/>
  <c r="G48" i="31"/>
  <c r="G81" i="32"/>
  <c r="G73" i="32"/>
  <c r="G65" i="32"/>
  <c r="G57" i="32"/>
  <c r="G49" i="32"/>
  <c r="G41" i="32"/>
  <c r="G74" i="31"/>
  <c r="H74" i="31" s="1"/>
  <c r="G68" i="31"/>
  <c r="G58" i="31"/>
  <c r="H58" i="31" s="1"/>
  <c r="G52" i="31"/>
  <c r="H52" i="31" s="1"/>
  <c r="G42" i="31"/>
  <c r="H42" i="31" s="1"/>
  <c r="G79" i="32"/>
  <c r="G71" i="32"/>
  <c r="G63" i="32"/>
  <c r="G55" i="32"/>
  <c r="G47" i="32"/>
  <c r="G78" i="31"/>
  <c r="G72" i="31"/>
  <c r="H72" i="31" s="1"/>
  <c r="G62" i="31"/>
  <c r="G56" i="31"/>
  <c r="H56" i="31" s="1"/>
  <c r="G46" i="31"/>
  <c r="G77" i="32"/>
  <c r="G69" i="32"/>
  <c r="G61" i="32"/>
  <c r="G53" i="32"/>
  <c r="G45" i="32"/>
  <c r="G82" i="31"/>
  <c r="H82" i="31" s="1"/>
  <c r="G76" i="31"/>
  <c r="H76" i="31" s="1"/>
  <c r="G66" i="31"/>
  <c r="G60" i="31"/>
  <c r="G50" i="31"/>
  <c r="G44" i="31"/>
  <c r="H44" i="31" s="1"/>
  <c r="U5" i="31"/>
  <c r="Q5" i="31"/>
  <c r="L5" i="31"/>
  <c r="H5" i="31"/>
  <c r="E5" i="31"/>
  <c r="A5"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B75" i="31"/>
  <c r="B76" i="31"/>
  <c r="B77" i="31"/>
  <c r="B78" i="31"/>
  <c r="B79" i="31"/>
  <c r="B80" i="31"/>
  <c r="B81" i="31"/>
  <c r="B82" i="31"/>
  <c r="B83" i="31"/>
  <c r="B84" i="31"/>
  <c r="B85" i="31"/>
  <c r="B86" i="31"/>
  <c r="B87" i="31"/>
  <c r="B88" i="31"/>
  <c r="B89" i="31"/>
  <c r="B90" i="31"/>
  <c r="B91" i="31"/>
  <c r="B92" i="31"/>
  <c r="B93" i="31"/>
  <c r="B94" i="31"/>
  <c r="B95" i="31"/>
  <c r="B96" i="31"/>
  <c r="B97" i="31"/>
  <c r="B98" i="31"/>
  <c r="B99" i="31"/>
  <c r="B100" i="31"/>
  <c r="B101" i="31"/>
  <c r="B102" i="31"/>
  <c r="B103" i="31"/>
  <c r="B104" i="31"/>
  <c r="B105" i="31"/>
  <c r="B106" i="31"/>
  <c r="B107" i="31"/>
  <c r="B108" i="31"/>
  <c r="B109" i="31"/>
  <c r="B110" i="31"/>
  <c r="B111" i="31"/>
  <c r="B112" i="31"/>
  <c r="B113" i="31"/>
  <c r="B14" i="31"/>
  <c r="Y113" i="31"/>
  <c r="W113" i="31"/>
  <c r="V113" i="31"/>
  <c r="T113" i="31"/>
  <c r="R113" i="31"/>
  <c r="P113" i="31"/>
  <c r="N113" i="31"/>
  <c r="L113" i="31"/>
  <c r="J113" i="31"/>
  <c r="H113" i="31"/>
  <c r="F113" i="31"/>
  <c r="Y112" i="31"/>
  <c r="W112" i="31"/>
  <c r="V112" i="31"/>
  <c r="T112" i="31"/>
  <c r="R112" i="31"/>
  <c r="P112" i="31"/>
  <c r="N112" i="31"/>
  <c r="L112" i="31"/>
  <c r="J112" i="31"/>
  <c r="H112" i="31"/>
  <c r="F112" i="31"/>
  <c r="Y111" i="31"/>
  <c r="W111" i="31"/>
  <c r="X111" i="31" s="1"/>
  <c r="V111" i="31"/>
  <c r="T111" i="31"/>
  <c r="R111" i="31"/>
  <c r="P111" i="31"/>
  <c r="N111" i="31"/>
  <c r="L111" i="31"/>
  <c r="J111" i="31"/>
  <c r="H111" i="31"/>
  <c r="F111" i="31"/>
  <c r="Y110" i="31"/>
  <c r="W110" i="31"/>
  <c r="V110" i="31"/>
  <c r="T110" i="31"/>
  <c r="R110" i="31"/>
  <c r="P110" i="31"/>
  <c r="N110" i="31"/>
  <c r="L110" i="31"/>
  <c r="J110" i="31"/>
  <c r="H110" i="31"/>
  <c r="F110" i="31"/>
  <c r="Y109" i="31"/>
  <c r="W109" i="31"/>
  <c r="V109" i="31"/>
  <c r="T109" i="31"/>
  <c r="R109" i="31"/>
  <c r="P109" i="31"/>
  <c r="N109" i="31"/>
  <c r="L109" i="31"/>
  <c r="J109" i="31"/>
  <c r="H109" i="31"/>
  <c r="F109" i="31"/>
  <c r="Y108" i="31"/>
  <c r="W108" i="31"/>
  <c r="V108" i="31"/>
  <c r="T108" i="31"/>
  <c r="R108" i="31"/>
  <c r="P108" i="31"/>
  <c r="N108" i="31"/>
  <c r="L108" i="31"/>
  <c r="J108" i="31"/>
  <c r="H108" i="31"/>
  <c r="F108" i="31"/>
  <c r="Y107" i="31"/>
  <c r="W107" i="31"/>
  <c r="V107" i="31"/>
  <c r="T107" i="31"/>
  <c r="R107" i="31"/>
  <c r="P107" i="31"/>
  <c r="N107" i="31"/>
  <c r="L107" i="31"/>
  <c r="J107" i="31"/>
  <c r="H107" i="31"/>
  <c r="F107" i="31"/>
  <c r="Y106" i="31"/>
  <c r="W106" i="31"/>
  <c r="V106" i="31"/>
  <c r="T106" i="31"/>
  <c r="R106" i="31"/>
  <c r="P106" i="31"/>
  <c r="N106" i="31"/>
  <c r="L106" i="31"/>
  <c r="J106" i="31"/>
  <c r="H106" i="31"/>
  <c r="F106" i="31"/>
  <c r="Y105" i="31"/>
  <c r="W105" i="31"/>
  <c r="V105" i="31"/>
  <c r="T105" i="31"/>
  <c r="R105" i="31"/>
  <c r="P105" i="31"/>
  <c r="N105" i="31"/>
  <c r="L105" i="31"/>
  <c r="J105" i="31"/>
  <c r="H105" i="31"/>
  <c r="F105" i="31"/>
  <c r="Y104" i="31"/>
  <c r="W104" i="31"/>
  <c r="V104" i="31"/>
  <c r="T104" i="31"/>
  <c r="R104" i="31"/>
  <c r="P104" i="31"/>
  <c r="N104" i="31"/>
  <c r="L104" i="31"/>
  <c r="J104" i="31"/>
  <c r="H104" i="31"/>
  <c r="F104" i="31"/>
  <c r="Y103" i="31"/>
  <c r="W103" i="31"/>
  <c r="X103" i="31" s="1"/>
  <c r="V103" i="31"/>
  <c r="T103" i="31"/>
  <c r="R103" i="31"/>
  <c r="P103" i="31"/>
  <c r="N103" i="31"/>
  <c r="L103" i="31"/>
  <c r="J103" i="31"/>
  <c r="H103" i="31"/>
  <c r="F103" i="31"/>
  <c r="Y102" i="31"/>
  <c r="W102" i="31"/>
  <c r="V102" i="31"/>
  <c r="T102" i="31"/>
  <c r="R102" i="31"/>
  <c r="P102" i="31"/>
  <c r="N102" i="31"/>
  <c r="L102" i="31"/>
  <c r="J102" i="31"/>
  <c r="H102" i="31"/>
  <c r="F102" i="31"/>
  <c r="Y101" i="31"/>
  <c r="W101" i="31"/>
  <c r="V101" i="31"/>
  <c r="T101" i="31"/>
  <c r="R101" i="31"/>
  <c r="P101" i="31"/>
  <c r="N101" i="31"/>
  <c r="L101" i="31"/>
  <c r="J101" i="31"/>
  <c r="H101" i="31"/>
  <c r="F101" i="31"/>
  <c r="Y100" i="31"/>
  <c r="W100" i="31"/>
  <c r="V100" i="31"/>
  <c r="T100" i="31"/>
  <c r="R100" i="31"/>
  <c r="P100" i="31"/>
  <c r="N100" i="31"/>
  <c r="L100" i="31"/>
  <c r="J100" i="31"/>
  <c r="H100" i="31"/>
  <c r="F100" i="31"/>
  <c r="Y99" i="31"/>
  <c r="W99" i="31"/>
  <c r="V99" i="31"/>
  <c r="T99" i="31"/>
  <c r="R99" i="31"/>
  <c r="P99" i="31"/>
  <c r="N99" i="31"/>
  <c r="L99" i="31"/>
  <c r="J99" i="31"/>
  <c r="H99" i="31"/>
  <c r="F99" i="31"/>
  <c r="Y98" i="31"/>
  <c r="W98" i="31"/>
  <c r="V98" i="31"/>
  <c r="T98" i="31"/>
  <c r="R98" i="31"/>
  <c r="P98" i="31"/>
  <c r="N98" i="31"/>
  <c r="L98" i="31"/>
  <c r="J98" i="31"/>
  <c r="H98" i="31"/>
  <c r="F98" i="31"/>
  <c r="Y97" i="31"/>
  <c r="W97" i="31"/>
  <c r="V97" i="31"/>
  <c r="T97" i="31"/>
  <c r="R97" i="31"/>
  <c r="P97" i="31"/>
  <c r="N97" i="31"/>
  <c r="L97" i="31"/>
  <c r="J97" i="31"/>
  <c r="H97" i="31"/>
  <c r="F97" i="31"/>
  <c r="Y96" i="31"/>
  <c r="W96" i="31"/>
  <c r="V96" i="31"/>
  <c r="T96" i="31"/>
  <c r="R96" i="31"/>
  <c r="P96" i="31"/>
  <c r="N96" i="31"/>
  <c r="L96" i="31"/>
  <c r="J96" i="31"/>
  <c r="H96" i="31"/>
  <c r="F96" i="31"/>
  <c r="Y95" i="31"/>
  <c r="W95" i="31"/>
  <c r="X95" i="31" s="1"/>
  <c r="V95" i="31"/>
  <c r="T95" i="31"/>
  <c r="R95" i="31"/>
  <c r="P95" i="31"/>
  <c r="N95" i="31"/>
  <c r="L95" i="31"/>
  <c r="J95" i="31"/>
  <c r="H95" i="31"/>
  <c r="F95" i="31"/>
  <c r="Y94" i="31"/>
  <c r="W94" i="31"/>
  <c r="V94" i="31"/>
  <c r="T94" i="31"/>
  <c r="R94" i="31"/>
  <c r="P94" i="31"/>
  <c r="N94" i="31"/>
  <c r="L94" i="31"/>
  <c r="J94" i="31"/>
  <c r="H94" i="31"/>
  <c r="F94" i="31"/>
  <c r="Y93" i="31"/>
  <c r="W93" i="31"/>
  <c r="V93" i="31"/>
  <c r="T93" i="31"/>
  <c r="R93" i="31"/>
  <c r="P93" i="31"/>
  <c r="N93" i="31"/>
  <c r="L93" i="31"/>
  <c r="J93" i="31"/>
  <c r="H93" i="31"/>
  <c r="F93" i="31"/>
  <c r="Y92" i="31"/>
  <c r="W92" i="31"/>
  <c r="V92" i="31"/>
  <c r="T92" i="31"/>
  <c r="R92" i="31"/>
  <c r="P92" i="31"/>
  <c r="N92" i="31"/>
  <c r="L92" i="31"/>
  <c r="J92" i="31"/>
  <c r="H92" i="31"/>
  <c r="F92" i="31"/>
  <c r="Y91" i="31"/>
  <c r="W91" i="31"/>
  <c r="V91" i="31"/>
  <c r="T91" i="31"/>
  <c r="R91" i="31"/>
  <c r="P91" i="31"/>
  <c r="N91" i="31"/>
  <c r="L91" i="31"/>
  <c r="J91" i="31"/>
  <c r="H91" i="31"/>
  <c r="F91" i="31"/>
  <c r="Y90" i="31"/>
  <c r="W90" i="31"/>
  <c r="V90" i="31"/>
  <c r="T90" i="31"/>
  <c r="R90" i="31"/>
  <c r="P90" i="31"/>
  <c r="N90" i="31"/>
  <c r="L90" i="31"/>
  <c r="J90" i="31"/>
  <c r="H90" i="31"/>
  <c r="F90" i="31"/>
  <c r="Y89" i="31"/>
  <c r="W89" i="31"/>
  <c r="V89" i="31"/>
  <c r="T89" i="31"/>
  <c r="R89" i="31"/>
  <c r="P89" i="31"/>
  <c r="N89" i="31"/>
  <c r="L89" i="31"/>
  <c r="J89" i="31"/>
  <c r="H89" i="31"/>
  <c r="F89" i="31"/>
  <c r="Y88" i="31"/>
  <c r="W88" i="31"/>
  <c r="V88" i="31"/>
  <c r="T88" i="31"/>
  <c r="R88" i="31"/>
  <c r="P88" i="31"/>
  <c r="N88" i="31"/>
  <c r="L88" i="31"/>
  <c r="J88" i="31"/>
  <c r="H88" i="31"/>
  <c r="F88" i="31"/>
  <c r="Y87" i="31"/>
  <c r="W87" i="31"/>
  <c r="X87" i="31" s="1"/>
  <c r="V87" i="31"/>
  <c r="T87" i="31"/>
  <c r="R87" i="31"/>
  <c r="P87" i="31"/>
  <c r="N87" i="31"/>
  <c r="L87" i="31"/>
  <c r="J87" i="31"/>
  <c r="H87" i="31"/>
  <c r="F87" i="31"/>
  <c r="Y86" i="31"/>
  <c r="W86" i="31"/>
  <c r="V86" i="31"/>
  <c r="T86" i="31"/>
  <c r="R86" i="31"/>
  <c r="P86" i="31"/>
  <c r="N86" i="31"/>
  <c r="L86" i="31"/>
  <c r="J86" i="31"/>
  <c r="H86" i="31"/>
  <c r="F86" i="31"/>
  <c r="Y85" i="31"/>
  <c r="W85" i="31"/>
  <c r="V85" i="31"/>
  <c r="T85" i="31"/>
  <c r="R85" i="31"/>
  <c r="P85" i="31"/>
  <c r="N85" i="31"/>
  <c r="L85" i="31"/>
  <c r="J85" i="31"/>
  <c r="H85" i="31"/>
  <c r="F85" i="31"/>
  <c r="Y84" i="31"/>
  <c r="W84" i="31"/>
  <c r="V84" i="31"/>
  <c r="T84" i="31"/>
  <c r="R84" i="31"/>
  <c r="P84" i="31"/>
  <c r="N84" i="31"/>
  <c r="L84" i="31"/>
  <c r="J84" i="31"/>
  <c r="H84" i="31"/>
  <c r="F84" i="31"/>
  <c r="V83" i="31"/>
  <c r="T83" i="31"/>
  <c r="P83" i="31"/>
  <c r="N83" i="31"/>
  <c r="L83" i="31"/>
  <c r="H83" i="31"/>
  <c r="V82" i="31"/>
  <c r="T82" i="31"/>
  <c r="P82" i="31"/>
  <c r="V81" i="31"/>
  <c r="T81" i="31"/>
  <c r="P81" i="31"/>
  <c r="N81" i="31"/>
  <c r="J81" i="31"/>
  <c r="H81" i="31"/>
  <c r="V80" i="31"/>
  <c r="T80" i="31"/>
  <c r="P80" i="31"/>
  <c r="L80" i="31"/>
  <c r="J80" i="31"/>
  <c r="V79" i="31"/>
  <c r="T79" i="31"/>
  <c r="R79" i="31"/>
  <c r="P79" i="31"/>
  <c r="L79" i="31"/>
  <c r="J79" i="31"/>
  <c r="H79" i="31"/>
  <c r="V78" i="31"/>
  <c r="T78" i="31"/>
  <c r="R78" i="31"/>
  <c r="P78" i="31"/>
  <c r="L78" i="31"/>
  <c r="J78" i="31"/>
  <c r="H78" i="31"/>
  <c r="V77" i="31"/>
  <c r="T77" i="31"/>
  <c r="P77" i="31"/>
  <c r="L77" i="31"/>
  <c r="J77" i="31"/>
  <c r="H77" i="31"/>
  <c r="V76" i="31"/>
  <c r="T76" i="31"/>
  <c r="P76" i="31"/>
  <c r="L76" i="31"/>
  <c r="V75" i="31"/>
  <c r="T75" i="31"/>
  <c r="P75" i="31"/>
  <c r="L75" i="31"/>
  <c r="J75" i="31"/>
  <c r="H75" i="31"/>
  <c r="V74" i="31"/>
  <c r="T74" i="31"/>
  <c r="P74" i="31"/>
  <c r="L74" i="31"/>
  <c r="J74" i="31"/>
  <c r="V73" i="31"/>
  <c r="T73" i="31"/>
  <c r="P73" i="31"/>
  <c r="N73" i="31"/>
  <c r="L73" i="31"/>
  <c r="J73" i="31"/>
  <c r="H73" i="31"/>
  <c r="V72" i="31"/>
  <c r="T72" i="31"/>
  <c r="P72" i="31"/>
  <c r="N72" i="31"/>
  <c r="L72" i="31"/>
  <c r="V71" i="31"/>
  <c r="T71" i="31"/>
  <c r="P71" i="31"/>
  <c r="N71" i="31"/>
  <c r="L71" i="31"/>
  <c r="J71" i="31"/>
  <c r="H71" i="31"/>
  <c r="V70" i="31"/>
  <c r="T70" i="31"/>
  <c r="P70" i="31"/>
  <c r="N70" i="31"/>
  <c r="L70" i="31"/>
  <c r="H70" i="31"/>
  <c r="V69" i="31"/>
  <c r="T69" i="31"/>
  <c r="R69" i="31"/>
  <c r="P69" i="31"/>
  <c r="N69" i="31"/>
  <c r="L69" i="31"/>
  <c r="J69" i="31"/>
  <c r="H69" i="31"/>
  <c r="V68" i="31"/>
  <c r="T68" i="31"/>
  <c r="P68" i="31"/>
  <c r="N68" i="31"/>
  <c r="L68" i="31"/>
  <c r="H68" i="31"/>
  <c r="V67" i="31"/>
  <c r="T67" i="31"/>
  <c r="P67" i="31"/>
  <c r="N67" i="31"/>
  <c r="L67" i="31"/>
  <c r="J67" i="31"/>
  <c r="H67" i="31"/>
  <c r="V66" i="31"/>
  <c r="T66" i="31"/>
  <c r="R66" i="31"/>
  <c r="P66" i="31"/>
  <c r="N66" i="31"/>
  <c r="L66" i="31"/>
  <c r="H66" i="31"/>
  <c r="V65" i="31"/>
  <c r="T65" i="31"/>
  <c r="P65" i="31"/>
  <c r="N65" i="31"/>
  <c r="L65" i="31"/>
  <c r="J65" i="31"/>
  <c r="H65" i="31"/>
  <c r="V64" i="31"/>
  <c r="T64" i="31"/>
  <c r="P64" i="31"/>
  <c r="N64" i="31"/>
  <c r="L64" i="31"/>
  <c r="J64" i="31"/>
  <c r="H64" i="31"/>
  <c r="V63" i="31"/>
  <c r="T63" i="31"/>
  <c r="P63" i="31"/>
  <c r="N63" i="31"/>
  <c r="L63" i="31"/>
  <c r="J63" i="31"/>
  <c r="H63" i="31"/>
  <c r="V62" i="31"/>
  <c r="T62" i="31"/>
  <c r="P62" i="31"/>
  <c r="N62" i="31"/>
  <c r="L62" i="31"/>
  <c r="J62" i="31"/>
  <c r="H62" i="31"/>
  <c r="V61" i="31"/>
  <c r="T61" i="31"/>
  <c r="P61" i="31"/>
  <c r="N61" i="31"/>
  <c r="L61" i="31"/>
  <c r="J61" i="31"/>
  <c r="H61" i="31"/>
  <c r="V60" i="31"/>
  <c r="T60" i="31"/>
  <c r="P60" i="31"/>
  <c r="N60" i="31"/>
  <c r="L60" i="31"/>
  <c r="H60" i="31"/>
  <c r="V59" i="31"/>
  <c r="T59" i="31"/>
  <c r="P59" i="31"/>
  <c r="N59" i="31"/>
  <c r="L59" i="31"/>
  <c r="J59" i="31"/>
  <c r="H59" i="31"/>
  <c r="V58" i="31"/>
  <c r="T58" i="31"/>
  <c r="P58" i="31"/>
  <c r="N58" i="31"/>
  <c r="L58" i="31"/>
  <c r="V57" i="31"/>
  <c r="T57" i="31"/>
  <c r="P57" i="31"/>
  <c r="N57" i="31"/>
  <c r="L57" i="31"/>
  <c r="J57" i="31"/>
  <c r="H57" i="31"/>
  <c r="V56" i="31"/>
  <c r="T56" i="31"/>
  <c r="P56" i="31"/>
  <c r="N56" i="31"/>
  <c r="L56" i="31"/>
  <c r="V55" i="31"/>
  <c r="T55" i="31"/>
  <c r="R55" i="31"/>
  <c r="P55" i="31"/>
  <c r="N55" i="31"/>
  <c r="L55" i="31"/>
  <c r="J55" i="31"/>
  <c r="H55" i="31"/>
  <c r="V54" i="31"/>
  <c r="T54" i="31"/>
  <c r="P54" i="31"/>
  <c r="N54" i="31"/>
  <c r="L54" i="31"/>
  <c r="V53" i="31"/>
  <c r="T53" i="31"/>
  <c r="R53" i="31"/>
  <c r="P53" i="31"/>
  <c r="N53" i="31"/>
  <c r="L53" i="31"/>
  <c r="J53" i="31"/>
  <c r="H53" i="31"/>
  <c r="V52" i="31"/>
  <c r="T52" i="31"/>
  <c r="R52" i="31"/>
  <c r="P52" i="31"/>
  <c r="N52" i="31"/>
  <c r="L52" i="31"/>
  <c r="J52" i="31"/>
  <c r="V51" i="31"/>
  <c r="T51" i="31"/>
  <c r="R51" i="31"/>
  <c r="P51" i="31"/>
  <c r="N51" i="31"/>
  <c r="L51" i="31"/>
  <c r="J51" i="31"/>
  <c r="H51" i="31"/>
  <c r="V50" i="31"/>
  <c r="T50" i="31"/>
  <c r="R50" i="31"/>
  <c r="P50" i="31"/>
  <c r="N50" i="31"/>
  <c r="L50" i="31"/>
  <c r="H50" i="31"/>
  <c r="V49" i="31"/>
  <c r="T49" i="31"/>
  <c r="R49" i="31"/>
  <c r="P49" i="31"/>
  <c r="N49" i="31"/>
  <c r="L49" i="31"/>
  <c r="J49" i="31"/>
  <c r="H49" i="31"/>
  <c r="V48" i="31"/>
  <c r="T48" i="31"/>
  <c r="R48" i="31"/>
  <c r="P48" i="31"/>
  <c r="N48" i="31"/>
  <c r="L48" i="31"/>
  <c r="J48" i="31"/>
  <c r="H48" i="31"/>
  <c r="V47" i="31"/>
  <c r="T47" i="31"/>
  <c r="R47" i="31"/>
  <c r="P47" i="31"/>
  <c r="N47" i="31"/>
  <c r="L47" i="31"/>
  <c r="J47" i="31"/>
  <c r="H47" i="31"/>
  <c r="V46" i="31"/>
  <c r="T46" i="31"/>
  <c r="R46" i="31"/>
  <c r="P46" i="31"/>
  <c r="N46" i="31"/>
  <c r="L46" i="31"/>
  <c r="H46" i="31"/>
  <c r="V45" i="31"/>
  <c r="T45" i="31"/>
  <c r="R45" i="31"/>
  <c r="P45" i="31"/>
  <c r="N45" i="31"/>
  <c r="L45" i="31"/>
  <c r="J45" i="31"/>
  <c r="H45" i="31"/>
  <c r="V44" i="31"/>
  <c r="T44" i="31"/>
  <c r="R44" i="31"/>
  <c r="P44" i="31"/>
  <c r="N44" i="31"/>
  <c r="L44" i="31"/>
  <c r="V43" i="31"/>
  <c r="T43" i="31"/>
  <c r="R43" i="31"/>
  <c r="P43" i="31"/>
  <c r="N43" i="31"/>
  <c r="L43" i="31"/>
  <c r="J43" i="31"/>
  <c r="H43" i="31"/>
  <c r="V42" i="31"/>
  <c r="T42" i="31"/>
  <c r="R42" i="31"/>
  <c r="P42" i="31"/>
  <c r="N42" i="31"/>
  <c r="L42" i="31"/>
  <c r="J42" i="31"/>
  <c r="V41" i="31"/>
  <c r="T41" i="31"/>
  <c r="R41" i="31"/>
  <c r="P41" i="31"/>
  <c r="N41" i="31"/>
  <c r="L41" i="31"/>
  <c r="J41" i="31"/>
  <c r="H41" i="31"/>
  <c r="V40" i="31"/>
  <c r="T40" i="31"/>
  <c r="R40" i="31"/>
  <c r="P40" i="31"/>
  <c r="N40" i="31"/>
  <c r="L40" i="31"/>
  <c r="J40" i="31"/>
  <c r="H40" i="31"/>
  <c r="V39" i="31"/>
  <c r="T39" i="31"/>
  <c r="R39" i="31"/>
  <c r="P39" i="31"/>
  <c r="N39" i="31"/>
  <c r="L39" i="31"/>
  <c r="J39" i="31"/>
  <c r="H39" i="31"/>
  <c r="V38" i="31"/>
  <c r="T38" i="31"/>
  <c r="R38" i="31"/>
  <c r="P38" i="31"/>
  <c r="N38" i="31"/>
  <c r="L38" i="31"/>
  <c r="J38" i="31"/>
  <c r="H38" i="31"/>
  <c r="V37" i="31"/>
  <c r="T37" i="31"/>
  <c r="R37" i="31"/>
  <c r="P37" i="31"/>
  <c r="N37" i="31"/>
  <c r="L37" i="31"/>
  <c r="J37" i="31"/>
  <c r="H37" i="31"/>
  <c r="V36" i="31"/>
  <c r="T36" i="31"/>
  <c r="R36" i="31"/>
  <c r="P36" i="31"/>
  <c r="N36" i="31"/>
  <c r="L36" i="31"/>
  <c r="J36" i="31"/>
  <c r="H36" i="31"/>
  <c r="V35" i="31"/>
  <c r="T35" i="31"/>
  <c r="R35" i="31"/>
  <c r="P35" i="31"/>
  <c r="N35" i="31"/>
  <c r="L35" i="31"/>
  <c r="J35" i="31"/>
  <c r="H35" i="31"/>
  <c r="V34" i="31"/>
  <c r="T34" i="31"/>
  <c r="R34" i="31"/>
  <c r="P34" i="31"/>
  <c r="N34" i="31"/>
  <c r="L34" i="31"/>
  <c r="J34" i="31"/>
  <c r="H34" i="31"/>
  <c r="V33" i="31"/>
  <c r="T33" i="31"/>
  <c r="R33" i="31"/>
  <c r="P33" i="31"/>
  <c r="N33" i="31"/>
  <c r="L33" i="31"/>
  <c r="J33" i="31"/>
  <c r="H33" i="31"/>
  <c r="V32" i="31"/>
  <c r="T32" i="31"/>
  <c r="R32" i="31"/>
  <c r="P32" i="31"/>
  <c r="N32" i="31"/>
  <c r="L32" i="31"/>
  <c r="J32" i="31"/>
  <c r="H32" i="31"/>
  <c r="V31" i="31"/>
  <c r="T31" i="31"/>
  <c r="R31" i="31"/>
  <c r="P31" i="31"/>
  <c r="N31" i="31"/>
  <c r="L31" i="31"/>
  <c r="J31" i="31"/>
  <c r="H31" i="31"/>
  <c r="V30" i="31"/>
  <c r="T30" i="31"/>
  <c r="R30" i="31"/>
  <c r="P30" i="31"/>
  <c r="N30" i="31"/>
  <c r="L30" i="31"/>
  <c r="J30" i="31"/>
  <c r="H30" i="31"/>
  <c r="V29" i="31"/>
  <c r="T29" i="31"/>
  <c r="R29" i="31"/>
  <c r="P29" i="31"/>
  <c r="N29" i="31"/>
  <c r="L29" i="31"/>
  <c r="J29" i="31"/>
  <c r="H29" i="31"/>
  <c r="V28" i="31"/>
  <c r="T28" i="31"/>
  <c r="R28" i="31"/>
  <c r="P28" i="31"/>
  <c r="N28" i="31"/>
  <c r="L28" i="31"/>
  <c r="J28" i="31"/>
  <c r="H28" i="31"/>
  <c r="V27" i="31"/>
  <c r="T27" i="31"/>
  <c r="R27" i="31"/>
  <c r="P27" i="31"/>
  <c r="N27" i="31"/>
  <c r="L27" i="31"/>
  <c r="J27" i="31"/>
  <c r="H27" i="31"/>
  <c r="V26" i="31"/>
  <c r="T26" i="31"/>
  <c r="R26" i="31"/>
  <c r="P26" i="31"/>
  <c r="N26" i="31"/>
  <c r="L26" i="31"/>
  <c r="J26" i="31"/>
  <c r="H26" i="31"/>
  <c r="V25" i="31"/>
  <c r="T25" i="31"/>
  <c r="R25" i="31"/>
  <c r="P25" i="31"/>
  <c r="N25" i="31"/>
  <c r="L25" i="31"/>
  <c r="J25" i="31"/>
  <c r="H25" i="31"/>
  <c r="V24" i="31"/>
  <c r="T24" i="31"/>
  <c r="R24" i="31"/>
  <c r="P24" i="31"/>
  <c r="N24" i="31"/>
  <c r="L24" i="31"/>
  <c r="J24" i="31"/>
  <c r="H24" i="31"/>
  <c r="V23" i="31"/>
  <c r="T23" i="31"/>
  <c r="R23" i="31"/>
  <c r="N23" i="31"/>
  <c r="L23" i="31"/>
  <c r="H23" i="31"/>
  <c r="V22" i="31"/>
  <c r="T22" i="31"/>
  <c r="R22" i="31"/>
  <c r="P22" i="31"/>
  <c r="N22" i="31"/>
  <c r="L22" i="31"/>
  <c r="J22" i="31"/>
  <c r="H22" i="31"/>
  <c r="V21" i="31"/>
  <c r="T21" i="31"/>
  <c r="R21" i="31"/>
  <c r="P21" i="31"/>
  <c r="N21" i="31"/>
  <c r="L21" i="31"/>
  <c r="J21" i="31"/>
  <c r="H21" i="31"/>
  <c r="V20" i="31"/>
  <c r="T20" i="31"/>
  <c r="R20" i="31"/>
  <c r="P20" i="31"/>
  <c r="N20" i="31"/>
  <c r="L20" i="31"/>
  <c r="J20" i="31"/>
  <c r="H20" i="31"/>
  <c r="V19" i="31"/>
  <c r="T19" i="31"/>
  <c r="R19" i="31"/>
  <c r="P19" i="31"/>
  <c r="N19" i="31"/>
  <c r="L19" i="31"/>
  <c r="J19" i="31"/>
  <c r="H19" i="31"/>
  <c r="V18" i="31"/>
  <c r="T18" i="31"/>
  <c r="R18" i="31"/>
  <c r="P18" i="31"/>
  <c r="N18" i="31"/>
  <c r="L18" i="31"/>
  <c r="J18" i="31"/>
  <c r="H18" i="31"/>
  <c r="V17" i="31"/>
  <c r="T17" i="31"/>
  <c r="R17" i="31"/>
  <c r="P17" i="31"/>
  <c r="N17" i="31"/>
  <c r="L17" i="31"/>
  <c r="J17" i="31"/>
  <c r="H17" i="31"/>
  <c r="V16" i="31"/>
  <c r="T16" i="31"/>
  <c r="R16" i="31"/>
  <c r="P16" i="31"/>
  <c r="N16" i="31"/>
  <c r="L16" i="31"/>
  <c r="J16" i="31"/>
  <c r="H16" i="31"/>
  <c r="V15" i="31"/>
  <c r="T15" i="31"/>
  <c r="R15" i="31"/>
  <c r="P15" i="31"/>
  <c r="N15" i="31"/>
  <c r="L15" i="31"/>
  <c r="H15" i="31"/>
  <c r="V14" i="31"/>
  <c r="T14" i="31"/>
  <c r="R14" i="31"/>
  <c r="P14" i="31"/>
  <c r="N14" i="31"/>
  <c r="L14" i="31"/>
  <c r="J14" i="31"/>
  <c r="H14" i="31"/>
  <c r="X84" i="31" l="1"/>
  <c r="X92" i="31"/>
  <c r="X100" i="31"/>
  <c r="X108" i="31"/>
  <c r="X85" i="31"/>
  <c r="X93" i="31"/>
  <c r="X101" i="31"/>
  <c r="X109" i="31"/>
  <c r="X98" i="31"/>
  <c r="X88" i="31"/>
  <c r="X96" i="31"/>
  <c r="X104" i="31"/>
  <c r="X112" i="31"/>
  <c r="Z17" i="36"/>
  <c r="Z15" i="36"/>
  <c r="P13" i="36"/>
  <c r="X91" i="31"/>
  <c r="X99" i="31"/>
  <c r="X107" i="31"/>
  <c r="AC17" i="36"/>
  <c r="P20" i="36"/>
  <c r="X86" i="31"/>
  <c r="X94" i="31"/>
  <c r="X102" i="31"/>
  <c r="X110" i="31"/>
  <c r="AC20" i="36"/>
  <c r="X90" i="31"/>
  <c r="X106" i="31"/>
  <c r="X89" i="31"/>
  <c r="X97" i="31"/>
  <c r="X105" i="31"/>
  <c r="X113" i="31"/>
  <c r="T16" i="36"/>
  <c r="AB22" i="36"/>
  <c r="AC19" i="36"/>
  <c r="AC14" i="36"/>
  <c r="AC15" i="36"/>
  <c r="Z16" i="36"/>
  <c r="AB15" i="35"/>
  <c r="AB19" i="35"/>
  <c r="AB20" i="35"/>
  <c r="AB13" i="35"/>
  <c r="AB16" i="35"/>
  <c r="AB18" i="35"/>
  <c r="AB17" i="35"/>
  <c r="AB21" i="35"/>
  <c r="AB14" i="35"/>
  <c r="Y16" i="35"/>
  <c r="Y17" i="35"/>
  <c r="Y21" i="35"/>
  <c r="Y18" i="35"/>
  <c r="Y14" i="35"/>
  <c r="Y13" i="35"/>
  <c r="Y15" i="35"/>
  <c r="Y19" i="35"/>
  <c r="Y20" i="35"/>
  <c r="Y22" i="36"/>
  <c r="V16" i="35"/>
  <c r="V20" i="35"/>
  <c r="V14" i="35"/>
  <c r="V19" i="35"/>
  <c r="V17" i="35"/>
  <c r="V21" i="35"/>
  <c r="V13" i="35"/>
  <c r="V15" i="35"/>
  <c r="V18" i="35"/>
  <c r="U22" i="36"/>
  <c r="T20" i="36"/>
  <c r="S14" i="35"/>
  <c r="S18" i="35"/>
  <c r="S13" i="35"/>
  <c r="S22" i="35" s="1"/>
  <c r="S16" i="35"/>
  <c r="S20" i="35"/>
  <c r="S21" i="35"/>
  <c r="S15" i="35"/>
  <c r="S19" i="35"/>
  <c r="S17" i="35"/>
  <c r="T22" i="36"/>
  <c r="R22" i="36"/>
  <c r="T15" i="36"/>
  <c r="S22" i="36"/>
  <c r="P13" i="35"/>
  <c r="P16" i="35"/>
  <c r="P20" i="35"/>
  <c r="P14" i="35"/>
  <c r="P15" i="35"/>
  <c r="P17" i="35"/>
  <c r="P21" i="35"/>
  <c r="P18" i="35"/>
  <c r="P19" i="35"/>
  <c r="P18" i="36"/>
  <c r="Q18" i="36" s="1"/>
  <c r="P16" i="36"/>
  <c r="Q16" i="36" s="1"/>
  <c r="Q20" i="36"/>
  <c r="Q15" i="36"/>
  <c r="P21" i="36"/>
  <c r="Q21" i="36" s="1"/>
  <c r="P19" i="36"/>
  <c r="Q19" i="36" s="1"/>
  <c r="P14" i="36"/>
  <c r="P17" i="36"/>
  <c r="Q17" i="36" s="1"/>
  <c r="L18" i="36"/>
  <c r="L17" i="36"/>
  <c r="L14" i="36"/>
  <c r="L20" i="36"/>
  <c r="L19" i="36"/>
  <c r="L15" i="36"/>
  <c r="L16" i="36"/>
  <c r="L13" i="36"/>
  <c r="J15" i="35"/>
  <c r="J19" i="35"/>
  <c r="J13" i="35"/>
  <c r="J16" i="35"/>
  <c r="J20" i="35"/>
  <c r="J18" i="35"/>
  <c r="J17" i="35"/>
  <c r="J21" i="35"/>
  <c r="J14" i="35"/>
  <c r="J17" i="36"/>
  <c r="J13" i="36"/>
  <c r="J20" i="36"/>
  <c r="J21" i="36"/>
  <c r="J15" i="36"/>
  <c r="J14" i="36"/>
  <c r="J19" i="36"/>
  <c r="J18" i="36"/>
  <c r="J16" i="36"/>
  <c r="I18" i="36"/>
  <c r="I17" i="36"/>
  <c r="K17" i="36" s="1"/>
  <c r="I16" i="36"/>
  <c r="K16" i="36" s="1"/>
  <c r="I15" i="36"/>
  <c r="K15" i="36" s="1"/>
  <c r="I13" i="36"/>
  <c r="I14" i="36"/>
  <c r="I20" i="36"/>
  <c r="I19" i="36"/>
  <c r="K19" i="36" s="1"/>
  <c r="I21" i="36"/>
  <c r="K21" i="36" s="1"/>
  <c r="G17" i="35"/>
  <c r="G21" i="35"/>
  <c r="G19" i="35"/>
  <c r="G16" i="35"/>
  <c r="G14" i="35"/>
  <c r="G18" i="35"/>
  <c r="G13" i="35"/>
  <c r="G15" i="35"/>
  <c r="G20" i="35"/>
  <c r="F22" i="36"/>
  <c r="AC13" i="36"/>
  <c r="AC22" i="36" s="1"/>
  <c r="AA22" i="36"/>
  <c r="X22" i="36"/>
  <c r="Z13" i="36"/>
  <c r="O22" i="36"/>
  <c r="Q13" i="36"/>
  <c r="L22" i="36"/>
  <c r="M14" i="35"/>
  <c r="M18" i="35"/>
  <c r="M13" i="35"/>
  <c r="M17" i="35"/>
  <c r="M15" i="35"/>
  <c r="M19" i="35"/>
  <c r="M16" i="35"/>
  <c r="M20" i="35"/>
  <c r="M21" i="35"/>
  <c r="AA17" i="35"/>
  <c r="AC17" i="35" s="1"/>
  <c r="AA21" i="35"/>
  <c r="AA16" i="35"/>
  <c r="AC16" i="35" s="1"/>
  <c r="AA14" i="35"/>
  <c r="AA18" i="35"/>
  <c r="AC18" i="35" s="1"/>
  <c r="AA13" i="35"/>
  <c r="AA20" i="35"/>
  <c r="AC20" i="35" s="1"/>
  <c r="AA15" i="35"/>
  <c r="AA19" i="35"/>
  <c r="AC19" i="35" s="1"/>
  <c r="X16" i="35"/>
  <c r="Z16" i="35" s="1"/>
  <c r="X20" i="35"/>
  <c r="Z20" i="35" s="1"/>
  <c r="X17" i="35"/>
  <c r="Z17" i="35" s="1"/>
  <c r="X21" i="35"/>
  <c r="X19" i="35"/>
  <c r="X14" i="35"/>
  <c r="Z14" i="35" s="1"/>
  <c r="X18" i="35"/>
  <c r="Z18" i="35" s="1"/>
  <c r="X13" i="35"/>
  <c r="X15" i="35"/>
  <c r="U15" i="35"/>
  <c r="U19" i="35"/>
  <c r="U18" i="35"/>
  <c r="U16" i="35"/>
  <c r="W16" i="35" s="1"/>
  <c r="U20" i="35"/>
  <c r="U13" i="35"/>
  <c r="U17" i="35"/>
  <c r="U21" i="35"/>
  <c r="U14" i="35"/>
  <c r="W14" i="35" s="1"/>
  <c r="R14" i="35"/>
  <c r="T14" i="35" s="1"/>
  <c r="R18" i="35"/>
  <c r="R13" i="35"/>
  <c r="R16" i="35"/>
  <c r="T16" i="35" s="1"/>
  <c r="R20" i="35"/>
  <c r="T20" i="35" s="1"/>
  <c r="R21" i="35"/>
  <c r="T21" i="35" s="1"/>
  <c r="R15" i="35"/>
  <c r="R19" i="35"/>
  <c r="T19" i="35" s="1"/>
  <c r="R17" i="35"/>
  <c r="T17" i="35" s="1"/>
  <c r="O17" i="35"/>
  <c r="O21" i="35"/>
  <c r="Q21" i="35" s="1"/>
  <c r="O19" i="35"/>
  <c r="Q19" i="35" s="1"/>
  <c r="O20" i="35"/>
  <c r="Q20" i="35" s="1"/>
  <c r="O14" i="35"/>
  <c r="Q14" i="35" s="1"/>
  <c r="O18" i="35"/>
  <c r="Q18" i="35" s="1"/>
  <c r="O13" i="35"/>
  <c r="O15" i="35"/>
  <c r="O16" i="35"/>
  <c r="Q16" i="35" s="1"/>
  <c r="L16" i="35"/>
  <c r="N16" i="35" s="1"/>
  <c r="L20" i="35"/>
  <c r="N20" i="35" s="1"/>
  <c r="L17" i="35"/>
  <c r="N17" i="35" s="1"/>
  <c r="L21" i="35"/>
  <c r="L19" i="35"/>
  <c r="N19" i="35" s="1"/>
  <c r="L14" i="35"/>
  <c r="N14" i="35" s="1"/>
  <c r="L18" i="35"/>
  <c r="N18" i="35" s="1"/>
  <c r="L13" i="35"/>
  <c r="L15" i="35"/>
  <c r="N15" i="35" s="1"/>
  <c r="I15" i="35"/>
  <c r="K15" i="35" s="1"/>
  <c r="I19" i="35"/>
  <c r="K19" i="35" s="1"/>
  <c r="I17" i="35"/>
  <c r="K17" i="35" s="1"/>
  <c r="I14" i="35"/>
  <c r="K14" i="35" s="1"/>
  <c r="I16" i="35"/>
  <c r="I20" i="35"/>
  <c r="K20" i="35" s="1"/>
  <c r="I21" i="35"/>
  <c r="K21" i="35" s="1"/>
  <c r="I18" i="35"/>
  <c r="K18" i="35" s="1"/>
  <c r="I13" i="35"/>
  <c r="F14" i="35"/>
  <c r="H14" i="35" s="1"/>
  <c r="F18" i="35"/>
  <c r="F13" i="35"/>
  <c r="F21" i="35"/>
  <c r="F15" i="35"/>
  <c r="F19" i="35"/>
  <c r="H19" i="35" s="1"/>
  <c r="F20" i="35"/>
  <c r="F17" i="35"/>
  <c r="H17" i="35" s="1"/>
  <c r="F16" i="35"/>
  <c r="H16" i="35" s="1"/>
  <c r="R74" i="32"/>
  <c r="R56" i="32"/>
  <c r="R64" i="32"/>
  <c r="R58" i="32"/>
  <c r="R54" i="32"/>
  <c r="R62" i="32"/>
  <c r="R70" i="32"/>
  <c r="R66" i="32"/>
  <c r="R52" i="32"/>
  <c r="R60" i="32"/>
  <c r="R68" i="32"/>
  <c r="R76" i="32"/>
  <c r="L78" i="32"/>
  <c r="L80" i="32"/>
  <c r="L82" i="32"/>
  <c r="H53" i="32"/>
  <c r="H69" i="32"/>
  <c r="H55" i="32"/>
  <c r="H71" i="32"/>
  <c r="H49" i="32"/>
  <c r="H65" i="32"/>
  <c r="H81" i="32"/>
  <c r="H43" i="32"/>
  <c r="H59" i="32"/>
  <c r="H75" i="32"/>
  <c r="H45" i="32"/>
  <c r="H61" i="32"/>
  <c r="H77" i="32"/>
  <c r="H47" i="32"/>
  <c r="H63" i="32"/>
  <c r="H79" i="32"/>
  <c r="H41" i="32"/>
  <c r="H57" i="32"/>
  <c r="H73" i="32"/>
  <c r="H51" i="32"/>
  <c r="H67" i="32"/>
  <c r="H83" i="32"/>
  <c r="U38" i="30"/>
  <c r="U32" i="30"/>
  <c r="U26" i="30"/>
  <c r="G38" i="30"/>
  <c r="G32" i="30"/>
  <c r="G26" i="30"/>
  <c r="F18" i="21"/>
  <c r="T40" i="30"/>
  <c r="E40" i="30"/>
  <c r="T38" i="30"/>
  <c r="E38" i="30"/>
  <c r="T36" i="30"/>
  <c r="E36" i="30"/>
  <c r="T34" i="30"/>
  <c r="E34" i="30"/>
  <c r="T32" i="30"/>
  <c r="E32" i="30"/>
  <c r="T30" i="30"/>
  <c r="E30" i="30"/>
  <c r="T28" i="30"/>
  <c r="E28" i="30"/>
  <c r="T26" i="30"/>
  <c r="E26" i="30"/>
  <c r="P16" i="21"/>
  <c r="U15" i="30"/>
  <c r="U14" i="30"/>
  <c r="U13" i="30"/>
  <c r="P12" i="21"/>
  <c r="T10" i="30"/>
  <c r="T11" i="30"/>
  <c r="P10" i="21"/>
  <c r="P9" i="21"/>
  <c r="P8" i="21"/>
  <c r="T8" i="30"/>
  <c r="V7" i="30"/>
  <c r="T7" i="21"/>
  <c r="T6" i="30"/>
  <c r="T22" i="30" s="1"/>
  <c r="P5" i="21"/>
  <c r="S40" i="30"/>
  <c r="C40" i="30"/>
  <c r="S38" i="30"/>
  <c r="C38" i="30"/>
  <c r="S36" i="30"/>
  <c r="C36" i="30"/>
  <c r="S34" i="30"/>
  <c r="C34" i="30"/>
  <c r="S32" i="30"/>
  <c r="C32" i="30"/>
  <c r="S30" i="30"/>
  <c r="C30" i="30"/>
  <c r="S28" i="30"/>
  <c r="C28" i="30"/>
  <c r="S26" i="30"/>
  <c r="C26" i="30"/>
  <c r="S24" i="30"/>
  <c r="C24" i="30"/>
  <c r="X22" i="30"/>
  <c r="P22" i="30"/>
  <c r="W8" i="30"/>
  <c r="V8" i="30"/>
  <c r="AC15" i="35" l="1"/>
  <c r="Q17" i="35"/>
  <c r="T18" i="35"/>
  <c r="H15" i="35"/>
  <c r="Q15" i="35"/>
  <c r="Z22" i="36"/>
  <c r="K20" i="36"/>
  <c r="Z19" i="35"/>
  <c r="M13" i="36"/>
  <c r="N13" i="36" s="1"/>
  <c r="K16" i="35"/>
  <c r="K14" i="36"/>
  <c r="H20" i="35"/>
  <c r="Z15" i="35"/>
  <c r="AC21" i="35"/>
  <c r="P22" i="36"/>
  <c r="W17" i="35"/>
  <c r="W19" i="35"/>
  <c r="W18" i="35"/>
  <c r="W15" i="35"/>
  <c r="Z21" i="35"/>
  <c r="AB22" i="35"/>
  <c r="AC14" i="35"/>
  <c r="Y22" i="35"/>
  <c r="V20" i="36"/>
  <c r="W20" i="36" s="1"/>
  <c r="V14" i="36"/>
  <c r="W14" i="36" s="1"/>
  <c r="V16" i="36"/>
  <c r="W16" i="36" s="1"/>
  <c r="V18" i="36"/>
  <c r="W18" i="36" s="1"/>
  <c r="V19" i="36"/>
  <c r="W19" i="36" s="1"/>
  <c r="V21" i="36"/>
  <c r="W21" i="36" s="1"/>
  <c r="V15" i="36"/>
  <c r="W15" i="36" s="1"/>
  <c r="V13" i="36"/>
  <c r="V17" i="36"/>
  <c r="W17" i="36" s="1"/>
  <c r="V22" i="35"/>
  <c r="W20" i="35"/>
  <c r="W21" i="35"/>
  <c r="T15" i="35"/>
  <c r="Q14" i="36"/>
  <c r="Q22" i="36" s="1"/>
  <c r="P22" i="35"/>
  <c r="M20" i="36"/>
  <c r="N20" i="36" s="1"/>
  <c r="M15" i="36"/>
  <c r="N15" i="36" s="1"/>
  <c r="M16" i="36"/>
  <c r="N16" i="36" s="1"/>
  <c r="M14" i="36"/>
  <c r="N14" i="36" s="1"/>
  <c r="M19" i="36"/>
  <c r="N19" i="36" s="1"/>
  <c r="M21" i="36"/>
  <c r="N21" i="36" s="1"/>
  <c r="M17" i="36"/>
  <c r="N17" i="36" s="1"/>
  <c r="M18" i="36"/>
  <c r="N18" i="36" s="1"/>
  <c r="I22" i="36"/>
  <c r="K18" i="36"/>
  <c r="J22" i="36"/>
  <c r="K13" i="36"/>
  <c r="J22" i="35"/>
  <c r="G17" i="36"/>
  <c r="H17" i="36" s="1"/>
  <c r="G19" i="36"/>
  <c r="H19" i="36" s="1"/>
  <c r="G16" i="36"/>
  <c r="H16" i="36" s="1"/>
  <c r="G14" i="36"/>
  <c r="H14" i="36" s="1"/>
  <c r="G20" i="36"/>
  <c r="H20" i="36" s="1"/>
  <c r="G18" i="36"/>
  <c r="H18" i="36" s="1"/>
  <c r="G21" i="36"/>
  <c r="H21" i="36" s="1"/>
  <c r="G13" i="36"/>
  <c r="G15" i="36"/>
  <c r="H15" i="36" s="1"/>
  <c r="H21" i="35"/>
  <c r="H18" i="35"/>
  <c r="G22" i="35"/>
  <c r="K13" i="35"/>
  <c r="K22" i="35" s="1"/>
  <c r="I22" i="35"/>
  <c r="Q13" i="35"/>
  <c r="Q22" i="35" s="1"/>
  <c r="O22" i="35"/>
  <c r="N13" i="35"/>
  <c r="L22" i="35"/>
  <c r="H13" i="35"/>
  <c r="H22" i="35" s="1"/>
  <c r="F22" i="35"/>
  <c r="T13" i="35"/>
  <c r="T22" i="35" s="1"/>
  <c r="R22" i="35"/>
  <c r="AC13" i="35"/>
  <c r="AA22" i="35"/>
  <c r="M22" i="35"/>
  <c r="Z13" i="35"/>
  <c r="X22" i="35"/>
  <c r="W13" i="35"/>
  <c r="W22" i="35" s="1"/>
  <c r="U22" i="35"/>
  <c r="N21" i="35"/>
  <c r="E22" i="30"/>
  <c r="N22" i="36" l="1"/>
  <c r="AC22" i="35"/>
  <c r="K22" i="36"/>
  <c r="Z22" i="35"/>
  <c r="V22" i="36"/>
  <c r="W13" i="36"/>
  <c r="W22" i="36" s="1"/>
  <c r="M22" i="36"/>
  <c r="G22" i="36"/>
  <c r="H13" i="36"/>
  <c r="H22" i="36" s="1"/>
  <c r="N22" i="35"/>
  <c r="C2166" i="26"/>
  <c r="C2167" i="26"/>
  <c r="C2168" i="26"/>
  <c r="C2137" i="26" l="1"/>
  <c r="C2136" i="26"/>
  <c r="C2135" i="26"/>
  <c r="C2106" i="26"/>
  <c r="C2105" i="26"/>
  <c r="C2104" i="26"/>
  <c r="C2075" i="26"/>
  <c r="C2074" i="26"/>
  <c r="C2073" i="26"/>
  <c r="C2044" i="26"/>
  <c r="C2043" i="26"/>
  <c r="C2042" i="26"/>
  <c r="C2013" i="26"/>
  <c r="C2012" i="26"/>
  <c r="C2011" i="26"/>
  <c r="C1982" i="26"/>
  <c r="C1981" i="26"/>
  <c r="C1980" i="26"/>
  <c r="C1951" i="26"/>
  <c r="C1950" i="26"/>
  <c r="C1949" i="26"/>
  <c r="C1920" i="26"/>
  <c r="C1919" i="26"/>
  <c r="C1918" i="26"/>
  <c r="C1889" i="26"/>
  <c r="C1888" i="26"/>
  <c r="C1887" i="26"/>
  <c r="C1858" i="26"/>
  <c r="C1857" i="26"/>
  <c r="C1856" i="26"/>
  <c r="C1827" i="26"/>
  <c r="C1826" i="26"/>
  <c r="C1825" i="26"/>
  <c r="C1796" i="26"/>
  <c r="C1795" i="26"/>
  <c r="C1794" i="26"/>
  <c r="C1765" i="26"/>
  <c r="C1764" i="26"/>
  <c r="C1763" i="26"/>
  <c r="C1734" i="26"/>
  <c r="C1733" i="26"/>
  <c r="C1732" i="26"/>
  <c r="C1703" i="26"/>
  <c r="C1702" i="26"/>
  <c r="C1701" i="26"/>
  <c r="C1672" i="26"/>
  <c r="C1671" i="26"/>
  <c r="C1670" i="26"/>
  <c r="C1641" i="26"/>
  <c r="C1640" i="26"/>
  <c r="C1639" i="26"/>
  <c r="C1610" i="26"/>
  <c r="C1609" i="26"/>
  <c r="C1608" i="26"/>
  <c r="C1579" i="26"/>
  <c r="C1578" i="26"/>
  <c r="C1577" i="26"/>
  <c r="C1548" i="26"/>
  <c r="C1547" i="26"/>
  <c r="C1546" i="26"/>
  <c r="C1517" i="26"/>
  <c r="C1516" i="26"/>
  <c r="C1515" i="26"/>
  <c r="C1486" i="26"/>
  <c r="C1485" i="26"/>
  <c r="C1484" i="26"/>
  <c r="C1455" i="26"/>
  <c r="C1454" i="26"/>
  <c r="C1453" i="26"/>
  <c r="C1424" i="26"/>
  <c r="C1423" i="26"/>
  <c r="C1422" i="26"/>
  <c r="C1393" i="26"/>
  <c r="C1392" i="26"/>
  <c r="C1391" i="26"/>
  <c r="C1362" i="26"/>
  <c r="C1361" i="26"/>
  <c r="C1360" i="26"/>
  <c r="C1331" i="26"/>
  <c r="C1330" i="26"/>
  <c r="C1329" i="26"/>
  <c r="C1300" i="26"/>
  <c r="C1299" i="26"/>
  <c r="C1298" i="26"/>
  <c r="C1269" i="26"/>
  <c r="C1268" i="26"/>
  <c r="C1267" i="26"/>
  <c r="C1238" i="26"/>
  <c r="C1237" i="26"/>
  <c r="C1236" i="26"/>
  <c r="C1207" i="26"/>
  <c r="C1206" i="26"/>
  <c r="C1205" i="26"/>
  <c r="C1176" i="26"/>
  <c r="C1175" i="26"/>
  <c r="C1174" i="26"/>
  <c r="C1145" i="26"/>
  <c r="C1144" i="26"/>
  <c r="C1143" i="26"/>
  <c r="C1114" i="26"/>
  <c r="C1113" i="26"/>
  <c r="C1112" i="26"/>
  <c r="C1083" i="26"/>
  <c r="C1082" i="26"/>
  <c r="C1081" i="26"/>
  <c r="C1052" i="26"/>
  <c r="C1051" i="26"/>
  <c r="C1050" i="26"/>
  <c r="C1021" i="26"/>
  <c r="C1020" i="26"/>
  <c r="C1019" i="26"/>
  <c r="C990" i="26"/>
  <c r="C989" i="26"/>
  <c r="C988" i="26"/>
  <c r="C959" i="26"/>
  <c r="C958" i="26"/>
  <c r="C957" i="26"/>
  <c r="C897" i="26"/>
  <c r="C896" i="26"/>
  <c r="C895" i="26"/>
  <c r="C835" i="26"/>
  <c r="C834" i="26"/>
  <c r="C833" i="26"/>
  <c r="C804" i="26"/>
  <c r="C803" i="26"/>
  <c r="C802" i="26"/>
  <c r="C773" i="26"/>
  <c r="C772" i="26"/>
  <c r="C771" i="26"/>
  <c r="C742" i="26"/>
  <c r="C741" i="26"/>
  <c r="C740" i="26"/>
  <c r="C711" i="26"/>
  <c r="C710" i="26"/>
  <c r="C709" i="26"/>
  <c r="C680" i="26"/>
  <c r="C679" i="26"/>
  <c r="C678" i="26"/>
  <c r="C649" i="26"/>
  <c r="C648" i="26"/>
  <c r="C647" i="26"/>
  <c r="C618" i="26"/>
  <c r="C617" i="26"/>
  <c r="C616" i="26"/>
  <c r="C587" i="26"/>
  <c r="C586" i="26"/>
  <c r="C585" i="26"/>
  <c r="C556" i="26"/>
  <c r="C555" i="26"/>
  <c r="C554" i="26"/>
  <c r="C525" i="26"/>
  <c r="C524" i="26"/>
  <c r="C523" i="26"/>
  <c r="C494" i="26"/>
  <c r="C493" i="26"/>
  <c r="C492" i="26"/>
  <c r="C463" i="26"/>
  <c r="C462" i="26"/>
  <c r="C461" i="26"/>
  <c r="C432" i="26"/>
  <c r="C431" i="26"/>
  <c r="C430" i="26"/>
  <c r="C401" i="26"/>
  <c r="C400" i="26"/>
  <c r="C399" i="26"/>
  <c r="C370" i="26"/>
  <c r="C369" i="26"/>
  <c r="C368" i="26"/>
  <c r="C339" i="26"/>
  <c r="C338" i="26"/>
  <c r="C337" i="26"/>
  <c r="C308" i="26"/>
  <c r="C307" i="26"/>
  <c r="C306" i="26"/>
  <c r="C277" i="26"/>
  <c r="C276" i="26"/>
  <c r="C275" i="26"/>
  <c r="C246" i="26"/>
  <c r="C245" i="26"/>
  <c r="C244" i="26"/>
  <c r="C215" i="26"/>
  <c r="C214" i="26"/>
  <c r="C213" i="26"/>
  <c r="C184" i="26"/>
  <c r="C183" i="26"/>
  <c r="C182" i="26"/>
  <c r="C153" i="26"/>
  <c r="C152" i="26"/>
  <c r="C151" i="26"/>
  <c r="C122" i="26"/>
  <c r="C121" i="26"/>
  <c r="C120" i="26"/>
  <c r="C91" i="26"/>
  <c r="C90" i="26"/>
  <c r="C89" i="26"/>
  <c r="C60" i="26"/>
  <c r="C59" i="26"/>
  <c r="C58" i="26"/>
  <c r="C29" i="26"/>
  <c r="C28" i="26"/>
  <c r="C27" i="26"/>
  <c r="M1956" i="27"/>
  <c r="R1956" i="27" s="1"/>
  <c r="S1956" i="27" s="1"/>
  <c r="L1956" i="27"/>
  <c r="K1956" i="27"/>
  <c r="J1956" i="27"/>
  <c r="I1956" i="27"/>
  <c r="H1956" i="27"/>
  <c r="G1956" i="27"/>
  <c r="F1956" i="27"/>
  <c r="M1955" i="27"/>
  <c r="R1955" i="27" s="1"/>
  <c r="L1955" i="27"/>
  <c r="K1955" i="27"/>
  <c r="J1955" i="27"/>
  <c r="I1955" i="27"/>
  <c r="H1955" i="27"/>
  <c r="G1955" i="27"/>
  <c r="F1955" i="27"/>
  <c r="M1954" i="27"/>
  <c r="R1954" i="27" s="1"/>
  <c r="S1954" i="27" s="1"/>
  <c r="L1954" i="27"/>
  <c r="K1954" i="27"/>
  <c r="J1954" i="27"/>
  <c r="I1954" i="27"/>
  <c r="H1954" i="27"/>
  <c r="G1954" i="27"/>
  <c r="F1954" i="27"/>
  <c r="M1953" i="27"/>
  <c r="R1953" i="27" s="1"/>
  <c r="L1953" i="27"/>
  <c r="K1953" i="27"/>
  <c r="J1953" i="27"/>
  <c r="I1953" i="27"/>
  <c r="H1953" i="27"/>
  <c r="G1953" i="27"/>
  <c r="F1953" i="27"/>
  <c r="M1952" i="27"/>
  <c r="R1952" i="27" s="1"/>
  <c r="S1952" i="27" s="1"/>
  <c r="L1952" i="27"/>
  <c r="K1952" i="27"/>
  <c r="J1952" i="27"/>
  <c r="I1952" i="27"/>
  <c r="H1952" i="27"/>
  <c r="G1952" i="27"/>
  <c r="F1952" i="27"/>
  <c r="M1951" i="27"/>
  <c r="R1951" i="27" s="1"/>
  <c r="L1951" i="27"/>
  <c r="K1951" i="27"/>
  <c r="J1951" i="27"/>
  <c r="I1951" i="27"/>
  <c r="H1951" i="27"/>
  <c r="G1951" i="27"/>
  <c r="F1951" i="27"/>
  <c r="S1950" i="27"/>
  <c r="R1950" i="27"/>
  <c r="Q1950" i="27"/>
  <c r="P1950" i="27"/>
  <c r="O1950" i="27"/>
  <c r="N1950" i="27"/>
  <c r="M1950" i="27"/>
  <c r="L1950" i="27"/>
  <c r="K1950" i="27"/>
  <c r="J1950" i="27"/>
  <c r="I1950" i="27"/>
  <c r="H1950" i="27"/>
  <c r="G1950" i="27"/>
  <c r="F1950" i="27"/>
  <c r="S1949" i="27"/>
  <c r="R1949" i="27"/>
  <c r="Q1949" i="27"/>
  <c r="P1949" i="27"/>
  <c r="O1949" i="27"/>
  <c r="N1949" i="27"/>
  <c r="M1949" i="27"/>
  <c r="L1949" i="27"/>
  <c r="K1949" i="27"/>
  <c r="J1949" i="27"/>
  <c r="I1949" i="27"/>
  <c r="H1949" i="27"/>
  <c r="G1949" i="27"/>
  <c r="F1949" i="27"/>
  <c r="S1948" i="27"/>
  <c r="R1948" i="27"/>
  <c r="Q1948" i="27"/>
  <c r="P1948" i="27"/>
  <c r="O1948" i="27"/>
  <c r="N1948" i="27"/>
  <c r="M1948" i="27"/>
  <c r="L1948" i="27"/>
  <c r="K1948" i="27"/>
  <c r="J1948" i="27"/>
  <c r="I1948" i="27"/>
  <c r="H1948" i="27"/>
  <c r="G1948" i="27"/>
  <c r="F1948" i="27"/>
  <c r="S1947" i="27"/>
  <c r="R1947" i="27"/>
  <c r="Q1947" i="27"/>
  <c r="P1947" i="27"/>
  <c r="O1947" i="27"/>
  <c r="N1947" i="27"/>
  <c r="M1947" i="27"/>
  <c r="L1947" i="27"/>
  <c r="K1947" i="27"/>
  <c r="J1947" i="27"/>
  <c r="I1947" i="27"/>
  <c r="H1947" i="27"/>
  <c r="G1947" i="27"/>
  <c r="F1947" i="27"/>
  <c r="S1946" i="27"/>
  <c r="R1946" i="27"/>
  <c r="Q1946" i="27"/>
  <c r="P1946" i="27"/>
  <c r="O1946" i="27"/>
  <c r="N1946" i="27"/>
  <c r="M1946" i="27"/>
  <c r="L1946" i="27"/>
  <c r="K1946" i="27"/>
  <c r="J1946" i="27"/>
  <c r="I1946" i="27"/>
  <c r="H1946" i="27"/>
  <c r="G1946" i="27"/>
  <c r="F1946" i="27"/>
  <c r="S1945" i="27"/>
  <c r="R1945" i="27"/>
  <c r="Q1945" i="27"/>
  <c r="P1945" i="27"/>
  <c r="O1945" i="27"/>
  <c r="N1945" i="27"/>
  <c r="M1945" i="27"/>
  <c r="L1945" i="27"/>
  <c r="K1945" i="27"/>
  <c r="J1945" i="27"/>
  <c r="I1945" i="27"/>
  <c r="H1945" i="27"/>
  <c r="G1945" i="27"/>
  <c r="F1945" i="27"/>
  <c r="S1944" i="27"/>
  <c r="R1944" i="27"/>
  <c r="Q1944" i="27"/>
  <c r="P1944" i="27"/>
  <c r="O1944" i="27"/>
  <c r="N1944" i="27"/>
  <c r="M1944" i="27"/>
  <c r="L1944" i="27"/>
  <c r="K1944" i="27"/>
  <c r="J1944" i="27"/>
  <c r="I1944" i="27"/>
  <c r="H1944" i="27"/>
  <c r="G1944" i="27"/>
  <c r="F1944" i="27"/>
  <c r="S1943" i="27"/>
  <c r="R1943" i="27"/>
  <c r="Q1943" i="27"/>
  <c r="P1943" i="27"/>
  <c r="O1943" i="27"/>
  <c r="N1943" i="27"/>
  <c r="M1943" i="27"/>
  <c r="L1943" i="27"/>
  <c r="K1943" i="27"/>
  <c r="J1943" i="27"/>
  <c r="I1943" i="27"/>
  <c r="H1943" i="27"/>
  <c r="G1943" i="27"/>
  <c r="F1943" i="27"/>
  <c r="S1942" i="27"/>
  <c r="R1942" i="27"/>
  <c r="Q1942" i="27"/>
  <c r="P1942" i="27"/>
  <c r="O1942" i="27"/>
  <c r="N1942" i="27"/>
  <c r="M1942" i="27"/>
  <c r="L1942" i="27"/>
  <c r="K1942" i="27"/>
  <c r="J1942" i="27"/>
  <c r="I1942" i="27"/>
  <c r="H1942" i="27"/>
  <c r="G1942" i="27"/>
  <c r="F1942" i="27"/>
  <c r="S1941" i="27"/>
  <c r="R1941" i="27"/>
  <c r="Q1941" i="27"/>
  <c r="P1941" i="27"/>
  <c r="O1941" i="27"/>
  <c r="N1941" i="27"/>
  <c r="M1941" i="27"/>
  <c r="L1941" i="27"/>
  <c r="K1941" i="27"/>
  <c r="J1941" i="27"/>
  <c r="I1941" i="27"/>
  <c r="H1941" i="27"/>
  <c r="G1941" i="27"/>
  <c r="F1941" i="27"/>
  <c r="P1940" i="27"/>
  <c r="O1940" i="27"/>
  <c r="N1940" i="27"/>
  <c r="L1940" i="27"/>
  <c r="K1940" i="27"/>
  <c r="J1940" i="27"/>
  <c r="I1940" i="27"/>
  <c r="H1940" i="27"/>
  <c r="G1940" i="27"/>
  <c r="F1940" i="27"/>
  <c r="S1939" i="27"/>
  <c r="R1939" i="27"/>
  <c r="Q1939" i="27"/>
  <c r="P1939" i="27"/>
  <c r="O1939" i="27"/>
  <c r="N1939" i="27"/>
  <c r="M1939" i="27"/>
  <c r="L1939" i="27"/>
  <c r="K1939" i="27"/>
  <c r="J1939" i="27"/>
  <c r="I1939" i="27"/>
  <c r="H1939" i="27"/>
  <c r="G1939" i="27"/>
  <c r="F1939" i="27"/>
  <c r="M1928" i="27"/>
  <c r="R1928" i="27" s="1"/>
  <c r="S1928" i="27" s="1"/>
  <c r="L1928" i="27"/>
  <c r="K1928" i="27"/>
  <c r="J1928" i="27"/>
  <c r="I1928" i="27"/>
  <c r="H1928" i="27"/>
  <c r="G1928" i="27"/>
  <c r="F1928" i="27"/>
  <c r="M1927" i="27"/>
  <c r="R1927" i="27" s="1"/>
  <c r="L1927" i="27"/>
  <c r="K1927" i="27"/>
  <c r="J1927" i="27"/>
  <c r="I1927" i="27"/>
  <c r="H1927" i="27"/>
  <c r="G1927" i="27"/>
  <c r="F1927" i="27"/>
  <c r="M1926" i="27"/>
  <c r="R1926" i="27" s="1"/>
  <c r="S1926" i="27" s="1"/>
  <c r="L1926" i="27"/>
  <c r="K1926" i="27"/>
  <c r="J1926" i="27"/>
  <c r="I1926" i="27"/>
  <c r="H1926" i="27"/>
  <c r="G1926" i="27"/>
  <c r="F1926" i="27"/>
  <c r="M1925" i="27"/>
  <c r="R1925" i="27" s="1"/>
  <c r="L1925" i="27"/>
  <c r="K1925" i="27"/>
  <c r="J1925" i="27"/>
  <c r="I1925" i="27"/>
  <c r="H1925" i="27"/>
  <c r="G1925" i="27"/>
  <c r="F1925" i="27"/>
  <c r="M1924" i="27"/>
  <c r="R1924" i="27" s="1"/>
  <c r="S1924" i="27" s="1"/>
  <c r="L1924" i="27"/>
  <c r="K1924" i="27"/>
  <c r="J1924" i="27"/>
  <c r="I1924" i="27"/>
  <c r="H1924" i="27"/>
  <c r="G1924" i="27"/>
  <c r="F1924" i="27"/>
  <c r="M1923" i="27"/>
  <c r="R1923" i="27" s="1"/>
  <c r="L1923" i="27"/>
  <c r="K1923" i="27"/>
  <c r="J1923" i="27"/>
  <c r="I1923" i="27"/>
  <c r="H1923" i="27"/>
  <c r="G1923" i="27"/>
  <c r="F1923" i="27"/>
  <c r="S1922" i="27"/>
  <c r="R1922" i="27"/>
  <c r="Q1922" i="27"/>
  <c r="P1922" i="27"/>
  <c r="O1922" i="27"/>
  <c r="N1922" i="27"/>
  <c r="M1922" i="27"/>
  <c r="L1922" i="27"/>
  <c r="K1922" i="27"/>
  <c r="J1922" i="27"/>
  <c r="I1922" i="27"/>
  <c r="H1922" i="27"/>
  <c r="G1922" i="27"/>
  <c r="F1922" i="27"/>
  <c r="S1921" i="27"/>
  <c r="R1921" i="27"/>
  <c r="Q1921" i="27"/>
  <c r="P1921" i="27"/>
  <c r="O1921" i="27"/>
  <c r="N1921" i="27"/>
  <c r="M1921" i="27"/>
  <c r="L1921" i="27"/>
  <c r="K1921" i="27"/>
  <c r="J1921" i="27"/>
  <c r="I1921" i="27"/>
  <c r="H1921" i="27"/>
  <c r="G1921" i="27"/>
  <c r="F1921" i="27"/>
  <c r="S1920" i="27"/>
  <c r="R1920" i="27"/>
  <c r="Q1920" i="27"/>
  <c r="P1920" i="27"/>
  <c r="O1920" i="27"/>
  <c r="N1920" i="27"/>
  <c r="M1920" i="27"/>
  <c r="L1920" i="27"/>
  <c r="K1920" i="27"/>
  <c r="J1920" i="27"/>
  <c r="I1920" i="27"/>
  <c r="H1920" i="27"/>
  <c r="G1920" i="27"/>
  <c r="F1920" i="27"/>
  <c r="S1919" i="27"/>
  <c r="R1919" i="27"/>
  <c r="Q1919" i="27"/>
  <c r="P1919" i="27"/>
  <c r="O1919" i="27"/>
  <c r="N1919" i="27"/>
  <c r="M1919" i="27"/>
  <c r="L1919" i="27"/>
  <c r="K1919" i="27"/>
  <c r="J1919" i="27"/>
  <c r="I1919" i="27"/>
  <c r="H1919" i="27"/>
  <c r="G1919" i="27"/>
  <c r="F1919" i="27"/>
  <c r="S1918" i="27"/>
  <c r="R1918" i="27"/>
  <c r="Q1918" i="27"/>
  <c r="P1918" i="27"/>
  <c r="O1918" i="27"/>
  <c r="N1918" i="27"/>
  <c r="M1918" i="27"/>
  <c r="L1918" i="27"/>
  <c r="K1918" i="27"/>
  <c r="J1918" i="27"/>
  <c r="I1918" i="27"/>
  <c r="H1918" i="27"/>
  <c r="G1918" i="27"/>
  <c r="F1918" i="27"/>
  <c r="S1917" i="27"/>
  <c r="R1917" i="27"/>
  <c r="Q1917" i="27"/>
  <c r="P1917" i="27"/>
  <c r="O1917" i="27"/>
  <c r="N1917" i="27"/>
  <c r="M1917" i="27"/>
  <c r="L1917" i="27"/>
  <c r="K1917" i="27"/>
  <c r="J1917" i="27"/>
  <c r="I1917" i="27"/>
  <c r="H1917" i="27"/>
  <c r="G1917" i="27"/>
  <c r="F1917" i="27"/>
  <c r="S1916" i="27"/>
  <c r="R1916" i="27"/>
  <c r="Q1916" i="27"/>
  <c r="P1916" i="27"/>
  <c r="O1916" i="27"/>
  <c r="N1916" i="27"/>
  <c r="M1916" i="27"/>
  <c r="L1916" i="27"/>
  <c r="K1916" i="27"/>
  <c r="J1916" i="27"/>
  <c r="I1916" i="27"/>
  <c r="H1916" i="27"/>
  <c r="G1916" i="27"/>
  <c r="F1916" i="27"/>
  <c r="S1915" i="27"/>
  <c r="R1915" i="27"/>
  <c r="Q1915" i="27"/>
  <c r="P1915" i="27"/>
  <c r="O1915" i="27"/>
  <c r="N1915" i="27"/>
  <c r="M1915" i="27"/>
  <c r="L1915" i="27"/>
  <c r="K1915" i="27"/>
  <c r="J1915" i="27"/>
  <c r="I1915" i="27"/>
  <c r="H1915" i="27"/>
  <c r="G1915" i="27"/>
  <c r="F1915" i="27"/>
  <c r="S1914" i="27"/>
  <c r="R1914" i="27"/>
  <c r="Q1914" i="27"/>
  <c r="P1914" i="27"/>
  <c r="O1914" i="27"/>
  <c r="N1914" i="27"/>
  <c r="M1914" i="27"/>
  <c r="L1914" i="27"/>
  <c r="K1914" i="27"/>
  <c r="J1914" i="27"/>
  <c r="I1914" i="27"/>
  <c r="H1914" i="27"/>
  <c r="G1914" i="27"/>
  <c r="F1914" i="27"/>
  <c r="S1913" i="27"/>
  <c r="R1913" i="27"/>
  <c r="Q1913" i="27"/>
  <c r="P1913" i="27"/>
  <c r="O1913" i="27"/>
  <c r="N1913" i="27"/>
  <c r="M1913" i="27"/>
  <c r="L1913" i="27"/>
  <c r="K1913" i="27"/>
  <c r="J1913" i="27"/>
  <c r="I1913" i="27"/>
  <c r="H1913" i="27"/>
  <c r="G1913" i="27"/>
  <c r="F1913" i="27"/>
  <c r="P1912" i="27"/>
  <c r="O1912" i="27"/>
  <c r="N1912" i="27"/>
  <c r="L1912" i="27"/>
  <c r="K1912" i="27"/>
  <c r="J1912" i="27"/>
  <c r="I1912" i="27"/>
  <c r="H1912" i="27"/>
  <c r="G1912" i="27"/>
  <c r="F1912" i="27"/>
  <c r="S1911" i="27"/>
  <c r="R1911" i="27"/>
  <c r="Q1911" i="27"/>
  <c r="P1911" i="27"/>
  <c r="O1911" i="27"/>
  <c r="N1911" i="27"/>
  <c r="M1911" i="27"/>
  <c r="L1911" i="27"/>
  <c r="K1911" i="27"/>
  <c r="J1911" i="27"/>
  <c r="I1911" i="27"/>
  <c r="H1911" i="27"/>
  <c r="G1911" i="27"/>
  <c r="F1911" i="27"/>
  <c r="M1900" i="27"/>
  <c r="R1900" i="27" s="1"/>
  <c r="S1900" i="27" s="1"/>
  <c r="L1900" i="27"/>
  <c r="K1900" i="27"/>
  <c r="J1900" i="27"/>
  <c r="I1900" i="27"/>
  <c r="H1900" i="27"/>
  <c r="G1900" i="27"/>
  <c r="F1900" i="27"/>
  <c r="M1899" i="27"/>
  <c r="R1899" i="27" s="1"/>
  <c r="L1899" i="27"/>
  <c r="K1899" i="27"/>
  <c r="J1899" i="27"/>
  <c r="I1899" i="27"/>
  <c r="H1899" i="27"/>
  <c r="G1899" i="27"/>
  <c r="F1899" i="27"/>
  <c r="M1898" i="27"/>
  <c r="R1898" i="27" s="1"/>
  <c r="S1898" i="27" s="1"/>
  <c r="L1898" i="27"/>
  <c r="K1898" i="27"/>
  <c r="J1898" i="27"/>
  <c r="I1898" i="27"/>
  <c r="H1898" i="27"/>
  <c r="G1898" i="27"/>
  <c r="F1898" i="27"/>
  <c r="M1897" i="27"/>
  <c r="R1897" i="27" s="1"/>
  <c r="L1897" i="27"/>
  <c r="K1897" i="27"/>
  <c r="J1897" i="27"/>
  <c r="I1897" i="27"/>
  <c r="H1897" i="27"/>
  <c r="G1897" i="27"/>
  <c r="F1897" i="27"/>
  <c r="M1896" i="27"/>
  <c r="R1896" i="27" s="1"/>
  <c r="S1896" i="27" s="1"/>
  <c r="L1896" i="27"/>
  <c r="K1896" i="27"/>
  <c r="J1896" i="27"/>
  <c r="I1896" i="27"/>
  <c r="H1896" i="27"/>
  <c r="G1896" i="27"/>
  <c r="F1896" i="27"/>
  <c r="M1895" i="27"/>
  <c r="R1895" i="27" s="1"/>
  <c r="L1895" i="27"/>
  <c r="K1895" i="27"/>
  <c r="J1895" i="27"/>
  <c r="I1895" i="27"/>
  <c r="H1895" i="27"/>
  <c r="G1895" i="27"/>
  <c r="F1895" i="27"/>
  <c r="S1894" i="27"/>
  <c r="R1894" i="27"/>
  <c r="Q1894" i="27"/>
  <c r="P1894" i="27"/>
  <c r="O1894" i="27"/>
  <c r="N1894" i="27"/>
  <c r="M1894" i="27"/>
  <c r="L1894" i="27"/>
  <c r="K1894" i="27"/>
  <c r="J1894" i="27"/>
  <c r="I1894" i="27"/>
  <c r="H1894" i="27"/>
  <c r="G1894" i="27"/>
  <c r="F1894" i="27"/>
  <c r="S1893" i="27"/>
  <c r="R1893" i="27"/>
  <c r="Q1893" i="27"/>
  <c r="P1893" i="27"/>
  <c r="O1893" i="27"/>
  <c r="N1893" i="27"/>
  <c r="M1893" i="27"/>
  <c r="L1893" i="27"/>
  <c r="K1893" i="27"/>
  <c r="J1893" i="27"/>
  <c r="I1893" i="27"/>
  <c r="H1893" i="27"/>
  <c r="G1893" i="27"/>
  <c r="F1893" i="27"/>
  <c r="S1892" i="27"/>
  <c r="R1892" i="27"/>
  <c r="Q1892" i="27"/>
  <c r="P1892" i="27"/>
  <c r="O1892" i="27"/>
  <c r="N1892" i="27"/>
  <c r="M1892" i="27"/>
  <c r="L1892" i="27"/>
  <c r="K1892" i="27"/>
  <c r="J1892" i="27"/>
  <c r="I1892" i="27"/>
  <c r="H1892" i="27"/>
  <c r="G1892" i="27"/>
  <c r="F1892" i="27"/>
  <c r="S1891" i="27"/>
  <c r="R1891" i="27"/>
  <c r="Q1891" i="27"/>
  <c r="P1891" i="27"/>
  <c r="O1891" i="27"/>
  <c r="N1891" i="27"/>
  <c r="M1891" i="27"/>
  <c r="L1891" i="27"/>
  <c r="K1891" i="27"/>
  <c r="J1891" i="27"/>
  <c r="I1891" i="27"/>
  <c r="H1891" i="27"/>
  <c r="G1891" i="27"/>
  <c r="F1891" i="27"/>
  <c r="S1890" i="27"/>
  <c r="R1890" i="27"/>
  <c r="Q1890" i="27"/>
  <c r="P1890" i="27"/>
  <c r="O1890" i="27"/>
  <c r="N1890" i="27"/>
  <c r="M1890" i="27"/>
  <c r="L1890" i="27"/>
  <c r="K1890" i="27"/>
  <c r="J1890" i="27"/>
  <c r="I1890" i="27"/>
  <c r="H1890" i="27"/>
  <c r="G1890" i="27"/>
  <c r="F1890" i="27"/>
  <c r="S1889" i="27"/>
  <c r="R1889" i="27"/>
  <c r="Q1889" i="27"/>
  <c r="P1889" i="27"/>
  <c r="O1889" i="27"/>
  <c r="N1889" i="27"/>
  <c r="M1889" i="27"/>
  <c r="L1889" i="27"/>
  <c r="K1889" i="27"/>
  <c r="J1889" i="27"/>
  <c r="I1889" i="27"/>
  <c r="H1889" i="27"/>
  <c r="G1889" i="27"/>
  <c r="F1889" i="27"/>
  <c r="S1888" i="27"/>
  <c r="R1888" i="27"/>
  <c r="Q1888" i="27"/>
  <c r="P1888" i="27"/>
  <c r="O1888" i="27"/>
  <c r="N1888" i="27"/>
  <c r="M1888" i="27"/>
  <c r="L1888" i="27"/>
  <c r="K1888" i="27"/>
  <c r="J1888" i="27"/>
  <c r="I1888" i="27"/>
  <c r="H1888" i="27"/>
  <c r="G1888" i="27"/>
  <c r="F1888" i="27"/>
  <c r="S1887" i="27"/>
  <c r="R1887" i="27"/>
  <c r="Q1887" i="27"/>
  <c r="P1887" i="27"/>
  <c r="O1887" i="27"/>
  <c r="N1887" i="27"/>
  <c r="M1887" i="27"/>
  <c r="L1887" i="27"/>
  <c r="K1887" i="27"/>
  <c r="J1887" i="27"/>
  <c r="I1887" i="27"/>
  <c r="H1887" i="27"/>
  <c r="G1887" i="27"/>
  <c r="F1887" i="27"/>
  <c r="S1886" i="27"/>
  <c r="R1886" i="27"/>
  <c r="Q1886" i="27"/>
  <c r="P1886" i="27"/>
  <c r="O1886" i="27"/>
  <c r="N1886" i="27"/>
  <c r="M1886" i="27"/>
  <c r="L1886" i="27"/>
  <c r="K1886" i="27"/>
  <c r="J1886" i="27"/>
  <c r="I1886" i="27"/>
  <c r="H1886" i="27"/>
  <c r="G1886" i="27"/>
  <c r="F1886" i="27"/>
  <c r="S1885" i="27"/>
  <c r="R1885" i="27"/>
  <c r="Q1885" i="27"/>
  <c r="P1885" i="27"/>
  <c r="O1885" i="27"/>
  <c r="N1885" i="27"/>
  <c r="M1885" i="27"/>
  <c r="L1885" i="27"/>
  <c r="K1885" i="27"/>
  <c r="J1885" i="27"/>
  <c r="I1885" i="27"/>
  <c r="H1885" i="27"/>
  <c r="G1885" i="27"/>
  <c r="F1885" i="27"/>
  <c r="P1884" i="27"/>
  <c r="O1884" i="27"/>
  <c r="N1884" i="27"/>
  <c r="L1884" i="27"/>
  <c r="K1884" i="27"/>
  <c r="J1884" i="27"/>
  <c r="I1884" i="27"/>
  <c r="H1884" i="27"/>
  <c r="G1884" i="27"/>
  <c r="F1884" i="27"/>
  <c r="S1883" i="27"/>
  <c r="R1883" i="27"/>
  <c r="Q1883" i="27"/>
  <c r="P1883" i="27"/>
  <c r="O1883" i="27"/>
  <c r="N1883" i="27"/>
  <c r="M1883" i="27"/>
  <c r="L1883" i="27"/>
  <c r="K1883" i="27"/>
  <c r="J1883" i="27"/>
  <c r="I1883" i="27"/>
  <c r="H1883" i="27"/>
  <c r="G1883" i="27"/>
  <c r="F1883" i="27"/>
  <c r="M1872" i="27"/>
  <c r="R1872" i="27" s="1"/>
  <c r="S1872" i="27" s="1"/>
  <c r="L1872" i="27"/>
  <c r="K1872" i="27"/>
  <c r="J1872" i="27"/>
  <c r="I1872" i="27"/>
  <c r="H1872" i="27"/>
  <c r="G1872" i="27"/>
  <c r="F1872" i="27"/>
  <c r="M1871" i="27"/>
  <c r="R1871" i="27" s="1"/>
  <c r="L1871" i="27"/>
  <c r="K1871" i="27"/>
  <c r="J1871" i="27"/>
  <c r="I1871" i="27"/>
  <c r="H1871" i="27"/>
  <c r="G1871" i="27"/>
  <c r="F1871" i="27"/>
  <c r="M1870" i="27"/>
  <c r="R1870" i="27" s="1"/>
  <c r="S1870" i="27" s="1"/>
  <c r="L1870" i="27"/>
  <c r="K1870" i="27"/>
  <c r="J1870" i="27"/>
  <c r="I1870" i="27"/>
  <c r="H1870" i="27"/>
  <c r="G1870" i="27"/>
  <c r="F1870" i="27"/>
  <c r="M1869" i="27"/>
  <c r="R1869" i="27" s="1"/>
  <c r="L1869" i="27"/>
  <c r="K1869" i="27"/>
  <c r="J1869" i="27"/>
  <c r="I1869" i="27"/>
  <c r="H1869" i="27"/>
  <c r="G1869" i="27"/>
  <c r="F1869" i="27"/>
  <c r="M1868" i="27"/>
  <c r="R1868" i="27" s="1"/>
  <c r="S1868" i="27" s="1"/>
  <c r="L1868" i="27"/>
  <c r="K1868" i="27"/>
  <c r="J1868" i="27"/>
  <c r="I1868" i="27"/>
  <c r="H1868" i="27"/>
  <c r="G1868" i="27"/>
  <c r="F1868" i="27"/>
  <c r="M1867" i="27"/>
  <c r="R1867" i="27" s="1"/>
  <c r="L1867" i="27"/>
  <c r="K1867" i="27"/>
  <c r="J1867" i="27"/>
  <c r="I1867" i="27"/>
  <c r="H1867" i="27"/>
  <c r="G1867" i="27"/>
  <c r="F1867" i="27"/>
  <c r="S1866" i="27"/>
  <c r="R1866" i="27"/>
  <c r="Q1866" i="27"/>
  <c r="P1866" i="27"/>
  <c r="O1866" i="27"/>
  <c r="N1866" i="27"/>
  <c r="M1866" i="27"/>
  <c r="L1866" i="27"/>
  <c r="K1866" i="27"/>
  <c r="J1866" i="27"/>
  <c r="I1866" i="27"/>
  <c r="H1866" i="27"/>
  <c r="G1866" i="27"/>
  <c r="F1866" i="27"/>
  <c r="S1865" i="27"/>
  <c r="R1865" i="27"/>
  <c r="Q1865" i="27"/>
  <c r="P1865" i="27"/>
  <c r="O1865" i="27"/>
  <c r="N1865" i="27"/>
  <c r="M1865" i="27"/>
  <c r="L1865" i="27"/>
  <c r="K1865" i="27"/>
  <c r="J1865" i="27"/>
  <c r="I1865" i="27"/>
  <c r="H1865" i="27"/>
  <c r="G1865" i="27"/>
  <c r="F1865" i="27"/>
  <c r="S1864" i="27"/>
  <c r="R1864" i="27"/>
  <c r="Q1864" i="27"/>
  <c r="P1864" i="27"/>
  <c r="O1864" i="27"/>
  <c r="N1864" i="27"/>
  <c r="M1864" i="27"/>
  <c r="L1864" i="27"/>
  <c r="K1864" i="27"/>
  <c r="J1864" i="27"/>
  <c r="I1864" i="27"/>
  <c r="H1864" i="27"/>
  <c r="G1864" i="27"/>
  <c r="F1864" i="27"/>
  <c r="S1863" i="27"/>
  <c r="R1863" i="27"/>
  <c r="Q1863" i="27"/>
  <c r="P1863" i="27"/>
  <c r="O1863" i="27"/>
  <c r="N1863" i="27"/>
  <c r="M1863" i="27"/>
  <c r="L1863" i="27"/>
  <c r="K1863" i="27"/>
  <c r="J1863" i="27"/>
  <c r="I1863" i="27"/>
  <c r="H1863" i="27"/>
  <c r="G1863" i="27"/>
  <c r="F1863" i="27"/>
  <c r="S1862" i="27"/>
  <c r="R1862" i="27"/>
  <c r="Q1862" i="27"/>
  <c r="P1862" i="27"/>
  <c r="O1862" i="27"/>
  <c r="N1862" i="27"/>
  <c r="M1862" i="27"/>
  <c r="L1862" i="27"/>
  <c r="K1862" i="27"/>
  <c r="J1862" i="27"/>
  <c r="I1862" i="27"/>
  <c r="H1862" i="27"/>
  <c r="G1862" i="27"/>
  <c r="F1862" i="27"/>
  <c r="S1861" i="27"/>
  <c r="R1861" i="27"/>
  <c r="Q1861" i="27"/>
  <c r="P1861" i="27"/>
  <c r="O1861" i="27"/>
  <c r="N1861" i="27"/>
  <c r="M1861" i="27"/>
  <c r="L1861" i="27"/>
  <c r="K1861" i="27"/>
  <c r="J1861" i="27"/>
  <c r="I1861" i="27"/>
  <c r="H1861" i="27"/>
  <c r="G1861" i="27"/>
  <c r="F1861" i="27"/>
  <c r="S1860" i="27"/>
  <c r="R1860" i="27"/>
  <c r="Q1860" i="27"/>
  <c r="P1860" i="27"/>
  <c r="O1860" i="27"/>
  <c r="N1860" i="27"/>
  <c r="M1860" i="27"/>
  <c r="L1860" i="27"/>
  <c r="K1860" i="27"/>
  <c r="J1860" i="27"/>
  <c r="I1860" i="27"/>
  <c r="H1860" i="27"/>
  <c r="G1860" i="27"/>
  <c r="F1860" i="27"/>
  <c r="S1859" i="27"/>
  <c r="R1859" i="27"/>
  <c r="Q1859" i="27"/>
  <c r="P1859" i="27"/>
  <c r="O1859" i="27"/>
  <c r="N1859" i="27"/>
  <c r="M1859" i="27"/>
  <c r="L1859" i="27"/>
  <c r="K1859" i="27"/>
  <c r="J1859" i="27"/>
  <c r="I1859" i="27"/>
  <c r="H1859" i="27"/>
  <c r="G1859" i="27"/>
  <c r="F1859" i="27"/>
  <c r="S1858" i="27"/>
  <c r="R1858" i="27"/>
  <c r="Q1858" i="27"/>
  <c r="P1858" i="27"/>
  <c r="O1858" i="27"/>
  <c r="N1858" i="27"/>
  <c r="M1858" i="27"/>
  <c r="L1858" i="27"/>
  <c r="K1858" i="27"/>
  <c r="J1858" i="27"/>
  <c r="I1858" i="27"/>
  <c r="H1858" i="27"/>
  <c r="G1858" i="27"/>
  <c r="F1858" i="27"/>
  <c r="S1857" i="27"/>
  <c r="R1857" i="27"/>
  <c r="Q1857" i="27"/>
  <c r="P1857" i="27"/>
  <c r="O1857" i="27"/>
  <c r="N1857" i="27"/>
  <c r="M1857" i="27"/>
  <c r="L1857" i="27"/>
  <c r="K1857" i="27"/>
  <c r="J1857" i="27"/>
  <c r="I1857" i="27"/>
  <c r="H1857" i="27"/>
  <c r="G1857" i="27"/>
  <c r="F1857" i="27"/>
  <c r="P1856" i="27"/>
  <c r="O1856" i="27"/>
  <c r="N1856" i="27"/>
  <c r="M1856" i="27"/>
  <c r="L1856" i="27"/>
  <c r="K1856" i="27"/>
  <c r="J1856" i="27"/>
  <c r="I1856" i="27"/>
  <c r="H1856" i="27"/>
  <c r="G1856" i="27"/>
  <c r="F1856" i="27"/>
  <c r="S1855" i="27"/>
  <c r="R1855" i="27"/>
  <c r="Q1855" i="27"/>
  <c r="P1855" i="27"/>
  <c r="O1855" i="27"/>
  <c r="N1855" i="27"/>
  <c r="M1855" i="27"/>
  <c r="L1855" i="27"/>
  <c r="K1855" i="27"/>
  <c r="J1855" i="27"/>
  <c r="I1855" i="27"/>
  <c r="H1855" i="27"/>
  <c r="G1855" i="27"/>
  <c r="F1855" i="27"/>
  <c r="M1844" i="27"/>
  <c r="R1844" i="27" s="1"/>
  <c r="S1844" i="27" s="1"/>
  <c r="L1844" i="27"/>
  <c r="K1844" i="27"/>
  <c r="J1844" i="27"/>
  <c r="I1844" i="27"/>
  <c r="H1844" i="27"/>
  <c r="G1844" i="27"/>
  <c r="F1844" i="27"/>
  <c r="M1843" i="27"/>
  <c r="R1843" i="27" s="1"/>
  <c r="L1843" i="27"/>
  <c r="K1843" i="27"/>
  <c r="J1843" i="27"/>
  <c r="I1843" i="27"/>
  <c r="H1843" i="27"/>
  <c r="G1843" i="27"/>
  <c r="F1843" i="27"/>
  <c r="M1842" i="27"/>
  <c r="R1842" i="27" s="1"/>
  <c r="S1842" i="27" s="1"/>
  <c r="L1842" i="27"/>
  <c r="K1842" i="27"/>
  <c r="J1842" i="27"/>
  <c r="I1842" i="27"/>
  <c r="H1842" i="27"/>
  <c r="G1842" i="27"/>
  <c r="F1842" i="27"/>
  <c r="M1841" i="27"/>
  <c r="R1841" i="27" s="1"/>
  <c r="L1841" i="27"/>
  <c r="K1841" i="27"/>
  <c r="J1841" i="27"/>
  <c r="I1841" i="27"/>
  <c r="H1841" i="27"/>
  <c r="G1841" i="27"/>
  <c r="F1841" i="27"/>
  <c r="M1840" i="27"/>
  <c r="R1840" i="27" s="1"/>
  <c r="S1840" i="27" s="1"/>
  <c r="L1840" i="27"/>
  <c r="K1840" i="27"/>
  <c r="J1840" i="27"/>
  <c r="I1840" i="27"/>
  <c r="H1840" i="27"/>
  <c r="G1840" i="27"/>
  <c r="F1840" i="27"/>
  <c r="M1839" i="27"/>
  <c r="R1839" i="27" s="1"/>
  <c r="L1839" i="27"/>
  <c r="K1839" i="27"/>
  <c r="J1839" i="27"/>
  <c r="I1839" i="27"/>
  <c r="H1839" i="27"/>
  <c r="G1839" i="27"/>
  <c r="F1839" i="27"/>
  <c r="S1838" i="27"/>
  <c r="R1838" i="27"/>
  <c r="Q1838" i="27"/>
  <c r="P1838" i="27"/>
  <c r="O1838" i="27"/>
  <c r="N1838" i="27"/>
  <c r="M1838" i="27"/>
  <c r="L1838" i="27"/>
  <c r="K1838" i="27"/>
  <c r="J1838" i="27"/>
  <c r="I1838" i="27"/>
  <c r="H1838" i="27"/>
  <c r="G1838" i="27"/>
  <c r="F1838" i="27"/>
  <c r="S1837" i="27"/>
  <c r="R1837" i="27"/>
  <c r="Q1837" i="27"/>
  <c r="P1837" i="27"/>
  <c r="O1837" i="27"/>
  <c r="N1837" i="27"/>
  <c r="M1837" i="27"/>
  <c r="L1837" i="27"/>
  <c r="K1837" i="27"/>
  <c r="J1837" i="27"/>
  <c r="I1837" i="27"/>
  <c r="H1837" i="27"/>
  <c r="G1837" i="27"/>
  <c r="F1837" i="27"/>
  <c r="S1836" i="27"/>
  <c r="R1836" i="27"/>
  <c r="Q1836" i="27"/>
  <c r="P1836" i="27"/>
  <c r="O1836" i="27"/>
  <c r="N1836" i="27"/>
  <c r="M1836" i="27"/>
  <c r="L1836" i="27"/>
  <c r="K1836" i="27"/>
  <c r="J1836" i="27"/>
  <c r="I1836" i="27"/>
  <c r="H1836" i="27"/>
  <c r="G1836" i="27"/>
  <c r="F1836" i="27"/>
  <c r="S1835" i="27"/>
  <c r="R1835" i="27"/>
  <c r="Q1835" i="27"/>
  <c r="P1835" i="27"/>
  <c r="O1835" i="27"/>
  <c r="N1835" i="27"/>
  <c r="M1835" i="27"/>
  <c r="L1835" i="27"/>
  <c r="K1835" i="27"/>
  <c r="J1835" i="27"/>
  <c r="I1835" i="27"/>
  <c r="H1835" i="27"/>
  <c r="G1835" i="27"/>
  <c r="F1835" i="27"/>
  <c r="S1834" i="27"/>
  <c r="R1834" i="27"/>
  <c r="Q1834" i="27"/>
  <c r="P1834" i="27"/>
  <c r="O1834" i="27"/>
  <c r="N1834" i="27"/>
  <c r="M1834" i="27"/>
  <c r="L1834" i="27"/>
  <c r="K1834" i="27"/>
  <c r="J1834" i="27"/>
  <c r="I1834" i="27"/>
  <c r="H1834" i="27"/>
  <c r="G1834" i="27"/>
  <c r="F1834" i="27"/>
  <c r="S1833" i="27"/>
  <c r="R1833" i="27"/>
  <c r="Q1833" i="27"/>
  <c r="P1833" i="27"/>
  <c r="O1833" i="27"/>
  <c r="N1833" i="27"/>
  <c r="M1833" i="27"/>
  <c r="L1833" i="27"/>
  <c r="K1833" i="27"/>
  <c r="J1833" i="27"/>
  <c r="I1833" i="27"/>
  <c r="H1833" i="27"/>
  <c r="G1833" i="27"/>
  <c r="F1833" i="27"/>
  <c r="S1832" i="27"/>
  <c r="R1832" i="27"/>
  <c r="Q1832" i="27"/>
  <c r="P1832" i="27"/>
  <c r="O1832" i="27"/>
  <c r="N1832" i="27"/>
  <c r="M1832" i="27"/>
  <c r="L1832" i="27"/>
  <c r="K1832" i="27"/>
  <c r="J1832" i="27"/>
  <c r="I1832" i="27"/>
  <c r="H1832" i="27"/>
  <c r="G1832" i="27"/>
  <c r="F1832" i="27"/>
  <c r="S1831" i="27"/>
  <c r="R1831" i="27"/>
  <c r="Q1831" i="27"/>
  <c r="P1831" i="27"/>
  <c r="O1831" i="27"/>
  <c r="N1831" i="27"/>
  <c r="M1831" i="27"/>
  <c r="L1831" i="27"/>
  <c r="K1831" i="27"/>
  <c r="J1831" i="27"/>
  <c r="I1831" i="27"/>
  <c r="H1831" i="27"/>
  <c r="G1831" i="27"/>
  <c r="F1831" i="27"/>
  <c r="S1830" i="27"/>
  <c r="R1830" i="27"/>
  <c r="Q1830" i="27"/>
  <c r="P1830" i="27"/>
  <c r="O1830" i="27"/>
  <c r="N1830" i="27"/>
  <c r="M1830" i="27"/>
  <c r="L1830" i="27"/>
  <c r="K1830" i="27"/>
  <c r="J1830" i="27"/>
  <c r="I1830" i="27"/>
  <c r="H1830" i="27"/>
  <c r="G1830" i="27"/>
  <c r="F1830" i="27"/>
  <c r="S1829" i="27"/>
  <c r="R1829" i="27"/>
  <c r="Q1829" i="27"/>
  <c r="P1829" i="27"/>
  <c r="O1829" i="27"/>
  <c r="N1829" i="27"/>
  <c r="M1829" i="27"/>
  <c r="L1829" i="27"/>
  <c r="K1829" i="27"/>
  <c r="J1829" i="27"/>
  <c r="I1829" i="27"/>
  <c r="H1829" i="27"/>
  <c r="G1829" i="27"/>
  <c r="F1829" i="27"/>
  <c r="P1828" i="27"/>
  <c r="O1828" i="27"/>
  <c r="N1828" i="27"/>
  <c r="L1828" i="27"/>
  <c r="K1828" i="27"/>
  <c r="J1828" i="27"/>
  <c r="I1828" i="27"/>
  <c r="H1828" i="27"/>
  <c r="G1828" i="27"/>
  <c r="F1828" i="27"/>
  <c r="S1827" i="27"/>
  <c r="R1827" i="27"/>
  <c r="Q1827" i="27"/>
  <c r="P1827" i="27"/>
  <c r="O1827" i="27"/>
  <c r="N1827" i="27"/>
  <c r="M1827" i="27"/>
  <c r="L1827" i="27"/>
  <c r="K1827" i="27"/>
  <c r="J1827" i="27"/>
  <c r="I1827" i="27"/>
  <c r="H1827" i="27"/>
  <c r="G1827" i="27"/>
  <c r="F1827" i="27"/>
  <c r="M1816" i="27"/>
  <c r="R1816" i="27" s="1"/>
  <c r="S1816" i="27" s="1"/>
  <c r="L1816" i="27"/>
  <c r="K1816" i="27"/>
  <c r="J1816" i="27"/>
  <c r="I1816" i="27"/>
  <c r="H1816" i="27"/>
  <c r="G1816" i="27"/>
  <c r="F1816" i="27"/>
  <c r="M1815" i="27"/>
  <c r="R1815" i="27" s="1"/>
  <c r="L1815" i="27"/>
  <c r="K1815" i="27"/>
  <c r="J1815" i="27"/>
  <c r="I1815" i="27"/>
  <c r="H1815" i="27"/>
  <c r="G1815" i="27"/>
  <c r="F1815" i="27"/>
  <c r="M1814" i="27"/>
  <c r="R1814" i="27" s="1"/>
  <c r="S1814" i="27" s="1"/>
  <c r="L1814" i="27"/>
  <c r="K1814" i="27"/>
  <c r="J1814" i="27"/>
  <c r="I1814" i="27"/>
  <c r="H1814" i="27"/>
  <c r="G1814" i="27"/>
  <c r="F1814" i="27"/>
  <c r="M1813" i="27"/>
  <c r="R1813" i="27" s="1"/>
  <c r="L1813" i="27"/>
  <c r="K1813" i="27"/>
  <c r="J1813" i="27"/>
  <c r="I1813" i="27"/>
  <c r="H1813" i="27"/>
  <c r="G1813" i="27"/>
  <c r="F1813" i="27"/>
  <c r="M1812" i="27"/>
  <c r="R1812" i="27" s="1"/>
  <c r="S1812" i="27" s="1"/>
  <c r="L1812" i="27"/>
  <c r="K1812" i="27"/>
  <c r="J1812" i="27"/>
  <c r="I1812" i="27"/>
  <c r="H1812" i="27"/>
  <c r="G1812" i="27"/>
  <c r="F1812" i="27"/>
  <c r="M1811" i="27"/>
  <c r="R1811" i="27" s="1"/>
  <c r="L1811" i="27"/>
  <c r="K1811" i="27"/>
  <c r="J1811" i="27"/>
  <c r="I1811" i="27"/>
  <c r="H1811" i="27"/>
  <c r="G1811" i="27"/>
  <c r="F1811" i="27"/>
  <c r="S1810" i="27"/>
  <c r="R1810" i="27"/>
  <c r="Q1810" i="27"/>
  <c r="P1810" i="27"/>
  <c r="O1810" i="27"/>
  <c r="N1810" i="27"/>
  <c r="M1810" i="27"/>
  <c r="L1810" i="27"/>
  <c r="K1810" i="27"/>
  <c r="J1810" i="27"/>
  <c r="I1810" i="27"/>
  <c r="H1810" i="27"/>
  <c r="G1810" i="27"/>
  <c r="F1810" i="27"/>
  <c r="S1809" i="27"/>
  <c r="R1809" i="27"/>
  <c r="Q1809" i="27"/>
  <c r="P1809" i="27"/>
  <c r="O1809" i="27"/>
  <c r="N1809" i="27"/>
  <c r="M1809" i="27"/>
  <c r="L1809" i="27"/>
  <c r="K1809" i="27"/>
  <c r="J1809" i="27"/>
  <c r="I1809" i="27"/>
  <c r="H1809" i="27"/>
  <c r="G1809" i="27"/>
  <c r="F1809" i="27"/>
  <c r="S1808" i="27"/>
  <c r="R1808" i="27"/>
  <c r="Q1808" i="27"/>
  <c r="P1808" i="27"/>
  <c r="O1808" i="27"/>
  <c r="N1808" i="27"/>
  <c r="M1808" i="27"/>
  <c r="L1808" i="27"/>
  <c r="K1808" i="27"/>
  <c r="J1808" i="27"/>
  <c r="I1808" i="27"/>
  <c r="H1808" i="27"/>
  <c r="G1808" i="27"/>
  <c r="F1808" i="27"/>
  <c r="S1807" i="27"/>
  <c r="R1807" i="27"/>
  <c r="Q1807" i="27"/>
  <c r="P1807" i="27"/>
  <c r="O1807" i="27"/>
  <c r="N1807" i="27"/>
  <c r="M1807" i="27"/>
  <c r="L1807" i="27"/>
  <c r="K1807" i="27"/>
  <c r="J1807" i="27"/>
  <c r="I1807" i="27"/>
  <c r="H1807" i="27"/>
  <c r="G1807" i="27"/>
  <c r="F1807" i="27"/>
  <c r="S1806" i="27"/>
  <c r="R1806" i="27"/>
  <c r="Q1806" i="27"/>
  <c r="P1806" i="27"/>
  <c r="O1806" i="27"/>
  <c r="N1806" i="27"/>
  <c r="M1806" i="27"/>
  <c r="L1806" i="27"/>
  <c r="K1806" i="27"/>
  <c r="J1806" i="27"/>
  <c r="I1806" i="27"/>
  <c r="H1806" i="27"/>
  <c r="G1806" i="27"/>
  <c r="F1806" i="27"/>
  <c r="S1805" i="27"/>
  <c r="R1805" i="27"/>
  <c r="Q1805" i="27"/>
  <c r="P1805" i="27"/>
  <c r="O1805" i="27"/>
  <c r="N1805" i="27"/>
  <c r="M1805" i="27"/>
  <c r="L1805" i="27"/>
  <c r="K1805" i="27"/>
  <c r="J1805" i="27"/>
  <c r="I1805" i="27"/>
  <c r="H1805" i="27"/>
  <c r="G1805" i="27"/>
  <c r="F1805" i="27"/>
  <c r="S1804" i="27"/>
  <c r="R1804" i="27"/>
  <c r="Q1804" i="27"/>
  <c r="P1804" i="27"/>
  <c r="O1804" i="27"/>
  <c r="N1804" i="27"/>
  <c r="M1804" i="27"/>
  <c r="L1804" i="27"/>
  <c r="K1804" i="27"/>
  <c r="J1804" i="27"/>
  <c r="I1804" i="27"/>
  <c r="H1804" i="27"/>
  <c r="G1804" i="27"/>
  <c r="F1804" i="27"/>
  <c r="S1803" i="27"/>
  <c r="R1803" i="27"/>
  <c r="Q1803" i="27"/>
  <c r="P1803" i="27"/>
  <c r="O1803" i="27"/>
  <c r="N1803" i="27"/>
  <c r="M1803" i="27"/>
  <c r="L1803" i="27"/>
  <c r="K1803" i="27"/>
  <c r="J1803" i="27"/>
  <c r="I1803" i="27"/>
  <c r="H1803" i="27"/>
  <c r="G1803" i="27"/>
  <c r="F1803" i="27"/>
  <c r="S1802" i="27"/>
  <c r="R1802" i="27"/>
  <c r="Q1802" i="27"/>
  <c r="P1802" i="27"/>
  <c r="O1802" i="27"/>
  <c r="N1802" i="27"/>
  <c r="M1802" i="27"/>
  <c r="L1802" i="27"/>
  <c r="K1802" i="27"/>
  <c r="J1802" i="27"/>
  <c r="I1802" i="27"/>
  <c r="H1802" i="27"/>
  <c r="G1802" i="27"/>
  <c r="F1802" i="27"/>
  <c r="S1801" i="27"/>
  <c r="R1801" i="27"/>
  <c r="Q1801" i="27"/>
  <c r="P1801" i="27"/>
  <c r="O1801" i="27"/>
  <c r="N1801" i="27"/>
  <c r="M1801" i="27"/>
  <c r="L1801" i="27"/>
  <c r="K1801" i="27"/>
  <c r="J1801" i="27"/>
  <c r="I1801" i="27"/>
  <c r="H1801" i="27"/>
  <c r="G1801" i="27"/>
  <c r="F1801" i="27"/>
  <c r="P1800" i="27"/>
  <c r="O1800" i="27"/>
  <c r="N1800" i="27"/>
  <c r="L1800" i="27"/>
  <c r="K1800" i="27"/>
  <c r="J1800" i="27"/>
  <c r="I1800" i="27"/>
  <c r="H1800" i="27"/>
  <c r="G1800" i="27"/>
  <c r="F1800" i="27"/>
  <c r="S1799" i="27"/>
  <c r="R1799" i="27"/>
  <c r="Q1799" i="27"/>
  <c r="P1799" i="27"/>
  <c r="O1799" i="27"/>
  <c r="N1799" i="27"/>
  <c r="M1799" i="27"/>
  <c r="L1799" i="27"/>
  <c r="K1799" i="27"/>
  <c r="J1799" i="27"/>
  <c r="I1799" i="27"/>
  <c r="H1799" i="27"/>
  <c r="G1799" i="27"/>
  <c r="F1799" i="27"/>
  <c r="M1788" i="27"/>
  <c r="R1788" i="27" s="1"/>
  <c r="S1788" i="27" s="1"/>
  <c r="L1788" i="27"/>
  <c r="K1788" i="27"/>
  <c r="J1788" i="27"/>
  <c r="I1788" i="27"/>
  <c r="H1788" i="27"/>
  <c r="G1788" i="27"/>
  <c r="F1788" i="27"/>
  <c r="M1787" i="27"/>
  <c r="R1787" i="27" s="1"/>
  <c r="L1787" i="27"/>
  <c r="K1787" i="27"/>
  <c r="J1787" i="27"/>
  <c r="I1787" i="27"/>
  <c r="H1787" i="27"/>
  <c r="G1787" i="27"/>
  <c r="F1787" i="27"/>
  <c r="M1786" i="27"/>
  <c r="R1786" i="27" s="1"/>
  <c r="S1786" i="27" s="1"/>
  <c r="L1786" i="27"/>
  <c r="K1786" i="27"/>
  <c r="J1786" i="27"/>
  <c r="I1786" i="27"/>
  <c r="H1786" i="27"/>
  <c r="G1786" i="27"/>
  <c r="F1786" i="27"/>
  <c r="M1785" i="27"/>
  <c r="R1785" i="27" s="1"/>
  <c r="L1785" i="27"/>
  <c r="K1785" i="27"/>
  <c r="J1785" i="27"/>
  <c r="I1785" i="27"/>
  <c r="H1785" i="27"/>
  <c r="G1785" i="27"/>
  <c r="F1785" i="27"/>
  <c r="M1784" i="27"/>
  <c r="R1784" i="27" s="1"/>
  <c r="S1784" i="27" s="1"/>
  <c r="L1784" i="27"/>
  <c r="K1784" i="27"/>
  <c r="J1784" i="27"/>
  <c r="I1784" i="27"/>
  <c r="H1784" i="27"/>
  <c r="G1784" i="27"/>
  <c r="F1784" i="27"/>
  <c r="M1783" i="27"/>
  <c r="R1783" i="27" s="1"/>
  <c r="L1783" i="27"/>
  <c r="K1783" i="27"/>
  <c r="J1783" i="27"/>
  <c r="I1783" i="27"/>
  <c r="H1783" i="27"/>
  <c r="G1783" i="27"/>
  <c r="F1783" i="27"/>
  <c r="S1782" i="27"/>
  <c r="R1782" i="27"/>
  <c r="Q1782" i="27"/>
  <c r="P1782" i="27"/>
  <c r="O1782" i="27"/>
  <c r="N1782" i="27"/>
  <c r="M1782" i="27"/>
  <c r="L1782" i="27"/>
  <c r="K1782" i="27"/>
  <c r="J1782" i="27"/>
  <c r="I1782" i="27"/>
  <c r="H1782" i="27"/>
  <c r="G1782" i="27"/>
  <c r="F1782" i="27"/>
  <c r="S1781" i="27"/>
  <c r="R1781" i="27"/>
  <c r="Q1781" i="27"/>
  <c r="P1781" i="27"/>
  <c r="O1781" i="27"/>
  <c r="N1781" i="27"/>
  <c r="M1781" i="27"/>
  <c r="L1781" i="27"/>
  <c r="K1781" i="27"/>
  <c r="J1781" i="27"/>
  <c r="I1781" i="27"/>
  <c r="H1781" i="27"/>
  <c r="G1781" i="27"/>
  <c r="F1781" i="27"/>
  <c r="S1780" i="27"/>
  <c r="R1780" i="27"/>
  <c r="Q1780" i="27"/>
  <c r="P1780" i="27"/>
  <c r="O1780" i="27"/>
  <c r="N1780" i="27"/>
  <c r="M1780" i="27"/>
  <c r="L1780" i="27"/>
  <c r="K1780" i="27"/>
  <c r="J1780" i="27"/>
  <c r="I1780" i="27"/>
  <c r="H1780" i="27"/>
  <c r="G1780" i="27"/>
  <c r="F1780" i="27"/>
  <c r="S1779" i="27"/>
  <c r="R1779" i="27"/>
  <c r="Q1779" i="27"/>
  <c r="P1779" i="27"/>
  <c r="O1779" i="27"/>
  <c r="N1779" i="27"/>
  <c r="M1779" i="27"/>
  <c r="L1779" i="27"/>
  <c r="K1779" i="27"/>
  <c r="J1779" i="27"/>
  <c r="I1779" i="27"/>
  <c r="H1779" i="27"/>
  <c r="G1779" i="27"/>
  <c r="F1779" i="27"/>
  <c r="S1778" i="27"/>
  <c r="R1778" i="27"/>
  <c r="Q1778" i="27"/>
  <c r="P1778" i="27"/>
  <c r="O1778" i="27"/>
  <c r="N1778" i="27"/>
  <c r="M1778" i="27"/>
  <c r="L1778" i="27"/>
  <c r="K1778" i="27"/>
  <c r="J1778" i="27"/>
  <c r="I1778" i="27"/>
  <c r="H1778" i="27"/>
  <c r="G1778" i="27"/>
  <c r="F1778" i="27"/>
  <c r="S1777" i="27"/>
  <c r="R1777" i="27"/>
  <c r="Q1777" i="27"/>
  <c r="P1777" i="27"/>
  <c r="O1777" i="27"/>
  <c r="N1777" i="27"/>
  <c r="M1777" i="27"/>
  <c r="L1777" i="27"/>
  <c r="K1777" i="27"/>
  <c r="J1777" i="27"/>
  <c r="I1777" i="27"/>
  <c r="H1777" i="27"/>
  <c r="G1777" i="27"/>
  <c r="F1777" i="27"/>
  <c r="S1776" i="27"/>
  <c r="R1776" i="27"/>
  <c r="Q1776" i="27"/>
  <c r="P1776" i="27"/>
  <c r="O1776" i="27"/>
  <c r="N1776" i="27"/>
  <c r="M1776" i="27"/>
  <c r="L1776" i="27"/>
  <c r="K1776" i="27"/>
  <c r="J1776" i="27"/>
  <c r="I1776" i="27"/>
  <c r="H1776" i="27"/>
  <c r="G1776" i="27"/>
  <c r="F1776" i="27"/>
  <c r="S1775" i="27"/>
  <c r="R1775" i="27"/>
  <c r="Q1775" i="27"/>
  <c r="P1775" i="27"/>
  <c r="O1775" i="27"/>
  <c r="N1775" i="27"/>
  <c r="M1775" i="27"/>
  <c r="L1775" i="27"/>
  <c r="K1775" i="27"/>
  <c r="J1775" i="27"/>
  <c r="I1775" i="27"/>
  <c r="H1775" i="27"/>
  <c r="G1775" i="27"/>
  <c r="F1775" i="27"/>
  <c r="S1774" i="27"/>
  <c r="R1774" i="27"/>
  <c r="Q1774" i="27"/>
  <c r="P1774" i="27"/>
  <c r="O1774" i="27"/>
  <c r="N1774" i="27"/>
  <c r="M1774" i="27"/>
  <c r="L1774" i="27"/>
  <c r="K1774" i="27"/>
  <c r="J1774" i="27"/>
  <c r="I1774" i="27"/>
  <c r="H1774" i="27"/>
  <c r="G1774" i="27"/>
  <c r="F1774" i="27"/>
  <c r="S1773" i="27"/>
  <c r="R1773" i="27"/>
  <c r="Q1773" i="27"/>
  <c r="P1773" i="27"/>
  <c r="O1773" i="27"/>
  <c r="N1773" i="27"/>
  <c r="M1773" i="27"/>
  <c r="L1773" i="27"/>
  <c r="K1773" i="27"/>
  <c r="J1773" i="27"/>
  <c r="I1773" i="27"/>
  <c r="H1773" i="27"/>
  <c r="G1773" i="27"/>
  <c r="F1773" i="27"/>
  <c r="P1772" i="27"/>
  <c r="O1772" i="27"/>
  <c r="N1772" i="27"/>
  <c r="M1772" i="27"/>
  <c r="L1772" i="27"/>
  <c r="K1772" i="27"/>
  <c r="J1772" i="27"/>
  <c r="I1772" i="27"/>
  <c r="H1772" i="27"/>
  <c r="G1772" i="27"/>
  <c r="F1772" i="27"/>
  <c r="S1771" i="27"/>
  <c r="R1771" i="27"/>
  <c r="Q1771" i="27"/>
  <c r="P1771" i="27"/>
  <c r="O1771" i="27"/>
  <c r="N1771" i="27"/>
  <c r="M1771" i="27"/>
  <c r="L1771" i="27"/>
  <c r="K1771" i="27"/>
  <c r="J1771" i="27"/>
  <c r="I1771" i="27"/>
  <c r="H1771" i="27"/>
  <c r="G1771" i="27"/>
  <c r="F1771" i="27"/>
  <c r="M1760" i="27"/>
  <c r="R1760" i="27" s="1"/>
  <c r="S1760" i="27" s="1"/>
  <c r="L1760" i="27"/>
  <c r="K1760" i="27"/>
  <c r="J1760" i="27"/>
  <c r="I1760" i="27"/>
  <c r="H1760" i="27"/>
  <c r="G1760" i="27"/>
  <c r="F1760" i="27"/>
  <c r="M1759" i="27"/>
  <c r="R1759" i="27" s="1"/>
  <c r="L1759" i="27"/>
  <c r="K1759" i="27"/>
  <c r="J1759" i="27"/>
  <c r="I1759" i="27"/>
  <c r="H1759" i="27"/>
  <c r="G1759" i="27"/>
  <c r="F1759" i="27"/>
  <c r="M1758" i="27"/>
  <c r="R1758" i="27" s="1"/>
  <c r="S1758" i="27" s="1"/>
  <c r="L1758" i="27"/>
  <c r="K1758" i="27"/>
  <c r="J1758" i="27"/>
  <c r="I1758" i="27"/>
  <c r="H1758" i="27"/>
  <c r="G1758" i="27"/>
  <c r="F1758" i="27"/>
  <c r="M1757" i="27"/>
  <c r="R1757" i="27" s="1"/>
  <c r="L1757" i="27"/>
  <c r="K1757" i="27"/>
  <c r="J1757" i="27"/>
  <c r="I1757" i="27"/>
  <c r="H1757" i="27"/>
  <c r="G1757" i="27"/>
  <c r="F1757" i="27"/>
  <c r="M1756" i="27"/>
  <c r="R1756" i="27" s="1"/>
  <c r="S1756" i="27" s="1"/>
  <c r="L1756" i="27"/>
  <c r="K1756" i="27"/>
  <c r="J1756" i="27"/>
  <c r="I1756" i="27"/>
  <c r="H1756" i="27"/>
  <c r="G1756" i="27"/>
  <c r="F1756" i="27"/>
  <c r="M1755" i="27"/>
  <c r="R1755" i="27" s="1"/>
  <c r="L1755" i="27"/>
  <c r="K1755" i="27"/>
  <c r="J1755" i="27"/>
  <c r="I1755" i="27"/>
  <c r="H1755" i="27"/>
  <c r="G1755" i="27"/>
  <c r="F1755" i="27"/>
  <c r="S1754" i="27"/>
  <c r="R1754" i="27"/>
  <c r="Q1754" i="27"/>
  <c r="P1754" i="27"/>
  <c r="O1754" i="27"/>
  <c r="N1754" i="27"/>
  <c r="M1754" i="27"/>
  <c r="L1754" i="27"/>
  <c r="K1754" i="27"/>
  <c r="J1754" i="27"/>
  <c r="I1754" i="27"/>
  <c r="H1754" i="27"/>
  <c r="G1754" i="27"/>
  <c r="F1754" i="27"/>
  <c r="S1753" i="27"/>
  <c r="R1753" i="27"/>
  <c r="Q1753" i="27"/>
  <c r="P1753" i="27"/>
  <c r="O1753" i="27"/>
  <c r="N1753" i="27"/>
  <c r="M1753" i="27"/>
  <c r="L1753" i="27"/>
  <c r="K1753" i="27"/>
  <c r="J1753" i="27"/>
  <c r="I1753" i="27"/>
  <c r="H1753" i="27"/>
  <c r="G1753" i="27"/>
  <c r="F1753" i="27"/>
  <c r="S1752" i="27"/>
  <c r="R1752" i="27"/>
  <c r="Q1752" i="27"/>
  <c r="P1752" i="27"/>
  <c r="O1752" i="27"/>
  <c r="N1752" i="27"/>
  <c r="M1752" i="27"/>
  <c r="L1752" i="27"/>
  <c r="K1752" i="27"/>
  <c r="J1752" i="27"/>
  <c r="I1752" i="27"/>
  <c r="H1752" i="27"/>
  <c r="G1752" i="27"/>
  <c r="F1752" i="27"/>
  <c r="S1751" i="27"/>
  <c r="R1751" i="27"/>
  <c r="Q1751" i="27"/>
  <c r="P1751" i="27"/>
  <c r="O1751" i="27"/>
  <c r="N1751" i="27"/>
  <c r="M1751" i="27"/>
  <c r="L1751" i="27"/>
  <c r="K1751" i="27"/>
  <c r="J1751" i="27"/>
  <c r="I1751" i="27"/>
  <c r="H1751" i="27"/>
  <c r="G1751" i="27"/>
  <c r="F1751" i="27"/>
  <c r="S1750" i="27"/>
  <c r="R1750" i="27"/>
  <c r="Q1750" i="27"/>
  <c r="P1750" i="27"/>
  <c r="O1750" i="27"/>
  <c r="N1750" i="27"/>
  <c r="M1750" i="27"/>
  <c r="L1750" i="27"/>
  <c r="K1750" i="27"/>
  <c r="J1750" i="27"/>
  <c r="I1750" i="27"/>
  <c r="H1750" i="27"/>
  <c r="G1750" i="27"/>
  <c r="F1750" i="27"/>
  <c r="S1749" i="27"/>
  <c r="R1749" i="27"/>
  <c r="Q1749" i="27"/>
  <c r="P1749" i="27"/>
  <c r="O1749" i="27"/>
  <c r="N1749" i="27"/>
  <c r="M1749" i="27"/>
  <c r="L1749" i="27"/>
  <c r="K1749" i="27"/>
  <c r="J1749" i="27"/>
  <c r="I1749" i="27"/>
  <c r="H1749" i="27"/>
  <c r="G1749" i="27"/>
  <c r="F1749" i="27"/>
  <c r="S1748" i="27"/>
  <c r="R1748" i="27"/>
  <c r="Q1748" i="27"/>
  <c r="P1748" i="27"/>
  <c r="O1748" i="27"/>
  <c r="N1748" i="27"/>
  <c r="M1748" i="27"/>
  <c r="L1748" i="27"/>
  <c r="K1748" i="27"/>
  <c r="J1748" i="27"/>
  <c r="I1748" i="27"/>
  <c r="H1748" i="27"/>
  <c r="G1748" i="27"/>
  <c r="F1748" i="27"/>
  <c r="S1747" i="27"/>
  <c r="R1747" i="27"/>
  <c r="Q1747" i="27"/>
  <c r="P1747" i="27"/>
  <c r="O1747" i="27"/>
  <c r="N1747" i="27"/>
  <c r="M1747" i="27"/>
  <c r="L1747" i="27"/>
  <c r="K1747" i="27"/>
  <c r="J1747" i="27"/>
  <c r="I1747" i="27"/>
  <c r="H1747" i="27"/>
  <c r="G1747" i="27"/>
  <c r="F1747" i="27"/>
  <c r="S1746" i="27"/>
  <c r="R1746" i="27"/>
  <c r="Q1746" i="27"/>
  <c r="P1746" i="27"/>
  <c r="O1746" i="27"/>
  <c r="N1746" i="27"/>
  <c r="M1746" i="27"/>
  <c r="L1746" i="27"/>
  <c r="K1746" i="27"/>
  <c r="J1746" i="27"/>
  <c r="I1746" i="27"/>
  <c r="H1746" i="27"/>
  <c r="G1746" i="27"/>
  <c r="F1746" i="27"/>
  <c r="S1745" i="27"/>
  <c r="R1745" i="27"/>
  <c r="Q1745" i="27"/>
  <c r="P1745" i="27"/>
  <c r="O1745" i="27"/>
  <c r="N1745" i="27"/>
  <c r="M1745" i="27"/>
  <c r="L1745" i="27"/>
  <c r="K1745" i="27"/>
  <c r="J1745" i="27"/>
  <c r="I1745" i="27"/>
  <c r="H1745" i="27"/>
  <c r="G1745" i="27"/>
  <c r="F1745" i="27"/>
  <c r="P1744" i="27"/>
  <c r="O1744" i="27"/>
  <c r="N1744" i="27"/>
  <c r="L1744" i="27"/>
  <c r="K1744" i="27"/>
  <c r="J1744" i="27"/>
  <c r="I1744" i="27"/>
  <c r="H1744" i="27"/>
  <c r="G1744" i="27"/>
  <c r="F1744" i="27"/>
  <c r="S1743" i="27"/>
  <c r="R1743" i="27"/>
  <c r="Q1743" i="27"/>
  <c r="P1743" i="27"/>
  <c r="O1743" i="27"/>
  <c r="N1743" i="27"/>
  <c r="M1743" i="27"/>
  <c r="L1743" i="27"/>
  <c r="K1743" i="27"/>
  <c r="J1743" i="27"/>
  <c r="I1743" i="27"/>
  <c r="H1743" i="27"/>
  <c r="G1743" i="27"/>
  <c r="F1743" i="27"/>
  <c r="M1732" i="27"/>
  <c r="R1732" i="27" s="1"/>
  <c r="S1732" i="27" s="1"/>
  <c r="L1732" i="27"/>
  <c r="K1732" i="27"/>
  <c r="J1732" i="27"/>
  <c r="I1732" i="27"/>
  <c r="H1732" i="27"/>
  <c r="G1732" i="27"/>
  <c r="F1732" i="27"/>
  <c r="M1731" i="27"/>
  <c r="R1731" i="27" s="1"/>
  <c r="L1731" i="27"/>
  <c r="K1731" i="27"/>
  <c r="J1731" i="27"/>
  <c r="I1731" i="27"/>
  <c r="H1731" i="27"/>
  <c r="G1731" i="27"/>
  <c r="F1731" i="27"/>
  <c r="M1730" i="27"/>
  <c r="R1730" i="27" s="1"/>
  <c r="S1730" i="27" s="1"/>
  <c r="L1730" i="27"/>
  <c r="K1730" i="27"/>
  <c r="J1730" i="27"/>
  <c r="I1730" i="27"/>
  <c r="H1730" i="27"/>
  <c r="G1730" i="27"/>
  <c r="F1730" i="27"/>
  <c r="M1729" i="27"/>
  <c r="R1729" i="27" s="1"/>
  <c r="L1729" i="27"/>
  <c r="K1729" i="27"/>
  <c r="J1729" i="27"/>
  <c r="I1729" i="27"/>
  <c r="H1729" i="27"/>
  <c r="G1729" i="27"/>
  <c r="F1729" i="27"/>
  <c r="M1728" i="27"/>
  <c r="R1728" i="27" s="1"/>
  <c r="S1728" i="27" s="1"/>
  <c r="L1728" i="27"/>
  <c r="K1728" i="27"/>
  <c r="J1728" i="27"/>
  <c r="I1728" i="27"/>
  <c r="H1728" i="27"/>
  <c r="G1728" i="27"/>
  <c r="F1728" i="27"/>
  <c r="M1727" i="27"/>
  <c r="R1727" i="27" s="1"/>
  <c r="L1727" i="27"/>
  <c r="K1727" i="27"/>
  <c r="J1727" i="27"/>
  <c r="I1727" i="27"/>
  <c r="H1727" i="27"/>
  <c r="G1727" i="27"/>
  <c r="F1727" i="27"/>
  <c r="S1726" i="27"/>
  <c r="R1726" i="27"/>
  <c r="Q1726" i="27"/>
  <c r="P1726" i="27"/>
  <c r="O1726" i="27"/>
  <c r="N1726" i="27"/>
  <c r="M1726" i="27"/>
  <c r="L1726" i="27"/>
  <c r="K1726" i="27"/>
  <c r="J1726" i="27"/>
  <c r="I1726" i="27"/>
  <c r="H1726" i="27"/>
  <c r="G1726" i="27"/>
  <c r="F1726" i="27"/>
  <c r="S1725" i="27"/>
  <c r="R1725" i="27"/>
  <c r="Q1725" i="27"/>
  <c r="P1725" i="27"/>
  <c r="O1725" i="27"/>
  <c r="N1725" i="27"/>
  <c r="M1725" i="27"/>
  <c r="L1725" i="27"/>
  <c r="K1725" i="27"/>
  <c r="J1725" i="27"/>
  <c r="I1725" i="27"/>
  <c r="H1725" i="27"/>
  <c r="G1725" i="27"/>
  <c r="F1725" i="27"/>
  <c r="S1724" i="27"/>
  <c r="R1724" i="27"/>
  <c r="Q1724" i="27"/>
  <c r="P1724" i="27"/>
  <c r="O1724" i="27"/>
  <c r="N1724" i="27"/>
  <c r="M1724" i="27"/>
  <c r="L1724" i="27"/>
  <c r="K1724" i="27"/>
  <c r="J1724" i="27"/>
  <c r="I1724" i="27"/>
  <c r="H1724" i="27"/>
  <c r="G1724" i="27"/>
  <c r="F1724" i="27"/>
  <c r="S1723" i="27"/>
  <c r="R1723" i="27"/>
  <c r="Q1723" i="27"/>
  <c r="P1723" i="27"/>
  <c r="O1723" i="27"/>
  <c r="N1723" i="27"/>
  <c r="M1723" i="27"/>
  <c r="L1723" i="27"/>
  <c r="K1723" i="27"/>
  <c r="J1723" i="27"/>
  <c r="I1723" i="27"/>
  <c r="H1723" i="27"/>
  <c r="G1723" i="27"/>
  <c r="F1723" i="27"/>
  <c r="S1722" i="27"/>
  <c r="R1722" i="27"/>
  <c r="Q1722" i="27"/>
  <c r="P1722" i="27"/>
  <c r="O1722" i="27"/>
  <c r="N1722" i="27"/>
  <c r="M1722" i="27"/>
  <c r="L1722" i="27"/>
  <c r="K1722" i="27"/>
  <c r="J1722" i="27"/>
  <c r="I1722" i="27"/>
  <c r="H1722" i="27"/>
  <c r="G1722" i="27"/>
  <c r="F1722" i="27"/>
  <c r="S1721" i="27"/>
  <c r="R1721" i="27"/>
  <c r="Q1721" i="27"/>
  <c r="P1721" i="27"/>
  <c r="O1721" i="27"/>
  <c r="N1721" i="27"/>
  <c r="M1721" i="27"/>
  <c r="L1721" i="27"/>
  <c r="K1721" i="27"/>
  <c r="J1721" i="27"/>
  <c r="I1721" i="27"/>
  <c r="H1721" i="27"/>
  <c r="G1721" i="27"/>
  <c r="F1721" i="27"/>
  <c r="S1720" i="27"/>
  <c r="R1720" i="27"/>
  <c r="Q1720" i="27"/>
  <c r="P1720" i="27"/>
  <c r="O1720" i="27"/>
  <c r="N1720" i="27"/>
  <c r="M1720" i="27"/>
  <c r="L1720" i="27"/>
  <c r="K1720" i="27"/>
  <c r="J1720" i="27"/>
  <c r="I1720" i="27"/>
  <c r="H1720" i="27"/>
  <c r="G1720" i="27"/>
  <c r="F1720" i="27"/>
  <c r="S1719" i="27"/>
  <c r="R1719" i="27"/>
  <c r="Q1719" i="27"/>
  <c r="P1719" i="27"/>
  <c r="O1719" i="27"/>
  <c r="N1719" i="27"/>
  <c r="M1719" i="27"/>
  <c r="L1719" i="27"/>
  <c r="K1719" i="27"/>
  <c r="J1719" i="27"/>
  <c r="I1719" i="27"/>
  <c r="H1719" i="27"/>
  <c r="G1719" i="27"/>
  <c r="F1719" i="27"/>
  <c r="S1718" i="27"/>
  <c r="R1718" i="27"/>
  <c r="Q1718" i="27"/>
  <c r="P1718" i="27"/>
  <c r="O1718" i="27"/>
  <c r="N1718" i="27"/>
  <c r="M1718" i="27"/>
  <c r="L1718" i="27"/>
  <c r="K1718" i="27"/>
  <c r="J1718" i="27"/>
  <c r="I1718" i="27"/>
  <c r="H1718" i="27"/>
  <c r="G1718" i="27"/>
  <c r="F1718" i="27"/>
  <c r="S1717" i="27"/>
  <c r="R1717" i="27"/>
  <c r="Q1717" i="27"/>
  <c r="P1717" i="27"/>
  <c r="O1717" i="27"/>
  <c r="N1717" i="27"/>
  <c r="M1717" i="27"/>
  <c r="L1717" i="27"/>
  <c r="K1717" i="27"/>
  <c r="J1717" i="27"/>
  <c r="I1717" i="27"/>
  <c r="H1717" i="27"/>
  <c r="G1717" i="27"/>
  <c r="F1717" i="27"/>
  <c r="P1716" i="27"/>
  <c r="O1716" i="27"/>
  <c r="N1716" i="27"/>
  <c r="L1716" i="27"/>
  <c r="K1716" i="27"/>
  <c r="J1716" i="27"/>
  <c r="I1716" i="27"/>
  <c r="H1716" i="27"/>
  <c r="G1716" i="27"/>
  <c r="F1716" i="27"/>
  <c r="S1715" i="27"/>
  <c r="R1715" i="27"/>
  <c r="Q1715" i="27"/>
  <c r="P1715" i="27"/>
  <c r="O1715" i="27"/>
  <c r="N1715" i="27"/>
  <c r="M1715" i="27"/>
  <c r="L1715" i="27"/>
  <c r="K1715" i="27"/>
  <c r="J1715" i="27"/>
  <c r="I1715" i="27"/>
  <c r="H1715" i="27"/>
  <c r="G1715" i="27"/>
  <c r="F1715" i="27"/>
  <c r="M1704" i="27"/>
  <c r="R1704" i="27" s="1"/>
  <c r="S1704" i="27" s="1"/>
  <c r="L1704" i="27"/>
  <c r="K1704" i="27"/>
  <c r="J1704" i="27"/>
  <c r="I1704" i="27"/>
  <c r="H1704" i="27"/>
  <c r="G1704" i="27"/>
  <c r="F1704" i="27"/>
  <c r="M1703" i="27"/>
  <c r="R1703" i="27" s="1"/>
  <c r="L1703" i="27"/>
  <c r="K1703" i="27"/>
  <c r="J1703" i="27"/>
  <c r="I1703" i="27"/>
  <c r="H1703" i="27"/>
  <c r="G1703" i="27"/>
  <c r="F1703" i="27"/>
  <c r="M1702" i="27"/>
  <c r="R1702" i="27" s="1"/>
  <c r="S1702" i="27" s="1"/>
  <c r="L1702" i="27"/>
  <c r="K1702" i="27"/>
  <c r="J1702" i="27"/>
  <c r="I1702" i="27"/>
  <c r="H1702" i="27"/>
  <c r="G1702" i="27"/>
  <c r="F1702" i="27"/>
  <c r="M1701" i="27"/>
  <c r="R1701" i="27" s="1"/>
  <c r="L1701" i="27"/>
  <c r="K1701" i="27"/>
  <c r="J1701" i="27"/>
  <c r="I1701" i="27"/>
  <c r="H1701" i="27"/>
  <c r="G1701" i="27"/>
  <c r="F1701" i="27"/>
  <c r="M1700" i="27"/>
  <c r="R1700" i="27" s="1"/>
  <c r="S1700" i="27" s="1"/>
  <c r="L1700" i="27"/>
  <c r="K1700" i="27"/>
  <c r="J1700" i="27"/>
  <c r="I1700" i="27"/>
  <c r="H1700" i="27"/>
  <c r="G1700" i="27"/>
  <c r="F1700" i="27"/>
  <c r="M1699" i="27"/>
  <c r="R1699" i="27" s="1"/>
  <c r="L1699" i="27"/>
  <c r="K1699" i="27"/>
  <c r="J1699" i="27"/>
  <c r="I1699" i="27"/>
  <c r="H1699" i="27"/>
  <c r="G1699" i="27"/>
  <c r="F1699" i="27"/>
  <c r="S1698" i="27"/>
  <c r="R1698" i="27"/>
  <c r="Q1698" i="27"/>
  <c r="P1698" i="27"/>
  <c r="O1698" i="27"/>
  <c r="N1698" i="27"/>
  <c r="M1698" i="27"/>
  <c r="L1698" i="27"/>
  <c r="K1698" i="27"/>
  <c r="J1698" i="27"/>
  <c r="I1698" i="27"/>
  <c r="H1698" i="27"/>
  <c r="G1698" i="27"/>
  <c r="F1698" i="27"/>
  <c r="S1697" i="27"/>
  <c r="R1697" i="27"/>
  <c r="Q1697" i="27"/>
  <c r="P1697" i="27"/>
  <c r="O1697" i="27"/>
  <c r="N1697" i="27"/>
  <c r="M1697" i="27"/>
  <c r="L1697" i="27"/>
  <c r="K1697" i="27"/>
  <c r="J1697" i="27"/>
  <c r="I1697" i="27"/>
  <c r="H1697" i="27"/>
  <c r="G1697" i="27"/>
  <c r="F1697" i="27"/>
  <c r="S1696" i="27"/>
  <c r="R1696" i="27"/>
  <c r="Q1696" i="27"/>
  <c r="P1696" i="27"/>
  <c r="O1696" i="27"/>
  <c r="N1696" i="27"/>
  <c r="M1696" i="27"/>
  <c r="L1696" i="27"/>
  <c r="K1696" i="27"/>
  <c r="J1696" i="27"/>
  <c r="I1696" i="27"/>
  <c r="H1696" i="27"/>
  <c r="G1696" i="27"/>
  <c r="F1696" i="27"/>
  <c r="S1695" i="27"/>
  <c r="R1695" i="27"/>
  <c r="Q1695" i="27"/>
  <c r="P1695" i="27"/>
  <c r="O1695" i="27"/>
  <c r="N1695" i="27"/>
  <c r="M1695" i="27"/>
  <c r="L1695" i="27"/>
  <c r="K1695" i="27"/>
  <c r="J1695" i="27"/>
  <c r="I1695" i="27"/>
  <c r="H1695" i="27"/>
  <c r="G1695" i="27"/>
  <c r="F1695" i="27"/>
  <c r="S1694" i="27"/>
  <c r="R1694" i="27"/>
  <c r="Q1694" i="27"/>
  <c r="P1694" i="27"/>
  <c r="O1694" i="27"/>
  <c r="N1694" i="27"/>
  <c r="M1694" i="27"/>
  <c r="L1694" i="27"/>
  <c r="K1694" i="27"/>
  <c r="J1694" i="27"/>
  <c r="I1694" i="27"/>
  <c r="H1694" i="27"/>
  <c r="G1694" i="27"/>
  <c r="F1694" i="27"/>
  <c r="S1693" i="27"/>
  <c r="R1693" i="27"/>
  <c r="Q1693" i="27"/>
  <c r="P1693" i="27"/>
  <c r="O1693" i="27"/>
  <c r="N1693" i="27"/>
  <c r="M1693" i="27"/>
  <c r="L1693" i="27"/>
  <c r="K1693" i="27"/>
  <c r="J1693" i="27"/>
  <c r="I1693" i="27"/>
  <c r="H1693" i="27"/>
  <c r="G1693" i="27"/>
  <c r="F1693" i="27"/>
  <c r="S1692" i="27"/>
  <c r="R1692" i="27"/>
  <c r="Q1692" i="27"/>
  <c r="P1692" i="27"/>
  <c r="O1692" i="27"/>
  <c r="N1692" i="27"/>
  <c r="M1692" i="27"/>
  <c r="L1692" i="27"/>
  <c r="K1692" i="27"/>
  <c r="J1692" i="27"/>
  <c r="I1692" i="27"/>
  <c r="H1692" i="27"/>
  <c r="G1692" i="27"/>
  <c r="F1692" i="27"/>
  <c r="S1691" i="27"/>
  <c r="R1691" i="27"/>
  <c r="Q1691" i="27"/>
  <c r="P1691" i="27"/>
  <c r="O1691" i="27"/>
  <c r="N1691" i="27"/>
  <c r="M1691" i="27"/>
  <c r="L1691" i="27"/>
  <c r="K1691" i="27"/>
  <c r="J1691" i="27"/>
  <c r="I1691" i="27"/>
  <c r="H1691" i="27"/>
  <c r="G1691" i="27"/>
  <c r="F1691" i="27"/>
  <c r="S1690" i="27"/>
  <c r="R1690" i="27"/>
  <c r="Q1690" i="27"/>
  <c r="P1690" i="27"/>
  <c r="O1690" i="27"/>
  <c r="N1690" i="27"/>
  <c r="M1690" i="27"/>
  <c r="L1690" i="27"/>
  <c r="K1690" i="27"/>
  <c r="J1690" i="27"/>
  <c r="I1690" i="27"/>
  <c r="H1690" i="27"/>
  <c r="G1690" i="27"/>
  <c r="F1690" i="27"/>
  <c r="S1689" i="27"/>
  <c r="R1689" i="27"/>
  <c r="Q1689" i="27"/>
  <c r="P1689" i="27"/>
  <c r="O1689" i="27"/>
  <c r="N1689" i="27"/>
  <c r="M1689" i="27"/>
  <c r="L1689" i="27"/>
  <c r="K1689" i="27"/>
  <c r="J1689" i="27"/>
  <c r="I1689" i="27"/>
  <c r="H1689" i="27"/>
  <c r="G1689" i="27"/>
  <c r="F1689" i="27"/>
  <c r="P1688" i="27"/>
  <c r="O1688" i="27"/>
  <c r="N1688" i="27"/>
  <c r="L1688" i="27"/>
  <c r="K1688" i="27"/>
  <c r="J1688" i="27"/>
  <c r="I1688" i="27"/>
  <c r="H1688" i="27"/>
  <c r="G1688" i="27"/>
  <c r="F1688" i="27"/>
  <c r="S1687" i="27"/>
  <c r="R1687" i="27"/>
  <c r="Q1687" i="27"/>
  <c r="P1687" i="27"/>
  <c r="O1687" i="27"/>
  <c r="N1687" i="27"/>
  <c r="M1687" i="27"/>
  <c r="L1687" i="27"/>
  <c r="K1687" i="27"/>
  <c r="J1687" i="27"/>
  <c r="I1687" i="27"/>
  <c r="H1687" i="27"/>
  <c r="G1687" i="27"/>
  <c r="F1687" i="27"/>
  <c r="M1676" i="27"/>
  <c r="R1676" i="27" s="1"/>
  <c r="S1676" i="27" s="1"/>
  <c r="L1676" i="27"/>
  <c r="K1676" i="27"/>
  <c r="J1676" i="27"/>
  <c r="I1676" i="27"/>
  <c r="H1676" i="27"/>
  <c r="G1676" i="27"/>
  <c r="F1676" i="27"/>
  <c r="M1675" i="27"/>
  <c r="R1675" i="27" s="1"/>
  <c r="L1675" i="27"/>
  <c r="K1675" i="27"/>
  <c r="J1675" i="27"/>
  <c r="I1675" i="27"/>
  <c r="H1675" i="27"/>
  <c r="G1675" i="27"/>
  <c r="F1675" i="27"/>
  <c r="M1674" i="27"/>
  <c r="R1674" i="27" s="1"/>
  <c r="S1674" i="27" s="1"/>
  <c r="L1674" i="27"/>
  <c r="K1674" i="27"/>
  <c r="J1674" i="27"/>
  <c r="I1674" i="27"/>
  <c r="H1674" i="27"/>
  <c r="G1674" i="27"/>
  <c r="F1674" i="27"/>
  <c r="M1673" i="27"/>
  <c r="R1673" i="27" s="1"/>
  <c r="L1673" i="27"/>
  <c r="K1673" i="27"/>
  <c r="J1673" i="27"/>
  <c r="I1673" i="27"/>
  <c r="H1673" i="27"/>
  <c r="G1673" i="27"/>
  <c r="F1673" i="27"/>
  <c r="M1672" i="27"/>
  <c r="R1672" i="27" s="1"/>
  <c r="S1672" i="27" s="1"/>
  <c r="L1672" i="27"/>
  <c r="K1672" i="27"/>
  <c r="J1672" i="27"/>
  <c r="I1672" i="27"/>
  <c r="H1672" i="27"/>
  <c r="G1672" i="27"/>
  <c r="F1672" i="27"/>
  <c r="M1671" i="27"/>
  <c r="R1671" i="27" s="1"/>
  <c r="L1671" i="27"/>
  <c r="K1671" i="27"/>
  <c r="J1671" i="27"/>
  <c r="I1671" i="27"/>
  <c r="H1671" i="27"/>
  <c r="G1671" i="27"/>
  <c r="F1671" i="27"/>
  <c r="S1670" i="27"/>
  <c r="R1670" i="27"/>
  <c r="Q1670" i="27"/>
  <c r="P1670" i="27"/>
  <c r="O1670" i="27"/>
  <c r="N1670" i="27"/>
  <c r="M1670" i="27"/>
  <c r="L1670" i="27"/>
  <c r="K1670" i="27"/>
  <c r="J1670" i="27"/>
  <c r="I1670" i="27"/>
  <c r="H1670" i="27"/>
  <c r="G1670" i="27"/>
  <c r="F1670" i="27"/>
  <c r="S1669" i="27"/>
  <c r="R1669" i="27"/>
  <c r="Q1669" i="27"/>
  <c r="P1669" i="27"/>
  <c r="O1669" i="27"/>
  <c r="N1669" i="27"/>
  <c r="M1669" i="27"/>
  <c r="L1669" i="27"/>
  <c r="K1669" i="27"/>
  <c r="J1669" i="27"/>
  <c r="I1669" i="27"/>
  <c r="H1669" i="27"/>
  <c r="G1669" i="27"/>
  <c r="F1669" i="27"/>
  <c r="S1668" i="27"/>
  <c r="R1668" i="27"/>
  <c r="Q1668" i="27"/>
  <c r="P1668" i="27"/>
  <c r="O1668" i="27"/>
  <c r="N1668" i="27"/>
  <c r="M1668" i="27"/>
  <c r="L1668" i="27"/>
  <c r="K1668" i="27"/>
  <c r="J1668" i="27"/>
  <c r="I1668" i="27"/>
  <c r="H1668" i="27"/>
  <c r="G1668" i="27"/>
  <c r="F1668" i="27"/>
  <c r="S1667" i="27"/>
  <c r="R1667" i="27"/>
  <c r="Q1667" i="27"/>
  <c r="P1667" i="27"/>
  <c r="O1667" i="27"/>
  <c r="N1667" i="27"/>
  <c r="M1667" i="27"/>
  <c r="L1667" i="27"/>
  <c r="K1667" i="27"/>
  <c r="J1667" i="27"/>
  <c r="I1667" i="27"/>
  <c r="H1667" i="27"/>
  <c r="G1667" i="27"/>
  <c r="F1667" i="27"/>
  <c r="S1666" i="27"/>
  <c r="R1666" i="27"/>
  <c r="Q1666" i="27"/>
  <c r="P1666" i="27"/>
  <c r="O1666" i="27"/>
  <c r="N1666" i="27"/>
  <c r="M1666" i="27"/>
  <c r="L1666" i="27"/>
  <c r="K1666" i="27"/>
  <c r="J1666" i="27"/>
  <c r="I1666" i="27"/>
  <c r="H1666" i="27"/>
  <c r="G1666" i="27"/>
  <c r="F1666" i="27"/>
  <c r="S1665" i="27"/>
  <c r="R1665" i="27"/>
  <c r="Q1665" i="27"/>
  <c r="P1665" i="27"/>
  <c r="O1665" i="27"/>
  <c r="N1665" i="27"/>
  <c r="M1665" i="27"/>
  <c r="L1665" i="27"/>
  <c r="K1665" i="27"/>
  <c r="J1665" i="27"/>
  <c r="I1665" i="27"/>
  <c r="H1665" i="27"/>
  <c r="G1665" i="27"/>
  <c r="F1665" i="27"/>
  <c r="S1664" i="27"/>
  <c r="R1664" i="27"/>
  <c r="Q1664" i="27"/>
  <c r="P1664" i="27"/>
  <c r="O1664" i="27"/>
  <c r="N1664" i="27"/>
  <c r="M1664" i="27"/>
  <c r="L1664" i="27"/>
  <c r="K1664" i="27"/>
  <c r="J1664" i="27"/>
  <c r="I1664" i="27"/>
  <c r="H1664" i="27"/>
  <c r="G1664" i="27"/>
  <c r="F1664" i="27"/>
  <c r="S1663" i="27"/>
  <c r="R1663" i="27"/>
  <c r="Q1663" i="27"/>
  <c r="P1663" i="27"/>
  <c r="O1663" i="27"/>
  <c r="N1663" i="27"/>
  <c r="M1663" i="27"/>
  <c r="L1663" i="27"/>
  <c r="K1663" i="27"/>
  <c r="J1663" i="27"/>
  <c r="I1663" i="27"/>
  <c r="H1663" i="27"/>
  <c r="G1663" i="27"/>
  <c r="F1663" i="27"/>
  <c r="S1662" i="27"/>
  <c r="R1662" i="27"/>
  <c r="Q1662" i="27"/>
  <c r="P1662" i="27"/>
  <c r="O1662" i="27"/>
  <c r="N1662" i="27"/>
  <c r="M1662" i="27"/>
  <c r="L1662" i="27"/>
  <c r="K1662" i="27"/>
  <c r="J1662" i="27"/>
  <c r="I1662" i="27"/>
  <c r="H1662" i="27"/>
  <c r="G1662" i="27"/>
  <c r="F1662" i="27"/>
  <c r="S1661" i="27"/>
  <c r="R1661" i="27"/>
  <c r="Q1661" i="27"/>
  <c r="P1661" i="27"/>
  <c r="O1661" i="27"/>
  <c r="N1661" i="27"/>
  <c r="M1661" i="27"/>
  <c r="L1661" i="27"/>
  <c r="K1661" i="27"/>
  <c r="J1661" i="27"/>
  <c r="I1661" i="27"/>
  <c r="H1661" i="27"/>
  <c r="G1661" i="27"/>
  <c r="F1661" i="27"/>
  <c r="P1660" i="27"/>
  <c r="O1660" i="27"/>
  <c r="N1660" i="27"/>
  <c r="L1660" i="27"/>
  <c r="K1660" i="27"/>
  <c r="J1660" i="27"/>
  <c r="I1660" i="27"/>
  <c r="H1660" i="27"/>
  <c r="G1660" i="27"/>
  <c r="F1660" i="27"/>
  <c r="S1659" i="27"/>
  <c r="R1659" i="27"/>
  <c r="Q1659" i="27"/>
  <c r="P1659" i="27"/>
  <c r="O1659" i="27"/>
  <c r="N1659" i="27"/>
  <c r="M1659" i="27"/>
  <c r="L1659" i="27"/>
  <c r="K1659" i="27"/>
  <c r="J1659" i="27"/>
  <c r="I1659" i="27"/>
  <c r="H1659" i="27"/>
  <c r="G1659" i="27"/>
  <c r="F1659" i="27"/>
  <c r="M1648" i="27"/>
  <c r="R1648" i="27" s="1"/>
  <c r="S1648" i="27" s="1"/>
  <c r="L1648" i="27"/>
  <c r="K1648" i="27"/>
  <c r="J1648" i="27"/>
  <c r="I1648" i="27"/>
  <c r="H1648" i="27"/>
  <c r="G1648" i="27"/>
  <c r="F1648" i="27"/>
  <c r="M1647" i="27"/>
  <c r="R1647" i="27" s="1"/>
  <c r="L1647" i="27"/>
  <c r="K1647" i="27"/>
  <c r="J1647" i="27"/>
  <c r="I1647" i="27"/>
  <c r="H1647" i="27"/>
  <c r="G1647" i="27"/>
  <c r="F1647" i="27"/>
  <c r="M1646" i="27"/>
  <c r="R1646" i="27" s="1"/>
  <c r="S1646" i="27" s="1"/>
  <c r="L1646" i="27"/>
  <c r="K1646" i="27"/>
  <c r="J1646" i="27"/>
  <c r="I1646" i="27"/>
  <c r="H1646" i="27"/>
  <c r="G1646" i="27"/>
  <c r="F1646" i="27"/>
  <c r="M1645" i="27"/>
  <c r="R1645" i="27" s="1"/>
  <c r="L1645" i="27"/>
  <c r="K1645" i="27"/>
  <c r="J1645" i="27"/>
  <c r="I1645" i="27"/>
  <c r="H1645" i="27"/>
  <c r="G1645" i="27"/>
  <c r="F1645" i="27"/>
  <c r="M1644" i="27"/>
  <c r="R1644" i="27" s="1"/>
  <c r="S1644" i="27" s="1"/>
  <c r="L1644" i="27"/>
  <c r="K1644" i="27"/>
  <c r="J1644" i="27"/>
  <c r="I1644" i="27"/>
  <c r="H1644" i="27"/>
  <c r="G1644" i="27"/>
  <c r="F1644" i="27"/>
  <c r="M1643" i="27"/>
  <c r="R1643" i="27" s="1"/>
  <c r="L1643" i="27"/>
  <c r="K1643" i="27"/>
  <c r="J1643" i="27"/>
  <c r="I1643" i="27"/>
  <c r="H1643" i="27"/>
  <c r="G1643" i="27"/>
  <c r="F1643" i="27"/>
  <c r="S1642" i="27"/>
  <c r="R1642" i="27"/>
  <c r="Q1642" i="27"/>
  <c r="P1642" i="27"/>
  <c r="O1642" i="27"/>
  <c r="N1642" i="27"/>
  <c r="M1642" i="27"/>
  <c r="L1642" i="27"/>
  <c r="K1642" i="27"/>
  <c r="J1642" i="27"/>
  <c r="I1642" i="27"/>
  <c r="H1642" i="27"/>
  <c r="G1642" i="27"/>
  <c r="F1642" i="27"/>
  <c r="S1641" i="27"/>
  <c r="R1641" i="27"/>
  <c r="Q1641" i="27"/>
  <c r="P1641" i="27"/>
  <c r="O1641" i="27"/>
  <c r="N1641" i="27"/>
  <c r="M1641" i="27"/>
  <c r="L1641" i="27"/>
  <c r="K1641" i="27"/>
  <c r="J1641" i="27"/>
  <c r="I1641" i="27"/>
  <c r="H1641" i="27"/>
  <c r="G1641" i="27"/>
  <c r="F1641" i="27"/>
  <c r="S1640" i="27"/>
  <c r="R1640" i="27"/>
  <c r="Q1640" i="27"/>
  <c r="P1640" i="27"/>
  <c r="O1640" i="27"/>
  <c r="N1640" i="27"/>
  <c r="M1640" i="27"/>
  <c r="L1640" i="27"/>
  <c r="K1640" i="27"/>
  <c r="J1640" i="27"/>
  <c r="I1640" i="27"/>
  <c r="H1640" i="27"/>
  <c r="G1640" i="27"/>
  <c r="F1640" i="27"/>
  <c r="S1639" i="27"/>
  <c r="R1639" i="27"/>
  <c r="Q1639" i="27"/>
  <c r="P1639" i="27"/>
  <c r="O1639" i="27"/>
  <c r="N1639" i="27"/>
  <c r="M1639" i="27"/>
  <c r="L1639" i="27"/>
  <c r="K1639" i="27"/>
  <c r="J1639" i="27"/>
  <c r="I1639" i="27"/>
  <c r="H1639" i="27"/>
  <c r="G1639" i="27"/>
  <c r="F1639" i="27"/>
  <c r="S1638" i="27"/>
  <c r="R1638" i="27"/>
  <c r="Q1638" i="27"/>
  <c r="P1638" i="27"/>
  <c r="O1638" i="27"/>
  <c r="N1638" i="27"/>
  <c r="M1638" i="27"/>
  <c r="L1638" i="27"/>
  <c r="K1638" i="27"/>
  <c r="J1638" i="27"/>
  <c r="I1638" i="27"/>
  <c r="H1638" i="27"/>
  <c r="G1638" i="27"/>
  <c r="F1638" i="27"/>
  <c r="S1637" i="27"/>
  <c r="R1637" i="27"/>
  <c r="Q1637" i="27"/>
  <c r="P1637" i="27"/>
  <c r="O1637" i="27"/>
  <c r="N1637" i="27"/>
  <c r="M1637" i="27"/>
  <c r="L1637" i="27"/>
  <c r="K1637" i="27"/>
  <c r="J1637" i="27"/>
  <c r="I1637" i="27"/>
  <c r="H1637" i="27"/>
  <c r="G1637" i="27"/>
  <c r="F1637" i="27"/>
  <c r="S1636" i="27"/>
  <c r="R1636" i="27"/>
  <c r="Q1636" i="27"/>
  <c r="P1636" i="27"/>
  <c r="O1636" i="27"/>
  <c r="N1636" i="27"/>
  <c r="M1636" i="27"/>
  <c r="L1636" i="27"/>
  <c r="K1636" i="27"/>
  <c r="J1636" i="27"/>
  <c r="I1636" i="27"/>
  <c r="H1636" i="27"/>
  <c r="G1636" i="27"/>
  <c r="F1636" i="27"/>
  <c r="S1635" i="27"/>
  <c r="R1635" i="27"/>
  <c r="Q1635" i="27"/>
  <c r="P1635" i="27"/>
  <c r="O1635" i="27"/>
  <c r="N1635" i="27"/>
  <c r="M1635" i="27"/>
  <c r="L1635" i="27"/>
  <c r="K1635" i="27"/>
  <c r="J1635" i="27"/>
  <c r="I1635" i="27"/>
  <c r="H1635" i="27"/>
  <c r="G1635" i="27"/>
  <c r="F1635" i="27"/>
  <c r="S1634" i="27"/>
  <c r="R1634" i="27"/>
  <c r="Q1634" i="27"/>
  <c r="P1634" i="27"/>
  <c r="O1634" i="27"/>
  <c r="N1634" i="27"/>
  <c r="M1634" i="27"/>
  <c r="L1634" i="27"/>
  <c r="K1634" i="27"/>
  <c r="J1634" i="27"/>
  <c r="I1634" i="27"/>
  <c r="H1634" i="27"/>
  <c r="G1634" i="27"/>
  <c r="F1634" i="27"/>
  <c r="S1633" i="27"/>
  <c r="R1633" i="27"/>
  <c r="Q1633" i="27"/>
  <c r="P1633" i="27"/>
  <c r="O1633" i="27"/>
  <c r="N1633" i="27"/>
  <c r="M1633" i="27"/>
  <c r="L1633" i="27"/>
  <c r="K1633" i="27"/>
  <c r="J1633" i="27"/>
  <c r="I1633" i="27"/>
  <c r="H1633" i="27"/>
  <c r="G1633" i="27"/>
  <c r="F1633" i="27"/>
  <c r="P1632" i="27"/>
  <c r="O1632" i="27"/>
  <c r="N1632" i="27"/>
  <c r="M1632" i="27"/>
  <c r="L1632" i="27"/>
  <c r="K1632" i="27"/>
  <c r="J1632" i="27"/>
  <c r="I1632" i="27"/>
  <c r="H1632" i="27"/>
  <c r="G1632" i="27"/>
  <c r="F1632" i="27"/>
  <c r="S1631" i="27"/>
  <c r="R1631" i="27"/>
  <c r="Q1631" i="27"/>
  <c r="P1631" i="27"/>
  <c r="O1631" i="27"/>
  <c r="N1631" i="27"/>
  <c r="M1631" i="27"/>
  <c r="L1631" i="27"/>
  <c r="K1631" i="27"/>
  <c r="J1631" i="27"/>
  <c r="I1631" i="27"/>
  <c r="H1631" i="27"/>
  <c r="G1631" i="27"/>
  <c r="F1631" i="27"/>
  <c r="M1620" i="27"/>
  <c r="R1620" i="27" s="1"/>
  <c r="S1620" i="27" s="1"/>
  <c r="L1620" i="27"/>
  <c r="K1620" i="27"/>
  <c r="J1620" i="27"/>
  <c r="I1620" i="27"/>
  <c r="H1620" i="27"/>
  <c r="G1620" i="27"/>
  <c r="F1620" i="27"/>
  <c r="M1619" i="27"/>
  <c r="R1619" i="27" s="1"/>
  <c r="L1619" i="27"/>
  <c r="K1619" i="27"/>
  <c r="J1619" i="27"/>
  <c r="I1619" i="27"/>
  <c r="H1619" i="27"/>
  <c r="G1619" i="27"/>
  <c r="F1619" i="27"/>
  <c r="M1618" i="27"/>
  <c r="R1618" i="27" s="1"/>
  <c r="S1618" i="27" s="1"/>
  <c r="L1618" i="27"/>
  <c r="K1618" i="27"/>
  <c r="J1618" i="27"/>
  <c r="I1618" i="27"/>
  <c r="H1618" i="27"/>
  <c r="G1618" i="27"/>
  <c r="F1618" i="27"/>
  <c r="M1617" i="27"/>
  <c r="R1617" i="27" s="1"/>
  <c r="L1617" i="27"/>
  <c r="K1617" i="27"/>
  <c r="J1617" i="27"/>
  <c r="I1617" i="27"/>
  <c r="H1617" i="27"/>
  <c r="G1617" i="27"/>
  <c r="F1617" i="27"/>
  <c r="M1616" i="27"/>
  <c r="R1616" i="27" s="1"/>
  <c r="S1616" i="27" s="1"/>
  <c r="L1616" i="27"/>
  <c r="K1616" i="27"/>
  <c r="J1616" i="27"/>
  <c r="I1616" i="27"/>
  <c r="H1616" i="27"/>
  <c r="G1616" i="27"/>
  <c r="F1616" i="27"/>
  <c r="M1615" i="27"/>
  <c r="R1615" i="27" s="1"/>
  <c r="L1615" i="27"/>
  <c r="K1615" i="27"/>
  <c r="J1615" i="27"/>
  <c r="I1615" i="27"/>
  <c r="H1615" i="27"/>
  <c r="G1615" i="27"/>
  <c r="F1615" i="27"/>
  <c r="S1614" i="27"/>
  <c r="R1614" i="27"/>
  <c r="Q1614" i="27"/>
  <c r="P1614" i="27"/>
  <c r="O1614" i="27"/>
  <c r="N1614" i="27"/>
  <c r="M1614" i="27"/>
  <c r="L1614" i="27"/>
  <c r="K1614" i="27"/>
  <c r="J1614" i="27"/>
  <c r="I1614" i="27"/>
  <c r="H1614" i="27"/>
  <c r="G1614" i="27"/>
  <c r="F1614" i="27"/>
  <c r="S1613" i="27"/>
  <c r="R1613" i="27"/>
  <c r="Q1613" i="27"/>
  <c r="P1613" i="27"/>
  <c r="O1613" i="27"/>
  <c r="N1613" i="27"/>
  <c r="M1613" i="27"/>
  <c r="L1613" i="27"/>
  <c r="K1613" i="27"/>
  <c r="J1613" i="27"/>
  <c r="I1613" i="27"/>
  <c r="H1613" i="27"/>
  <c r="G1613" i="27"/>
  <c r="F1613" i="27"/>
  <c r="S1612" i="27"/>
  <c r="R1612" i="27"/>
  <c r="Q1612" i="27"/>
  <c r="P1612" i="27"/>
  <c r="O1612" i="27"/>
  <c r="N1612" i="27"/>
  <c r="M1612" i="27"/>
  <c r="L1612" i="27"/>
  <c r="K1612" i="27"/>
  <c r="J1612" i="27"/>
  <c r="I1612" i="27"/>
  <c r="H1612" i="27"/>
  <c r="G1612" i="27"/>
  <c r="F1612" i="27"/>
  <c r="S1611" i="27"/>
  <c r="R1611" i="27"/>
  <c r="Q1611" i="27"/>
  <c r="P1611" i="27"/>
  <c r="O1611" i="27"/>
  <c r="N1611" i="27"/>
  <c r="M1611" i="27"/>
  <c r="L1611" i="27"/>
  <c r="K1611" i="27"/>
  <c r="J1611" i="27"/>
  <c r="I1611" i="27"/>
  <c r="H1611" i="27"/>
  <c r="G1611" i="27"/>
  <c r="F1611" i="27"/>
  <c r="S1610" i="27"/>
  <c r="R1610" i="27"/>
  <c r="Q1610" i="27"/>
  <c r="P1610" i="27"/>
  <c r="O1610" i="27"/>
  <c r="N1610" i="27"/>
  <c r="M1610" i="27"/>
  <c r="L1610" i="27"/>
  <c r="K1610" i="27"/>
  <c r="J1610" i="27"/>
  <c r="I1610" i="27"/>
  <c r="H1610" i="27"/>
  <c r="G1610" i="27"/>
  <c r="F1610" i="27"/>
  <c r="S1609" i="27"/>
  <c r="R1609" i="27"/>
  <c r="Q1609" i="27"/>
  <c r="P1609" i="27"/>
  <c r="O1609" i="27"/>
  <c r="N1609" i="27"/>
  <c r="M1609" i="27"/>
  <c r="L1609" i="27"/>
  <c r="K1609" i="27"/>
  <c r="J1609" i="27"/>
  <c r="I1609" i="27"/>
  <c r="H1609" i="27"/>
  <c r="G1609" i="27"/>
  <c r="F1609" i="27"/>
  <c r="S1608" i="27"/>
  <c r="R1608" i="27"/>
  <c r="Q1608" i="27"/>
  <c r="P1608" i="27"/>
  <c r="O1608" i="27"/>
  <c r="N1608" i="27"/>
  <c r="M1608" i="27"/>
  <c r="L1608" i="27"/>
  <c r="K1608" i="27"/>
  <c r="J1608" i="27"/>
  <c r="I1608" i="27"/>
  <c r="H1608" i="27"/>
  <c r="G1608" i="27"/>
  <c r="F1608" i="27"/>
  <c r="S1607" i="27"/>
  <c r="R1607" i="27"/>
  <c r="Q1607" i="27"/>
  <c r="P1607" i="27"/>
  <c r="O1607" i="27"/>
  <c r="N1607" i="27"/>
  <c r="M1607" i="27"/>
  <c r="L1607" i="27"/>
  <c r="K1607" i="27"/>
  <c r="J1607" i="27"/>
  <c r="I1607" i="27"/>
  <c r="H1607" i="27"/>
  <c r="G1607" i="27"/>
  <c r="F1607" i="27"/>
  <c r="S1606" i="27"/>
  <c r="R1606" i="27"/>
  <c r="Q1606" i="27"/>
  <c r="P1606" i="27"/>
  <c r="O1606" i="27"/>
  <c r="N1606" i="27"/>
  <c r="M1606" i="27"/>
  <c r="L1606" i="27"/>
  <c r="K1606" i="27"/>
  <c r="J1606" i="27"/>
  <c r="I1606" i="27"/>
  <c r="H1606" i="27"/>
  <c r="G1606" i="27"/>
  <c r="F1606" i="27"/>
  <c r="S1605" i="27"/>
  <c r="R1605" i="27"/>
  <c r="Q1605" i="27"/>
  <c r="P1605" i="27"/>
  <c r="O1605" i="27"/>
  <c r="N1605" i="27"/>
  <c r="M1605" i="27"/>
  <c r="L1605" i="27"/>
  <c r="K1605" i="27"/>
  <c r="J1605" i="27"/>
  <c r="I1605" i="27"/>
  <c r="H1605" i="27"/>
  <c r="G1605" i="27"/>
  <c r="F1605" i="27"/>
  <c r="P1604" i="27"/>
  <c r="O1604" i="27"/>
  <c r="N1604" i="27"/>
  <c r="L1604" i="27"/>
  <c r="K1604" i="27"/>
  <c r="J1604" i="27"/>
  <c r="I1604" i="27"/>
  <c r="H1604" i="27"/>
  <c r="G1604" i="27"/>
  <c r="F1604" i="27"/>
  <c r="S1603" i="27"/>
  <c r="R1603" i="27"/>
  <c r="Q1603" i="27"/>
  <c r="P1603" i="27"/>
  <c r="O1603" i="27"/>
  <c r="N1603" i="27"/>
  <c r="M1603" i="27"/>
  <c r="L1603" i="27"/>
  <c r="K1603" i="27"/>
  <c r="J1603" i="27"/>
  <c r="I1603" i="27"/>
  <c r="H1603" i="27"/>
  <c r="G1603" i="27"/>
  <c r="F1603" i="27"/>
  <c r="M1592" i="27"/>
  <c r="R1592" i="27" s="1"/>
  <c r="S1592" i="27" s="1"/>
  <c r="L1592" i="27"/>
  <c r="K1592" i="27"/>
  <c r="J1592" i="27"/>
  <c r="I1592" i="27"/>
  <c r="H1592" i="27"/>
  <c r="G1592" i="27"/>
  <c r="F1592" i="27"/>
  <c r="M1591" i="27"/>
  <c r="R1591" i="27" s="1"/>
  <c r="L1591" i="27"/>
  <c r="K1591" i="27"/>
  <c r="J1591" i="27"/>
  <c r="I1591" i="27"/>
  <c r="H1591" i="27"/>
  <c r="G1591" i="27"/>
  <c r="F1591" i="27"/>
  <c r="M1590" i="27"/>
  <c r="R1590" i="27" s="1"/>
  <c r="S1590" i="27" s="1"/>
  <c r="L1590" i="27"/>
  <c r="K1590" i="27"/>
  <c r="J1590" i="27"/>
  <c r="I1590" i="27"/>
  <c r="H1590" i="27"/>
  <c r="G1590" i="27"/>
  <c r="F1590" i="27"/>
  <c r="M1589" i="27"/>
  <c r="R1589" i="27" s="1"/>
  <c r="L1589" i="27"/>
  <c r="K1589" i="27"/>
  <c r="J1589" i="27"/>
  <c r="I1589" i="27"/>
  <c r="H1589" i="27"/>
  <c r="G1589" i="27"/>
  <c r="F1589" i="27"/>
  <c r="M1588" i="27"/>
  <c r="R1588" i="27" s="1"/>
  <c r="S1588" i="27" s="1"/>
  <c r="L1588" i="27"/>
  <c r="K1588" i="27"/>
  <c r="J1588" i="27"/>
  <c r="I1588" i="27"/>
  <c r="H1588" i="27"/>
  <c r="G1588" i="27"/>
  <c r="F1588" i="27"/>
  <c r="M1587" i="27"/>
  <c r="R1587" i="27" s="1"/>
  <c r="L1587" i="27"/>
  <c r="K1587" i="27"/>
  <c r="J1587" i="27"/>
  <c r="I1587" i="27"/>
  <c r="H1587" i="27"/>
  <c r="G1587" i="27"/>
  <c r="F1587" i="27"/>
  <c r="S1586" i="27"/>
  <c r="R1586" i="27"/>
  <c r="Q1586" i="27"/>
  <c r="P1586" i="27"/>
  <c r="O1586" i="27"/>
  <c r="N1586" i="27"/>
  <c r="M1586" i="27"/>
  <c r="L1586" i="27"/>
  <c r="K1586" i="27"/>
  <c r="J1586" i="27"/>
  <c r="I1586" i="27"/>
  <c r="H1586" i="27"/>
  <c r="G1586" i="27"/>
  <c r="F1586" i="27"/>
  <c r="S1585" i="27"/>
  <c r="R1585" i="27"/>
  <c r="Q1585" i="27"/>
  <c r="P1585" i="27"/>
  <c r="O1585" i="27"/>
  <c r="N1585" i="27"/>
  <c r="M1585" i="27"/>
  <c r="L1585" i="27"/>
  <c r="K1585" i="27"/>
  <c r="J1585" i="27"/>
  <c r="I1585" i="27"/>
  <c r="H1585" i="27"/>
  <c r="G1585" i="27"/>
  <c r="F1585" i="27"/>
  <c r="S1584" i="27"/>
  <c r="R1584" i="27"/>
  <c r="Q1584" i="27"/>
  <c r="P1584" i="27"/>
  <c r="O1584" i="27"/>
  <c r="N1584" i="27"/>
  <c r="M1584" i="27"/>
  <c r="L1584" i="27"/>
  <c r="K1584" i="27"/>
  <c r="J1584" i="27"/>
  <c r="I1584" i="27"/>
  <c r="H1584" i="27"/>
  <c r="G1584" i="27"/>
  <c r="F1584" i="27"/>
  <c r="S1583" i="27"/>
  <c r="R1583" i="27"/>
  <c r="Q1583" i="27"/>
  <c r="P1583" i="27"/>
  <c r="O1583" i="27"/>
  <c r="N1583" i="27"/>
  <c r="M1583" i="27"/>
  <c r="L1583" i="27"/>
  <c r="K1583" i="27"/>
  <c r="J1583" i="27"/>
  <c r="I1583" i="27"/>
  <c r="H1583" i="27"/>
  <c r="G1583" i="27"/>
  <c r="F1583" i="27"/>
  <c r="S1582" i="27"/>
  <c r="R1582" i="27"/>
  <c r="Q1582" i="27"/>
  <c r="P1582" i="27"/>
  <c r="O1582" i="27"/>
  <c r="N1582" i="27"/>
  <c r="M1582" i="27"/>
  <c r="L1582" i="27"/>
  <c r="K1582" i="27"/>
  <c r="J1582" i="27"/>
  <c r="I1582" i="27"/>
  <c r="H1582" i="27"/>
  <c r="G1582" i="27"/>
  <c r="F1582" i="27"/>
  <c r="S1581" i="27"/>
  <c r="R1581" i="27"/>
  <c r="Q1581" i="27"/>
  <c r="P1581" i="27"/>
  <c r="O1581" i="27"/>
  <c r="N1581" i="27"/>
  <c r="M1581" i="27"/>
  <c r="L1581" i="27"/>
  <c r="K1581" i="27"/>
  <c r="J1581" i="27"/>
  <c r="I1581" i="27"/>
  <c r="H1581" i="27"/>
  <c r="G1581" i="27"/>
  <c r="F1581" i="27"/>
  <c r="S1580" i="27"/>
  <c r="R1580" i="27"/>
  <c r="Q1580" i="27"/>
  <c r="P1580" i="27"/>
  <c r="O1580" i="27"/>
  <c r="N1580" i="27"/>
  <c r="M1580" i="27"/>
  <c r="L1580" i="27"/>
  <c r="K1580" i="27"/>
  <c r="J1580" i="27"/>
  <c r="I1580" i="27"/>
  <c r="H1580" i="27"/>
  <c r="G1580" i="27"/>
  <c r="F1580" i="27"/>
  <c r="S1579" i="27"/>
  <c r="R1579" i="27"/>
  <c r="Q1579" i="27"/>
  <c r="P1579" i="27"/>
  <c r="O1579" i="27"/>
  <c r="N1579" i="27"/>
  <c r="M1579" i="27"/>
  <c r="L1579" i="27"/>
  <c r="K1579" i="27"/>
  <c r="J1579" i="27"/>
  <c r="I1579" i="27"/>
  <c r="H1579" i="27"/>
  <c r="G1579" i="27"/>
  <c r="F1579" i="27"/>
  <c r="S1578" i="27"/>
  <c r="R1578" i="27"/>
  <c r="Q1578" i="27"/>
  <c r="P1578" i="27"/>
  <c r="O1578" i="27"/>
  <c r="N1578" i="27"/>
  <c r="M1578" i="27"/>
  <c r="L1578" i="27"/>
  <c r="K1578" i="27"/>
  <c r="J1578" i="27"/>
  <c r="I1578" i="27"/>
  <c r="H1578" i="27"/>
  <c r="G1578" i="27"/>
  <c r="F1578" i="27"/>
  <c r="S1577" i="27"/>
  <c r="R1577" i="27"/>
  <c r="Q1577" i="27"/>
  <c r="P1577" i="27"/>
  <c r="O1577" i="27"/>
  <c r="N1577" i="27"/>
  <c r="M1577" i="27"/>
  <c r="L1577" i="27"/>
  <c r="K1577" i="27"/>
  <c r="J1577" i="27"/>
  <c r="I1577" i="27"/>
  <c r="H1577" i="27"/>
  <c r="G1577" i="27"/>
  <c r="F1577" i="27"/>
  <c r="P1576" i="27"/>
  <c r="O1576" i="27"/>
  <c r="N1576" i="27"/>
  <c r="L1576" i="27"/>
  <c r="K1576" i="27"/>
  <c r="J1576" i="27"/>
  <c r="I1576" i="27"/>
  <c r="H1576" i="27"/>
  <c r="G1576" i="27"/>
  <c r="F1576" i="27"/>
  <c r="S1575" i="27"/>
  <c r="R1575" i="27"/>
  <c r="Q1575" i="27"/>
  <c r="P1575" i="27"/>
  <c r="O1575" i="27"/>
  <c r="N1575" i="27"/>
  <c r="M1575" i="27"/>
  <c r="L1575" i="27"/>
  <c r="K1575" i="27"/>
  <c r="J1575" i="27"/>
  <c r="I1575" i="27"/>
  <c r="H1575" i="27"/>
  <c r="G1575" i="27"/>
  <c r="F1575" i="27"/>
  <c r="M1564" i="27"/>
  <c r="R1564" i="27" s="1"/>
  <c r="S1564" i="27" s="1"/>
  <c r="L1564" i="27"/>
  <c r="K1564" i="27"/>
  <c r="J1564" i="27"/>
  <c r="I1564" i="27"/>
  <c r="H1564" i="27"/>
  <c r="G1564" i="27"/>
  <c r="F1564" i="27"/>
  <c r="M1563" i="27"/>
  <c r="R1563" i="27" s="1"/>
  <c r="L1563" i="27"/>
  <c r="K1563" i="27"/>
  <c r="J1563" i="27"/>
  <c r="I1563" i="27"/>
  <c r="H1563" i="27"/>
  <c r="G1563" i="27"/>
  <c r="F1563" i="27"/>
  <c r="M1562" i="27"/>
  <c r="R1562" i="27" s="1"/>
  <c r="S1562" i="27" s="1"/>
  <c r="L1562" i="27"/>
  <c r="K1562" i="27"/>
  <c r="J1562" i="27"/>
  <c r="I1562" i="27"/>
  <c r="H1562" i="27"/>
  <c r="G1562" i="27"/>
  <c r="F1562" i="27"/>
  <c r="M1561" i="27"/>
  <c r="R1561" i="27" s="1"/>
  <c r="L1561" i="27"/>
  <c r="K1561" i="27"/>
  <c r="J1561" i="27"/>
  <c r="I1561" i="27"/>
  <c r="H1561" i="27"/>
  <c r="G1561" i="27"/>
  <c r="F1561" i="27"/>
  <c r="M1560" i="27"/>
  <c r="R1560" i="27" s="1"/>
  <c r="S1560" i="27" s="1"/>
  <c r="L1560" i="27"/>
  <c r="K1560" i="27"/>
  <c r="J1560" i="27"/>
  <c r="I1560" i="27"/>
  <c r="H1560" i="27"/>
  <c r="G1560" i="27"/>
  <c r="F1560" i="27"/>
  <c r="M1559" i="27"/>
  <c r="R1559" i="27" s="1"/>
  <c r="L1559" i="27"/>
  <c r="K1559" i="27"/>
  <c r="J1559" i="27"/>
  <c r="I1559" i="27"/>
  <c r="H1559" i="27"/>
  <c r="G1559" i="27"/>
  <c r="F1559" i="27"/>
  <c r="S1558" i="27"/>
  <c r="R1558" i="27"/>
  <c r="Q1558" i="27"/>
  <c r="P1558" i="27"/>
  <c r="O1558" i="27"/>
  <c r="N1558" i="27"/>
  <c r="M1558" i="27"/>
  <c r="L1558" i="27"/>
  <c r="K1558" i="27"/>
  <c r="J1558" i="27"/>
  <c r="I1558" i="27"/>
  <c r="H1558" i="27"/>
  <c r="G1558" i="27"/>
  <c r="F1558" i="27"/>
  <c r="S1557" i="27"/>
  <c r="R1557" i="27"/>
  <c r="Q1557" i="27"/>
  <c r="P1557" i="27"/>
  <c r="O1557" i="27"/>
  <c r="N1557" i="27"/>
  <c r="M1557" i="27"/>
  <c r="L1557" i="27"/>
  <c r="K1557" i="27"/>
  <c r="J1557" i="27"/>
  <c r="I1557" i="27"/>
  <c r="H1557" i="27"/>
  <c r="G1557" i="27"/>
  <c r="F1557" i="27"/>
  <c r="S1556" i="27"/>
  <c r="R1556" i="27"/>
  <c r="Q1556" i="27"/>
  <c r="P1556" i="27"/>
  <c r="O1556" i="27"/>
  <c r="N1556" i="27"/>
  <c r="M1556" i="27"/>
  <c r="L1556" i="27"/>
  <c r="K1556" i="27"/>
  <c r="J1556" i="27"/>
  <c r="I1556" i="27"/>
  <c r="H1556" i="27"/>
  <c r="G1556" i="27"/>
  <c r="F1556" i="27"/>
  <c r="S1555" i="27"/>
  <c r="R1555" i="27"/>
  <c r="Q1555" i="27"/>
  <c r="P1555" i="27"/>
  <c r="O1555" i="27"/>
  <c r="N1555" i="27"/>
  <c r="M1555" i="27"/>
  <c r="L1555" i="27"/>
  <c r="K1555" i="27"/>
  <c r="J1555" i="27"/>
  <c r="I1555" i="27"/>
  <c r="H1555" i="27"/>
  <c r="G1555" i="27"/>
  <c r="F1555" i="27"/>
  <c r="S1554" i="27"/>
  <c r="R1554" i="27"/>
  <c r="Q1554" i="27"/>
  <c r="P1554" i="27"/>
  <c r="O1554" i="27"/>
  <c r="N1554" i="27"/>
  <c r="M1554" i="27"/>
  <c r="L1554" i="27"/>
  <c r="K1554" i="27"/>
  <c r="J1554" i="27"/>
  <c r="I1554" i="27"/>
  <c r="H1554" i="27"/>
  <c r="G1554" i="27"/>
  <c r="F1554" i="27"/>
  <c r="S1553" i="27"/>
  <c r="R1553" i="27"/>
  <c r="Q1553" i="27"/>
  <c r="P1553" i="27"/>
  <c r="O1553" i="27"/>
  <c r="N1553" i="27"/>
  <c r="M1553" i="27"/>
  <c r="L1553" i="27"/>
  <c r="K1553" i="27"/>
  <c r="J1553" i="27"/>
  <c r="I1553" i="27"/>
  <c r="H1553" i="27"/>
  <c r="G1553" i="27"/>
  <c r="F1553" i="27"/>
  <c r="S1552" i="27"/>
  <c r="R1552" i="27"/>
  <c r="Q1552" i="27"/>
  <c r="P1552" i="27"/>
  <c r="O1552" i="27"/>
  <c r="N1552" i="27"/>
  <c r="M1552" i="27"/>
  <c r="L1552" i="27"/>
  <c r="K1552" i="27"/>
  <c r="J1552" i="27"/>
  <c r="I1552" i="27"/>
  <c r="H1552" i="27"/>
  <c r="G1552" i="27"/>
  <c r="F1552" i="27"/>
  <c r="S1551" i="27"/>
  <c r="R1551" i="27"/>
  <c r="Q1551" i="27"/>
  <c r="P1551" i="27"/>
  <c r="O1551" i="27"/>
  <c r="N1551" i="27"/>
  <c r="M1551" i="27"/>
  <c r="L1551" i="27"/>
  <c r="K1551" i="27"/>
  <c r="J1551" i="27"/>
  <c r="I1551" i="27"/>
  <c r="H1551" i="27"/>
  <c r="G1551" i="27"/>
  <c r="F1551" i="27"/>
  <c r="S1550" i="27"/>
  <c r="R1550" i="27"/>
  <c r="Q1550" i="27"/>
  <c r="P1550" i="27"/>
  <c r="O1550" i="27"/>
  <c r="N1550" i="27"/>
  <c r="M1550" i="27"/>
  <c r="L1550" i="27"/>
  <c r="K1550" i="27"/>
  <c r="J1550" i="27"/>
  <c r="I1550" i="27"/>
  <c r="H1550" i="27"/>
  <c r="G1550" i="27"/>
  <c r="F1550" i="27"/>
  <c r="S1549" i="27"/>
  <c r="R1549" i="27"/>
  <c r="Q1549" i="27"/>
  <c r="P1549" i="27"/>
  <c r="O1549" i="27"/>
  <c r="N1549" i="27"/>
  <c r="M1549" i="27"/>
  <c r="L1549" i="27"/>
  <c r="K1549" i="27"/>
  <c r="J1549" i="27"/>
  <c r="I1549" i="27"/>
  <c r="H1549" i="27"/>
  <c r="G1549" i="27"/>
  <c r="F1549" i="27"/>
  <c r="P1548" i="27"/>
  <c r="O1548" i="27"/>
  <c r="N1548" i="27"/>
  <c r="M1548" i="27"/>
  <c r="L1548" i="27"/>
  <c r="K1548" i="27"/>
  <c r="J1548" i="27"/>
  <c r="I1548" i="27"/>
  <c r="H1548" i="27"/>
  <c r="G1548" i="27"/>
  <c r="F1548" i="27"/>
  <c r="S1547" i="27"/>
  <c r="R1547" i="27"/>
  <c r="Q1547" i="27"/>
  <c r="P1547" i="27"/>
  <c r="O1547" i="27"/>
  <c r="N1547" i="27"/>
  <c r="M1547" i="27"/>
  <c r="L1547" i="27"/>
  <c r="K1547" i="27"/>
  <c r="J1547" i="27"/>
  <c r="I1547" i="27"/>
  <c r="H1547" i="27"/>
  <c r="G1547" i="27"/>
  <c r="F1547" i="27"/>
  <c r="M1536" i="27"/>
  <c r="R1536" i="27" s="1"/>
  <c r="S1536" i="27" s="1"/>
  <c r="L1536" i="27"/>
  <c r="K1536" i="27"/>
  <c r="J1536" i="27"/>
  <c r="I1536" i="27"/>
  <c r="H1536" i="27"/>
  <c r="G1536" i="27"/>
  <c r="F1536" i="27"/>
  <c r="M1535" i="27"/>
  <c r="R1535" i="27" s="1"/>
  <c r="L1535" i="27"/>
  <c r="K1535" i="27"/>
  <c r="J1535" i="27"/>
  <c r="I1535" i="27"/>
  <c r="H1535" i="27"/>
  <c r="G1535" i="27"/>
  <c r="F1535" i="27"/>
  <c r="M1534" i="27"/>
  <c r="R1534" i="27" s="1"/>
  <c r="S1534" i="27" s="1"/>
  <c r="L1534" i="27"/>
  <c r="K1534" i="27"/>
  <c r="J1534" i="27"/>
  <c r="I1534" i="27"/>
  <c r="H1534" i="27"/>
  <c r="G1534" i="27"/>
  <c r="F1534" i="27"/>
  <c r="M1533" i="27"/>
  <c r="R1533" i="27" s="1"/>
  <c r="L1533" i="27"/>
  <c r="K1533" i="27"/>
  <c r="J1533" i="27"/>
  <c r="I1533" i="27"/>
  <c r="H1533" i="27"/>
  <c r="G1533" i="27"/>
  <c r="F1533" i="27"/>
  <c r="M1532" i="27"/>
  <c r="R1532" i="27" s="1"/>
  <c r="S1532" i="27" s="1"/>
  <c r="L1532" i="27"/>
  <c r="K1532" i="27"/>
  <c r="J1532" i="27"/>
  <c r="I1532" i="27"/>
  <c r="H1532" i="27"/>
  <c r="G1532" i="27"/>
  <c r="F1532" i="27"/>
  <c r="M1531" i="27"/>
  <c r="R1531" i="27" s="1"/>
  <c r="L1531" i="27"/>
  <c r="K1531" i="27"/>
  <c r="J1531" i="27"/>
  <c r="I1531" i="27"/>
  <c r="H1531" i="27"/>
  <c r="G1531" i="27"/>
  <c r="F1531" i="27"/>
  <c r="S1530" i="27"/>
  <c r="R1530" i="27"/>
  <c r="Q1530" i="27"/>
  <c r="P1530" i="27"/>
  <c r="O1530" i="27"/>
  <c r="N1530" i="27"/>
  <c r="M1530" i="27"/>
  <c r="L1530" i="27"/>
  <c r="K1530" i="27"/>
  <c r="J1530" i="27"/>
  <c r="I1530" i="27"/>
  <c r="H1530" i="27"/>
  <c r="G1530" i="27"/>
  <c r="F1530" i="27"/>
  <c r="S1529" i="27"/>
  <c r="R1529" i="27"/>
  <c r="Q1529" i="27"/>
  <c r="P1529" i="27"/>
  <c r="O1529" i="27"/>
  <c r="N1529" i="27"/>
  <c r="M1529" i="27"/>
  <c r="L1529" i="27"/>
  <c r="K1529" i="27"/>
  <c r="J1529" i="27"/>
  <c r="I1529" i="27"/>
  <c r="H1529" i="27"/>
  <c r="G1529" i="27"/>
  <c r="F1529" i="27"/>
  <c r="S1528" i="27"/>
  <c r="R1528" i="27"/>
  <c r="Q1528" i="27"/>
  <c r="P1528" i="27"/>
  <c r="O1528" i="27"/>
  <c r="N1528" i="27"/>
  <c r="M1528" i="27"/>
  <c r="L1528" i="27"/>
  <c r="K1528" i="27"/>
  <c r="J1528" i="27"/>
  <c r="I1528" i="27"/>
  <c r="H1528" i="27"/>
  <c r="G1528" i="27"/>
  <c r="F1528" i="27"/>
  <c r="S1527" i="27"/>
  <c r="R1527" i="27"/>
  <c r="Q1527" i="27"/>
  <c r="P1527" i="27"/>
  <c r="O1527" i="27"/>
  <c r="N1527" i="27"/>
  <c r="M1527" i="27"/>
  <c r="L1527" i="27"/>
  <c r="K1527" i="27"/>
  <c r="J1527" i="27"/>
  <c r="I1527" i="27"/>
  <c r="H1527" i="27"/>
  <c r="G1527" i="27"/>
  <c r="F1527" i="27"/>
  <c r="S1526" i="27"/>
  <c r="R1526" i="27"/>
  <c r="Q1526" i="27"/>
  <c r="P1526" i="27"/>
  <c r="O1526" i="27"/>
  <c r="N1526" i="27"/>
  <c r="M1526" i="27"/>
  <c r="L1526" i="27"/>
  <c r="K1526" i="27"/>
  <c r="J1526" i="27"/>
  <c r="I1526" i="27"/>
  <c r="H1526" i="27"/>
  <c r="G1526" i="27"/>
  <c r="F1526" i="27"/>
  <c r="S1525" i="27"/>
  <c r="R1525" i="27"/>
  <c r="Q1525" i="27"/>
  <c r="P1525" i="27"/>
  <c r="O1525" i="27"/>
  <c r="N1525" i="27"/>
  <c r="M1525" i="27"/>
  <c r="L1525" i="27"/>
  <c r="K1525" i="27"/>
  <c r="J1525" i="27"/>
  <c r="I1525" i="27"/>
  <c r="H1525" i="27"/>
  <c r="G1525" i="27"/>
  <c r="F1525" i="27"/>
  <c r="S1524" i="27"/>
  <c r="R1524" i="27"/>
  <c r="Q1524" i="27"/>
  <c r="P1524" i="27"/>
  <c r="O1524" i="27"/>
  <c r="N1524" i="27"/>
  <c r="M1524" i="27"/>
  <c r="L1524" i="27"/>
  <c r="K1524" i="27"/>
  <c r="J1524" i="27"/>
  <c r="I1524" i="27"/>
  <c r="H1524" i="27"/>
  <c r="G1524" i="27"/>
  <c r="F1524" i="27"/>
  <c r="S1523" i="27"/>
  <c r="R1523" i="27"/>
  <c r="Q1523" i="27"/>
  <c r="P1523" i="27"/>
  <c r="O1523" i="27"/>
  <c r="N1523" i="27"/>
  <c r="M1523" i="27"/>
  <c r="L1523" i="27"/>
  <c r="K1523" i="27"/>
  <c r="J1523" i="27"/>
  <c r="I1523" i="27"/>
  <c r="H1523" i="27"/>
  <c r="G1523" i="27"/>
  <c r="F1523" i="27"/>
  <c r="S1522" i="27"/>
  <c r="R1522" i="27"/>
  <c r="Q1522" i="27"/>
  <c r="P1522" i="27"/>
  <c r="O1522" i="27"/>
  <c r="N1522" i="27"/>
  <c r="M1522" i="27"/>
  <c r="L1522" i="27"/>
  <c r="K1522" i="27"/>
  <c r="J1522" i="27"/>
  <c r="I1522" i="27"/>
  <c r="H1522" i="27"/>
  <c r="G1522" i="27"/>
  <c r="F1522" i="27"/>
  <c r="S1521" i="27"/>
  <c r="R1521" i="27"/>
  <c r="Q1521" i="27"/>
  <c r="P1521" i="27"/>
  <c r="O1521" i="27"/>
  <c r="N1521" i="27"/>
  <c r="M1521" i="27"/>
  <c r="L1521" i="27"/>
  <c r="K1521" i="27"/>
  <c r="J1521" i="27"/>
  <c r="I1521" i="27"/>
  <c r="H1521" i="27"/>
  <c r="G1521" i="27"/>
  <c r="F1521" i="27"/>
  <c r="P1520" i="27"/>
  <c r="O1520" i="27"/>
  <c r="N1520" i="27"/>
  <c r="L1520" i="27"/>
  <c r="K1520" i="27"/>
  <c r="J1520" i="27"/>
  <c r="I1520" i="27"/>
  <c r="H1520" i="27"/>
  <c r="G1520" i="27"/>
  <c r="F1520" i="27"/>
  <c r="S1519" i="27"/>
  <c r="R1519" i="27"/>
  <c r="Q1519" i="27"/>
  <c r="P1519" i="27"/>
  <c r="O1519" i="27"/>
  <c r="N1519" i="27"/>
  <c r="M1519" i="27"/>
  <c r="L1519" i="27"/>
  <c r="K1519" i="27"/>
  <c r="J1519" i="27"/>
  <c r="I1519" i="27"/>
  <c r="H1519" i="27"/>
  <c r="G1519" i="27"/>
  <c r="F1519" i="27"/>
  <c r="M1508" i="27"/>
  <c r="R1508" i="27" s="1"/>
  <c r="S1508" i="27" s="1"/>
  <c r="L1508" i="27"/>
  <c r="K1508" i="27"/>
  <c r="J1508" i="27"/>
  <c r="I1508" i="27"/>
  <c r="H1508" i="27"/>
  <c r="G1508" i="27"/>
  <c r="F1508" i="27"/>
  <c r="M1507" i="27"/>
  <c r="R1507" i="27" s="1"/>
  <c r="L1507" i="27"/>
  <c r="K1507" i="27"/>
  <c r="J1507" i="27"/>
  <c r="I1507" i="27"/>
  <c r="H1507" i="27"/>
  <c r="G1507" i="27"/>
  <c r="F1507" i="27"/>
  <c r="M1506" i="27"/>
  <c r="R1506" i="27" s="1"/>
  <c r="S1506" i="27" s="1"/>
  <c r="L1506" i="27"/>
  <c r="K1506" i="27"/>
  <c r="J1506" i="27"/>
  <c r="I1506" i="27"/>
  <c r="H1506" i="27"/>
  <c r="G1506" i="27"/>
  <c r="F1506" i="27"/>
  <c r="M1505" i="27"/>
  <c r="R1505" i="27" s="1"/>
  <c r="L1505" i="27"/>
  <c r="K1505" i="27"/>
  <c r="J1505" i="27"/>
  <c r="I1505" i="27"/>
  <c r="H1505" i="27"/>
  <c r="G1505" i="27"/>
  <c r="F1505" i="27"/>
  <c r="M1504" i="27"/>
  <c r="R1504" i="27" s="1"/>
  <c r="S1504" i="27" s="1"/>
  <c r="L1504" i="27"/>
  <c r="K1504" i="27"/>
  <c r="J1504" i="27"/>
  <c r="I1504" i="27"/>
  <c r="H1504" i="27"/>
  <c r="G1504" i="27"/>
  <c r="F1504" i="27"/>
  <c r="M1503" i="27"/>
  <c r="R1503" i="27" s="1"/>
  <c r="L1503" i="27"/>
  <c r="K1503" i="27"/>
  <c r="J1503" i="27"/>
  <c r="I1503" i="27"/>
  <c r="H1503" i="27"/>
  <c r="G1503" i="27"/>
  <c r="F1503" i="27"/>
  <c r="S1502" i="27"/>
  <c r="R1502" i="27"/>
  <c r="Q1502" i="27"/>
  <c r="P1502" i="27"/>
  <c r="O1502" i="27"/>
  <c r="N1502" i="27"/>
  <c r="M1502" i="27"/>
  <c r="L1502" i="27"/>
  <c r="K1502" i="27"/>
  <c r="J1502" i="27"/>
  <c r="I1502" i="27"/>
  <c r="H1502" i="27"/>
  <c r="G1502" i="27"/>
  <c r="F1502" i="27"/>
  <c r="S1501" i="27"/>
  <c r="R1501" i="27"/>
  <c r="Q1501" i="27"/>
  <c r="P1501" i="27"/>
  <c r="O1501" i="27"/>
  <c r="N1501" i="27"/>
  <c r="M1501" i="27"/>
  <c r="L1501" i="27"/>
  <c r="K1501" i="27"/>
  <c r="J1501" i="27"/>
  <c r="I1501" i="27"/>
  <c r="H1501" i="27"/>
  <c r="G1501" i="27"/>
  <c r="F1501" i="27"/>
  <c r="S1500" i="27"/>
  <c r="R1500" i="27"/>
  <c r="Q1500" i="27"/>
  <c r="P1500" i="27"/>
  <c r="O1500" i="27"/>
  <c r="N1500" i="27"/>
  <c r="M1500" i="27"/>
  <c r="L1500" i="27"/>
  <c r="K1500" i="27"/>
  <c r="J1500" i="27"/>
  <c r="I1500" i="27"/>
  <c r="H1500" i="27"/>
  <c r="G1500" i="27"/>
  <c r="F1500" i="27"/>
  <c r="S1499" i="27"/>
  <c r="R1499" i="27"/>
  <c r="Q1499" i="27"/>
  <c r="P1499" i="27"/>
  <c r="O1499" i="27"/>
  <c r="N1499" i="27"/>
  <c r="M1499" i="27"/>
  <c r="L1499" i="27"/>
  <c r="K1499" i="27"/>
  <c r="J1499" i="27"/>
  <c r="I1499" i="27"/>
  <c r="H1499" i="27"/>
  <c r="G1499" i="27"/>
  <c r="F1499" i="27"/>
  <c r="S1498" i="27"/>
  <c r="R1498" i="27"/>
  <c r="Q1498" i="27"/>
  <c r="P1498" i="27"/>
  <c r="O1498" i="27"/>
  <c r="N1498" i="27"/>
  <c r="M1498" i="27"/>
  <c r="L1498" i="27"/>
  <c r="K1498" i="27"/>
  <c r="J1498" i="27"/>
  <c r="I1498" i="27"/>
  <c r="H1498" i="27"/>
  <c r="G1498" i="27"/>
  <c r="F1498" i="27"/>
  <c r="S1497" i="27"/>
  <c r="R1497" i="27"/>
  <c r="Q1497" i="27"/>
  <c r="P1497" i="27"/>
  <c r="O1497" i="27"/>
  <c r="N1497" i="27"/>
  <c r="M1497" i="27"/>
  <c r="L1497" i="27"/>
  <c r="K1497" i="27"/>
  <c r="J1497" i="27"/>
  <c r="I1497" i="27"/>
  <c r="H1497" i="27"/>
  <c r="G1497" i="27"/>
  <c r="F1497" i="27"/>
  <c r="S1496" i="27"/>
  <c r="R1496" i="27"/>
  <c r="Q1496" i="27"/>
  <c r="P1496" i="27"/>
  <c r="O1496" i="27"/>
  <c r="N1496" i="27"/>
  <c r="M1496" i="27"/>
  <c r="L1496" i="27"/>
  <c r="K1496" i="27"/>
  <c r="J1496" i="27"/>
  <c r="I1496" i="27"/>
  <c r="H1496" i="27"/>
  <c r="G1496" i="27"/>
  <c r="F1496" i="27"/>
  <c r="S1495" i="27"/>
  <c r="R1495" i="27"/>
  <c r="Q1495" i="27"/>
  <c r="P1495" i="27"/>
  <c r="O1495" i="27"/>
  <c r="N1495" i="27"/>
  <c r="M1495" i="27"/>
  <c r="L1495" i="27"/>
  <c r="K1495" i="27"/>
  <c r="J1495" i="27"/>
  <c r="I1495" i="27"/>
  <c r="H1495" i="27"/>
  <c r="G1495" i="27"/>
  <c r="F1495" i="27"/>
  <c r="S1494" i="27"/>
  <c r="R1494" i="27"/>
  <c r="Q1494" i="27"/>
  <c r="P1494" i="27"/>
  <c r="O1494" i="27"/>
  <c r="N1494" i="27"/>
  <c r="M1494" i="27"/>
  <c r="L1494" i="27"/>
  <c r="K1494" i="27"/>
  <c r="J1494" i="27"/>
  <c r="I1494" i="27"/>
  <c r="H1494" i="27"/>
  <c r="G1494" i="27"/>
  <c r="F1494" i="27"/>
  <c r="S1493" i="27"/>
  <c r="R1493" i="27"/>
  <c r="Q1493" i="27"/>
  <c r="P1493" i="27"/>
  <c r="O1493" i="27"/>
  <c r="N1493" i="27"/>
  <c r="M1493" i="27"/>
  <c r="L1493" i="27"/>
  <c r="K1493" i="27"/>
  <c r="J1493" i="27"/>
  <c r="I1493" i="27"/>
  <c r="H1493" i="27"/>
  <c r="G1493" i="27"/>
  <c r="F1493" i="27"/>
  <c r="P1492" i="27"/>
  <c r="O1492" i="27"/>
  <c r="N1492" i="27"/>
  <c r="L1492" i="27"/>
  <c r="K1492" i="27"/>
  <c r="J1492" i="27"/>
  <c r="I1492" i="27"/>
  <c r="H1492" i="27"/>
  <c r="G1492" i="27"/>
  <c r="F1492" i="27"/>
  <c r="S1491" i="27"/>
  <c r="R1491" i="27"/>
  <c r="Q1491" i="27"/>
  <c r="P1491" i="27"/>
  <c r="O1491" i="27"/>
  <c r="N1491" i="27"/>
  <c r="M1491" i="27"/>
  <c r="L1491" i="27"/>
  <c r="K1491" i="27"/>
  <c r="J1491" i="27"/>
  <c r="I1491" i="27"/>
  <c r="H1491" i="27"/>
  <c r="G1491" i="27"/>
  <c r="F1491" i="27"/>
  <c r="M1480" i="27"/>
  <c r="R1480" i="27" s="1"/>
  <c r="S1480" i="27" s="1"/>
  <c r="L1480" i="27"/>
  <c r="K1480" i="27"/>
  <c r="J1480" i="27"/>
  <c r="I1480" i="27"/>
  <c r="H1480" i="27"/>
  <c r="G1480" i="27"/>
  <c r="F1480" i="27"/>
  <c r="M1479" i="27"/>
  <c r="R1479" i="27" s="1"/>
  <c r="L1479" i="27"/>
  <c r="K1479" i="27"/>
  <c r="J1479" i="27"/>
  <c r="I1479" i="27"/>
  <c r="H1479" i="27"/>
  <c r="G1479" i="27"/>
  <c r="F1479" i="27"/>
  <c r="M1478" i="27"/>
  <c r="R1478" i="27" s="1"/>
  <c r="S1478" i="27" s="1"/>
  <c r="L1478" i="27"/>
  <c r="K1478" i="27"/>
  <c r="J1478" i="27"/>
  <c r="I1478" i="27"/>
  <c r="H1478" i="27"/>
  <c r="G1478" i="27"/>
  <c r="F1478" i="27"/>
  <c r="M1477" i="27"/>
  <c r="R1477" i="27" s="1"/>
  <c r="L1477" i="27"/>
  <c r="K1477" i="27"/>
  <c r="J1477" i="27"/>
  <c r="I1477" i="27"/>
  <c r="H1477" i="27"/>
  <c r="G1477" i="27"/>
  <c r="F1477" i="27"/>
  <c r="M1476" i="27"/>
  <c r="R1476" i="27" s="1"/>
  <c r="S1476" i="27" s="1"/>
  <c r="L1476" i="27"/>
  <c r="K1476" i="27"/>
  <c r="J1476" i="27"/>
  <c r="I1476" i="27"/>
  <c r="H1476" i="27"/>
  <c r="G1476" i="27"/>
  <c r="F1476" i="27"/>
  <c r="M1475" i="27"/>
  <c r="R1475" i="27" s="1"/>
  <c r="L1475" i="27"/>
  <c r="K1475" i="27"/>
  <c r="J1475" i="27"/>
  <c r="I1475" i="27"/>
  <c r="H1475" i="27"/>
  <c r="G1475" i="27"/>
  <c r="F1475" i="27"/>
  <c r="S1474" i="27"/>
  <c r="R1474" i="27"/>
  <c r="Q1474" i="27"/>
  <c r="P1474" i="27"/>
  <c r="O1474" i="27"/>
  <c r="N1474" i="27"/>
  <c r="M1474" i="27"/>
  <c r="L1474" i="27"/>
  <c r="K1474" i="27"/>
  <c r="J1474" i="27"/>
  <c r="I1474" i="27"/>
  <c r="H1474" i="27"/>
  <c r="G1474" i="27"/>
  <c r="F1474" i="27"/>
  <c r="S1473" i="27"/>
  <c r="R1473" i="27"/>
  <c r="Q1473" i="27"/>
  <c r="P1473" i="27"/>
  <c r="O1473" i="27"/>
  <c r="N1473" i="27"/>
  <c r="M1473" i="27"/>
  <c r="L1473" i="27"/>
  <c r="K1473" i="27"/>
  <c r="J1473" i="27"/>
  <c r="I1473" i="27"/>
  <c r="H1473" i="27"/>
  <c r="G1473" i="27"/>
  <c r="F1473" i="27"/>
  <c r="S1472" i="27"/>
  <c r="R1472" i="27"/>
  <c r="Q1472" i="27"/>
  <c r="P1472" i="27"/>
  <c r="O1472" i="27"/>
  <c r="N1472" i="27"/>
  <c r="M1472" i="27"/>
  <c r="L1472" i="27"/>
  <c r="K1472" i="27"/>
  <c r="J1472" i="27"/>
  <c r="I1472" i="27"/>
  <c r="H1472" i="27"/>
  <c r="G1472" i="27"/>
  <c r="F1472" i="27"/>
  <c r="S1471" i="27"/>
  <c r="R1471" i="27"/>
  <c r="Q1471" i="27"/>
  <c r="P1471" i="27"/>
  <c r="O1471" i="27"/>
  <c r="N1471" i="27"/>
  <c r="M1471" i="27"/>
  <c r="L1471" i="27"/>
  <c r="K1471" i="27"/>
  <c r="J1471" i="27"/>
  <c r="I1471" i="27"/>
  <c r="H1471" i="27"/>
  <c r="G1471" i="27"/>
  <c r="F1471" i="27"/>
  <c r="S1470" i="27"/>
  <c r="R1470" i="27"/>
  <c r="Q1470" i="27"/>
  <c r="P1470" i="27"/>
  <c r="O1470" i="27"/>
  <c r="N1470" i="27"/>
  <c r="M1470" i="27"/>
  <c r="L1470" i="27"/>
  <c r="K1470" i="27"/>
  <c r="J1470" i="27"/>
  <c r="I1470" i="27"/>
  <c r="H1470" i="27"/>
  <c r="G1470" i="27"/>
  <c r="F1470" i="27"/>
  <c r="S1469" i="27"/>
  <c r="R1469" i="27"/>
  <c r="Q1469" i="27"/>
  <c r="P1469" i="27"/>
  <c r="O1469" i="27"/>
  <c r="N1469" i="27"/>
  <c r="M1469" i="27"/>
  <c r="L1469" i="27"/>
  <c r="K1469" i="27"/>
  <c r="J1469" i="27"/>
  <c r="I1469" i="27"/>
  <c r="H1469" i="27"/>
  <c r="G1469" i="27"/>
  <c r="F1469" i="27"/>
  <c r="S1468" i="27"/>
  <c r="R1468" i="27"/>
  <c r="Q1468" i="27"/>
  <c r="P1468" i="27"/>
  <c r="O1468" i="27"/>
  <c r="N1468" i="27"/>
  <c r="M1468" i="27"/>
  <c r="L1468" i="27"/>
  <c r="K1468" i="27"/>
  <c r="J1468" i="27"/>
  <c r="I1468" i="27"/>
  <c r="H1468" i="27"/>
  <c r="G1468" i="27"/>
  <c r="F1468" i="27"/>
  <c r="S1467" i="27"/>
  <c r="R1467" i="27"/>
  <c r="Q1467" i="27"/>
  <c r="P1467" i="27"/>
  <c r="O1467" i="27"/>
  <c r="N1467" i="27"/>
  <c r="M1467" i="27"/>
  <c r="L1467" i="27"/>
  <c r="K1467" i="27"/>
  <c r="J1467" i="27"/>
  <c r="I1467" i="27"/>
  <c r="H1467" i="27"/>
  <c r="G1467" i="27"/>
  <c r="F1467" i="27"/>
  <c r="S1466" i="27"/>
  <c r="R1466" i="27"/>
  <c r="Q1466" i="27"/>
  <c r="P1466" i="27"/>
  <c r="O1466" i="27"/>
  <c r="N1466" i="27"/>
  <c r="M1466" i="27"/>
  <c r="L1466" i="27"/>
  <c r="K1466" i="27"/>
  <c r="J1466" i="27"/>
  <c r="I1466" i="27"/>
  <c r="H1466" i="27"/>
  <c r="G1466" i="27"/>
  <c r="F1466" i="27"/>
  <c r="S1465" i="27"/>
  <c r="R1465" i="27"/>
  <c r="Q1465" i="27"/>
  <c r="P1465" i="27"/>
  <c r="O1465" i="27"/>
  <c r="N1465" i="27"/>
  <c r="M1465" i="27"/>
  <c r="L1465" i="27"/>
  <c r="K1465" i="27"/>
  <c r="J1465" i="27"/>
  <c r="I1465" i="27"/>
  <c r="H1465" i="27"/>
  <c r="G1465" i="27"/>
  <c r="F1465" i="27"/>
  <c r="P1464" i="27"/>
  <c r="O1464" i="27"/>
  <c r="N1464" i="27"/>
  <c r="L1464" i="27"/>
  <c r="K1464" i="27"/>
  <c r="J1464" i="27"/>
  <c r="I1464" i="27"/>
  <c r="H1464" i="27"/>
  <c r="G1464" i="27"/>
  <c r="F1464" i="27"/>
  <c r="S1463" i="27"/>
  <c r="R1463" i="27"/>
  <c r="Q1463" i="27"/>
  <c r="P1463" i="27"/>
  <c r="O1463" i="27"/>
  <c r="N1463" i="27"/>
  <c r="M1463" i="27"/>
  <c r="L1463" i="27"/>
  <c r="K1463" i="27"/>
  <c r="J1463" i="27"/>
  <c r="I1463" i="27"/>
  <c r="H1463" i="27"/>
  <c r="G1463" i="27"/>
  <c r="F1463" i="27"/>
  <c r="M1452" i="27"/>
  <c r="R1452" i="27" s="1"/>
  <c r="S1452" i="27" s="1"/>
  <c r="L1452" i="27"/>
  <c r="K1452" i="27"/>
  <c r="J1452" i="27"/>
  <c r="I1452" i="27"/>
  <c r="H1452" i="27"/>
  <c r="G1452" i="27"/>
  <c r="F1452" i="27"/>
  <c r="M1451" i="27"/>
  <c r="R1451" i="27" s="1"/>
  <c r="L1451" i="27"/>
  <c r="K1451" i="27"/>
  <c r="J1451" i="27"/>
  <c r="I1451" i="27"/>
  <c r="H1451" i="27"/>
  <c r="G1451" i="27"/>
  <c r="F1451" i="27"/>
  <c r="M1450" i="27"/>
  <c r="R1450" i="27" s="1"/>
  <c r="S1450" i="27" s="1"/>
  <c r="L1450" i="27"/>
  <c r="K1450" i="27"/>
  <c r="J1450" i="27"/>
  <c r="I1450" i="27"/>
  <c r="H1450" i="27"/>
  <c r="G1450" i="27"/>
  <c r="F1450" i="27"/>
  <c r="M1449" i="27"/>
  <c r="R1449" i="27" s="1"/>
  <c r="L1449" i="27"/>
  <c r="K1449" i="27"/>
  <c r="J1449" i="27"/>
  <c r="I1449" i="27"/>
  <c r="H1449" i="27"/>
  <c r="G1449" i="27"/>
  <c r="F1449" i="27"/>
  <c r="M1448" i="27"/>
  <c r="R1448" i="27" s="1"/>
  <c r="S1448" i="27" s="1"/>
  <c r="L1448" i="27"/>
  <c r="K1448" i="27"/>
  <c r="J1448" i="27"/>
  <c r="I1448" i="27"/>
  <c r="H1448" i="27"/>
  <c r="G1448" i="27"/>
  <c r="F1448" i="27"/>
  <c r="M1447" i="27"/>
  <c r="R1447" i="27" s="1"/>
  <c r="L1447" i="27"/>
  <c r="K1447" i="27"/>
  <c r="J1447" i="27"/>
  <c r="I1447" i="27"/>
  <c r="H1447" i="27"/>
  <c r="G1447" i="27"/>
  <c r="F1447" i="27"/>
  <c r="S1446" i="27"/>
  <c r="R1446" i="27"/>
  <c r="Q1446" i="27"/>
  <c r="P1446" i="27"/>
  <c r="O1446" i="27"/>
  <c r="N1446" i="27"/>
  <c r="M1446" i="27"/>
  <c r="L1446" i="27"/>
  <c r="K1446" i="27"/>
  <c r="J1446" i="27"/>
  <c r="I1446" i="27"/>
  <c r="H1446" i="27"/>
  <c r="G1446" i="27"/>
  <c r="F1446" i="27"/>
  <c r="S1445" i="27"/>
  <c r="R1445" i="27"/>
  <c r="Q1445" i="27"/>
  <c r="P1445" i="27"/>
  <c r="O1445" i="27"/>
  <c r="N1445" i="27"/>
  <c r="M1445" i="27"/>
  <c r="L1445" i="27"/>
  <c r="K1445" i="27"/>
  <c r="J1445" i="27"/>
  <c r="I1445" i="27"/>
  <c r="H1445" i="27"/>
  <c r="G1445" i="27"/>
  <c r="F1445" i="27"/>
  <c r="S1444" i="27"/>
  <c r="R1444" i="27"/>
  <c r="Q1444" i="27"/>
  <c r="P1444" i="27"/>
  <c r="O1444" i="27"/>
  <c r="N1444" i="27"/>
  <c r="M1444" i="27"/>
  <c r="L1444" i="27"/>
  <c r="K1444" i="27"/>
  <c r="J1444" i="27"/>
  <c r="I1444" i="27"/>
  <c r="H1444" i="27"/>
  <c r="G1444" i="27"/>
  <c r="F1444" i="27"/>
  <c r="S1443" i="27"/>
  <c r="R1443" i="27"/>
  <c r="Q1443" i="27"/>
  <c r="P1443" i="27"/>
  <c r="O1443" i="27"/>
  <c r="N1443" i="27"/>
  <c r="M1443" i="27"/>
  <c r="L1443" i="27"/>
  <c r="K1443" i="27"/>
  <c r="J1443" i="27"/>
  <c r="I1443" i="27"/>
  <c r="H1443" i="27"/>
  <c r="G1443" i="27"/>
  <c r="F1443" i="27"/>
  <c r="S1442" i="27"/>
  <c r="R1442" i="27"/>
  <c r="Q1442" i="27"/>
  <c r="P1442" i="27"/>
  <c r="O1442" i="27"/>
  <c r="N1442" i="27"/>
  <c r="M1442" i="27"/>
  <c r="L1442" i="27"/>
  <c r="K1442" i="27"/>
  <c r="J1442" i="27"/>
  <c r="I1442" i="27"/>
  <c r="H1442" i="27"/>
  <c r="G1442" i="27"/>
  <c r="F1442" i="27"/>
  <c r="S1441" i="27"/>
  <c r="R1441" i="27"/>
  <c r="Q1441" i="27"/>
  <c r="P1441" i="27"/>
  <c r="O1441" i="27"/>
  <c r="N1441" i="27"/>
  <c r="M1441" i="27"/>
  <c r="L1441" i="27"/>
  <c r="K1441" i="27"/>
  <c r="J1441" i="27"/>
  <c r="I1441" i="27"/>
  <c r="H1441" i="27"/>
  <c r="G1441" i="27"/>
  <c r="F1441" i="27"/>
  <c r="S1440" i="27"/>
  <c r="R1440" i="27"/>
  <c r="Q1440" i="27"/>
  <c r="P1440" i="27"/>
  <c r="O1440" i="27"/>
  <c r="N1440" i="27"/>
  <c r="M1440" i="27"/>
  <c r="L1440" i="27"/>
  <c r="K1440" i="27"/>
  <c r="J1440" i="27"/>
  <c r="I1440" i="27"/>
  <c r="H1440" i="27"/>
  <c r="G1440" i="27"/>
  <c r="F1440" i="27"/>
  <c r="S1439" i="27"/>
  <c r="R1439" i="27"/>
  <c r="Q1439" i="27"/>
  <c r="P1439" i="27"/>
  <c r="O1439" i="27"/>
  <c r="N1439" i="27"/>
  <c r="M1439" i="27"/>
  <c r="L1439" i="27"/>
  <c r="K1439" i="27"/>
  <c r="J1439" i="27"/>
  <c r="I1439" i="27"/>
  <c r="H1439" i="27"/>
  <c r="G1439" i="27"/>
  <c r="F1439" i="27"/>
  <c r="S1438" i="27"/>
  <c r="R1438" i="27"/>
  <c r="Q1438" i="27"/>
  <c r="P1438" i="27"/>
  <c r="O1438" i="27"/>
  <c r="N1438" i="27"/>
  <c r="M1438" i="27"/>
  <c r="L1438" i="27"/>
  <c r="K1438" i="27"/>
  <c r="J1438" i="27"/>
  <c r="I1438" i="27"/>
  <c r="H1438" i="27"/>
  <c r="G1438" i="27"/>
  <c r="F1438" i="27"/>
  <c r="S1437" i="27"/>
  <c r="R1437" i="27"/>
  <c r="Q1437" i="27"/>
  <c r="P1437" i="27"/>
  <c r="O1437" i="27"/>
  <c r="N1437" i="27"/>
  <c r="M1437" i="27"/>
  <c r="L1437" i="27"/>
  <c r="K1437" i="27"/>
  <c r="J1437" i="27"/>
  <c r="I1437" i="27"/>
  <c r="H1437" i="27"/>
  <c r="G1437" i="27"/>
  <c r="F1437" i="27"/>
  <c r="P1436" i="27"/>
  <c r="O1436" i="27"/>
  <c r="N1436" i="27"/>
  <c r="L1436" i="27"/>
  <c r="K1436" i="27"/>
  <c r="J1436" i="27"/>
  <c r="I1436" i="27"/>
  <c r="H1436" i="27"/>
  <c r="G1436" i="27"/>
  <c r="F1436" i="27"/>
  <c r="S1435" i="27"/>
  <c r="R1435" i="27"/>
  <c r="Q1435" i="27"/>
  <c r="P1435" i="27"/>
  <c r="O1435" i="27"/>
  <c r="N1435" i="27"/>
  <c r="M1435" i="27"/>
  <c r="L1435" i="27"/>
  <c r="K1435" i="27"/>
  <c r="J1435" i="27"/>
  <c r="I1435" i="27"/>
  <c r="H1435" i="27"/>
  <c r="G1435" i="27"/>
  <c r="F1435" i="27"/>
  <c r="M1424" i="27"/>
  <c r="R1424" i="27" s="1"/>
  <c r="S1424" i="27" s="1"/>
  <c r="L1424" i="27"/>
  <c r="K1424" i="27"/>
  <c r="J1424" i="27"/>
  <c r="I1424" i="27"/>
  <c r="H1424" i="27"/>
  <c r="G1424" i="27"/>
  <c r="F1424" i="27"/>
  <c r="M1423" i="27"/>
  <c r="R1423" i="27" s="1"/>
  <c r="L1423" i="27"/>
  <c r="K1423" i="27"/>
  <c r="J1423" i="27"/>
  <c r="I1423" i="27"/>
  <c r="H1423" i="27"/>
  <c r="G1423" i="27"/>
  <c r="F1423" i="27"/>
  <c r="M1422" i="27"/>
  <c r="R1422" i="27" s="1"/>
  <c r="S1422" i="27" s="1"/>
  <c r="L1422" i="27"/>
  <c r="K1422" i="27"/>
  <c r="J1422" i="27"/>
  <c r="I1422" i="27"/>
  <c r="H1422" i="27"/>
  <c r="G1422" i="27"/>
  <c r="F1422" i="27"/>
  <c r="M1421" i="27"/>
  <c r="R1421" i="27" s="1"/>
  <c r="L1421" i="27"/>
  <c r="K1421" i="27"/>
  <c r="J1421" i="27"/>
  <c r="I1421" i="27"/>
  <c r="H1421" i="27"/>
  <c r="G1421" i="27"/>
  <c r="F1421" i="27"/>
  <c r="M1420" i="27"/>
  <c r="R1420" i="27" s="1"/>
  <c r="S1420" i="27" s="1"/>
  <c r="L1420" i="27"/>
  <c r="K1420" i="27"/>
  <c r="J1420" i="27"/>
  <c r="I1420" i="27"/>
  <c r="H1420" i="27"/>
  <c r="G1420" i="27"/>
  <c r="F1420" i="27"/>
  <c r="M1419" i="27"/>
  <c r="R1419" i="27" s="1"/>
  <c r="L1419" i="27"/>
  <c r="K1419" i="27"/>
  <c r="J1419" i="27"/>
  <c r="I1419" i="27"/>
  <c r="H1419" i="27"/>
  <c r="G1419" i="27"/>
  <c r="F1419" i="27"/>
  <c r="S1418" i="27"/>
  <c r="R1418" i="27"/>
  <c r="Q1418" i="27"/>
  <c r="P1418" i="27"/>
  <c r="O1418" i="27"/>
  <c r="N1418" i="27"/>
  <c r="M1418" i="27"/>
  <c r="L1418" i="27"/>
  <c r="K1418" i="27"/>
  <c r="J1418" i="27"/>
  <c r="I1418" i="27"/>
  <c r="H1418" i="27"/>
  <c r="G1418" i="27"/>
  <c r="F1418" i="27"/>
  <c r="S1417" i="27"/>
  <c r="R1417" i="27"/>
  <c r="Q1417" i="27"/>
  <c r="P1417" i="27"/>
  <c r="O1417" i="27"/>
  <c r="N1417" i="27"/>
  <c r="M1417" i="27"/>
  <c r="L1417" i="27"/>
  <c r="K1417" i="27"/>
  <c r="J1417" i="27"/>
  <c r="I1417" i="27"/>
  <c r="H1417" i="27"/>
  <c r="G1417" i="27"/>
  <c r="F1417" i="27"/>
  <c r="S1416" i="27"/>
  <c r="R1416" i="27"/>
  <c r="Q1416" i="27"/>
  <c r="P1416" i="27"/>
  <c r="O1416" i="27"/>
  <c r="N1416" i="27"/>
  <c r="M1416" i="27"/>
  <c r="L1416" i="27"/>
  <c r="K1416" i="27"/>
  <c r="J1416" i="27"/>
  <c r="I1416" i="27"/>
  <c r="H1416" i="27"/>
  <c r="G1416" i="27"/>
  <c r="F1416" i="27"/>
  <c r="S1415" i="27"/>
  <c r="R1415" i="27"/>
  <c r="Q1415" i="27"/>
  <c r="P1415" i="27"/>
  <c r="O1415" i="27"/>
  <c r="N1415" i="27"/>
  <c r="M1415" i="27"/>
  <c r="L1415" i="27"/>
  <c r="K1415" i="27"/>
  <c r="J1415" i="27"/>
  <c r="I1415" i="27"/>
  <c r="H1415" i="27"/>
  <c r="G1415" i="27"/>
  <c r="F1415" i="27"/>
  <c r="S1414" i="27"/>
  <c r="R1414" i="27"/>
  <c r="Q1414" i="27"/>
  <c r="P1414" i="27"/>
  <c r="O1414" i="27"/>
  <c r="N1414" i="27"/>
  <c r="M1414" i="27"/>
  <c r="L1414" i="27"/>
  <c r="K1414" i="27"/>
  <c r="J1414" i="27"/>
  <c r="I1414" i="27"/>
  <c r="H1414" i="27"/>
  <c r="G1414" i="27"/>
  <c r="F1414" i="27"/>
  <c r="S1413" i="27"/>
  <c r="R1413" i="27"/>
  <c r="Q1413" i="27"/>
  <c r="P1413" i="27"/>
  <c r="O1413" i="27"/>
  <c r="N1413" i="27"/>
  <c r="M1413" i="27"/>
  <c r="L1413" i="27"/>
  <c r="K1413" i="27"/>
  <c r="J1413" i="27"/>
  <c r="I1413" i="27"/>
  <c r="H1413" i="27"/>
  <c r="G1413" i="27"/>
  <c r="F1413" i="27"/>
  <c r="S1412" i="27"/>
  <c r="R1412" i="27"/>
  <c r="Q1412" i="27"/>
  <c r="P1412" i="27"/>
  <c r="O1412" i="27"/>
  <c r="N1412" i="27"/>
  <c r="M1412" i="27"/>
  <c r="L1412" i="27"/>
  <c r="K1412" i="27"/>
  <c r="J1412" i="27"/>
  <c r="I1412" i="27"/>
  <c r="H1412" i="27"/>
  <c r="G1412" i="27"/>
  <c r="F1412" i="27"/>
  <c r="S1411" i="27"/>
  <c r="R1411" i="27"/>
  <c r="Q1411" i="27"/>
  <c r="P1411" i="27"/>
  <c r="O1411" i="27"/>
  <c r="N1411" i="27"/>
  <c r="M1411" i="27"/>
  <c r="L1411" i="27"/>
  <c r="K1411" i="27"/>
  <c r="J1411" i="27"/>
  <c r="I1411" i="27"/>
  <c r="H1411" i="27"/>
  <c r="G1411" i="27"/>
  <c r="F1411" i="27"/>
  <c r="S1410" i="27"/>
  <c r="R1410" i="27"/>
  <c r="Q1410" i="27"/>
  <c r="P1410" i="27"/>
  <c r="O1410" i="27"/>
  <c r="N1410" i="27"/>
  <c r="M1410" i="27"/>
  <c r="L1410" i="27"/>
  <c r="K1410" i="27"/>
  <c r="J1410" i="27"/>
  <c r="I1410" i="27"/>
  <c r="H1410" i="27"/>
  <c r="G1410" i="27"/>
  <c r="F1410" i="27"/>
  <c r="S1409" i="27"/>
  <c r="R1409" i="27"/>
  <c r="Q1409" i="27"/>
  <c r="P1409" i="27"/>
  <c r="O1409" i="27"/>
  <c r="N1409" i="27"/>
  <c r="M1409" i="27"/>
  <c r="L1409" i="27"/>
  <c r="K1409" i="27"/>
  <c r="J1409" i="27"/>
  <c r="I1409" i="27"/>
  <c r="H1409" i="27"/>
  <c r="G1409" i="27"/>
  <c r="F1409" i="27"/>
  <c r="P1408" i="27"/>
  <c r="O1408" i="27"/>
  <c r="N1408" i="27"/>
  <c r="M1408" i="27"/>
  <c r="L1408" i="27"/>
  <c r="K1408" i="27"/>
  <c r="J1408" i="27"/>
  <c r="I1408" i="27"/>
  <c r="H1408" i="27"/>
  <c r="G1408" i="27"/>
  <c r="F1408" i="27"/>
  <c r="S1407" i="27"/>
  <c r="R1407" i="27"/>
  <c r="Q1407" i="27"/>
  <c r="P1407" i="27"/>
  <c r="O1407" i="27"/>
  <c r="N1407" i="27"/>
  <c r="M1407" i="27"/>
  <c r="L1407" i="27"/>
  <c r="K1407" i="27"/>
  <c r="J1407" i="27"/>
  <c r="I1407" i="27"/>
  <c r="H1407" i="27"/>
  <c r="G1407" i="27"/>
  <c r="F1407" i="27"/>
  <c r="M1396" i="27"/>
  <c r="R1396" i="27" s="1"/>
  <c r="S1396" i="27" s="1"/>
  <c r="L1396" i="27"/>
  <c r="K1396" i="27"/>
  <c r="J1396" i="27"/>
  <c r="I1396" i="27"/>
  <c r="H1396" i="27"/>
  <c r="G1396" i="27"/>
  <c r="F1396" i="27"/>
  <c r="M1395" i="27"/>
  <c r="R1395" i="27" s="1"/>
  <c r="L1395" i="27"/>
  <c r="K1395" i="27"/>
  <c r="J1395" i="27"/>
  <c r="I1395" i="27"/>
  <c r="H1395" i="27"/>
  <c r="G1395" i="27"/>
  <c r="F1395" i="27"/>
  <c r="M1394" i="27"/>
  <c r="R1394" i="27" s="1"/>
  <c r="S1394" i="27" s="1"/>
  <c r="L1394" i="27"/>
  <c r="K1394" i="27"/>
  <c r="J1394" i="27"/>
  <c r="I1394" i="27"/>
  <c r="H1394" i="27"/>
  <c r="G1394" i="27"/>
  <c r="F1394" i="27"/>
  <c r="M1393" i="27"/>
  <c r="R1393" i="27" s="1"/>
  <c r="L1393" i="27"/>
  <c r="K1393" i="27"/>
  <c r="J1393" i="27"/>
  <c r="I1393" i="27"/>
  <c r="H1393" i="27"/>
  <c r="G1393" i="27"/>
  <c r="F1393" i="27"/>
  <c r="M1392" i="27"/>
  <c r="R1392" i="27" s="1"/>
  <c r="S1392" i="27" s="1"/>
  <c r="L1392" i="27"/>
  <c r="K1392" i="27"/>
  <c r="J1392" i="27"/>
  <c r="I1392" i="27"/>
  <c r="H1392" i="27"/>
  <c r="G1392" i="27"/>
  <c r="F1392" i="27"/>
  <c r="M1391" i="27"/>
  <c r="R1391" i="27" s="1"/>
  <c r="L1391" i="27"/>
  <c r="K1391" i="27"/>
  <c r="J1391" i="27"/>
  <c r="I1391" i="27"/>
  <c r="H1391" i="27"/>
  <c r="G1391" i="27"/>
  <c r="F1391" i="27"/>
  <c r="S1390" i="27"/>
  <c r="R1390" i="27"/>
  <c r="Q1390" i="27"/>
  <c r="P1390" i="27"/>
  <c r="O1390" i="27"/>
  <c r="N1390" i="27"/>
  <c r="M1390" i="27"/>
  <c r="L1390" i="27"/>
  <c r="K1390" i="27"/>
  <c r="J1390" i="27"/>
  <c r="I1390" i="27"/>
  <c r="H1390" i="27"/>
  <c r="G1390" i="27"/>
  <c r="F1390" i="27"/>
  <c r="S1389" i="27"/>
  <c r="R1389" i="27"/>
  <c r="Q1389" i="27"/>
  <c r="P1389" i="27"/>
  <c r="O1389" i="27"/>
  <c r="N1389" i="27"/>
  <c r="M1389" i="27"/>
  <c r="L1389" i="27"/>
  <c r="K1389" i="27"/>
  <c r="J1389" i="27"/>
  <c r="I1389" i="27"/>
  <c r="H1389" i="27"/>
  <c r="G1389" i="27"/>
  <c r="F1389" i="27"/>
  <c r="S1388" i="27"/>
  <c r="R1388" i="27"/>
  <c r="Q1388" i="27"/>
  <c r="P1388" i="27"/>
  <c r="O1388" i="27"/>
  <c r="N1388" i="27"/>
  <c r="M1388" i="27"/>
  <c r="L1388" i="27"/>
  <c r="K1388" i="27"/>
  <c r="J1388" i="27"/>
  <c r="I1388" i="27"/>
  <c r="H1388" i="27"/>
  <c r="G1388" i="27"/>
  <c r="F1388" i="27"/>
  <c r="S1387" i="27"/>
  <c r="R1387" i="27"/>
  <c r="Q1387" i="27"/>
  <c r="P1387" i="27"/>
  <c r="O1387" i="27"/>
  <c r="N1387" i="27"/>
  <c r="M1387" i="27"/>
  <c r="L1387" i="27"/>
  <c r="K1387" i="27"/>
  <c r="J1387" i="27"/>
  <c r="I1387" i="27"/>
  <c r="H1387" i="27"/>
  <c r="G1387" i="27"/>
  <c r="F1387" i="27"/>
  <c r="S1386" i="27"/>
  <c r="R1386" i="27"/>
  <c r="Q1386" i="27"/>
  <c r="P1386" i="27"/>
  <c r="O1386" i="27"/>
  <c r="N1386" i="27"/>
  <c r="M1386" i="27"/>
  <c r="L1386" i="27"/>
  <c r="K1386" i="27"/>
  <c r="J1386" i="27"/>
  <c r="I1386" i="27"/>
  <c r="H1386" i="27"/>
  <c r="G1386" i="27"/>
  <c r="F1386" i="27"/>
  <c r="S1385" i="27"/>
  <c r="R1385" i="27"/>
  <c r="Q1385" i="27"/>
  <c r="P1385" i="27"/>
  <c r="O1385" i="27"/>
  <c r="N1385" i="27"/>
  <c r="M1385" i="27"/>
  <c r="L1385" i="27"/>
  <c r="K1385" i="27"/>
  <c r="J1385" i="27"/>
  <c r="I1385" i="27"/>
  <c r="H1385" i="27"/>
  <c r="G1385" i="27"/>
  <c r="F1385" i="27"/>
  <c r="S1384" i="27"/>
  <c r="R1384" i="27"/>
  <c r="Q1384" i="27"/>
  <c r="P1384" i="27"/>
  <c r="O1384" i="27"/>
  <c r="N1384" i="27"/>
  <c r="M1384" i="27"/>
  <c r="L1384" i="27"/>
  <c r="K1384" i="27"/>
  <c r="J1384" i="27"/>
  <c r="I1384" i="27"/>
  <c r="H1384" i="27"/>
  <c r="G1384" i="27"/>
  <c r="F1384" i="27"/>
  <c r="S1383" i="27"/>
  <c r="R1383" i="27"/>
  <c r="Q1383" i="27"/>
  <c r="P1383" i="27"/>
  <c r="O1383" i="27"/>
  <c r="N1383" i="27"/>
  <c r="M1383" i="27"/>
  <c r="L1383" i="27"/>
  <c r="K1383" i="27"/>
  <c r="J1383" i="27"/>
  <c r="I1383" i="27"/>
  <c r="H1383" i="27"/>
  <c r="G1383" i="27"/>
  <c r="F1383" i="27"/>
  <c r="S1382" i="27"/>
  <c r="R1382" i="27"/>
  <c r="Q1382" i="27"/>
  <c r="P1382" i="27"/>
  <c r="O1382" i="27"/>
  <c r="N1382" i="27"/>
  <c r="M1382" i="27"/>
  <c r="L1382" i="27"/>
  <c r="K1382" i="27"/>
  <c r="J1382" i="27"/>
  <c r="I1382" i="27"/>
  <c r="H1382" i="27"/>
  <c r="G1382" i="27"/>
  <c r="F1382" i="27"/>
  <c r="S1381" i="27"/>
  <c r="R1381" i="27"/>
  <c r="Q1381" i="27"/>
  <c r="P1381" i="27"/>
  <c r="O1381" i="27"/>
  <c r="N1381" i="27"/>
  <c r="M1381" i="27"/>
  <c r="L1381" i="27"/>
  <c r="K1381" i="27"/>
  <c r="J1381" i="27"/>
  <c r="I1381" i="27"/>
  <c r="H1381" i="27"/>
  <c r="G1381" i="27"/>
  <c r="F1381" i="27"/>
  <c r="P1380" i="27"/>
  <c r="O1380" i="27"/>
  <c r="N1380" i="27"/>
  <c r="L1380" i="27"/>
  <c r="K1380" i="27"/>
  <c r="J1380" i="27"/>
  <c r="I1380" i="27"/>
  <c r="H1380" i="27"/>
  <c r="G1380" i="27"/>
  <c r="F1380" i="27"/>
  <c r="S1379" i="27"/>
  <c r="R1379" i="27"/>
  <c r="Q1379" i="27"/>
  <c r="P1379" i="27"/>
  <c r="O1379" i="27"/>
  <c r="N1379" i="27"/>
  <c r="M1379" i="27"/>
  <c r="L1379" i="27"/>
  <c r="K1379" i="27"/>
  <c r="J1379" i="27"/>
  <c r="I1379" i="27"/>
  <c r="H1379" i="27"/>
  <c r="G1379" i="27"/>
  <c r="F1379" i="27"/>
  <c r="M1368" i="27"/>
  <c r="R1368" i="27" s="1"/>
  <c r="S1368" i="27" s="1"/>
  <c r="L1368" i="27"/>
  <c r="K1368" i="27"/>
  <c r="J1368" i="27"/>
  <c r="I1368" i="27"/>
  <c r="H1368" i="27"/>
  <c r="G1368" i="27"/>
  <c r="F1368" i="27"/>
  <c r="M1367" i="27"/>
  <c r="R1367" i="27" s="1"/>
  <c r="L1367" i="27"/>
  <c r="K1367" i="27"/>
  <c r="J1367" i="27"/>
  <c r="I1367" i="27"/>
  <c r="H1367" i="27"/>
  <c r="G1367" i="27"/>
  <c r="F1367" i="27"/>
  <c r="M1366" i="27"/>
  <c r="R1366" i="27" s="1"/>
  <c r="S1366" i="27" s="1"/>
  <c r="L1366" i="27"/>
  <c r="K1366" i="27"/>
  <c r="J1366" i="27"/>
  <c r="I1366" i="27"/>
  <c r="H1366" i="27"/>
  <c r="G1366" i="27"/>
  <c r="F1366" i="27"/>
  <c r="M1365" i="27"/>
  <c r="R1365" i="27" s="1"/>
  <c r="L1365" i="27"/>
  <c r="K1365" i="27"/>
  <c r="J1365" i="27"/>
  <c r="I1365" i="27"/>
  <c r="H1365" i="27"/>
  <c r="G1365" i="27"/>
  <c r="F1365" i="27"/>
  <c r="M1364" i="27"/>
  <c r="R1364" i="27" s="1"/>
  <c r="S1364" i="27" s="1"/>
  <c r="L1364" i="27"/>
  <c r="K1364" i="27"/>
  <c r="J1364" i="27"/>
  <c r="I1364" i="27"/>
  <c r="H1364" i="27"/>
  <c r="G1364" i="27"/>
  <c r="F1364" i="27"/>
  <c r="M1363" i="27"/>
  <c r="R1363" i="27" s="1"/>
  <c r="L1363" i="27"/>
  <c r="K1363" i="27"/>
  <c r="J1363" i="27"/>
  <c r="I1363" i="27"/>
  <c r="H1363" i="27"/>
  <c r="G1363" i="27"/>
  <c r="F1363" i="27"/>
  <c r="S1362" i="27"/>
  <c r="R1362" i="27"/>
  <c r="Q1362" i="27"/>
  <c r="P1362" i="27"/>
  <c r="O1362" i="27"/>
  <c r="N1362" i="27"/>
  <c r="M1362" i="27"/>
  <c r="L1362" i="27"/>
  <c r="K1362" i="27"/>
  <c r="J1362" i="27"/>
  <c r="I1362" i="27"/>
  <c r="H1362" i="27"/>
  <c r="G1362" i="27"/>
  <c r="F1362" i="27"/>
  <c r="S1361" i="27"/>
  <c r="R1361" i="27"/>
  <c r="Q1361" i="27"/>
  <c r="P1361" i="27"/>
  <c r="O1361" i="27"/>
  <c r="N1361" i="27"/>
  <c r="M1361" i="27"/>
  <c r="L1361" i="27"/>
  <c r="K1361" i="27"/>
  <c r="J1361" i="27"/>
  <c r="I1361" i="27"/>
  <c r="H1361" i="27"/>
  <c r="G1361" i="27"/>
  <c r="F1361" i="27"/>
  <c r="S1360" i="27"/>
  <c r="R1360" i="27"/>
  <c r="Q1360" i="27"/>
  <c r="P1360" i="27"/>
  <c r="O1360" i="27"/>
  <c r="N1360" i="27"/>
  <c r="M1360" i="27"/>
  <c r="L1360" i="27"/>
  <c r="K1360" i="27"/>
  <c r="J1360" i="27"/>
  <c r="I1360" i="27"/>
  <c r="H1360" i="27"/>
  <c r="G1360" i="27"/>
  <c r="F1360" i="27"/>
  <c r="S1359" i="27"/>
  <c r="R1359" i="27"/>
  <c r="Q1359" i="27"/>
  <c r="P1359" i="27"/>
  <c r="O1359" i="27"/>
  <c r="N1359" i="27"/>
  <c r="M1359" i="27"/>
  <c r="L1359" i="27"/>
  <c r="K1359" i="27"/>
  <c r="J1359" i="27"/>
  <c r="I1359" i="27"/>
  <c r="H1359" i="27"/>
  <c r="G1359" i="27"/>
  <c r="F1359" i="27"/>
  <c r="S1358" i="27"/>
  <c r="R1358" i="27"/>
  <c r="Q1358" i="27"/>
  <c r="P1358" i="27"/>
  <c r="O1358" i="27"/>
  <c r="N1358" i="27"/>
  <c r="M1358" i="27"/>
  <c r="L1358" i="27"/>
  <c r="K1358" i="27"/>
  <c r="J1358" i="27"/>
  <c r="I1358" i="27"/>
  <c r="H1358" i="27"/>
  <c r="G1358" i="27"/>
  <c r="F1358" i="27"/>
  <c r="S1357" i="27"/>
  <c r="R1357" i="27"/>
  <c r="Q1357" i="27"/>
  <c r="P1357" i="27"/>
  <c r="O1357" i="27"/>
  <c r="N1357" i="27"/>
  <c r="M1357" i="27"/>
  <c r="L1357" i="27"/>
  <c r="K1357" i="27"/>
  <c r="J1357" i="27"/>
  <c r="I1357" i="27"/>
  <c r="H1357" i="27"/>
  <c r="G1357" i="27"/>
  <c r="F1357" i="27"/>
  <c r="S1356" i="27"/>
  <c r="R1356" i="27"/>
  <c r="Q1356" i="27"/>
  <c r="P1356" i="27"/>
  <c r="O1356" i="27"/>
  <c r="N1356" i="27"/>
  <c r="M1356" i="27"/>
  <c r="L1356" i="27"/>
  <c r="K1356" i="27"/>
  <c r="J1356" i="27"/>
  <c r="I1356" i="27"/>
  <c r="H1356" i="27"/>
  <c r="G1356" i="27"/>
  <c r="F1356" i="27"/>
  <c r="S1355" i="27"/>
  <c r="R1355" i="27"/>
  <c r="Q1355" i="27"/>
  <c r="P1355" i="27"/>
  <c r="O1355" i="27"/>
  <c r="N1355" i="27"/>
  <c r="M1355" i="27"/>
  <c r="L1355" i="27"/>
  <c r="K1355" i="27"/>
  <c r="J1355" i="27"/>
  <c r="I1355" i="27"/>
  <c r="H1355" i="27"/>
  <c r="G1355" i="27"/>
  <c r="F1355" i="27"/>
  <c r="S1354" i="27"/>
  <c r="R1354" i="27"/>
  <c r="Q1354" i="27"/>
  <c r="P1354" i="27"/>
  <c r="O1354" i="27"/>
  <c r="N1354" i="27"/>
  <c r="M1354" i="27"/>
  <c r="L1354" i="27"/>
  <c r="K1354" i="27"/>
  <c r="J1354" i="27"/>
  <c r="I1354" i="27"/>
  <c r="H1354" i="27"/>
  <c r="G1354" i="27"/>
  <c r="F1354" i="27"/>
  <c r="S1353" i="27"/>
  <c r="R1353" i="27"/>
  <c r="Q1353" i="27"/>
  <c r="P1353" i="27"/>
  <c r="O1353" i="27"/>
  <c r="N1353" i="27"/>
  <c r="M1353" i="27"/>
  <c r="L1353" i="27"/>
  <c r="K1353" i="27"/>
  <c r="J1353" i="27"/>
  <c r="I1353" i="27"/>
  <c r="H1353" i="27"/>
  <c r="G1353" i="27"/>
  <c r="F1353" i="27"/>
  <c r="P1352" i="27"/>
  <c r="O1352" i="27"/>
  <c r="N1352" i="27"/>
  <c r="L1352" i="27"/>
  <c r="K1352" i="27"/>
  <c r="J1352" i="27"/>
  <c r="I1352" i="27"/>
  <c r="H1352" i="27"/>
  <c r="G1352" i="27"/>
  <c r="F1352" i="27"/>
  <c r="S1351" i="27"/>
  <c r="R1351" i="27"/>
  <c r="Q1351" i="27"/>
  <c r="P1351" i="27"/>
  <c r="O1351" i="27"/>
  <c r="N1351" i="27"/>
  <c r="M1351" i="27"/>
  <c r="L1351" i="27"/>
  <c r="K1351" i="27"/>
  <c r="J1351" i="27"/>
  <c r="I1351" i="27"/>
  <c r="H1351" i="27"/>
  <c r="G1351" i="27"/>
  <c r="F1351" i="27"/>
  <c r="M1340" i="27"/>
  <c r="R1340" i="27" s="1"/>
  <c r="S1340" i="27" s="1"/>
  <c r="L1340" i="27"/>
  <c r="K1340" i="27"/>
  <c r="J1340" i="27"/>
  <c r="I1340" i="27"/>
  <c r="H1340" i="27"/>
  <c r="G1340" i="27"/>
  <c r="F1340" i="27"/>
  <c r="M1339" i="27"/>
  <c r="R1339" i="27" s="1"/>
  <c r="L1339" i="27"/>
  <c r="K1339" i="27"/>
  <c r="J1339" i="27"/>
  <c r="I1339" i="27"/>
  <c r="H1339" i="27"/>
  <c r="G1339" i="27"/>
  <c r="F1339" i="27"/>
  <c r="M1338" i="27"/>
  <c r="R1338" i="27" s="1"/>
  <c r="S1338" i="27" s="1"/>
  <c r="L1338" i="27"/>
  <c r="K1338" i="27"/>
  <c r="J1338" i="27"/>
  <c r="I1338" i="27"/>
  <c r="H1338" i="27"/>
  <c r="G1338" i="27"/>
  <c r="F1338" i="27"/>
  <c r="M1337" i="27"/>
  <c r="R1337" i="27" s="1"/>
  <c r="L1337" i="27"/>
  <c r="K1337" i="27"/>
  <c r="J1337" i="27"/>
  <c r="I1337" i="27"/>
  <c r="H1337" i="27"/>
  <c r="G1337" i="27"/>
  <c r="F1337" i="27"/>
  <c r="M1336" i="27"/>
  <c r="R1336" i="27" s="1"/>
  <c r="S1336" i="27" s="1"/>
  <c r="L1336" i="27"/>
  <c r="K1336" i="27"/>
  <c r="J1336" i="27"/>
  <c r="I1336" i="27"/>
  <c r="H1336" i="27"/>
  <c r="G1336" i="27"/>
  <c r="F1336" i="27"/>
  <c r="M1335" i="27"/>
  <c r="R1335" i="27" s="1"/>
  <c r="L1335" i="27"/>
  <c r="K1335" i="27"/>
  <c r="J1335" i="27"/>
  <c r="I1335" i="27"/>
  <c r="H1335" i="27"/>
  <c r="G1335" i="27"/>
  <c r="F1335" i="27"/>
  <c r="S1334" i="27"/>
  <c r="R1334" i="27"/>
  <c r="Q1334" i="27"/>
  <c r="P1334" i="27"/>
  <c r="O1334" i="27"/>
  <c r="N1334" i="27"/>
  <c r="M1334" i="27"/>
  <c r="L1334" i="27"/>
  <c r="K1334" i="27"/>
  <c r="J1334" i="27"/>
  <c r="I1334" i="27"/>
  <c r="H1334" i="27"/>
  <c r="G1334" i="27"/>
  <c r="F1334" i="27"/>
  <c r="S1333" i="27"/>
  <c r="R1333" i="27"/>
  <c r="Q1333" i="27"/>
  <c r="P1333" i="27"/>
  <c r="O1333" i="27"/>
  <c r="N1333" i="27"/>
  <c r="M1333" i="27"/>
  <c r="L1333" i="27"/>
  <c r="K1333" i="27"/>
  <c r="J1333" i="27"/>
  <c r="I1333" i="27"/>
  <c r="H1333" i="27"/>
  <c r="G1333" i="27"/>
  <c r="F1333" i="27"/>
  <c r="S1332" i="27"/>
  <c r="R1332" i="27"/>
  <c r="Q1332" i="27"/>
  <c r="P1332" i="27"/>
  <c r="O1332" i="27"/>
  <c r="N1332" i="27"/>
  <c r="M1332" i="27"/>
  <c r="L1332" i="27"/>
  <c r="K1332" i="27"/>
  <c r="J1332" i="27"/>
  <c r="I1332" i="27"/>
  <c r="H1332" i="27"/>
  <c r="G1332" i="27"/>
  <c r="F1332" i="27"/>
  <c r="S1331" i="27"/>
  <c r="R1331" i="27"/>
  <c r="Q1331" i="27"/>
  <c r="P1331" i="27"/>
  <c r="O1331" i="27"/>
  <c r="N1331" i="27"/>
  <c r="M1331" i="27"/>
  <c r="L1331" i="27"/>
  <c r="K1331" i="27"/>
  <c r="J1331" i="27"/>
  <c r="I1331" i="27"/>
  <c r="H1331" i="27"/>
  <c r="G1331" i="27"/>
  <c r="F1331" i="27"/>
  <c r="S1330" i="27"/>
  <c r="R1330" i="27"/>
  <c r="Q1330" i="27"/>
  <c r="P1330" i="27"/>
  <c r="O1330" i="27"/>
  <c r="N1330" i="27"/>
  <c r="M1330" i="27"/>
  <c r="L1330" i="27"/>
  <c r="K1330" i="27"/>
  <c r="J1330" i="27"/>
  <c r="I1330" i="27"/>
  <c r="H1330" i="27"/>
  <c r="G1330" i="27"/>
  <c r="F1330" i="27"/>
  <c r="S1329" i="27"/>
  <c r="R1329" i="27"/>
  <c r="Q1329" i="27"/>
  <c r="P1329" i="27"/>
  <c r="O1329" i="27"/>
  <c r="N1329" i="27"/>
  <c r="M1329" i="27"/>
  <c r="L1329" i="27"/>
  <c r="K1329" i="27"/>
  <c r="J1329" i="27"/>
  <c r="I1329" i="27"/>
  <c r="H1329" i="27"/>
  <c r="G1329" i="27"/>
  <c r="F1329" i="27"/>
  <c r="S1328" i="27"/>
  <c r="R1328" i="27"/>
  <c r="Q1328" i="27"/>
  <c r="P1328" i="27"/>
  <c r="O1328" i="27"/>
  <c r="N1328" i="27"/>
  <c r="M1328" i="27"/>
  <c r="L1328" i="27"/>
  <c r="K1328" i="27"/>
  <c r="J1328" i="27"/>
  <c r="I1328" i="27"/>
  <c r="H1328" i="27"/>
  <c r="G1328" i="27"/>
  <c r="F1328" i="27"/>
  <c r="S1327" i="27"/>
  <c r="R1327" i="27"/>
  <c r="Q1327" i="27"/>
  <c r="P1327" i="27"/>
  <c r="O1327" i="27"/>
  <c r="N1327" i="27"/>
  <c r="M1327" i="27"/>
  <c r="L1327" i="27"/>
  <c r="K1327" i="27"/>
  <c r="J1327" i="27"/>
  <c r="I1327" i="27"/>
  <c r="H1327" i="27"/>
  <c r="G1327" i="27"/>
  <c r="F1327" i="27"/>
  <c r="S1326" i="27"/>
  <c r="R1326" i="27"/>
  <c r="Q1326" i="27"/>
  <c r="P1326" i="27"/>
  <c r="O1326" i="27"/>
  <c r="N1326" i="27"/>
  <c r="M1326" i="27"/>
  <c r="L1326" i="27"/>
  <c r="K1326" i="27"/>
  <c r="J1326" i="27"/>
  <c r="I1326" i="27"/>
  <c r="H1326" i="27"/>
  <c r="G1326" i="27"/>
  <c r="F1326" i="27"/>
  <c r="S1325" i="27"/>
  <c r="R1325" i="27"/>
  <c r="Q1325" i="27"/>
  <c r="P1325" i="27"/>
  <c r="O1325" i="27"/>
  <c r="N1325" i="27"/>
  <c r="M1325" i="27"/>
  <c r="L1325" i="27"/>
  <c r="K1325" i="27"/>
  <c r="J1325" i="27"/>
  <c r="I1325" i="27"/>
  <c r="H1325" i="27"/>
  <c r="G1325" i="27"/>
  <c r="F1325" i="27"/>
  <c r="P1324" i="27"/>
  <c r="O1324" i="27"/>
  <c r="N1324" i="27"/>
  <c r="M1324" i="27"/>
  <c r="L1324" i="27"/>
  <c r="K1324" i="27"/>
  <c r="J1324" i="27"/>
  <c r="I1324" i="27"/>
  <c r="H1324" i="27"/>
  <c r="G1324" i="27"/>
  <c r="F1324" i="27"/>
  <c r="S1323" i="27"/>
  <c r="R1323" i="27"/>
  <c r="Q1323" i="27"/>
  <c r="P1323" i="27"/>
  <c r="O1323" i="27"/>
  <c r="N1323" i="27"/>
  <c r="M1323" i="27"/>
  <c r="L1323" i="27"/>
  <c r="K1323" i="27"/>
  <c r="J1323" i="27"/>
  <c r="I1323" i="27"/>
  <c r="H1323" i="27"/>
  <c r="G1323" i="27"/>
  <c r="F1323" i="27"/>
  <c r="M1312" i="27"/>
  <c r="R1312" i="27" s="1"/>
  <c r="S1312" i="27" s="1"/>
  <c r="L1312" i="27"/>
  <c r="K1312" i="27"/>
  <c r="J1312" i="27"/>
  <c r="I1312" i="27"/>
  <c r="H1312" i="27"/>
  <c r="G1312" i="27"/>
  <c r="F1312" i="27"/>
  <c r="M1311" i="27"/>
  <c r="R1311" i="27" s="1"/>
  <c r="L1311" i="27"/>
  <c r="K1311" i="27"/>
  <c r="J1311" i="27"/>
  <c r="I1311" i="27"/>
  <c r="H1311" i="27"/>
  <c r="G1311" i="27"/>
  <c r="F1311" i="27"/>
  <c r="M1310" i="27"/>
  <c r="R1310" i="27" s="1"/>
  <c r="S1310" i="27" s="1"/>
  <c r="L1310" i="27"/>
  <c r="K1310" i="27"/>
  <c r="J1310" i="27"/>
  <c r="I1310" i="27"/>
  <c r="H1310" i="27"/>
  <c r="G1310" i="27"/>
  <c r="F1310" i="27"/>
  <c r="M1309" i="27"/>
  <c r="R1309" i="27" s="1"/>
  <c r="L1309" i="27"/>
  <c r="K1309" i="27"/>
  <c r="J1309" i="27"/>
  <c r="I1309" i="27"/>
  <c r="H1309" i="27"/>
  <c r="G1309" i="27"/>
  <c r="F1309" i="27"/>
  <c r="M1308" i="27"/>
  <c r="R1308" i="27" s="1"/>
  <c r="S1308" i="27" s="1"/>
  <c r="L1308" i="27"/>
  <c r="K1308" i="27"/>
  <c r="J1308" i="27"/>
  <c r="I1308" i="27"/>
  <c r="H1308" i="27"/>
  <c r="G1308" i="27"/>
  <c r="F1308" i="27"/>
  <c r="M1307" i="27"/>
  <c r="R1307" i="27" s="1"/>
  <c r="L1307" i="27"/>
  <c r="K1307" i="27"/>
  <c r="J1307" i="27"/>
  <c r="I1307" i="27"/>
  <c r="H1307" i="27"/>
  <c r="G1307" i="27"/>
  <c r="F1307" i="27"/>
  <c r="S1306" i="27"/>
  <c r="R1306" i="27"/>
  <c r="Q1306" i="27"/>
  <c r="P1306" i="27"/>
  <c r="O1306" i="27"/>
  <c r="N1306" i="27"/>
  <c r="M1306" i="27"/>
  <c r="L1306" i="27"/>
  <c r="K1306" i="27"/>
  <c r="J1306" i="27"/>
  <c r="I1306" i="27"/>
  <c r="H1306" i="27"/>
  <c r="G1306" i="27"/>
  <c r="F1306" i="27"/>
  <c r="S1305" i="27"/>
  <c r="R1305" i="27"/>
  <c r="Q1305" i="27"/>
  <c r="P1305" i="27"/>
  <c r="O1305" i="27"/>
  <c r="N1305" i="27"/>
  <c r="M1305" i="27"/>
  <c r="L1305" i="27"/>
  <c r="K1305" i="27"/>
  <c r="J1305" i="27"/>
  <c r="I1305" i="27"/>
  <c r="H1305" i="27"/>
  <c r="G1305" i="27"/>
  <c r="F1305" i="27"/>
  <c r="S1304" i="27"/>
  <c r="R1304" i="27"/>
  <c r="Q1304" i="27"/>
  <c r="P1304" i="27"/>
  <c r="O1304" i="27"/>
  <c r="N1304" i="27"/>
  <c r="M1304" i="27"/>
  <c r="L1304" i="27"/>
  <c r="K1304" i="27"/>
  <c r="J1304" i="27"/>
  <c r="I1304" i="27"/>
  <c r="H1304" i="27"/>
  <c r="G1304" i="27"/>
  <c r="F1304" i="27"/>
  <c r="S1303" i="27"/>
  <c r="R1303" i="27"/>
  <c r="Q1303" i="27"/>
  <c r="P1303" i="27"/>
  <c r="O1303" i="27"/>
  <c r="N1303" i="27"/>
  <c r="M1303" i="27"/>
  <c r="L1303" i="27"/>
  <c r="K1303" i="27"/>
  <c r="J1303" i="27"/>
  <c r="I1303" i="27"/>
  <c r="H1303" i="27"/>
  <c r="G1303" i="27"/>
  <c r="F1303" i="27"/>
  <c r="S1302" i="27"/>
  <c r="R1302" i="27"/>
  <c r="Q1302" i="27"/>
  <c r="P1302" i="27"/>
  <c r="O1302" i="27"/>
  <c r="N1302" i="27"/>
  <c r="M1302" i="27"/>
  <c r="L1302" i="27"/>
  <c r="K1302" i="27"/>
  <c r="J1302" i="27"/>
  <c r="I1302" i="27"/>
  <c r="H1302" i="27"/>
  <c r="G1302" i="27"/>
  <c r="F1302" i="27"/>
  <c r="S1301" i="27"/>
  <c r="R1301" i="27"/>
  <c r="Q1301" i="27"/>
  <c r="P1301" i="27"/>
  <c r="O1301" i="27"/>
  <c r="N1301" i="27"/>
  <c r="M1301" i="27"/>
  <c r="L1301" i="27"/>
  <c r="K1301" i="27"/>
  <c r="J1301" i="27"/>
  <c r="I1301" i="27"/>
  <c r="H1301" i="27"/>
  <c r="G1301" i="27"/>
  <c r="F1301" i="27"/>
  <c r="S1300" i="27"/>
  <c r="R1300" i="27"/>
  <c r="Q1300" i="27"/>
  <c r="P1300" i="27"/>
  <c r="O1300" i="27"/>
  <c r="N1300" i="27"/>
  <c r="M1300" i="27"/>
  <c r="L1300" i="27"/>
  <c r="K1300" i="27"/>
  <c r="J1300" i="27"/>
  <c r="I1300" i="27"/>
  <c r="H1300" i="27"/>
  <c r="G1300" i="27"/>
  <c r="F1300" i="27"/>
  <c r="S1299" i="27"/>
  <c r="R1299" i="27"/>
  <c r="Q1299" i="27"/>
  <c r="P1299" i="27"/>
  <c r="O1299" i="27"/>
  <c r="N1299" i="27"/>
  <c r="M1299" i="27"/>
  <c r="L1299" i="27"/>
  <c r="K1299" i="27"/>
  <c r="J1299" i="27"/>
  <c r="I1299" i="27"/>
  <c r="H1299" i="27"/>
  <c r="G1299" i="27"/>
  <c r="F1299" i="27"/>
  <c r="S1298" i="27"/>
  <c r="R1298" i="27"/>
  <c r="Q1298" i="27"/>
  <c r="P1298" i="27"/>
  <c r="O1298" i="27"/>
  <c r="N1298" i="27"/>
  <c r="M1298" i="27"/>
  <c r="L1298" i="27"/>
  <c r="K1298" i="27"/>
  <c r="J1298" i="27"/>
  <c r="I1298" i="27"/>
  <c r="H1298" i="27"/>
  <c r="G1298" i="27"/>
  <c r="F1298" i="27"/>
  <c r="S1297" i="27"/>
  <c r="R1297" i="27"/>
  <c r="Q1297" i="27"/>
  <c r="P1297" i="27"/>
  <c r="O1297" i="27"/>
  <c r="N1297" i="27"/>
  <c r="M1297" i="27"/>
  <c r="L1297" i="27"/>
  <c r="K1297" i="27"/>
  <c r="J1297" i="27"/>
  <c r="I1297" i="27"/>
  <c r="H1297" i="27"/>
  <c r="G1297" i="27"/>
  <c r="F1297" i="27"/>
  <c r="P1296" i="27"/>
  <c r="O1296" i="27"/>
  <c r="N1296" i="27"/>
  <c r="L1296" i="27"/>
  <c r="K1296" i="27"/>
  <c r="J1296" i="27"/>
  <c r="I1296" i="27"/>
  <c r="H1296" i="27"/>
  <c r="G1296" i="27"/>
  <c r="F1296" i="27"/>
  <c r="S1295" i="27"/>
  <c r="R1295" i="27"/>
  <c r="Q1295" i="27"/>
  <c r="P1295" i="27"/>
  <c r="O1295" i="27"/>
  <c r="N1295" i="27"/>
  <c r="M1295" i="27"/>
  <c r="L1295" i="27"/>
  <c r="K1295" i="27"/>
  <c r="J1295" i="27"/>
  <c r="I1295" i="27"/>
  <c r="H1295" i="27"/>
  <c r="G1295" i="27"/>
  <c r="F1295" i="27"/>
  <c r="M1284" i="27"/>
  <c r="R1284" i="27" s="1"/>
  <c r="S1284" i="27" s="1"/>
  <c r="L1284" i="27"/>
  <c r="K1284" i="27"/>
  <c r="J1284" i="27"/>
  <c r="I1284" i="27"/>
  <c r="H1284" i="27"/>
  <c r="G1284" i="27"/>
  <c r="F1284" i="27"/>
  <c r="M1283" i="27"/>
  <c r="R1283" i="27" s="1"/>
  <c r="L1283" i="27"/>
  <c r="K1283" i="27"/>
  <c r="J1283" i="27"/>
  <c r="I1283" i="27"/>
  <c r="H1283" i="27"/>
  <c r="G1283" i="27"/>
  <c r="F1283" i="27"/>
  <c r="M1282" i="27"/>
  <c r="R1282" i="27" s="1"/>
  <c r="S1282" i="27" s="1"/>
  <c r="L1282" i="27"/>
  <c r="K1282" i="27"/>
  <c r="J1282" i="27"/>
  <c r="I1282" i="27"/>
  <c r="H1282" i="27"/>
  <c r="G1282" i="27"/>
  <c r="F1282" i="27"/>
  <c r="M1281" i="27"/>
  <c r="R1281" i="27" s="1"/>
  <c r="L1281" i="27"/>
  <c r="K1281" i="27"/>
  <c r="J1281" i="27"/>
  <c r="I1281" i="27"/>
  <c r="H1281" i="27"/>
  <c r="G1281" i="27"/>
  <c r="F1281" i="27"/>
  <c r="M1280" i="27"/>
  <c r="R1280" i="27" s="1"/>
  <c r="S1280" i="27" s="1"/>
  <c r="L1280" i="27"/>
  <c r="K1280" i="27"/>
  <c r="J1280" i="27"/>
  <c r="I1280" i="27"/>
  <c r="H1280" i="27"/>
  <c r="G1280" i="27"/>
  <c r="F1280" i="27"/>
  <c r="M1279" i="27"/>
  <c r="R1279" i="27" s="1"/>
  <c r="L1279" i="27"/>
  <c r="K1279" i="27"/>
  <c r="J1279" i="27"/>
  <c r="I1279" i="27"/>
  <c r="H1279" i="27"/>
  <c r="G1279" i="27"/>
  <c r="F1279" i="27"/>
  <c r="S1278" i="27"/>
  <c r="R1278" i="27"/>
  <c r="Q1278" i="27"/>
  <c r="P1278" i="27"/>
  <c r="O1278" i="27"/>
  <c r="N1278" i="27"/>
  <c r="M1278" i="27"/>
  <c r="L1278" i="27"/>
  <c r="K1278" i="27"/>
  <c r="J1278" i="27"/>
  <c r="I1278" i="27"/>
  <c r="H1278" i="27"/>
  <c r="G1278" i="27"/>
  <c r="F1278" i="27"/>
  <c r="S1277" i="27"/>
  <c r="R1277" i="27"/>
  <c r="Q1277" i="27"/>
  <c r="P1277" i="27"/>
  <c r="O1277" i="27"/>
  <c r="N1277" i="27"/>
  <c r="M1277" i="27"/>
  <c r="L1277" i="27"/>
  <c r="K1277" i="27"/>
  <c r="J1277" i="27"/>
  <c r="I1277" i="27"/>
  <c r="H1277" i="27"/>
  <c r="G1277" i="27"/>
  <c r="F1277" i="27"/>
  <c r="S1276" i="27"/>
  <c r="R1276" i="27"/>
  <c r="Q1276" i="27"/>
  <c r="P1276" i="27"/>
  <c r="O1276" i="27"/>
  <c r="N1276" i="27"/>
  <c r="M1276" i="27"/>
  <c r="L1276" i="27"/>
  <c r="K1276" i="27"/>
  <c r="J1276" i="27"/>
  <c r="I1276" i="27"/>
  <c r="H1276" i="27"/>
  <c r="G1276" i="27"/>
  <c r="F1276" i="27"/>
  <c r="S1275" i="27"/>
  <c r="R1275" i="27"/>
  <c r="Q1275" i="27"/>
  <c r="P1275" i="27"/>
  <c r="O1275" i="27"/>
  <c r="N1275" i="27"/>
  <c r="M1275" i="27"/>
  <c r="L1275" i="27"/>
  <c r="K1275" i="27"/>
  <c r="J1275" i="27"/>
  <c r="I1275" i="27"/>
  <c r="H1275" i="27"/>
  <c r="G1275" i="27"/>
  <c r="F1275" i="27"/>
  <c r="S1274" i="27"/>
  <c r="R1274" i="27"/>
  <c r="Q1274" i="27"/>
  <c r="P1274" i="27"/>
  <c r="O1274" i="27"/>
  <c r="N1274" i="27"/>
  <c r="M1274" i="27"/>
  <c r="L1274" i="27"/>
  <c r="K1274" i="27"/>
  <c r="J1274" i="27"/>
  <c r="I1274" i="27"/>
  <c r="H1274" i="27"/>
  <c r="G1274" i="27"/>
  <c r="F1274" i="27"/>
  <c r="S1273" i="27"/>
  <c r="R1273" i="27"/>
  <c r="Q1273" i="27"/>
  <c r="P1273" i="27"/>
  <c r="O1273" i="27"/>
  <c r="N1273" i="27"/>
  <c r="M1273" i="27"/>
  <c r="L1273" i="27"/>
  <c r="K1273" i="27"/>
  <c r="J1273" i="27"/>
  <c r="I1273" i="27"/>
  <c r="H1273" i="27"/>
  <c r="G1273" i="27"/>
  <c r="F1273" i="27"/>
  <c r="S1272" i="27"/>
  <c r="R1272" i="27"/>
  <c r="Q1272" i="27"/>
  <c r="P1272" i="27"/>
  <c r="O1272" i="27"/>
  <c r="N1272" i="27"/>
  <c r="M1272" i="27"/>
  <c r="L1272" i="27"/>
  <c r="K1272" i="27"/>
  <c r="J1272" i="27"/>
  <c r="I1272" i="27"/>
  <c r="H1272" i="27"/>
  <c r="G1272" i="27"/>
  <c r="F1272" i="27"/>
  <c r="S1271" i="27"/>
  <c r="R1271" i="27"/>
  <c r="Q1271" i="27"/>
  <c r="P1271" i="27"/>
  <c r="O1271" i="27"/>
  <c r="N1271" i="27"/>
  <c r="M1271" i="27"/>
  <c r="L1271" i="27"/>
  <c r="K1271" i="27"/>
  <c r="J1271" i="27"/>
  <c r="I1271" i="27"/>
  <c r="H1271" i="27"/>
  <c r="G1271" i="27"/>
  <c r="F1271" i="27"/>
  <c r="S1270" i="27"/>
  <c r="R1270" i="27"/>
  <c r="Q1270" i="27"/>
  <c r="P1270" i="27"/>
  <c r="O1270" i="27"/>
  <c r="N1270" i="27"/>
  <c r="M1270" i="27"/>
  <c r="L1270" i="27"/>
  <c r="K1270" i="27"/>
  <c r="J1270" i="27"/>
  <c r="I1270" i="27"/>
  <c r="H1270" i="27"/>
  <c r="G1270" i="27"/>
  <c r="F1270" i="27"/>
  <c r="S1269" i="27"/>
  <c r="R1269" i="27"/>
  <c r="Q1269" i="27"/>
  <c r="P1269" i="27"/>
  <c r="O1269" i="27"/>
  <c r="N1269" i="27"/>
  <c r="M1269" i="27"/>
  <c r="L1269" i="27"/>
  <c r="K1269" i="27"/>
  <c r="J1269" i="27"/>
  <c r="I1269" i="27"/>
  <c r="H1269" i="27"/>
  <c r="G1269" i="27"/>
  <c r="F1269" i="27"/>
  <c r="P1268" i="27"/>
  <c r="O1268" i="27"/>
  <c r="N1268" i="27"/>
  <c r="L1268" i="27"/>
  <c r="K1268" i="27"/>
  <c r="J1268" i="27"/>
  <c r="I1268" i="27"/>
  <c r="H1268" i="27"/>
  <c r="G1268" i="27"/>
  <c r="F1268" i="27"/>
  <c r="S1267" i="27"/>
  <c r="R1267" i="27"/>
  <c r="Q1267" i="27"/>
  <c r="P1267" i="27"/>
  <c r="O1267" i="27"/>
  <c r="N1267" i="27"/>
  <c r="M1267" i="27"/>
  <c r="L1267" i="27"/>
  <c r="K1267" i="27"/>
  <c r="J1267" i="27"/>
  <c r="I1267" i="27"/>
  <c r="H1267" i="27"/>
  <c r="G1267" i="27"/>
  <c r="F1267" i="27"/>
  <c r="M1256" i="27"/>
  <c r="R1256" i="27" s="1"/>
  <c r="S1256" i="27" s="1"/>
  <c r="L1256" i="27"/>
  <c r="K1256" i="27"/>
  <c r="J1256" i="27"/>
  <c r="I1256" i="27"/>
  <c r="H1256" i="27"/>
  <c r="G1256" i="27"/>
  <c r="F1256" i="27"/>
  <c r="M1255" i="27"/>
  <c r="R1255" i="27" s="1"/>
  <c r="L1255" i="27"/>
  <c r="K1255" i="27"/>
  <c r="J1255" i="27"/>
  <c r="I1255" i="27"/>
  <c r="H1255" i="27"/>
  <c r="G1255" i="27"/>
  <c r="F1255" i="27"/>
  <c r="M1254" i="27"/>
  <c r="R1254" i="27" s="1"/>
  <c r="S1254" i="27" s="1"/>
  <c r="L1254" i="27"/>
  <c r="K1254" i="27"/>
  <c r="J1254" i="27"/>
  <c r="I1254" i="27"/>
  <c r="H1254" i="27"/>
  <c r="G1254" i="27"/>
  <c r="F1254" i="27"/>
  <c r="M1253" i="27"/>
  <c r="R1253" i="27" s="1"/>
  <c r="L1253" i="27"/>
  <c r="K1253" i="27"/>
  <c r="J1253" i="27"/>
  <c r="I1253" i="27"/>
  <c r="H1253" i="27"/>
  <c r="G1253" i="27"/>
  <c r="F1253" i="27"/>
  <c r="M1252" i="27"/>
  <c r="R1252" i="27" s="1"/>
  <c r="S1252" i="27" s="1"/>
  <c r="L1252" i="27"/>
  <c r="K1252" i="27"/>
  <c r="J1252" i="27"/>
  <c r="I1252" i="27"/>
  <c r="H1252" i="27"/>
  <c r="G1252" i="27"/>
  <c r="F1252" i="27"/>
  <c r="M1251" i="27"/>
  <c r="R1251" i="27" s="1"/>
  <c r="L1251" i="27"/>
  <c r="K1251" i="27"/>
  <c r="J1251" i="27"/>
  <c r="I1251" i="27"/>
  <c r="H1251" i="27"/>
  <c r="G1251" i="27"/>
  <c r="F1251" i="27"/>
  <c r="S1250" i="27"/>
  <c r="R1250" i="27"/>
  <c r="Q1250" i="27"/>
  <c r="P1250" i="27"/>
  <c r="O1250" i="27"/>
  <c r="N1250" i="27"/>
  <c r="M1250" i="27"/>
  <c r="L1250" i="27"/>
  <c r="K1250" i="27"/>
  <c r="J1250" i="27"/>
  <c r="I1250" i="27"/>
  <c r="H1250" i="27"/>
  <c r="G1250" i="27"/>
  <c r="F1250" i="27"/>
  <c r="S1249" i="27"/>
  <c r="R1249" i="27"/>
  <c r="Q1249" i="27"/>
  <c r="P1249" i="27"/>
  <c r="O1249" i="27"/>
  <c r="N1249" i="27"/>
  <c r="M1249" i="27"/>
  <c r="L1249" i="27"/>
  <c r="K1249" i="27"/>
  <c r="J1249" i="27"/>
  <c r="I1249" i="27"/>
  <c r="H1249" i="27"/>
  <c r="G1249" i="27"/>
  <c r="F1249" i="27"/>
  <c r="S1248" i="27"/>
  <c r="R1248" i="27"/>
  <c r="Q1248" i="27"/>
  <c r="P1248" i="27"/>
  <c r="O1248" i="27"/>
  <c r="N1248" i="27"/>
  <c r="M1248" i="27"/>
  <c r="L1248" i="27"/>
  <c r="K1248" i="27"/>
  <c r="J1248" i="27"/>
  <c r="I1248" i="27"/>
  <c r="H1248" i="27"/>
  <c r="G1248" i="27"/>
  <c r="F1248" i="27"/>
  <c r="S1247" i="27"/>
  <c r="R1247" i="27"/>
  <c r="Q1247" i="27"/>
  <c r="P1247" i="27"/>
  <c r="O1247" i="27"/>
  <c r="N1247" i="27"/>
  <c r="M1247" i="27"/>
  <c r="L1247" i="27"/>
  <c r="K1247" i="27"/>
  <c r="J1247" i="27"/>
  <c r="I1247" i="27"/>
  <c r="H1247" i="27"/>
  <c r="G1247" i="27"/>
  <c r="F1247" i="27"/>
  <c r="S1246" i="27"/>
  <c r="R1246" i="27"/>
  <c r="Q1246" i="27"/>
  <c r="P1246" i="27"/>
  <c r="O1246" i="27"/>
  <c r="N1246" i="27"/>
  <c r="M1246" i="27"/>
  <c r="L1246" i="27"/>
  <c r="K1246" i="27"/>
  <c r="J1246" i="27"/>
  <c r="I1246" i="27"/>
  <c r="H1246" i="27"/>
  <c r="G1246" i="27"/>
  <c r="F1246" i="27"/>
  <c r="S1245" i="27"/>
  <c r="R1245" i="27"/>
  <c r="Q1245" i="27"/>
  <c r="P1245" i="27"/>
  <c r="O1245" i="27"/>
  <c r="N1245" i="27"/>
  <c r="M1245" i="27"/>
  <c r="L1245" i="27"/>
  <c r="K1245" i="27"/>
  <c r="J1245" i="27"/>
  <c r="I1245" i="27"/>
  <c r="H1245" i="27"/>
  <c r="G1245" i="27"/>
  <c r="F1245" i="27"/>
  <c r="S1244" i="27"/>
  <c r="R1244" i="27"/>
  <c r="Q1244" i="27"/>
  <c r="P1244" i="27"/>
  <c r="O1244" i="27"/>
  <c r="N1244" i="27"/>
  <c r="M1244" i="27"/>
  <c r="L1244" i="27"/>
  <c r="K1244" i="27"/>
  <c r="J1244" i="27"/>
  <c r="I1244" i="27"/>
  <c r="H1244" i="27"/>
  <c r="G1244" i="27"/>
  <c r="F1244" i="27"/>
  <c r="S1243" i="27"/>
  <c r="R1243" i="27"/>
  <c r="Q1243" i="27"/>
  <c r="P1243" i="27"/>
  <c r="O1243" i="27"/>
  <c r="N1243" i="27"/>
  <c r="M1243" i="27"/>
  <c r="L1243" i="27"/>
  <c r="K1243" i="27"/>
  <c r="J1243" i="27"/>
  <c r="I1243" i="27"/>
  <c r="H1243" i="27"/>
  <c r="G1243" i="27"/>
  <c r="F1243" i="27"/>
  <c r="S1242" i="27"/>
  <c r="R1242" i="27"/>
  <c r="Q1242" i="27"/>
  <c r="P1242" i="27"/>
  <c r="O1242" i="27"/>
  <c r="N1242" i="27"/>
  <c r="M1242" i="27"/>
  <c r="L1242" i="27"/>
  <c r="K1242" i="27"/>
  <c r="J1242" i="27"/>
  <c r="I1242" i="27"/>
  <c r="H1242" i="27"/>
  <c r="G1242" i="27"/>
  <c r="F1242" i="27"/>
  <c r="S1241" i="27"/>
  <c r="R1241" i="27"/>
  <c r="Q1241" i="27"/>
  <c r="P1241" i="27"/>
  <c r="O1241" i="27"/>
  <c r="N1241" i="27"/>
  <c r="M1241" i="27"/>
  <c r="L1241" i="27"/>
  <c r="K1241" i="27"/>
  <c r="J1241" i="27"/>
  <c r="I1241" i="27"/>
  <c r="H1241" i="27"/>
  <c r="G1241" i="27"/>
  <c r="F1241" i="27"/>
  <c r="P1240" i="27"/>
  <c r="O1240" i="27"/>
  <c r="N1240" i="27"/>
  <c r="L1240" i="27"/>
  <c r="K1240" i="27"/>
  <c r="J1240" i="27"/>
  <c r="I1240" i="27"/>
  <c r="H1240" i="27"/>
  <c r="G1240" i="27"/>
  <c r="F1240" i="27"/>
  <c r="S1239" i="27"/>
  <c r="R1239" i="27"/>
  <c r="Q1239" i="27"/>
  <c r="P1239" i="27"/>
  <c r="O1239" i="27"/>
  <c r="N1239" i="27"/>
  <c r="M1239" i="27"/>
  <c r="L1239" i="27"/>
  <c r="K1239" i="27"/>
  <c r="J1239" i="27"/>
  <c r="I1239" i="27"/>
  <c r="H1239" i="27"/>
  <c r="G1239" i="27"/>
  <c r="F1239" i="27"/>
  <c r="M1228" i="27"/>
  <c r="R1228" i="27" s="1"/>
  <c r="S1228" i="27" s="1"/>
  <c r="L1228" i="27"/>
  <c r="K1228" i="27"/>
  <c r="J1228" i="27"/>
  <c r="I1228" i="27"/>
  <c r="H1228" i="27"/>
  <c r="G1228" i="27"/>
  <c r="F1228" i="27"/>
  <c r="M1227" i="27"/>
  <c r="R1227" i="27" s="1"/>
  <c r="L1227" i="27"/>
  <c r="K1227" i="27"/>
  <c r="J1227" i="27"/>
  <c r="I1227" i="27"/>
  <c r="H1227" i="27"/>
  <c r="G1227" i="27"/>
  <c r="F1227" i="27"/>
  <c r="M1226" i="27"/>
  <c r="R1226" i="27" s="1"/>
  <c r="S1226" i="27" s="1"/>
  <c r="L1226" i="27"/>
  <c r="K1226" i="27"/>
  <c r="J1226" i="27"/>
  <c r="I1226" i="27"/>
  <c r="H1226" i="27"/>
  <c r="G1226" i="27"/>
  <c r="F1226" i="27"/>
  <c r="M1225" i="27"/>
  <c r="R1225" i="27" s="1"/>
  <c r="L1225" i="27"/>
  <c r="K1225" i="27"/>
  <c r="J1225" i="27"/>
  <c r="I1225" i="27"/>
  <c r="H1225" i="27"/>
  <c r="G1225" i="27"/>
  <c r="F1225" i="27"/>
  <c r="M1224" i="27"/>
  <c r="R1224" i="27" s="1"/>
  <c r="S1224" i="27" s="1"/>
  <c r="L1224" i="27"/>
  <c r="K1224" i="27"/>
  <c r="J1224" i="27"/>
  <c r="I1224" i="27"/>
  <c r="H1224" i="27"/>
  <c r="G1224" i="27"/>
  <c r="F1224" i="27"/>
  <c r="M1223" i="27"/>
  <c r="R1223" i="27" s="1"/>
  <c r="L1223" i="27"/>
  <c r="K1223" i="27"/>
  <c r="J1223" i="27"/>
  <c r="I1223" i="27"/>
  <c r="H1223" i="27"/>
  <c r="G1223" i="27"/>
  <c r="F1223" i="27"/>
  <c r="S1222" i="27"/>
  <c r="R1222" i="27"/>
  <c r="Q1222" i="27"/>
  <c r="P1222" i="27"/>
  <c r="O1222" i="27"/>
  <c r="N1222" i="27"/>
  <c r="M1222" i="27"/>
  <c r="L1222" i="27"/>
  <c r="K1222" i="27"/>
  <c r="J1222" i="27"/>
  <c r="I1222" i="27"/>
  <c r="H1222" i="27"/>
  <c r="G1222" i="27"/>
  <c r="F1222" i="27"/>
  <c r="S1221" i="27"/>
  <c r="R1221" i="27"/>
  <c r="Q1221" i="27"/>
  <c r="P1221" i="27"/>
  <c r="O1221" i="27"/>
  <c r="N1221" i="27"/>
  <c r="M1221" i="27"/>
  <c r="L1221" i="27"/>
  <c r="K1221" i="27"/>
  <c r="J1221" i="27"/>
  <c r="I1221" i="27"/>
  <c r="H1221" i="27"/>
  <c r="G1221" i="27"/>
  <c r="F1221" i="27"/>
  <c r="S1220" i="27"/>
  <c r="R1220" i="27"/>
  <c r="Q1220" i="27"/>
  <c r="P1220" i="27"/>
  <c r="O1220" i="27"/>
  <c r="N1220" i="27"/>
  <c r="M1220" i="27"/>
  <c r="L1220" i="27"/>
  <c r="K1220" i="27"/>
  <c r="J1220" i="27"/>
  <c r="I1220" i="27"/>
  <c r="H1220" i="27"/>
  <c r="G1220" i="27"/>
  <c r="F1220" i="27"/>
  <c r="S1219" i="27"/>
  <c r="R1219" i="27"/>
  <c r="Q1219" i="27"/>
  <c r="P1219" i="27"/>
  <c r="O1219" i="27"/>
  <c r="N1219" i="27"/>
  <c r="M1219" i="27"/>
  <c r="L1219" i="27"/>
  <c r="K1219" i="27"/>
  <c r="J1219" i="27"/>
  <c r="I1219" i="27"/>
  <c r="H1219" i="27"/>
  <c r="G1219" i="27"/>
  <c r="F1219" i="27"/>
  <c r="S1218" i="27"/>
  <c r="R1218" i="27"/>
  <c r="Q1218" i="27"/>
  <c r="P1218" i="27"/>
  <c r="O1218" i="27"/>
  <c r="N1218" i="27"/>
  <c r="M1218" i="27"/>
  <c r="L1218" i="27"/>
  <c r="K1218" i="27"/>
  <c r="J1218" i="27"/>
  <c r="I1218" i="27"/>
  <c r="H1218" i="27"/>
  <c r="G1218" i="27"/>
  <c r="F1218" i="27"/>
  <c r="S1217" i="27"/>
  <c r="R1217" i="27"/>
  <c r="Q1217" i="27"/>
  <c r="P1217" i="27"/>
  <c r="O1217" i="27"/>
  <c r="N1217" i="27"/>
  <c r="M1217" i="27"/>
  <c r="L1217" i="27"/>
  <c r="K1217" i="27"/>
  <c r="J1217" i="27"/>
  <c r="I1217" i="27"/>
  <c r="H1217" i="27"/>
  <c r="G1217" i="27"/>
  <c r="F1217" i="27"/>
  <c r="S1216" i="27"/>
  <c r="R1216" i="27"/>
  <c r="Q1216" i="27"/>
  <c r="P1216" i="27"/>
  <c r="O1216" i="27"/>
  <c r="N1216" i="27"/>
  <c r="M1216" i="27"/>
  <c r="L1216" i="27"/>
  <c r="K1216" i="27"/>
  <c r="J1216" i="27"/>
  <c r="I1216" i="27"/>
  <c r="H1216" i="27"/>
  <c r="G1216" i="27"/>
  <c r="F1216" i="27"/>
  <c r="S1215" i="27"/>
  <c r="R1215" i="27"/>
  <c r="Q1215" i="27"/>
  <c r="P1215" i="27"/>
  <c r="O1215" i="27"/>
  <c r="N1215" i="27"/>
  <c r="M1215" i="27"/>
  <c r="L1215" i="27"/>
  <c r="K1215" i="27"/>
  <c r="J1215" i="27"/>
  <c r="I1215" i="27"/>
  <c r="H1215" i="27"/>
  <c r="G1215" i="27"/>
  <c r="F1215" i="27"/>
  <c r="S1214" i="27"/>
  <c r="R1214" i="27"/>
  <c r="Q1214" i="27"/>
  <c r="P1214" i="27"/>
  <c r="O1214" i="27"/>
  <c r="N1214" i="27"/>
  <c r="M1214" i="27"/>
  <c r="L1214" i="27"/>
  <c r="K1214" i="27"/>
  <c r="J1214" i="27"/>
  <c r="I1214" i="27"/>
  <c r="H1214" i="27"/>
  <c r="G1214" i="27"/>
  <c r="F1214" i="27"/>
  <c r="S1213" i="27"/>
  <c r="R1213" i="27"/>
  <c r="Q1213" i="27"/>
  <c r="P1213" i="27"/>
  <c r="O1213" i="27"/>
  <c r="N1213" i="27"/>
  <c r="M1213" i="27"/>
  <c r="L1213" i="27"/>
  <c r="K1213" i="27"/>
  <c r="J1213" i="27"/>
  <c r="I1213" i="27"/>
  <c r="H1213" i="27"/>
  <c r="G1213" i="27"/>
  <c r="F1213" i="27"/>
  <c r="P1212" i="27"/>
  <c r="O1212" i="27"/>
  <c r="N1212" i="27"/>
  <c r="L1212" i="27"/>
  <c r="K1212" i="27"/>
  <c r="J1212" i="27"/>
  <c r="I1212" i="27"/>
  <c r="H1212" i="27"/>
  <c r="G1212" i="27"/>
  <c r="F1212" i="27"/>
  <c r="S1211" i="27"/>
  <c r="R1211" i="27"/>
  <c r="Q1211" i="27"/>
  <c r="P1211" i="27"/>
  <c r="O1211" i="27"/>
  <c r="N1211" i="27"/>
  <c r="M1211" i="27"/>
  <c r="L1211" i="27"/>
  <c r="K1211" i="27"/>
  <c r="J1211" i="27"/>
  <c r="I1211" i="27"/>
  <c r="H1211" i="27"/>
  <c r="G1211" i="27"/>
  <c r="F1211" i="27"/>
  <c r="M1200" i="27"/>
  <c r="R1200" i="27" s="1"/>
  <c r="S1200" i="27" s="1"/>
  <c r="L1200" i="27"/>
  <c r="K1200" i="27"/>
  <c r="J1200" i="27"/>
  <c r="I1200" i="27"/>
  <c r="H1200" i="27"/>
  <c r="G1200" i="27"/>
  <c r="F1200" i="27"/>
  <c r="M1199" i="27"/>
  <c r="R1199" i="27" s="1"/>
  <c r="L1199" i="27"/>
  <c r="K1199" i="27"/>
  <c r="J1199" i="27"/>
  <c r="I1199" i="27"/>
  <c r="H1199" i="27"/>
  <c r="G1199" i="27"/>
  <c r="F1199" i="27"/>
  <c r="M1198" i="27"/>
  <c r="R1198" i="27" s="1"/>
  <c r="S1198" i="27" s="1"/>
  <c r="L1198" i="27"/>
  <c r="K1198" i="27"/>
  <c r="J1198" i="27"/>
  <c r="I1198" i="27"/>
  <c r="H1198" i="27"/>
  <c r="G1198" i="27"/>
  <c r="F1198" i="27"/>
  <c r="M1197" i="27"/>
  <c r="R1197" i="27" s="1"/>
  <c r="L1197" i="27"/>
  <c r="K1197" i="27"/>
  <c r="J1197" i="27"/>
  <c r="I1197" i="27"/>
  <c r="H1197" i="27"/>
  <c r="G1197" i="27"/>
  <c r="F1197" i="27"/>
  <c r="M1196" i="27"/>
  <c r="R1196" i="27" s="1"/>
  <c r="S1196" i="27" s="1"/>
  <c r="L1196" i="27"/>
  <c r="K1196" i="27"/>
  <c r="J1196" i="27"/>
  <c r="I1196" i="27"/>
  <c r="H1196" i="27"/>
  <c r="G1196" i="27"/>
  <c r="F1196" i="27"/>
  <c r="M1195" i="27"/>
  <c r="R1195" i="27" s="1"/>
  <c r="L1195" i="27"/>
  <c r="K1195" i="27"/>
  <c r="J1195" i="27"/>
  <c r="I1195" i="27"/>
  <c r="H1195" i="27"/>
  <c r="G1195" i="27"/>
  <c r="F1195" i="27"/>
  <c r="S1194" i="27"/>
  <c r="R1194" i="27"/>
  <c r="Q1194" i="27"/>
  <c r="P1194" i="27"/>
  <c r="O1194" i="27"/>
  <c r="N1194" i="27"/>
  <c r="M1194" i="27"/>
  <c r="L1194" i="27"/>
  <c r="K1194" i="27"/>
  <c r="J1194" i="27"/>
  <c r="I1194" i="27"/>
  <c r="H1194" i="27"/>
  <c r="G1194" i="27"/>
  <c r="F1194" i="27"/>
  <c r="S1193" i="27"/>
  <c r="R1193" i="27"/>
  <c r="Q1193" i="27"/>
  <c r="P1193" i="27"/>
  <c r="O1193" i="27"/>
  <c r="N1193" i="27"/>
  <c r="M1193" i="27"/>
  <c r="L1193" i="27"/>
  <c r="K1193" i="27"/>
  <c r="J1193" i="27"/>
  <c r="I1193" i="27"/>
  <c r="H1193" i="27"/>
  <c r="G1193" i="27"/>
  <c r="F1193" i="27"/>
  <c r="S1192" i="27"/>
  <c r="R1192" i="27"/>
  <c r="Q1192" i="27"/>
  <c r="P1192" i="27"/>
  <c r="O1192" i="27"/>
  <c r="N1192" i="27"/>
  <c r="M1192" i="27"/>
  <c r="L1192" i="27"/>
  <c r="K1192" i="27"/>
  <c r="J1192" i="27"/>
  <c r="I1192" i="27"/>
  <c r="H1192" i="27"/>
  <c r="G1192" i="27"/>
  <c r="F1192" i="27"/>
  <c r="S1191" i="27"/>
  <c r="R1191" i="27"/>
  <c r="Q1191" i="27"/>
  <c r="P1191" i="27"/>
  <c r="O1191" i="27"/>
  <c r="N1191" i="27"/>
  <c r="M1191" i="27"/>
  <c r="L1191" i="27"/>
  <c r="K1191" i="27"/>
  <c r="J1191" i="27"/>
  <c r="I1191" i="27"/>
  <c r="H1191" i="27"/>
  <c r="G1191" i="27"/>
  <c r="F1191" i="27"/>
  <c r="S1190" i="27"/>
  <c r="R1190" i="27"/>
  <c r="Q1190" i="27"/>
  <c r="P1190" i="27"/>
  <c r="O1190" i="27"/>
  <c r="N1190" i="27"/>
  <c r="M1190" i="27"/>
  <c r="L1190" i="27"/>
  <c r="K1190" i="27"/>
  <c r="J1190" i="27"/>
  <c r="I1190" i="27"/>
  <c r="H1190" i="27"/>
  <c r="G1190" i="27"/>
  <c r="F1190" i="27"/>
  <c r="S1189" i="27"/>
  <c r="R1189" i="27"/>
  <c r="Q1189" i="27"/>
  <c r="P1189" i="27"/>
  <c r="O1189" i="27"/>
  <c r="N1189" i="27"/>
  <c r="M1189" i="27"/>
  <c r="L1189" i="27"/>
  <c r="K1189" i="27"/>
  <c r="J1189" i="27"/>
  <c r="I1189" i="27"/>
  <c r="H1189" i="27"/>
  <c r="G1189" i="27"/>
  <c r="F1189" i="27"/>
  <c r="S1188" i="27"/>
  <c r="R1188" i="27"/>
  <c r="Q1188" i="27"/>
  <c r="P1188" i="27"/>
  <c r="O1188" i="27"/>
  <c r="N1188" i="27"/>
  <c r="M1188" i="27"/>
  <c r="L1188" i="27"/>
  <c r="K1188" i="27"/>
  <c r="J1188" i="27"/>
  <c r="I1188" i="27"/>
  <c r="H1188" i="27"/>
  <c r="G1188" i="27"/>
  <c r="F1188" i="27"/>
  <c r="S1187" i="27"/>
  <c r="R1187" i="27"/>
  <c r="Q1187" i="27"/>
  <c r="P1187" i="27"/>
  <c r="O1187" i="27"/>
  <c r="N1187" i="27"/>
  <c r="M1187" i="27"/>
  <c r="L1187" i="27"/>
  <c r="K1187" i="27"/>
  <c r="J1187" i="27"/>
  <c r="I1187" i="27"/>
  <c r="H1187" i="27"/>
  <c r="G1187" i="27"/>
  <c r="F1187" i="27"/>
  <c r="S1186" i="27"/>
  <c r="R1186" i="27"/>
  <c r="Q1186" i="27"/>
  <c r="P1186" i="27"/>
  <c r="O1186" i="27"/>
  <c r="N1186" i="27"/>
  <c r="M1186" i="27"/>
  <c r="L1186" i="27"/>
  <c r="K1186" i="27"/>
  <c r="J1186" i="27"/>
  <c r="I1186" i="27"/>
  <c r="H1186" i="27"/>
  <c r="G1186" i="27"/>
  <c r="F1186" i="27"/>
  <c r="S1185" i="27"/>
  <c r="R1185" i="27"/>
  <c r="Q1185" i="27"/>
  <c r="P1185" i="27"/>
  <c r="O1185" i="27"/>
  <c r="N1185" i="27"/>
  <c r="M1185" i="27"/>
  <c r="L1185" i="27"/>
  <c r="K1185" i="27"/>
  <c r="J1185" i="27"/>
  <c r="I1185" i="27"/>
  <c r="H1185" i="27"/>
  <c r="G1185" i="27"/>
  <c r="F1185" i="27"/>
  <c r="P1184" i="27"/>
  <c r="O1184" i="27"/>
  <c r="N1184" i="27"/>
  <c r="M1184" i="27"/>
  <c r="L1184" i="27"/>
  <c r="K1184" i="27"/>
  <c r="J1184" i="27"/>
  <c r="I1184" i="27"/>
  <c r="H1184" i="27"/>
  <c r="G1184" i="27"/>
  <c r="F1184" i="27"/>
  <c r="S1183" i="27"/>
  <c r="R1183" i="27"/>
  <c r="Q1183" i="27"/>
  <c r="P1183" i="27"/>
  <c r="O1183" i="27"/>
  <c r="N1183" i="27"/>
  <c r="M1183" i="27"/>
  <c r="L1183" i="27"/>
  <c r="K1183" i="27"/>
  <c r="J1183" i="27"/>
  <c r="I1183" i="27"/>
  <c r="H1183" i="27"/>
  <c r="G1183" i="27"/>
  <c r="F1183" i="27"/>
  <c r="M1172" i="27"/>
  <c r="R1172" i="27" s="1"/>
  <c r="S1172" i="27" s="1"/>
  <c r="L1172" i="27"/>
  <c r="K1172" i="27"/>
  <c r="J1172" i="27"/>
  <c r="I1172" i="27"/>
  <c r="H1172" i="27"/>
  <c r="G1172" i="27"/>
  <c r="F1172" i="27"/>
  <c r="M1171" i="27"/>
  <c r="R1171" i="27" s="1"/>
  <c r="L1171" i="27"/>
  <c r="K1171" i="27"/>
  <c r="J1171" i="27"/>
  <c r="I1171" i="27"/>
  <c r="H1171" i="27"/>
  <c r="G1171" i="27"/>
  <c r="F1171" i="27"/>
  <c r="M1170" i="27"/>
  <c r="R1170" i="27" s="1"/>
  <c r="S1170" i="27" s="1"/>
  <c r="L1170" i="27"/>
  <c r="K1170" i="27"/>
  <c r="J1170" i="27"/>
  <c r="I1170" i="27"/>
  <c r="H1170" i="27"/>
  <c r="G1170" i="27"/>
  <c r="F1170" i="27"/>
  <c r="M1169" i="27"/>
  <c r="R1169" i="27" s="1"/>
  <c r="L1169" i="27"/>
  <c r="K1169" i="27"/>
  <c r="J1169" i="27"/>
  <c r="I1169" i="27"/>
  <c r="H1169" i="27"/>
  <c r="G1169" i="27"/>
  <c r="F1169" i="27"/>
  <c r="M1168" i="27"/>
  <c r="R1168" i="27" s="1"/>
  <c r="S1168" i="27" s="1"/>
  <c r="L1168" i="27"/>
  <c r="K1168" i="27"/>
  <c r="J1168" i="27"/>
  <c r="I1168" i="27"/>
  <c r="H1168" i="27"/>
  <c r="G1168" i="27"/>
  <c r="F1168" i="27"/>
  <c r="M1167" i="27"/>
  <c r="R1167" i="27" s="1"/>
  <c r="L1167" i="27"/>
  <c r="K1167" i="27"/>
  <c r="J1167" i="27"/>
  <c r="I1167" i="27"/>
  <c r="H1167" i="27"/>
  <c r="G1167" i="27"/>
  <c r="F1167" i="27"/>
  <c r="S1166" i="27"/>
  <c r="R1166" i="27"/>
  <c r="Q1166" i="27"/>
  <c r="P1166" i="27"/>
  <c r="O1166" i="27"/>
  <c r="N1166" i="27"/>
  <c r="M1166" i="27"/>
  <c r="L1166" i="27"/>
  <c r="K1166" i="27"/>
  <c r="J1166" i="27"/>
  <c r="I1166" i="27"/>
  <c r="H1166" i="27"/>
  <c r="G1166" i="27"/>
  <c r="F1166" i="27"/>
  <c r="S1165" i="27"/>
  <c r="R1165" i="27"/>
  <c r="Q1165" i="27"/>
  <c r="P1165" i="27"/>
  <c r="O1165" i="27"/>
  <c r="N1165" i="27"/>
  <c r="M1165" i="27"/>
  <c r="L1165" i="27"/>
  <c r="K1165" i="27"/>
  <c r="J1165" i="27"/>
  <c r="I1165" i="27"/>
  <c r="H1165" i="27"/>
  <c r="G1165" i="27"/>
  <c r="F1165" i="27"/>
  <c r="S1164" i="27"/>
  <c r="R1164" i="27"/>
  <c r="Q1164" i="27"/>
  <c r="P1164" i="27"/>
  <c r="O1164" i="27"/>
  <c r="N1164" i="27"/>
  <c r="M1164" i="27"/>
  <c r="L1164" i="27"/>
  <c r="K1164" i="27"/>
  <c r="J1164" i="27"/>
  <c r="I1164" i="27"/>
  <c r="H1164" i="27"/>
  <c r="G1164" i="27"/>
  <c r="F1164" i="27"/>
  <c r="S1163" i="27"/>
  <c r="R1163" i="27"/>
  <c r="Q1163" i="27"/>
  <c r="P1163" i="27"/>
  <c r="O1163" i="27"/>
  <c r="N1163" i="27"/>
  <c r="M1163" i="27"/>
  <c r="L1163" i="27"/>
  <c r="K1163" i="27"/>
  <c r="J1163" i="27"/>
  <c r="I1163" i="27"/>
  <c r="H1163" i="27"/>
  <c r="G1163" i="27"/>
  <c r="F1163" i="27"/>
  <c r="S1162" i="27"/>
  <c r="R1162" i="27"/>
  <c r="Q1162" i="27"/>
  <c r="P1162" i="27"/>
  <c r="O1162" i="27"/>
  <c r="N1162" i="27"/>
  <c r="M1162" i="27"/>
  <c r="L1162" i="27"/>
  <c r="K1162" i="27"/>
  <c r="J1162" i="27"/>
  <c r="I1162" i="27"/>
  <c r="H1162" i="27"/>
  <c r="G1162" i="27"/>
  <c r="F1162" i="27"/>
  <c r="S1161" i="27"/>
  <c r="R1161" i="27"/>
  <c r="Q1161" i="27"/>
  <c r="P1161" i="27"/>
  <c r="O1161" i="27"/>
  <c r="N1161" i="27"/>
  <c r="M1161" i="27"/>
  <c r="L1161" i="27"/>
  <c r="K1161" i="27"/>
  <c r="J1161" i="27"/>
  <c r="I1161" i="27"/>
  <c r="H1161" i="27"/>
  <c r="G1161" i="27"/>
  <c r="F1161" i="27"/>
  <c r="S1160" i="27"/>
  <c r="R1160" i="27"/>
  <c r="Q1160" i="27"/>
  <c r="P1160" i="27"/>
  <c r="O1160" i="27"/>
  <c r="N1160" i="27"/>
  <c r="M1160" i="27"/>
  <c r="L1160" i="27"/>
  <c r="K1160" i="27"/>
  <c r="J1160" i="27"/>
  <c r="I1160" i="27"/>
  <c r="H1160" i="27"/>
  <c r="G1160" i="27"/>
  <c r="F1160" i="27"/>
  <c r="S1159" i="27"/>
  <c r="R1159" i="27"/>
  <c r="Q1159" i="27"/>
  <c r="P1159" i="27"/>
  <c r="O1159" i="27"/>
  <c r="N1159" i="27"/>
  <c r="M1159" i="27"/>
  <c r="L1159" i="27"/>
  <c r="K1159" i="27"/>
  <c r="J1159" i="27"/>
  <c r="I1159" i="27"/>
  <c r="H1159" i="27"/>
  <c r="G1159" i="27"/>
  <c r="F1159" i="27"/>
  <c r="S1158" i="27"/>
  <c r="R1158" i="27"/>
  <c r="Q1158" i="27"/>
  <c r="P1158" i="27"/>
  <c r="O1158" i="27"/>
  <c r="N1158" i="27"/>
  <c r="M1158" i="27"/>
  <c r="L1158" i="27"/>
  <c r="K1158" i="27"/>
  <c r="J1158" i="27"/>
  <c r="I1158" i="27"/>
  <c r="H1158" i="27"/>
  <c r="G1158" i="27"/>
  <c r="F1158" i="27"/>
  <c r="S1157" i="27"/>
  <c r="R1157" i="27"/>
  <c r="Q1157" i="27"/>
  <c r="P1157" i="27"/>
  <c r="O1157" i="27"/>
  <c r="N1157" i="27"/>
  <c r="M1157" i="27"/>
  <c r="L1157" i="27"/>
  <c r="K1157" i="27"/>
  <c r="J1157" i="27"/>
  <c r="I1157" i="27"/>
  <c r="H1157" i="27"/>
  <c r="G1157" i="27"/>
  <c r="F1157" i="27"/>
  <c r="P1156" i="27"/>
  <c r="O1156" i="27"/>
  <c r="N1156" i="27"/>
  <c r="L1156" i="27"/>
  <c r="K1156" i="27"/>
  <c r="J1156" i="27"/>
  <c r="I1156" i="27"/>
  <c r="H1156" i="27"/>
  <c r="G1156" i="27"/>
  <c r="F1156" i="27"/>
  <c r="S1155" i="27"/>
  <c r="R1155" i="27"/>
  <c r="Q1155" i="27"/>
  <c r="P1155" i="27"/>
  <c r="O1155" i="27"/>
  <c r="N1155" i="27"/>
  <c r="M1155" i="27"/>
  <c r="L1155" i="27"/>
  <c r="K1155" i="27"/>
  <c r="J1155" i="27"/>
  <c r="I1155" i="27"/>
  <c r="H1155" i="27"/>
  <c r="G1155" i="27"/>
  <c r="F1155" i="27"/>
  <c r="M1144" i="27"/>
  <c r="R1144" i="27" s="1"/>
  <c r="S1144" i="27" s="1"/>
  <c r="L1144" i="27"/>
  <c r="K1144" i="27"/>
  <c r="J1144" i="27"/>
  <c r="I1144" i="27"/>
  <c r="H1144" i="27"/>
  <c r="G1144" i="27"/>
  <c r="F1144" i="27"/>
  <c r="M1143" i="27"/>
  <c r="R1143" i="27" s="1"/>
  <c r="L1143" i="27"/>
  <c r="K1143" i="27"/>
  <c r="J1143" i="27"/>
  <c r="I1143" i="27"/>
  <c r="H1143" i="27"/>
  <c r="G1143" i="27"/>
  <c r="F1143" i="27"/>
  <c r="M1142" i="27"/>
  <c r="R1142" i="27" s="1"/>
  <c r="S1142" i="27" s="1"/>
  <c r="L1142" i="27"/>
  <c r="K1142" i="27"/>
  <c r="J1142" i="27"/>
  <c r="I1142" i="27"/>
  <c r="H1142" i="27"/>
  <c r="G1142" i="27"/>
  <c r="F1142" i="27"/>
  <c r="M1141" i="27"/>
  <c r="R1141" i="27" s="1"/>
  <c r="L1141" i="27"/>
  <c r="K1141" i="27"/>
  <c r="J1141" i="27"/>
  <c r="I1141" i="27"/>
  <c r="H1141" i="27"/>
  <c r="G1141" i="27"/>
  <c r="F1141" i="27"/>
  <c r="M1140" i="27"/>
  <c r="R1140" i="27" s="1"/>
  <c r="S1140" i="27" s="1"/>
  <c r="L1140" i="27"/>
  <c r="K1140" i="27"/>
  <c r="J1140" i="27"/>
  <c r="I1140" i="27"/>
  <c r="H1140" i="27"/>
  <c r="G1140" i="27"/>
  <c r="F1140" i="27"/>
  <c r="M1139" i="27"/>
  <c r="R1139" i="27" s="1"/>
  <c r="L1139" i="27"/>
  <c r="K1139" i="27"/>
  <c r="J1139" i="27"/>
  <c r="I1139" i="27"/>
  <c r="H1139" i="27"/>
  <c r="G1139" i="27"/>
  <c r="F1139" i="27"/>
  <c r="S1138" i="27"/>
  <c r="R1138" i="27"/>
  <c r="Q1138" i="27"/>
  <c r="P1138" i="27"/>
  <c r="O1138" i="27"/>
  <c r="N1138" i="27"/>
  <c r="M1138" i="27"/>
  <c r="L1138" i="27"/>
  <c r="K1138" i="27"/>
  <c r="J1138" i="27"/>
  <c r="I1138" i="27"/>
  <c r="H1138" i="27"/>
  <c r="G1138" i="27"/>
  <c r="F1138" i="27"/>
  <c r="S1137" i="27"/>
  <c r="R1137" i="27"/>
  <c r="Q1137" i="27"/>
  <c r="P1137" i="27"/>
  <c r="O1137" i="27"/>
  <c r="N1137" i="27"/>
  <c r="M1137" i="27"/>
  <c r="L1137" i="27"/>
  <c r="K1137" i="27"/>
  <c r="J1137" i="27"/>
  <c r="I1137" i="27"/>
  <c r="H1137" i="27"/>
  <c r="G1137" i="27"/>
  <c r="F1137" i="27"/>
  <c r="S1136" i="27"/>
  <c r="R1136" i="27"/>
  <c r="Q1136" i="27"/>
  <c r="P1136" i="27"/>
  <c r="O1136" i="27"/>
  <c r="N1136" i="27"/>
  <c r="M1136" i="27"/>
  <c r="L1136" i="27"/>
  <c r="K1136" i="27"/>
  <c r="J1136" i="27"/>
  <c r="I1136" i="27"/>
  <c r="H1136" i="27"/>
  <c r="G1136" i="27"/>
  <c r="F1136" i="27"/>
  <c r="S1135" i="27"/>
  <c r="R1135" i="27"/>
  <c r="Q1135" i="27"/>
  <c r="P1135" i="27"/>
  <c r="O1135" i="27"/>
  <c r="N1135" i="27"/>
  <c r="M1135" i="27"/>
  <c r="L1135" i="27"/>
  <c r="K1135" i="27"/>
  <c r="J1135" i="27"/>
  <c r="I1135" i="27"/>
  <c r="H1135" i="27"/>
  <c r="G1135" i="27"/>
  <c r="F1135" i="27"/>
  <c r="S1134" i="27"/>
  <c r="R1134" i="27"/>
  <c r="Q1134" i="27"/>
  <c r="P1134" i="27"/>
  <c r="O1134" i="27"/>
  <c r="N1134" i="27"/>
  <c r="M1134" i="27"/>
  <c r="L1134" i="27"/>
  <c r="K1134" i="27"/>
  <c r="J1134" i="27"/>
  <c r="I1134" i="27"/>
  <c r="H1134" i="27"/>
  <c r="G1134" i="27"/>
  <c r="F1134" i="27"/>
  <c r="S1133" i="27"/>
  <c r="R1133" i="27"/>
  <c r="Q1133" i="27"/>
  <c r="P1133" i="27"/>
  <c r="O1133" i="27"/>
  <c r="N1133" i="27"/>
  <c r="M1133" i="27"/>
  <c r="L1133" i="27"/>
  <c r="K1133" i="27"/>
  <c r="J1133" i="27"/>
  <c r="I1133" i="27"/>
  <c r="H1133" i="27"/>
  <c r="G1133" i="27"/>
  <c r="F1133" i="27"/>
  <c r="S1132" i="27"/>
  <c r="R1132" i="27"/>
  <c r="Q1132" i="27"/>
  <c r="P1132" i="27"/>
  <c r="O1132" i="27"/>
  <c r="N1132" i="27"/>
  <c r="M1132" i="27"/>
  <c r="L1132" i="27"/>
  <c r="K1132" i="27"/>
  <c r="J1132" i="27"/>
  <c r="I1132" i="27"/>
  <c r="H1132" i="27"/>
  <c r="G1132" i="27"/>
  <c r="F1132" i="27"/>
  <c r="S1131" i="27"/>
  <c r="R1131" i="27"/>
  <c r="Q1131" i="27"/>
  <c r="P1131" i="27"/>
  <c r="O1131" i="27"/>
  <c r="N1131" i="27"/>
  <c r="M1131" i="27"/>
  <c r="L1131" i="27"/>
  <c r="K1131" i="27"/>
  <c r="J1131" i="27"/>
  <c r="I1131" i="27"/>
  <c r="H1131" i="27"/>
  <c r="G1131" i="27"/>
  <c r="F1131" i="27"/>
  <c r="S1130" i="27"/>
  <c r="R1130" i="27"/>
  <c r="Q1130" i="27"/>
  <c r="P1130" i="27"/>
  <c r="O1130" i="27"/>
  <c r="N1130" i="27"/>
  <c r="M1130" i="27"/>
  <c r="L1130" i="27"/>
  <c r="K1130" i="27"/>
  <c r="J1130" i="27"/>
  <c r="I1130" i="27"/>
  <c r="H1130" i="27"/>
  <c r="G1130" i="27"/>
  <c r="F1130" i="27"/>
  <c r="S1129" i="27"/>
  <c r="R1129" i="27"/>
  <c r="Q1129" i="27"/>
  <c r="P1129" i="27"/>
  <c r="O1129" i="27"/>
  <c r="N1129" i="27"/>
  <c r="M1129" i="27"/>
  <c r="L1129" i="27"/>
  <c r="K1129" i="27"/>
  <c r="J1129" i="27"/>
  <c r="I1129" i="27"/>
  <c r="H1129" i="27"/>
  <c r="G1129" i="27"/>
  <c r="F1129" i="27"/>
  <c r="P1128" i="27"/>
  <c r="O1128" i="27"/>
  <c r="N1128" i="27"/>
  <c r="L1128" i="27"/>
  <c r="K1128" i="27"/>
  <c r="J1128" i="27"/>
  <c r="I1128" i="27"/>
  <c r="H1128" i="27"/>
  <c r="G1128" i="27"/>
  <c r="F1128" i="27"/>
  <c r="S1127" i="27"/>
  <c r="R1127" i="27"/>
  <c r="Q1127" i="27"/>
  <c r="P1127" i="27"/>
  <c r="O1127" i="27"/>
  <c r="N1127" i="27"/>
  <c r="M1127" i="27"/>
  <c r="L1127" i="27"/>
  <c r="K1127" i="27"/>
  <c r="J1127" i="27"/>
  <c r="I1127" i="27"/>
  <c r="H1127" i="27"/>
  <c r="G1127" i="27"/>
  <c r="F1127" i="27"/>
  <c r="M1116" i="27"/>
  <c r="R1116" i="27" s="1"/>
  <c r="S1116" i="27" s="1"/>
  <c r="L1116" i="27"/>
  <c r="K1116" i="27"/>
  <c r="J1116" i="27"/>
  <c r="I1116" i="27"/>
  <c r="H1116" i="27"/>
  <c r="G1116" i="27"/>
  <c r="F1116" i="27"/>
  <c r="M1115" i="27"/>
  <c r="R1115" i="27" s="1"/>
  <c r="L1115" i="27"/>
  <c r="K1115" i="27"/>
  <c r="J1115" i="27"/>
  <c r="I1115" i="27"/>
  <c r="H1115" i="27"/>
  <c r="G1115" i="27"/>
  <c r="F1115" i="27"/>
  <c r="M1114" i="27"/>
  <c r="R1114" i="27" s="1"/>
  <c r="S1114" i="27" s="1"/>
  <c r="L1114" i="27"/>
  <c r="K1114" i="27"/>
  <c r="J1114" i="27"/>
  <c r="I1114" i="27"/>
  <c r="H1114" i="27"/>
  <c r="G1114" i="27"/>
  <c r="F1114" i="27"/>
  <c r="M1113" i="27"/>
  <c r="R1113" i="27" s="1"/>
  <c r="L1113" i="27"/>
  <c r="K1113" i="27"/>
  <c r="J1113" i="27"/>
  <c r="I1113" i="27"/>
  <c r="H1113" i="27"/>
  <c r="G1113" i="27"/>
  <c r="F1113" i="27"/>
  <c r="M1112" i="27"/>
  <c r="R1112" i="27" s="1"/>
  <c r="S1112" i="27" s="1"/>
  <c r="L1112" i="27"/>
  <c r="K1112" i="27"/>
  <c r="J1112" i="27"/>
  <c r="I1112" i="27"/>
  <c r="H1112" i="27"/>
  <c r="G1112" i="27"/>
  <c r="F1112" i="27"/>
  <c r="M1111" i="27"/>
  <c r="R1111" i="27" s="1"/>
  <c r="L1111" i="27"/>
  <c r="K1111" i="27"/>
  <c r="J1111" i="27"/>
  <c r="I1111" i="27"/>
  <c r="H1111" i="27"/>
  <c r="G1111" i="27"/>
  <c r="F1111" i="27"/>
  <c r="S1110" i="27"/>
  <c r="R1110" i="27"/>
  <c r="Q1110" i="27"/>
  <c r="P1110" i="27"/>
  <c r="O1110" i="27"/>
  <c r="N1110" i="27"/>
  <c r="M1110" i="27"/>
  <c r="L1110" i="27"/>
  <c r="K1110" i="27"/>
  <c r="J1110" i="27"/>
  <c r="I1110" i="27"/>
  <c r="H1110" i="27"/>
  <c r="G1110" i="27"/>
  <c r="F1110" i="27"/>
  <c r="S1109" i="27"/>
  <c r="R1109" i="27"/>
  <c r="Q1109" i="27"/>
  <c r="P1109" i="27"/>
  <c r="O1109" i="27"/>
  <c r="N1109" i="27"/>
  <c r="M1109" i="27"/>
  <c r="L1109" i="27"/>
  <c r="K1109" i="27"/>
  <c r="J1109" i="27"/>
  <c r="I1109" i="27"/>
  <c r="H1109" i="27"/>
  <c r="G1109" i="27"/>
  <c r="F1109" i="27"/>
  <c r="S1108" i="27"/>
  <c r="R1108" i="27"/>
  <c r="Q1108" i="27"/>
  <c r="P1108" i="27"/>
  <c r="O1108" i="27"/>
  <c r="N1108" i="27"/>
  <c r="M1108" i="27"/>
  <c r="L1108" i="27"/>
  <c r="K1108" i="27"/>
  <c r="J1108" i="27"/>
  <c r="I1108" i="27"/>
  <c r="H1108" i="27"/>
  <c r="G1108" i="27"/>
  <c r="F1108" i="27"/>
  <c r="S1107" i="27"/>
  <c r="R1107" i="27"/>
  <c r="Q1107" i="27"/>
  <c r="P1107" i="27"/>
  <c r="O1107" i="27"/>
  <c r="N1107" i="27"/>
  <c r="M1107" i="27"/>
  <c r="L1107" i="27"/>
  <c r="K1107" i="27"/>
  <c r="J1107" i="27"/>
  <c r="I1107" i="27"/>
  <c r="H1107" i="27"/>
  <c r="G1107" i="27"/>
  <c r="F1107" i="27"/>
  <c r="S1106" i="27"/>
  <c r="R1106" i="27"/>
  <c r="Q1106" i="27"/>
  <c r="P1106" i="27"/>
  <c r="O1106" i="27"/>
  <c r="N1106" i="27"/>
  <c r="M1106" i="27"/>
  <c r="L1106" i="27"/>
  <c r="K1106" i="27"/>
  <c r="J1106" i="27"/>
  <c r="I1106" i="27"/>
  <c r="H1106" i="27"/>
  <c r="G1106" i="27"/>
  <c r="F1106" i="27"/>
  <c r="S1105" i="27"/>
  <c r="R1105" i="27"/>
  <c r="Q1105" i="27"/>
  <c r="P1105" i="27"/>
  <c r="O1105" i="27"/>
  <c r="N1105" i="27"/>
  <c r="M1105" i="27"/>
  <c r="L1105" i="27"/>
  <c r="K1105" i="27"/>
  <c r="J1105" i="27"/>
  <c r="I1105" i="27"/>
  <c r="H1105" i="27"/>
  <c r="G1105" i="27"/>
  <c r="F1105" i="27"/>
  <c r="S1104" i="27"/>
  <c r="R1104" i="27"/>
  <c r="Q1104" i="27"/>
  <c r="P1104" i="27"/>
  <c r="O1104" i="27"/>
  <c r="N1104" i="27"/>
  <c r="M1104" i="27"/>
  <c r="L1104" i="27"/>
  <c r="K1104" i="27"/>
  <c r="J1104" i="27"/>
  <c r="I1104" i="27"/>
  <c r="H1104" i="27"/>
  <c r="G1104" i="27"/>
  <c r="F1104" i="27"/>
  <c r="S1103" i="27"/>
  <c r="R1103" i="27"/>
  <c r="Q1103" i="27"/>
  <c r="P1103" i="27"/>
  <c r="O1103" i="27"/>
  <c r="N1103" i="27"/>
  <c r="M1103" i="27"/>
  <c r="L1103" i="27"/>
  <c r="K1103" i="27"/>
  <c r="J1103" i="27"/>
  <c r="I1103" i="27"/>
  <c r="H1103" i="27"/>
  <c r="G1103" i="27"/>
  <c r="F1103" i="27"/>
  <c r="S1102" i="27"/>
  <c r="R1102" i="27"/>
  <c r="Q1102" i="27"/>
  <c r="P1102" i="27"/>
  <c r="O1102" i="27"/>
  <c r="N1102" i="27"/>
  <c r="M1102" i="27"/>
  <c r="L1102" i="27"/>
  <c r="K1102" i="27"/>
  <c r="J1102" i="27"/>
  <c r="I1102" i="27"/>
  <c r="H1102" i="27"/>
  <c r="G1102" i="27"/>
  <c r="F1102" i="27"/>
  <c r="S1101" i="27"/>
  <c r="R1101" i="27"/>
  <c r="Q1101" i="27"/>
  <c r="P1101" i="27"/>
  <c r="O1101" i="27"/>
  <c r="N1101" i="27"/>
  <c r="M1101" i="27"/>
  <c r="L1101" i="27"/>
  <c r="K1101" i="27"/>
  <c r="J1101" i="27"/>
  <c r="I1101" i="27"/>
  <c r="H1101" i="27"/>
  <c r="G1101" i="27"/>
  <c r="F1101" i="27"/>
  <c r="P1100" i="27"/>
  <c r="O1100" i="27"/>
  <c r="N1100" i="27"/>
  <c r="M1100" i="27"/>
  <c r="L1100" i="27"/>
  <c r="K1100" i="27"/>
  <c r="J1100" i="27"/>
  <c r="I1100" i="27"/>
  <c r="H1100" i="27"/>
  <c r="G1100" i="27"/>
  <c r="F1100" i="27"/>
  <c r="S1099" i="27"/>
  <c r="R1099" i="27"/>
  <c r="Q1099" i="27"/>
  <c r="P1099" i="27"/>
  <c r="O1099" i="27"/>
  <c r="N1099" i="27"/>
  <c r="M1099" i="27"/>
  <c r="L1099" i="27"/>
  <c r="K1099" i="27"/>
  <c r="J1099" i="27"/>
  <c r="I1099" i="27"/>
  <c r="H1099" i="27"/>
  <c r="G1099" i="27"/>
  <c r="F1099" i="27"/>
  <c r="M1088" i="27"/>
  <c r="R1088" i="27" s="1"/>
  <c r="S1088" i="27" s="1"/>
  <c r="L1088" i="27"/>
  <c r="K1088" i="27"/>
  <c r="J1088" i="27"/>
  <c r="I1088" i="27"/>
  <c r="H1088" i="27"/>
  <c r="G1088" i="27"/>
  <c r="F1088" i="27"/>
  <c r="M1087" i="27"/>
  <c r="R1087" i="27" s="1"/>
  <c r="L1087" i="27"/>
  <c r="K1087" i="27"/>
  <c r="J1087" i="27"/>
  <c r="I1087" i="27"/>
  <c r="H1087" i="27"/>
  <c r="G1087" i="27"/>
  <c r="F1087" i="27"/>
  <c r="M1086" i="27"/>
  <c r="R1086" i="27" s="1"/>
  <c r="S1086" i="27" s="1"/>
  <c r="L1086" i="27"/>
  <c r="K1086" i="27"/>
  <c r="J1086" i="27"/>
  <c r="I1086" i="27"/>
  <c r="H1086" i="27"/>
  <c r="G1086" i="27"/>
  <c r="F1086" i="27"/>
  <c r="M1085" i="27"/>
  <c r="R1085" i="27" s="1"/>
  <c r="L1085" i="27"/>
  <c r="K1085" i="27"/>
  <c r="J1085" i="27"/>
  <c r="I1085" i="27"/>
  <c r="H1085" i="27"/>
  <c r="G1085" i="27"/>
  <c r="F1085" i="27"/>
  <c r="M1084" i="27"/>
  <c r="R1084" i="27" s="1"/>
  <c r="S1084" i="27" s="1"/>
  <c r="L1084" i="27"/>
  <c r="K1084" i="27"/>
  <c r="J1084" i="27"/>
  <c r="I1084" i="27"/>
  <c r="H1084" i="27"/>
  <c r="G1084" i="27"/>
  <c r="F1084" i="27"/>
  <c r="M1083" i="27"/>
  <c r="R1083" i="27" s="1"/>
  <c r="L1083" i="27"/>
  <c r="K1083" i="27"/>
  <c r="J1083" i="27"/>
  <c r="I1083" i="27"/>
  <c r="H1083" i="27"/>
  <c r="G1083" i="27"/>
  <c r="F1083" i="27"/>
  <c r="S1082" i="27"/>
  <c r="R1082" i="27"/>
  <c r="Q1082" i="27"/>
  <c r="P1082" i="27"/>
  <c r="O1082" i="27"/>
  <c r="N1082" i="27"/>
  <c r="M1082" i="27"/>
  <c r="L1082" i="27"/>
  <c r="K1082" i="27"/>
  <c r="J1082" i="27"/>
  <c r="I1082" i="27"/>
  <c r="H1082" i="27"/>
  <c r="G1082" i="27"/>
  <c r="F1082" i="27"/>
  <c r="S1081" i="27"/>
  <c r="R1081" i="27"/>
  <c r="Q1081" i="27"/>
  <c r="P1081" i="27"/>
  <c r="O1081" i="27"/>
  <c r="N1081" i="27"/>
  <c r="M1081" i="27"/>
  <c r="L1081" i="27"/>
  <c r="K1081" i="27"/>
  <c r="J1081" i="27"/>
  <c r="I1081" i="27"/>
  <c r="H1081" i="27"/>
  <c r="G1081" i="27"/>
  <c r="F1081" i="27"/>
  <c r="S1080" i="27"/>
  <c r="R1080" i="27"/>
  <c r="Q1080" i="27"/>
  <c r="P1080" i="27"/>
  <c r="O1080" i="27"/>
  <c r="N1080" i="27"/>
  <c r="M1080" i="27"/>
  <c r="L1080" i="27"/>
  <c r="K1080" i="27"/>
  <c r="J1080" i="27"/>
  <c r="I1080" i="27"/>
  <c r="H1080" i="27"/>
  <c r="G1080" i="27"/>
  <c r="F1080" i="27"/>
  <c r="S1079" i="27"/>
  <c r="R1079" i="27"/>
  <c r="Q1079" i="27"/>
  <c r="P1079" i="27"/>
  <c r="O1079" i="27"/>
  <c r="N1079" i="27"/>
  <c r="M1079" i="27"/>
  <c r="L1079" i="27"/>
  <c r="K1079" i="27"/>
  <c r="J1079" i="27"/>
  <c r="I1079" i="27"/>
  <c r="H1079" i="27"/>
  <c r="G1079" i="27"/>
  <c r="F1079" i="27"/>
  <c r="S1078" i="27"/>
  <c r="R1078" i="27"/>
  <c r="Q1078" i="27"/>
  <c r="P1078" i="27"/>
  <c r="O1078" i="27"/>
  <c r="N1078" i="27"/>
  <c r="M1078" i="27"/>
  <c r="L1078" i="27"/>
  <c r="K1078" i="27"/>
  <c r="J1078" i="27"/>
  <c r="I1078" i="27"/>
  <c r="H1078" i="27"/>
  <c r="G1078" i="27"/>
  <c r="F1078" i="27"/>
  <c r="S1077" i="27"/>
  <c r="R1077" i="27"/>
  <c r="Q1077" i="27"/>
  <c r="P1077" i="27"/>
  <c r="O1077" i="27"/>
  <c r="N1077" i="27"/>
  <c r="M1077" i="27"/>
  <c r="L1077" i="27"/>
  <c r="K1077" i="27"/>
  <c r="J1077" i="27"/>
  <c r="I1077" i="27"/>
  <c r="H1077" i="27"/>
  <c r="G1077" i="27"/>
  <c r="F1077" i="27"/>
  <c r="S1076" i="27"/>
  <c r="R1076" i="27"/>
  <c r="Q1076" i="27"/>
  <c r="P1076" i="27"/>
  <c r="O1076" i="27"/>
  <c r="N1076" i="27"/>
  <c r="M1076" i="27"/>
  <c r="L1076" i="27"/>
  <c r="K1076" i="27"/>
  <c r="J1076" i="27"/>
  <c r="I1076" i="27"/>
  <c r="H1076" i="27"/>
  <c r="G1076" i="27"/>
  <c r="F1076" i="27"/>
  <c r="S1075" i="27"/>
  <c r="R1075" i="27"/>
  <c r="Q1075" i="27"/>
  <c r="P1075" i="27"/>
  <c r="O1075" i="27"/>
  <c r="N1075" i="27"/>
  <c r="M1075" i="27"/>
  <c r="L1075" i="27"/>
  <c r="K1075" i="27"/>
  <c r="J1075" i="27"/>
  <c r="I1075" i="27"/>
  <c r="H1075" i="27"/>
  <c r="G1075" i="27"/>
  <c r="F1075" i="27"/>
  <c r="S1074" i="27"/>
  <c r="R1074" i="27"/>
  <c r="Q1074" i="27"/>
  <c r="P1074" i="27"/>
  <c r="O1074" i="27"/>
  <c r="N1074" i="27"/>
  <c r="M1074" i="27"/>
  <c r="L1074" i="27"/>
  <c r="K1074" i="27"/>
  <c r="J1074" i="27"/>
  <c r="I1074" i="27"/>
  <c r="H1074" i="27"/>
  <c r="G1074" i="27"/>
  <c r="F1074" i="27"/>
  <c r="S1073" i="27"/>
  <c r="R1073" i="27"/>
  <c r="Q1073" i="27"/>
  <c r="P1073" i="27"/>
  <c r="O1073" i="27"/>
  <c r="N1073" i="27"/>
  <c r="M1073" i="27"/>
  <c r="L1073" i="27"/>
  <c r="K1073" i="27"/>
  <c r="J1073" i="27"/>
  <c r="I1073" i="27"/>
  <c r="H1073" i="27"/>
  <c r="G1073" i="27"/>
  <c r="F1073" i="27"/>
  <c r="P1072" i="27"/>
  <c r="O1072" i="27"/>
  <c r="N1072" i="27"/>
  <c r="L1072" i="27"/>
  <c r="K1072" i="27"/>
  <c r="J1072" i="27"/>
  <c r="I1072" i="27"/>
  <c r="H1072" i="27"/>
  <c r="G1072" i="27"/>
  <c r="F1072" i="27"/>
  <c r="S1071" i="27"/>
  <c r="R1071" i="27"/>
  <c r="Q1071" i="27"/>
  <c r="P1071" i="27"/>
  <c r="O1071" i="27"/>
  <c r="N1071" i="27"/>
  <c r="M1071" i="27"/>
  <c r="L1071" i="27"/>
  <c r="K1071" i="27"/>
  <c r="J1071" i="27"/>
  <c r="I1071" i="27"/>
  <c r="H1071" i="27"/>
  <c r="G1071" i="27"/>
  <c r="F1071" i="27"/>
  <c r="M1060" i="27"/>
  <c r="R1060" i="27" s="1"/>
  <c r="S1060" i="27" s="1"/>
  <c r="L1060" i="27"/>
  <c r="K1060" i="27"/>
  <c r="J1060" i="27"/>
  <c r="I1060" i="27"/>
  <c r="H1060" i="27"/>
  <c r="G1060" i="27"/>
  <c r="F1060" i="27"/>
  <c r="M1059" i="27"/>
  <c r="R1059" i="27" s="1"/>
  <c r="L1059" i="27"/>
  <c r="K1059" i="27"/>
  <c r="J1059" i="27"/>
  <c r="I1059" i="27"/>
  <c r="H1059" i="27"/>
  <c r="G1059" i="27"/>
  <c r="F1059" i="27"/>
  <c r="M1058" i="27"/>
  <c r="R1058" i="27" s="1"/>
  <c r="S1058" i="27" s="1"/>
  <c r="L1058" i="27"/>
  <c r="K1058" i="27"/>
  <c r="J1058" i="27"/>
  <c r="I1058" i="27"/>
  <c r="H1058" i="27"/>
  <c r="G1058" i="27"/>
  <c r="F1058" i="27"/>
  <c r="M1057" i="27"/>
  <c r="R1057" i="27" s="1"/>
  <c r="L1057" i="27"/>
  <c r="K1057" i="27"/>
  <c r="J1057" i="27"/>
  <c r="I1057" i="27"/>
  <c r="H1057" i="27"/>
  <c r="G1057" i="27"/>
  <c r="F1057" i="27"/>
  <c r="M1056" i="27"/>
  <c r="R1056" i="27" s="1"/>
  <c r="S1056" i="27" s="1"/>
  <c r="L1056" i="27"/>
  <c r="K1056" i="27"/>
  <c r="J1056" i="27"/>
  <c r="I1056" i="27"/>
  <c r="H1056" i="27"/>
  <c r="G1056" i="27"/>
  <c r="F1056" i="27"/>
  <c r="M1055" i="27"/>
  <c r="R1055" i="27" s="1"/>
  <c r="L1055" i="27"/>
  <c r="K1055" i="27"/>
  <c r="J1055" i="27"/>
  <c r="I1055" i="27"/>
  <c r="H1055" i="27"/>
  <c r="G1055" i="27"/>
  <c r="F1055" i="27"/>
  <c r="S1054" i="27"/>
  <c r="R1054" i="27"/>
  <c r="Q1054" i="27"/>
  <c r="P1054" i="27"/>
  <c r="O1054" i="27"/>
  <c r="N1054" i="27"/>
  <c r="M1054" i="27"/>
  <c r="L1054" i="27"/>
  <c r="K1054" i="27"/>
  <c r="J1054" i="27"/>
  <c r="I1054" i="27"/>
  <c r="H1054" i="27"/>
  <c r="G1054" i="27"/>
  <c r="F1054" i="27"/>
  <c r="S1053" i="27"/>
  <c r="R1053" i="27"/>
  <c r="Q1053" i="27"/>
  <c r="P1053" i="27"/>
  <c r="O1053" i="27"/>
  <c r="N1053" i="27"/>
  <c r="M1053" i="27"/>
  <c r="L1053" i="27"/>
  <c r="K1053" i="27"/>
  <c r="J1053" i="27"/>
  <c r="I1053" i="27"/>
  <c r="H1053" i="27"/>
  <c r="G1053" i="27"/>
  <c r="F1053" i="27"/>
  <c r="S1052" i="27"/>
  <c r="R1052" i="27"/>
  <c r="Q1052" i="27"/>
  <c r="P1052" i="27"/>
  <c r="O1052" i="27"/>
  <c r="N1052" i="27"/>
  <c r="M1052" i="27"/>
  <c r="L1052" i="27"/>
  <c r="K1052" i="27"/>
  <c r="J1052" i="27"/>
  <c r="I1052" i="27"/>
  <c r="H1052" i="27"/>
  <c r="G1052" i="27"/>
  <c r="F1052" i="27"/>
  <c r="S1051" i="27"/>
  <c r="R1051" i="27"/>
  <c r="Q1051" i="27"/>
  <c r="P1051" i="27"/>
  <c r="O1051" i="27"/>
  <c r="N1051" i="27"/>
  <c r="M1051" i="27"/>
  <c r="L1051" i="27"/>
  <c r="K1051" i="27"/>
  <c r="J1051" i="27"/>
  <c r="I1051" i="27"/>
  <c r="H1051" i="27"/>
  <c r="G1051" i="27"/>
  <c r="F1051" i="27"/>
  <c r="S1050" i="27"/>
  <c r="R1050" i="27"/>
  <c r="Q1050" i="27"/>
  <c r="P1050" i="27"/>
  <c r="O1050" i="27"/>
  <c r="N1050" i="27"/>
  <c r="M1050" i="27"/>
  <c r="L1050" i="27"/>
  <c r="K1050" i="27"/>
  <c r="J1050" i="27"/>
  <c r="I1050" i="27"/>
  <c r="H1050" i="27"/>
  <c r="G1050" i="27"/>
  <c r="F1050" i="27"/>
  <c r="S1049" i="27"/>
  <c r="R1049" i="27"/>
  <c r="Q1049" i="27"/>
  <c r="P1049" i="27"/>
  <c r="O1049" i="27"/>
  <c r="N1049" i="27"/>
  <c r="M1049" i="27"/>
  <c r="L1049" i="27"/>
  <c r="K1049" i="27"/>
  <c r="J1049" i="27"/>
  <c r="I1049" i="27"/>
  <c r="H1049" i="27"/>
  <c r="G1049" i="27"/>
  <c r="F1049" i="27"/>
  <c r="S1048" i="27"/>
  <c r="R1048" i="27"/>
  <c r="Q1048" i="27"/>
  <c r="P1048" i="27"/>
  <c r="O1048" i="27"/>
  <c r="N1048" i="27"/>
  <c r="M1048" i="27"/>
  <c r="L1048" i="27"/>
  <c r="K1048" i="27"/>
  <c r="J1048" i="27"/>
  <c r="I1048" i="27"/>
  <c r="H1048" i="27"/>
  <c r="G1048" i="27"/>
  <c r="F1048" i="27"/>
  <c r="S1047" i="27"/>
  <c r="R1047" i="27"/>
  <c r="Q1047" i="27"/>
  <c r="P1047" i="27"/>
  <c r="O1047" i="27"/>
  <c r="N1047" i="27"/>
  <c r="M1047" i="27"/>
  <c r="L1047" i="27"/>
  <c r="K1047" i="27"/>
  <c r="J1047" i="27"/>
  <c r="I1047" i="27"/>
  <c r="H1047" i="27"/>
  <c r="G1047" i="27"/>
  <c r="F1047" i="27"/>
  <c r="S1046" i="27"/>
  <c r="R1046" i="27"/>
  <c r="Q1046" i="27"/>
  <c r="P1046" i="27"/>
  <c r="O1046" i="27"/>
  <c r="N1046" i="27"/>
  <c r="M1046" i="27"/>
  <c r="L1046" i="27"/>
  <c r="K1046" i="27"/>
  <c r="J1046" i="27"/>
  <c r="I1046" i="27"/>
  <c r="H1046" i="27"/>
  <c r="G1046" i="27"/>
  <c r="F1046" i="27"/>
  <c r="S1045" i="27"/>
  <c r="R1045" i="27"/>
  <c r="Q1045" i="27"/>
  <c r="P1045" i="27"/>
  <c r="O1045" i="27"/>
  <c r="N1045" i="27"/>
  <c r="M1045" i="27"/>
  <c r="L1045" i="27"/>
  <c r="K1045" i="27"/>
  <c r="J1045" i="27"/>
  <c r="I1045" i="27"/>
  <c r="H1045" i="27"/>
  <c r="G1045" i="27"/>
  <c r="F1045" i="27"/>
  <c r="P1044" i="27"/>
  <c r="O1044" i="27"/>
  <c r="N1044" i="27"/>
  <c r="L1044" i="27"/>
  <c r="K1044" i="27"/>
  <c r="J1044" i="27"/>
  <c r="I1044" i="27"/>
  <c r="H1044" i="27"/>
  <c r="G1044" i="27"/>
  <c r="F1044" i="27"/>
  <c r="S1043" i="27"/>
  <c r="R1043" i="27"/>
  <c r="Q1043" i="27"/>
  <c r="P1043" i="27"/>
  <c r="O1043" i="27"/>
  <c r="N1043" i="27"/>
  <c r="M1043" i="27"/>
  <c r="L1043" i="27"/>
  <c r="K1043" i="27"/>
  <c r="J1043" i="27"/>
  <c r="I1043" i="27"/>
  <c r="H1043" i="27"/>
  <c r="G1043" i="27"/>
  <c r="F1043" i="27"/>
  <c r="M1032" i="27"/>
  <c r="R1032" i="27" s="1"/>
  <c r="S1032" i="27" s="1"/>
  <c r="L1032" i="27"/>
  <c r="K1032" i="27"/>
  <c r="J1032" i="27"/>
  <c r="I1032" i="27"/>
  <c r="H1032" i="27"/>
  <c r="G1032" i="27"/>
  <c r="F1032" i="27"/>
  <c r="M1031" i="27"/>
  <c r="R1031" i="27" s="1"/>
  <c r="L1031" i="27"/>
  <c r="K1031" i="27"/>
  <c r="J1031" i="27"/>
  <c r="I1031" i="27"/>
  <c r="H1031" i="27"/>
  <c r="G1031" i="27"/>
  <c r="F1031" i="27"/>
  <c r="M1030" i="27"/>
  <c r="R1030" i="27" s="1"/>
  <c r="S1030" i="27" s="1"/>
  <c r="L1030" i="27"/>
  <c r="K1030" i="27"/>
  <c r="J1030" i="27"/>
  <c r="I1030" i="27"/>
  <c r="H1030" i="27"/>
  <c r="G1030" i="27"/>
  <c r="F1030" i="27"/>
  <c r="M1029" i="27"/>
  <c r="R1029" i="27" s="1"/>
  <c r="L1029" i="27"/>
  <c r="K1029" i="27"/>
  <c r="J1029" i="27"/>
  <c r="I1029" i="27"/>
  <c r="H1029" i="27"/>
  <c r="G1029" i="27"/>
  <c r="F1029" i="27"/>
  <c r="M1028" i="27"/>
  <c r="R1028" i="27" s="1"/>
  <c r="S1028" i="27" s="1"/>
  <c r="L1028" i="27"/>
  <c r="K1028" i="27"/>
  <c r="J1028" i="27"/>
  <c r="I1028" i="27"/>
  <c r="H1028" i="27"/>
  <c r="G1028" i="27"/>
  <c r="F1028" i="27"/>
  <c r="M1027" i="27"/>
  <c r="R1027" i="27" s="1"/>
  <c r="L1027" i="27"/>
  <c r="K1027" i="27"/>
  <c r="J1027" i="27"/>
  <c r="I1027" i="27"/>
  <c r="H1027" i="27"/>
  <c r="G1027" i="27"/>
  <c r="F1027" i="27"/>
  <c r="S1026" i="27"/>
  <c r="R1026" i="27"/>
  <c r="Q1026" i="27"/>
  <c r="P1026" i="27"/>
  <c r="O1026" i="27"/>
  <c r="N1026" i="27"/>
  <c r="M1026" i="27"/>
  <c r="L1026" i="27"/>
  <c r="K1026" i="27"/>
  <c r="J1026" i="27"/>
  <c r="I1026" i="27"/>
  <c r="H1026" i="27"/>
  <c r="G1026" i="27"/>
  <c r="F1026" i="27"/>
  <c r="S1025" i="27"/>
  <c r="R1025" i="27"/>
  <c r="Q1025" i="27"/>
  <c r="P1025" i="27"/>
  <c r="O1025" i="27"/>
  <c r="N1025" i="27"/>
  <c r="M1025" i="27"/>
  <c r="L1025" i="27"/>
  <c r="K1025" i="27"/>
  <c r="J1025" i="27"/>
  <c r="I1025" i="27"/>
  <c r="H1025" i="27"/>
  <c r="G1025" i="27"/>
  <c r="F1025" i="27"/>
  <c r="S1024" i="27"/>
  <c r="R1024" i="27"/>
  <c r="Q1024" i="27"/>
  <c r="P1024" i="27"/>
  <c r="O1024" i="27"/>
  <c r="N1024" i="27"/>
  <c r="M1024" i="27"/>
  <c r="L1024" i="27"/>
  <c r="K1024" i="27"/>
  <c r="J1024" i="27"/>
  <c r="I1024" i="27"/>
  <c r="H1024" i="27"/>
  <c r="G1024" i="27"/>
  <c r="F1024" i="27"/>
  <c r="S1023" i="27"/>
  <c r="R1023" i="27"/>
  <c r="Q1023" i="27"/>
  <c r="P1023" i="27"/>
  <c r="O1023" i="27"/>
  <c r="N1023" i="27"/>
  <c r="M1023" i="27"/>
  <c r="L1023" i="27"/>
  <c r="K1023" i="27"/>
  <c r="J1023" i="27"/>
  <c r="I1023" i="27"/>
  <c r="H1023" i="27"/>
  <c r="G1023" i="27"/>
  <c r="F1023" i="27"/>
  <c r="S1022" i="27"/>
  <c r="R1022" i="27"/>
  <c r="Q1022" i="27"/>
  <c r="P1022" i="27"/>
  <c r="O1022" i="27"/>
  <c r="N1022" i="27"/>
  <c r="M1022" i="27"/>
  <c r="L1022" i="27"/>
  <c r="K1022" i="27"/>
  <c r="J1022" i="27"/>
  <c r="I1022" i="27"/>
  <c r="H1022" i="27"/>
  <c r="G1022" i="27"/>
  <c r="F1022" i="27"/>
  <c r="S1021" i="27"/>
  <c r="R1021" i="27"/>
  <c r="Q1021" i="27"/>
  <c r="P1021" i="27"/>
  <c r="O1021" i="27"/>
  <c r="N1021" i="27"/>
  <c r="M1021" i="27"/>
  <c r="L1021" i="27"/>
  <c r="K1021" i="27"/>
  <c r="J1021" i="27"/>
  <c r="I1021" i="27"/>
  <c r="H1021" i="27"/>
  <c r="G1021" i="27"/>
  <c r="F1021" i="27"/>
  <c r="S1020" i="27"/>
  <c r="R1020" i="27"/>
  <c r="Q1020" i="27"/>
  <c r="P1020" i="27"/>
  <c r="O1020" i="27"/>
  <c r="N1020" i="27"/>
  <c r="M1020" i="27"/>
  <c r="L1020" i="27"/>
  <c r="K1020" i="27"/>
  <c r="J1020" i="27"/>
  <c r="I1020" i="27"/>
  <c r="H1020" i="27"/>
  <c r="G1020" i="27"/>
  <c r="F1020" i="27"/>
  <c r="S1019" i="27"/>
  <c r="R1019" i="27"/>
  <c r="Q1019" i="27"/>
  <c r="P1019" i="27"/>
  <c r="O1019" i="27"/>
  <c r="N1019" i="27"/>
  <c r="M1019" i="27"/>
  <c r="L1019" i="27"/>
  <c r="K1019" i="27"/>
  <c r="J1019" i="27"/>
  <c r="I1019" i="27"/>
  <c r="H1019" i="27"/>
  <c r="G1019" i="27"/>
  <c r="F1019" i="27"/>
  <c r="S1018" i="27"/>
  <c r="R1018" i="27"/>
  <c r="Q1018" i="27"/>
  <c r="P1018" i="27"/>
  <c r="O1018" i="27"/>
  <c r="N1018" i="27"/>
  <c r="M1018" i="27"/>
  <c r="L1018" i="27"/>
  <c r="K1018" i="27"/>
  <c r="J1018" i="27"/>
  <c r="I1018" i="27"/>
  <c r="H1018" i="27"/>
  <c r="G1018" i="27"/>
  <c r="F1018" i="27"/>
  <c r="S1017" i="27"/>
  <c r="R1017" i="27"/>
  <c r="Q1017" i="27"/>
  <c r="P1017" i="27"/>
  <c r="O1017" i="27"/>
  <c r="N1017" i="27"/>
  <c r="M1017" i="27"/>
  <c r="L1017" i="27"/>
  <c r="K1017" i="27"/>
  <c r="J1017" i="27"/>
  <c r="I1017" i="27"/>
  <c r="H1017" i="27"/>
  <c r="G1017" i="27"/>
  <c r="F1017" i="27"/>
  <c r="P1016" i="27"/>
  <c r="O1016" i="27"/>
  <c r="N1016" i="27"/>
  <c r="L1016" i="27"/>
  <c r="K1016" i="27"/>
  <c r="J1016" i="27"/>
  <c r="I1016" i="27"/>
  <c r="H1016" i="27"/>
  <c r="G1016" i="27"/>
  <c r="F1016" i="27"/>
  <c r="S1015" i="27"/>
  <c r="R1015" i="27"/>
  <c r="Q1015" i="27"/>
  <c r="P1015" i="27"/>
  <c r="O1015" i="27"/>
  <c r="N1015" i="27"/>
  <c r="M1015" i="27"/>
  <c r="L1015" i="27"/>
  <c r="K1015" i="27"/>
  <c r="J1015" i="27"/>
  <c r="I1015" i="27"/>
  <c r="H1015" i="27"/>
  <c r="G1015" i="27"/>
  <c r="F1015" i="27"/>
  <c r="M1004" i="27"/>
  <c r="R1004" i="27" s="1"/>
  <c r="S1004" i="27" s="1"/>
  <c r="L1004" i="27"/>
  <c r="K1004" i="27"/>
  <c r="J1004" i="27"/>
  <c r="I1004" i="27"/>
  <c r="H1004" i="27"/>
  <c r="G1004" i="27"/>
  <c r="F1004" i="27"/>
  <c r="M1003" i="27"/>
  <c r="R1003" i="27" s="1"/>
  <c r="L1003" i="27"/>
  <c r="K1003" i="27"/>
  <c r="J1003" i="27"/>
  <c r="I1003" i="27"/>
  <c r="H1003" i="27"/>
  <c r="G1003" i="27"/>
  <c r="F1003" i="27"/>
  <c r="M1002" i="27"/>
  <c r="R1002" i="27" s="1"/>
  <c r="S1002" i="27" s="1"/>
  <c r="L1002" i="27"/>
  <c r="K1002" i="27"/>
  <c r="J1002" i="27"/>
  <c r="I1002" i="27"/>
  <c r="H1002" i="27"/>
  <c r="G1002" i="27"/>
  <c r="F1002" i="27"/>
  <c r="M1001" i="27"/>
  <c r="R1001" i="27" s="1"/>
  <c r="L1001" i="27"/>
  <c r="K1001" i="27"/>
  <c r="J1001" i="27"/>
  <c r="I1001" i="27"/>
  <c r="H1001" i="27"/>
  <c r="G1001" i="27"/>
  <c r="F1001" i="27"/>
  <c r="M1000" i="27"/>
  <c r="R1000" i="27" s="1"/>
  <c r="S1000" i="27" s="1"/>
  <c r="L1000" i="27"/>
  <c r="K1000" i="27"/>
  <c r="J1000" i="27"/>
  <c r="I1000" i="27"/>
  <c r="H1000" i="27"/>
  <c r="G1000" i="27"/>
  <c r="F1000" i="27"/>
  <c r="M999" i="27"/>
  <c r="R999" i="27" s="1"/>
  <c r="L999" i="27"/>
  <c r="K999" i="27"/>
  <c r="J999" i="27"/>
  <c r="I999" i="27"/>
  <c r="H999" i="27"/>
  <c r="G999" i="27"/>
  <c r="F999" i="27"/>
  <c r="S998" i="27"/>
  <c r="R998" i="27"/>
  <c r="Q998" i="27"/>
  <c r="P998" i="27"/>
  <c r="O998" i="27"/>
  <c r="N998" i="27"/>
  <c r="M998" i="27"/>
  <c r="L998" i="27"/>
  <c r="K998" i="27"/>
  <c r="J998" i="27"/>
  <c r="I998" i="27"/>
  <c r="H998" i="27"/>
  <c r="G998" i="27"/>
  <c r="F998" i="27"/>
  <c r="S997" i="27"/>
  <c r="R997" i="27"/>
  <c r="Q997" i="27"/>
  <c r="P997" i="27"/>
  <c r="O997" i="27"/>
  <c r="N997" i="27"/>
  <c r="M997" i="27"/>
  <c r="L997" i="27"/>
  <c r="K997" i="27"/>
  <c r="J997" i="27"/>
  <c r="I997" i="27"/>
  <c r="H997" i="27"/>
  <c r="G997" i="27"/>
  <c r="F997" i="27"/>
  <c r="S996" i="27"/>
  <c r="R996" i="27"/>
  <c r="Q996" i="27"/>
  <c r="P996" i="27"/>
  <c r="O996" i="27"/>
  <c r="N996" i="27"/>
  <c r="M996" i="27"/>
  <c r="L996" i="27"/>
  <c r="K996" i="27"/>
  <c r="J996" i="27"/>
  <c r="I996" i="27"/>
  <c r="H996" i="27"/>
  <c r="G996" i="27"/>
  <c r="F996" i="27"/>
  <c r="S995" i="27"/>
  <c r="R995" i="27"/>
  <c r="Q995" i="27"/>
  <c r="P995" i="27"/>
  <c r="O995" i="27"/>
  <c r="N995" i="27"/>
  <c r="M995" i="27"/>
  <c r="L995" i="27"/>
  <c r="K995" i="27"/>
  <c r="J995" i="27"/>
  <c r="I995" i="27"/>
  <c r="H995" i="27"/>
  <c r="G995" i="27"/>
  <c r="F995" i="27"/>
  <c r="S994" i="27"/>
  <c r="R994" i="27"/>
  <c r="Q994" i="27"/>
  <c r="P994" i="27"/>
  <c r="O994" i="27"/>
  <c r="N994" i="27"/>
  <c r="M994" i="27"/>
  <c r="L994" i="27"/>
  <c r="K994" i="27"/>
  <c r="J994" i="27"/>
  <c r="I994" i="27"/>
  <c r="H994" i="27"/>
  <c r="G994" i="27"/>
  <c r="F994" i="27"/>
  <c r="S993" i="27"/>
  <c r="R993" i="27"/>
  <c r="Q993" i="27"/>
  <c r="P993" i="27"/>
  <c r="O993" i="27"/>
  <c r="N993" i="27"/>
  <c r="M993" i="27"/>
  <c r="L993" i="27"/>
  <c r="K993" i="27"/>
  <c r="J993" i="27"/>
  <c r="I993" i="27"/>
  <c r="H993" i="27"/>
  <c r="G993" i="27"/>
  <c r="F993" i="27"/>
  <c r="S992" i="27"/>
  <c r="R992" i="27"/>
  <c r="Q992" i="27"/>
  <c r="P992" i="27"/>
  <c r="O992" i="27"/>
  <c r="N992" i="27"/>
  <c r="M992" i="27"/>
  <c r="L992" i="27"/>
  <c r="K992" i="27"/>
  <c r="J992" i="27"/>
  <c r="I992" i="27"/>
  <c r="H992" i="27"/>
  <c r="G992" i="27"/>
  <c r="F992" i="27"/>
  <c r="S991" i="27"/>
  <c r="R991" i="27"/>
  <c r="Q991" i="27"/>
  <c r="P991" i="27"/>
  <c r="O991" i="27"/>
  <c r="N991" i="27"/>
  <c r="M991" i="27"/>
  <c r="L991" i="27"/>
  <c r="K991" i="27"/>
  <c r="J991" i="27"/>
  <c r="I991" i="27"/>
  <c r="H991" i="27"/>
  <c r="G991" i="27"/>
  <c r="F991" i="27"/>
  <c r="S990" i="27"/>
  <c r="R990" i="27"/>
  <c r="Q990" i="27"/>
  <c r="P990" i="27"/>
  <c r="O990" i="27"/>
  <c r="N990" i="27"/>
  <c r="M990" i="27"/>
  <c r="L990" i="27"/>
  <c r="K990" i="27"/>
  <c r="J990" i="27"/>
  <c r="I990" i="27"/>
  <c r="H990" i="27"/>
  <c r="G990" i="27"/>
  <c r="F990" i="27"/>
  <c r="S989" i="27"/>
  <c r="R989" i="27"/>
  <c r="Q989" i="27"/>
  <c r="P989" i="27"/>
  <c r="O989" i="27"/>
  <c r="N989" i="27"/>
  <c r="M989" i="27"/>
  <c r="L989" i="27"/>
  <c r="K989" i="27"/>
  <c r="J989" i="27"/>
  <c r="I989" i="27"/>
  <c r="H989" i="27"/>
  <c r="G989" i="27"/>
  <c r="F989" i="27"/>
  <c r="P988" i="27"/>
  <c r="O988" i="27"/>
  <c r="N988" i="27"/>
  <c r="L988" i="27"/>
  <c r="K988" i="27"/>
  <c r="J988" i="27"/>
  <c r="I988" i="27"/>
  <c r="H988" i="27"/>
  <c r="G988" i="27"/>
  <c r="F988" i="27"/>
  <c r="S987" i="27"/>
  <c r="R987" i="27"/>
  <c r="Q987" i="27"/>
  <c r="P987" i="27"/>
  <c r="O987" i="27"/>
  <c r="N987" i="27"/>
  <c r="M987" i="27"/>
  <c r="L987" i="27"/>
  <c r="K987" i="27"/>
  <c r="J987" i="27"/>
  <c r="I987" i="27"/>
  <c r="H987" i="27"/>
  <c r="G987" i="27"/>
  <c r="F987" i="27"/>
  <c r="M976" i="27"/>
  <c r="R976" i="27" s="1"/>
  <c r="S976" i="27" s="1"/>
  <c r="L976" i="27"/>
  <c r="K976" i="27"/>
  <c r="J976" i="27"/>
  <c r="I976" i="27"/>
  <c r="H976" i="27"/>
  <c r="G976" i="27"/>
  <c r="F976" i="27"/>
  <c r="M975" i="27"/>
  <c r="R975" i="27" s="1"/>
  <c r="L975" i="27"/>
  <c r="K975" i="27"/>
  <c r="J975" i="27"/>
  <c r="I975" i="27"/>
  <c r="H975" i="27"/>
  <c r="G975" i="27"/>
  <c r="F975" i="27"/>
  <c r="M974" i="27"/>
  <c r="R974" i="27" s="1"/>
  <c r="S974" i="27" s="1"/>
  <c r="L974" i="27"/>
  <c r="K974" i="27"/>
  <c r="J974" i="27"/>
  <c r="I974" i="27"/>
  <c r="H974" i="27"/>
  <c r="G974" i="27"/>
  <c r="F974" i="27"/>
  <c r="M973" i="27"/>
  <c r="R973" i="27" s="1"/>
  <c r="L973" i="27"/>
  <c r="K973" i="27"/>
  <c r="J973" i="27"/>
  <c r="I973" i="27"/>
  <c r="H973" i="27"/>
  <c r="G973" i="27"/>
  <c r="F973" i="27"/>
  <c r="M972" i="27"/>
  <c r="R972" i="27" s="1"/>
  <c r="S972" i="27" s="1"/>
  <c r="L972" i="27"/>
  <c r="K972" i="27"/>
  <c r="J972" i="27"/>
  <c r="I972" i="27"/>
  <c r="H972" i="27"/>
  <c r="G972" i="27"/>
  <c r="F972" i="27"/>
  <c r="M971" i="27"/>
  <c r="R971" i="27" s="1"/>
  <c r="L971" i="27"/>
  <c r="K971" i="27"/>
  <c r="J971" i="27"/>
  <c r="I971" i="27"/>
  <c r="H971" i="27"/>
  <c r="G971" i="27"/>
  <c r="F971" i="27"/>
  <c r="S970" i="27"/>
  <c r="R970" i="27"/>
  <c r="Q970" i="27"/>
  <c r="P970" i="27"/>
  <c r="O970" i="27"/>
  <c r="N970" i="27"/>
  <c r="M970" i="27"/>
  <c r="L970" i="27"/>
  <c r="K970" i="27"/>
  <c r="J970" i="27"/>
  <c r="I970" i="27"/>
  <c r="H970" i="27"/>
  <c r="G970" i="27"/>
  <c r="F970" i="27"/>
  <c r="S969" i="27"/>
  <c r="R969" i="27"/>
  <c r="Q969" i="27"/>
  <c r="P969" i="27"/>
  <c r="O969" i="27"/>
  <c r="N969" i="27"/>
  <c r="M969" i="27"/>
  <c r="L969" i="27"/>
  <c r="K969" i="27"/>
  <c r="J969" i="27"/>
  <c r="I969" i="27"/>
  <c r="H969" i="27"/>
  <c r="G969" i="27"/>
  <c r="F969" i="27"/>
  <c r="S968" i="27"/>
  <c r="R968" i="27"/>
  <c r="Q968" i="27"/>
  <c r="P968" i="27"/>
  <c r="O968" i="27"/>
  <c r="N968" i="27"/>
  <c r="M968" i="27"/>
  <c r="L968" i="27"/>
  <c r="K968" i="27"/>
  <c r="J968" i="27"/>
  <c r="I968" i="27"/>
  <c r="H968" i="27"/>
  <c r="G968" i="27"/>
  <c r="F968" i="27"/>
  <c r="S967" i="27"/>
  <c r="R967" i="27"/>
  <c r="Q967" i="27"/>
  <c r="P967" i="27"/>
  <c r="O967" i="27"/>
  <c r="N967" i="27"/>
  <c r="M967" i="27"/>
  <c r="L967" i="27"/>
  <c r="K967" i="27"/>
  <c r="J967" i="27"/>
  <c r="I967" i="27"/>
  <c r="H967" i="27"/>
  <c r="G967" i="27"/>
  <c r="F967" i="27"/>
  <c r="S966" i="27"/>
  <c r="R966" i="27"/>
  <c r="Q966" i="27"/>
  <c r="P966" i="27"/>
  <c r="O966" i="27"/>
  <c r="N966" i="27"/>
  <c r="M966" i="27"/>
  <c r="L966" i="27"/>
  <c r="K966" i="27"/>
  <c r="J966" i="27"/>
  <c r="I966" i="27"/>
  <c r="H966" i="27"/>
  <c r="G966" i="27"/>
  <c r="F966" i="27"/>
  <c r="S965" i="27"/>
  <c r="R965" i="27"/>
  <c r="Q965" i="27"/>
  <c r="P965" i="27"/>
  <c r="O965" i="27"/>
  <c r="N965" i="27"/>
  <c r="M965" i="27"/>
  <c r="L965" i="27"/>
  <c r="K965" i="27"/>
  <c r="J965" i="27"/>
  <c r="I965" i="27"/>
  <c r="H965" i="27"/>
  <c r="G965" i="27"/>
  <c r="F965" i="27"/>
  <c r="S964" i="27"/>
  <c r="R964" i="27"/>
  <c r="Q964" i="27"/>
  <c r="P964" i="27"/>
  <c r="O964" i="27"/>
  <c r="N964" i="27"/>
  <c r="M964" i="27"/>
  <c r="L964" i="27"/>
  <c r="K964" i="27"/>
  <c r="J964" i="27"/>
  <c r="I964" i="27"/>
  <c r="H964" i="27"/>
  <c r="G964" i="27"/>
  <c r="F964" i="27"/>
  <c r="S963" i="27"/>
  <c r="R963" i="27"/>
  <c r="Q963" i="27"/>
  <c r="P963" i="27"/>
  <c r="O963" i="27"/>
  <c r="N963" i="27"/>
  <c r="M963" i="27"/>
  <c r="L963" i="27"/>
  <c r="K963" i="27"/>
  <c r="J963" i="27"/>
  <c r="I963" i="27"/>
  <c r="H963" i="27"/>
  <c r="G963" i="27"/>
  <c r="F963" i="27"/>
  <c r="S962" i="27"/>
  <c r="R962" i="27"/>
  <c r="Q962" i="27"/>
  <c r="P962" i="27"/>
  <c r="O962" i="27"/>
  <c r="N962" i="27"/>
  <c r="M962" i="27"/>
  <c r="L962" i="27"/>
  <c r="K962" i="27"/>
  <c r="J962" i="27"/>
  <c r="I962" i="27"/>
  <c r="H962" i="27"/>
  <c r="G962" i="27"/>
  <c r="F962" i="27"/>
  <c r="S961" i="27"/>
  <c r="R961" i="27"/>
  <c r="Q961" i="27"/>
  <c r="P961" i="27"/>
  <c r="O961" i="27"/>
  <c r="N961" i="27"/>
  <c r="M961" i="27"/>
  <c r="L961" i="27"/>
  <c r="K961" i="27"/>
  <c r="J961" i="27"/>
  <c r="I961" i="27"/>
  <c r="H961" i="27"/>
  <c r="G961" i="27"/>
  <c r="F961" i="27"/>
  <c r="P960" i="27"/>
  <c r="O960" i="27"/>
  <c r="N960" i="27"/>
  <c r="M960" i="27"/>
  <c r="L960" i="27"/>
  <c r="K960" i="27"/>
  <c r="J960" i="27"/>
  <c r="I960" i="27"/>
  <c r="H960" i="27"/>
  <c r="G960" i="27"/>
  <c r="F960" i="27"/>
  <c r="S959" i="27"/>
  <c r="R959" i="27"/>
  <c r="Q959" i="27"/>
  <c r="P959" i="27"/>
  <c r="O959" i="27"/>
  <c r="N959" i="27"/>
  <c r="M959" i="27"/>
  <c r="L959" i="27"/>
  <c r="K959" i="27"/>
  <c r="J959" i="27"/>
  <c r="I959" i="27"/>
  <c r="H959" i="27"/>
  <c r="G959" i="27"/>
  <c r="F959" i="27"/>
  <c r="M948" i="27"/>
  <c r="R948" i="27" s="1"/>
  <c r="S948" i="27" s="1"/>
  <c r="L948" i="27"/>
  <c r="K948" i="27"/>
  <c r="J948" i="27"/>
  <c r="I948" i="27"/>
  <c r="H948" i="27"/>
  <c r="G948" i="27"/>
  <c r="F948" i="27"/>
  <c r="M947" i="27"/>
  <c r="R947" i="27" s="1"/>
  <c r="L947" i="27"/>
  <c r="K947" i="27"/>
  <c r="J947" i="27"/>
  <c r="I947" i="27"/>
  <c r="H947" i="27"/>
  <c r="G947" i="27"/>
  <c r="F947" i="27"/>
  <c r="M946" i="27"/>
  <c r="R946" i="27" s="1"/>
  <c r="S946" i="27" s="1"/>
  <c r="L946" i="27"/>
  <c r="K946" i="27"/>
  <c r="J946" i="27"/>
  <c r="I946" i="27"/>
  <c r="H946" i="27"/>
  <c r="G946" i="27"/>
  <c r="F946" i="27"/>
  <c r="M945" i="27"/>
  <c r="R945" i="27" s="1"/>
  <c r="L945" i="27"/>
  <c r="K945" i="27"/>
  <c r="J945" i="27"/>
  <c r="I945" i="27"/>
  <c r="H945" i="27"/>
  <c r="G945" i="27"/>
  <c r="F945" i="27"/>
  <c r="M944" i="27"/>
  <c r="R944" i="27" s="1"/>
  <c r="S944" i="27" s="1"/>
  <c r="L944" i="27"/>
  <c r="K944" i="27"/>
  <c r="J944" i="27"/>
  <c r="I944" i="27"/>
  <c r="H944" i="27"/>
  <c r="G944" i="27"/>
  <c r="F944" i="27"/>
  <c r="M943" i="27"/>
  <c r="R943" i="27" s="1"/>
  <c r="L943" i="27"/>
  <c r="K943" i="27"/>
  <c r="J943" i="27"/>
  <c r="I943" i="27"/>
  <c r="H943" i="27"/>
  <c r="G943" i="27"/>
  <c r="F943" i="27"/>
  <c r="S942" i="27"/>
  <c r="R942" i="27"/>
  <c r="Q942" i="27"/>
  <c r="P942" i="27"/>
  <c r="O942" i="27"/>
  <c r="N942" i="27"/>
  <c r="M942" i="27"/>
  <c r="L942" i="27"/>
  <c r="K942" i="27"/>
  <c r="J942" i="27"/>
  <c r="I942" i="27"/>
  <c r="H942" i="27"/>
  <c r="G942" i="27"/>
  <c r="F942" i="27"/>
  <c r="S941" i="27"/>
  <c r="R941" i="27"/>
  <c r="Q941" i="27"/>
  <c r="P941" i="27"/>
  <c r="O941" i="27"/>
  <c r="N941" i="27"/>
  <c r="M941" i="27"/>
  <c r="L941" i="27"/>
  <c r="K941" i="27"/>
  <c r="J941" i="27"/>
  <c r="I941" i="27"/>
  <c r="H941" i="27"/>
  <c r="G941" i="27"/>
  <c r="F941" i="27"/>
  <c r="S940" i="27"/>
  <c r="R940" i="27"/>
  <c r="Q940" i="27"/>
  <c r="P940" i="27"/>
  <c r="O940" i="27"/>
  <c r="N940" i="27"/>
  <c r="M940" i="27"/>
  <c r="L940" i="27"/>
  <c r="K940" i="27"/>
  <c r="J940" i="27"/>
  <c r="I940" i="27"/>
  <c r="H940" i="27"/>
  <c r="G940" i="27"/>
  <c r="F940" i="27"/>
  <c r="S939" i="27"/>
  <c r="R939" i="27"/>
  <c r="Q939" i="27"/>
  <c r="P939" i="27"/>
  <c r="O939" i="27"/>
  <c r="N939" i="27"/>
  <c r="M939" i="27"/>
  <c r="L939" i="27"/>
  <c r="K939" i="27"/>
  <c r="J939" i="27"/>
  <c r="I939" i="27"/>
  <c r="H939" i="27"/>
  <c r="G939" i="27"/>
  <c r="F939" i="27"/>
  <c r="S938" i="27"/>
  <c r="R938" i="27"/>
  <c r="Q938" i="27"/>
  <c r="P938" i="27"/>
  <c r="O938" i="27"/>
  <c r="N938" i="27"/>
  <c r="M938" i="27"/>
  <c r="L938" i="27"/>
  <c r="K938" i="27"/>
  <c r="J938" i="27"/>
  <c r="I938" i="27"/>
  <c r="H938" i="27"/>
  <c r="G938" i="27"/>
  <c r="F938" i="27"/>
  <c r="S937" i="27"/>
  <c r="R937" i="27"/>
  <c r="Q937" i="27"/>
  <c r="P937" i="27"/>
  <c r="O937" i="27"/>
  <c r="N937" i="27"/>
  <c r="M937" i="27"/>
  <c r="L937" i="27"/>
  <c r="K937" i="27"/>
  <c r="J937" i="27"/>
  <c r="I937" i="27"/>
  <c r="H937" i="27"/>
  <c r="G937" i="27"/>
  <c r="F937" i="27"/>
  <c r="S936" i="27"/>
  <c r="R936" i="27"/>
  <c r="Q936" i="27"/>
  <c r="P936" i="27"/>
  <c r="O936" i="27"/>
  <c r="N936" i="27"/>
  <c r="M936" i="27"/>
  <c r="L936" i="27"/>
  <c r="K936" i="27"/>
  <c r="J936" i="27"/>
  <c r="I936" i="27"/>
  <c r="H936" i="27"/>
  <c r="G936" i="27"/>
  <c r="F936" i="27"/>
  <c r="S935" i="27"/>
  <c r="R935" i="27"/>
  <c r="Q935" i="27"/>
  <c r="P935" i="27"/>
  <c r="O935" i="27"/>
  <c r="N935" i="27"/>
  <c r="M935" i="27"/>
  <c r="L935" i="27"/>
  <c r="K935" i="27"/>
  <c r="J935" i="27"/>
  <c r="I935" i="27"/>
  <c r="H935" i="27"/>
  <c r="G935" i="27"/>
  <c r="F935" i="27"/>
  <c r="S934" i="27"/>
  <c r="R934" i="27"/>
  <c r="Q934" i="27"/>
  <c r="P934" i="27"/>
  <c r="O934" i="27"/>
  <c r="N934" i="27"/>
  <c r="M934" i="27"/>
  <c r="L934" i="27"/>
  <c r="K934" i="27"/>
  <c r="J934" i="27"/>
  <c r="I934" i="27"/>
  <c r="H934" i="27"/>
  <c r="G934" i="27"/>
  <c r="F934" i="27"/>
  <c r="S933" i="27"/>
  <c r="R933" i="27"/>
  <c r="Q933" i="27"/>
  <c r="P933" i="27"/>
  <c r="O933" i="27"/>
  <c r="N933" i="27"/>
  <c r="M933" i="27"/>
  <c r="L933" i="27"/>
  <c r="K933" i="27"/>
  <c r="J933" i="27"/>
  <c r="I933" i="27"/>
  <c r="H933" i="27"/>
  <c r="G933" i="27"/>
  <c r="F933" i="27"/>
  <c r="P932" i="27"/>
  <c r="O932" i="27"/>
  <c r="N932" i="27"/>
  <c r="L932" i="27"/>
  <c r="K932" i="27"/>
  <c r="J932" i="27"/>
  <c r="I932" i="27"/>
  <c r="H932" i="27"/>
  <c r="G932" i="27"/>
  <c r="F932" i="27"/>
  <c r="S931" i="27"/>
  <c r="R931" i="27"/>
  <c r="Q931" i="27"/>
  <c r="P931" i="27"/>
  <c r="O931" i="27"/>
  <c r="N931" i="27"/>
  <c r="M931" i="27"/>
  <c r="L931" i="27"/>
  <c r="K931" i="27"/>
  <c r="J931" i="27"/>
  <c r="I931" i="27"/>
  <c r="H931" i="27"/>
  <c r="G931" i="27"/>
  <c r="F931" i="27"/>
  <c r="M920" i="27"/>
  <c r="R920" i="27" s="1"/>
  <c r="S920" i="27" s="1"/>
  <c r="L920" i="27"/>
  <c r="K920" i="27"/>
  <c r="J920" i="27"/>
  <c r="I920" i="27"/>
  <c r="H920" i="27"/>
  <c r="G920" i="27"/>
  <c r="F920" i="27"/>
  <c r="M919" i="27"/>
  <c r="R919" i="27" s="1"/>
  <c r="L919" i="27"/>
  <c r="K919" i="27"/>
  <c r="J919" i="27"/>
  <c r="I919" i="27"/>
  <c r="H919" i="27"/>
  <c r="G919" i="27"/>
  <c r="F919" i="27"/>
  <c r="M918" i="27"/>
  <c r="R918" i="27" s="1"/>
  <c r="S918" i="27" s="1"/>
  <c r="L918" i="27"/>
  <c r="K918" i="27"/>
  <c r="J918" i="27"/>
  <c r="I918" i="27"/>
  <c r="H918" i="27"/>
  <c r="G918" i="27"/>
  <c r="F918" i="27"/>
  <c r="M917" i="27"/>
  <c r="R917" i="27" s="1"/>
  <c r="L917" i="27"/>
  <c r="K917" i="27"/>
  <c r="J917" i="27"/>
  <c r="I917" i="27"/>
  <c r="H917" i="27"/>
  <c r="G917" i="27"/>
  <c r="F917" i="27"/>
  <c r="M916" i="27"/>
  <c r="R916" i="27" s="1"/>
  <c r="S916" i="27" s="1"/>
  <c r="L916" i="27"/>
  <c r="K916" i="27"/>
  <c r="J916" i="27"/>
  <c r="I916" i="27"/>
  <c r="H916" i="27"/>
  <c r="G916" i="27"/>
  <c r="F916" i="27"/>
  <c r="M915" i="27"/>
  <c r="R915" i="27" s="1"/>
  <c r="L915" i="27"/>
  <c r="K915" i="27"/>
  <c r="J915" i="27"/>
  <c r="I915" i="27"/>
  <c r="H915" i="27"/>
  <c r="G915" i="27"/>
  <c r="F915" i="27"/>
  <c r="S914" i="27"/>
  <c r="R914" i="27"/>
  <c r="Q914" i="27"/>
  <c r="P914" i="27"/>
  <c r="O914" i="27"/>
  <c r="N914" i="27"/>
  <c r="M914" i="27"/>
  <c r="L914" i="27"/>
  <c r="K914" i="27"/>
  <c r="J914" i="27"/>
  <c r="I914" i="27"/>
  <c r="H914" i="27"/>
  <c r="G914" i="27"/>
  <c r="F914" i="27"/>
  <c r="S913" i="27"/>
  <c r="R913" i="27"/>
  <c r="Q913" i="27"/>
  <c r="P913" i="27"/>
  <c r="O913" i="27"/>
  <c r="N913" i="27"/>
  <c r="M913" i="27"/>
  <c r="L913" i="27"/>
  <c r="K913" i="27"/>
  <c r="J913" i="27"/>
  <c r="I913" i="27"/>
  <c r="H913" i="27"/>
  <c r="G913" i="27"/>
  <c r="F913" i="27"/>
  <c r="S912" i="27"/>
  <c r="R912" i="27"/>
  <c r="Q912" i="27"/>
  <c r="P912" i="27"/>
  <c r="O912" i="27"/>
  <c r="N912" i="27"/>
  <c r="M912" i="27"/>
  <c r="L912" i="27"/>
  <c r="K912" i="27"/>
  <c r="J912" i="27"/>
  <c r="I912" i="27"/>
  <c r="H912" i="27"/>
  <c r="G912" i="27"/>
  <c r="F912" i="27"/>
  <c r="S911" i="27"/>
  <c r="R911" i="27"/>
  <c r="Q911" i="27"/>
  <c r="P911" i="27"/>
  <c r="O911" i="27"/>
  <c r="N911" i="27"/>
  <c r="M911" i="27"/>
  <c r="L911" i="27"/>
  <c r="K911" i="27"/>
  <c r="J911" i="27"/>
  <c r="I911" i="27"/>
  <c r="H911" i="27"/>
  <c r="G911" i="27"/>
  <c r="F911" i="27"/>
  <c r="S910" i="27"/>
  <c r="R910" i="27"/>
  <c r="Q910" i="27"/>
  <c r="P910" i="27"/>
  <c r="O910" i="27"/>
  <c r="N910" i="27"/>
  <c r="M910" i="27"/>
  <c r="L910" i="27"/>
  <c r="K910" i="27"/>
  <c r="J910" i="27"/>
  <c r="I910" i="27"/>
  <c r="H910" i="27"/>
  <c r="G910" i="27"/>
  <c r="F910" i="27"/>
  <c r="S909" i="27"/>
  <c r="R909" i="27"/>
  <c r="Q909" i="27"/>
  <c r="P909" i="27"/>
  <c r="O909" i="27"/>
  <c r="N909" i="27"/>
  <c r="M909" i="27"/>
  <c r="L909" i="27"/>
  <c r="K909" i="27"/>
  <c r="J909" i="27"/>
  <c r="I909" i="27"/>
  <c r="H909" i="27"/>
  <c r="G909" i="27"/>
  <c r="F909" i="27"/>
  <c r="S908" i="27"/>
  <c r="R908" i="27"/>
  <c r="Q908" i="27"/>
  <c r="P908" i="27"/>
  <c r="O908" i="27"/>
  <c r="N908" i="27"/>
  <c r="M908" i="27"/>
  <c r="L908" i="27"/>
  <c r="K908" i="27"/>
  <c r="J908" i="27"/>
  <c r="I908" i="27"/>
  <c r="H908" i="27"/>
  <c r="G908" i="27"/>
  <c r="F908" i="27"/>
  <c r="S907" i="27"/>
  <c r="R907" i="27"/>
  <c r="Q907" i="27"/>
  <c r="P907" i="27"/>
  <c r="O907" i="27"/>
  <c r="N907" i="27"/>
  <c r="M907" i="27"/>
  <c r="L907" i="27"/>
  <c r="K907" i="27"/>
  <c r="J907" i="27"/>
  <c r="I907" i="27"/>
  <c r="H907" i="27"/>
  <c r="G907" i="27"/>
  <c r="F907" i="27"/>
  <c r="S906" i="27"/>
  <c r="R906" i="27"/>
  <c r="Q906" i="27"/>
  <c r="P906" i="27"/>
  <c r="O906" i="27"/>
  <c r="N906" i="27"/>
  <c r="M906" i="27"/>
  <c r="L906" i="27"/>
  <c r="K906" i="27"/>
  <c r="J906" i="27"/>
  <c r="I906" i="27"/>
  <c r="H906" i="27"/>
  <c r="G906" i="27"/>
  <c r="F906" i="27"/>
  <c r="S905" i="27"/>
  <c r="R905" i="27"/>
  <c r="Q905" i="27"/>
  <c r="P905" i="27"/>
  <c r="O905" i="27"/>
  <c r="N905" i="27"/>
  <c r="M905" i="27"/>
  <c r="L905" i="27"/>
  <c r="K905" i="27"/>
  <c r="J905" i="27"/>
  <c r="I905" i="27"/>
  <c r="H905" i="27"/>
  <c r="G905" i="27"/>
  <c r="F905" i="27"/>
  <c r="P904" i="27"/>
  <c r="O904" i="27"/>
  <c r="N904" i="27"/>
  <c r="L904" i="27"/>
  <c r="K904" i="27"/>
  <c r="J904" i="27"/>
  <c r="I904" i="27"/>
  <c r="H904" i="27"/>
  <c r="G904" i="27"/>
  <c r="F904" i="27"/>
  <c r="S903" i="27"/>
  <c r="R903" i="27"/>
  <c r="Q903" i="27"/>
  <c r="P903" i="27"/>
  <c r="O903" i="27"/>
  <c r="N903" i="27"/>
  <c r="M903" i="27"/>
  <c r="L903" i="27"/>
  <c r="K903" i="27"/>
  <c r="J903" i="27"/>
  <c r="I903" i="27"/>
  <c r="H903" i="27"/>
  <c r="G903" i="27"/>
  <c r="F903" i="27"/>
  <c r="M892" i="27"/>
  <c r="R892" i="27" s="1"/>
  <c r="S892" i="27" s="1"/>
  <c r="L892" i="27"/>
  <c r="K892" i="27"/>
  <c r="J892" i="27"/>
  <c r="I892" i="27"/>
  <c r="H892" i="27"/>
  <c r="G892" i="27"/>
  <c r="F892" i="27"/>
  <c r="M891" i="27"/>
  <c r="R891" i="27" s="1"/>
  <c r="L891" i="27"/>
  <c r="K891" i="27"/>
  <c r="J891" i="27"/>
  <c r="I891" i="27"/>
  <c r="H891" i="27"/>
  <c r="G891" i="27"/>
  <c r="F891" i="27"/>
  <c r="M890" i="27"/>
  <c r="R890" i="27" s="1"/>
  <c r="S890" i="27" s="1"/>
  <c r="L890" i="27"/>
  <c r="K890" i="27"/>
  <c r="J890" i="27"/>
  <c r="I890" i="27"/>
  <c r="H890" i="27"/>
  <c r="G890" i="27"/>
  <c r="F890" i="27"/>
  <c r="M889" i="27"/>
  <c r="R889" i="27" s="1"/>
  <c r="L889" i="27"/>
  <c r="K889" i="27"/>
  <c r="J889" i="27"/>
  <c r="I889" i="27"/>
  <c r="H889" i="27"/>
  <c r="G889" i="27"/>
  <c r="F889" i="27"/>
  <c r="M888" i="27"/>
  <c r="R888" i="27" s="1"/>
  <c r="S888" i="27" s="1"/>
  <c r="L888" i="27"/>
  <c r="K888" i="27"/>
  <c r="J888" i="27"/>
  <c r="I888" i="27"/>
  <c r="H888" i="27"/>
  <c r="G888" i="27"/>
  <c r="F888" i="27"/>
  <c r="M887" i="27"/>
  <c r="R887" i="27" s="1"/>
  <c r="L887" i="27"/>
  <c r="K887" i="27"/>
  <c r="J887" i="27"/>
  <c r="I887" i="27"/>
  <c r="H887" i="27"/>
  <c r="G887" i="27"/>
  <c r="F887" i="27"/>
  <c r="S886" i="27"/>
  <c r="R886" i="27"/>
  <c r="Q886" i="27"/>
  <c r="P886" i="27"/>
  <c r="O886" i="27"/>
  <c r="N886" i="27"/>
  <c r="M886" i="27"/>
  <c r="L886" i="27"/>
  <c r="K886" i="27"/>
  <c r="J886" i="27"/>
  <c r="I886" i="27"/>
  <c r="H886" i="27"/>
  <c r="G886" i="27"/>
  <c r="F886" i="27"/>
  <c r="S885" i="27"/>
  <c r="R885" i="27"/>
  <c r="Q885" i="27"/>
  <c r="P885" i="27"/>
  <c r="O885" i="27"/>
  <c r="N885" i="27"/>
  <c r="M885" i="27"/>
  <c r="L885" i="27"/>
  <c r="K885" i="27"/>
  <c r="J885" i="27"/>
  <c r="I885" i="27"/>
  <c r="H885" i="27"/>
  <c r="G885" i="27"/>
  <c r="F885" i="27"/>
  <c r="S884" i="27"/>
  <c r="R884" i="27"/>
  <c r="Q884" i="27"/>
  <c r="P884" i="27"/>
  <c r="O884" i="27"/>
  <c r="N884" i="27"/>
  <c r="M884" i="27"/>
  <c r="L884" i="27"/>
  <c r="K884" i="27"/>
  <c r="J884" i="27"/>
  <c r="I884" i="27"/>
  <c r="H884" i="27"/>
  <c r="G884" i="27"/>
  <c r="F884" i="27"/>
  <c r="S883" i="27"/>
  <c r="R883" i="27"/>
  <c r="Q883" i="27"/>
  <c r="P883" i="27"/>
  <c r="O883" i="27"/>
  <c r="N883" i="27"/>
  <c r="M883" i="27"/>
  <c r="L883" i="27"/>
  <c r="K883" i="27"/>
  <c r="J883" i="27"/>
  <c r="I883" i="27"/>
  <c r="H883" i="27"/>
  <c r="G883" i="27"/>
  <c r="F883" i="27"/>
  <c r="S882" i="27"/>
  <c r="R882" i="27"/>
  <c r="Q882" i="27"/>
  <c r="P882" i="27"/>
  <c r="O882" i="27"/>
  <c r="N882" i="27"/>
  <c r="M882" i="27"/>
  <c r="L882" i="27"/>
  <c r="K882" i="27"/>
  <c r="J882" i="27"/>
  <c r="I882" i="27"/>
  <c r="H882" i="27"/>
  <c r="G882" i="27"/>
  <c r="F882" i="27"/>
  <c r="S881" i="27"/>
  <c r="R881" i="27"/>
  <c r="Q881" i="27"/>
  <c r="P881" i="27"/>
  <c r="O881" i="27"/>
  <c r="N881" i="27"/>
  <c r="M881" i="27"/>
  <c r="L881" i="27"/>
  <c r="K881" i="27"/>
  <c r="J881" i="27"/>
  <c r="I881" i="27"/>
  <c r="H881" i="27"/>
  <c r="G881" i="27"/>
  <c r="F881" i="27"/>
  <c r="S880" i="27"/>
  <c r="R880" i="27"/>
  <c r="Q880" i="27"/>
  <c r="P880" i="27"/>
  <c r="O880" i="27"/>
  <c r="N880" i="27"/>
  <c r="M880" i="27"/>
  <c r="L880" i="27"/>
  <c r="K880" i="27"/>
  <c r="J880" i="27"/>
  <c r="I880" i="27"/>
  <c r="H880" i="27"/>
  <c r="G880" i="27"/>
  <c r="F880" i="27"/>
  <c r="S879" i="27"/>
  <c r="R879" i="27"/>
  <c r="Q879" i="27"/>
  <c r="P879" i="27"/>
  <c r="O879" i="27"/>
  <c r="N879" i="27"/>
  <c r="M879" i="27"/>
  <c r="L879" i="27"/>
  <c r="K879" i="27"/>
  <c r="J879" i="27"/>
  <c r="I879" i="27"/>
  <c r="H879" i="27"/>
  <c r="G879" i="27"/>
  <c r="F879" i="27"/>
  <c r="S878" i="27"/>
  <c r="R878" i="27"/>
  <c r="Q878" i="27"/>
  <c r="P878" i="27"/>
  <c r="O878" i="27"/>
  <c r="N878" i="27"/>
  <c r="M878" i="27"/>
  <c r="L878" i="27"/>
  <c r="K878" i="27"/>
  <c r="J878" i="27"/>
  <c r="I878" i="27"/>
  <c r="H878" i="27"/>
  <c r="G878" i="27"/>
  <c r="F878" i="27"/>
  <c r="S877" i="27"/>
  <c r="R877" i="27"/>
  <c r="Q877" i="27"/>
  <c r="P877" i="27"/>
  <c r="O877" i="27"/>
  <c r="N877" i="27"/>
  <c r="M877" i="27"/>
  <c r="L877" i="27"/>
  <c r="K877" i="27"/>
  <c r="J877" i="27"/>
  <c r="I877" i="27"/>
  <c r="H877" i="27"/>
  <c r="G877" i="27"/>
  <c r="F877" i="27"/>
  <c r="P876" i="27"/>
  <c r="O876" i="27"/>
  <c r="N876" i="27"/>
  <c r="M876" i="27"/>
  <c r="L876" i="27"/>
  <c r="K876" i="27"/>
  <c r="J876" i="27"/>
  <c r="I876" i="27"/>
  <c r="H876" i="27"/>
  <c r="G876" i="27"/>
  <c r="F876" i="27"/>
  <c r="S875" i="27"/>
  <c r="R875" i="27"/>
  <c r="Q875" i="27"/>
  <c r="P875" i="27"/>
  <c r="O875" i="27"/>
  <c r="N875" i="27"/>
  <c r="M875" i="27"/>
  <c r="L875" i="27"/>
  <c r="K875" i="27"/>
  <c r="J875" i="27"/>
  <c r="I875" i="27"/>
  <c r="H875" i="27"/>
  <c r="G875" i="27"/>
  <c r="F875" i="27"/>
  <c r="M864" i="27"/>
  <c r="R864" i="27" s="1"/>
  <c r="S864" i="27" s="1"/>
  <c r="L864" i="27"/>
  <c r="K864" i="27"/>
  <c r="J864" i="27"/>
  <c r="I864" i="27"/>
  <c r="H864" i="27"/>
  <c r="G864" i="27"/>
  <c r="F864" i="27"/>
  <c r="M863" i="27"/>
  <c r="R863" i="27" s="1"/>
  <c r="L863" i="27"/>
  <c r="K863" i="27"/>
  <c r="J863" i="27"/>
  <c r="I863" i="27"/>
  <c r="H863" i="27"/>
  <c r="G863" i="27"/>
  <c r="F863" i="27"/>
  <c r="M862" i="27"/>
  <c r="R862" i="27" s="1"/>
  <c r="S862" i="27" s="1"/>
  <c r="L862" i="27"/>
  <c r="K862" i="27"/>
  <c r="J862" i="27"/>
  <c r="I862" i="27"/>
  <c r="H862" i="27"/>
  <c r="G862" i="27"/>
  <c r="F862" i="27"/>
  <c r="M861" i="27"/>
  <c r="R861" i="27" s="1"/>
  <c r="L861" i="27"/>
  <c r="K861" i="27"/>
  <c r="J861" i="27"/>
  <c r="I861" i="27"/>
  <c r="H861" i="27"/>
  <c r="G861" i="27"/>
  <c r="F861" i="27"/>
  <c r="M860" i="27"/>
  <c r="R860" i="27" s="1"/>
  <c r="S860" i="27" s="1"/>
  <c r="L860" i="27"/>
  <c r="K860" i="27"/>
  <c r="J860" i="27"/>
  <c r="I860" i="27"/>
  <c r="H860" i="27"/>
  <c r="G860" i="27"/>
  <c r="F860" i="27"/>
  <c r="M859" i="27"/>
  <c r="R859" i="27" s="1"/>
  <c r="L859" i="27"/>
  <c r="K859" i="27"/>
  <c r="J859" i="27"/>
  <c r="I859" i="27"/>
  <c r="H859" i="27"/>
  <c r="G859" i="27"/>
  <c r="F859" i="27"/>
  <c r="S858" i="27"/>
  <c r="R858" i="27"/>
  <c r="Q858" i="27"/>
  <c r="P858" i="27"/>
  <c r="O858" i="27"/>
  <c r="N858" i="27"/>
  <c r="M858" i="27"/>
  <c r="L858" i="27"/>
  <c r="K858" i="27"/>
  <c r="J858" i="27"/>
  <c r="I858" i="27"/>
  <c r="H858" i="27"/>
  <c r="G858" i="27"/>
  <c r="F858" i="27"/>
  <c r="S857" i="27"/>
  <c r="R857" i="27"/>
  <c r="Q857" i="27"/>
  <c r="P857" i="27"/>
  <c r="O857" i="27"/>
  <c r="N857" i="27"/>
  <c r="M857" i="27"/>
  <c r="L857" i="27"/>
  <c r="K857" i="27"/>
  <c r="J857" i="27"/>
  <c r="I857" i="27"/>
  <c r="H857" i="27"/>
  <c r="G857" i="27"/>
  <c r="F857" i="27"/>
  <c r="S856" i="27"/>
  <c r="R856" i="27"/>
  <c r="Q856" i="27"/>
  <c r="P856" i="27"/>
  <c r="O856" i="27"/>
  <c r="N856" i="27"/>
  <c r="M856" i="27"/>
  <c r="L856" i="27"/>
  <c r="K856" i="27"/>
  <c r="J856" i="27"/>
  <c r="I856" i="27"/>
  <c r="H856" i="27"/>
  <c r="G856" i="27"/>
  <c r="F856" i="27"/>
  <c r="S855" i="27"/>
  <c r="R855" i="27"/>
  <c r="Q855" i="27"/>
  <c r="P855" i="27"/>
  <c r="O855" i="27"/>
  <c r="N855" i="27"/>
  <c r="M855" i="27"/>
  <c r="L855" i="27"/>
  <c r="K855" i="27"/>
  <c r="J855" i="27"/>
  <c r="I855" i="27"/>
  <c r="H855" i="27"/>
  <c r="G855" i="27"/>
  <c r="F855" i="27"/>
  <c r="S854" i="27"/>
  <c r="R854" i="27"/>
  <c r="Q854" i="27"/>
  <c r="P854" i="27"/>
  <c r="O854" i="27"/>
  <c r="N854" i="27"/>
  <c r="M854" i="27"/>
  <c r="L854" i="27"/>
  <c r="K854" i="27"/>
  <c r="J854" i="27"/>
  <c r="I854" i="27"/>
  <c r="H854" i="27"/>
  <c r="G854" i="27"/>
  <c r="F854" i="27"/>
  <c r="S853" i="27"/>
  <c r="R853" i="27"/>
  <c r="Q853" i="27"/>
  <c r="P853" i="27"/>
  <c r="O853" i="27"/>
  <c r="N853" i="27"/>
  <c r="M853" i="27"/>
  <c r="L853" i="27"/>
  <c r="K853" i="27"/>
  <c r="J853" i="27"/>
  <c r="I853" i="27"/>
  <c r="H853" i="27"/>
  <c r="G853" i="27"/>
  <c r="F853" i="27"/>
  <c r="S852" i="27"/>
  <c r="R852" i="27"/>
  <c r="Q852" i="27"/>
  <c r="P852" i="27"/>
  <c r="O852" i="27"/>
  <c r="N852" i="27"/>
  <c r="M852" i="27"/>
  <c r="L852" i="27"/>
  <c r="K852" i="27"/>
  <c r="J852" i="27"/>
  <c r="I852" i="27"/>
  <c r="H852" i="27"/>
  <c r="G852" i="27"/>
  <c r="F852" i="27"/>
  <c r="S851" i="27"/>
  <c r="R851" i="27"/>
  <c r="Q851" i="27"/>
  <c r="P851" i="27"/>
  <c r="O851" i="27"/>
  <c r="N851" i="27"/>
  <c r="M851" i="27"/>
  <c r="L851" i="27"/>
  <c r="K851" i="27"/>
  <c r="J851" i="27"/>
  <c r="I851" i="27"/>
  <c r="H851" i="27"/>
  <c r="G851" i="27"/>
  <c r="F851" i="27"/>
  <c r="S850" i="27"/>
  <c r="R850" i="27"/>
  <c r="Q850" i="27"/>
  <c r="P850" i="27"/>
  <c r="O850" i="27"/>
  <c r="N850" i="27"/>
  <c r="M850" i="27"/>
  <c r="L850" i="27"/>
  <c r="K850" i="27"/>
  <c r="J850" i="27"/>
  <c r="I850" i="27"/>
  <c r="H850" i="27"/>
  <c r="G850" i="27"/>
  <c r="F850" i="27"/>
  <c r="S849" i="27"/>
  <c r="R849" i="27"/>
  <c r="Q849" i="27"/>
  <c r="P849" i="27"/>
  <c r="O849" i="27"/>
  <c r="N849" i="27"/>
  <c r="M849" i="27"/>
  <c r="L849" i="27"/>
  <c r="K849" i="27"/>
  <c r="J849" i="27"/>
  <c r="I849" i="27"/>
  <c r="H849" i="27"/>
  <c r="G849" i="27"/>
  <c r="F849" i="27"/>
  <c r="P848" i="27"/>
  <c r="O848" i="27"/>
  <c r="N848" i="27"/>
  <c r="L848" i="27"/>
  <c r="K848" i="27"/>
  <c r="J848" i="27"/>
  <c r="I848" i="27"/>
  <c r="H848" i="27"/>
  <c r="G848" i="27"/>
  <c r="F848" i="27"/>
  <c r="S847" i="27"/>
  <c r="R847" i="27"/>
  <c r="Q847" i="27"/>
  <c r="P847" i="27"/>
  <c r="O847" i="27"/>
  <c r="N847" i="27"/>
  <c r="M847" i="27"/>
  <c r="L847" i="27"/>
  <c r="K847" i="27"/>
  <c r="J847" i="27"/>
  <c r="I847" i="27"/>
  <c r="H847" i="27"/>
  <c r="G847" i="27"/>
  <c r="F847" i="27"/>
  <c r="M836" i="27"/>
  <c r="R836" i="27" s="1"/>
  <c r="S836" i="27" s="1"/>
  <c r="L836" i="27"/>
  <c r="K836" i="27"/>
  <c r="J836" i="27"/>
  <c r="I836" i="27"/>
  <c r="H836" i="27"/>
  <c r="G836" i="27"/>
  <c r="F836" i="27"/>
  <c r="M835" i="27"/>
  <c r="R835" i="27" s="1"/>
  <c r="L835" i="27"/>
  <c r="K835" i="27"/>
  <c r="J835" i="27"/>
  <c r="I835" i="27"/>
  <c r="H835" i="27"/>
  <c r="G835" i="27"/>
  <c r="F835" i="27"/>
  <c r="M834" i="27"/>
  <c r="R834" i="27" s="1"/>
  <c r="S834" i="27" s="1"/>
  <c r="L834" i="27"/>
  <c r="K834" i="27"/>
  <c r="J834" i="27"/>
  <c r="I834" i="27"/>
  <c r="H834" i="27"/>
  <c r="G834" i="27"/>
  <c r="F834" i="27"/>
  <c r="M833" i="27"/>
  <c r="R833" i="27" s="1"/>
  <c r="L833" i="27"/>
  <c r="K833" i="27"/>
  <c r="J833" i="27"/>
  <c r="I833" i="27"/>
  <c r="H833" i="27"/>
  <c r="G833" i="27"/>
  <c r="F833" i="27"/>
  <c r="M832" i="27"/>
  <c r="R832" i="27" s="1"/>
  <c r="S832" i="27" s="1"/>
  <c r="L832" i="27"/>
  <c r="K832" i="27"/>
  <c r="J832" i="27"/>
  <c r="I832" i="27"/>
  <c r="H832" i="27"/>
  <c r="G832" i="27"/>
  <c r="F832" i="27"/>
  <c r="M831" i="27"/>
  <c r="R831" i="27" s="1"/>
  <c r="L831" i="27"/>
  <c r="K831" i="27"/>
  <c r="J831" i="27"/>
  <c r="I831" i="27"/>
  <c r="H831" i="27"/>
  <c r="G831" i="27"/>
  <c r="F831" i="27"/>
  <c r="S830" i="27"/>
  <c r="R830" i="27"/>
  <c r="Q830" i="27"/>
  <c r="P830" i="27"/>
  <c r="O830" i="27"/>
  <c r="N830" i="27"/>
  <c r="M830" i="27"/>
  <c r="L830" i="27"/>
  <c r="K830" i="27"/>
  <c r="J830" i="27"/>
  <c r="I830" i="27"/>
  <c r="H830" i="27"/>
  <c r="G830" i="27"/>
  <c r="F830" i="27"/>
  <c r="S829" i="27"/>
  <c r="R829" i="27"/>
  <c r="Q829" i="27"/>
  <c r="P829" i="27"/>
  <c r="O829" i="27"/>
  <c r="N829" i="27"/>
  <c r="M829" i="27"/>
  <c r="L829" i="27"/>
  <c r="K829" i="27"/>
  <c r="J829" i="27"/>
  <c r="I829" i="27"/>
  <c r="H829" i="27"/>
  <c r="G829" i="27"/>
  <c r="F829" i="27"/>
  <c r="S828" i="27"/>
  <c r="R828" i="27"/>
  <c r="Q828" i="27"/>
  <c r="P828" i="27"/>
  <c r="O828" i="27"/>
  <c r="N828" i="27"/>
  <c r="M828" i="27"/>
  <c r="L828" i="27"/>
  <c r="K828" i="27"/>
  <c r="J828" i="27"/>
  <c r="I828" i="27"/>
  <c r="H828" i="27"/>
  <c r="G828" i="27"/>
  <c r="F828" i="27"/>
  <c r="S827" i="27"/>
  <c r="R827" i="27"/>
  <c r="Q827" i="27"/>
  <c r="P827" i="27"/>
  <c r="O827" i="27"/>
  <c r="N827" i="27"/>
  <c r="M827" i="27"/>
  <c r="L827" i="27"/>
  <c r="K827" i="27"/>
  <c r="J827" i="27"/>
  <c r="I827" i="27"/>
  <c r="H827" i="27"/>
  <c r="G827" i="27"/>
  <c r="F827" i="27"/>
  <c r="S826" i="27"/>
  <c r="R826" i="27"/>
  <c r="Q826" i="27"/>
  <c r="P826" i="27"/>
  <c r="O826" i="27"/>
  <c r="N826" i="27"/>
  <c r="M826" i="27"/>
  <c r="L826" i="27"/>
  <c r="K826" i="27"/>
  <c r="J826" i="27"/>
  <c r="I826" i="27"/>
  <c r="H826" i="27"/>
  <c r="G826" i="27"/>
  <c r="F826" i="27"/>
  <c r="S825" i="27"/>
  <c r="R825" i="27"/>
  <c r="Q825" i="27"/>
  <c r="P825" i="27"/>
  <c r="O825" i="27"/>
  <c r="N825" i="27"/>
  <c r="M825" i="27"/>
  <c r="L825" i="27"/>
  <c r="K825" i="27"/>
  <c r="J825" i="27"/>
  <c r="I825" i="27"/>
  <c r="H825" i="27"/>
  <c r="G825" i="27"/>
  <c r="F825" i="27"/>
  <c r="S824" i="27"/>
  <c r="R824" i="27"/>
  <c r="Q824" i="27"/>
  <c r="P824" i="27"/>
  <c r="O824" i="27"/>
  <c r="N824" i="27"/>
  <c r="M824" i="27"/>
  <c r="L824" i="27"/>
  <c r="K824" i="27"/>
  <c r="J824" i="27"/>
  <c r="I824" i="27"/>
  <c r="H824" i="27"/>
  <c r="G824" i="27"/>
  <c r="F824" i="27"/>
  <c r="S823" i="27"/>
  <c r="R823" i="27"/>
  <c r="Q823" i="27"/>
  <c r="P823" i="27"/>
  <c r="O823" i="27"/>
  <c r="N823" i="27"/>
  <c r="M823" i="27"/>
  <c r="L823" i="27"/>
  <c r="K823" i="27"/>
  <c r="J823" i="27"/>
  <c r="I823" i="27"/>
  <c r="H823" i="27"/>
  <c r="G823" i="27"/>
  <c r="F823" i="27"/>
  <c r="S822" i="27"/>
  <c r="R822" i="27"/>
  <c r="Q822" i="27"/>
  <c r="P822" i="27"/>
  <c r="O822" i="27"/>
  <c r="N822" i="27"/>
  <c r="M822" i="27"/>
  <c r="L822" i="27"/>
  <c r="K822" i="27"/>
  <c r="J822" i="27"/>
  <c r="I822" i="27"/>
  <c r="H822" i="27"/>
  <c r="G822" i="27"/>
  <c r="F822" i="27"/>
  <c r="S821" i="27"/>
  <c r="R821" i="27"/>
  <c r="Q821" i="27"/>
  <c r="P821" i="27"/>
  <c r="O821" i="27"/>
  <c r="N821" i="27"/>
  <c r="M821" i="27"/>
  <c r="L821" i="27"/>
  <c r="K821" i="27"/>
  <c r="J821" i="27"/>
  <c r="I821" i="27"/>
  <c r="H821" i="27"/>
  <c r="G821" i="27"/>
  <c r="F821" i="27"/>
  <c r="P820" i="27"/>
  <c r="O820" i="27"/>
  <c r="N820" i="27"/>
  <c r="L820" i="27"/>
  <c r="K820" i="27"/>
  <c r="J820" i="27"/>
  <c r="I820" i="27"/>
  <c r="H820" i="27"/>
  <c r="G820" i="27"/>
  <c r="F820" i="27"/>
  <c r="S819" i="27"/>
  <c r="R819" i="27"/>
  <c r="Q819" i="27"/>
  <c r="P819" i="27"/>
  <c r="O819" i="27"/>
  <c r="N819" i="27"/>
  <c r="M819" i="27"/>
  <c r="L819" i="27"/>
  <c r="K819" i="27"/>
  <c r="J819" i="27"/>
  <c r="I819" i="27"/>
  <c r="H819" i="27"/>
  <c r="G819" i="27"/>
  <c r="F819" i="27"/>
  <c r="M808" i="27"/>
  <c r="R808" i="27" s="1"/>
  <c r="S808" i="27" s="1"/>
  <c r="L808" i="27"/>
  <c r="K808" i="27"/>
  <c r="J808" i="27"/>
  <c r="I808" i="27"/>
  <c r="H808" i="27"/>
  <c r="G808" i="27"/>
  <c r="F808" i="27"/>
  <c r="M807" i="27"/>
  <c r="R807" i="27" s="1"/>
  <c r="L807" i="27"/>
  <c r="K807" i="27"/>
  <c r="J807" i="27"/>
  <c r="I807" i="27"/>
  <c r="H807" i="27"/>
  <c r="G807" i="27"/>
  <c r="F807" i="27"/>
  <c r="M806" i="27"/>
  <c r="R806" i="27" s="1"/>
  <c r="S806" i="27" s="1"/>
  <c r="L806" i="27"/>
  <c r="K806" i="27"/>
  <c r="J806" i="27"/>
  <c r="I806" i="27"/>
  <c r="H806" i="27"/>
  <c r="G806" i="27"/>
  <c r="F806" i="27"/>
  <c r="M805" i="27"/>
  <c r="R805" i="27" s="1"/>
  <c r="L805" i="27"/>
  <c r="K805" i="27"/>
  <c r="J805" i="27"/>
  <c r="I805" i="27"/>
  <c r="H805" i="27"/>
  <c r="G805" i="27"/>
  <c r="F805" i="27"/>
  <c r="M804" i="27"/>
  <c r="R804" i="27" s="1"/>
  <c r="S804" i="27" s="1"/>
  <c r="L804" i="27"/>
  <c r="K804" i="27"/>
  <c r="J804" i="27"/>
  <c r="I804" i="27"/>
  <c r="H804" i="27"/>
  <c r="G804" i="27"/>
  <c r="F804" i="27"/>
  <c r="M803" i="27"/>
  <c r="R803" i="27" s="1"/>
  <c r="L803" i="27"/>
  <c r="K803" i="27"/>
  <c r="J803" i="27"/>
  <c r="I803" i="27"/>
  <c r="H803" i="27"/>
  <c r="G803" i="27"/>
  <c r="F803" i="27"/>
  <c r="S802" i="27"/>
  <c r="R802" i="27"/>
  <c r="Q802" i="27"/>
  <c r="P802" i="27"/>
  <c r="O802" i="27"/>
  <c r="N802" i="27"/>
  <c r="M802" i="27"/>
  <c r="L802" i="27"/>
  <c r="K802" i="27"/>
  <c r="J802" i="27"/>
  <c r="I802" i="27"/>
  <c r="H802" i="27"/>
  <c r="G802" i="27"/>
  <c r="F802" i="27"/>
  <c r="S801" i="27"/>
  <c r="R801" i="27"/>
  <c r="Q801" i="27"/>
  <c r="P801" i="27"/>
  <c r="O801" i="27"/>
  <c r="N801" i="27"/>
  <c r="M801" i="27"/>
  <c r="L801" i="27"/>
  <c r="K801" i="27"/>
  <c r="J801" i="27"/>
  <c r="I801" i="27"/>
  <c r="H801" i="27"/>
  <c r="G801" i="27"/>
  <c r="F801" i="27"/>
  <c r="S800" i="27"/>
  <c r="R800" i="27"/>
  <c r="Q800" i="27"/>
  <c r="P800" i="27"/>
  <c r="O800" i="27"/>
  <c r="N800" i="27"/>
  <c r="M800" i="27"/>
  <c r="L800" i="27"/>
  <c r="K800" i="27"/>
  <c r="J800" i="27"/>
  <c r="I800" i="27"/>
  <c r="H800" i="27"/>
  <c r="G800" i="27"/>
  <c r="F800" i="27"/>
  <c r="S799" i="27"/>
  <c r="R799" i="27"/>
  <c r="Q799" i="27"/>
  <c r="P799" i="27"/>
  <c r="O799" i="27"/>
  <c r="N799" i="27"/>
  <c r="M799" i="27"/>
  <c r="L799" i="27"/>
  <c r="K799" i="27"/>
  <c r="J799" i="27"/>
  <c r="I799" i="27"/>
  <c r="H799" i="27"/>
  <c r="G799" i="27"/>
  <c r="F799" i="27"/>
  <c r="S798" i="27"/>
  <c r="R798" i="27"/>
  <c r="Q798" i="27"/>
  <c r="P798" i="27"/>
  <c r="O798" i="27"/>
  <c r="N798" i="27"/>
  <c r="M798" i="27"/>
  <c r="L798" i="27"/>
  <c r="K798" i="27"/>
  <c r="J798" i="27"/>
  <c r="I798" i="27"/>
  <c r="H798" i="27"/>
  <c r="G798" i="27"/>
  <c r="F798" i="27"/>
  <c r="S797" i="27"/>
  <c r="R797" i="27"/>
  <c r="Q797" i="27"/>
  <c r="P797" i="27"/>
  <c r="O797" i="27"/>
  <c r="N797" i="27"/>
  <c r="M797" i="27"/>
  <c r="L797" i="27"/>
  <c r="K797" i="27"/>
  <c r="J797" i="27"/>
  <c r="I797" i="27"/>
  <c r="H797" i="27"/>
  <c r="G797" i="27"/>
  <c r="F797" i="27"/>
  <c r="S796" i="27"/>
  <c r="R796" i="27"/>
  <c r="Q796" i="27"/>
  <c r="P796" i="27"/>
  <c r="O796" i="27"/>
  <c r="N796" i="27"/>
  <c r="M796" i="27"/>
  <c r="L796" i="27"/>
  <c r="K796" i="27"/>
  <c r="J796" i="27"/>
  <c r="I796" i="27"/>
  <c r="H796" i="27"/>
  <c r="G796" i="27"/>
  <c r="F796" i="27"/>
  <c r="S795" i="27"/>
  <c r="R795" i="27"/>
  <c r="Q795" i="27"/>
  <c r="P795" i="27"/>
  <c r="O795" i="27"/>
  <c r="N795" i="27"/>
  <c r="M795" i="27"/>
  <c r="L795" i="27"/>
  <c r="K795" i="27"/>
  <c r="J795" i="27"/>
  <c r="I795" i="27"/>
  <c r="H795" i="27"/>
  <c r="G795" i="27"/>
  <c r="F795" i="27"/>
  <c r="S794" i="27"/>
  <c r="R794" i="27"/>
  <c r="Q794" i="27"/>
  <c r="P794" i="27"/>
  <c r="O794" i="27"/>
  <c r="N794" i="27"/>
  <c r="M794" i="27"/>
  <c r="L794" i="27"/>
  <c r="K794" i="27"/>
  <c r="J794" i="27"/>
  <c r="I794" i="27"/>
  <c r="H794" i="27"/>
  <c r="G794" i="27"/>
  <c r="F794" i="27"/>
  <c r="S793" i="27"/>
  <c r="R793" i="27"/>
  <c r="Q793" i="27"/>
  <c r="P793" i="27"/>
  <c r="O793" i="27"/>
  <c r="N793" i="27"/>
  <c r="M793" i="27"/>
  <c r="L793" i="27"/>
  <c r="K793" i="27"/>
  <c r="J793" i="27"/>
  <c r="I793" i="27"/>
  <c r="H793" i="27"/>
  <c r="G793" i="27"/>
  <c r="F793" i="27"/>
  <c r="P792" i="27"/>
  <c r="O792" i="27"/>
  <c r="N792" i="27"/>
  <c r="L792" i="27"/>
  <c r="K792" i="27"/>
  <c r="J792" i="27"/>
  <c r="I792" i="27"/>
  <c r="H792" i="27"/>
  <c r="G792" i="27"/>
  <c r="F792" i="27"/>
  <c r="S791" i="27"/>
  <c r="R791" i="27"/>
  <c r="Q791" i="27"/>
  <c r="P791" i="27"/>
  <c r="O791" i="27"/>
  <c r="N791" i="27"/>
  <c r="M791" i="27"/>
  <c r="L791" i="27"/>
  <c r="K791" i="27"/>
  <c r="J791" i="27"/>
  <c r="I791" i="27"/>
  <c r="H791" i="27"/>
  <c r="G791" i="27"/>
  <c r="F791" i="27"/>
  <c r="M780" i="27"/>
  <c r="R780" i="27" s="1"/>
  <c r="S780" i="27" s="1"/>
  <c r="L780" i="27"/>
  <c r="K780" i="27"/>
  <c r="J780" i="27"/>
  <c r="I780" i="27"/>
  <c r="H780" i="27"/>
  <c r="G780" i="27"/>
  <c r="F780" i="27"/>
  <c r="M779" i="27"/>
  <c r="R779" i="27" s="1"/>
  <c r="L779" i="27"/>
  <c r="K779" i="27"/>
  <c r="J779" i="27"/>
  <c r="I779" i="27"/>
  <c r="H779" i="27"/>
  <c r="G779" i="27"/>
  <c r="F779" i="27"/>
  <c r="M778" i="27"/>
  <c r="R778" i="27" s="1"/>
  <c r="S778" i="27" s="1"/>
  <c r="L778" i="27"/>
  <c r="K778" i="27"/>
  <c r="J778" i="27"/>
  <c r="I778" i="27"/>
  <c r="H778" i="27"/>
  <c r="G778" i="27"/>
  <c r="F778" i="27"/>
  <c r="M777" i="27"/>
  <c r="R777" i="27" s="1"/>
  <c r="L777" i="27"/>
  <c r="K777" i="27"/>
  <c r="J777" i="27"/>
  <c r="I777" i="27"/>
  <c r="H777" i="27"/>
  <c r="G777" i="27"/>
  <c r="F777" i="27"/>
  <c r="M776" i="27"/>
  <c r="R776" i="27" s="1"/>
  <c r="S776" i="27" s="1"/>
  <c r="L776" i="27"/>
  <c r="K776" i="27"/>
  <c r="J776" i="27"/>
  <c r="I776" i="27"/>
  <c r="H776" i="27"/>
  <c r="G776" i="27"/>
  <c r="F776" i="27"/>
  <c r="M775" i="27"/>
  <c r="R775" i="27" s="1"/>
  <c r="L775" i="27"/>
  <c r="K775" i="27"/>
  <c r="J775" i="27"/>
  <c r="I775" i="27"/>
  <c r="H775" i="27"/>
  <c r="G775" i="27"/>
  <c r="F775" i="27"/>
  <c r="S774" i="27"/>
  <c r="R774" i="27"/>
  <c r="Q774" i="27"/>
  <c r="P774" i="27"/>
  <c r="O774" i="27"/>
  <c r="N774" i="27"/>
  <c r="M774" i="27"/>
  <c r="L774" i="27"/>
  <c r="K774" i="27"/>
  <c r="J774" i="27"/>
  <c r="I774" i="27"/>
  <c r="H774" i="27"/>
  <c r="G774" i="27"/>
  <c r="F774" i="27"/>
  <c r="S773" i="27"/>
  <c r="R773" i="27"/>
  <c r="Q773" i="27"/>
  <c r="P773" i="27"/>
  <c r="O773" i="27"/>
  <c r="N773" i="27"/>
  <c r="M773" i="27"/>
  <c r="L773" i="27"/>
  <c r="K773" i="27"/>
  <c r="J773" i="27"/>
  <c r="I773" i="27"/>
  <c r="H773" i="27"/>
  <c r="G773" i="27"/>
  <c r="F773" i="27"/>
  <c r="S772" i="27"/>
  <c r="R772" i="27"/>
  <c r="Q772" i="27"/>
  <c r="P772" i="27"/>
  <c r="O772" i="27"/>
  <c r="N772" i="27"/>
  <c r="M772" i="27"/>
  <c r="L772" i="27"/>
  <c r="K772" i="27"/>
  <c r="J772" i="27"/>
  <c r="I772" i="27"/>
  <c r="H772" i="27"/>
  <c r="G772" i="27"/>
  <c r="F772" i="27"/>
  <c r="S771" i="27"/>
  <c r="R771" i="27"/>
  <c r="Q771" i="27"/>
  <c r="P771" i="27"/>
  <c r="O771" i="27"/>
  <c r="N771" i="27"/>
  <c r="M771" i="27"/>
  <c r="L771" i="27"/>
  <c r="K771" i="27"/>
  <c r="J771" i="27"/>
  <c r="I771" i="27"/>
  <c r="H771" i="27"/>
  <c r="G771" i="27"/>
  <c r="F771" i="27"/>
  <c r="S770" i="27"/>
  <c r="R770" i="27"/>
  <c r="Q770" i="27"/>
  <c r="P770" i="27"/>
  <c r="O770" i="27"/>
  <c r="N770" i="27"/>
  <c r="M770" i="27"/>
  <c r="L770" i="27"/>
  <c r="K770" i="27"/>
  <c r="J770" i="27"/>
  <c r="I770" i="27"/>
  <c r="H770" i="27"/>
  <c r="G770" i="27"/>
  <c r="F770" i="27"/>
  <c r="S769" i="27"/>
  <c r="R769" i="27"/>
  <c r="Q769" i="27"/>
  <c r="P769" i="27"/>
  <c r="O769" i="27"/>
  <c r="N769" i="27"/>
  <c r="M769" i="27"/>
  <c r="L769" i="27"/>
  <c r="K769" i="27"/>
  <c r="J769" i="27"/>
  <c r="I769" i="27"/>
  <c r="H769" i="27"/>
  <c r="G769" i="27"/>
  <c r="F769" i="27"/>
  <c r="S768" i="27"/>
  <c r="R768" i="27"/>
  <c r="Q768" i="27"/>
  <c r="P768" i="27"/>
  <c r="O768" i="27"/>
  <c r="N768" i="27"/>
  <c r="M768" i="27"/>
  <c r="L768" i="27"/>
  <c r="K768" i="27"/>
  <c r="J768" i="27"/>
  <c r="I768" i="27"/>
  <c r="H768" i="27"/>
  <c r="G768" i="27"/>
  <c r="F768" i="27"/>
  <c r="S767" i="27"/>
  <c r="R767" i="27"/>
  <c r="Q767" i="27"/>
  <c r="P767" i="27"/>
  <c r="O767" i="27"/>
  <c r="N767" i="27"/>
  <c r="M767" i="27"/>
  <c r="L767" i="27"/>
  <c r="K767" i="27"/>
  <c r="J767" i="27"/>
  <c r="I767" i="27"/>
  <c r="H767" i="27"/>
  <c r="G767" i="27"/>
  <c r="F767" i="27"/>
  <c r="S766" i="27"/>
  <c r="R766" i="27"/>
  <c r="Q766" i="27"/>
  <c r="P766" i="27"/>
  <c r="O766" i="27"/>
  <c r="N766" i="27"/>
  <c r="M766" i="27"/>
  <c r="L766" i="27"/>
  <c r="K766" i="27"/>
  <c r="J766" i="27"/>
  <c r="I766" i="27"/>
  <c r="H766" i="27"/>
  <c r="G766" i="27"/>
  <c r="F766" i="27"/>
  <c r="S765" i="27"/>
  <c r="R765" i="27"/>
  <c r="Q765" i="27"/>
  <c r="P765" i="27"/>
  <c r="O765" i="27"/>
  <c r="N765" i="27"/>
  <c r="M765" i="27"/>
  <c r="L765" i="27"/>
  <c r="K765" i="27"/>
  <c r="J765" i="27"/>
  <c r="I765" i="27"/>
  <c r="H765" i="27"/>
  <c r="G765" i="27"/>
  <c r="F765" i="27"/>
  <c r="P764" i="27"/>
  <c r="O764" i="27"/>
  <c r="N764" i="27"/>
  <c r="L764" i="27"/>
  <c r="K764" i="27"/>
  <c r="J764" i="27"/>
  <c r="I764" i="27"/>
  <c r="H764" i="27"/>
  <c r="G764" i="27"/>
  <c r="F764" i="27"/>
  <c r="S763" i="27"/>
  <c r="R763" i="27"/>
  <c r="Q763" i="27"/>
  <c r="P763" i="27"/>
  <c r="O763" i="27"/>
  <c r="N763" i="27"/>
  <c r="M763" i="27"/>
  <c r="L763" i="27"/>
  <c r="K763" i="27"/>
  <c r="J763" i="27"/>
  <c r="I763" i="27"/>
  <c r="H763" i="27"/>
  <c r="G763" i="27"/>
  <c r="F763" i="27"/>
  <c r="M752" i="27"/>
  <c r="R752" i="27" s="1"/>
  <c r="S752" i="27" s="1"/>
  <c r="L752" i="27"/>
  <c r="K752" i="27"/>
  <c r="J752" i="27"/>
  <c r="I752" i="27"/>
  <c r="H752" i="27"/>
  <c r="G752" i="27"/>
  <c r="F752" i="27"/>
  <c r="M751" i="27"/>
  <c r="R751" i="27" s="1"/>
  <c r="L751" i="27"/>
  <c r="K751" i="27"/>
  <c r="J751" i="27"/>
  <c r="I751" i="27"/>
  <c r="H751" i="27"/>
  <c r="G751" i="27"/>
  <c r="F751" i="27"/>
  <c r="M750" i="27"/>
  <c r="R750" i="27" s="1"/>
  <c r="S750" i="27" s="1"/>
  <c r="L750" i="27"/>
  <c r="K750" i="27"/>
  <c r="J750" i="27"/>
  <c r="I750" i="27"/>
  <c r="H750" i="27"/>
  <c r="G750" i="27"/>
  <c r="F750" i="27"/>
  <c r="M749" i="27"/>
  <c r="R749" i="27" s="1"/>
  <c r="L749" i="27"/>
  <c r="K749" i="27"/>
  <c r="J749" i="27"/>
  <c r="I749" i="27"/>
  <c r="H749" i="27"/>
  <c r="G749" i="27"/>
  <c r="F749" i="27"/>
  <c r="M748" i="27"/>
  <c r="R748" i="27" s="1"/>
  <c r="S748" i="27" s="1"/>
  <c r="L748" i="27"/>
  <c r="K748" i="27"/>
  <c r="J748" i="27"/>
  <c r="I748" i="27"/>
  <c r="H748" i="27"/>
  <c r="G748" i="27"/>
  <c r="F748" i="27"/>
  <c r="M747" i="27"/>
  <c r="R747" i="27" s="1"/>
  <c r="L747" i="27"/>
  <c r="K747" i="27"/>
  <c r="J747" i="27"/>
  <c r="I747" i="27"/>
  <c r="H747" i="27"/>
  <c r="G747" i="27"/>
  <c r="F747" i="27"/>
  <c r="S746" i="27"/>
  <c r="R746" i="27"/>
  <c r="Q746" i="27"/>
  <c r="P746" i="27"/>
  <c r="O746" i="27"/>
  <c r="N746" i="27"/>
  <c r="M746" i="27"/>
  <c r="L746" i="27"/>
  <c r="K746" i="27"/>
  <c r="J746" i="27"/>
  <c r="I746" i="27"/>
  <c r="H746" i="27"/>
  <c r="G746" i="27"/>
  <c r="F746" i="27"/>
  <c r="S745" i="27"/>
  <c r="R745" i="27"/>
  <c r="Q745" i="27"/>
  <c r="P745" i="27"/>
  <c r="O745" i="27"/>
  <c r="N745" i="27"/>
  <c r="M745" i="27"/>
  <c r="L745" i="27"/>
  <c r="K745" i="27"/>
  <c r="J745" i="27"/>
  <c r="I745" i="27"/>
  <c r="H745" i="27"/>
  <c r="G745" i="27"/>
  <c r="F745" i="27"/>
  <c r="S744" i="27"/>
  <c r="R744" i="27"/>
  <c r="Q744" i="27"/>
  <c r="P744" i="27"/>
  <c r="O744" i="27"/>
  <c r="N744" i="27"/>
  <c r="M744" i="27"/>
  <c r="L744" i="27"/>
  <c r="K744" i="27"/>
  <c r="J744" i="27"/>
  <c r="I744" i="27"/>
  <c r="H744" i="27"/>
  <c r="G744" i="27"/>
  <c r="F744" i="27"/>
  <c r="S743" i="27"/>
  <c r="R743" i="27"/>
  <c r="Q743" i="27"/>
  <c r="P743" i="27"/>
  <c r="O743" i="27"/>
  <c r="N743" i="27"/>
  <c r="M743" i="27"/>
  <c r="L743" i="27"/>
  <c r="K743" i="27"/>
  <c r="J743" i="27"/>
  <c r="I743" i="27"/>
  <c r="H743" i="27"/>
  <c r="G743" i="27"/>
  <c r="F743" i="27"/>
  <c r="S742" i="27"/>
  <c r="R742" i="27"/>
  <c r="Q742" i="27"/>
  <c r="P742" i="27"/>
  <c r="O742" i="27"/>
  <c r="N742" i="27"/>
  <c r="M742" i="27"/>
  <c r="L742" i="27"/>
  <c r="K742" i="27"/>
  <c r="J742" i="27"/>
  <c r="I742" i="27"/>
  <c r="H742" i="27"/>
  <c r="G742" i="27"/>
  <c r="F742" i="27"/>
  <c r="S741" i="27"/>
  <c r="R741" i="27"/>
  <c r="Q741" i="27"/>
  <c r="P741" i="27"/>
  <c r="O741" i="27"/>
  <c r="N741" i="27"/>
  <c r="M741" i="27"/>
  <c r="L741" i="27"/>
  <c r="K741" i="27"/>
  <c r="J741" i="27"/>
  <c r="I741" i="27"/>
  <c r="H741" i="27"/>
  <c r="G741" i="27"/>
  <c r="F741" i="27"/>
  <c r="S740" i="27"/>
  <c r="R740" i="27"/>
  <c r="Q740" i="27"/>
  <c r="P740" i="27"/>
  <c r="O740" i="27"/>
  <c r="N740" i="27"/>
  <c r="M740" i="27"/>
  <c r="L740" i="27"/>
  <c r="K740" i="27"/>
  <c r="J740" i="27"/>
  <c r="I740" i="27"/>
  <c r="H740" i="27"/>
  <c r="G740" i="27"/>
  <c r="F740" i="27"/>
  <c r="S739" i="27"/>
  <c r="R739" i="27"/>
  <c r="Q739" i="27"/>
  <c r="P739" i="27"/>
  <c r="O739" i="27"/>
  <c r="N739" i="27"/>
  <c r="M739" i="27"/>
  <c r="L739" i="27"/>
  <c r="K739" i="27"/>
  <c r="J739" i="27"/>
  <c r="I739" i="27"/>
  <c r="H739" i="27"/>
  <c r="G739" i="27"/>
  <c r="F739" i="27"/>
  <c r="S738" i="27"/>
  <c r="R738" i="27"/>
  <c r="Q738" i="27"/>
  <c r="P738" i="27"/>
  <c r="O738" i="27"/>
  <c r="N738" i="27"/>
  <c r="M738" i="27"/>
  <c r="L738" i="27"/>
  <c r="K738" i="27"/>
  <c r="J738" i="27"/>
  <c r="I738" i="27"/>
  <c r="H738" i="27"/>
  <c r="G738" i="27"/>
  <c r="F738" i="27"/>
  <c r="S737" i="27"/>
  <c r="R737" i="27"/>
  <c r="Q737" i="27"/>
  <c r="P737" i="27"/>
  <c r="O737" i="27"/>
  <c r="N737" i="27"/>
  <c r="M737" i="27"/>
  <c r="L737" i="27"/>
  <c r="K737" i="27"/>
  <c r="J737" i="27"/>
  <c r="I737" i="27"/>
  <c r="H737" i="27"/>
  <c r="G737" i="27"/>
  <c r="F737" i="27"/>
  <c r="P736" i="27"/>
  <c r="O736" i="27"/>
  <c r="N736" i="27"/>
  <c r="M736" i="27"/>
  <c r="L736" i="27"/>
  <c r="K736" i="27"/>
  <c r="J736" i="27"/>
  <c r="I736" i="27"/>
  <c r="H736" i="27"/>
  <c r="G736" i="27"/>
  <c r="F736" i="27"/>
  <c r="S735" i="27"/>
  <c r="R735" i="27"/>
  <c r="Q735" i="27"/>
  <c r="P735" i="27"/>
  <c r="O735" i="27"/>
  <c r="N735" i="27"/>
  <c r="M735" i="27"/>
  <c r="L735" i="27"/>
  <c r="K735" i="27"/>
  <c r="J735" i="27"/>
  <c r="I735" i="27"/>
  <c r="H735" i="27"/>
  <c r="G735" i="27"/>
  <c r="F735" i="27"/>
  <c r="M724" i="27"/>
  <c r="R724" i="27" s="1"/>
  <c r="S724" i="27" s="1"/>
  <c r="L724" i="27"/>
  <c r="K724" i="27"/>
  <c r="J724" i="27"/>
  <c r="I724" i="27"/>
  <c r="H724" i="27"/>
  <c r="G724" i="27"/>
  <c r="F724" i="27"/>
  <c r="M723" i="27"/>
  <c r="R723" i="27" s="1"/>
  <c r="L723" i="27"/>
  <c r="K723" i="27"/>
  <c r="J723" i="27"/>
  <c r="I723" i="27"/>
  <c r="H723" i="27"/>
  <c r="G723" i="27"/>
  <c r="F723" i="27"/>
  <c r="M722" i="27"/>
  <c r="R722" i="27" s="1"/>
  <c r="S722" i="27" s="1"/>
  <c r="L722" i="27"/>
  <c r="K722" i="27"/>
  <c r="J722" i="27"/>
  <c r="I722" i="27"/>
  <c r="H722" i="27"/>
  <c r="G722" i="27"/>
  <c r="F722" i="27"/>
  <c r="M721" i="27"/>
  <c r="R721" i="27" s="1"/>
  <c r="L721" i="27"/>
  <c r="K721" i="27"/>
  <c r="J721" i="27"/>
  <c r="I721" i="27"/>
  <c r="H721" i="27"/>
  <c r="G721" i="27"/>
  <c r="F721" i="27"/>
  <c r="M720" i="27"/>
  <c r="R720" i="27" s="1"/>
  <c r="S720" i="27" s="1"/>
  <c r="L720" i="27"/>
  <c r="K720" i="27"/>
  <c r="J720" i="27"/>
  <c r="I720" i="27"/>
  <c r="H720" i="27"/>
  <c r="G720" i="27"/>
  <c r="F720" i="27"/>
  <c r="M719" i="27"/>
  <c r="R719" i="27" s="1"/>
  <c r="L719" i="27"/>
  <c r="K719" i="27"/>
  <c r="J719" i="27"/>
  <c r="I719" i="27"/>
  <c r="H719" i="27"/>
  <c r="G719" i="27"/>
  <c r="F719" i="27"/>
  <c r="S718" i="27"/>
  <c r="R718" i="27"/>
  <c r="Q718" i="27"/>
  <c r="P718" i="27"/>
  <c r="O718" i="27"/>
  <c r="N718" i="27"/>
  <c r="M718" i="27"/>
  <c r="L718" i="27"/>
  <c r="K718" i="27"/>
  <c r="J718" i="27"/>
  <c r="I718" i="27"/>
  <c r="H718" i="27"/>
  <c r="G718" i="27"/>
  <c r="F718" i="27"/>
  <c r="S717" i="27"/>
  <c r="R717" i="27"/>
  <c r="Q717" i="27"/>
  <c r="P717" i="27"/>
  <c r="O717" i="27"/>
  <c r="N717" i="27"/>
  <c r="M717" i="27"/>
  <c r="L717" i="27"/>
  <c r="K717" i="27"/>
  <c r="J717" i="27"/>
  <c r="I717" i="27"/>
  <c r="H717" i="27"/>
  <c r="G717" i="27"/>
  <c r="F717" i="27"/>
  <c r="S716" i="27"/>
  <c r="R716" i="27"/>
  <c r="Q716" i="27"/>
  <c r="P716" i="27"/>
  <c r="O716" i="27"/>
  <c r="N716" i="27"/>
  <c r="M716" i="27"/>
  <c r="L716" i="27"/>
  <c r="K716" i="27"/>
  <c r="J716" i="27"/>
  <c r="I716" i="27"/>
  <c r="H716" i="27"/>
  <c r="G716" i="27"/>
  <c r="F716" i="27"/>
  <c r="S715" i="27"/>
  <c r="R715" i="27"/>
  <c r="Q715" i="27"/>
  <c r="P715" i="27"/>
  <c r="O715" i="27"/>
  <c r="N715" i="27"/>
  <c r="M715" i="27"/>
  <c r="L715" i="27"/>
  <c r="K715" i="27"/>
  <c r="J715" i="27"/>
  <c r="I715" i="27"/>
  <c r="H715" i="27"/>
  <c r="G715" i="27"/>
  <c r="F715" i="27"/>
  <c r="S714" i="27"/>
  <c r="R714" i="27"/>
  <c r="Q714" i="27"/>
  <c r="P714" i="27"/>
  <c r="O714" i="27"/>
  <c r="N714" i="27"/>
  <c r="M714" i="27"/>
  <c r="L714" i="27"/>
  <c r="K714" i="27"/>
  <c r="J714" i="27"/>
  <c r="I714" i="27"/>
  <c r="H714" i="27"/>
  <c r="G714" i="27"/>
  <c r="F714" i="27"/>
  <c r="S713" i="27"/>
  <c r="R713" i="27"/>
  <c r="Q713" i="27"/>
  <c r="P713" i="27"/>
  <c r="O713" i="27"/>
  <c r="N713" i="27"/>
  <c r="M713" i="27"/>
  <c r="L713" i="27"/>
  <c r="K713" i="27"/>
  <c r="J713" i="27"/>
  <c r="I713" i="27"/>
  <c r="H713" i="27"/>
  <c r="G713" i="27"/>
  <c r="F713" i="27"/>
  <c r="S712" i="27"/>
  <c r="R712" i="27"/>
  <c r="Q712" i="27"/>
  <c r="P712" i="27"/>
  <c r="O712" i="27"/>
  <c r="N712" i="27"/>
  <c r="M712" i="27"/>
  <c r="L712" i="27"/>
  <c r="K712" i="27"/>
  <c r="J712" i="27"/>
  <c r="I712" i="27"/>
  <c r="H712" i="27"/>
  <c r="G712" i="27"/>
  <c r="F712" i="27"/>
  <c r="S711" i="27"/>
  <c r="R711" i="27"/>
  <c r="Q711" i="27"/>
  <c r="P711" i="27"/>
  <c r="O711" i="27"/>
  <c r="N711" i="27"/>
  <c r="M711" i="27"/>
  <c r="L711" i="27"/>
  <c r="K711" i="27"/>
  <c r="J711" i="27"/>
  <c r="I711" i="27"/>
  <c r="H711" i="27"/>
  <c r="G711" i="27"/>
  <c r="F711" i="27"/>
  <c r="S710" i="27"/>
  <c r="R710" i="27"/>
  <c r="Q710" i="27"/>
  <c r="P710" i="27"/>
  <c r="O710" i="27"/>
  <c r="N710" i="27"/>
  <c r="M710" i="27"/>
  <c r="L710" i="27"/>
  <c r="K710" i="27"/>
  <c r="J710" i="27"/>
  <c r="I710" i="27"/>
  <c r="H710" i="27"/>
  <c r="G710" i="27"/>
  <c r="F710" i="27"/>
  <c r="S709" i="27"/>
  <c r="R709" i="27"/>
  <c r="Q709" i="27"/>
  <c r="P709" i="27"/>
  <c r="O709" i="27"/>
  <c r="N709" i="27"/>
  <c r="M709" i="27"/>
  <c r="L709" i="27"/>
  <c r="K709" i="27"/>
  <c r="J709" i="27"/>
  <c r="I709" i="27"/>
  <c r="H709" i="27"/>
  <c r="G709" i="27"/>
  <c r="F709" i="27"/>
  <c r="P708" i="27"/>
  <c r="O708" i="27"/>
  <c r="N708" i="27"/>
  <c r="L708" i="27"/>
  <c r="K708" i="27"/>
  <c r="J708" i="27"/>
  <c r="I708" i="27"/>
  <c r="H708" i="27"/>
  <c r="G708" i="27"/>
  <c r="F708" i="27"/>
  <c r="S707" i="27"/>
  <c r="R707" i="27"/>
  <c r="Q707" i="27"/>
  <c r="P707" i="27"/>
  <c r="O707" i="27"/>
  <c r="N707" i="27"/>
  <c r="M707" i="27"/>
  <c r="L707" i="27"/>
  <c r="K707" i="27"/>
  <c r="J707" i="27"/>
  <c r="I707" i="27"/>
  <c r="H707" i="27"/>
  <c r="G707" i="27"/>
  <c r="F707" i="27"/>
  <c r="M696" i="27"/>
  <c r="R696" i="27" s="1"/>
  <c r="S696" i="27" s="1"/>
  <c r="L696" i="27"/>
  <c r="K696" i="27"/>
  <c r="J696" i="27"/>
  <c r="I696" i="27"/>
  <c r="H696" i="27"/>
  <c r="G696" i="27"/>
  <c r="F696" i="27"/>
  <c r="M695" i="27"/>
  <c r="R695" i="27" s="1"/>
  <c r="L695" i="27"/>
  <c r="K695" i="27"/>
  <c r="J695" i="27"/>
  <c r="I695" i="27"/>
  <c r="H695" i="27"/>
  <c r="G695" i="27"/>
  <c r="F695" i="27"/>
  <c r="M694" i="27"/>
  <c r="R694" i="27" s="1"/>
  <c r="S694" i="27" s="1"/>
  <c r="L694" i="27"/>
  <c r="K694" i="27"/>
  <c r="J694" i="27"/>
  <c r="I694" i="27"/>
  <c r="H694" i="27"/>
  <c r="G694" i="27"/>
  <c r="F694" i="27"/>
  <c r="M693" i="27"/>
  <c r="R693" i="27" s="1"/>
  <c r="L693" i="27"/>
  <c r="K693" i="27"/>
  <c r="J693" i="27"/>
  <c r="I693" i="27"/>
  <c r="H693" i="27"/>
  <c r="G693" i="27"/>
  <c r="F693" i="27"/>
  <c r="M692" i="27"/>
  <c r="R692" i="27" s="1"/>
  <c r="S692" i="27" s="1"/>
  <c r="L692" i="27"/>
  <c r="K692" i="27"/>
  <c r="J692" i="27"/>
  <c r="I692" i="27"/>
  <c r="H692" i="27"/>
  <c r="G692" i="27"/>
  <c r="F692" i="27"/>
  <c r="M691" i="27"/>
  <c r="R691" i="27" s="1"/>
  <c r="L691" i="27"/>
  <c r="K691" i="27"/>
  <c r="J691" i="27"/>
  <c r="I691" i="27"/>
  <c r="H691" i="27"/>
  <c r="G691" i="27"/>
  <c r="F691" i="27"/>
  <c r="S690" i="27"/>
  <c r="R690" i="27"/>
  <c r="Q690" i="27"/>
  <c r="P690" i="27"/>
  <c r="O690" i="27"/>
  <c r="N690" i="27"/>
  <c r="M690" i="27"/>
  <c r="L690" i="27"/>
  <c r="K690" i="27"/>
  <c r="J690" i="27"/>
  <c r="I690" i="27"/>
  <c r="H690" i="27"/>
  <c r="G690" i="27"/>
  <c r="F690" i="27"/>
  <c r="S689" i="27"/>
  <c r="R689" i="27"/>
  <c r="Q689" i="27"/>
  <c r="P689" i="27"/>
  <c r="O689" i="27"/>
  <c r="N689" i="27"/>
  <c r="M689" i="27"/>
  <c r="L689" i="27"/>
  <c r="K689" i="27"/>
  <c r="J689" i="27"/>
  <c r="I689" i="27"/>
  <c r="H689" i="27"/>
  <c r="G689" i="27"/>
  <c r="F689" i="27"/>
  <c r="S688" i="27"/>
  <c r="R688" i="27"/>
  <c r="Q688" i="27"/>
  <c r="P688" i="27"/>
  <c r="O688" i="27"/>
  <c r="N688" i="27"/>
  <c r="M688" i="27"/>
  <c r="L688" i="27"/>
  <c r="K688" i="27"/>
  <c r="J688" i="27"/>
  <c r="I688" i="27"/>
  <c r="H688" i="27"/>
  <c r="G688" i="27"/>
  <c r="F688" i="27"/>
  <c r="S687" i="27"/>
  <c r="R687" i="27"/>
  <c r="Q687" i="27"/>
  <c r="P687" i="27"/>
  <c r="O687" i="27"/>
  <c r="N687" i="27"/>
  <c r="M687" i="27"/>
  <c r="L687" i="27"/>
  <c r="K687" i="27"/>
  <c r="J687" i="27"/>
  <c r="I687" i="27"/>
  <c r="H687" i="27"/>
  <c r="G687" i="27"/>
  <c r="F687" i="27"/>
  <c r="S686" i="27"/>
  <c r="R686" i="27"/>
  <c r="Q686" i="27"/>
  <c r="P686" i="27"/>
  <c r="O686" i="27"/>
  <c r="N686" i="27"/>
  <c r="M686" i="27"/>
  <c r="L686" i="27"/>
  <c r="K686" i="27"/>
  <c r="J686" i="27"/>
  <c r="I686" i="27"/>
  <c r="H686" i="27"/>
  <c r="G686" i="27"/>
  <c r="F686" i="27"/>
  <c r="S685" i="27"/>
  <c r="R685" i="27"/>
  <c r="Q685" i="27"/>
  <c r="P685" i="27"/>
  <c r="O685" i="27"/>
  <c r="N685" i="27"/>
  <c r="M685" i="27"/>
  <c r="L685" i="27"/>
  <c r="K685" i="27"/>
  <c r="J685" i="27"/>
  <c r="I685" i="27"/>
  <c r="H685" i="27"/>
  <c r="G685" i="27"/>
  <c r="F685" i="27"/>
  <c r="S684" i="27"/>
  <c r="R684" i="27"/>
  <c r="Q684" i="27"/>
  <c r="P684" i="27"/>
  <c r="O684" i="27"/>
  <c r="N684" i="27"/>
  <c r="M684" i="27"/>
  <c r="L684" i="27"/>
  <c r="K684" i="27"/>
  <c r="J684" i="27"/>
  <c r="I684" i="27"/>
  <c r="H684" i="27"/>
  <c r="G684" i="27"/>
  <c r="F684" i="27"/>
  <c r="S683" i="27"/>
  <c r="R683" i="27"/>
  <c r="Q683" i="27"/>
  <c r="P683" i="27"/>
  <c r="O683" i="27"/>
  <c r="N683" i="27"/>
  <c r="M683" i="27"/>
  <c r="L683" i="27"/>
  <c r="K683" i="27"/>
  <c r="J683" i="27"/>
  <c r="I683" i="27"/>
  <c r="H683" i="27"/>
  <c r="G683" i="27"/>
  <c r="F683" i="27"/>
  <c r="S682" i="27"/>
  <c r="R682" i="27"/>
  <c r="Q682" i="27"/>
  <c r="P682" i="27"/>
  <c r="O682" i="27"/>
  <c r="N682" i="27"/>
  <c r="M682" i="27"/>
  <c r="L682" i="27"/>
  <c r="K682" i="27"/>
  <c r="J682" i="27"/>
  <c r="I682" i="27"/>
  <c r="H682" i="27"/>
  <c r="G682" i="27"/>
  <c r="F682" i="27"/>
  <c r="S681" i="27"/>
  <c r="R681" i="27"/>
  <c r="Q681" i="27"/>
  <c r="P681" i="27"/>
  <c r="O681" i="27"/>
  <c r="N681" i="27"/>
  <c r="M681" i="27"/>
  <c r="L681" i="27"/>
  <c r="K681" i="27"/>
  <c r="J681" i="27"/>
  <c r="I681" i="27"/>
  <c r="H681" i="27"/>
  <c r="G681" i="27"/>
  <c r="F681" i="27"/>
  <c r="P680" i="27"/>
  <c r="O680" i="27"/>
  <c r="N680" i="27"/>
  <c r="L680" i="27"/>
  <c r="K680" i="27"/>
  <c r="J680" i="27"/>
  <c r="I680" i="27"/>
  <c r="H680" i="27"/>
  <c r="G680" i="27"/>
  <c r="F680" i="27"/>
  <c r="S679" i="27"/>
  <c r="R679" i="27"/>
  <c r="Q679" i="27"/>
  <c r="P679" i="27"/>
  <c r="O679" i="27"/>
  <c r="N679" i="27"/>
  <c r="M679" i="27"/>
  <c r="L679" i="27"/>
  <c r="K679" i="27"/>
  <c r="J679" i="27"/>
  <c r="I679" i="27"/>
  <c r="H679" i="27"/>
  <c r="G679" i="27"/>
  <c r="F679" i="27"/>
  <c r="M668" i="27"/>
  <c r="R668" i="27" s="1"/>
  <c r="S668" i="27" s="1"/>
  <c r="L668" i="27"/>
  <c r="K668" i="27"/>
  <c r="J668" i="27"/>
  <c r="I668" i="27"/>
  <c r="H668" i="27"/>
  <c r="G668" i="27"/>
  <c r="F668" i="27"/>
  <c r="M667" i="27"/>
  <c r="R667" i="27" s="1"/>
  <c r="L667" i="27"/>
  <c r="K667" i="27"/>
  <c r="J667" i="27"/>
  <c r="I667" i="27"/>
  <c r="H667" i="27"/>
  <c r="G667" i="27"/>
  <c r="F667" i="27"/>
  <c r="M666" i="27"/>
  <c r="R666" i="27" s="1"/>
  <c r="S666" i="27" s="1"/>
  <c r="L666" i="27"/>
  <c r="K666" i="27"/>
  <c r="J666" i="27"/>
  <c r="I666" i="27"/>
  <c r="H666" i="27"/>
  <c r="G666" i="27"/>
  <c r="F666" i="27"/>
  <c r="M665" i="27"/>
  <c r="R665" i="27" s="1"/>
  <c r="L665" i="27"/>
  <c r="K665" i="27"/>
  <c r="J665" i="27"/>
  <c r="I665" i="27"/>
  <c r="H665" i="27"/>
  <c r="G665" i="27"/>
  <c r="F665" i="27"/>
  <c r="M664" i="27"/>
  <c r="R664" i="27" s="1"/>
  <c r="S664" i="27" s="1"/>
  <c r="L664" i="27"/>
  <c r="K664" i="27"/>
  <c r="J664" i="27"/>
  <c r="I664" i="27"/>
  <c r="H664" i="27"/>
  <c r="G664" i="27"/>
  <c r="F664" i="27"/>
  <c r="M663" i="27"/>
  <c r="R663" i="27" s="1"/>
  <c r="L663" i="27"/>
  <c r="K663" i="27"/>
  <c r="J663" i="27"/>
  <c r="I663" i="27"/>
  <c r="H663" i="27"/>
  <c r="G663" i="27"/>
  <c r="F663" i="27"/>
  <c r="S662" i="27"/>
  <c r="R662" i="27"/>
  <c r="Q662" i="27"/>
  <c r="P662" i="27"/>
  <c r="O662" i="27"/>
  <c r="N662" i="27"/>
  <c r="M662" i="27"/>
  <c r="L662" i="27"/>
  <c r="K662" i="27"/>
  <c r="J662" i="27"/>
  <c r="I662" i="27"/>
  <c r="H662" i="27"/>
  <c r="G662" i="27"/>
  <c r="F662" i="27"/>
  <c r="S661" i="27"/>
  <c r="R661" i="27"/>
  <c r="Q661" i="27"/>
  <c r="P661" i="27"/>
  <c r="O661" i="27"/>
  <c r="N661" i="27"/>
  <c r="M661" i="27"/>
  <c r="L661" i="27"/>
  <c r="K661" i="27"/>
  <c r="J661" i="27"/>
  <c r="I661" i="27"/>
  <c r="H661" i="27"/>
  <c r="G661" i="27"/>
  <c r="F661" i="27"/>
  <c r="S660" i="27"/>
  <c r="R660" i="27"/>
  <c r="Q660" i="27"/>
  <c r="P660" i="27"/>
  <c r="O660" i="27"/>
  <c r="N660" i="27"/>
  <c r="M660" i="27"/>
  <c r="L660" i="27"/>
  <c r="K660" i="27"/>
  <c r="J660" i="27"/>
  <c r="I660" i="27"/>
  <c r="H660" i="27"/>
  <c r="G660" i="27"/>
  <c r="F660" i="27"/>
  <c r="S659" i="27"/>
  <c r="R659" i="27"/>
  <c r="Q659" i="27"/>
  <c r="P659" i="27"/>
  <c r="O659" i="27"/>
  <c r="N659" i="27"/>
  <c r="M659" i="27"/>
  <c r="L659" i="27"/>
  <c r="K659" i="27"/>
  <c r="J659" i="27"/>
  <c r="I659" i="27"/>
  <c r="H659" i="27"/>
  <c r="G659" i="27"/>
  <c r="F659" i="27"/>
  <c r="S658" i="27"/>
  <c r="R658" i="27"/>
  <c r="Q658" i="27"/>
  <c r="P658" i="27"/>
  <c r="O658" i="27"/>
  <c r="N658" i="27"/>
  <c r="M658" i="27"/>
  <c r="L658" i="27"/>
  <c r="K658" i="27"/>
  <c r="J658" i="27"/>
  <c r="I658" i="27"/>
  <c r="H658" i="27"/>
  <c r="G658" i="27"/>
  <c r="F658" i="27"/>
  <c r="S657" i="27"/>
  <c r="R657" i="27"/>
  <c r="Q657" i="27"/>
  <c r="P657" i="27"/>
  <c r="O657" i="27"/>
  <c r="N657" i="27"/>
  <c r="M657" i="27"/>
  <c r="L657" i="27"/>
  <c r="K657" i="27"/>
  <c r="J657" i="27"/>
  <c r="I657" i="27"/>
  <c r="H657" i="27"/>
  <c r="G657" i="27"/>
  <c r="F657" i="27"/>
  <c r="S656" i="27"/>
  <c r="R656" i="27"/>
  <c r="Q656" i="27"/>
  <c r="P656" i="27"/>
  <c r="O656" i="27"/>
  <c r="N656" i="27"/>
  <c r="M656" i="27"/>
  <c r="L656" i="27"/>
  <c r="K656" i="27"/>
  <c r="J656" i="27"/>
  <c r="I656" i="27"/>
  <c r="H656" i="27"/>
  <c r="G656" i="27"/>
  <c r="F656" i="27"/>
  <c r="S655" i="27"/>
  <c r="R655" i="27"/>
  <c r="Q655" i="27"/>
  <c r="P655" i="27"/>
  <c r="O655" i="27"/>
  <c r="N655" i="27"/>
  <c r="M655" i="27"/>
  <c r="L655" i="27"/>
  <c r="K655" i="27"/>
  <c r="J655" i="27"/>
  <c r="I655" i="27"/>
  <c r="H655" i="27"/>
  <c r="G655" i="27"/>
  <c r="F655" i="27"/>
  <c r="S654" i="27"/>
  <c r="R654" i="27"/>
  <c r="Q654" i="27"/>
  <c r="P654" i="27"/>
  <c r="O654" i="27"/>
  <c r="N654" i="27"/>
  <c r="M654" i="27"/>
  <c r="L654" i="27"/>
  <c r="K654" i="27"/>
  <c r="J654" i="27"/>
  <c r="I654" i="27"/>
  <c r="H654" i="27"/>
  <c r="G654" i="27"/>
  <c r="F654" i="27"/>
  <c r="S653" i="27"/>
  <c r="R653" i="27"/>
  <c r="Q653" i="27"/>
  <c r="P653" i="27"/>
  <c r="O653" i="27"/>
  <c r="N653" i="27"/>
  <c r="M653" i="27"/>
  <c r="L653" i="27"/>
  <c r="K653" i="27"/>
  <c r="J653" i="27"/>
  <c r="I653" i="27"/>
  <c r="H653" i="27"/>
  <c r="G653" i="27"/>
  <c r="F653" i="27"/>
  <c r="P652" i="27"/>
  <c r="O652" i="27"/>
  <c r="N652" i="27"/>
  <c r="M652" i="27"/>
  <c r="L652" i="27"/>
  <c r="K652" i="27"/>
  <c r="J652" i="27"/>
  <c r="I652" i="27"/>
  <c r="H652" i="27"/>
  <c r="G652" i="27"/>
  <c r="F652" i="27"/>
  <c r="S651" i="27"/>
  <c r="R651" i="27"/>
  <c r="Q651" i="27"/>
  <c r="P651" i="27"/>
  <c r="O651" i="27"/>
  <c r="N651" i="27"/>
  <c r="M651" i="27"/>
  <c r="L651" i="27"/>
  <c r="K651" i="27"/>
  <c r="J651" i="27"/>
  <c r="I651" i="27"/>
  <c r="H651" i="27"/>
  <c r="G651" i="27"/>
  <c r="F651" i="27"/>
  <c r="M640" i="27"/>
  <c r="R640" i="27" s="1"/>
  <c r="S640" i="27" s="1"/>
  <c r="L640" i="27"/>
  <c r="K640" i="27"/>
  <c r="J640" i="27"/>
  <c r="I640" i="27"/>
  <c r="H640" i="27"/>
  <c r="G640" i="27"/>
  <c r="F640" i="27"/>
  <c r="M639" i="27"/>
  <c r="R639" i="27" s="1"/>
  <c r="L639" i="27"/>
  <c r="K639" i="27"/>
  <c r="J639" i="27"/>
  <c r="I639" i="27"/>
  <c r="H639" i="27"/>
  <c r="G639" i="27"/>
  <c r="F639" i="27"/>
  <c r="M638" i="27"/>
  <c r="R638" i="27" s="1"/>
  <c r="S638" i="27" s="1"/>
  <c r="L638" i="27"/>
  <c r="K638" i="27"/>
  <c r="J638" i="27"/>
  <c r="I638" i="27"/>
  <c r="H638" i="27"/>
  <c r="G638" i="27"/>
  <c r="F638" i="27"/>
  <c r="M637" i="27"/>
  <c r="R637" i="27" s="1"/>
  <c r="L637" i="27"/>
  <c r="K637" i="27"/>
  <c r="J637" i="27"/>
  <c r="I637" i="27"/>
  <c r="H637" i="27"/>
  <c r="G637" i="27"/>
  <c r="F637" i="27"/>
  <c r="M636" i="27"/>
  <c r="R636" i="27" s="1"/>
  <c r="S636" i="27" s="1"/>
  <c r="L636" i="27"/>
  <c r="K636" i="27"/>
  <c r="J636" i="27"/>
  <c r="I636" i="27"/>
  <c r="H636" i="27"/>
  <c r="G636" i="27"/>
  <c r="F636" i="27"/>
  <c r="M635" i="27"/>
  <c r="R635" i="27" s="1"/>
  <c r="L635" i="27"/>
  <c r="K635" i="27"/>
  <c r="J635" i="27"/>
  <c r="I635" i="27"/>
  <c r="H635" i="27"/>
  <c r="G635" i="27"/>
  <c r="F635" i="27"/>
  <c r="S634" i="27"/>
  <c r="R634" i="27"/>
  <c r="Q634" i="27"/>
  <c r="P634" i="27"/>
  <c r="O634" i="27"/>
  <c r="N634" i="27"/>
  <c r="M634" i="27"/>
  <c r="L634" i="27"/>
  <c r="K634" i="27"/>
  <c r="J634" i="27"/>
  <c r="I634" i="27"/>
  <c r="H634" i="27"/>
  <c r="G634" i="27"/>
  <c r="F634" i="27"/>
  <c r="S633" i="27"/>
  <c r="R633" i="27"/>
  <c r="Q633" i="27"/>
  <c r="P633" i="27"/>
  <c r="O633" i="27"/>
  <c r="N633" i="27"/>
  <c r="M633" i="27"/>
  <c r="L633" i="27"/>
  <c r="K633" i="27"/>
  <c r="J633" i="27"/>
  <c r="I633" i="27"/>
  <c r="H633" i="27"/>
  <c r="G633" i="27"/>
  <c r="F633" i="27"/>
  <c r="S632" i="27"/>
  <c r="R632" i="27"/>
  <c r="Q632" i="27"/>
  <c r="P632" i="27"/>
  <c r="O632" i="27"/>
  <c r="N632" i="27"/>
  <c r="M632" i="27"/>
  <c r="L632" i="27"/>
  <c r="K632" i="27"/>
  <c r="J632" i="27"/>
  <c r="I632" i="27"/>
  <c r="H632" i="27"/>
  <c r="G632" i="27"/>
  <c r="F632" i="27"/>
  <c r="S631" i="27"/>
  <c r="R631" i="27"/>
  <c r="Q631" i="27"/>
  <c r="P631" i="27"/>
  <c r="O631" i="27"/>
  <c r="N631" i="27"/>
  <c r="M631" i="27"/>
  <c r="L631" i="27"/>
  <c r="K631" i="27"/>
  <c r="J631" i="27"/>
  <c r="I631" i="27"/>
  <c r="H631" i="27"/>
  <c r="G631" i="27"/>
  <c r="F631" i="27"/>
  <c r="S630" i="27"/>
  <c r="R630" i="27"/>
  <c r="Q630" i="27"/>
  <c r="P630" i="27"/>
  <c r="O630" i="27"/>
  <c r="N630" i="27"/>
  <c r="M630" i="27"/>
  <c r="L630" i="27"/>
  <c r="K630" i="27"/>
  <c r="J630" i="27"/>
  <c r="I630" i="27"/>
  <c r="H630" i="27"/>
  <c r="G630" i="27"/>
  <c r="F630" i="27"/>
  <c r="S629" i="27"/>
  <c r="R629" i="27"/>
  <c r="Q629" i="27"/>
  <c r="P629" i="27"/>
  <c r="O629" i="27"/>
  <c r="N629" i="27"/>
  <c r="M629" i="27"/>
  <c r="L629" i="27"/>
  <c r="K629" i="27"/>
  <c r="J629" i="27"/>
  <c r="I629" i="27"/>
  <c r="H629" i="27"/>
  <c r="G629" i="27"/>
  <c r="F629" i="27"/>
  <c r="S628" i="27"/>
  <c r="R628" i="27"/>
  <c r="Q628" i="27"/>
  <c r="P628" i="27"/>
  <c r="O628" i="27"/>
  <c r="N628" i="27"/>
  <c r="M628" i="27"/>
  <c r="L628" i="27"/>
  <c r="K628" i="27"/>
  <c r="J628" i="27"/>
  <c r="I628" i="27"/>
  <c r="H628" i="27"/>
  <c r="G628" i="27"/>
  <c r="F628" i="27"/>
  <c r="S627" i="27"/>
  <c r="R627" i="27"/>
  <c r="Q627" i="27"/>
  <c r="P627" i="27"/>
  <c r="O627" i="27"/>
  <c r="N627" i="27"/>
  <c r="M627" i="27"/>
  <c r="L627" i="27"/>
  <c r="K627" i="27"/>
  <c r="J627" i="27"/>
  <c r="I627" i="27"/>
  <c r="H627" i="27"/>
  <c r="G627" i="27"/>
  <c r="F627" i="27"/>
  <c r="S626" i="27"/>
  <c r="R626" i="27"/>
  <c r="Q626" i="27"/>
  <c r="P626" i="27"/>
  <c r="O626" i="27"/>
  <c r="N626" i="27"/>
  <c r="M626" i="27"/>
  <c r="L626" i="27"/>
  <c r="K626" i="27"/>
  <c r="J626" i="27"/>
  <c r="I626" i="27"/>
  <c r="H626" i="27"/>
  <c r="G626" i="27"/>
  <c r="F626" i="27"/>
  <c r="S625" i="27"/>
  <c r="R625" i="27"/>
  <c r="Q625" i="27"/>
  <c r="P625" i="27"/>
  <c r="O625" i="27"/>
  <c r="N625" i="27"/>
  <c r="M625" i="27"/>
  <c r="L625" i="27"/>
  <c r="K625" i="27"/>
  <c r="J625" i="27"/>
  <c r="I625" i="27"/>
  <c r="H625" i="27"/>
  <c r="G625" i="27"/>
  <c r="F625" i="27"/>
  <c r="P624" i="27"/>
  <c r="O624" i="27"/>
  <c r="N624" i="27"/>
  <c r="L624" i="27"/>
  <c r="K624" i="27"/>
  <c r="J624" i="27"/>
  <c r="I624" i="27"/>
  <c r="H624" i="27"/>
  <c r="G624" i="27"/>
  <c r="F624" i="27"/>
  <c r="S623" i="27"/>
  <c r="R623" i="27"/>
  <c r="Q623" i="27"/>
  <c r="P623" i="27"/>
  <c r="O623" i="27"/>
  <c r="N623" i="27"/>
  <c r="M623" i="27"/>
  <c r="L623" i="27"/>
  <c r="K623" i="27"/>
  <c r="J623" i="27"/>
  <c r="I623" i="27"/>
  <c r="H623" i="27"/>
  <c r="G623" i="27"/>
  <c r="F623" i="27"/>
  <c r="M612" i="27"/>
  <c r="R612" i="27" s="1"/>
  <c r="S612" i="27" s="1"/>
  <c r="L612" i="27"/>
  <c r="K612" i="27"/>
  <c r="J612" i="27"/>
  <c r="I612" i="27"/>
  <c r="H612" i="27"/>
  <c r="G612" i="27"/>
  <c r="F612" i="27"/>
  <c r="M611" i="27"/>
  <c r="R611" i="27" s="1"/>
  <c r="L611" i="27"/>
  <c r="K611" i="27"/>
  <c r="J611" i="27"/>
  <c r="I611" i="27"/>
  <c r="H611" i="27"/>
  <c r="G611" i="27"/>
  <c r="F611" i="27"/>
  <c r="M610" i="27"/>
  <c r="R610" i="27" s="1"/>
  <c r="S610" i="27" s="1"/>
  <c r="L610" i="27"/>
  <c r="K610" i="27"/>
  <c r="J610" i="27"/>
  <c r="I610" i="27"/>
  <c r="H610" i="27"/>
  <c r="G610" i="27"/>
  <c r="F610" i="27"/>
  <c r="M609" i="27"/>
  <c r="R609" i="27" s="1"/>
  <c r="L609" i="27"/>
  <c r="K609" i="27"/>
  <c r="J609" i="27"/>
  <c r="I609" i="27"/>
  <c r="H609" i="27"/>
  <c r="G609" i="27"/>
  <c r="F609" i="27"/>
  <c r="M608" i="27"/>
  <c r="R608" i="27" s="1"/>
  <c r="S608" i="27" s="1"/>
  <c r="L608" i="27"/>
  <c r="K608" i="27"/>
  <c r="J608" i="27"/>
  <c r="I608" i="27"/>
  <c r="H608" i="27"/>
  <c r="G608" i="27"/>
  <c r="F608" i="27"/>
  <c r="M607" i="27"/>
  <c r="R607" i="27" s="1"/>
  <c r="L607" i="27"/>
  <c r="K607" i="27"/>
  <c r="J607" i="27"/>
  <c r="I607" i="27"/>
  <c r="H607" i="27"/>
  <c r="G607" i="27"/>
  <c r="F607" i="27"/>
  <c r="S606" i="27"/>
  <c r="R606" i="27"/>
  <c r="Q606" i="27"/>
  <c r="P606" i="27"/>
  <c r="O606" i="27"/>
  <c r="N606" i="27"/>
  <c r="M606" i="27"/>
  <c r="L606" i="27"/>
  <c r="K606" i="27"/>
  <c r="J606" i="27"/>
  <c r="I606" i="27"/>
  <c r="H606" i="27"/>
  <c r="G606" i="27"/>
  <c r="F606" i="27"/>
  <c r="S605" i="27"/>
  <c r="R605" i="27"/>
  <c r="Q605" i="27"/>
  <c r="P605" i="27"/>
  <c r="O605" i="27"/>
  <c r="N605" i="27"/>
  <c r="M605" i="27"/>
  <c r="L605" i="27"/>
  <c r="K605" i="27"/>
  <c r="J605" i="27"/>
  <c r="I605" i="27"/>
  <c r="H605" i="27"/>
  <c r="G605" i="27"/>
  <c r="F605" i="27"/>
  <c r="S604" i="27"/>
  <c r="R604" i="27"/>
  <c r="Q604" i="27"/>
  <c r="P604" i="27"/>
  <c r="O604" i="27"/>
  <c r="N604" i="27"/>
  <c r="M604" i="27"/>
  <c r="L604" i="27"/>
  <c r="K604" i="27"/>
  <c r="J604" i="27"/>
  <c r="I604" i="27"/>
  <c r="H604" i="27"/>
  <c r="G604" i="27"/>
  <c r="F604" i="27"/>
  <c r="S603" i="27"/>
  <c r="R603" i="27"/>
  <c r="Q603" i="27"/>
  <c r="P603" i="27"/>
  <c r="O603" i="27"/>
  <c r="N603" i="27"/>
  <c r="M603" i="27"/>
  <c r="L603" i="27"/>
  <c r="K603" i="27"/>
  <c r="J603" i="27"/>
  <c r="I603" i="27"/>
  <c r="H603" i="27"/>
  <c r="G603" i="27"/>
  <c r="F603" i="27"/>
  <c r="S602" i="27"/>
  <c r="R602" i="27"/>
  <c r="Q602" i="27"/>
  <c r="P602" i="27"/>
  <c r="O602" i="27"/>
  <c r="N602" i="27"/>
  <c r="M602" i="27"/>
  <c r="L602" i="27"/>
  <c r="K602" i="27"/>
  <c r="J602" i="27"/>
  <c r="I602" i="27"/>
  <c r="H602" i="27"/>
  <c r="G602" i="27"/>
  <c r="F602" i="27"/>
  <c r="S601" i="27"/>
  <c r="R601" i="27"/>
  <c r="Q601" i="27"/>
  <c r="P601" i="27"/>
  <c r="O601" i="27"/>
  <c r="N601" i="27"/>
  <c r="M601" i="27"/>
  <c r="L601" i="27"/>
  <c r="K601" i="27"/>
  <c r="J601" i="27"/>
  <c r="I601" i="27"/>
  <c r="H601" i="27"/>
  <c r="G601" i="27"/>
  <c r="F601" i="27"/>
  <c r="S600" i="27"/>
  <c r="R600" i="27"/>
  <c r="Q600" i="27"/>
  <c r="P600" i="27"/>
  <c r="O600" i="27"/>
  <c r="N600" i="27"/>
  <c r="M600" i="27"/>
  <c r="L600" i="27"/>
  <c r="K600" i="27"/>
  <c r="J600" i="27"/>
  <c r="I600" i="27"/>
  <c r="H600" i="27"/>
  <c r="G600" i="27"/>
  <c r="F600" i="27"/>
  <c r="S599" i="27"/>
  <c r="R599" i="27"/>
  <c r="Q599" i="27"/>
  <c r="P599" i="27"/>
  <c r="O599" i="27"/>
  <c r="N599" i="27"/>
  <c r="M599" i="27"/>
  <c r="L599" i="27"/>
  <c r="K599" i="27"/>
  <c r="J599" i="27"/>
  <c r="I599" i="27"/>
  <c r="H599" i="27"/>
  <c r="G599" i="27"/>
  <c r="F599" i="27"/>
  <c r="S598" i="27"/>
  <c r="R598" i="27"/>
  <c r="Q598" i="27"/>
  <c r="P598" i="27"/>
  <c r="O598" i="27"/>
  <c r="N598" i="27"/>
  <c r="M598" i="27"/>
  <c r="L598" i="27"/>
  <c r="K598" i="27"/>
  <c r="J598" i="27"/>
  <c r="I598" i="27"/>
  <c r="H598" i="27"/>
  <c r="G598" i="27"/>
  <c r="F598" i="27"/>
  <c r="S597" i="27"/>
  <c r="R597" i="27"/>
  <c r="Q597" i="27"/>
  <c r="P597" i="27"/>
  <c r="O597" i="27"/>
  <c r="N597" i="27"/>
  <c r="M597" i="27"/>
  <c r="L597" i="27"/>
  <c r="K597" i="27"/>
  <c r="J597" i="27"/>
  <c r="I597" i="27"/>
  <c r="H597" i="27"/>
  <c r="G597" i="27"/>
  <c r="F597" i="27"/>
  <c r="P596" i="27"/>
  <c r="O596" i="27"/>
  <c r="N596" i="27"/>
  <c r="L596" i="27"/>
  <c r="K596" i="27"/>
  <c r="J596" i="27"/>
  <c r="I596" i="27"/>
  <c r="H596" i="27"/>
  <c r="G596" i="27"/>
  <c r="F596" i="27"/>
  <c r="S595" i="27"/>
  <c r="R595" i="27"/>
  <c r="Q595" i="27"/>
  <c r="P595" i="27"/>
  <c r="O595" i="27"/>
  <c r="N595" i="27"/>
  <c r="M595" i="27"/>
  <c r="L595" i="27"/>
  <c r="K595" i="27"/>
  <c r="J595" i="27"/>
  <c r="I595" i="27"/>
  <c r="H595" i="27"/>
  <c r="G595" i="27"/>
  <c r="F595" i="27"/>
  <c r="M584" i="27"/>
  <c r="R584" i="27" s="1"/>
  <c r="S584" i="27" s="1"/>
  <c r="L584" i="27"/>
  <c r="K584" i="27"/>
  <c r="J584" i="27"/>
  <c r="I584" i="27"/>
  <c r="H584" i="27"/>
  <c r="G584" i="27"/>
  <c r="F584" i="27"/>
  <c r="M583" i="27"/>
  <c r="R583" i="27" s="1"/>
  <c r="L583" i="27"/>
  <c r="K583" i="27"/>
  <c r="J583" i="27"/>
  <c r="I583" i="27"/>
  <c r="H583" i="27"/>
  <c r="G583" i="27"/>
  <c r="F583" i="27"/>
  <c r="M582" i="27"/>
  <c r="R582" i="27" s="1"/>
  <c r="S582" i="27" s="1"/>
  <c r="L582" i="27"/>
  <c r="K582" i="27"/>
  <c r="J582" i="27"/>
  <c r="I582" i="27"/>
  <c r="H582" i="27"/>
  <c r="G582" i="27"/>
  <c r="F582" i="27"/>
  <c r="M581" i="27"/>
  <c r="R581" i="27" s="1"/>
  <c r="L581" i="27"/>
  <c r="K581" i="27"/>
  <c r="J581" i="27"/>
  <c r="I581" i="27"/>
  <c r="H581" i="27"/>
  <c r="G581" i="27"/>
  <c r="F581" i="27"/>
  <c r="M580" i="27"/>
  <c r="R580" i="27" s="1"/>
  <c r="S580" i="27" s="1"/>
  <c r="L580" i="27"/>
  <c r="K580" i="27"/>
  <c r="J580" i="27"/>
  <c r="I580" i="27"/>
  <c r="H580" i="27"/>
  <c r="G580" i="27"/>
  <c r="F580" i="27"/>
  <c r="M579" i="27"/>
  <c r="R579" i="27" s="1"/>
  <c r="L579" i="27"/>
  <c r="K579" i="27"/>
  <c r="J579" i="27"/>
  <c r="I579" i="27"/>
  <c r="H579" i="27"/>
  <c r="G579" i="27"/>
  <c r="F579" i="27"/>
  <c r="S578" i="27"/>
  <c r="R578" i="27"/>
  <c r="Q578" i="27"/>
  <c r="P578" i="27"/>
  <c r="O578" i="27"/>
  <c r="N578" i="27"/>
  <c r="M578" i="27"/>
  <c r="L578" i="27"/>
  <c r="K578" i="27"/>
  <c r="J578" i="27"/>
  <c r="I578" i="27"/>
  <c r="H578" i="27"/>
  <c r="G578" i="27"/>
  <c r="F578" i="27"/>
  <c r="S577" i="27"/>
  <c r="R577" i="27"/>
  <c r="Q577" i="27"/>
  <c r="P577" i="27"/>
  <c r="O577" i="27"/>
  <c r="N577" i="27"/>
  <c r="M577" i="27"/>
  <c r="L577" i="27"/>
  <c r="K577" i="27"/>
  <c r="J577" i="27"/>
  <c r="I577" i="27"/>
  <c r="H577" i="27"/>
  <c r="G577" i="27"/>
  <c r="F577" i="27"/>
  <c r="S576" i="27"/>
  <c r="R576" i="27"/>
  <c r="Q576" i="27"/>
  <c r="P576" i="27"/>
  <c r="O576" i="27"/>
  <c r="N576" i="27"/>
  <c r="M576" i="27"/>
  <c r="L576" i="27"/>
  <c r="K576" i="27"/>
  <c r="J576" i="27"/>
  <c r="I576" i="27"/>
  <c r="H576" i="27"/>
  <c r="G576" i="27"/>
  <c r="F576" i="27"/>
  <c r="S575" i="27"/>
  <c r="R575" i="27"/>
  <c r="Q575" i="27"/>
  <c r="P575" i="27"/>
  <c r="O575" i="27"/>
  <c r="N575" i="27"/>
  <c r="M575" i="27"/>
  <c r="L575" i="27"/>
  <c r="K575" i="27"/>
  <c r="J575" i="27"/>
  <c r="I575" i="27"/>
  <c r="H575" i="27"/>
  <c r="G575" i="27"/>
  <c r="F575" i="27"/>
  <c r="S574" i="27"/>
  <c r="R574" i="27"/>
  <c r="Q574" i="27"/>
  <c r="P574" i="27"/>
  <c r="O574" i="27"/>
  <c r="N574" i="27"/>
  <c r="M574" i="27"/>
  <c r="L574" i="27"/>
  <c r="K574" i="27"/>
  <c r="J574" i="27"/>
  <c r="I574" i="27"/>
  <c r="H574" i="27"/>
  <c r="G574" i="27"/>
  <c r="F574" i="27"/>
  <c r="S573" i="27"/>
  <c r="R573" i="27"/>
  <c r="Q573" i="27"/>
  <c r="P573" i="27"/>
  <c r="O573" i="27"/>
  <c r="N573" i="27"/>
  <c r="M573" i="27"/>
  <c r="L573" i="27"/>
  <c r="K573" i="27"/>
  <c r="J573" i="27"/>
  <c r="I573" i="27"/>
  <c r="H573" i="27"/>
  <c r="G573" i="27"/>
  <c r="F573" i="27"/>
  <c r="S572" i="27"/>
  <c r="R572" i="27"/>
  <c r="Q572" i="27"/>
  <c r="P572" i="27"/>
  <c r="O572" i="27"/>
  <c r="N572" i="27"/>
  <c r="M572" i="27"/>
  <c r="L572" i="27"/>
  <c r="K572" i="27"/>
  <c r="J572" i="27"/>
  <c r="I572" i="27"/>
  <c r="H572" i="27"/>
  <c r="G572" i="27"/>
  <c r="F572" i="27"/>
  <c r="S571" i="27"/>
  <c r="R571" i="27"/>
  <c r="Q571" i="27"/>
  <c r="P571" i="27"/>
  <c r="O571" i="27"/>
  <c r="N571" i="27"/>
  <c r="M571" i="27"/>
  <c r="L571" i="27"/>
  <c r="K571" i="27"/>
  <c r="J571" i="27"/>
  <c r="I571" i="27"/>
  <c r="H571" i="27"/>
  <c r="G571" i="27"/>
  <c r="F571" i="27"/>
  <c r="S570" i="27"/>
  <c r="R570" i="27"/>
  <c r="Q570" i="27"/>
  <c r="P570" i="27"/>
  <c r="O570" i="27"/>
  <c r="N570" i="27"/>
  <c r="M570" i="27"/>
  <c r="L570" i="27"/>
  <c r="K570" i="27"/>
  <c r="J570" i="27"/>
  <c r="I570" i="27"/>
  <c r="H570" i="27"/>
  <c r="G570" i="27"/>
  <c r="F570" i="27"/>
  <c r="S569" i="27"/>
  <c r="R569" i="27"/>
  <c r="Q569" i="27"/>
  <c r="P569" i="27"/>
  <c r="O569" i="27"/>
  <c r="N569" i="27"/>
  <c r="M569" i="27"/>
  <c r="L569" i="27"/>
  <c r="K569" i="27"/>
  <c r="J569" i="27"/>
  <c r="I569" i="27"/>
  <c r="H569" i="27"/>
  <c r="G569" i="27"/>
  <c r="F569" i="27"/>
  <c r="P568" i="27"/>
  <c r="O568" i="27"/>
  <c r="N568" i="27"/>
  <c r="L568" i="27"/>
  <c r="K568" i="27"/>
  <c r="J568" i="27"/>
  <c r="I568" i="27"/>
  <c r="H568" i="27"/>
  <c r="G568" i="27"/>
  <c r="F568" i="27"/>
  <c r="S567" i="27"/>
  <c r="R567" i="27"/>
  <c r="Q567" i="27"/>
  <c r="P567" i="27"/>
  <c r="O567" i="27"/>
  <c r="N567" i="27"/>
  <c r="M567" i="27"/>
  <c r="L567" i="27"/>
  <c r="K567" i="27"/>
  <c r="J567" i="27"/>
  <c r="I567" i="27"/>
  <c r="H567" i="27"/>
  <c r="G567" i="27"/>
  <c r="F567" i="27"/>
  <c r="M556" i="27"/>
  <c r="R556" i="27" s="1"/>
  <c r="S556" i="27" s="1"/>
  <c r="L556" i="27"/>
  <c r="K556" i="27"/>
  <c r="J556" i="27"/>
  <c r="I556" i="27"/>
  <c r="H556" i="27"/>
  <c r="G556" i="27"/>
  <c r="F556" i="27"/>
  <c r="M555" i="27"/>
  <c r="R555" i="27" s="1"/>
  <c r="L555" i="27"/>
  <c r="K555" i="27"/>
  <c r="J555" i="27"/>
  <c r="I555" i="27"/>
  <c r="H555" i="27"/>
  <c r="G555" i="27"/>
  <c r="F555" i="27"/>
  <c r="M554" i="27"/>
  <c r="R554" i="27" s="1"/>
  <c r="S554" i="27" s="1"/>
  <c r="L554" i="27"/>
  <c r="K554" i="27"/>
  <c r="J554" i="27"/>
  <c r="I554" i="27"/>
  <c r="H554" i="27"/>
  <c r="G554" i="27"/>
  <c r="F554" i="27"/>
  <c r="M553" i="27"/>
  <c r="R553" i="27" s="1"/>
  <c r="L553" i="27"/>
  <c r="K553" i="27"/>
  <c r="J553" i="27"/>
  <c r="I553" i="27"/>
  <c r="H553" i="27"/>
  <c r="G553" i="27"/>
  <c r="F553" i="27"/>
  <c r="M552" i="27"/>
  <c r="R552" i="27" s="1"/>
  <c r="S552" i="27" s="1"/>
  <c r="L552" i="27"/>
  <c r="K552" i="27"/>
  <c r="J552" i="27"/>
  <c r="I552" i="27"/>
  <c r="H552" i="27"/>
  <c r="G552" i="27"/>
  <c r="F552" i="27"/>
  <c r="M551" i="27"/>
  <c r="R551" i="27" s="1"/>
  <c r="L551" i="27"/>
  <c r="K551" i="27"/>
  <c r="J551" i="27"/>
  <c r="I551" i="27"/>
  <c r="H551" i="27"/>
  <c r="G551" i="27"/>
  <c r="F551" i="27"/>
  <c r="S550" i="27"/>
  <c r="R550" i="27"/>
  <c r="Q550" i="27"/>
  <c r="P550" i="27"/>
  <c r="O550" i="27"/>
  <c r="N550" i="27"/>
  <c r="M550" i="27"/>
  <c r="L550" i="27"/>
  <c r="K550" i="27"/>
  <c r="J550" i="27"/>
  <c r="I550" i="27"/>
  <c r="H550" i="27"/>
  <c r="G550" i="27"/>
  <c r="F550" i="27"/>
  <c r="S549" i="27"/>
  <c r="R549" i="27"/>
  <c r="Q549" i="27"/>
  <c r="P549" i="27"/>
  <c r="O549" i="27"/>
  <c r="N549" i="27"/>
  <c r="M549" i="27"/>
  <c r="L549" i="27"/>
  <c r="K549" i="27"/>
  <c r="J549" i="27"/>
  <c r="I549" i="27"/>
  <c r="H549" i="27"/>
  <c r="G549" i="27"/>
  <c r="F549" i="27"/>
  <c r="S548" i="27"/>
  <c r="R548" i="27"/>
  <c r="Q548" i="27"/>
  <c r="P548" i="27"/>
  <c r="O548" i="27"/>
  <c r="N548" i="27"/>
  <c r="M548" i="27"/>
  <c r="L548" i="27"/>
  <c r="K548" i="27"/>
  <c r="J548" i="27"/>
  <c r="I548" i="27"/>
  <c r="H548" i="27"/>
  <c r="G548" i="27"/>
  <c r="F548" i="27"/>
  <c r="S547" i="27"/>
  <c r="R547" i="27"/>
  <c r="Q547" i="27"/>
  <c r="P547" i="27"/>
  <c r="O547" i="27"/>
  <c r="N547" i="27"/>
  <c r="M547" i="27"/>
  <c r="L547" i="27"/>
  <c r="K547" i="27"/>
  <c r="J547" i="27"/>
  <c r="I547" i="27"/>
  <c r="H547" i="27"/>
  <c r="G547" i="27"/>
  <c r="F547" i="27"/>
  <c r="S546" i="27"/>
  <c r="R546" i="27"/>
  <c r="Q546" i="27"/>
  <c r="P546" i="27"/>
  <c r="O546" i="27"/>
  <c r="N546" i="27"/>
  <c r="M546" i="27"/>
  <c r="L546" i="27"/>
  <c r="K546" i="27"/>
  <c r="J546" i="27"/>
  <c r="I546" i="27"/>
  <c r="H546" i="27"/>
  <c r="G546" i="27"/>
  <c r="F546" i="27"/>
  <c r="S545" i="27"/>
  <c r="R545" i="27"/>
  <c r="Q545" i="27"/>
  <c r="P545" i="27"/>
  <c r="O545" i="27"/>
  <c r="N545" i="27"/>
  <c r="M545" i="27"/>
  <c r="L545" i="27"/>
  <c r="K545" i="27"/>
  <c r="J545" i="27"/>
  <c r="I545" i="27"/>
  <c r="H545" i="27"/>
  <c r="G545" i="27"/>
  <c r="F545" i="27"/>
  <c r="S544" i="27"/>
  <c r="R544" i="27"/>
  <c r="Q544" i="27"/>
  <c r="P544" i="27"/>
  <c r="O544" i="27"/>
  <c r="N544" i="27"/>
  <c r="M544" i="27"/>
  <c r="L544" i="27"/>
  <c r="K544" i="27"/>
  <c r="J544" i="27"/>
  <c r="I544" i="27"/>
  <c r="H544" i="27"/>
  <c r="G544" i="27"/>
  <c r="F544" i="27"/>
  <c r="S543" i="27"/>
  <c r="R543" i="27"/>
  <c r="Q543" i="27"/>
  <c r="P543" i="27"/>
  <c r="O543" i="27"/>
  <c r="N543" i="27"/>
  <c r="M543" i="27"/>
  <c r="L543" i="27"/>
  <c r="K543" i="27"/>
  <c r="J543" i="27"/>
  <c r="I543" i="27"/>
  <c r="H543" i="27"/>
  <c r="G543" i="27"/>
  <c r="F543" i="27"/>
  <c r="S542" i="27"/>
  <c r="R542" i="27"/>
  <c r="Q542" i="27"/>
  <c r="P542" i="27"/>
  <c r="O542" i="27"/>
  <c r="N542" i="27"/>
  <c r="M542" i="27"/>
  <c r="L542" i="27"/>
  <c r="K542" i="27"/>
  <c r="J542" i="27"/>
  <c r="I542" i="27"/>
  <c r="H542" i="27"/>
  <c r="G542" i="27"/>
  <c r="F542" i="27"/>
  <c r="S541" i="27"/>
  <c r="R541" i="27"/>
  <c r="Q541" i="27"/>
  <c r="P541" i="27"/>
  <c r="O541" i="27"/>
  <c r="N541" i="27"/>
  <c r="M541" i="27"/>
  <c r="L541" i="27"/>
  <c r="K541" i="27"/>
  <c r="J541" i="27"/>
  <c r="I541" i="27"/>
  <c r="H541" i="27"/>
  <c r="G541" i="27"/>
  <c r="F541" i="27"/>
  <c r="P540" i="27"/>
  <c r="O540" i="27"/>
  <c r="N540" i="27"/>
  <c r="L540" i="27"/>
  <c r="K540" i="27"/>
  <c r="J540" i="27"/>
  <c r="I540" i="27"/>
  <c r="H540" i="27"/>
  <c r="G540" i="27"/>
  <c r="F540" i="27"/>
  <c r="S539" i="27"/>
  <c r="R539" i="27"/>
  <c r="Q539" i="27"/>
  <c r="P539" i="27"/>
  <c r="O539" i="27"/>
  <c r="N539" i="27"/>
  <c r="M539" i="27"/>
  <c r="L539" i="27"/>
  <c r="K539" i="27"/>
  <c r="J539" i="27"/>
  <c r="I539" i="27"/>
  <c r="H539" i="27"/>
  <c r="G539" i="27"/>
  <c r="F539" i="27"/>
  <c r="M528" i="27"/>
  <c r="R528" i="27" s="1"/>
  <c r="S528" i="27" s="1"/>
  <c r="L528" i="27"/>
  <c r="K528" i="27"/>
  <c r="J528" i="27"/>
  <c r="I528" i="27"/>
  <c r="H528" i="27"/>
  <c r="G528" i="27"/>
  <c r="F528" i="27"/>
  <c r="M527" i="27"/>
  <c r="R527" i="27" s="1"/>
  <c r="L527" i="27"/>
  <c r="K527" i="27"/>
  <c r="J527" i="27"/>
  <c r="I527" i="27"/>
  <c r="H527" i="27"/>
  <c r="G527" i="27"/>
  <c r="F527" i="27"/>
  <c r="M526" i="27"/>
  <c r="R526" i="27" s="1"/>
  <c r="S526" i="27" s="1"/>
  <c r="L526" i="27"/>
  <c r="K526" i="27"/>
  <c r="J526" i="27"/>
  <c r="I526" i="27"/>
  <c r="H526" i="27"/>
  <c r="G526" i="27"/>
  <c r="F526" i="27"/>
  <c r="M525" i="27"/>
  <c r="R525" i="27" s="1"/>
  <c r="L525" i="27"/>
  <c r="K525" i="27"/>
  <c r="J525" i="27"/>
  <c r="I525" i="27"/>
  <c r="H525" i="27"/>
  <c r="G525" i="27"/>
  <c r="F525" i="27"/>
  <c r="M524" i="27"/>
  <c r="R524" i="27" s="1"/>
  <c r="S524" i="27" s="1"/>
  <c r="L524" i="27"/>
  <c r="K524" i="27"/>
  <c r="J524" i="27"/>
  <c r="I524" i="27"/>
  <c r="H524" i="27"/>
  <c r="G524" i="27"/>
  <c r="F524" i="27"/>
  <c r="M523" i="27"/>
  <c r="R523" i="27" s="1"/>
  <c r="L523" i="27"/>
  <c r="K523" i="27"/>
  <c r="J523" i="27"/>
  <c r="I523" i="27"/>
  <c r="H523" i="27"/>
  <c r="G523" i="27"/>
  <c r="F523" i="27"/>
  <c r="S522" i="27"/>
  <c r="R522" i="27"/>
  <c r="Q522" i="27"/>
  <c r="P522" i="27"/>
  <c r="O522" i="27"/>
  <c r="N522" i="27"/>
  <c r="M522" i="27"/>
  <c r="L522" i="27"/>
  <c r="K522" i="27"/>
  <c r="J522" i="27"/>
  <c r="I522" i="27"/>
  <c r="H522" i="27"/>
  <c r="G522" i="27"/>
  <c r="F522" i="27"/>
  <c r="S521" i="27"/>
  <c r="R521" i="27"/>
  <c r="Q521" i="27"/>
  <c r="P521" i="27"/>
  <c r="O521" i="27"/>
  <c r="N521" i="27"/>
  <c r="M521" i="27"/>
  <c r="L521" i="27"/>
  <c r="K521" i="27"/>
  <c r="J521" i="27"/>
  <c r="I521" i="27"/>
  <c r="H521" i="27"/>
  <c r="G521" i="27"/>
  <c r="F521" i="27"/>
  <c r="S520" i="27"/>
  <c r="R520" i="27"/>
  <c r="Q520" i="27"/>
  <c r="P520" i="27"/>
  <c r="O520" i="27"/>
  <c r="N520" i="27"/>
  <c r="M520" i="27"/>
  <c r="L520" i="27"/>
  <c r="K520" i="27"/>
  <c r="J520" i="27"/>
  <c r="I520" i="27"/>
  <c r="H520" i="27"/>
  <c r="G520" i="27"/>
  <c r="F520" i="27"/>
  <c r="S519" i="27"/>
  <c r="R519" i="27"/>
  <c r="Q519" i="27"/>
  <c r="P519" i="27"/>
  <c r="O519" i="27"/>
  <c r="N519" i="27"/>
  <c r="M519" i="27"/>
  <c r="L519" i="27"/>
  <c r="K519" i="27"/>
  <c r="J519" i="27"/>
  <c r="I519" i="27"/>
  <c r="H519" i="27"/>
  <c r="G519" i="27"/>
  <c r="F519" i="27"/>
  <c r="S518" i="27"/>
  <c r="R518" i="27"/>
  <c r="Q518" i="27"/>
  <c r="P518" i="27"/>
  <c r="O518" i="27"/>
  <c r="N518" i="27"/>
  <c r="M518" i="27"/>
  <c r="L518" i="27"/>
  <c r="K518" i="27"/>
  <c r="J518" i="27"/>
  <c r="I518" i="27"/>
  <c r="H518" i="27"/>
  <c r="G518" i="27"/>
  <c r="F518" i="27"/>
  <c r="S517" i="27"/>
  <c r="R517" i="27"/>
  <c r="Q517" i="27"/>
  <c r="P517" i="27"/>
  <c r="O517" i="27"/>
  <c r="N517" i="27"/>
  <c r="M517" i="27"/>
  <c r="L517" i="27"/>
  <c r="K517" i="27"/>
  <c r="J517" i="27"/>
  <c r="I517" i="27"/>
  <c r="H517" i="27"/>
  <c r="G517" i="27"/>
  <c r="F517" i="27"/>
  <c r="S516" i="27"/>
  <c r="R516" i="27"/>
  <c r="Q516" i="27"/>
  <c r="P516" i="27"/>
  <c r="O516" i="27"/>
  <c r="N516" i="27"/>
  <c r="M516" i="27"/>
  <c r="L516" i="27"/>
  <c r="K516" i="27"/>
  <c r="J516" i="27"/>
  <c r="I516" i="27"/>
  <c r="H516" i="27"/>
  <c r="G516" i="27"/>
  <c r="F516" i="27"/>
  <c r="S515" i="27"/>
  <c r="R515" i="27"/>
  <c r="Q515" i="27"/>
  <c r="P515" i="27"/>
  <c r="O515" i="27"/>
  <c r="N515" i="27"/>
  <c r="M515" i="27"/>
  <c r="L515" i="27"/>
  <c r="K515" i="27"/>
  <c r="J515" i="27"/>
  <c r="I515" i="27"/>
  <c r="H515" i="27"/>
  <c r="G515" i="27"/>
  <c r="F515" i="27"/>
  <c r="S514" i="27"/>
  <c r="R514" i="27"/>
  <c r="Q514" i="27"/>
  <c r="P514" i="27"/>
  <c r="O514" i="27"/>
  <c r="N514" i="27"/>
  <c r="M514" i="27"/>
  <c r="L514" i="27"/>
  <c r="K514" i="27"/>
  <c r="J514" i="27"/>
  <c r="I514" i="27"/>
  <c r="H514" i="27"/>
  <c r="G514" i="27"/>
  <c r="F514" i="27"/>
  <c r="S513" i="27"/>
  <c r="R513" i="27"/>
  <c r="Q513" i="27"/>
  <c r="P513" i="27"/>
  <c r="O513" i="27"/>
  <c r="N513" i="27"/>
  <c r="M513" i="27"/>
  <c r="L513" i="27"/>
  <c r="K513" i="27"/>
  <c r="J513" i="27"/>
  <c r="I513" i="27"/>
  <c r="H513" i="27"/>
  <c r="G513" i="27"/>
  <c r="F513" i="27"/>
  <c r="P512" i="27"/>
  <c r="O512" i="27"/>
  <c r="N512" i="27"/>
  <c r="L512" i="27"/>
  <c r="K512" i="27"/>
  <c r="J512" i="27"/>
  <c r="I512" i="27"/>
  <c r="H512" i="27"/>
  <c r="G512" i="27"/>
  <c r="F512" i="27"/>
  <c r="S511" i="27"/>
  <c r="R511" i="27"/>
  <c r="Q511" i="27"/>
  <c r="P511" i="27"/>
  <c r="O511" i="27"/>
  <c r="N511" i="27"/>
  <c r="M511" i="27"/>
  <c r="L511" i="27"/>
  <c r="K511" i="27"/>
  <c r="J511" i="27"/>
  <c r="I511" i="27"/>
  <c r="H511" i="27"/>
  <c r="G511" i="27"/>
  <c r="F511" i="27"/>
  <c r="M500" i="27"/>
  <c r="R500" i="27" s="1"/>
  <c r="S500" i="27" s="1"/>
  <c r="L500" i="27"/>
  <c r="K500" i="27"/>
  <c r="J500" i="27"/>
  <c r="I500" i="27"/>
  <c r="H500" i="27"/>
  <c r="G500" i="27"/>
  <c r="F500" i="27"/>
  <c r="M499" i="27"/>
  <c r="R499" i="27" s="1"/>
  <c r="L499" i="27"/>
  <c r="K499" i="27"/>
  <c r="J499" i="27"/>
  <c r="I499" i="27"/>
  <c r="H499" i="27"/>
  <c r="G499" i="27"/>
  <c r="F499" i="27"/>
  <c r="M498" i="27"/>
  <c r="R498" i="27" s="1"/>
  <c r="S498" i="27" s="1"/>
  <c r="L498" i="27"/>
  <c r="K498" i="27"/>
  <c r="J498" i="27"/>
  <c r="I498" i="27"/>
  <c r="H498" i="27"/>
  <c r="G498" i="27"/>
  <c r="F498" i="27"/>
  <c r="M497" i="27"/>
  <c r="R497" i="27" s="1"/>
  <c r="L497" i="27"/>
  <c r="K497" i="27"/>
  <c r="J497" i="27"/>
  <c r="I497" i="27"/>
  <c r="H497" i="27"/>
  <c r="G497" i="27"/>
  <c r="F497" i="27"/>
  <c r="M496" i="27"/>
  <c r="R496" i="27" s="1"/>
  <c r="S496" i="27" s="1"/>
  <c r="L496" i="27"/>
  <c r="K496" i="27"/>
  <c r="J496" i="27"/>
  <c r="I496" i="27"/>
  <c r="H496" i="27"/>
  <c r="G496" i="27"/>
  <c r="F496" i="27"/>
  <c r="M495" i="27"/>
  <c r="R495" i="27" s="1"/>
  <c r="L495" i="27"/>
  <c r="K495" i="27"/>
  <c r="J495" i="27"/>
  <c r="I495" i="27"/>
  <c r="H495" i="27"/>
  <c r="G495" i="27"/>
  <c r="F495" i="27"/>
  <c r="S494" i="27"/>
  <c r="R494" i="27"/>
  <c r="Q494" i="27"/>
  <c r="P494" i="27"/>
  <c r="O494" i="27"/>
  <c r="N494" i="27"/>
  <c r="M494" i="27"/>
  <c r="L494" i="27"/>
  <c r="K494" i="27"/>
  <c r="J494" i="27"/>
  <c r="I494" i="27"/>
  <c r="H494" i="27"/>
  <c r="G494" i="27"/>
  <c r="F494" i="27"/>
  <c r="S493" i="27"/>
  <c r="R493" i="27"/>
  <c r="Q493" i="27"/>
  <c r="P493" i="27"/>
  <c r="O493" i="27"/>
  <c r="N493" i="27"/>
  <c r="M493" i="27"/>
  <c r="L493" i="27"/>
  <c r="K493" i="27"/>
  <c r="J493" i="27"/>
  <c r="I493" i="27"/>
  <c r="H493" i="27"/>
  <c r="G493" i="27"/>
  <c r="F493" i="27"/>
  <c r="S492" i="27"/>
  <c r="R492" i="27"/>
  <c r="Q492" i="27"/>
  <c r="P492" i="27"/>
  <c r="O492" i="27"/>
  <c r="N492" i="27"/>
  <c r="M492" i="27"/>
  <c r="L492" i="27"/>
  <c r="K492" i="27"/>
  <c r="J492" i="27"/>
  <c r="I492" i="27"/>
  <c r="H492" i="27"/>
  <c r="G492" i="27"/>
  <c r="F492" i="27"/>
  <c r="S491" i="27"/>
  <c r="R491" i="27"/>
  <c r="Q491" i="27"/>
  <c r="P491" i="27"/>
  <c r="O491" i="27"/>
  <c r="N491" i="27"/>
  <c r="M491" i="27"/>
  <c r="L491" i="27"/>
  <c r="K491" i="27"/>
  <c r="J491" i="27"/>
  <c r="I491" i="27"/>
  <c r="H491" i="27"/>
  <c r="G491" i="27"/>
  <c r="F491" i="27"/>
  <c r="S490" i="27"/>
  <c r="R490" i="27"/>
  <c r="Q490" i="27"/>
  <c r="P490" i="27"/>
  <c r="O490" i="27"/>
  <c r="N490" i="27"/>
  <c r="M490" i="27"/>
  <c r="L490" i="27"/>
  <c r="K490" i="27"/>
  <c r="J490" i="27"/>
  <c r="I490" i="27"/>
  <c r="H490" i="27"/>
  <c r="G490" i="27"/>
  <c r="F490" i="27"/>
  <c r="S489" i="27"/>
  <c r="R489" i="27"/>
  <c r="Q489" i="27"/>
  <c r="P489" i="27"/>
  <c r="O489" i="27"/>
  <c r="N489" i="27"/>
  <c r="M489" i="27"/>
  <c r="L489" i="27"/>
  <c r="K489" i="27"/>
  <c r="J489" i="27"/>
  <c r="I489" i="27"/>
  <c r="H489" i="27"/>
  <c r="G489" i="27"/>
  <c r="F489" i="27"/>
  <c r="S488" i="27"/>
  <c r="R488" i="27"/>
  <c r="Q488" i="27"/>
  <c r="P488" i="27"/>
  <c r="O488" i="27"/>
  <c r="N488" i="27"/>
  <c r="M488" i="27"/>
  <c r="L488" i="27"/>
  <c r="K488" i="27"/>
  <c r="J488" i="27"/>
  <c r="I488" i="27"/>
  <c r="H488" i="27"/>
  <c r="G488" i="27"/>
  <c r="F488" i="27"/>
  <c r="S487" i="27"/>
  <c r="R487" i="27"/>
  <c r="Q487" i="27"/>
  <c r="P487" i="27"/>
  <c r="O487" i="27"/>
  <c r="N487" i="27"/>
  <c r="M487" i="27"/>
  <c r="L487" i="27"/>
  <c r="K487" i="27"/>
  <c r="J487" i="27"/>
  <c r="I487" i="27"/>
  <c r="H487" i="27"/>
  <c r="G487" i="27"/>
  <c r="F487" i="27"/>
  <c r="S486" i="27"/>
  <c r="R486" i="27"/>
  <c r="Q486" i="27"/>
  <c r="P486" i="27"/>
  <c r="O486" i="27"/>
  <c r="N486" i="27"/>
  <c r="M486" i="27"/>
  <c r="L486" i="27"/>
  <c r="K486" i="27"/>
  <c r="J486" i="27"/>
  <c r="I486" i="27"/>
  <c r="H486" i="27"/>
  <c r="G486" i="27"/>
  <c r="F486" i="27"/>
  <c r="S485" i="27"/>
  <c r="R485" i="27"/>
  <c r="Q485" i="27"/>
  <c r="P485" i="27"/>
  <c r="O485" i="27"/>
  <c r="N485" i="27"/>
  <c r="M485" i="27"/>
  <c r="L485" i="27"/>
  <c r="K485" i="27"/>
  <c r="J485" i="27"/>
  <c r="I485" i="27"/>
  <c r="H485" i="27"/>
  <c r="G485" i="27"/>
  <c r="F485" i="27"/>
  <c r="P484" i="27"/>
  <c r="O484" i="27"/>
  <c r="N484" i="27"/>
  <c r="L484" i="27"/>
  <c r="K484" i="27"/>
  <c r="J484" i="27"/>
  <c r="I484" i="27"/>
  <c r="H484" i="27"/>
  <c r="G484" i="27"/>
  <c r="F484" i="27"/>
  <c r="S483" i="27"/>
  <c r="R483" i="27"/>
  <c r="Q483" i="27"/>
  <c r="P483" i="27"/>
  <c r="O483" i="27"/>
  <c r="N483" i="27"/>
  <c r="M483" i="27"/>
  <c r="L483" i="27"/>
  <c r="K483" i="27"/>
  <c r="J483" i="27"/>
  <c r="I483" i="27"/>
  <c r="H483" i="27"/>
  <c r="G483" i="27"/>
  <c r="F483" i="27"/>
  <c r="M472" i="27"/>
  <c r="R472" i="27" s="1"/>
  <c r="S472" i="27" s="1"/>
  <c r="L472" i="27"/>
  <c r="K472" i="27"/>
  <c r="J472" i="27"/>
  <c r="I472" i="27"/>
  <c r="H472" i="27"/>
  <c r="G472" i="27"/>
  <c r="F472" i="27"/>
  <c r="M471" i="27"/>
  <c r="R471" i="27" s="1"/>
  <c r="L471" i="27"/>
  <c r="K471" i="27"/>
  <c r="J471" i="27"/>
  <c r="I471" i="27"/>
  <c r="H471" i="27"/>
  <c r="G471" i="27"/>
  <c r="F471" i="27"/>
  <c r="M470" i="27"/>
  <c r="R470" i="27" s="1"/>
  <c r="S470" i="27" s="1"/>
  <c r="L470" i="27"/>
  <c r="K470" i="27"/>
  <c r="J470" i="27"/>
  <c r="I470" i="27"/>
  <c r="H470" i="27"/>
  <c r="G470" i="27"/>
  <c r="F470" i="27"/>
  <c r="M469" i="27"/>
  <c r="R469" i="27" s="1"/>
  <c r="L469" i="27"/>
  <c r="K469" i="27"/>
  <c r="J469" i="27"/>
  <c r="I469" i="27"/>
  <c r="H469" i="27"/>
  <c r="G469" i="27"/>
  <c r="F469" i="27"/>
  <c r="M468" i="27"/>
  <c r="R468" i="27" s="1"/>
  <c r="S468" i="27" s="1"/>
  <c r="L468" i="27"/>
  <c r="K468" i="27"/>
  <c r="J468" i="27"/>
  <c r="I468" i="27"/>
  <c r="H468" i="27"/>
  <c r="G468" i="27"/>
  <c r="F468" i="27"/>
  <c r="M467" i="27"/>
  <c r="R467" i="27" s="1"/>
  <c r="L467" i="27"/>
  <c r="K467" i="27"/>
  <c r="J467" i="27"/>
  <c r="I467" i="27"/>
  <c r="H467" i="27"/>
  <c r="G467" i="27"/>
  <c r="F467" i="27"/>
  <c r="S466" i="27"/>
  <c r="R466" i="27"/>
  <c r="Q466" i="27"/>
  <c r="P466" i="27"/>
  <c r="O466" i="27"/>
  <c r="N466" i="27"/>
  <c r="M466" i="27"/>
  <c r="L466" i="27"/>
  <c r="K466" i="27"/>
  <c r="J466" i="27"/>
  <c r="I466" i="27"/>
  <c r="H466" i="27"/>
  <c r="G466" i="27"/>
  <c r="F466" i="27"/>
  <c r="S465" i="27"/>
  <c r="R465" i="27"/>
  <c r="Q465" i="27"/>
  <c r="P465" i="27"/>
  <c r="O465" i="27"/>
  <c r="N465" i="27"/>
  <c r="M465" i="27"/>
  <c r="L465" i="27"/>
  <c r="K465" i="27"/>
  <c r="J465" i="27"/>
  <c r="I465" i="27"/>
  <c r="H465" i="27"/>
  <c r="G465" i="27"/>
  <c r="F465" i="27"/>
  <c r="S464" i="27"/>
  <c r="R464" i="27"/>
  <c r="Q464" i="27"/>
  <c r="P464" i="27"/>
  <c r="O464" i="27"/>
  <c r="N464" i="27"/>
  <c r="M464" i="27"/>
  <c r="L464" i="27"/>
  <c r="K464" i="27"/>
  <c r="J464" i="27"/>
  <c r="I464" i="27"/>
  <c r="H464" i="27"/>
  <c r="G464" i="27"/>
  <c r="F464" i="27"/>
  <c r="S463" i="27"/>
  <c r="R463" i="27"/>
  <c r="Q463" i="27"/>
  <c r="P463" i="27"/>
  <c r="O463" i="27"/>
  <c r="N463" i="27"/>
  <c r="M463" i="27"/>
  <c r="L463" i="27"/>
  <c r="K463" i="27"/>
  <c r="J463" i="27"/>
  <c r="I463" i="27"/>
  <c r="H463" i="27"/>
  <c r="G463" i="27"/>
  <c r="F463" i="27"/>
  <c r="S462" i="27"/>
  <c r="R462" i="27"/>
  <c r="Q462" i="27"/>
  <c r="P462" i="27"/>
  <c r="O462" i="27"/>
  <c r="N462" i="27"/>
  <c r="M462" i="27"/>
  <c r="L462" i="27"/>
  <c r="K462" i="27"/>
  <c r="J462" i="27"/>
  <c r="I462" i="27"/>
  <c r="H462" i="27"/>
  <c r="G462" i="27"/>
  <c r="F462" i="27"/>
  <c r="S461" i="27"/>
  <c r="R461" i="27"/>
  <c r="Q461" i="27"/>
  <c r="P461" i="27"/>
  <c r="O461" i="27"/>
  <c r="N461" i="27"/>
  <c r="M461" i="27"/>
  <c r="L461" i="27"/>
  <c r="K461" i="27"/>
  <c r="J461" i="27"/>
  <c r="I461" i="27"/>
  <c r="H461" i="27"/>
  <c r="G461" i="27"/>
  <c r="F461" i="27"/>
  <c r="S460" i="27"/>
  <c r="R460" i="27"/>
  <c r="Q460" i="27"/>
  <c r="P460" i="27"/>
  <c r="O460" i="27"/>
  <c r="N460" i="27"/>
  <c r="M460" i="27"/>
  <c r="L460" i="27"/>
  <c r="K460" i="27"/>
  <c r="J460" i="27"/>
  <c r="I460" i="27"/>
  <c r="H460" i="27"/>
  <c r="G460" i="27"/>
  <c r="F460" i="27"/>
  <c r="S459" i="27"/>
  <c r="R459" i="27"/>
  <c r="Q459" i="27"/>
  <c r="P459" i="27"/>
  <c r="O459" i="27"/>
  <c r="N459" i="27"/>
  <c r="M459" i="27"/>
  <c r="L459" i="27"/>
  <c r="K459" i="27"/>
  <c r="J459" i="27"/>
  <c r="I459" i="27"/>
  <c r="H459" i="27"/>
  <c r="G459" i="27"/>
  <c r="F459" i="27"/>
  <c r="S458" i="27"/>
  <c r="R458" i="27"/>
  <c r="Q458" i="27"/>
  <c r="P458" i="27"/>
  <c r="O458" i="27"/>
  <c r="N458" i="27"/>
  <c r="M458" i="27"/>
  <c r="L458" i="27"/>
  <c r="K458" i="27"/>
  <c r="J458" i="27"/>
  <c r="I458" i="27"/>
  <c r="H458" i="27"/>
  <c r="G458" i="27"/>
  <c r="F458" i="27"/>
  <c r="S457" i="27"/>
  <c r="R457" i="27"/>
  <c r="Q457" i="27"/>
  <c r="P457" i="27"/>
  <c r="O457" i="27"/>
  <c r="N457" i="27"/>
  <c r="M457" i="27"/>
  <c r="L457" i="27"/>
  <c r="K457" i="27"/>
  <c r="J457" i="27"/>
  <c r="I457" i="27"/>
  <c r="H457" i="27"/>
  <c r="G457" i="27"/>
  <c r="F457" i="27"/>
  <c r="P456" i="27"/>
  <c r="O456" i="27"/>
  <c r="N456" i="27"/>
  <c r="L456" i="27"/>
  <c r="K456" i="27"/>
  <c r="J456" i="27"/>
  <c r="I456" i="27"/>
  <c r="H456" i="27"/>
  <c r="G456" i="27"/>
  <c r="F456" i="27"/>
  <c r="S455" i="27"/>
  <c r="R455" i="27"/>
  <c r="Q455" i="27"/>
  <c r="P455" i="27"/>
  <c r="O455" i="27"/>
  <c r="N455" i="27"/>
  <c r="M455" i="27"/>
  <c r="L455" i="27"/>
  <c r="K455" i="27"/>
  <c r="J455" i="27"/>
  <c r="I455" i="27"/>
  <c r="H455" i="27"/>
  <c r="G455" i="27"/>
  <c r="F455" i="27"/>
  <c r="M444" i="27"/>
  <c r="R444" i="27" s="1"/>
  <c r="S444" i="27" s="1"/>
  <c r="L444" i="27"/>
  <c r="K444" i="27"/>
  <c r="J444" i="27"/>
  <c r="I444" i="27"/>
  <c r="H444" i="27"/>
  <c r="G444" i="27"/>
  <c r="F444" i="27"/>
  <c r="M443" i="27"/>
  <c r="R443" i="27" s="1"/>
  <c r="L443" i="27"/>
  <c r="K443" i="27"/>
  <c r="J443" i="27"/>
  <c r="I443" i="27"/>
  <c r="H443" i="27"/>
  <c r="G443" i="27"/>
  <c r="F443" i="27"/>
  <c r="M442" i="27"/>
  <c r="R442" i="27" s="1"/>
  <c r="S442" i="27" s="1"/>
  <c r="L442" i="27"/>
  <c r="K442" i="27"/>
  <c r="J442" i="27"/>
  <c r="I442" i="27"/>
  <c r="H442" i="27"/>
  <c r="G442" i="27"/>
  <c r="F442" i="27"/>
  <c r="M441" i="27"/>
  <c r="R441" i="27" s="1"/>
  <c r="L441" i="27"/>
  <c r="K441" i="27"/>
  <c r="J441" i="27"/>
  <c r="I441" i="27"/>
  <c r="H441" i="27"/>
  <c r="G441" i="27"/>
  <c r="F441" i="27"/>
  <c r="M440" i="27"/>
  <c r="R440" i="27" s="1"/>
  <c r="S440" i="27" s="1"/>
  <c r="L440" i="27"/>
  <c r="K440" i="27"/>
  <c r="J440" i="27"/>
  <c r="I440" i="27"/>
  <c r="H440" i="27"/>
  <c r="G440" i="27"/>
  <c r="F440" i="27"/>
  <c r="M439" i="27"/>
  <c r="R439" i="27" s="1"/>
  <c r="L439" i="27"/>
  <c r="K439" i="27"/>
  <c r="J439" i="27"/>
  <c r="I439" i="27"/>
  <c r="H439" i="27"/>
  <c r="G439" i="27"/>
  <c r="F439" i="27"/>
  <c r="S438" i="27"/>
  <c r="R438" i="27"/>
  <c r="Q438" i="27"/>
  <c r="P438" i="27"/>
  <c r="O438" i="27"/>
  <c r="N438" i="27"/>
  <c r="M438" i="27"/>
  <c r="L438" i="27"/>
  <c r="K438" i="27"/>
  <c r="J438" i="27"/>
  <c r="I438" i="27"/>
  <c r="H438" i="27"/>
  <c r="G438" i="27"/>
  <c r="F438" i="27"/>
  <c r="S437" i="27"/>
  <c r="R437" i="27"/>
  <c r="Q437" i="27"/>
  <c r="P437" i="27"/>
  <c r="O437" i="27"/>
  <c r="N437" i="27"/>
  <c r="M437" i="27"/>
  <c r="L437" i="27"/>
  <c r="K437" i="27"/>
  <c r="J437" i="27"/>
  <c r="I437" i="27"/>
  <c r="H437" i="27"/>
  <c r="G437" i="27"/>
  <c r="F437" i="27"/>
  <c r="S436" i="27"/>
  <c r="R436" i="27"/>
  <c r="Q436" i="27"/>
  <c r="P436" i="27"/>
  <c r="O436" i="27"/>
  <c r="N436" i="27"/>
  <c r="M436" i="27"/>
  <c r="L436" i="27"/>
  <c r="K436" i="27"/>
  <c r="J436" i="27"/>
  <c r="I436" i="27"/>
  <c r="H436" i="27"/>
  <c r="G436" i="27"/>
  <c r="F436" i="27"/>
  <c r="S435" i="27"/>
  <c r="R435" i="27"/>
  <c r="Q435" i="27"/>
  <c r="P435" i="27"/>
  <c r="O435" i="27"/>
  <c r="N435" i="27"/>
  <c r="M435" i="27"/>
  <c r="L435" i="27"/>
  <c r="K435" i="27"/>
  <c r="J435" i="27"/>
  <c r="I435" i="27"/>
  <c r="H435" i="27"/>
  <c r="G435" i="27"/>
  <c r="F435" i="27"/>
  <c r="S434" i="27"/>
  <c r="R434" i="27"/>
  <c r="Q434" i="27"/>
  <c r="P434" i="27"/>
  <c r="O434" i="27"/>
  <c r="N434" i="27"/>
  <c r="M434" i="27"/>
  <c r="L434" i="27"/>
  <c r="K434" i="27"/>
  <c r="J434" i="27"/>
  <c r="I434" i="27"/>
  <c r="H434" i="27"/>
  <c r="G434" i="27"/>
  <c r="F434" i="27"/>
  <c r="S433" i="27"/>
  <c r="R433" i="27"/>
  <c r="Q433" i="27"/>
  <c r="P433" i="27"/>
  <c r="O433" i="27"/>
  <c r="N433" i="27"/>
  <c r="M433" i="27"/>
  <c r="L433" i="27"/>
  <c r="K433" i="27"/>
  <c r="J433" i="27"/>
  <c r="I433" i="27"/>
  <c r="H433" i="27"/>
  <c r="G433" i="27"/>
  <c r="F433" i="27"/>
  <c r="S432" i="27"/>
  <c r="R432" i="27"/>
  <c r="Q432" i="27"/>
  <c r="P432" i="27"/>
  <c r="O432" i="27"/>
  <c r="N432" i="27"/>
  <c r="M432" i="27"/>
  <c r="L432" i="27"/>
  <c r="K432" i="27"/>
  <c r="J432" i="27"/>
  <c r="I432" i="27"/>
  <c r="H432" i="27"/>
  <c r="G432" i="27"/>
  <c r="F432" i="27"/>
  <c r="S431" i="27"/>
  <c r="R431" i="27"/>
  <c r="Q431" i="27"/>
  <c r="P431" i="27"/>
  <c r="O431" i="27"/>
  <c r="N431" i="27"/>
  <c r="M431" i="27"/>
  <c r="L431" i="27"/>
  <c r="K431" i="27"/>
  <c r="J431" i="27"/>
  <c r="I431" i="27"/>
  <c r="H431" i="27"/>
  <c r="G431" i="27"/>
  <c r="F431" i="27"/>
  <c r="S430" i="27"/>
  <c r="R430" i="27"/>
  <c r="Q430" i="27"/>
  <c r="P430" i="27"/>
  <c r="O430" i="27"/>
  <c r="N430" i="27"/>
  <c r="M430" i="27"/>
  <c r="L430" i="27"/>
  <c r="K430" i="27"/>
  <c r="J430" i="27"/>
  <c r="I430" i="27"/>
  <c r="H430" i="27"/>
  <c r="G430" i="27"/>
  <c r="F430" i="27"/>
  <c r="S429" i="27"/>
  <c r="R429" i="27"/>
  <c r="Q429" i="27"/>
  <c r="P429" i="27"/>
  <c r="O429" i="27"/>
  <c r="N429" i="27"/>
  <c r="M429" i="27"/>
  <c r="L429" i="27"/>
  <c r="K429" i="27"/>
  <c r="J429" i="27"/>
  <c r="I429" i="27"/>
  <c r="H429" i="27"/>
  <c r="G429" i="27"/>
  <c r="F429" i="27"/>
  <c r="P428" i="27"/>
  <c r="O428" i="27"/>
  <c r="N428" i="27"/>
  <c r="L428" i="27"/>
  <c r="K428" i="27"/>
  <c r="J428" i="27"/>
  <c r="I428" i="27"/>
  <c r="H428" i="27"/>
  <c r="G428" i="27"/>
  <c r="F428" i="27"/>
  <c r="S427" i="27"/>
  <c r="R427" i="27"/>
  <c r="Q427" i="27"/>
  <c r="P427" i="27"/>
  <c r="O427" i="27"/>
  <c r="N427" i="27"/>
  <c r="M427" i="27"/>
  <c r="L427" i="27"/>
  <c r="K427" i="27"/>
  <c r="J427" i="27"/>
  <c r="I427" i="27"/>
  <c r="H427" i="27"/>
  <c r="G427" i="27"/>
  <c r="F427" i="27"/>
  <c r="M416" i="27"/>
  <c r="R416" i="27" s="1"/>
  <c r="S416" i="27" s="1"/>
  <c r="L416" i="27"/>
  <c r="K416" i="27"/>
  <c r="J416" i="27"/>
  <c r="I416" i="27"/>
  <c r="H416" i="27"/>
  <c r="G416" i="27"/>
  <c r="F416" i="27"/>
  <c r="M415" i="27"/>
  <c r="R415" i="27" s="1"/>
  <c r="L415" i="27"/>
  <c r="K415" i="27"/>
  <c r="J415" i="27"/>
  <c r="I415" i="27"/>
  <c r="H415" i="27"/>
  <c r="G415" i="27"/>
  <c r="F415" i="27"/>
  <c r="M414" i="27"/>
  <c r="R414" i="27" s="1"/>
  <c r="S414" i="27" s="1"/>
  <c r="L414" i="27"/>
  <c r="K414" i="27"/>
  <c r="J414" i="27"/>
  <c r="I414" i="27"/>
  <c r="H414" i="27"/>
  <c r="G414" i="27"/>
  <c r="F414" i="27"/>
  <c r="M413" i="27"/>
  <c r="R413" i="27" s="1"/>
  <c r="L413" i="27"/>
  <c r="K413" i="27"/>
  <c r="J413" i="27"/>
  <c r="I413" i="27"/>
  <c r="H413" i="27"/>
  <c r="G413" i="27"/>
  <c r="F413" i="27"/>
  <c r="M412" i="27"/>
  <c r="R412" i="27" s="1"/>
  <c r="S412" i="27" s="1"/>
  <c r="L412" i="27"/>
  <c r="K412" i="27"/>
  <c r="J412" i="27"/>
  <c r="I412" i="27"/>
  <c r="H412" i="27"/>
  <c r="G412" i="27"/>
  <c r="F412" i="27"/>
  <c r="M411" i="27"/>
  <c r="R411" i="27" s="1"/>
  <c r="L411" i="27"/>
  <c r="K411" i="27"/>
  <c r="J411" i="27"/>
  <c r="I411" i="27"/>
  <c r="H411" i="27"/>
  <c r="G411" i="27"/>
  <c r="F411" i="27"/>
  <c r="S410" i="27"/>
  <c r="R410" i="27"/>
  <c r="Q410" i="27"/>
  <c r="P410" i="27"/>
  <c r="O410" i="27"/>
  <c r="N410" i="27"/>
  <c r="M410" i="27"/>
  <c r="L410" i="27"/>
  <c r="K410" i="27"/>
  <c r="J410" i="27"/>
  <c r="I410" i="27"/>
  <c r="H410" i="27"/>
  <c r="G410" i="27"/>
  <c r="F410" i="27"/>
  <c r="S409" i="27"/>
  <c r="R409" i="27"/>
  <c r="Q409" i="27"/>
  <c r="P409" i="27"/>
  <c r="O409" i="27"/>
  <c r="N409" i="27"/>
  <c r="M409" i="27"/>
  <c r="L409" i="27"/>
  <c r="K409" i="27"/>
  <c r="J409" i="27"/>
  <c r="I409" i="27"/>
  <c r="H409" i="27"/>
  <c r="G409" i="27"/>
  <c r="F409" i="27"/>
  <c r="S408" i="27"/>
  <c r="R408" i="27"/>
  <c r="Q408" i="27"/>
  <c r="P408" i="27"/>
  <c r="O408" i="27"/>
  <c r="N408" i="27"/>
  <c r="M408" i="27"/>
  <c r="L408" i="27"/>
  <c r="K408" i="27"/>
  <c r="J408" i="27"/>
  <c r="I408" i="27"/>
  <c r="H408" i="27"/>
  <c r="G408" i="27"/>
  <c r="F408" i="27"/>
  <c r="S407" i="27"/>
  <c r="R407" i="27"/>
  <c r="Q407" i="27"/>
  <c r="P407" i="27"/>
  <c r="O407" i="27"/>
  <c r="N407" i="27"/>
  <c r="M407" i="27"/>
  <c r="L407" i="27"/>
  <c r="K407" i="27"/>
  <c r="J407" i="27"/>
  <c r="I407" i="27"/>
  <c r="H407" i="27"/>
  <c r="G407" i="27"/>
  <c r="F407" i="27"/>
  <c r="S406" i="27"/>
  <c r="R406" i="27"/>
  <c r="Q406" i="27"/>
  <c r="P406" i="27"/>
  <c r="O406" i="27"/>
  <c r="N406" i="27"/>
  <c r="M406" i="27"/>
  <c r="L406" i="27"/>
  <c r="K406" i="27"/>
  <c r="J406" i="27"/>
  <c r="I406" i="27"/>
  <c r="H406" i="27"/>
  <c r="G406" i="27"/>
  <c r="F406" i="27"/>
  <c r="S405" i="27"/>
  <c r="R405" i="27"/>
  <c r="Q405" i="27"/>
  <c r="P405" i="27"/>
  <c r="O405" i="27"/>
  <c r="N405" i="27"/>
  <c r="M405" i="27"/>
  <c r="L405" i="27"/>
  <c r="K405" i="27"/>
  <c r="J405" i="27"/>
  <c r="I405" i="27"/>
  <c r="H405" i="27"/>
  <c r="G405" i="27"/>
  <c r="F405" i="27"/>
  <c r="S404" i="27"/>
  <c r="R404" i="27"/>
  <c r="Q404" i="27"/>
  <c r="P404" i="27"/>
  <c r="O404" i="27"/>
  <c r="N404" i="27"/>
  <c r="M404" i="27"/>
  <c r="L404" i="27"/>
  <c r="K404" i="27"/>
  <c r="J404" i="27"/>
  <c r="I404" i="27"/>
  <c r="H404" i="27"/>
  <c r="G404" i="27"/>
  <c r="F404" i="27"/>
  <c r="S403" i="27"/>
  <c r="R403" i="27"/>
  <c r="Q403" i="27"/>
  <c r="P403" i="27"/>
  <c r="O403" i="27"/>
  <c r="N403" i="27"/>
  <c r="M403" i="27"/>
  <c r="L403" i="27"/>
  <c r="K403" i="27"/>
  <c r="J403" i="27"/>
  <c r="I403" i="27"/>
  <c r="H403" i="27"/>
  <c r="G403" i="27"/>
  <c r="F403" i="27"/>
  <c r="S402" i="27"/>
  <c r="R402" i="27"/>
  <c r="Q402" i="27"/>
  <c r="P402" i="27"/>
  <c r="O402" i="27"/>
  <c r="N402" i="27"/>
  <c r="M402" i="27"/>
  <c r="L402" i="27"/>
  <c r="K402" i="27"/>
  <c r="J402" i="27"/>
  <c r="I402" i="27"/>
  <c r="H402" i="27"/>
  <c r="G402" i="27"/>
  <c r="F402" i="27"/>
  <c r="S401" i="27"/>
  <c r="R401" i="27"/>
  <c r="Q401" i="27"/>
  <c r="P401" i="27"/>
  <c r="O401" i="27"/>
  <c r="N401" i="27"/>
  <c r="M401" i="27"/>
  <c r="L401" i="27"/>
  <c r="K401" i="27"/>
  <c r="J401" i="27"/>
  <c r="I401" i="27"/>
  <c r="H401" i="27"/>
  <c r="G401" i="27"/>
  <c r="F401" i="27"/>
  <c r="P400" i="27"/>
  <c r="O400" i="27"/>
  <c r="N400" i="27"/>
  <c r="L400" i="27"/>
  <c r="K400" i="27"/>
  <c r="J400" i="27"/>
  <c r="I400" i="27"/>
  <c r="H400" i="27"/>
  <c r="G400" i="27"/>
  <c r="F400" i="27"/>
  <c r="S399" i="27"/>
  <c r="R399" i="27"/>
  <c r="Q399" i="27"/>
  <c r="P399" i="27"/>
  <c r="O399" i="27"/>
  <c r="N399" i="27"/>
  <c r="M399" i="27"/>
  <c r="L399" i="27"/>
  <c r="K399" i="27"/>
  <c r="J399" i="27"/>
  <c r="I399" i="27"/>
  <c r="H399" i="27"/>
  <c r="G399" i="27"/>
  <c r="F399" i="27"/>
  <c r="M388" i="27"/>
  <c r="R388" i="27" s="1"/>
  <c r="S388" i="27" s="1"/>
  <c r="L388" i="27"/>
  <c r="K388" i="27"/>
  <c r="J388" i="27"/>
  <c r="I388" i="27"/>
  <c r="H388" i="27"/>
  <c r="G388" i="27"/>
  <c r="F388" i="27"/>
  <c r="M387" i="27"/>
  <c r="R387" i="27" s="1"/>
  <c r="L387" i="27"/>
  <c r="K387" i="27"/>
  <c r="J387" i="27"/>
  <c r="I387" i="27"/>
  <c r="H387" i="27"/>
  <c r="G387" i="27"/>
  <c r="F387" i="27"/>
  <c r="M386" i="27"/>
  <c r="R386" i="27" s="1"/>
  <c r="S386" i="27" s="1"/>
  <c r="L386" i="27"/>
  <c r="K386" i="27"/>
  <c r="J386" i="27"/>
  <c r="I386" i="27"/>
  <c r="H386" i="27"/>
  <c r="G386" i="27"/>
  <c r="F386" i="27"/>
  <c r="M385" i="27"/>
  <c r="R385" i="27" s="1"/>
  <c r="L385" i="27"/>
  <c r="K385" i="27"/>
  <c r="J385" i="27"/>
  <c r="I385" i="27"/>
  <c r="H385" i="27"/>
  <c r="G385" i="27"/>
  <c r="F385" i="27"/>
  <c r="M384" i="27"/>
  <c r="R384" i="27" s="1"/>
  <c r="S384" i="27" s="1"/>
  <c r="L384" i="27"/>
  <c r="K384" i="27"/>
  <c r="J384" i="27"/>
  <c r="I384" i="27"/>
  <c r="H384" i="27"/>
  <c r="G384" i="27"/>
  <c r="F384" i="27"/>
  <c r="M383" i="27"/>
  <c r="R383" i="27" s="1"/>
  <c r="L383" i="27"/>
  <c r="K383" i="27"/>
  <c r="J383" i="27"/>
  <c r="I383" i="27"/>
  <c r="H383" i="27"/>
  <c r="G383" i="27"/>
  <c r="F383" i="27"/>
  <c r="S382" i="27"/>
  <c r="R382" i="27"/>
  <c r="Q382" i="27"/>
  <c r="P382" i="27"/>
  <c r="O382" i="27"/>
  <c r="N382" i="27"/>
  <c r="M382" i="27"/>
  <c r="L382" i="27"/>
  <c r="K382" i="27"/>
  <c r="J382" i="27"/>
  <c r="I382" i="27"/>
  <c r="H382" i="27"/>
  <c r="G382" i="27"/>
  <c r="F382" i="27"/>
  <c r="S381" i="27"/>
  <c r="R381" i="27"/>
  <c r="Q381" i="27"/>
  <c r="P381" i="27"/>
  <c r="O381" i="27"/>
  <c r="N381" i="27"/>
  <c r="M381" i="27"/>
  <c r="L381" i="27"/>
  <c r="K381" i="27"/>
  <c r="J381" i="27"/>
  <c r="I381" i="27"/>
  <c r="H381" i="27"/>
  <c r="G381" i="27"/>
  <c r="F381" i="27"/>
  <c r="S380" i="27"/>
  <c r="R380" i="27"/>
  <c r="Q380" i="27"/>
  <c r="P380" i="27"/>
  <c r="O380" i="27"/>
  <c r="N380" i="27"/>
  <c r="M380" i="27"/>
  <c r="L380" i="27"/>
  <c r="K380" i="27"/>
  <c r="J380" i="27"/>
  <c r="I380" i="27"/>
  <c r="H380" i="27"/>
  <c r="G380" i="27"/>
  <c r="F380" i="27"/>
  <c r="S379" i="27"/>
  <c r="R379" i="27"/>
  <c r="Q379" i="27"/>
  <c r="P379" i="27"/>
  <c r="O379" i="27"/>
  <c r="N379" i="27"/>
  <c r="M379" i="27"/>
  <c r="L379" i="27"/>
  <c r="K379" i="27"/>
  <c r="J379" i="27"/>
  <c r="I379" i="27"/>
  <c r="H379" i="27"/>
  <c r="G379" i="27"/>
  <c r="F379" i="27"/>
  <c r="S378" i="27"/>
  <c r="R378" i="27"/>
  <c r="Q378" i="27"/>
  <c r="P378" i="27"/>
  <c r="O378" i="27"/>
  <c r="N378" i="27"/>
  <c r="M378" i="27"/>
  <c r="L378" i="27"/>
  <c r="K378" i="27"/>
  <c r="J378" i="27"/>
  <c r="I378" i="27"/>
  <c r="H378" i="27"/>
  <c r="G378" i="27"/>
  <c r="F378" i="27"/>
  <c r="S377" i="27"/>
  <c r="R377" i="27"/>
  <c r="Q377" i="27"/>
  <c r="P377" i="27"/>
  <c r="O377" i="27"/>
  <c r="N377" i="27"/>
  <c r="M377" i="27"/>
  <c r="L377" i="27"/>
  <c r="K377" i="27"/>
  <c r="J377" i="27"/>
  <c r="I377" i="27"/>
  <c r="H377" i="27"/>
  <c r="G377" i="27"/>
  <c r="F377" i="27"/>
  <c r="S376" i="27"/>
  <c r="R376" i="27"/>
  <c r="Q376" i="27"/>
  <c r="P376" i="27"/>
  <c r="O376" i="27"/>
  <c r="N376" i="27"/>
  <c r="M376" i="27"/>
  <c r="L376" i="27"/>
  <c r="K376" i="27"/>
  <c r="J376" i="27"/>
  <c r="I376" i="27"/>
  <c r="H376" i="27"/>
  <c r="G376" i="27"/>
  <c r="F376" i="27"/>
  <c r="S375" i="27"/>
  <c r="R375" i="27"/>
  <c r="Q375" i="27"/>
  <c r="P375" i="27"/>
  <c r="O375" i="27"/>
  <c r="N375" i="27"/>
  <c r="M375" i="27"/>
  <c r="L375" i="27"/>
  <c r="K375" i="27"/>
  <c r="J375" i="27"/>
  <c r="I375" i="27"/>
  <c r="H375" i="27"/>
  <c r="G375" i="27"/>
  <c r="F375" i="27"/>
  <c r="S374" i="27"/>
  <c r="R374" i="27"/>
  <c r="Q374" i="27"/>
  <c r="P374" i="27"/>
  <c r="O374" i="27"/>
  <c r="N374" i="27"/>
  <c r="M374" i="27"/>
  <c r="L374" i="27"/>
  <c r="K374" i="27"/>
  <c r="J374" i="27"/>
  <c r="I374" i="27"/>
  <c r="H374" i="27"/>
  <c r="G374" i="27"/>
  <c r="F374" i="27"/>
  <c r="S373" i="27"/>
  <c r="R373" i="27"/>
  <c r="Q373" i="27"/>
  <c r="P373" i="27"/>
  <c r="O373" i="27"/>
  <c r="N373" i="27"/>
  <c r="M373" i="27"/>
  <c r="L373" i="27"/>
  <c r="K373" i="27"/>
  <c r="J373" i="27"/>
  <c r="I373" i="27"/>
  <c r="H373" i="27"/>
  <c r="G373" i="27"/>
  <c r="F373" i="27"/>
  <c r="P372" i="27"/>
  <c r="O372" i="27"/>
  <c r="N372" i="27"/>
  <c r="L372" i="27"/>
  <c r="K372" i="27"/>
  <c r="J372" i="27"/>
  <c r="I372" i="27"/>
  <c r="H372" i="27"/>
  <c r="G372" i="27"/>
  <c r="F372" i="27"/>
  <c r="S371" i="27"/>
  <c r="R371" i="27"/>
  <c r="Q371" i="27"/>
  <c r="P371" i="27"/>
  <c r="O371" i="27"/>
  <c r="N371" i="27"/>
  <c r="M371" i="27"/>
  <c r="L371" i="27"/>
  <c r="K371" i="27"/>
  <c r="J371" i="27"/>
  <c r="I371" i="27"/>
  <c r="H371" i="27"/>
  <c r="G371" i="27"/>
  <c r="F371" i="27"/>
  <c r="M360" i="27"/>
  <c r="R360" i="27" s="1"/>
  <c r="S360" i="27" s="1"/>
  <c r="L360" i="27"/>
  <c r="K360" i="27"/>
  <c r="J360" i="27"/>
  <c r="I360" i="27"/>
  <c r="H360" i="27"/>
  <c r="G360" i="27"/>
  <c r="F360" i="27"/>
  <c r="M359" i="27"/>
  <c r="R359" i="27" s="1"/>
  <c r="L359" i="27"/>
  <c r="K359" i="27"/>
  <c r="J359" i="27"/>
  <c r="I359" i="27"/>
  <c r="H359" i="27"/>
  <c r="G359" i="27"/>
  <c r="F359" i="27"/>
  <c r="M358" i="27"/>
  <c r="R358" i="27" s="1"/>
  <c r="S358" i="27" s="1"/>
  <c r="L358" i="27"/>
  <c r="K358" i="27"/>
  <c r="J358" i="27"/>
  <c r="I358" i="27"/>
  <c r="H358" i="27"/>
  <c r="G358" i="27"/>
  <c r="F358" i="27"/>
  <c r="M357" i="27"/>
  <c r="R357" i="27" s="1"/>
  <c r="L357" i="27"/>
  <c r="K357" i="27"/>
  <c r="J357" i="27"/>
  <c r="I357" i="27"/>
  <c r="H357" i="27"/>
  <c r="G357" i="27"/>
  <c r="F357" i="27"/>
  <c r="M356" i="27"/>
  <c r="R356" i="27" s="1"/>
  <c r="S356" i="27" s="1"/>
  <c r="L356" i="27"/>
  <c r="K356" i="27"/>
  <c r="J356" i="27"/>
  <c r="I356" i="27"/>
  <c r="H356" i="27"/>
  <c r="G356" i="27"/>
  <c r="F356" i="27"/>
  <c r="M355" i="27"/>
  <c r="R355" i="27" s="1"/>
  <c r="L355" i="27"/>
  <c r="K355" i="27"/>
  <c r="J355" i="27"/>
  <c r="I355" i="27"/>
  <c r="H355" i="27"/>
  <c r="G355" i="27"/>
  <c r="F355" i="27"/>
  <c r="S354" i="27"/>
  <c r="R354" i="27"/>
  <c r="Q354" i="27"/>
  <c r="P354" i="27"/>
  <c r="O354" i="27"/>
  <c r="N354" i="27"/>
  <c r="M354" i="27"/>
  <c r="L354" i="27"/>
  <c r="K354" i="27"/>
  <c r="J354" i="27"/>
  <c r="I354" i="27"/>
  <c r="H354" i="27"/>
  <c r="G354" i="27"/>
  <c r="F354" i="27"/>
  <c r="S353" i="27"/>
  <c r="R353" i="27"/>
  <c r="Q353" i="27"/>
  <c r="P353" i="27"/>
  <c r="O353" i="27"/>
  <c r="N353" i="27"/>
  <c r="M353" i="27"/>
  <c r="L353" i="27"/>
  <c r="K353" i="27"/>
  <c r="J353" i="27"/>
  <c r="I353" i="27"/>
  <c r="H353" i="27"/>
  <c r="G353" i="27"/>
  <c r="F353" i="27"/>
  <c r="S352" i="27"/>
  <c r="R352" i="27"/>
  <c r="Q352" i="27"/>
  <c r="P352" i="27"/>
  <c r="O352" i="27"/>
  <c r="N352" i="27"/>
  <c r="M352" i="27"/>
  <c r="L352" i="27"/>
  <c r="K352" i="27"/>
  <c r="J352" i="27"/>
  <c r="I352" i="27"/>
  <c r="H352" i="27"/>
  <c r="G352" i="27"/>
  <c r="F352" i="27"/>
  <c r="S351" i="27"/>
  <c r="R351" i="27"/>
  <c r="Q351" i="27"/>
  <c r="P351" i="27"/>
  <c r="O351" i="27"/>
  <c r="N351" i="27"/>
  <c r="M351" i="27"/>
  <c r="L351" i="27"/>
  <c r="K351" i="27"/>
  <c r="J351" i="27"/>
  <c r="I351" i="27"/>
  <c r="H351" i="27"/>
  <c r="G351" i="27"/>
  <c r="F351" i="27"/>
  <c r="S350" i="27"/>
  <c r="R350" i="27"/>
  <c r="Q350" i="27"/>
  <c r="P350" i="27"/>
  <c r="O350" i="27"/>
  <c r="N350" i="27"/>
  <c r="M350" i="27"/>
  <c r="L350" i="27"/>
  <c r="K350" i="27"/>
  <c r="J350" i="27"/>
  <c r="I350" i="27"/>
  <c r="H350" i="27"/>
  <c r="G350" i="27"/>
  <c r="F350" i="27"/>
  <c r="S349" i="27"/>
  <c r="R349" i="27"/>
  <c r="Q349" i="27"/>
  <c r="P349" i="27"/>
  <c r="O349" i="27"/>
  <c r="N349" i="27"/>
  <c r="M349" i="27"/>
  <c r="L349" i="27"/>
  <c r="K349" i="27"/>
  <c r="J349" i="27"/>
  <c r="I349" i="27"/>
  <c r="H349" i="27"/>
  <c r="G349" i="27"/>
  <c r="F349" i="27"/>
  <c r="S348" i="27"/>
  <c r="R348" i="27"/>
  <c r="Q348" i="27"/>
  <c r="P348" i="27"/>
  <c r="O348" i="27"/>
  <c r="N348" i="27"/>
  <c r="M348" i="27"/>
  <c r="L348" i="27"/>
  <c r="K348" i="27"/>
  <c r="J348" i="27"/>
  <c r="I348" i="27"/>
  <c r="H348" i="27"/>
  <c r="G348" i="27"/>
  <c r="F348" i="27"/>
  <c r="S347" i="27"/>
  <c r="R347" i="27"/>
  <c r="Q347" i="27"/>
  <c r="P347" i="27"/>
  <c r="O347" i="27"/>
  <c r="N347" i="27"/>
  <c r="M347" i="27"/>
  <c r="L347" i="27"/>
  <c r="K347" i="27"/>
  <c r="J347" i="27"/>
  <c r="I347" i="27"/>
  <c r="H347" i="27"/>
  <c r="G347" i="27"/>
  <c r="F347" i="27"/>
  <c r="S346" i="27"/>
  <c r="R346" i="27"/>
  <c r="Q346" i="27"/>
  <c r="P346" i="27"/>
  <c r="O346" i="27"/>
  <c r="N346" i="27"/>
  <c r="M346" i="27"/>
  <c r="L346" i="27"/>
  <c r="K346" i="27"/>
  <c r="J346" i="27"/>
  <c r="I346" i="27"/>
  <c r="H346" i="27"/>
  <c r="G346" i="27"/>
  <c r="F346" i="27"/>
  <c r="S345" i="27"/>
  <c r="R345" i="27"/>
  <c r="Q345" i="27"/>
  <c r="P345" i="27"/>
  <c r="O345" i="27"/>
  <c r="N345" i="27"/>
  <c r="M345" i="27"/>
  <c r="L345" i="27"/>
  <c r="K345" i="27"/>
  <c r="J345" i="27"/>
  <c r="I345" i="27"/>
  <c r="H345" i="27"/>
  <c r="G345" i="27"/>
  <c r="F345" i="27"/>
  <c r="P344" i="27"/>
  <c r="O344" i="27"/>
  <c r="N344" i="27"/>
  <c r="L344" i="27"/>
  <c r="K344" i="27"/>
  <c r="J344" i="27"/>
  <c r="I344" i="27"/>
  <c r="H344" i="27"/>
  <c r="G344" i="27"/>
  <c r="F344" i="27"/>
  <c r="S343" i="27"/>
  <c r="R343" i="27"/>
  <c r="Q343" i="27"/>
  <c r="P343" i="27"/>
  <c r="O343" i="27"/>
  <c r="N343" i="27"/>
  <c r="M343" i="27"/>
  <c r="L343" i="27"/>
  <c r="K343" i="27"/>
  <c r="J343" i="27"/>
  <c r="I343" i="27"/>
  <c r="H343" i="27"/>
  <c r="G343" i="27"/>
  <c r="F343" i="27"/>
  <c r="M332" i="27"/>
  <c r="R332" i="27" s="1"/>
  <c r="S332" i="27" s="1"/>
  <c r="L332" i="27"/>
  <c r="K332" i="27"/>
  <c r="J332" i="27"/>
  <c r="I332" i="27"/>
  <c r="H332" i="27"/>
  <c r="G332" i="27"/>
  <c r="F332" i="27"/>
  <c r="M331" i="27"/>
  <c r="R331" i="27" s="1"/>
  <c r="L331" i="27"/>
  <c r="K331" i="27"/>
  <c r="J331" i="27"/>
  <c r="I331" i="27"/>
  <c r="H331" i="27"/>
  <c r="G331" i="27"/>
  <c r="F331" i="27"/>
  <c r="M330" i="27"/>
  <c r="R330" i="27" s="1"/>
  <c r="S330" i="27" s="1"/>
  <c r="L330" i="27"/>
  <c r="K330" i="27"/>
  <c r="J330" i="27"/>
  <c r="I330" i="27"/>
  <c r="H330" i="27"/>
  <c r="G330" i="27"/>
  <c r="F330" i="27"/>
  <c r="M329" i="27"/>
  <c r="R329" i="27" s="1"/>
  <c r="L329" i="27"/>
  <c r="K329" i="27"/>
  <c r="J329" i="27"/>
  <c r="I329" i="27"/>
  <c r="H329" i="27"/>
  <c r="G329" i="27"/>
  <c r="F329" i="27"/>
  <c r="M328" i="27"/>
  <c r="R328" i="27" s="1"/>
  <c r="S328" i="27" s="1"/>
  <c r="L328" i="27"/>
  <c r="K328" i="27"/>
  <c r="J328" i="27"/>
  <c r="I328" i="27"/>
  <c r="H328" i="27"/>
  <c r="G328" i="27"/>
  <c r="F328" i="27"/>
  <c r="M327" i="27"/>
  <c r="R327" i="27" s="1"/>
  <c r="L327" i="27"/>
  <c r="K327" i="27"/>
  <c r="J327" i="27"/>
  <c r="I327" i="27"/>
  <c r="H327" i="27"/>
  <c r="G327" i="27"/>
  <c r="F327" i="27"/>
  <c r="S326" i="27"/>
  <c r="R326" i="27"/>
  <c r="Q326" i="27"/>
  <c r="P326" i="27"/>
  <c r="O326" i="27"/>
  <c r="N326" i="27"/>
  <c r="M326" i="27"/>
  <c r="L326" i="27"/>
  <c r="K326" i="27"/>
  <c r="J326" i="27"/>
  <c r="I326" i="27"/>
  <c r="H326" i="27"/>
  <c r="G326" i="27"/>
  <c r="F326" i="27"/>
  <c r="S325" i="27"/>
  <c r="R325" i="27"/>
  <c r="Q325" i="27"/>
  <c r="P325" i="27"/>
  <c r="O325" i="27"/>
  <c r="N325" i="27"/>
  <c r="M325" i="27"/>
  <c r="L325" i="27"/>
  <c r="K325" i="27"/>
  <c r="J325" i="27"/>
  <c r="I325" i="27"/>
  <c r="H325" i="27"/>
  <c r="G325" i="27"/>
  <c r="F325" i="27"/>
  <c r="S324" i="27"/>
  <c r="R324" i="27"/>
  <c r="Q324" i="27"/>
  <c r="P324" i="27"/>
  <c r="O324" i="27"/>
  <c r="N324" i="27"/>
  <c r="M324" i="27"/>
  <c r="L324" i="27"/>
  <c r="K324" i="27"/>
  <c r="J324" i="27"/>
  <c r="I324" i="27"/>
  <c r="H324" i="27"/>
  <c r="G324" i="27"/>
  <c r="F324" i="27"/>
  <c r="S323" i="27"/>
  <c r="R323" i="27"/>
  <c r="Q323" i="27"/>
  <c r="P323" i="27"/>
  <c r="O323" i="27"/>
  <c r="N323" i="27"/>
  <c r="M323" i="27"/>
  <c r="L323" i="27"/>
  <c r="K323" i="27"/>
  <c r="J323" i="27"/>
  <c r="I323" i="27"/>
  <c r="H323" i="27"/>
  <c r="G323" i="27"/>
  <c r="F323" i="27"/>
  <c r="S322" i="27"/>
  <c r="R322" i="27"/>
  <c r="Q322" i="27"/>
  <c r="P322" i="27"/>
  <c r="O322" i="27"/>
  <c r="N322" i="27"/>
  <c r="M322" i="27"/>
  <c r="L322" i="27"/>
  <c r="K322" i="27"/>
  <c r="J322" i="27"/>
  <c r="I322" i="27"/>
  <c r="H322" i="27"/>
  <c r="G322" i="27"/>
  <c r="F322" i="27"/>
  <c r="S321" i="27"/>
  <c r="R321" i="27"/>
  <c r="Q321" i="27"/>
  <c r="P321" i="27"/>
  <c r="O321" i="27"/>
  <c r="N321" i="27"/>
  <c r="M321" i="27"/>
  <c r="L321" i="27"/>
  <c r="K321" i="27"/>
  <c r="J321" i="27"/>
  <c r="I321" i="27"/>
  <c r="H321" i="27"/>
  <c r="G321" i="27"/>
  <c r="F321" i="27"/>
  <c r="S320" i="27"/>
  <c r="R320" i="27"/>
  <c r="Q320" i="27"/>
  <c r="P320" i="27"/>
  <c r="O320" i="27"/>
  <c r="N320" i="27"/>
  <c r="M320" i="27"/>
  <c r="L320" i="27"/>
  <c r="K320" i="27"/>
  <c r="J320" i="27"/>
  <c r="I320" i="27"/>
  <c r="H320" i="27"/>
  <c r="G320" i="27"/>
  <c r="F320" i="27"/>
  <c r="S319" i="27"/>
  <c r="R319" i="27"/>
  <c r="Q319" i="27"/>
  <c r="P319" i="27"/>
  <c r="O319" i="27"/>
  <c r="N319" i="27"/>
  <c r="M319" i="27"/>
  <c r="L319" i="27"/>
  <c r="K319" i="27"/>
  <c r="J319" i="27"/>
  <c r="I319" i="27"/>
  <c r="H319" i="27"/>
  <c r="G319" i="27"/>
  <c r="F319" i="27"/>
  <c r="S318" i="27"/>
  <c r="R318" i="27"/>
  <c r="Q318" i="27"/>
  <c r="P318" i="27"/>
  <c r="O318" i="27"/>
  <c r="N318" i="27"/>
  <c r="M318" i="27"/>
  <c r="L318" i="27"/>
  <c r="K318" i="27"/>
  <c r="J318" i="27"/>
  <c r="I318" i="27"/>
  <c r="H318" i="27"/>
  <c r="G318" i="27"/>
  <c r="F318" i="27"/>
  <c r="S317" i="27"/>
  <c r="R317" i="27"/>
  <c r="Q317" i="27"/>
  <c r="P317" i="27"/>
  <c r="O317" i="27"/>
  <c r="N317" i="27"/>
  <c r="M317" i="27"/>
  <c r="L317" i="27"/>
  <c r="K317" i="27"/>
  <c r="J317" i="27"/>
  <c r="I317" i="27"/>
  <c r="H317" i="27"/>
  <c r="G317" i="27"/>
  <c r="F317" i="27"/>
  <c r="P316" i="27"/>
  <c r="O316" i="27"/>
  <c r="N316" i="27"/>
  <c r="L316" i="27"/>
  <c r="K316" i="27"/>
  <c r="J316" i="27"/>
  <c r="I316" i="27"/>
  <c r="H316" i="27"/>
  <c r="G316" i="27"/>
  <c r="F316" i="27"/>
  <c r="S315" i="27"/>
  <c r="R315" i="27"/>
  <c r="Q315" i="27"/>
  <c r="P315" i="27"/>
  <c r="O315" i="27"/>
  <c r="N315" i="27"/>
  <c r="M315" i="27"/>
  <c r="L315" i="27"/>
  <c r="K315" i="27"/>
  <c r="J315" i="27"/>
  <c r="I315" i="27"/>
  <c r="H315" i="27"/>
  <c r="G315" i="27"/>
  <c r="F315" i="27"/>
  <c r="M304" i="27"/>
  <c r="R304" i="27" s="1"/>
  <c r="S304" i="27" s="1"/>
  <c r="L304" i="27"/>
  <c r="K304" i="27"/>
  <c r="J304" i="27"/>
  <c r="I304" i="27"/>
  <c r="H304" i="27"/>
  <c r="G304" i="27"/>
  <c r="F304" i="27"/>
  <c r="M303" i="27"/>
  <c r="R303" i="27" s="1"/>
  <c r="L303" i="27"/>
  <c r="K303" i="27"/>
  <c r="J303" i="27"/>
  <c r="I303" i="27"/>
  <c r="H303" i="27"/>
  <c r="G303" i="27"/>
  <c r="F303" i="27"/>
  <c r="M302" i="27"/>
  <c r="R302" i="27" s="1"/>
  <c r="S302" i="27" s="1"/>
  <c r="L302" i="27"/>
  <c r="K302" i="27"/>
  <c r="J302" i="27"/>
  <c r="I302" i="27"/>
  <c r="H302" i="27"/>
  <c r="G302" i="27"/>
  <c r="F302" i="27"/>
  <c r="M301" i="27"/>
  <c r="R301" i="27" s="1"/>
  <c r="L301" i="27"/>
  <c r="K301" i="27"/>
  <c r="J301" i="27"/>
  <c r="I301" i="27"/>
  <c r="H301" i="27"/>
  <c r="G301" i="27"/>
  <c r="F301" i="27"/>
  <c r="M300" i="27"/>
  <c r="R300" i="27" s="1"/>
  <c r="S300" i="27" s="1"/>
  <c r="L300" i="27"/>
  <c r="K300" i="27"/>
  <c r="J300" i="27"/>
  <c r="I300" i="27"/>
  <c r="H300" i="27"/>
  <c r="G300" i="27"/>
  <c r="F300" i="27"/>
  <c r="M299" i="27"/>
  <c r="R299" i="27" s="1"/>
  <c r="L299" i="27"/>
  <c r="K299" i="27"/>
  <c r="J299" i="27"/>
  <c r="I299" i="27"/>
  <c r="H299" i="27"/>
  <c r="G299" i="27"/>
  <c r="F299" i="27"/>
  <c r="S298" i="27"/>
  <c r="R298" i="27"/>
  <c r="Q298" i="27"/>
  <c r="P298" i="27"/>
  <c r="O298" i="27"/>
  <c r="N298" i="27"/>
  <c r="M298" i="27"/>
  <c r="L298" i="27"/>
  <c r="K298" i="27"/>
  <c r="J298" i="27"/>
  <c r="I298" i="27"/>
  <c r="H298" i="27"/>
  <c r="G298" i="27"/>
  <c r="F298" i="27"/>
  <c r="S297" i="27"/>
  <c r="R297" i="27"/>
  <c r="Q297" i="27"/>
  <c r="P297" i="27"/>
  <c r="O297" i="27"/>
  <c r="N297" i="27"/>
  <c r="M297" i="27"/>
  <c r="L297" i="27"/>
  <c r="K297" i="27"/>
  <c r="J297" i="27"/>
  <c r="I297" i="27"/>
  <c r="H297" i="27"/>
  <c r="G297" i="27"/>
  <c r="F297" i="27"/>
  <c r="S296" i="27"/>
  <c r="R296" i="27"/>
  <c r="Q296" i="27"/>
  <c r="P296" i="27"/>
  <c r="O296" i="27"/>
  <c r="N296" i="27"/>
  <c r="M296" i="27"/>
  <c r="L296" i="27"/>
  <c r="K296" i="27"/>
  <c r="J296" i="27"/>
  <c r="I296" i="27"/>
  <c r="H296" i="27"/>
  <c r="G296" i="27"/>
  <c r="F296" i="27"/>
  <c r="S295" i="27"/>
  <c r="R295" i="27"/>
  <c r="Q295" i="27"/>
  <c r="P295" i="27"/>
  <c r="O295" i="27"/>
  <c r="N295" i="27"/>
  <c r="M295" i="27"/>
  <c r="L295" i="27"/>
  <c r="K295" i="27"/>
  <c r="J295" i="27"/>
  <c r="I295" i="27"/>
  <c r="H295" i="27"/>
  <c r="G295" i="27"/>
  <c r="F295" i="27"/>
  <c r="S294" i="27"/>
  <c r="R294" i="27"/>
  <c r="Q294" i="27"/>
  <c r="P294" i="27"/>
  <c r="O294" i="27"/>
  <c r="N294" i="27"/>
  <c r="M294" i="27"/>
  <c r="L294" i="27"/>
  <c r="K294" i="27"/>
  <c r="J294" i="27"/>
  <c r="I294" i="27"/>
  <c r="H294" i="27"/>
  <c r="G294" i="27"/>
  <c r="F294" i="27"/>
  <c r="S293" i="27"/>
  <c r="R293" i="27"/>
  <c r="Q293" i="27"/>
  <c r="P293" i="27"/>
  <c r="O293" i="27"/>
  <c r="N293" i="27"/>
  <c r="M293" i="27"/>
  <c r="L293" i="27"/>
  <c r="K293" i="27"/>
  <c r="J293" i="27"/>
  <c r="I293" i="27"/>
  <c r="H293" i="27"/>
  <c r="G293" i="27"/>
  <c r="F293" i="27"/>
  <c r="S292" i="27"/>
  <c r="R292" i="27"/>
  <c r="Q292" i="27"/>
  <c r="P292" i="27"/>
  <c r="O292" i="27"/>
  <c r="N292" i="27"/>
  <c r="M292" i="27"/>
  <c r="L292" i="27"/>
  <c r="K292" i="27"/>
  <c r="J292" i="27"/>
  <c r="I292" i="27"/>
  <c r="H292" i="27"/>
  <c r="G292" i="27"/>
  <c r="F292" i="27"/>
  <c r="S291" i="27"/>
  <c r="R291" i="27"/>
  <c r="Q291" i="27"/>
  <c r="P291" i="27"/>
  <c r="O291" i="27"/>
  <c r="N291" i="27"/>
  <c r="M291" i="27"/>
  <c r="L291" i="27"/>
  <c r="K291" i="27"/>
  <c r="J291" i="27"/>
  <c r="I291" i="27"/>
  <c r="H291" i="27"/>
  <c r="G291" i="27"/>
  <c r="F291" i="27"/>
  <c r="S290" i="27"/>
  <c r="R290" i="27"/>
  <c r="Q290" i="27"/>
  <c r="P290" i="27"/>
  <c r="O290" i="27"/>
  <c r="N290" i="27"/>
  <c r="M290" i="27"/>
  <c r="L290" i="27"/>
  <c r="K290" i="27"/>
  <c r="J290" i="27"/>
  <c r="I290" i="27"/>
  <c r="H290" i="27"/>
  <c r="G290" i="27"/>
  <c r="F290" i="27"/>
  <c r="S289" i="27"/>
  <c r="R289" i="27"/>
  <c r="Q289" i="27"/>
  <c r="P289" i="27"/>
  <c r="O289" i="27"/>
  <c r="N289" i="27"/>
  <c r="M289" i="27"/>
  <c r="L289" i="27"/>
  <c r="K289" i="27"/>
  <c r="J289" i="27"/>
  <c r="I289" i="27"/>
  <c r="H289" i="27"/>
  <c r="G289" i="27"/>
  <c r="F289" i="27"/>
  <c r="P288" i="27"/>
  <c r="O288" i="27"/>
  <c r="N288" i="27"/>
  <c r="L288" i="27"/>
  <c r="K288" i="27"/>
  <c r="J288" i="27"/>
  <c r="I288" i="27"/>
  <c r="H288" i="27"/>
  <c r="G288" i="27"/>
  <c r="F288" i="27"/>
  <c r="S287" i="27"/>
  <c r="R287" i="27"/>
  <c r="Q287" i="27"/>
  <c r="P287" i="27"/>
  <c r="O287" i="27"/>
  <c r="N287" i="27"/>
  <c r="M287" i="27"/>
  <c r="L287" i="27"/>
  <c r="K287" i="27"/>
  <c r="J287" i="27"/>
  <c r="I287" i="27"/>
  <c r="H287" i="27"/>
  <c r="G287" i="27"/>
  <c r="F287" i="27"/>
  <c r="M276" i="27"/>
  <c r="R276" i="27" s="1"/>
  <c r="S276" i="27" s="1"/>
  <c r="L276" i="27"/>
  <c r="K276" i="27"/>
  <c r="J276" i="27"/>
  <c r="I276" i="27"/>
  <c r="H276" i="27"/>
  <c r="G276" i="27"/>
  <c r="F276" i="27"/>
  <c r="M275" i="27"/>
  <c r="R275" i="27" s="1"/>
  <c r="L275" i="27"/>
  <c r="K275" i="27"/>
  <c r="J275" i="27"/>
  <c r="I275" i="27"/>
  <c r="H275" i="27"/>
  <c r="G275" i="27"/>
  <c r="F275" i="27"/>
  <c r="M274" i="27"/>
  <c r="R274" i="27" s="1"/>
  <c r="S274" i="27" s="1"/>
  <c r="L274" i="27"/>
  <c r="K274" i="27"/>
  <c r="J274" i="27"/>
  <c r="I274" i="27"/>
  <c r="H274" i="27"/>
  <c r="G274" i="27"/>
  <c r="F274" i="27"/>
  <c r="M273" i="27"/>
  <c r="R273" i="27" s="1"/>
  <c r="L273" i="27"/>
  <c r="K273" i="27"/>
  <c r="J273" i="27"/>
  <c r="I273" i="27"/>
  <c r="H273" i="27"/>
  <c r="G273" i="27"/>
  <c r="F273" i="27"/>
  <c r="M272" i="27"/>
  <c r="R272" i="27" s="1"/>
  <c r="S272" i="27" s="1"/>
  <c r="L272" i="27"/>
  <c r="K272" i="27"/>
  <c r="J272" i="27"/>
  <c r="I272" i="27"/>
  <c r="H272" i="27"/>
  <c r="G272" i="27"/>
  <c r="F272" i="27"/>
  <c r="M271" i="27"/>
  <c r="R271" i="27" s="1"/>
  <c r="L271" i="27"/>
  <c r="K271" i="27"/>
  <c r="J271" i="27"/>
  <c r="I271" i="27"/>
  <c r="H271" i="27"/>
  <c r="G271" i="27"/>
  <c r="F271" i="27"/>
  <c r="S270" i="27"/>
  <c r="R270" i="27"/>
  <c r="Q270" i="27"/>
  <c r="P270" i="27"/>
  <c r="O270" i="27"/>
  <c r="N270" i="27"/>
  <c r="M270" i="27"/>
  <c r="L270" i="27"/>
  <c r="K270" i="27"/>
  <c r="J270" i="27"/>
  <c r="I270" i="27"/>
  <c r="H270" i="27"/>
  <c r="G270" i="27"/>
  <c r="F270" i="27"/>
  <c r="S269" i="27"/>
  <c r="R269" i="27"/>
  <c r="Q269" i="27"/>
  <c r="P269" i="27"/>
  <c r="O269" i="27"/>
  <c r="N269" i="27"/>
  <c r="M269" i="27"/>
  <c r="L269" i="27"/>
  <c r="K269" i="27"/>
  <c r="J269" i="27"/>
  <c r="I269" i="27"/>
  <c r="H269" i="27"/>
  <c r="G269" i="27"/>
  <c r="F269" i="27"/>
  <c r="S268" i="27"/>
  <c r="R268" i="27"/>
  <c r="Q268" i="27"/>
  <c r="P268" i="27"/>
  <c r="O268" i="27"/>
  <c r="N268" i="27"/>
  <c r="M268" i="27"/>
  <c r="L268" i="27"/>
  <c r="K268" i="27"/>
  <c r="J268" i="27"/>
  <c r="I268" i="27"/>
  <c r="H268" i="27"/>
  <c r="G268" i="27"/>
  <c r="F268" i="27"/>
  <c r="S267" i="27"/>
  <c r="R267" i="27"/>
  <c r="Q267" i="27"/>
  <c r="P267" i="27"/>
  <c r="O267" i="27"/>
  <c r="N267" i="27"/>
  <c r="M267" i="27"/>
  <c r="L267" i="27"/>
  <c r="K267" i="27"/>
  <c r="J267" i="27"/>
  <c r="I267" i="27"/>
  <c r="H267" i="27"/>
  <c r="G267" i="27"/>
  <c r="F267" i="27"/>
  <c r="S266" i="27"/>
  <c r="R266" i="27"/>
  <c r="Q266" i="27"/>
  <c r="P266" i="27"/>
  <c r="O266" i="27"/>
  <c r="N266" i="27"/>
  <c r="M266" i="27"/>
  <c r="L266" i="27"/>
  <c r="K266" i="27"/>
  <c r="J266" i="27"/>
  <c r="I266" i="27"/>
  <c r="H266" i="27"/>
  <c r="G266" i="27"/>
  <c r="F266" i="27"/>
  <c r="S265" i="27"/>
  <c r="R265" i="27"/>
  <c r="Q265" i="27"/>
  <c r="P265" i="27"/>
  <c r="O265" i="27"/>
  <c r="N265" i="27"/>
  <c r="M265" i="27"/>
  <c r="L265" i="27"/>
  <c r="K265" i="27"/>
  <c r="J265" i="27"/>
  <c r="I265" i="27"/>
  <c r="H265" i="27"/>
  <c r="G265" i="27"/>
  <c r="F265" i="27"/>
  <c r="S264" i="27"/>
  <c r="R264" i="27"/>
  <c r="Q264" i="27"/>
  <c r="P264" i="27"/>
  <c r="O264" i="27"/>
  <c r="N264" i="27"/>
  <c r="M264" i="27"/>
  <c r="L264" i="27"/>
  <c r="K264" i="27"/>
  <c r="J264" i="27"/>
  <c r="I264" i="27"/>
  <c r="H264" i="27"/>
  <c r="G264" i="27"/>
  <c r="F264" i="27"/>
  <c r="S263" i="27"/>
  <c r="R263" i="27"/>
  <c r="Q263" i="27"/>
  <c r="P263" i="27"/>
  <c r="O263" i="27"/>
  <c r="N263" i="27"/>
  <c r="M263" i="27"/>
  <c r="L263" i="27"/>
  <c r="K263" i="27"/>
  <c r="J263" i="27"/>
  <c r="I263" i="27"/>
  <c r="H263" i="27"/>
  <c r="G263" i="27"/>
  <c r="F263" i="27"/>
  <c r="S262" i="27"/>
  <c r="R262" i="27"/>
  <c r="Q262" i="27"/>
  <c r="P262" i="27"/>
  <c r="O262" i="27"/>
  <c r="N262" i="27"/>
  <c r="M262" i="27"/>
  <c r="L262" i="27"/>
  <c r="K262" i="27"/>
  <c r="J262" i="27"/>
  <c r="I262" i="27"/>
  <c r="H262" i="27"/>
  <c r="G262" i="27"/>
  <c r="F262" i="27"/>
  <c r="S261" i="27"/>
  <c r="R261" i="27"/>
  <c r="Q261" i="27"/>
  <c r="P261" i="27"/>
  <c r="O261" i="27"/>
  <c r="N261" i="27"/>
  <c r="M261" i="27"/>
  <c r="L261" i="27"/>
  <c r="K261" i="27"/>
  <c r="J261" i="27"/>
  <c r="I261" i="27"/>
  <c r="H261" i="27"/>
  <c r="G261" i="27"/>
  <c r="F261" i="27"/>
  <c r="P260" i="27"/>
  <c r="O260" i="27"/>
  <c r="N260" i="27"/>
  <c r="L260" i="27"/>
  <c r="K260" i="27"/>
  <c r="J260" i="27"/>
  <c r="I260" i="27"/>
  <c r="H260" i="27"/>
  <c r="G260" i="27"/>
  <c r="F260" i="27"/>
  <c r="S259" i="27"/>
  <c r="R259" i="27"/>
  <c r="Q259" i="27"/>
  <c r="P259" i="27"/>
  <c r="O259" i="27"/>
  <c r="N259" i="27"/>
  <c r="M259" i="27"/>
  <c r="L259" i="27"/>
  <c r="K259" i="27"/>
  <c r="J259" i="27"/>
  <c r="I259" i="27"/>
  <c r="H259" i="27"/>
  <c r="G259" i="27"/>
  <c r="F259" i="27"/>
  <c r="M248" i="27"/>
  <c r="R248" i="27" s="1"/>
  <c r="S248" i="27" s="1"/>
  <c r="L248" i="27"/>
  <c r="K248" i="27"/>
  <c r="J248" i="27"/>
  <c r="I248" i="27"/>
  <c r="H248" i="27"/>
  <c r="G248" i="27"/>
  <c r="F248" i="27"/>
  <c r="M247" i="27"/>
  <c r="R247" i="27" s="1"/>
  <c r="L247" i="27"/>
  <c r="K247" i="27"/>
  <c r="J247" i="27"/>
  <c r="I247" i="27"/>
  <c r="H247" i="27"/>
  <c r="G247" i="27"/>
  <c r="F247" i="27"/>
  <c r="M246" i="27"/>
  <c r="R246" i="27" s="1"/>
  <c r="S246" i="27" s="1"/>
  <c r="L246" i="27"/>
  <c r="K246" i="27"/>
  <c r="J246" i="27"/>
  <c r="I246" i="27"/>
  <c r="H246" i="27"/>
  <c r="G246" i="27"/>
  <c r="F246" i="27"/>
  <c r="M245" i="27"/>
  <c r="R245" i="27" s="1"/>
  <c r="L245" i="27"/>
  <c r="K245" i="27"/>
  <c r="J245" i="27"/>
  <c r="I245" i="27"/>
  <c r="H245" i="27"/>
  <c r="G245" i="27"/>
  <c r="F245" i="27"/>
  <c r="M244" i="27"/>
  <c r="R244" i="27" s="1"/>
  <c r="S244" i="27" s="1"/>
  <c r="L244" i="27"/>
  <c r="K244" i="27"/>
  <c r="J244" i="27"/>
  <c r="I244" i="27"/>
  <c r="H244" i="27"/>
  <c r="G244" i="27"/>
  <c r="F244" i="27"/>
  <c r="M243" i="27"/>
  <c r="R243" i="27" s="1"/>
  <c r="L243" i="27"/>
  <c r="K243" i="27"/>
  <c r="J243" i="27"/>
  <c r="I243" i="27"/>
  <c r="H243" i="27"/>
  <c r="G243" i="27"/>
  <c r="F243" i="27"/>
  <c r="S242" i="27"/>
  <c r="R242" i="27"/>
  <c r="Q242" i="27"/>
  <c r="P242" i="27"/>
  <c r="O242" i="27"/>
  <c r="N242" i="27"/>
  <c r="M242" i="27"/>
  <c r="L242" i="27"/>
  <c r="K242" i="27"/>
  <c r="J242" i="27"/>
  <c r="I242" i="27"/>
  <c r="H242" i="27"/>
  <c r="G242" i="27"/>
  <c r="F242" i="27"/>
  <c r="S241" i="27"/>
  <c r="R241" i="27"/>
  <c r="Q241" i="27"/>
  <c r="P241" i="27"/>
  <c r="O241" i="27"/>
  <c r="N241" i="27"/>
  <c r="M241" i="27"/>
  <c r="L241" i="27"/>
  <c r="K241" i="27"/>
  <c r="J241" i="27"/>
  <c r="I241" i="27"/>
  <c r="H241" i="27"/>
  <c r="G241" i="27"/>
  <c r="F241" i="27"/>
  <c r="S240" i="27"/>
  <c r="R240" i="27"/>
  <c r="Q240" i="27"/>
  <c r="P240" i="27"/>
  <c r="O240" i="27"/>
  <c r="N240" i="27"/>
  <c r="M240" i="27"/>
  <c r="L240" i="27"/>
  <c r="K240" i="27"/>
  <c r="J240" i="27"/>
  <c r="I240" i="27"/>
  <c r="H240" i="27"/>
  <c r="G240" i="27"/>
  <c r="F240" i="27"/>
  <c r="S239" i="27"/>
  <c r="R239" i="27"/>
  <c r="Q239" i="27"/>
  <c r="P239" i="27"/>
  <c r="O239" i="27"/>
  <c r="N239" i="27"/>
  <c r="M239" i="27"/>
  <c r="L239" i="27"/>
  <c r="K239" i="27"/>
  <c r="J239" i="27"/>
  <c r="I239" i="27"/>
  <c r="H239" i="27"/>
  <c r="G239" i="27"/>
  <c r="F239" i="27"/>
  <c r="S238" i="27"/>
  <c r="R238" i="27"/>
  <c r="Q238" i="27"/>
  <c r="P238" i="27"/>
  <c r="O238" i="27"/>
  <c r="N238" i="27"/>
  <c r="M238" i="27"/>
  <c r="L238" i="27"/>
  <c r="K238" i="27"/>
  <c r="J238" i="27"/>
  <c r="I238" i="27"/>
  <c r="H238" i="27"/>
  <c r="G238" i="27"/>
  <c r="F238" i="27"/>
  <c r="S237" i="27"/>
  <c r="R237" i="27"/>
  <c r="Q237" i="27"/>
  <c r="P237" i="27"/>
  <c r="O237" i="27"/>
  <c r="N237" i="27"/>
  <c r="M237" i="27"/>
  <c r="L237" i="27"/>
  <c r="K237" i="27"/>
  <c r="J237" i="27"/>
  <c r="I237" i="27"/>
  <c r="H237" i="27"/>
  <c r="G237" i="27"/>
  <c r="F237" i="27"/>
  <c r="S236" i="27"/>
  <c r="R236" i="27"/>
  <c r="Q236" i="27"/>
  <c r="P236" i="27"/>
  <c r="O236" i="27"/>
  <c r="N236" i="27"/>
  <c r="M236" i="27"/>
  <c r="L236" i="27"/>
  <c r="K236" i="27"/>
  <c r="J236" i="27"/>
  <c r="I236" i="27"/>
  <c r="H236" i="27"/>
  <c r="G236" i="27"/>
  <c r="F236" i="27"/>
  <c r="S235" i="27"/>
  <c r="R235" i="27"/>
  <c r="Q235" i="27"/>
  <c r="P235" i="27"/>
  <c r="O235" i="27"/>
  <c r="N235" i="27"/>
  <c r="M235" i="27"/>
  <c r="L235" i="27"/>
  <c r="K235" i="27"/>
  <c r="J235" i="27"/>
  <c r="I235" i="27"/>
  <c r="H235" i="27"/>
  <c r="G235" i="27"/>
  <c r="F235" i="27"/>
  <c r="S234" i="27"/>
  <c r="R234" i="27"/>
  <c r="Q234" i="27"/>
  <c r="P234" i="27"/>
  <c r="O234" i="27"/>
  <c r="N234" i="27"/>
  <c r="M234" i="27"/>
  <c r="L234" i="27"/>
  <c r="K234" i="27"/>
  <c r="J234" i="27"/>
  <c r="I234" i="27"/>
  <c r="H234" i="27"/>
  <c r="G234" i="27"/>
  <c r="F234" i="27"/>
  <c r="S233" i="27"/>
  <c r="R233" i="27"/>
  <c r="Q233" i="27"/>
  <c r="P233" i="27"/>
  <c r="O233" i="27"/>
  <c r="N233" i="27"/>
  <c r="M233" i="27"/>
  <c r="L233" i="27"/>
  <c r="K233" i="27"/>
  <c r="J233" i="27"/>
  <c r="I233" i="27"/>
  <c r="H233" i="27"/>
  <c r="G233" i="27"/>
  <c r="F233" i="27"/>
  <c r="P232" i="27"/>
  <c r="O232" i="27"/>
  <c r="N232" i="27"/>
  <c r="L232" i="27"/>
  <c r="K232" i="27"/>
  <c r="J232" i="27"/>
  <c r="I232" i="27"/>
  <c r="H232" i="27"/>
  <c r="G232" i="27"/>
  <c r="F232" i="27"/>
  <c r="S231" i="27"/>
  <c r="R231" i="27"/>
  <c r="Q231" i="27"/>
  <c r="P231" i="27"/>
  <c r="O231" i="27"/>
  <c r="N231" i="27"/>
  <c r="M231" i="27"/>
  <c r="L231" i="27"/>
  <c r="K231" i="27"/>
  <c r="J231" i="27"/>
  <c r="I231" i="27"/>
  <c r="H231" i="27"/>
  <c r="G231" i="27"/>
  <c r="F231" i="27"/>
  <c r="M220" i="27"/>
  <c r="R220" i="27" s="1"/>
  <c r="S220" i="27" s="1"/>
  <c r="L220" i="27"/>
  <c r="K220" i="27"/>
  <c r="J220" i="27"/>
  <c r="I220" i="27"/>
  <c r="H220" i="27"/>
  <c r="G220" i="27"/>
  <c r="F220" i="27"/>
  <c r="M219" i="27"/>
  <c r="R219" i="27" s="1"/>
  <c r="L219" i="27"/>
  <c r="K219" i="27"/>
  <c r="J219" i="27"/>
  <c r="I219" i="27"/>
  <c r="H219" i="27"/>
  <c r="G219" i="27"/>
  <c r="F219" i="27"/>
  <c r="M218" i="27"/>
  <c r="R218" i="27" s="1"/>
  <c r="S218" i="27" s="1"/>
  <c r="L218" i="27"/>
  <c r="K218" i="27"/>
  <c r="J218" i="27"/>
  <c r="I218" i="27"/>
  <c r="H218" i="27"/>
  <c r="G218" i="27"/>
  <c r="F218" i="27"/>
  <c r="M217" i="27"/>
  <c r="R217" i="27" s="1"/>
  <c r="L217" i="27"/>
  <c r="K217" i="27"/>
  <c r="J217" i="27"/>
  <c r="I217" i="27"/>
  <c r="H217" i="27"/>
  <c r="G217" i="27"/>
  <c r="F217" i="27"/>
  <c r="M216" i="27"/>
  <c r="R216" i="27" s="1"/>
  <c r="S216" i="27" s="1"/>
  <c r="L216" i="27"/>
  <c r="K216" i="27"/>
  <c r="J216" i="27"/>
  <c r="I216" i="27"/>
  <c r="H216" i="27"/>
  <c r="G216" i="27"/>
  <c r="F216" i="27"/>
  <c r="M215" i="27"/>
  <c r="R215" i="27" s="1"/>
  <c r="L215" i="27"/>
  <c r="K215" i="27"/>
  <c r="J215" i="27"/>
  <c r="I215" i="27"/>
  <c r="H215" i="27"/>
  <c r="G215" i="27"/>
  <c r="F215" i="27"/>
  <c r="S214" i="27"/>
  <c r="R214" i="27"/>
  <c r="Q214" i="27"/>
  <c r="P214" i="27"/>
  <c r="O214" i="27"/>
  <c r="N214" i="27"/>
  <c r="M214" i="27"/>
  <c r="L214" i="27"/>
  <c r="K214" i="27"/>
  <c r="J214" i="27"/>
  <c r="I214" i="27"/>
  <c r="H214" i="27"/>
  <c r="G214" i="27"/>
  <c r="F214" i="27"/>
  <c r="S213" i="27"/>
  <c r="R213" i="27"/>
  <c r="Q213" i="27"/>
  <c r="P213" i="27"/>
  <c r="O213" i="27"/>
  <c r="N213" i="27"/>
  <c r="M213" i="27"/>
  <c r="L213" i="27"/>
  <c r="K213" i="27"/>
  <c r="J213" i="27"/>
  <c r="I213" i="27"/>
  <c r="H213" i="27"/>
  <c r="G213" i="27"/>
  <c r="F213" i="27"/>
  <c r="S212" i="27"/>
  <c r="R212" i="27"/>
  <c r="Q212" i="27"/>
  <c r="P212" i="27"/>
  <c r="O212" i="27"/>
  <c r="N212" i="27"/>
  <c r="M212" i="27"/>
  <c r="L212" i="27"/>
  <c r="K212" i="27"/>
  <c r="J212" i="27"/>
  <c r="I212" i="27"/>
  <c r="H212" i="27"/>
  <c r="G212" i="27"/>
  <c r="F212" i="27"/>
  <c r="S211" i="27"/>
  <c r="R211" i="27"/>
  <c r="Q211" i="27"/>
  <c r="P211" i="27"/>
  <c r="O211" i="27"/>
  <c r="N211" i="27"/>
  <c r="M211" i="27"/>
  <c r="L211" i="27"/>
  <c r="K211" i="27"/>
  <c r="J211" i="27"/>
  <c r="I211" i="27"/>
  <c r="H211" i="27"/>
  <c r="G211" i="27"/>
  <c r="F211" i="27"/>
  <c r="S210" i="27"/>
  <c r="R210" i="27"/>
  <c r="Q210" i="27"/>
  <c r="P210" i="27"/>
  <c r="O210" i="27"/>
  <c r="N210" i="27"/>
  <c r="M210" i="27"/>
  <c r="L210" i="27"/>
  <c r="K210" i="27"/>
  <c r="J210" i="27"/>
  <c r="I210" i="27"/>
  <c r="H210" i="27"/>
  <c r="G210" i="27"/>
  <c r="F210" i="27"/>
  <c r="S209" i="27"/>
  <c r="R209" i="27"/>
  <c r="Q209" i="27"/>
  <c r="P209" i="27"/>
  <c r="O209" i="27"/>
  <c r="N209" i="27"/>
  <c r="M209" i="27"/>
  <c r="L209" i="27"/>
  <c r="K209" i="27"/>
  <c r="J209" i="27"/>
  <c r="I209" i="27"/>
  <c r="H209" i="27"/>
  <c r="G209" i="27"/>
  <c r="F209" i="27"/>
  <c r="S208" i="27"/>
  <c r="R208" i="27"/>
  <c r="Q208" i="27"/>
  <c r="P208" i="27"/>
  <c r="O208" i="27"/>
  <c r="N208" i="27"/>
  <c r="M208" i="27"/>
  <c r="L208" i="27"/>
  <c r="K208" i="27"/>
  <c r="J208" i="27"/>
  <c r="I208" i="27"/>
  <c r="H208" i="27"/>
  <c r="G208" i="27"/>
  <c r="F208" i="27"/>
  <c r="S207" i="27"/>
  <c r="R207" i="27"/>
  <c r="Q207" i="27"/>
  <c r="P207" i="27"/>
  <c r="O207" i="27"/>
  <c r="N207" i="27"/>
  <c r="M207" i="27"/>
  <c r="L207" i="27"/>
  <c r="K207" i="27"/>
  <c r="J207" i="27"/>
  <c r="I207" i="27"/>
  <c r="H207" i="27"/>
  <c r="G207" i="27"/>
  <c r="F207" i="27"/>
  <c r="S206" i="27"/>
  <c r="R206" i="27"/>
  <c r="Q206" i="27"/>
  <c r="P206" i="27"/>
  <c r="O206" i="27"/>
  <c r="N206" i="27"/>
  <c r="M206" i="27"/>
  <c r="L206" i="27"/>
  <c r="K206" i="27"/>
  <c r="J206" i="27"/>
  <c r="I206" i="27"/>
  <c r="H206" i="27"/>
  <c r="G206" i="27"/>
  <c r="F206" i="27"/>
  <c r="S205" i="27"/>
  <c r="R205" i="27"/>
  <c r="Q205" i="27"/>
  <c r="P205" i="27"/>
  <c r="O205" i="27"/>
  <c r="N205" i="27"/>
  <c r="M205" i="27"/>
  <c r="L205" i="27"/>
  <c r="K205" i="27"/>
  <c r="J205" i="27"/>
  <c r="I205" i="27"/>
  <c r="H205" i="27"/>
  <c r="G205" i="27"/>
  <c r="F205" i="27"/>
  <c r="P204" i="27"/>
  <c r="O204" i="27"/>
  <c r="N204" i="27"/>
  <c r="L204" i="27"/>
  <c r="K204" i="27"/>
  <c r="J204" i="27"/>
  <c r="I204" i="27"/>
  <c r="H204" i="27"/>
  <c r="G204" i="27"/>
  <c r="F204" i="27"/>
  <c r="S203" i="27"/>
  <c r="R203" i="27"/>
  <c r="Q203" i="27"/>
  <c r="P203" i="27"/>
  <c r="O203" i="27"/>
  <c r="N203" i="27"/>
  <c r="M203" i="27"/>
  <c r="L203" i="27"/>
  <c r="K203" i="27"/>
  <c r="J203" i="27"/>
  <c r="I203" i="27"/>
  <c r="H203" i="27"/>
  <c r="G203" i="27"/>
  <c r="F203" i="27"/>
  <c r="M192" i="27"/>
  <c r="R192" i="27" s="1"/>
  <c r="S192" i="27" s="1"/>
  <c r="L192" i="27"/>
  <c r="K192" i="27"/>
  <c r="J192" i="27"/>
  <c r="I192" i="27"/>
  <c r="H192" i="27"/>
  <c r="G192" i="27"/>
  <c r="F192" i="27"/>
  <c r="M191" i="27"/>
  <c r="R191" i="27" s="1"/>
  <c r="L191" i="27"/>
  <c r="K191" i="27"/>
  <c r="J191" i="27"/>
  <c r="I191" i="27"/>
  <c r="H191" i="27"/>
  <c r="G191" i="27"/>
  <c r="F191" i="27"/>
  <c r="M190" i="27"/>
  <c r="R190" i="27" s="1"/>
  <c r="S190" i="27" s="1"/>
  <c r="L190" i="27"/>
  <c r="K190" i="27"/>
  <c r="J190" i="27"/>
  <c r="I190" i="27"/>
  <c r="H190" i="27"/>
  <c r="G190" i="27"/>
  <c r="F190" i="27"/>
  <c r="M189" i="27"/>
  <c r="R189" i="27" s="1"/>
  <c r="L189" i="27"/>
  <c r="K189" i="27"/>
  <c r="J189" i="27"/>
  <c r="I189" i="27"/>
  <c r="H189" i="27"/>
  <c r="G189" i="27"/>
  <c r="F189" i="27"/>
  <c r="M188" i="27"/>
  <c r="R188" i="27" s="1"/>
  <c r="S188" i="27" s="1"/>
  <c r="L188" i="27"/>
  <c r="K188" i="27"/>
  <c r="J188" i="27"/>
  <c r="I188" i="27"/>
  <c r="H188" i="27"/>
  <c r="G188" i="27"/>
  <c r="F188" i="27"/>
  <c r="M187" i="27"/>
  <c r="R187" i="27" s="1"/>
  <c r="L187" i="27"/>
  <c r="K187" i="27"/>
  <c r="J187" i="27"/>
  <c r="I187" i="27"/>
  <c r="H187" i="27"/>
  <c r="G187" i="27"/>
  <c r="F187" i="27"/>
  <c r="S186" i="27"/>
  <c r="R186" i="27"/>
  <c r="Q186" i="27"/>
  <c r="P186" i="27"/>
  <c r="O186" i="27"/>
  <c r="N186" i="27"/>
  <c r="M186" i="27"/>
  <c r="L186" i="27"/>
  <c r="K186" i="27"/>
  <c r="J186" i="27"/>
  <c r="I186" i="27"/>
  <c r="H186" i="27"/>
  <c r="G186" i="27"/>
  <c r="F186" i="27"/>
  <c r="S185" i="27"/>
  <c r="R185" i="27"/>
  <c r="Q185" i="27"/>
  <c r="P185" i="27"/>
  <c r="O185" i="27"/>
  <c r="N185" i="27"/>
  <c r="M185" i="27"/>
  <c r="L185" i="27"/>
  <c r="K185" i="27"/>
  <c r="J185" i="27"/>
  <c r="I185" i="27"/>
  <c r="H185" i="27"/>
  <c r="G185" i="27"/>
  <c r="F185" i="27"/>
  <c r="S184" i="27"/>
  <c r="R184" i="27"/>
  <c r="Q184" i="27"/>
  <c r="P184" i="27"/>
  <c r="O184" i="27"/>
  <c r="N184" i="27"/>
  <c r="M184" i="27"/>
  <c r="L184" i="27"/>
  <c r="K184" i="27"/>
  <c r="J184" i="27"/>
  <c r="I184" i="27"/>
  <c r="H184" i="27"/>
  <c r="G184" i="27"/>
  <c r="F184" i="27"/>
  <c r="S183" i="27"/>
  <c r="R183" i="27"/>
  <c r="Q183" i="27"/>
  <c r="P183" i="27"/>
  <c r="O183" i="27"/>
  <c r="N183" i="27"/>
  <c r="M183" i="27"/>
  <c r="L183" i="27"/>
  <c r="K183" i="27"/>
  <c r="J183" i="27"/>
  <c r="I183" i="27"/>
  <c r="H183" i="27"/>
  <c r="G183" i="27"/>
  <c r="F183" i="27"/>
  <c r="S182" i="27"/>
  <c r="R182" i="27"/>
  <c r="Q182" i="27"/>
  <c r="P182" i="27"/>
  <c r="O182" i="27"/>
  <c r="N182" i="27"/>
  <c r="M182" i="27"/>
  <c r="L182" i="27"/>
  <c r="K182" i="27"/>
  <c r="J182" i="27"/>
  <c r="I182" i="27"/>
  <c r="H182" i="27"/>
  <c r="G182" i="27"/>
  <c r="F182" i="27"/>
  <c r="S181" i="27"/>
  <c r="R181" i="27"/>
  <c r="Q181" i="27"/>
  <c r="P181" i="27"/>
  <c r="O181" i="27"/>
  <c r="N181" i="27"/>
  <c r="M181" i="27"/>
  <c r="L181" i="27"/>
  <c r="K181" i="27"/>
  <c r="J181" i="27"/>
  <c r="I181" i="27"/>
  <c r="H181" i="27"/>
  <c r="G181" i="27"/>
  <c r="F181" i="27"/>
  <c r="S180" i="27"/>
  <c r="R180" i="27"/>
  <c r="Q180" i="27"/>
  <c r="P180" i="27"/>
  <c r="O180" i="27"/>
  <c r="N180" i="27"/>
  <c r="M180" i="27"/>
  <c r="L180" i="27"/>
  <c r="K180" i="27"/>
  <c r="J180" i="27"/>
  <c r="I180" i="27"/>
  <c r="H180" i="27"/>
  <c r="G180" i="27"/>
  <c r="F180" i="27"/>
  <c r="S179" i="27"/>
  <c r="R179" i="27"/>
  <c r="Q179" i="27"/>
  <c r="P179" i="27"/>
  <c r="O179" i="27"/>
  <c r="N179" i="27"/>
  <c r="M179" i="27"/>
  <c r="L179" i="27"/>
  <c r="K179" i="27"/>
  <c r="J179" i="27"/>
  <c r="I179" i="27"/>
  <c r="H179" i="27"/>
  <c r="G179" i="27"/>
  <c r="F179" i="27"/>
  <c r="S178" i="27"/>
  <c r="R178" i="27"/>
  <c r="Q178" i="27"/>
  <c r="P178" i="27"/>
  <c r="O178" i="27"/>
  <c r="N178" i="27"/>
  <c r="M178" i="27"/>
  <c r="L178" i="27"/>
  <c r="K178" i="27"/>
  <c r="J178" i="27"/>
  <c r="I178" i="27"/>
  <c r="H178" i="27"/>
  <c r="G178" i="27"/>
  <c r="F178" i="27"/>
  <c r="S177" i="27"/>
  <c r="R177" i="27"/>
  <c r="Q177" i="27"/>
  <c r="P177" i="27"/>
  <c r="O177" i="27"/>
  <c r="N177" i="27"/>
  <c r="M177" i="27"/>
  <c r="L177" i="27"/>
  <c r="K177" i="27"/>
  <c r="J177" i="27"/>
  <c r="I177" i="27"/>
  <c r="H177" i="27"/>
  <c r="G177" i="27"/>
  <c r="F177" i="27"/>
  <c r="P176" i="27"/>
  <c r="O176" i="27"/>
  <c r="N176" i="27"/>
  <c r="L176" i="27"/>
  <c r="K176" i="27"/>
  <c r="J176" i="27"/>
  <c r="I176" i="27"/>
  <c r="H176" i="27"/>
  <c r="G176" i="27"/>
  <c r="F176" i="27"/>
  <c r="S175" i="27"/>
  <c r="R175" i="27"/>
  <c r="Q175" i="27"/>
  <c r="P175" i="27"/>
  <c r="O175" i="27"/>
  <c r="N175" i="27"/>
  <c r="M175" i="27"/>
  <c r="L175" i="27"/>
  <c r="K175" i="27"/>
  <c r="J175" i="27"/>
  <c r="I175" i="27"/>
  <c r="H175" i="27"/>
  <c r="G175" i="27"/>
  <c r="F175" i="27"/>
  <c r="M164" i="27"/>
  <c r="R164" i="27" s="1"/>
  <c r="S164" i="27" s="1"/>
  <c r="L164" i="27"/>
  <c r="K164" i="27"/>
  <c r="J164" i="27"/>
  <c r="I164" i="27"/>
  <c r="H164" i="27"/>
  <c r="G164" i="27"/>
  <c r="F164" i="27"/>
  <c r="M163" i="27"/>
  <c r="R163" i="27" s="1"/>
  <c r="L163" i="27"/>
  <c r="K163" i="27"/>
  <c r="J163" i="27"/>
  <c r="I163" i="27"/>
  <c r="H163" i="27"/>
  <c r="G163" i="27"/>
  <c r="F163" i="27"/>
  <c r="M162" i="27"/>
  <c r="R162" i="27" s="1"/>
  <c r="S162" i="27" s="1"/>
  <c r="L162" i="27"/>
  <c r="K162" i="27"/>
  <c r="J162" i="27"/>
  <c r="I162" i="27"/>
  <c r="H162" i="27"/>
  <c r="G162" i="27"/>
  <c r="F162" i="27"/>
  <c r="M161" i="27"/>
  <c r="R161" i="27" s="1"/>
  <c r="L161" i="27"/>
  <c r="K161" i="27"/>
  <c r="J161" i="27"/>
  <c r="I161" i="27"/>
  <c r="H161" i="27"/>
  <c r="G161" i="27"/>
  <c r="F161" i="27"/>
  <c r="M160" i="27"/>
  <c r="R160" i="27" s="1"/>
  <c r="S160" i="27" s="1"/>
  <c r="L160" i="27"/>
  <c r="K160" i="27"/>
  <c r="J160" i="27"/>
  <c r="I160" i="27"/>
  <c r="H160" i="27"/>
  <c r="G160" i="27"/>
  <c r="F160" i="27"/>
  <c r="M159" i="27"/>
  <c r="R159" i="27" s="1"/>
  <c r="L159" i="27"/>
  <c r="K159" i="27"/>
  <c r="J159" i="27"/>
  <c r="I159" i="27"/>
  <c r="H159" i="27"/>
  <c r="G159" i="27"/>
  <c r="F159" i="27"/>
  <c r="S158" i="27"/>
  <c r="R158" i="27"/>
  <c r="Q158" i="27"/>
  <c r="P158" i="27"/>
  <c r="O158" i="27"/>
  <c r="N158" i="27"/>
  <c r="M158" i="27"/>
  <c r="L158" i="27"/>
  <c r="K158" i="27"/>
  <c r="J158" i="27"/>
  <c r="I158" i="27"/>
  <c r="H158" i="27"/>
  <c r="G158" i="27"/>
  <c r="F158" i="27"/>
  <c r="S157" i="27"/>
  <c r="R157" i="27"/>
  <c r="Q157" i="27"/>
  <c r="P157" i="27"/>
  <c r="O157" i="27"/>
  <c r="N157" i="27"/>
  <c r="M157" i="27"/>
  <c r="L157" i="27"/>
  <c r="K157" i="27"/>
  <c r="J157" i="27"/>
  <c r="I157" i="27"/>
  <c r="H157" i="27"/>
  <c r="G157" i="27"/>
  <c r="F157" i="27"/>
  <c r="S156" i="27"/>
  <c r="R156" i="27"/>
  <c r="Q156" i="27"/>
  <c r="P156" i="27"/>
  <c r="O156" i="27"/>
  <c r="N156" i="27"/>
  <c r="M156" i="27"/>
  <c r="L156" i="27"/>
  <c r="K156" i="27"/>
  <c r="J156" i="27"/>
  <c r="I156" i="27"/>
  <c r="H156" i="27"/>
  <c r="G156" i="27"/>
  <c r="F156" i="27"/>
  <c r="S155" i="27"/>
  <c r="R155" i="27"/>
  <c r="Q155" i="27"/>
  <c r="P155" i="27"/>
  <c r="O155" i="27"/>
  <c r="N155" i="27"/>
  <c r="M155" i="27"/>
  <c r="L155" i="27"/>
  <c r="K155" i="27"/>
  <c r="J155" i="27"/>
  <c r="I155" i="27"/>
  <c r="H155" i="27"/>
  <c r="G155" i="27"/>
  <c r="F155" i="27"/>
  <c r="S154" i="27"/>
  <c r="R154" i="27"/>
  <c r="Q154" i="27"/>
  <c r="P154" i="27"/>
  <c r="O154" i="27"/>
  <c r="N154" i="27"/>
  <c r="M154" i="27"/>
  <c r="L154" i="27"/>
  <c r="K154" i="27"/>
  <c r="J154" i="27"/>
  <c r="I154" i="27"/>
  <c r="H154" i="27"/>
  <c r="G154" i="27"/>
  <c r="F154" i="27"/>
  <c r="S153" i="27"/>
  <c r="R153" i="27"/>
  <c r="Q153" i="27"/>
  <c r="P153" i="27"/>
  <c r="O153" i="27"/>
  <c r="N153" i="27"/>
  <c r="M153" i="27"/>
  <c r="L153" i="27"/>
  <c r="K153" i="27"/>
  <c r="J153" i="27"/>
  <c r="I153" i="27"/>
  <c r="H153" i="27"/>
  <c r="G153" i="27"/>
  <c r="F153" i="27"/>
  <c r="S152" i="27"/>
  <c r="R152" i="27"/>
  <c r="Q152" i="27"/>
  <c r="P152" i="27"/>
  <c r="O152" i="27"/>
  <c r="N152" i="27"/>
  <c r="M152" i="27"/>
  <c r="L152" i="27"/>
  <c r="K152" i="27"/>
  <c r="J152" i="27"/>
  <c r="I152" i="27"/>
  <c r="H152" i="27"/>
  <c r="G152" i="27"/>
  <c r="F152" i="27"/>
  <c r="S151" i="27"/>
  <c r="R151" i="27"/>
  <c r="Q151" i="27"/>
  <c r="P151" i="27"/>
  <c r="O151" i="27"/>
  <c r="N151" i="27"/>
  <c r="M151" i="27"/>
  <c r="L151" i="27"/>
  <c r="K151" i="27"/>
  <c r="J151" i="27"/>
  <c r="I151" i="27"/>
  <c r="H151" i="27"/>
  <c r="G151" i="27"/>
  <c r="F151" i="27"/>
  <c r="S150" i="27"/>
  <c r="R150" i="27"/>
  <c r="Q150" i="27"/>
  <c r="P150" i="27"/>
  <c r="O150" i="27"/>
  <c r="N150" i="27"/>
  <c r="M150" i="27"/>
  <c r="L150" i="27"/>
  <c r="K150" i="27"/>
  <c r="J150" i="27"/>
  <c r="I150" i="27"/>
  <c r="H150" i="27"/>
  <c r="G150" i="27"/>
  <c r="F150" i="27"/>
  <c r="S149" i="27"/>
  <c r="R149" i="27"/>
  <c r="Q149" i="27"/>
  <c r="P149" i="27"/>
  <c r="O149" i="27"/>
  <c r="N149" i="27"/>
  <c r="M149" i="27"/>
  <c r="L149" i="27"/>
  <c r="K149" i="27"/>
  <c r="J149" i="27"/>
  <c r="I149" i="27"/>
  <c r="H149" i="27"/>
  <c r="G149" i="27"/>
  <c r="F149" i="27"/>
  <c r="P148" i="27"/>
  <c r="O148" i="27"/>
  <c r="N148" i="27"/>
  <c r="L148" i="27"/>
  <c r="K148" i="27"/>
  <c r="J148" i="27"/>
  <c r="I148" i="27"/>
  <c r="H148" i="27"/>
  <c r="G148" i="27"/>
  <c r="F148" i="27"/>
  <c r="S147" i="27"/>
  <c r="R147" i="27"/>
  <c r="Q147" i="27"/>
  <c r="P147" i="27"/>
  <c r="O147" i="27"/>
  <c r="N147" i="27"/>
  <c r="M147" i="27"/>
  <c r="L147" i="27"/>
  <c r="K147" i="27"/>
  <c r="J147" i="27"/>
  <c r="I147" i="27"/>
  <c r="H147" i="27"/>
  <c r="G147" i="27"/>
  <c r="F147" i="27"/>
  <c r="M136" i="27"/>
  <c r="R136" i="27" s="1"/>
  <c r="S136" i="27" s="1"/>
  <c r="L136" i="27"/>
  <c r="K136" i="27"/>
  <c r="J136" i="27"/>
  <c r="I136" i="27"/>
  <c r="H136" i="27"/>
  <c r="G136" i="27"/>
  <c r="F136" i="27"/>
  <c r="M135" i="27"/>
  <c r="R135" i="27" s="1"/>
  <c r="L135" i="27"/>
  <c r="K135" i="27"/>
  <c r="J135" i="27"/>
  <c r="I135" i="27"/>
  <c r="H135" i="27"/>
  <c r="G135" i="27"/>
  <c r="F135" i="27"/>
  <c r="M134" i="27"/>
  <c r="R134" i="27" s="1"/>
  <c r="S134" i="27" s="1"/>
  <c r="L134" i="27"/>
  <c r="K134" i="27"/>
  <c r="J134" i="27"/>
  <c r="I134" i="27"/>
  <c r="H134" i="27"/>
  <c r="G134" i="27"/>
  <c r="F134" i="27"/>
  <c r="M133" i="27"/>
  <c r="R133" i="27" s="1"/>
  <c r="L133" i="27"/>
  <c r="K133" i="27"/>
  <c r="J133" i="27"/>
  <c r="I133" i="27"/>
  <c r="H133" i="27"/>
  <c r="G133" i="27"/>
  <c r="F133" i="27"/>
  <c r="M132" i="27"/>
  <c r="R132" i="27" s="1"/>
  <c r="S132" i="27" s="1"/>
  <c r="L132" i="27"/>
  <c r="K132" i="27"/>
  <c r="J132" i="27"/>
  <c r="I132" i="27"/>
  <c r="H132" i="27"/>
  <c r="G132" i="27"/>
  <c r="F132" i="27"/>
  <c r="R131" i="27"/>
  <c r="M131" i="27"/>
  <c r="L131" i="27"/>
  <c r="K131" i="27"/>
  <c r="J131" i="27"/>
  <c r="I131" i="27"/>
  <c r="H131" i="27"/>
  <c r="G131" i="27"/>
  <c r="F131" i="27"/>
  <c r="S130" i="27"/>
  <c r="R130" i="27"/>
  <c r="Q130" i="27"/>
  <c r="P130" i="27"/>
  <c r="O130" i="27"/>
  <c r="N130" i="27"/>
  <c r="M130" i="27"/>
  <c r="L130" i="27"/>
  <c r="K130" i="27"/>
  <c r="J130" i="27"/>
  <c r="I130" i="27"/>
  <c r="H130" i="27"/>
  <c r="G130" i="27"/>
  <c r="F130" i="27"/>
  <c r="S129" i="27"/>
  <c r="R129" i="27"/>
  <c r="Q129" i="27"/>
  <c r="P129" i="27"/>
  <c r="O129" i="27"/>
  <c r="N129" i="27"/>
  <c r="M129" i="27"/>
  <c r="L129" i="27"/>
  <c r="K129" i="27"/>
  <c r="J129" i="27"/>
  <c r="I129" i="27"/>
  <c r="H129" i="27"/>
  <c r="G129" i="27"/>
  <c r="F129" i="27"/>
  <c r="S128" i="27"/>
  <c r="R128" i="27"/>
  <c r="Q128" i="27"/>
  <c r="P128" i="27"/>
  <c r="O128" i="27"/>
  <c r="N128" i="27"/>
  <c r="M128" i="27"/>
  <c r="L128" i="27"/>
  <c r="K128" i="27"/>
  <c r="J128" i="27"/>
  <c r="I128" i="27"/>
  <c r="H128" i="27"/>
  <c r="G128" i="27"/>
  <c r="F128" i="27"/>
  <c r="S127" i="27"/>
  <c r="R127" i="27"/>
  <c r="Q127" i="27"/>
  <c r="P127" i="27"/>
  <c r="O127" i="27"/>
  <c r="N127" i="27"/>
  <c r="M127" i="27"/>
  <c r="L127" i="27"/>
  <c r="K127" i="27"/>
  <c r="J127" i="27"/>
  <c r="I127" i="27"/>
  <c r="H127" i="27"/>
  <c r="G127" i="27"/>
  <c r="F127" i="27"/>
  <c r="S126" i="27"/>
  <c r="R126" i="27"/>
  <c r="Q126" i="27"/>
  <c r="P126" i="27"/>
  <c r="O126" i="27"/>
  <c r="N126" i="27"/>
  <c r="M126" i="27"/>
  <c r="L126" i="27"/>
  <c r="K126" i="27"/>
  <c r="J126" i="27"/>
  <c r="I126" i="27"/>
  <c r="H126" i="27"/>
  <c r="G126" i="27"/>
  <c r="F126" i="27"/>
  <c r="S125" i="27"/>
  <c r="R125" i="27"/>
  <c r="Q125" i="27"/>
  <c r="P125" i="27"/>
  <c r="O125" i="27"/>
  <c r="N125" i="27"/>
  <c r="M125" i="27"/>
  <c r="L125" i="27"/>
  <c r="K125" i="27"/>
  <c r="J125" i="27"/>
  <c r="I125" i="27"/>
  <c r="H125" i="27"/>
  <c r="G125" i="27"/>
  <c r="F125" i="27"/>
  <c r="S124" i="27"/>
  <c r="R124" i="27"/>
  <c r="Q124" i="27"/>
  <c r="P124" i="27"/>
  <c r="O124" i="27"/>
  <c r="N124" i="27"/>
  <c r="M124" i="27"/>
  <c r="L124" i="27"/>
  <c r="K124" i="27"/>
  <c r="J124" i="27"/>
  <c r="I124" i="27"/>
  <c r="H124" i="27"/>
  <c r="G124" i="27"/>
  <c r="F124" i="27"/>
  <c r="S123" i="27"/>
  <c r="R123" i="27"/>
  <c r="Q123" i="27"/>
  <c r="P123" i="27"/>
  <c r="O123" i="27"/>
  <c r="N123" i="27"/>
  <c r="M123" i="27"/>
  <c r="L123" i="27"/>
  <c r="K123" i="27"/>
  <c r="J123" i="27"/>
  <c r="I123" i="27"/>
  <c r="H123" i="27"/>
  <c r="G123" i="27"/>
  <c r="F123" i="27"/>
  <c r="S122" i="27"/>
  <c r="R122" i="27"/>
  <c r="Q122" i="27"/>
  <c r="P122" i="27"/>
  <c r="O122" i="27"/>
  <c r="N122" i="27"/>
  <c r="M122" i="27"/>
  <c r="L122" i="27"/>
  <c r="K122" i="27"/>
  <c r="J122" i="27"/>
  <c r="I122" i="27"/>
  <c r="H122" i="27"/>
  <c r="G122" i="27"/>
  <c r="F122" i="27"/>
  <c r="S121" i="27"/>
  <c r="R121" i="27"/>
  <c r="Q121" i="27"/>
  <c r="P121" i="27"/>
  <c r="O121" i="27"/>
  <c r="N121" i="27"/>
  <c r="M121" i="27"/>
  <c r="L121" i="27"/>
  <c r="K121" i="27"/>
  <c r="J121" i="27"/>
  <c r="I121" i="27"/>
  <c r="H121" i="27"/>
  <c r="G121" i="27"/>
  <c r="F121" i="27"/>
  <c r="P120" i="27"/>
  <c r="O120" i="27"/>
  <c r="N120" i="27"/>
  <c r="L120" i="27"/>
  <c r="K120" i="27"/>
  <c r="J120" i="27"/>
  <c r="I120" i="27"/>
  <c r="H120" i="27"/>
  <c r="G120" i="27"/>
  <c r="F120" i="27"/>
  <c r="S119" i="27"/>
  <c r="R119" i="27"/>
  <c r="Q119" i="27"/>
  <c r="P119" i="27"/>
  <c r="O119" i="27"/>
  <c r="N119" i="27"/>
  <c r="M119" i="27"/>
  <c r="L119" i="27"/>
  <c r="K119" i="27"/>
  <c r="J119" i="27"/>
  <c r="I119" i="27"/>
  <c r="H119" i="27"/>
  <c r="G119" i="27"/>
  <c r="F119" i="27"/>
  <c r="M108" i="27"/>
  <c r="R108" i="27" s="1"/>
  <c r="S108" i="27" s="1"/>
  <c r="L108" i="27"/>
  <c r="K108" i="27"/>
  <c r="J108" i="27"/>
  <c r="I108" i="27"/>
  <c r="H108" i="27"/>
  <c r="G108" i="27"/>
  <c r="F108" i="27"/>
  <c r="M107" i="27"/>
  <c r="R107" i="27" s="1"/>
  <c r="L107" i="27"/>
  <c r="K107" i="27"/>
  <c r="J107" i="27"/>
  <c r="I107" i="27"/>
  <c r="H107" i="27"/>
  <c r="G107" i="27"/>
  <c r="F107" i="27"/>
  <c r="M106" i="27"/>
  <c r="R106" i="27" s="1"/>
  <c r="S106" i="27" s="1"/>
  <c r="L106" i="27"/>
  <c r="K106" i="27"/>
  <c r="J106" i="27"/>
  <c r="I106" i="27"/>
  <c r="H106" i="27"/>
  <c r="G106" i="27"/>
  <c r="F106" i="27"/>
  <c r="M105" i="27"/>
  <c r="R105" i="27" s="1"/>
  <c r="L105" i="27"/>
  <c r="K105" i="27"/>
  <c r="J105" i="27"/>
  <c r="I105" i="27"/>
  <c r="H105" i="27"/>
  <c r="G105" i="27"/>
  <c r="F105" i="27"/>
  <c r="M104" i="27"/>
  <c r="R104" i="27" s="1"/>
  <c r="S104" i="27" s="1"/>
  <c r="L104" i="27"/>
  <c r="K104" i="27"/>
  <c r="J104" i="27"/>
  <c r="I104" i="27"/>
  <c r="H104" i="27"/>
  <c r="G104" i="27"/>
  <c r="F104" i="27"/>
  <c r="M103" i="27"/>
  <c r="R103" i="27" s="1"/>
  <c r="L103" i="27"/>
  <c r="K103" i="27"/>
  <c r="J103" i="27"/>
  <c r="I103" i="27"/>
  <c r="H103" i="27"/>
  <c r="G103" i="27"/>
  <c r="F103" i="27"/>
  <c r="S102" i="27"/>
  <c r="R102" i="27"/>
  <c r="Q102" i="27"/>
  <c r="P102" i="27"/>
  <c r="O102" i="27"/>
  <c r="N102" i="27"/>
  <c r="M102" i="27"/>
  <c r="L102" i="27"/>
  <c r="K102" i="27"/>
  <c r="J102" i="27"/>
  <c r="I102" i="27"/>
  <c r="H102" i="27"/>
  <c r="G102" i="27"/>
  <c r="F102" i="27"/>
  <c r="S101" i="27"/>
  <c r="R101" i="27"/>
  <c r="Q101" i="27"/>
  <c r="P101" i="27"/>
  <c r="O101" i="27"/>
  <c r="N101" i="27"/>
  <c r="M101" i="27"/>
  <c r="L101" i="27"/>
  <c r="K101" i="27"/>
  <c r="J101" i="27"/>
  <c r="I101" i="27"/>
  <c r="H101" i="27"/>
  <c r="G101" i="27"/>
  <c r="F101" i="27"/>
  <c r="S100" i="27"/>
  <c r="R100" i="27"/>
  <c r="Q100" i="27"/>
  <c r="P100" i="27"/>
  <c r="O100" i="27"/>
  <c r="N100" i="27"/>
  <c r="M100" i="27"/>
  <c r="L100" i="27"/>
  <c r="K100" i="27"/>
  <c r="J100" i="27"/>
  <c r="I100" i="27"/>
  <c r="H100" i="27"/>
  <c r="G100" i="27"/>
  <c r="F100" i="27"/>
  <c r="S99" i="27"/>
  <c r="R99" i="27"/>
  <c r="Q99" i="27"/>
  <c r="P99" i="27"/>
  <c r="O99" i="27"/>
  <c r="N99" i="27"/>
  <c r="M99" i="27"/>
  <c r="L99" i="27"/>
  <c r="K99" i="27"/>
  <c r="J99" i="27"/>
  <c r="I99" i="27"/>
  <c r="H99" i="27"/>
  <c r="G99" i="27"/>
  <c r="F99" i="27"/>
  <c r="S98" i="27"/>
  <c r="R98" i="27"/>
  <c r="Q98" i="27"/>
  <c r="P98" i="27"/>
  <c r="O98" i="27"/>
  <c r="N98" i="27"/>
  <c r="M98" i="27"/>
  <c r="L98" i="27"/>
  <c r="K98" i="27"/>
  <c r="J98" i="27"/>
  <c r="I98" i="27"/>
  <c r="H98" i="27"/>
  <c r="G98" i="27"/>
  <c r="F98" i="27"/>
  <c r="S97" i="27"/>
  <c r="R97" i="27"/>
  <c r="Q97" i="27"/>
  <c r="P97" i="27"/>
  <c r="O97" i="27"/>
  <c r="N97" i="27"/>
  <c r="M97" i="27"/>
  <c r="L97" i="27"/>
  <c r="K97" i="27"/>
  <c r="J97" i="27"/>
  <c r="I97" i="27"/>
  <c r="H97" i="27"/>
  <c r="G97" i="27"/>
  <c r="F97" i="27"/>
  <c r="S96" i="27"/>
  <c r="R96" i="27"/>
  <c r="Q96" i="27"/>
  <c r="P96" i="27"/>
  <c r="O96" i="27"/>
  <c r="N96" i="27"/>
  <c r="M96" i="27"/>
  <c r="L96" i="27"/>
  <c r="K96" i="27"/>
  <c r="J96" i="27"/>
  <c r="I96" i="27"/>
  <c r="H96" i="27"/>
  <c r="G96" i="27"/>
  <c r="F96" i="27"/>
  <c r="S95" i="27"/>
  <c r="R95" i="27"/>
  <c r="Q95" i="27"/>
  <c r="P95" i="27"/>
  <c r="O95" i="27"/>
  <c r="N95" i="27"/>
  <c r="M95" i="27"/>
  <c r="L95" i="27"/>
  <c r="K95" i="27"/>
  <c r="J95" i="27"/>
  <c r="I95" i="27"/>
  <c r="H95" i="27"/>
  <c r="G95" i="27"/>
  <c r="F95" i="27"/>
  <c r="S94" i="27"/>
  <c r="R94" i="27"/>
  <c r="Q94" i="27"/>
  <c r="P94" i="27"/>
  <c r="O94" i="27"/>
  <c r="N94" i="27"/>
  <c r="M94" i="27"/>
  <c r="L94" i="27"/>
  <c r="K94" i="27"/>
  <c r="J94" i="27"/>
  <c r="I94" i="27"/>
  <c r="H94" i="27"/>
  <c r="G94" i="27"/>
  <c r="F94" i="27"/>
  <c r="S93" i="27"/>
  <c r="R93" i="27"/>
  <c r="Q93" i="27"/>
  <c r="P93" i="27"/>
  <c r="O93" i="27"/>
  <c r="N93" i="27"/>
  <c r="M93" i="27"/>
  <c r="L93" i="27"/>
  <c r="K93" i="27"/>
  <c r="J93" i="27"/>
  <c r="I93" i="27"/>
  <c r="H93" i="27"/>
  <c r="G93" i="27"/>
  <c r="F93" i="27"/>
  <c r="P92" i="27"/>
  <c r="O92" i="27"/>
  <c r="N92" i="27"/>
  <c r="L92" i="27"/>
  <c r="K92" i="27"/>
  <c r="J92" i="27"/>
  <c r="I92" i="27"/>
  <c r="H92" i="27"/>
  <c r="G92" i="27"/>
  <c r="F92" i="27"/>
  <c r="S91" i="27"/>
  <c r="R91" i="27"/>
  <c r="Q91" i="27"/>
  <c r="P91" i="27"/>
  <c r="O91" i="27"/>
  <c r="N91" i="27"/>
  <c r="M91" i="27"/>
  <c r="L91" i="27"/>
  <c r="K91" i="27"/>
  <c r="J91" i="27"/>
  <c r="I91" i="27"/>
  <c r="H91" i="27"/>
  <c r="G91" i="27"/>
  <c r="F91" i="27"/>
  <c r="M80" i="27"/>
  <c r="R80" i="27" s="1"/>
  <c r="S80" i="27" s="1"/>
  <c r="L80" i="27"/>
  <c r="K80" i="27"/>
  <c r="J80" i="27"/>
  <c r="I80" i="27"/>
  <c r="H80" i="27"/>
  <c r="G80" i="27"/>
  <c r="F80" i="27"/>
  <c r="M79" i="27"/>
  <c r="R79" i="27" s="1"/>
  <c r="L79" i="27"/>
  <c r="K79" i="27"/>
  <c r="J79" i="27"/>
  <c r="I79" i="27"/>
  <c r="H79" i="27"/>
  <c r="G79" i="27"/>
  <c r="F79" i="27"/>
  <c r="M78" i="27"/>
  <c r="R78" i="27" s="1"/>
  <c r="S78" i="27" s="1"/>
  <c r="L78" i="27"/>
  <c r="K78" i="27"/>
  <c r="J78" i="27"/>
  <c r="I78" i="27"/>
  <c r="H78" i="27"/>
  <c r="G78" i="27"/>
  <c r="F78" i="27"/>
  <c r="M77" i="27"/>
  <c r="R77" i="27" s="1"/>
  <c r="L77" i="27"/>
  <c r="K77" i="27"/>
  <c r="J77" i="27"/>
  <c r="I77" i="27"/>
  <c r="H77" i="27"/>
  <c r="G77" i="27"/>
  <c r="F77" i="27"/>
  <c r="M76" i="27"/>
  <c r="R76" i="27" s="1"/>
  <c r="S76" i="27" s="1"/>
  <c r="L76" i="27"/>
  <c r="K76" i="27"/>
  <c r="J76" i="27"/>
  <c r="I76" i="27"/>
  <c r="H76" i="27"/>
  <c r="G76" i="27"/>
  <c r="F76" i="27"/>
  <c r="M75" i="27"/>
  <c r="R75" i="27" s="1"/>
  <c r="L75" i="27"/>
  <c r="K75" i="27"/>
  <c r="J75" i="27"/>
  <c r="I75" i="27"/>
  <c r="H75" i="27"/>
  <c r="G75" i="27"/>
  <c r="F75" i="27"/>
  <c r="S74" i="27"/>
  <c r="R74" i="27"/>
  <c r="Q74" i="27"/>
  <c r="P74" i="27"/>
  <c r="O74" i="27"/>
  <c r="N74" i="27"/>
  <c r="M74" i="27"/>
  <c r="L74" i="27"/>
  <c r="K74" i="27"/>
  <c r="J74" i="27"/>
  <c r="I74" i="27"/>
  <c r="H74" i="27"/>
  <c r="G74" i="27"/>
  <c r="F74" i="27"/>
  <c r="S73" i="27"/>
  <c r="R73" i="27"/>
  <c r="Q73" i="27"/>
  <c r="P73" i="27"/>
  <c r="O73" i="27"/>
  <c r="N73" i="27"/>
  <c r="M73" i="27"/>
  <c r="L73" i="27"/>
  <c r="K73" i="27"/>
  <c r="J73" i="27"/>
  <c r="I73" i="27"/>
  <c r="H73" i="27"/>
  <c r="G73" i="27"/>
  <c r="F73" i="27"/>
  <c r="S72" i="27"/>
  <c r="R72" i="27"/>
  <c r="Q72" i="27"/>
  <c r="P72" i="27"/>
  <c r="O72" i="27"/>
  <c r="N72" i="27"/>
  <c r="M72" i="27"/>
  <c r="L72" i="27"/>
  <c r="K72" i="27"/>
  <c r="J72" i="27"/>
  <c r="I72" i="27"/>
  <c r="H72" i="27"/>
  <c r="G72" i="27"/>
  <c r="F72" i="27"/>
  <c r="S71" i="27"/>
  <c r="R71" i="27"/>
  <c r="Q71" i="27"/>
  <c r="P71" i="27"/>
  <c r="O71" i="27"/>
  <c r="N71" i="27"/>
  <c r="M71" i="27"/>
  <c r="L71" i="27"/>
  <c r="K71" i="27"/>
  <c r="J71" i="27"/>
  <c r="I71" i="27"/>
  <c r="H71" i="27"/>
  <c r="G71" i="27"/>
  <c r="F71" i="27"/>
  <c r="S70" i="27"/>
  <c r="R70" i="27"/>
  <c r="Q70" i="27"/>
  <c r="P70" i="27"/>
  <c r="O70" i="27"/>
  <c r="N70" i="27"/>
  <c r="M70" i="27"/>
  <c r="L70" i="27"/>
  <c r="K70" i="27"/>
  <c r="J70" i="27"/>
  <c r="I70" i="27"/>
  <c r="H70" i="27"/>
  <c r="G70" i="27"/>
  <c r="F70" i="27"/>
  <c r="S69" i="27"/>
  <c r="R69" i="27"/>
  <c r="Q69" i="27"/>
  <c r="P69" i="27"/>
  <c r="O69" i="27"/>
  <c r="N69" i="27"/>
  <c r="M69" i="27"/>
  <c r="L69" i="27"/>
  <c r="K69" i="27"/>
  <c r="J69" i="27"/>
  <c r="I69" i="27"/>
  <c r="H69" i="27"/>
  <c r="G69" i="27"/>
  <c r="F69" i="27"/>
  <c r="S68" i="27"/>
  <c r="R68" i="27"/>
  <c r="Q68" i="27"/>
  <c r="P68" i="27"/>
  <c r="O68" i="27"/>
  <c r="N68" i="27"/>
  <c r="M68" i="27"/>
  <c r="L68" i="27"/>
  <c r="K68" i="27"/>
  <c r="J68" i="27"/>
  <c r="I68" i="27"/>
  <c r="H68" i="27"/>
  <c r="G68" i="27"/>
  <c r="F68" i="27"/>
  <c r="S67" i="27"/>
  <c r="R67" i="27"/>
  <c r="Q67" i="27"/>
  <c r="P67" i="27"/>
  <c r="O67" i="27"/>
  <c r="N67" i="27"/>
  <c r="M67" i="27"/>
  <c r="L67" i="27"/>
  <c r="K67" i="27"/>
  <c r="J67" i="27"/>
  <c r="I67" i="27"/>
  <c r="H67" i="27"/>
  <c r="G67" i="27"/>
  <c r="F67" i="27"/>
  <c r="S66" i="27"/>
  <c r="R66" i="27"/>
  <c r="Q66" i="27"/>
  <c r="P66" i="27"/>
  <c r="O66" i="27"/>
  <c r="N66" i="27"/>
  <c r="M66" i="27"/>
  <c r="L66" i="27"/>
  <c r="K66" i="27"/>
  <c r="J66" i="27"/>
  <c r="I66" i="27"/>
  <c r="H66" i="27"/>
  <c r="G66" i="27"/>
  <c r="F66" i="27"/>
  <c r="S65" i="27"/>
  <c r="R65" i="27"/>
  <c r="Q65" i="27"/>
  <c r="P65" i="27"/>
  <c r="O65" i="27"/>
  <c r="N65" i="27"/>
  <c r="M65" i="27"/>
  <c r="L65" i="27"/>
  <c r="K65" i="27"/>
  <c r="J65" i="27"/>
  <c r="I65" i="27"/>
  <c r="H65" i="27"/>
  <c r="G65" i="27"/>
  <c r="F65" i="27"/>
  <c r="P64" i="27"/>
  <c r="O64" i="27"/>
  <c r="N64" i="27"/>
  <c r="L64" i="27"/>
  <c r="K64" i="27"/>
  <c r="J64" i="27"/>
  <c r="I64" i="27"/>
  <c r="H64" i="27"/>
  <c r="G64" i="27"/>
  <c r="F64" i="27"/>
  <c r="S63" i="27"/>
  <c r="R63" i="27"/>
  <c r="Q63" i="27"/>
  <c r="P63" i="27"/>
  <c r="O63" i="27"/>
  <c r="N63" i="27"/>
  <c r="M63" i="27"/>
  <c r="L63" i="27"/>
  <c r="K63" i="27"/>
  <c r="J63" i="27"/>
  <c r="I63" i="27"/>
  <c r="H63" i="27"/>
  <c r="G63" i="27"/>
  <c r="F63" i="27"/>
  <c r="M52" i="27"/>
  <c r="R52" i="27" s="1"/>
  <c r="S52" i="27" s="1"/>
  <c r="L52" i="27"/>
  <c r="K52" i="27"/>
  <c r="J52" i="27"/>
  <c r="I52" i="27"/>
  <c r="H52" i="27"/>
  <c r="G52" i="27"/>
  <c r="F52" i="27"/>
  <c r="M51" i="27"/>
  <c r="R51" i="27" s="1"/>
  <c r="L51" i="27"/>
  <c r="K51" i="27"/>
  <c r="J51" i="27"/>
  <c r="I51" i="27"/>
  <c r="H51" i="27"/>
  <c r="G51" i="27"/>
  <c r="F51" i="27"/>
  <c r="M50" i="27"/>
  <c r="R50" i="27" s="1"/>
  <c r="S50" i="27" s="1"/>
  <c r="L50" i="27"/>
  <c r="K50" i="27"/>
  <c r="J50" i="27"/>
  <c r="I50" i="27"/>
  <c r="H50" i="27"/>
  <c r="G50" i="27"/>
  <c r="F50" i="27"/>
  <c r="M49" i="27"/>
  <c r="R49" i="27" s="1"/>
  <c r="L49" i="27"/>
  <c r="K49" i="27"/>
  <c r="J49" i="27"/>
  <c r="I49" i="27"/>
  <c r="H49" i="27"/>
  <c r="G49" i="27"/>
  <c r="F49" i="27"/>
  <c r="M48" i="27"/>
  <c r="R48" i="27" s="1"/>
  <c r="S48" i="27" s="1"/>
  <c r="L48" i="27"/>
  <c r="K48" i="27"/>
  <c r="J48" i="27"/>
  <c r="I48" i="27"/>
  <c r="H48" i="27"/>
  <c r="G48" i="27"/>
  <c r="F48" i="27"/>
  <c r="M47" i="27"/>
  <c r="R47" i="27" s="1"/>
  <c r="L47" i="27"/>
  <c r="K47" i="27"/>
  <c r="J47" i="27"/>
  <c r="I47" i="27"/>
  <c r="H47" i="27"/>
  <c r="G47" i="27"/>
  <c r="F47" i="27"/>
  <c r="S46" i="27"/>
  <c r="R46" i="27"/>
  <c r="Q46" i="27"/>
  <c r="P46" i="27"/>
  <c r="O46" i="27"/>
  <c r="N46" i="27"/>
  <c r="M46" i="27"/>
  <c r="L46" i="27"/>
  <c r="K46" i="27"/>
  <c r="J46" i="27"/>
  <c r="I46" i="27"/>
  <c r="H46" i="27"/>
  <c r="G46" i="27"/>
  <c r="F46" i="27"/>
  <c r="S45" i="27"/>
  <c r="R45" i="27"/>
  <c r="Q45" i="27"/>
  <c r="P45" i="27"/>
  <c r="O45" i="27"/>
  <c r="N45" i="27"/>
  <c r="M45" i="27"/>
  <c r="L45" i="27"/>
  <c r="K45" i="27"/>
  <c r="J45" i="27"/>
  <c r="I45" i="27"/>
  <c r="H45" i="27"/>
  <c r="G45" i="27"/>
  <c r="F45" i="27"/>
  <c r="S44" i="27"/>
  <c r="R44" i="27"/>
  <c r="Q44" i="27"/>
  <c r="P44" i="27"/>
  <c r="O44" i="27"/>
  <c r="N44" i="27"/>
  <c r="M44" i="27"/>
  <c r="L44" i="27"/>
  <c r="K44" i="27"/>
  <c r="J44" i="27"/>
  <c r="I44" i="27"/>
  <c r="H44" i="27"/>
  <c r="G44" i="27"/>
  <c r="F44" i="27"/>
  <c r="S43" i="27"/>
  <c r="R43" i="27"/>
  <c r="Q43" i="27"/>
  <c r="P43" i="27"/>
  <c r="O43" i="27"/>
  <c r="N43" i="27"/>
  <c r="M43" i="27"/>
  <c r="L43" i="27"/>
  <c r="K43" i="27"/>
  <c r="J43" i="27"/>
  <c r="I43" i="27"/>
  <c r="H43" i="27"/>
  <c r="G43" i="27"/>
  <c r="F43" i="27"/>
  <c r="S42" i="27"/>
  <c r="R42" i="27"/>
  <c r="Q42" i="27"/>
  <c r="P42" i="27"/>
  <c r="O42" i="27"/>
  <c r="N42" i="27"/>
  <c r="M42" i="27"/>
  <c r="L42" i="27"/>
  <c r="K42" i="27"/>
  <c r="J42" i="27"/>
  <c r="I42" i="27"/>
  <c r="H42" i="27"/>
  <c r="G42" i="27"/>
  <c r="F42" i="27"/>
  <c r="S41" i="27"/>
  <c r="R41" i="27"/>
  <c r="Q41" i="27"/>
  <c r="P41" i="27"/>
  <c r="O41" i="27"/>
  <c r="N41" i="27"/>
  <c r="M41" i="27"/>
  <c r="L41" i="27"/>
  <c r="K41" i="27"/>
  <c r="J41" i="27"/>
  <c r="I41" i="27"/>
  <c r="H41" i="27"/>
  <c r="G41" i="27"/>
  <c r="F41" i="27"/>
  <c r="S40" i="27"/>
  <c r="R40" i="27"/>
  <c r="Q40" i="27"/>
  <c r="P40" i="27"/>
  <c r="O40" i="27"/>
  <c r="N40" i="27"/>
  <c r="M40" i="27"/>
  <c r="L40" i="27"/>
  <c r="K40" i="27"/>
  <c r="J40" i="27"/>
  <c r="I40" i="27"/>
  <c r="H40" i="27"/>
  <c r="G40" i="27"/>
  <c r="F40" i="27"/>
  <c r="S39" i="27"/>
  <c r="R39" i="27"/>
  <c r="Q39" i="27"/>
  <c r="P39" i="27"/>
  <c r="O39" i="27"/>
  <c r="N39" i="27"/>
  <c r="M39" i="27"/>
  <c r="L39" i="27"/>
  <c r="K39" i="27"/>
  <c r="J39" i="27"/>
  <c r="I39" i="27"/>
  <c r="H39" i="27"/>
  <c r="G39" i="27"/>
  <c r="F39" i="27"/>
  <c r="S38" i="27"/>
  <c r="R38" i="27"/>
  <c r="Q38" i="27"/>
  <c r="P38" i="27"/>
  <c r="O38" i="27"/>
  <c r="N38" i="27"/>
  <c r="M38" i="27"/>
  <c r="L38" i="27"/>
  <c r="K38" i="27"/>
  <c r="J38" i="27"/>
  <c r="I38" i="27"/>
  <c r="H38" i="27"/>
  <c r="G38" i="27"/>
  <c r="F38" i="27"/>
  <c r="S37" i="27"/>
  <c r="R37" i="27"/>
  <c r="Q37" i="27"/>
  <c r="P37" i="27"/>
  <c r="O37" i="27"/>
  <c r="N37" i="27"/>
  <c r="M37" i="27"/>
  <c r="L37" i="27"/>
  <c r="K37" i="27"/>
  <c r="J37" i="27"/>
  <c r="I37" i="27"/>
  <c r="H37" i="27"/>
  <c r="G37" i="27"/>
  <c r="F37" i="27"/>
  <c r="P36" i="27"/>
  <c r="O36" i="27"/>
  <c r="N36" i="27"/>
  <c r="L36" i="27"/>
  <c r="K36" i="27"/>
  <c r="J36" i="27"/>
  <c r="I36" i="27"/>
  <c r="H36" i="27"/>
  <c r="G36" i="27"/>
  <c r="F36" i="27"/>
  <c r="S35" i="27"/>
  <c r="R35" i="27"/>
  <c r="Q35" i="27"/>
  <c r="P35" i="27"/>
  <c r="O35" i="27"/>
  <c r="N35" i="27"/>
  <c r="M35" i="27"/>
  <c r="L35" i="27"/>
  <c r="K35" i="27"/>
  <c r="J35" i="27"/>
  <c r="I35" i="27"/>
  <c r="H35" i="27"/>
  <c r="G35" i="27"/>
  <c r="F35" i="27"/>
  <c r="M10" i="27"/>
  <c r="Q18" i="27"/>
  <c r="P18" i="27"/>
  <c r="O18" i="27"/>
  <c r="N18" i="27"/>
  <c r="M18" i="27"/>
  <c r="M16" i="27"/>
  <c r="L24" i="27"/>
  <c r="L22" i="27"/>
  <c r="L20" i="27"/>
  <c r="L18" i="27"/>
  <c r="L16" i="27"/>
  <c r="K24" i="27"/>
  <c r="K22" i="27"/>
  <c r="K20" i="27"/>
  <c r="K18" i="27"/>
  <c r="K16" i="27"/>
  <c r="J24" i="27"/>
  <c r="J22" i="27"/>
  <c r="J20" i="27"/>
  <c r="J18" i="27"/>
  <c r="J16" i="27"/>
  <c r="I24" i="27"/>
  <c r="I22" i="27"/>
  <c r="I20" i="27"/>
  <c r="I18" i="27"/>
  <c r="I16" i="27"/>
  <c r="H24" i="27"/>
  <c r="H22" i="27"/>
  <c r="H20" i="27"/>
  <c r="H18" i="27"/>
  <c r="H16" i="27"/>
  <c r="G24" i="27"/>
  <c r="G22" i="27"/>
  <c r="G20" i="27"/>
  <c r="G18" i="27"/>
  <c r="G16" i="27"/>
  <c r="F24" i="27"/>
  <c r="F22" i="27"/>
  <c r="F20" i="27"/>
  <c r="F18" i="27"/>
  <c r="F16" i="27"/>
  <c r="Q14" i="27"/>
  <c r="P14" i="27"/>
  <c r="O14" i="27"/>
  <c r="N14" i="27"/>
  <c r="M14" i="27"/>
  <c r="L14" i="27"/>
  <c r="K14" i="27"/>
  <c r="J14" i="27"/>
  <c r="Q16" i="27"/>
  <c r="P16" i="27"/>
  <c r="O16" i="27"/>
  <c r="N16" i="27"/>
  <c r="I14" i="27"/>
  <c r="H14" i="27"/>
  <c r="G14" i="27"/>
  <c r="F14" i="27"/>
  <c r="Q12" i="27"/>
  <c r="P12" i="27"/>
  <c r="O12" i="27"/>
  <c r="N12" i="27"/>
  <c r="L12" i="27"/>
  <c r="K12" i="27"/>
  <c r="J12" i="27"/>
  <c r="I12" i="27"/>
  <c r="H12" i="27"/>
  <c r="G12" i="27"/>
  <c r="F12" i="27"/>
  <c r="Q10" i="27"/>
  <c r="P10" i="27"/>
  <c r="O10" i="27"/>
  <c r="N10" i="27"/>
  <c r="L10" i="27"/>
  <c r="K10" i="27"/>
  <c r="J10" i="27"/>
  <c r="I10" i="27"/>
  <c r="H10" i="27"/>
  <c r="G10" i="27"/>
  <c r="F10" i="27"/>
  <c r="P8" i="27"/>
  <c r="O8" i="27"/>
  <c r="N8" i="27"/>
  <c r="L8" i="27"/>
  <c r="K8" i="27"/>
  <c r="J8" i="27"/>
  <c r="I8" i="27"/>
  <c r="H8" i="27"/>
  <c r="G8" i="27"/>
  <c r="F8" i="27"/>
  <c r="G23" i="27"/>
  <c r="H23" i="27"/>
  <c r="I23" i="27"/>
  <c r="J23" i="27"/>
  <c r="K23" i="27"/>
  <c r="L23" i="27"/>
  <c r="M23" i="27"/>
  <c r="R23" i="27" s="1"/>
  <c r="G21" i="27"/>
  <c r="H21" i="27"/>
  <c r="I21" i="27"/>
  <c r="J21" i="27"/>
  <c r="K21" i="27"/>
  <c r="L21" i="27"/>
  <c r="M21" i="27"/>
  <c r="R21" i="27" s="1"/>
  <c r="G19" i="27"/>
  <c r="H19" i="27"/>
  <c r="I19" i="27"/>
  <c r="J19" i="27"/>
  <c r="K19" i="27"/>
  <c r="L19" i="27"/>
  <c r="M19" i="27"/>
  <c r="R19" i="27" s="1"/>
  <c r="G17" i="27"/>
  <c r="H17" i="27"/>
  <c r="I17" i="27"/>
  <c r="J17" i="27"/>
  <c r="K17" i="27"/>
  <c r="L17" i="27"/>
  <c r="M17" i="27"/>
  <c r="N17" i="27"/>
  <c r="O17" i="27"/>
  <c r="P17" i="27"/>
  <c r="Q17" i="27"/>
  <c r="R17" i="27"/>
  <c r="S17" i="27"/>
  <c r="G15" i="27"/>
  <c r="H15" i="27"/>
  <c r="I15" i="27"/>
  <c r="J15" i="27"/>
  <c r="K15" i="27"/>
  <c r="L15" i="27"/>
  <c r="M15" i="27"/>
  <c r="N15" i="27"/>
  <c r="O15" i="27"/>
  <c r="P15" i="27"/>
  <c r="Q15" i="27"/>
  <c r="R15" i="27"/>
  <c r="S15" i="27"/>
  <c r="G13" i="27"/>
  <c r="H13" i="27"/>
  <c r="I13" i="27"/>
  <c r="J13" i="27"/>
  <c r="K13" i="27"/>
  <c r="L13" i="27"/>
  <c r="M13" i="27"/>
  <c r="N13" i="27"/>
  <c r="O13" i="27"/>
  <c r="P13" i="27"/>
  <c r="Q13" i="27"/>
  <c r="R13" i="27"/>
  <c r="S13" i="27"/>
  <c r="G11" i="27"/>
  <c r="H11" i="27"/>
  <c r="I11" i="27"/>
  <c r="J11" i="27"/>
  <c r="K11" i="27"/>
  <c r="L11" i="27"/>
  <c r="M11" i="27"/>
  <c r="N11" i="27"/>
  <c r="O11" i="27"/>
  <c r="P11" i="27"/>
  <c r="Q11" i="27"/>
  <c r="R11" i="27"/>
  <c r="S11" i="27"/>
  <c r="G9" i="27"/>
  <c r="H9" i="27"/>
  <c r="I9" i="27"/>
  <c r="J9" i="27"/>
  <c r="K9" i="27"/>
  <c r="L9" i="27"/>
  <c r="M9" i="27"/>
  <c r="N9" i="27"/>
  <c r="O9" i="27"/>
  <c r="P9" i="27"/>
  <c r="Q9" i="27"/>
  <c r="R9" i="27"/>
  <c r="S9" i="27"/>
  <c r="G7" i="27"/>
  <c r="H7" i="27"/>
  <c r="I7" i="27"/>
  <c r="J7" i="27"/>
  <c r="K7" i="27"/>
  <c r="L7" i="27"/>
  <c r="M7" i="27"/>
  <c r="N7" i="27"/>
  <c r="O7" i="27"/>
  <c r="P7" i="27"/>
  <c r="Q7" i="27"/>
  <c r="R7" i="27"/>
  <c r="S7" i="27"/>
  <c r="F9" i="27"/>
  <c r="E1934" i="27"/>
  <c r="E1906" i="27"/>
  <c r="E1878" i="27"/>
  <c r="E1850" i="27"/>
  <c r="E1822" i="27"/>
  <c r="E1794" i="27"/>
  <c r="E1766" i="27"/>
  <c r="E1738" i="27"/>
  <c r="E1710" i="27"/>
  <c r="E1682" i="27"/>
  <c r="E1654" i="27"/>
  <c r="E1626" i="27"/>
  <c r="E1598" i="27"/>
  <c r="E1570" i="27"/>
  <c r="E1542" i="27"/>
  <c r="E1514" i="27"/>
  <c r="E1486" i="27"/>
  <c r="E1458" i="27"/>
  <c r="E1430" i="27"/>
  <c r="E1402" i="27"/>
  <c r="E1374" i="27"/>
  <c r="F23" i="27"/>
  <c r="F21" i="27"/>
  <c r="F19" i="27"/>
  <c r="F17" i="27"/>
  <c r="F15" i="27"/>
  <c r="F13" i="27"/>
  <c r="F11" i="27"/>
  <c r="F7" i="27"/>
  <c r="B1960" i="27"/>
  <c r="M1935" i="27"/>
  <c r="R1934" i="27"/>
  <c r="B1932" i="27"/>
  <c r="M1907" i="27"/>
  <c r="R1906" i="27"/>
  <c r="B1904" i="27"/>
  <c r="M1879" i="27"/>
  <c r="R1878" i="27"/>
  <c r="B1876" i="27"/>
  <c r="M1851" i="27"/>
  <c r="R1850" i="27"/>
  <c r="B1848" i="27"/>
  <c r="M1823" i="27"/>
  <c r="R1822" i="27"/>
  <c r="B1820" i="27"/>
  <c r="M1795" i="27"/>
  <c r="R1794" i="27"/>
  <c r="B1792" i="27"/>
  <c r="M1767" i="27"/>
  <c r="R1766" i="27"/>
  <c r="B1764" i="27"/>
  <c r="M1739" i="27"/>
  <c r="R1738" i="27"/>
  <c r="B1736" i="27"/>
  <c r="M1711" i="27"/>
  <c r="R1710" i="27"/>
  <c r="B1708" i="27"/>
  <c r="M1683" i="27"/>
  <c r="R1682" i="27"/>
  <c r="B1680" i="27"/>
  <c r="M1655" i="27"/>
  <c r="R1654" i="27"/>
  <c r="B1652" i="27"/>
  <c r="M1627" i="27"/>
  <c r="R1626" i="27"/>
  <c r="B1624" i="27"/>
  <c r="M1599" i="27"/>
  <c r="R1598" i="27"/>
  <c r="B1596" i="27"/>
  <c r="M1571" i="27"/>
  <c r="R1570" i="27"/>
  <c r="B1568" i="27"/>
  <c r="M1543" i="27"/>
  <c r="R1542" i="27"/>
  <c r="B1540" i="27"/>
  <c r="M1515" i="27"/>
  <c r="R1514" i="27"/>
  <c r="B1512" i="27"/>
  <c r="M1487" i="27"/>
  <c r="R1486" i="27"/>
  <c r="B1484" i="27"/>
  <c r="M1459" i="27"/>
  <c r="R1458" i="27"/>
  <c r="B1456" i="27"/>
  <c r="M1431" i="27"/>
  <c r="R1430" i="27"/>
  <c r="B1428" i="27"/>
  <c r="M1403" i="27"/>
  <c r="R1402" i="27"/>
  <c r="B1400" i="27"/>
  <c r="M1375" i="27"/>
  <c r="R1374" i="27"/>
  <c r="B1372" i="27"/>
  <c r="M1347" i="27"/>
  <c r="R1346" i="27"/>
  <c r="E1346" i="27"/>
  <c r="B1344" i="27"/>
  <c r="M1319" i="27"/>
  <c r="R1318" i="27"/>
  <c r="E1318" i="27"/>
  <c r="B1316" i="27"/>
  <c r="M1291" i="27"/>
  <c r="R1290" i="27"/>
  <c r="E1290" i="27"/>
  <c r="B1288" i="27"/>
  <c r="M1263" i="27"/>
  <c r="R1262" i="27"/>
  <c r="E1262" i="27"/>
  <c r="B1260" i="27"/>
  <c r="M1235" i="27"/>
  <c r="R1234" i="27"/>
  <c r="E1234" i="27"/>
  <c r="B1232" i="27"/>
  <c r="M1207" i="27"/>
  <c r="R1206" i="27"/>
  <c r="E1206" i="27"/>
  <c r="B1204" i="27"/>
  <c r="M1179" i="27"/>
  <c r="R1178" i="27"/>
  <c r="E1178" i="27"/>
  <c r="B1176" i="27"/>
  <c r="M1151" i="27"/>
  <c r="R1150" i="27"/>
  <c r="E1150" i="27"/>
  <c r="B1148" i="27"/>
  <c r="M1123" i="27"/>
  <c r="R1122" i="27"/>
  <c r="E1122" i="27"/>
  <c r="B1120" i="27"/>
  <c r="M1095" i="27"/>
  <c r="R1094" i="27"/>
  <c r="E1094" i="27"/>
  <c r="B1092" i="27"/>
  <c r="M1067" i="27"/>
  <c r="R1066" i="27"/>
  <c r="E1066" i="27"/>
  <c r="B1064" i="27"/>
  <c r="M1039" i="27"/>
  <c r="R1038" i="27"/>
  <c r="E1038" i="27"/>
  <c r="B1036" i="27"/>
  <c r="M1011" i="27"/>
  <c r="R1010" i="27"/>
  <c r="E1010" i="27"/>
  <c r="B1008" i="27"/>
  <c r="M983" i="27"/>
  <c r="R982" i="27"/>
  <c r="E982" i="27"/>
  <c r="B980" i="27"/>
  <c r="M955" i="27"/>
  <c r="R954" i="27"/>
  <c r="E954" i="27"/>
  <c r="B952" i="27"/>
  <c r="M927" i="27"/>
  <c r="R926" i="27"/>
  <c r="E926" i="27"/>
  <c r="B924" i="27"/>
  <c r="M899" i="27"/>
  <c r="R898" i="27"/>
  <c r="E898" i="27"/>
  <c r="B896" i="27"/>
  <c r="M871" i="27"/>
  <c r="R870" i="27"/>
  <c r="E870" i="27"/>
  <c r="B868" i="27"/>
  <c r="M843" i="27"/>
  <c r="R842" i="27"/>
  <c r="E842" i="27"/>
  <c r="B840" i="27"/>
  <c r="M815" i="27"/>
  <c r="R814" i="27"/>
  <c r="E814" i="27"/>
  <c r="B812" i="27"/>
  <c r="M787" i="27"/>
  <c r="R786" i="27"/>
  <c r="E786" i="27"/>
  <c r="B784" i="27"/>
  <c r="M759" i="27"/>
  <c r="R758" i="27"/>
  <c r="E758" i="27"/>
  <c r="B756" i="27"/>
  <c r="M731" i="27"/>
  <c r="R730" i="27"/>
  <c r="E730" i="27"/>
  <c r="B728" i="27"/>
  <c r="M703" i="27"/>
  <c r="R702" i="27"/>
  <c r="E702" i="27"/>
  <c r="B700" i="27"/>
  <c r="M675" i="27"/>
  <c r="R674" i="27"/>
  <c r="E674" i="27"/>
  <c r="B672" i="27"/>
  <c r="M647" i="27"/>
  <c r="R646" i="27"/>
  <c r="E646" i="27"/>
  <c r="B644" i="27"/>
  <c r="M619" i="27"/>
  <c r="R618" i="27"/>
  <c r="E618" i="27"/>
  <c r="B616" i="27"/>
  <c r="M591" i="27"/>
  <c r="R590" i="27"/>
  <c r="E590" i="27"/>
  <c r="B588" i="27"/>
  <c r="M563" i="27"/>
  <c r="R562" i="27"/>
  <c r="E562" i="27"/>
  <c r="B560" i="27"/>
  <c r="M535" i="27"/>
  <c r="R534" i="27"/>
  <c r="E534" i="27"/>
  <c r="B532" i="27"/>
  <c r="M507" i="27"/>
  <c r="R506" i="27"/>
  <c r="E506" i="27"/>
  <c r="B504" i="27"/>
  <c r="M479" i="27"/>
  <c r="R478" i="27"/>
  <c r="E478" i="27"/>
  <c r="B476" i="27"/>
  <c r="M451" i="27"/>
  <c r="R450" i="27"/>
  <c r="E450" i="27"/>
  <c r="B448" i="27"/>
  <c r="M423" i="27"/>
  <c r="R422" i="27"/>
  <c r="E422" i="27"/>
  <c r="B420" i="27"/>
  <c r="M395" i="27"/>
  <c r="R394" i="27"/>
  <c r="E394" i="27"/>
  <c r="B392" i="27"/>
  <c r="M367" i="27"/>
  <c r="R366" i="27"/>
  <c r="E366" i="27"/>
  <c r="B364" i="27"/>
  <c r="M339" i="27"/>
  <c r="R338" i="27"/>
  <c r="E338" i="27"/>
  <c r="B336" i="27"/>
  <c r="M311" i="27"/>
  <c r="R310" i="27"/>
  <c r="E310" i="27"/>
  <c r="B308" i="27"/>
  <c r="M283" i="27"/>
  <c r="R282" i="27"/>
  <c r="E282" i="27"/>
  <c r="B280" i="27"/>
  <c r="M255" i="27"/>
  <c r="R254" i="27"/>
  <c r="E254" i="27"/>
  <c r="B252" i="27"/>
  <c r="M227" i="27"/>
  <c r="R226" i="27"/>
  <c r="E226" i="27"/>
  <c r="B224" i="27"/>
  <c r="M199" i="27"/>
  <c r="R198" i="27"/>
  <c r="E198" i="27"/>
  <c r="B196" i="27"/>
  <c r="M171" i="27"/>
  <c r="R170" i="27"/>
  <c r="E170" i="27"/>
  <c r="B168" i="27"/>
  <c r="M143" i="27"/>
  <c r="R142" i="27"/>
  <c r="E142" i="27"/>
  <c r="B140" i="27"/>
  <c r="M115" i="27"/>
  <c r="R114" i="27"/>
  <c r="E114" i="27"/>
  <c r="B112" i="27"/>
  <c r="M87" i="27"/>
  <c r="R86" i="27"/>
  <c r="E86" i="27"/>
  <c r="B84" i="27"/>
  <c r="M59" i="27"/>
  <c r="R58" i="27"/>
  <c r="E58" i="27"/>
  <c r="B56" i="27"/>
  <c r="R30" i="27"/>
  <c r="E30" i="27"/>
  <c r="B28" i="27"/>
  <c r="R2" i="27"/>
  <c r="E2" i="27"/>
  <c r="E1374" i="4"/>
  <c r="E1402" i="4"/>
  <c r="E1430" i="4"/>
  <c r="E1458" i="4"/>
  <c r="E1486" i="4"/>
  <c r="E1514" i="4"/>
  <c r="E1542" i="4"/>
  <c r="E1570" i="4"/>
  <c r="E1598" i="4"/>
  <c r="E1626" i="4"/>
  <c r="E1654" i="4"/>
  <c r="E1682" i="4"/>
  <c r="E1710" i="4"/>
  <c r="E1738" i="4"/>
  <c r="E1766" i="4"/>
  <c r="E1794" i="4"/>
  <c r="E1822" i="4"/>
  <c r="E1850" i="4"/>
  <c r="E1878" i="4"/>
  <c r="E1906" i="4"/>
  <c r="E1934" i="4"/>
  <c r="P1940" i="4"/>
  <c r="O1940" i="4"/>
  <c r="N1940" i="4"/>
  <c r="L1940" i="4"/>
  <c r="K1940" i="4"/>
  <c r="J1940" i="4"/>
  <c r="I1940" i="4"/>
  <c r="H1940" i="4"/>
  <c r="G1940" i="4"/>
  <c r="F1940" i="4"/>
  <c r="P1912" i="4"/>
  <c r="O1912" i="4"/>
  <c r="N1912" i="4"/>
  <c r="L1912" i="4"/>
  <c r="K1912" i="4"/>
  <c r="J1912" i="4"/>
  <c r="I1912" i="4"/>
  <c r="H1912" i="4"/>
  <c r="G1912" i="4"/>
  <c r="F1912" i="4"/>
  <c r="P1884" i="4"/>
  <c r="O1884" i="4"/>
  <c r="N1884" i="4"/>
  <c r="L1884" i="4"/>
  <c r="K1884" i="4"/>
  <c r="J1884" i="4"/>
  <c r="I1884" i="4"/>
  <c r="H1884" i="4"/>
  <c r="G1884" i="4"/>
  <c r="F1884" i="4"/>
  <c r="P1856" i="4"/>
  <c r="O1856" i="4"/>
  <c r="N1856" i="4"/>
  <c r="L1856" i="4"/>
  <c r="K1856" i="4"/>
  <c r="J1856" i="4"/>
  <c r="I1856" i="4"/>
  <c r="H1856" i="4"/>
  <c r="G1856" i="4"/>
  <c r="F1856" i="4"/>
  <c r="P1828" i="4"/>
  <c r="O1828" i="4"/>
  <c r="N1828" i="4"/>
  <c r="L1828" i="4"/>
  <c r="K1828" i="4"/>
  <c r="J1828" i="4"/>
  <c r="I1828" i="4"/>
  <c r="H1828" i="4"/>
  <c r="G1828" i="4"/>
  <c r="F1828" i="4"/>
  <c r="P1800" i="4"/>
  <c r="O1800" i="4"/>
  <c r="N1800" i="4"/>
  <c r="L1800" i="4"/>
  <c r="K1800" i="4"/>
  <c r="J1800" i="4"/>
  <c r="I1800" i="4"/>
  <c r="H1800" i="4"/>
  <c r="G1800" i="4"/>
  <c r="F1800" i="4"/>
  <c r="P1772" i="4"/>
  <c r="O1772" i="4"/>
  <c r="N1772" i="4"/>
  <c r="L1772" i="4"/>
  <c r="K1772" i="4"/>
  <c r="J1772" i="4"/>
  <c r="I1772" i="4"/>
  <c r="H1772" i="4"/>
  <c r="G1772" i="4"/>
  <c r="F1772" i="4"/>
  <c r="P1744" i="4"/>
  <c r="O1744" i="4"/>
  <c r="N1744" i="4"/>
  <c r="L1744" i="4"/>
  <c r="K1744" i="4"/>
  <c r="J1744" i="4"/>
  <c r="I1744" i="4"/>
  <c r="H1744" i="4"/>
  <c r="G1744" i="4"/>
  <c r="F1744" i="4"/>
  <c r="P1716" i="4"/>
  <c r="O1716" i="4"/>
  <c r="N1716" i="4"/>
  <c r="L1716" i="4"/>
  <c r="K1716" i="4"/>
  <c r="J1716" i="4"/>
  <c r="I1716" i="4"/>
  <c r="H1716" i="4"/>
  <c r="G1716" i="4"/>
  <c r="F1716" i="4"/>
  <c r="P1688" i="4"/>
  <c r="O1688" i="4"/>
  <c r="N1688" i="4"/>
  <c r="L1688" i="4"/>
  <c r="K1688" i="4"/>
  <c r="J1688" i="4"/>
  <c r="I1688" i="4"/>
  <c r="H1688" i="4"/>
  <c r="G1688" i="4"/>
  <c r="F1688" i="4"/>
  <c r="P1660" i="4"/>
  <c r="O1660" i="4"/>
  <c r="N1660" i="4"/>
  <c r="L1660" i="4"/>
  <c r="K1660" i="4"/>
  <c r="J1660" i="4"/>
  <c r="I1660" i="4"/>
  <c r="H1660" i="4"/>
  <c r="G1660" i="4"/>
  <c r="F1660" i="4"/>
  <c r="P1632" i="4"/>
  <c r="O1632" i="4"/>
  <c r="N1632" i="4"/>
  <c r="L1632" i="4"/>
  <c r="K1632" i="4"/>
  <c r="J1632" i="4"/>
  <c r="I1632" i="4"/>
  <c r="H1632" i="4"/>
  <c r="G1632" i="4"/>
  <c r="F1632" i="4"/>
  <c r="P1604" i="4"/>
  <c r="O1604" i="4"/>
  <c r="N1604" i="4"/>
  <c r="L1604" i="4"/>
  <c r="K1604" i="4"/>
  <c r="J1604" i="4"/>
  <c r="I1604" i="4"/>
  <c r="H1604" i="4"/>
  <c r="G1604" i="4"/>
  <c r="F1604" i="4"/>
  <c r="P1576" i="4"/>
  <c r="O1576" i="4"/>
  <c r="N1576" i="4"/>
  <c r="L1576" i="4"/>
  <c r="K1576" i="4"/>
  <c r="J1576" i="4"/>
  <c r="I1576" i="4"/>
  <c r="H1576" i="4"/>
  <c r="G1576" i="4"/>
  <c r="F1576" i="4"/>
  <c r="P1548" i="4"/>
  <c r="O1548" i="4"/>
  <c r="N1548" i="4"/>
  <c r="L1548" i="4"/>
  <c r="K1548" i="4"/>
  <c r="J1548" i="4"/>
  <c r="I1548" i="4"/>
  <c r="H1548" i="4"/>
  <c r="G1548" i="4"/>
  <c r="F1548" i="4"/>
  <c r="P1520" i="4"/>
  <c r="O1520" i="4"/>
  <c r="N1520" i="4"/>
  <c r="L1520" i="4"/>
  <c r="K1520" i="4"/>
  <c r="J1520" i="4"/>
  <c r="I1520" i="4"/>
  <c r="H1520" i="4"/>
  <c r="G1520" i="4"/>
  <c r="F1520" i="4"/>
  <c r="P1492" i="4"/>
  <c r="O1492" i="4"/>
  <c r="N1492" i="4"/>
  <c r="L1492" i="4"/>
  <c r="K1492" i="4"/>
  <c r="J1492" i="4"/>
  <c r="I1492" i="4"/>
  <c r="H1492" i="4"/>
  <c r="G1492" i="4"/>
  <c r="F1492" i="4"/>
  <c r="P1464" i="4"/>
  <c r="O1464" i="4"/>
  <c r="N1464" i="4"/>
  <c r="L1464" i="4"/>
  <c r="K1464" i="4"/>
  <c r="J1464" i="4"/>
  <c r="I1464" i="4"/>
  <c r="H1464" i="4"/>
  <c r="G1464" i="4"/>
  <c r="F1464" i="4"/>
  <c r="P1436" i="4"/>
  <c r="O1436" i="4"/>
  <c r="N1436" i="4"/>
  <c r="L1436" i="4"/>
  <c r="K1436" i="4"/>
  <c r="J1436" i="4"/>
  <c r="I1436" i="4"/>
  <c r="H1436" i="4"/>
  <c r="G1436" i="4"/>
  <c r="F1436" i="4"/>
  <c r="P1408" i="4"/>
  <c r="O1408" i="4"/>
  <c r="N1408" i="4"/>
  <c r="L1408" i="4"/>
  <c r="K1408" i="4"/>
  <c r="J1408" i="4"/>
  <c r="I1408" i="4"/>
  <c r="H1408" i="4"/>
  <c r="G1408" i="4"/>
  <c r="F1408" i="4"/>
  <c r="P1380" i="4"/>
  <c r="O1380" i="4"/>
  <c r="N1380" i="4"/>
  <c r="L1380" i="4"/>
  <c r="K1380" i="4"/>
  <c r="J1380" i="4"/>
  <c r="I1380" i="4"/>
  <c r="H1380" i="4"/>
  <c r="G1380" i="4"/>
  <c r="F1380" i="4"/>
  <c r="P1352" i="4"/>
  <c r="O1352" i="4"/>
  <c r="N1352" i="4"/>
  <c r="L1352" i="4"/>
  <c r="K1352" i="4"/>
  <c r="J1352" i="4"/>
  <c r="I1352" i="4"/>
  <c r="H1352" i="4"/>
  <c r="G1352" i="4"/>
  <c r="F1352" i="4"/>
  <c r="P1324" i="4"/>
  <c r="O1324" i="4"/>
  <c r="N1324" i="4"/>
  <c r="L1324" i="4"/>
  <c r="K1324" i="4"/>
  <c r="J1324" i="4"/>
  <c r="I1324" i="4"/>
  <c r="H1324" i="4"/>
  <c r="G1324" i="4"/>
  <c r="F1324" i="4"/>
  <c r="P1296" i="4"/>
  <c r="O1296" i="4"/>
  <c r="N1296" i="4"/>
  <c r="L1296" i="4"/>
  <c r="K1296" i="4"/>
  <c r="J1296" i="4"/>
  <c r="I1296" i="4"/>
  <c r="H1296" i="4"/>
  <c r="G1296" i="4"/>
  <c r="F1296" i="4"/>
  <c r="P1268" i="4"/>
  <c r="O1268" i="4"/>
  <c r="N1268" i="4"/>
  <c r="L1268" i="4"/>
  <c r="K1268" i="4"/>
  <c r="J1268" i="4"/>
  <c r="I1268" i="4"/>
  <c r="H1268" i="4"/>
  <c r="G1268" i="4"/>
  <c r="F1268" i="4"/>
  <c r="P1240" i="4"/>
  <c r="O1240" i="4"/>
  <c r="N1240" i="4"/>
  <c r="L1240" i="4"/>
  <c r="K1240" i="4"/>
  <c r="J1240" i="4"/>
  <c r="I1240" i="4"/>
  <c r="H1240" i="4"/>
  <c r="G1240" i="4"/>
  <c r="F1240" i="4"/>
  <c r="P1212" i="4"/>
  <c r="O1212" i="4"/>
  <c r="N1212" i="4"/>
  <c r="L1212" i="4"/>
  <c r="K1212" i="4"/>
  <c r="J1212" i="4"/>
  <c r="I1212" i="4"/>
  <c r="H1212" i="4"/>
  <c r="G1212" i="4"/>
  <c r="F1212" i="4"/>
  <c r="P1184" i="4"/>
  <c r="O1184" i="4"/>
  <c r="N1184" i="4"/>
  <c r="L1184" i="4"/>
  <c r="K1184" i="4"/>
  <c r="J1184" i="4"/>
  <c r="I1184" i="4"/>
  <c r="H1184" i="4"/>
  <c r="G1184" i="4"/>
  <c r="F1184" i="4"/>
  <c r="P1156" i="4"/>
  <c r="O1156" i="4"/>
  <c r="N1156" i="4"/>
  <c r="L1156" i="4"/>
  <c r="K1156" i="4"/>
  <c r="J1156" i="4"/>
  <c r="I1156" i="4"/>
  <c r="H1156" i="4"/>
  <c r="G1156" i="4"/>
  <c r="F1156" i="4"/>
  <c r="P1128" i="4"/>
  <c r="O1128" i="4"/>
  <c r="N1128" i="4"/>
  <c r="L1128" i="4"/>
  <c r="K1128" i="4"/>
  <c r="J1128" i="4"/>
  <c r="I1128" i="4"/>
  <c r="H1128" i="4"/>
  <c r="G1128" i="4"/>
  <c r="F1128" i="4"/>
  <c r="P1100" i="4"/>
  <c r="O1100" i="4"/>
  <c r="N1100" i="4"/>
  <c r="L1100" i="4"/>
  <c r="K1100" i="4"/>
  <c r="J1100" i="4"/>
  <c r="I1100" i="4"/>
  <c r="H1100" i="4"/>
  <c r="G1100" i="4"/>
  <c r="F1100" i="4"/>
  <c r="P1072" i="4"/>
  <c r="O1072" i="4"/>
  <c r="N1072" i="4"/>
  <c r="L1072" i="4"/>
  <c r="K1072" i="4"/>
  <c r="J1072" i="4"/>
  <c r="I1072" i="4"/>
  <c r="H1072" i="4"/>
  <c r="G1072" i="4"/>
  <c r="F1072" i="4"/>
  <c r="P1044" i="4"/>
  <c r="O1044" i="4"/>
  <c r="N1044" i="4"/>
  <c r="L1044" i="4"/>
  <c r="K1044" i="4"/>
  <c r="J1044" i="4"/>
  <c r="I1044" i="4"/>
  <c r="H1044" i="4"/>
  <c r="G1044" i="4"/>
  <c r="F1044" i="4"/>
  <c r="P1016" i="4"/>
  <c r="O1016" i="4"/>
  <c r="N1016" i="4"/>
  <c r="L1016" i="4"/>
  <c r="K1016" i="4"/>
  <c r="J1016" i="4"/>
  <c r="I1016" i="4"/>
  <c r="H1016" i="4"/>
  <c r="G1016" i="4"/>
  <c r="F1016" i="4"/>
  <c r="P988" i="4"/>
  <c r="O988" i="4"/>
  <c r="N988" i="4"/>
  <c r="L988" i="4"/>
  <c r="K988" i="4"/>
  <c r="J988" i="4"/>
  <c r="I988" i="4"/>
  <c r="H988" i="4"/>
  <c r="G988" i="4"/>
  <c r="F988" i="4"/>
  <c r="P960" i="4"/>
  <c r="O960" i="4"/>
  <c r="N960" i="4"/>
  <c r="L960" i="4"/>
  <c r="K960" i="4"/>
  <c r="J960" i="4"/>
  <c r="I960" i="4"/>
  <c r="H960" i="4"/>
  <c r="G960" i="4"/>
  <c r="F960" i="4"/>
  <c r="P932" i="4"/>
  <c r="O932" i="4"/>
  <c r="N932" i="4"/>
  <c r="L932" i="4"/>
  <c r="K932" i="4"/>
  <c r="J932" i="4"/>
  <c r="I932" i="4"/>
  <c r="H932" i="4"/>
  <c r="G932" i="4"/>
  <c r="F932" i="4"/>
  <c r="P904" i="4"/>
  <c r="O904" i="4"/>
  <c r="N904" i="4"/>
  <c r="L904" i="4"/>
  <c r="K904" i="4"/>
  <c r="J904" i="4"/>
  <c r="I904" i="4"/>
  <c r="H904" i="4"/>
  <c r="G904" i="4"/>
  <c r="F904" i="4"/>
  <c r="P876" i="4"/>
  <c r="O876" i="4"/>
  <c r="N876" i="4"/>
  <c r="L876" i="4"/>
  <c r="K876" i="4"/>
  <c r="J876" i="4"/>
  <c r="I876" i="4"/>
  <c r="H876" i="4"/>
  <c r="G876" i="4"/>
  <c r="F876" i="4"/>
  <c r="P848" i="4"/>
  <c r="O848" i="4"/>
  <c r="N848" i="4"/>
  <c r="L848" i="4"/>
  <c r="K848" i="4"/>
  <c r="J848" i="4"/>
  <c r="I848" i="4"/>
  <c r="H848" i="4"/>
  <c r="G848" i="4"/>
  <c r="F848" i="4"/>
  <c r="P820" i="4"/>
  <c r="O820" i="4"/>
  <c r="N820" i="4"/>
  <c r="L820" i="4"/>
  <c r="K820" i="4"/>
  <c r="J820" i="4"/>
  <c r="I820" i="4"/>
  <c r="H820" i="4"/>
  <c r="G820" i="4"/>
  <c r="F820" i="4"/>
  <c r="P792" i="4"/>
  <c r="O792" i="4"/>
  <c r="N792" i="4"/>
  <c r="L792" i="4"/>
  <c r="K792" i="4"/>
  <c r="J792" i="4"/>
  <c r="I792" i="4"/>
  <c r="H792" i="4"/>
  <c r="G792" i="4"/>
  <c r="F792" i="4"/>
  <c r="P764" i="4"/>
  <c r="O764" i="4"/>
  <c r="N764" i="4"/>
  <c r="L764" i="4"/>
  <c r="K764" i="4"/>
  <c r="J764" i="4"/>
  <c r="I764" i="4"/>
  <c r="H764" i="4"/>
  <c r="G764" i="4"/>
  <c r="F764" i="4"/>
  <c r="P736" i="4"/>
  <c r="O736" i="4"/>
  <c r="N736" i="4"/>
  <c r="L736" i="4"/>
  <c r="K736" i="4"/>
  <c r="J736" i="4"/>
  <c r="I736" i="4"/>
  <c r="H736" i="4"/>
  <c r="G736" i="4"/>
  <c r="F736" i="4"/>
  <c r="P708" i="4"/>
  <c r="O708" i="4"/>
  <c r="N708" i="4"/>
  <c r="L708" i="4"/>
  <c r="K708" i="4"/>
  <c r="J708" i="4"/>
  <c r="I708" i="4"/>
  <c r="H708" i="4"/>
  <c r="G708" i="4"/>
  <c r="F708" i="4"/>
  <c r="P680" i="4"/>
  <c r="O680" i="4"/>
  <c r="N680" i="4"/>
  <c r="L680" i="4"/>
  <c r="K680" i="4"/>
  <c r="J680" i="4"/>
  <c r="I680" i="4"/>
  <c r="H680" i="4"/>
  <c r="G680" i="4"/>
  <c r="F680" i="4"/>
  <c r="P652" i="4"/>
  <c r="O652" i="4"/>
  <c r="N652" i="4"/>
  <c r="L652" i="4"/>
  <c r="K652" i="4"/>
  <c r="J652" i="4"/>
  <c r="I652" i="4"/>
  <c r="H652" i="4"/>
  <c r="G652" i="4"/>
  <c r="F652" i="4"/>
  <c r="P624" i="4"/>
  <c r="O624" i="4"/>
  <c r="N624" i="4"/>
  <c r="L624" i="4"/>
  <c r="K624" i="4"/>
  <c r="J624" i="4"/>
  <c r="I624" i="4"/>
  <c r="H624" i="4"/>
  <c r="G624" i="4"/>
  <c r="F624" i="4"/>
  <c r="P596" i="4"/>
  <c r="O596" i="4"/>
  <c r="N596" i="4"/>
  <c r="L596" i="4"/>
  <c r="K596" i="4"/>
  <c r="J596" i="4"/>
  <c r="I596" i="4"/>
  <c r="H596" i="4"/>
  <c r="G596" i="4"/>
  <c r="F596" i="4"/>
  <c r="P568" i="4"/>
  <c r="O568" i="4"/>
  <c r="N568" i="4"/>
  <c r="L568" i="4"/>
  <c r="K568" i="4"/>
  <c r="J568" i="4"/>
  <c r="I568" i="4"/>
  <c r="H568" i="4"/>
  <c r="G568" i="4"/>
  <c r="F568" i="4"/>
  <c r="P540" i="4"/>
  <c r="O540" i="4"/>
  <c r="N540" i="4"/>
  <c r="L540" i="4"/>
  <c r="K540" i="4"/>
  <c r="J540" i="4"/>
  <c r="I540" i="4"/>
  <c r="H540" i="4"/>
  <c r="G540" i="4"/>
  <c r="F540" i="4"/>
  <c r="P512" i="4"/>
  <c r="O512" i="4"/>
  <c r="N512" i="4"/>
  <c r="L512" i="4"/>
  <c r="K512" i="4"/>
  <c r="J512" i="4"/>
  <c r="I512" i="4"/>
  <c r="H512" i="4"/>
  <c r="G512" i="4"/>
  <c r="F512" i="4"/>
  <c r="P484" i="4"/>
  <c r="O484" i="4"/>
  <c r="N484" i="4"/>
  <c r="L484" i="4"/>
  <c r="K484" i="4"/>
  <c r="J484" i="4"/>
  <c r="I484" i="4"/>
  <c r="H484" i="4"/>
  <c r="G484" i="4"/>
  <c r="F484" i="4"/>
  <c r="P456" i="4"/>
  <c r="O456" i="4"/>
  <c r="N456" i="4"/>
  <c r="L456" i="4"/>
  <c r="K456" i="4"/>
  <c r="J456" i="4"/>
  <c r="I456" i="4"/>
  <c r="H456" i="4"/>
  <c r="G456" i="4"/>
  <c r="F456" i="4"/>
  <c r="P428" i="4"/>
  <c r="O428" i="4"/>
  <c r="N428" i="4"/>
  <c r="L428" i="4"/>
  <c r="K428" i="4"/>
  <c r="J428" i="4"/>
  <c r="I428" i="4"/>
  <c r="H428" i="4"/>
  <c r="G428" i="4"/>
  <c r="F428" i="4"/>
  <c r="P400" i="4"/>
  <c r="O400" i="4"/>
  <c r="N400" i="4"/>
  <c r="L400" i="4"/>
  <c r="K400" i="4"/>
  <c r="J400" i="4"/>
  <c r="I400" i="4"/>
  <c r="H400" i="4"/>
  <c r="G400" i="4"/>
  <c r="F400" i="4"/>
  <c r="P372" i="4"/>
  <c r="O372" i="4"/>
  <c r="N372" i="4"/>
  <c r="L372" i="4"/>
  <c r="K372" i="4"/>
  <c r="J372" i="4"/>
  <c r="I372" i="4"/>
  <c r="H372" i="4"/>
  <c r="G372" i="4"/>
  <c r="F372" i="4"/>
  <c r="P344" i="4"/>
  <c r="O344" i="4"/>
  <c r="N344" i="4"/>
  <c r="L344" i="4"/>
  <c r="K344" i="4"/>
  <c r="J344" i="4"/>
  <c r="I344" i="4"/>
  <c r="H344" i="4"/>
  <c r="G344" i="4"/>
  <c r="F344" i="4"/>
  <c r="P316" i="4"/>
  <c r="O316" i="4"/>
  <c r="N316" i="4"/>
  <c r="L316" i="4"/>
  <c r="K316" i="4"/>
  <c r="J316" i="4"/>
  <c r="I316" i="4"/>
  <c r="H316" i="4"/>
  <c r="G316" i="4"/>
  <c r="F316" i="4"/>
  <c r="P288" i="4"/>
  <c r="O288" i="4"/>
  <c r="N288" i="4"/>
  <c r="L288" i="4"/>
  <c r="K288" i="4"/>
  <c r="J288" i="4"/>
  <c r="I288" i="4"/>
  <c r="H288" i="4"/>
  <c r="G288" i="4"/>
  <c r="F288" i="4"/>
  <c r="P260" i="4"/>
  <c r="O260" i="4"/>
  <c r="N260" i="4"/>
  <c r="L260" i="4"/>
  <c r="K260" i="4"/>
  <c r="J260" i="4"/>
  <c r="I260" i="4"/>
  <c r="H260" i="4"/>
  <c r="G260" i="4"/>
  <c r="F260" i="4"/>
  <c r="P232" i="4"/>
  <c r="O232" i="4"/>
  <c r="N232" i="4"/>
  <c r="L232" i="4"/>
  <c r="K232" i="4"/>
  <c r="J232" i="4"/>
  <c r="I232" i="4"/>
  <c r="H232" i="4"/>
  <c r="G232" i="4"/>
  <c r="F232" i="4"/>
  <c r="P204" i="4"/>
  <c r="O204" i="4"/>
  <c r="N204" i="4"/>
  <c r="L204" i="4"/>
  <c r="K204" i="4"/>
  <c r="J204" i="4"/>
  <c r="I204" i="4"/>
  <c r="H204" i="4"/>
  <c r="G204" i="4"/>
  <c r="F204" i="4"/>
  <c r="P176" i="4"/>
  <c r="O176" i="4"/>
  <c r="N176" i="4"/>
  <c r="L176" i="4"/>
  <c r="K176" i="4"/>
  <c r="J176" i="4"/>
  <c r="I176" i="4"/>
  <c r="H176" i="4"/>
  <c r="G176" i="4"/>
  <c r="F176" i="4"/>
  <c r="P148" i="4"/>
  <c r="O148" i="4"/>
  <c r="N148" i="4"/>
  <c r="L148" i="4"/>
  <c r="K148" i="4"/>
  <c r="J148" i="4"/>
  <c r="I148" i="4"/>
  <c r="H148" i="4"/>
  <c r="G148" i="4"/>
  <c r="F148" i="4"/>
  <c r="P120" i="4"/>
  <c r="O120" i="4"/>
  <c r="N120" i="4"/>
  <c r="L120" i="4"/>
  <c r="K120" i="4"/>
  <c r="J120" i="4"/>
  <c r="I120" i="4"/>
  <c r="H120" i="4"/>
  <c r="G120" i="4"/>
  <c r="F120" i="4"/>
  <c r="P92" i="4"/>
  <c r="O92" i="4"/>
  <c r="N92" i="4"/>
  <c r="L92" i="4"/>
  <c r="K92" i="4"/>
  <c r="J92" i="4"/>
  <c r="I92" i="4"/>
  <c r="H92" i="4"/>
  <c r="G92" i="4"/>
  <c r="F92" i="4"/>
  <c r="P64" i="4"/>
  <c r="O64" i="4"/>
  <c r="N64" i="4"/>
  <c r="L64" i="4"/>
  <c r="K64" i="4"/>
  <c r="J64" i="4"/>
  <c r="I64" i="4"/>
  <c r="H64" i="4"/>
  <c r="G64" i="4"/>
  <c r="F64" i="4"/>
  <c r="P36" i="4"/>
  <c r="O36" i="4"/>
  <c r="N36" i="4"/>
  <c r="L36" i="4"/>
  <c r="K36" i="4"/>
  <c r="J36" i="4"/>
  <c r="I36" i="4"/>
  <c r="H36" i="4"/>
  <c r="G36" i="4"/>
  <c r="F36" i="4"/>
  <c r="P8" i="4"/>
  <c r="O8" i="4"/>
  <c r="N8" i="4"/>
  <c r="L8" i="4"/>
  <c r="K8" i="4"/>
  <c r="J8" i="4"/>
  <c r="I8" i="4"/>
  <c r="H8" i="4"/>
  <c r="G8" i="4"/>
  <c r="F8" i="4"/>
  <c r="C2144" i="26"/>
  <c r="C2143" i="26"/>
  <c r="B2141" i="26"/>
  <c r="C2113" i="26"/>
  <c r="C2112" i="26"/>
  <c r="B2110" i="26"/>
  <c r="C2082" i="26"/>
  <c r="C2081" i="26"/>
  <c r="B2079" i="26"/>
  <c r="C2051" i="26"/>
  <c r="C2050" i="26"/>
  <c r="B2048" i="26"/>
  <c r="C2020" i="26"/>
  <c r="C2019" i="26"/>
  <c r="B2017" i="26"/>
  <c r="C1989" i="26"/>
  <c r="C1988" i="26"/>
  <c r="B1986" i="26"/>
  <c r="C1958" i="26"/>
  <c r="C1957" i="26"/>
  <c r="B1955" i="26"/>
  <c r="C1927" i="26"/>
  <c r="C1926" i="26"/>
  <c r="B1924" i="26"/>
  <c r="C1896" i="26"/>
  <c r="C1895" i="26"/>
  <c r="B1893" i="26"/>
  <c r="C1865" i="26"/>
  <c r="C1864" i="26"/>
  <c r="B1862" i="26"/>
  <c r="C1834" i="26"/>
  <c r="C1833" i="26"/>
  <c r="B1831" i="26"/>
  <c r="C1803" i="26"/>
  <c r="C1802" i="26"/>
  <c r="B1800" i="26"/>
  <c r="C1772" i="26"/>
  <c r="C1771" i="26"/>
  <c r="B1769" i="26"/>
  <c r="C1741" i="26"/>
  <c r="C1740" i="26"/>
  <c r="B1738" i="26"/>
  <c r="C1710" i="26"/>
  <c r="C1709" i="26"/>
  <c r="B1707" i="26"/>
  <c r="C1679" i="26"/>
  <c r="C1678" i="26"/>
  <c r="B1676" i="26"/>
  <c r="C1648" i="26"/>
  <c r="C1647" i="26"/>
  <c r="B1645" i="26"/>
  <c r="C1617" i="26"/>
  <c r="C1616" i="26"/>
  <c r="B1614" i="26"/>
  <c r="C1586" i="26"/>
  <c r="C1585" i="26"/>
  <c r="B1583" i="26"/>
  <c r="C1555" i="26"/>
  <c r="C1554" i="26"/>
  <c r="B1552" i="26"/>
  <c r="C1524" i="26"/>
  <c r="C1523" i="26"/>
  <c r="B1521" i="26"/>
  <c r="C1493" i="26"/>
  <c r="C1492" i="26"/>
  <c r="B1490" i="26"/>
  <c r="C1462" i="26"/>
  <c r="C1461" i="26"/>
  <c r="B1459" i="26"/>
  <c r="C1431" i="26"/>
  <c r="C1430" i="26"/>
  <c r="B1428" i="26"/>
  <c r="C1400" i="26"/>
  <c r="C1399" i="26"/>
  <c r="B1397" i="26"/>
  <c r="C1369" i="26"/>
  <c r="C1368" i="26"/>
  <c r="B1366" i="26"/>
  <c r="C1338" i="26"/>
  <c r="C1337" i="26"/>
  <c r="B1335" i="26"/>
  <c r="C1307" i="26"/>
  <c r="C1306" i="26"/>
  <c r="B1304" i="26"/>
  <c r="C1276" i="26"/>
  <c r="C1275" i="26"/>
  <c r="B1273" i="26"/>
  <c r="C1245" i="26"/>
  <c r="C1244" i="26"/>
  <c r="B1242" i="26"/>
  <c r="C1214" i="26"/>
  <c r="C1213" i="26"/>
  <c r="B1211" i="26"/>
  <c r="C1183" i="26"/>
  <c r="C1182" i="26"/>
  <c r="B1180" i="26"/>
  <c r="C1152" i="26"/>
  <c r="C1151" i="26"/>
  <c r="B1149" i="26"/>
  <c r="C1121" i="26"/>
  <c r="C1120" i="26"/>
  <c r="B1118" i="26"/>
  <c r="C1090" i="26"/>
  <c r="C1089" i="26"/>
  <c r="B1087" i="26"/>
  <c r="C1059" i="26"/>
  <c r="C1058" i="26"/>
  <c r="B1056" i="26"/>
  <c r="C1028" i="26"/>
  <c r="C1027" i="26"/>
  <c r="B1025" i="26"/>
  <c r="C997" i="26"/>
  <c r="C996" i="26"/>
  <c r="B994" i="26"/>
  <c r="C966" i="26"/>
  <c r="C965" i="26"/>
  <c r="B963" i="26"/>
  <c r="C935" i="26"/>
  <c r="C934" i="26"/>
  <c r="B932" i="26"/>
  <c r="C928" i="26"/>
  <c r="C927" i="26"/>
  <c r="C926" i="26"/>
  <c r="C904" i="26"/>
  <c r="C903" i="26"/>
  <c r="B901" i="26"/>
  <c r="C873" i="26"/>
  <c r="C872" i="26"/>
  <c r="B870" i="26"/>
  <c r="C866" i="26"/>
  <c r="C865" i="26"/>
  <c r="C864" i="26"/>
  <c r="C842" i="26"/>
  <c r="C841" i="26"/>
  <c r="B839" i="26"/>
  <c r="C811" i="26"/>
  <c r="C810" i="26"/>
  <c r="B808" i="26"/>
  <c r="C780" i="26"/>
  <c r="C779" i="26"/>
  <c r="B777" i="26"/>
  <c r="C749" i="26"/>
  <c r="C748" i="26"/>
  <c r="B746" i="26"/>
  <c r="C718" i="26"/>
  <c r="C717" i="26"/>
  <c r="B715" i="26"/>
  <c r="C687" i="26"/>
  <c r="C686" i="26"/>
  <c r="B684" i="26"/>
  <c r="C656" i="26"/>
  <c r="C655" i="26"/>
  <c r="B653" i="26"/>
  <c r="C625" i="26"/>
  <c r="C624" i="26"/>
  <c r="B622" i="26"/>
  <c r="C594" i="26"/>
  <c r="C593" i="26"/>
  <c r="B591" i="26"/>
  <c r="C563" i="26"/>
  <c r="C562" i="26"/>
  <c r="B560" i="26"/>
  <c r="C532" i="26"/>
  <c r="C531" i="26"/>
  <c r="B529" i="26"/>
  <c r="C501" i="26"/>
  <c r="C500" i="26"/>
  <c r="B498" i="26"/>
  <c r="C470" i="26"/>
  <c r="C469" i="26"/>
  <c r="B467" i="26"/>
  <c r="C439" i="26"/>
  <c r="C438" i="26"/>
  <c r="B436" i="26"/>
  <c r="C408" i="26"/>
  <c r="C407" i="26"/>
  <c r="B405" i="26"/>
  <c r="C377" i="26"/>
  <c r="C376" i="26"/>
  <c r="B374" i="26"/>
  <c r="C346" i="26"/>
  <c r="C345" i="26"/>
  <c r="B343" i="26"/>
  <c r="C315" i="26"/>
  <c r="C314" i="26"/>
  <c r="B312" i="26"/>
  <c r="C284" i="26"/>
  <c r="C283" i="26"/>
  <c r="B281" i="26"/>
  <c r="C253" i="26"/>
  <c r="C252" i="26"/>
  <c r="B250" i="26"/>
  <c r="C222" i="26"/>
  <c r="C221" i="26"/>
  <c r="B219" i="26"/>
  <c r="C191" i="26"/>
  <c r="C190" i="26"/>
  <c r="B188" i="26"/>
  <c r="C160" i="26"/>
  <c r="C159" i="26"/>
  <c r="B157" i="26"/>
  <c r="C129" i="26"/>
  <c r="C128" i="26"/>
  <c r="B126" i="26"/>
  <c r="C98" i="26"/>
  <c r="C97" i="26"/>
  <c r="B95" i="26"/>
  <c r="C67" i="26"/>
  <c r="C66" i="26"/>
  <c r="B64" i="26"/>
  <c r="C36" i="26"/>
  <c r="C35" i="26"/>
  <c r="B33" i="26"/>
  <c r="C5" i="26"/>
  <c r="C4" i="26"/>
  <c r="B2" i="26"/>
  <c r="C2112" i="6"/>
  <c r="C2081" i="6"/>
  <c r="C2050" i="6"/>
  <c r="C2019" i="6"/>
  <c r="C1988" i="6"/>
  <c r="C1957" i="6"/>
  <c r="C1926" i="6"/>
  <c r="C1895" i="6"/>
  <c r="C1864" i="6"/>
  <c r="C1833" i="6"/>
  <c r="C1802" i="6"/>
  <c r="C1771" i="6"/>
  <c r="C1740" i="6"/>
  <c r="C1709" i="6"/>
  <c r="C1678" i="6"/>
  <c r="C1647" i="6"/>
  <c r="C1616" i="6"/>
  <c r="C1585" i="6"/>
  <c r="C1554" i="6"/>
  <c r="C655" i="6"/>
  <c r="C624" i="6"/>
  <c r="C593" i="6"/>
  <c r="C562" i="6"/>
  <c r="C531" i="6"/>
  <c r="C500" i="6"/>
  <c r="C469" i="6"/>
  <c r="C438" i="6"/>
  <c r="C407" i="6"/>
  <c r="C376" i="6"/>
  <c r="C345" i="6"/>
  <c r="C314" i="6"/>
  <c r="C283" i="6"/>
  <c r="C252" i="6"/>
  <c r="C221" i="6"/>
  <c r="C190" i="6"/>
  <c r="C159" i="6"/>
  <c r="C128" i="6"/>
  <c r="C97" i="6"/>
  <c r="C66" i="6"/>
  <c r="C35" i="6"/>
  <c r="C4" i="6"/>
  <c r="C2143" i="6"/>
  <c r="C2168" i="6"/>
  <c r="C2167" i="6"/>
  <c r="C2166" i="6"/>
  <c r="C2137" i="6"/>
  <c r="C2136" i="6"/>
  <c r="C2135" i="6"/>
  <c r="C2106" i="6"/>
  <c r="C2105" i="6"/>
  <c r="C2104" i="6"/>
  <c r="C2075" i="6"/>
  <c r="C2074" i="6"/>
  <c r="C2073" i="6"/>
  <c r="C2044" i="6"/>
  <c r="C2043" i="6"/>
  <c r="C2042" i="6"/>
  <c r="C2013" i="6"/>
  <c r="C2012" i="6"/>
  <c r="C2011" i="6"/>
  <c r="C1982" i="6"/>
  <c r="C1981" i="6"/>
  <c r="C1980" i="6"/>
  <c r="C1951" i="6"/>
  <c r="C1950" i="6"/>
  <c r="C1949" i="6"/>
  <c r="C1920" i="6"/>
  <c r="C1919" i="6"/>
  <c r="C1918" i="6"/>
  <c r="C1889" i="6"/>
  <c r="C1888" i="6"/>
  <c r="C1887" i="6"/>
  <c r="C1858" i="6"/>
  <c r="C1857" i="6"/>
  <c r="C1856" i="6"/>
  <c r="C1827" i="6"/>
  <c r="C1826" i="6"/>
  <c r="C1825" i="6"/>
  <c r="C1796" i="6"/>
  <c r="C1795" i="6"/>
  <c r="C1794" i="6"/>
  <c r="C1765" i="6"/>
  <c r="C1764" i="6"/>
  <c r="C1763" i="6"/>
  <c r="C1734" i="6"/>
  <c r="C1733" i="6"/>
  <c r="C1732" i="6"/>
  <c r="C1703" i="6"/>
  <c r="C1702" i="6"/>
  <c r="C1701" i="6"/>
  <c r="C1672" i="6"/>
  <c r="C1671" i="6"/>
  <c r="C1670" i="6"/>
  <c r="C1641" i="6"/>
  <c r="C1640" i="6"/>
  <c r="C1639" i="6"/>
  <c r="C1610" i="6"/>
  <c r="C1609" i="6"/>
  <c r="C1608" i="6"/>
  <c r="C1579" i="6"/>
  <c r="C1578" i="6"/>
  <c r="C1577" i="6"/>
  <c r="C1548" i="6"/>
  <c r="C1547" i="6"/>
  <c r="C1546" i="6"/>
  <c r="C1517" i="6"/>
  <c r="C1516" i="6"/>
  <c r="C1515" i="6"/>
  <c r="C1486" i="6"/>
  <c r="C1485" i="6"/>
  <c r="C1484" i="6"/>
  <c r="C1455" i="6"/>
  <c r="C1454" i="6"/>
  <c r="C1453" i="6"/>
  <c r="C1424" i="6"/>
  <c r="C1423" i="6"/>
  <c r="C1422" i="6"/>
  <c r="C1393" i="6"/>
  <c r="C1392" i="6"/>
  <c r="C1391" i="6"/>
  <c r="C1362" i="6"/>
  <c r="C1361" i="6"/>
  <c r="C1360" i="6"/>
  <c r="C1331" i="6"/>
  <c r="C1330" i="6"/>
  <c r="C1329" i="6"/>
  <c r="C1300" i="6"/>
  <c r="C1299" i="6"/>
  <c r="C1298" i="6"/>
  <c r="C1269" i="6"/>
  <c r="C1268" i="6"/>
  <c r="C1267" i="6"/>
  <c r="C1238" i="6"/>
  <c r="C1237" i="6"/>
  <c r="C1236" i="6"/>
  <c r="C1207" i="6"/>
  <c r="C1206" i="6"/>
  <c r="C1205" i="6"/>
  <c r="C1176" i="6"/>
  <c r="C1175" i="6"/>
  <c r="C1174" i="6"/>
  <c r="C1145" i="6"/>
  <c r="C1144" i="6"/>
  <c r="C1143" i="6"/>
  <c r="C1114" i="6"/>
  <c r="C1113" i="6"/>
  <c r="C1112" i="6"/>
  <c r="C1083" i="6"/>
  <c r="C1082" i="6"/>
  <c r="C1081" i="6"/>
  <c r="C1052" i="6"/>
  <c r="C1051" i="6"/>
  <c r="C1050" i="6"/>
  <c r="C1021" i="6"/>
  <c r="C1020" i="6"/>
  <c r="C1019" i="6"/>
  <c r="C990" i="6"/>
  <c r="C989" i="6"/>
  <c r="C988" i="6"/>
  <c r="C959" i="6"/>
  <c r="C958" i="6"/>
  <c r="C957" i="6"/>
  <c r="C928" i="6"/>
  <c r="C927" i="6"/>
  <c r="C926" i="6"/>
  <c r="C897" i="6"/>
  <c r="C896" i="6"/>
  <c r="C895" i="6"/>
  <c r="C866" i="6"/>
  <c r="C865" i="6"/>
  <c r="C864" i="6"/>
  <c r="C835" i="6"/>
  <c r="C834" i="6"/>
  <c r="C833" i="6"/>
  <c r="C804" i="6"/>
  <c r="C803" i="6"/>
  <c r="C802" i="6"/>
  <c r="C773" i="6"/>
  <c r="C772" i="6"/>
  <c r="C771" i="6"/>
  <c r="C742" i="6"/>
  <c r="C741" i="6"/>
  <c r="C740" i="6"/>
  <c r="C711" i="6"/>
  <c r="C710" i="6"/>
  <c r="C709" i="6"/>
  <c r="C680" i="6"/>
  <c r="C679" i="6"/>
  <c r="C678" i="6"/>
  <c r="C649" i="6"/>
  <c r="C648" i="6"/>
  <c r="C647" i="6"/>
  <c r="C618" i="6"/>
  <c r="C617" i="6"/>
  <c r="C616" i="6"/>
  <c r="C587" i="6"/>
  <c r="C586" i="6"/>
  <c r="C585" i="6"/>
  <c r="C556" i="6"/>
  <c r="C555" i="6"/>
  <c r="C554" i="6"/>
  <c r="C525" i="6"/>
  <c r="C524" i="6"/>
  <c r="C523" i="6"/>
  <c r="C494" i="6"/>
  <c r="C493" i="6"/>
  <c r="C492" i="6"/>
  <c r="C463" i="6"/>
  <c r="C462" i="6"/>
  <c r="C461" i="6"/>
  <c r="C432" i="6"/>
  <c r="C431" i="6"/>
  <c r="C430" i="6"/>
  <c r="C401" i="6"/>
  <c r="C400" i="6"/>
  <c r="C399" i="6"/>
  <c r="C370" i="6"/>
  <c r="C369" i="6"/>
  <c r="C368" i="6"/>
  <c r="C339" i="6"/>
  <c r="C338" i="6"/>
  <c r="C337" i="6"/>
  <c r="C308" i="6"/>
  <c r="C307" i="6"/>
  <c r="C306" i="6"/>
  <c r="C277" i="6"/>
  <c r="C276" i="6"/>
  <c r="C275" i="6"/>
  <c r="C246" i="6"/>
  <c r="C245" i="6"/>
  <c r="C244" i="6"/>
  <c r="C215" i="6"/>
  <c r="C214" i="6"/>
  <c r="C213" i="6"/>
  <c r="C184" i="6"/>
  <c r="C183" i="6"/>
  <c r="C182" i="6"/>
  <c r="C153" i="6"/>
  <c r="C152" i="6"/>
  <c r="C151" i="6"/>
  <c r="C122" i="6"/>
  <c r="C121" i="6"/>
  <c r="C120" i="6"/>
  <c r="C91" i="6"/>
  <c r="C90" i="6"/>
  <c r="C89" i="6"/>
  <c r="C60" i="6"/>
  <c r="C59" i="6"/>
  <c r="C58" i="6"/>
  <c r="C29" i="6"/>
  <c r="C28" i="6"/>
  <c r="C27" i="6"/>
  <c r="V3" i="18"/>
  <c r="M20" i="27"/>
  <c r="R20" i="27" s="1"/>
  <c r="S20" i="27" s="1"/>
  <c r="S18" i="27"/>
  <c r="S16" i="27"/>
  <c r="S14" i="27"/>
  <c r="V3" i="9"/>
  <c r="S10" i="27"/>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10" i="25"/>
  <c r="D9" i="25"/>
  <c r="AC77" i="1"/>
  <c r="Q1940" i="27" s="1"/>
  <c r="Y77" i="1"/>
  <c r="M1940" i="27" s="1"/>
  <c r="AC76" i="1"/>
  <c r="Q1912" i="27" s="1"/>
  <c r="Y76" i="1"/>
  <c r="M1912" i="27" s="1"/>
  <c r="AC75" i="1"/>
  <c r="Q1884" i="27" s="1"/>
  <c r="Y75" i="1"/>
  <c r="M1884" i="27" s="1"/>
  <c r="AC74" i="1"/>
  <c r="Q1856" i="27" s="1"/>
  <c r="Y74" i="1"/>
  <c r="AC73" i="1"/>
  <c r="Q1828" i="27" s="1"/>
  <c r="Y73" i="1"/>
  <c r="M1828" i="27" s="1"/>
  <c r="AC72" i="1"/>
  <c r="Q1800" i="27" s="1"/>
  <c r="Y72" i="1"/>
  <c r="M1800" i="27" s="1"/>
  <c r="AC71" i="1"/>
  <c r="Q1772" i="27" s="1"/>
  <c r="Y71" i="1"/>
  <c r="AC70" i="1"/>
  <c r="Q1744" i="27" s="1"/>
  <c r="Y70" i="1"/>
  <c r="M1744" i="27" s="1"/>
  <c r="AC69" i="1"/>
  <c r="Q1716" i="27" s="1"/>
  <c r="Y69" i="1"/>
  <c r="M1716" i="27" s="1"/>
  <c r="AC68" i="1"/>
  <c r="Q1688" i="27" s="1"/>
  <c r="Y68" i="1"/>
  <c r="M1688" i="27" s="1"/>
  <c r="AC67" i="1"/>
  <c r="Q1660" i="27" s="1"/>
  <c r="Y67" i="1"/>
  <c r="M1660" i="27" s="1"/>
  <c r="AC66" i="1"/>
  <c r="Q1632" i="27" s="1"/>
  <c r="Y66" i="1"/>
  <c r="AC65" i="1"/>
  <c r="Q1604" i="27" s="1"/>
  <c r="Y65" i="1"/>
  <c r="M1604" i="27" s="1"/>
  <c r="AC64" i="1"/>
  <c r="Q1576" i="27" s="1"/>
  <c r="Y64" i="1"/>
  <c r="M1576" i="27" s="1"/>
  <c r="AC63" i="1"/>
  <c r="Q1548" i="27" s="1"/>
  <c r="Y63" i="1"/>
  <c r="AC62" i="1"/>
  <c r="Q1520" i="27" s="1"/>
  <c r="Y62" i="1"/>
  <c r="M1520" i="27" s="1"/>
  <c r="AC61" i="1"/>
  <c r="Q1492" i="27" s="1"/>
  <c r="Y61" i="1"/>
  <c r="M1492" i="27" s="1"/>
  <c r="AC60" i="1"/>
  <c r="Q1464" i="27" s="1"/>
  <c r="Y60" i="1"/>
  <c r="M1464" i="27" s="1"/>
  <c r="AC59" i="1"/>
  <c r="Q1436" i="27" s="1"/>
  <c r="Y59" i="1"/>
  <c r="M1436" i="27" s="1"/>
  <c r="AC58" i="1"/>
  <c r="Q1408" i="27" s="1"/>
  <c r="Y58" i="1"/>
  <c r="AC57" i="1"/>
  <c r="Q1380" i="27" s="1"/>
  <c r="Y57" i="1"/>
  <c r="M1380" i="27" s="1"/>
  <c r="AC56" i="1"/>
  <c r="Q1352" i="27" s="1"/>
  <c r="Y56" i="1"/>
  <c r="M1352" i="27" s="1"/>
  <c r="AC55" i="1"/>
  <c r="AD55" i="1" s="1"/>
  <c r="Y55" i="1"/>
  <c r="AC54" i="1"/>
  <c r="AD54" i="1" s="1"/>
  <c r="R1296" i="27" s="1"/>
  <c r="Y54" i="1"/>
  <c r="M1296" i="27" s="1"/>
  <c r="AC53" i="1"/>
  <c r="Y53" i="1"/>
  <c r="M1268" i="27" s="1"/>
  <c r="AC52" i="1"/>
  <c r="AD52" i="1" s="1"/>
  <c r="R1240" i="27" s="1"/>
  <c r="Y52" i="1"/>
  <c r="M1240" i="27" s="1"/>
  <c r="AC51" i="1"/>
  <c r="AD51" i="1" s="1"/>
  <c r="Y51" i="1"/>
  <c r="M1212" i="27" s="1"/>
  <c r="AC50" i="1"/>
  <c r="AD50" i="1" s="1"/>
  <c r="R1184" i="27" s="1"/>
  <c r="Y50" i="1"/>
  <c r="AC49" i="1"/>
  <c r="Y49" i="1"/>
  <c r="M1156" i="27" s="1"/>
  <c r="AC48" i="1"/>
  <c r="AD48" i="1" s="1"/>
  <c r="R1128" i="27" s="1"/>
  <c r="Y48" i="1"/>
  <c r="M1128" i="27" s="1"/>
  <c r="AC47" i="1"/>
  <c r="AD47" i="1" s="1"/>
  <c r="Y47" i="1"/>
  <c r="AC46" i="1"/>
  <c r="AD46" i="1" s="1"/>
  <c r="R1072" i="27" s="1"/>
  <c r="Y46" i="1"/>
  <c r="M1072" i="27" s="1"/>
  <c r="AC45" i="1"/>
  <c r="Y45" i="1"/>
  <c r="M1044" i="27" s="1"/>
  <c r="AC44" i="1"/>
  <c r="AD44" i="1" s="1"/>
  <c r="R1016" i="27" s="1"/>
  <c r="Y44" i="1"/>
  <c r="M1016" i="27" s="1"/>
  <c r="AC43" i="1"/>
  <c r="AD43" i="1" s="1"/>
  <c r="Y43" i="1"/>
  <c r="M988" i="27" s="1"/>
  <c r="AC42" i="1"/>
  <c r="AD42" i="1" s="1"/>
  <c r="R960" i="27" s="1"/>
  <c r="Y42" i="1"/>
  <c r="AC41" i="1"/>
  <c r="Y41" i="1"/>
  <c r="M932" i="27" s="1"/>
  <c r="AC40" i="1"/>
  <c r="AD40" i="1" s="1"/>
  <c r="R904" i="27" s="1"/>
  <c r="Y40" i="1"/>
  <c r="M904" i="27" s="1"/>
  <c r="AC39" i="1"/>
  <c r="AD39" i="1" s="1"/>
  <c r="Y39" i="1"/>
  <c r="AC38" i="1"/>
  <c r="AD38" i="1" s="1"/>
  <c r="R848" i="27" s="1"/>
  <c r="Y38" i="1"/>
  <c r="M848" i="27" s="1"/>
  <c r="AC37" i="1"/>
  <c r="Y37" i="1"/>
  <c r="M820" i="27" s="1"/>
  <c r="AC36" i="1"/>
  <c r="AD36" i="1" s="1"/>
  <c r="R792" i="27" s="1"/>
  <c r="Y36" i="1"/>
  <c r="M792" i="27" s="1"/>
  <c r="AC35" i="1"/>
  <c r="AD35" i="1" s="1"/>
  <c r="R764" i="27" s="1"/>
  <c r="Y35" i="1"/>
  <c r="M764" i="27" s="1"/>
  <c r="AC34" i="1"/>
  <c r="AD34" i="1" s="1"/>
  <c r="R736" i="27" s="1"/>
  <c r="Y34" i="1"/>
  <c r="AC33" i="1"/>
  <c r="Y33" i="1"/>
  <c r="M708" i="27" s="1"/>
  <c r="AC32" i="1"/>
  <c r="AD32" i="1" s="1"/>
  <c r="R680" i="27" s="1"/>
  <c r="Y32" i="1"/>
  <c r="M680" i="27" s="1"/>
  <c r="AC31" i="1"/>
  <c r="AD31" i="1" s="1"/>
  <c r="Y31" i="1"/>
  <c r="AC30" i="1"/>
  <c r="AD30" i="1" s="1"/>
  <c r="R624" i="27" s="1"/>
  <c r="Y30" i="1"/>
  <c r="M624" i="27" s="1"/>
  <c r="AC29" i="1"/>
  <c r="Y29" i="1"/>
  <c r="M596" i="27" s="1"/>
  <c r="AC28" i="1"/>
  <c r="AD28" i="1" s="1"/>
  <c r="R568" i="27" s="1"/>
  <c r="Y28" i="1"/>
  <c r="M568" i="27" s="1"/>
  <c r="AC27" i="1"/>
  <c r="AD27" i="1" s="1"/>
  <c r="R540" i="27" s="1"/>
  <c r="Y27" i="1"/>
  <c r="M540" i="27" s="1"/>
  <c r="AC26" i="1"/>
  <c r="Q512" i="27" s="1"/>
  <c r="Y26" i="1"/>
  <c r="M512" i="27" s="1"/>
  <c r="AC25" i="1"/>
  <c r="Y25" i="1"/>
  <c r="M484" i="27" s="1"/>
  <c r="AC24" i="1"/>
  <c r="Q456" i="27" s="1"/>
  <c r="Y24" i="1"/>
  <c r="M456" i="27" s="1"/>
  <c r="AC23" i="1"/>
  <c r="AD23" i="1" s="1"/>
  <c r="Y23" i="1"/>
  <c r="M428" i="27" s="1"/>
  <c r="AC22" i="1"/>
  <c r="Q400" i="27" s="1"/>
  <c r="Y22" i="1"/>
  <c r="M400" i="27" s="1"/>
  <c r="AC21" i="1"/>
  <c r="Y21" i="1"/>
  <c r="M372" i="27" s="1"/>
  <c r="AC20" i="1"/>
  <c r="Q344" i="27" s="1"/>
  <c r="Y20" i="1"/>
  <c r="M344" i="27" s="1"/>
  <c r="AC19" i="1"/>
  <c r="AD19" i="1" s="1"/>
  <c r="R316" i="27" s="1"/>
  <c r="Y19" i="1"/>
  <c r="M316" i="27" s="1"/>
  <c r="AC18" i="1"/>
  <c r="Q288" i="27" s="1"/>
  <c r="Y18" i="1"/>
  <c r="M288" i="27" s="1"/>
  <c r="AC17" i="1"/>
  <c r="Q260" i="27" s="1"/>
  <c r="Y17" i="1"/>
  <c r="M260" i="27" s="1"/>
  <c r="AC16" i="1"/>
  <c r="Q232" i="27" s="1"/>
  <c r="Y16" i="1"/>
  <c r="M232" i="27" s="1"/>
  <c r="AC15" i="1"/>
  <c r="Q204" i="27" s="1"/>
  <c r="Y15" i="1"/>
  <c r="M204" i="27" s="1"/>
  <c r="AC14" i="1"/>
  <c r="Q176" i="27" s="1"/>
  <c r="Y14" i="1"/>
  <c r="M176" i="27" s="1"/>
  <c r="AC13" i="1"/>
  <c r="Q148" i="27" s="1"/>
  <c r="Y13" i="1"/>
  <c r="M148" i="27" s="1"/>
  <c r="AC12" i="1"/>
  <c r="Q120" i="27" s="1"/>
  <c r="Y12" i="1"/>
  <c r="M120" i="27" s="1"/>
  <c r="AC11" i="1"/>
  <c r="Q92" i="27" s="1"/>
  <c r="Y11" i="1"/>
  <c r="M92" i="27" s="1"/>
  <c r="AC10" i="1"/>
  <c r="Q64" i="27" s="1"/>
  <c r="Y10" i="1"/>
  <c r="M64" i="27" s="1"/>
  <c r="AC9" i="1"/>
  <c r="Q36" i="27" s="1"/>
  <c r="Y9" i="1"/>
  <c r="M36" i="27" s="1"/>
  <c r="AC8" i="1"/>
  <c r="Q8" i="27" s="1"/>
  <c r="Y8" i="1"/>
  <c r="M8" i="27" s="1"/>
  <c r="E2" i="25"/>
  <c r="F3" i="25"/>
  <c r="E3" i="25"/>
  <c r="C78" i="25"/>
  <c r="C77" i="25"/>
  <c r="C76" i="25"/>
  <c r="C75" i="25"/>
  <c r="C74" i="25"/>
  <c r="C73" i="25"/>
  <c r="C72" i="25"/>
  <c r="C71" i="25"/>
  <c r="C70" i="25"/>
  <c r="C69" i="25"/>
  <c r="C68" i="25"/>
  <c r="C67" i="25"/>
  <c r="C66" i="25"/>
  <c r="C65" i="25"/>
  <c r="C64" i="25"/>
  <c r="C63" i="25"/>
  <c r="C62" i="25"/>
  <c r="C61" i="25"/>
  <c r="C60" i="25"/>
  <c r="C59" i="25"/>
  <c r="C58" i="25"/>
  <c r="C57" i="25"/>
  <c r="C56" i="25"/>
  <c r="C55" i="25"/>
  <c r="C54" i="25"/>
  <c r="C53" i="25"/>
  <c r="C52" i="25"/>
  <c r="C51" i="25"/>
  <c r="C50" i="25"/>
  <c r="C49" i="25"/>
  <c r="C48" i="25"/>
  <c r="C47" i="25"/>
  <c r="C46" i="25"/>
  <c r="C45" i="25"/>
  <c r="C44" i="25"/>
  <c r="C43" i="25"/>
  <c r="C42" i="25"/>
  <c r="C41" i="25"/>
  <c r="C40" i="25"/>
  <c r="C39" i="25"/>
  <c r="C38" i="25"/>
  <c r="C37" i="25"/>
  <c r="C36" i="25"/>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N2" i="21"/>
  <c r="H3" i="19"/>
  <c r="V3" i="19" s="1"/>
  <c r="H3" i="18"/>
  <c r="H3" i="17"/>
  <c r="V3" i="17" s="1"/>
  <c r="H3" i="16"/>
  <c r="V3" i="16" s="1"/>
  <c r="H3" i="15"/>
  <c r="V3" i="15" s="1"/>
  <c r="H3" i="14"/>
  <c r="V3" i="14" s="1"/>
  <c r="H3" i="13"/>
  <c r="V3" i="13" s="1"/>
  <c r="H3" i="9"/>
  <c r="H3" i="1"/>
  <c r="V3" i="1" s="1"/>
  <c r="Q30" i="21"/>
  <c r="F30" i="21"/>
  <c r="Q24" i="21"/>
  <c r="F24" i="21"/>
  <c r="Q18" i="21"/>
  <c r="E12" i="21"/>
  <c r="S10" i="21"/>
  <c r="H10" i="21"/>
  <c r="E10" i="21"/>
  <c r="S9" i="21"/>
  <c r="H9" i="21"/>
  <c r="E9" i="21"/>
  <c r="E8" i="21"/>
  <c r="I7" i="21"/>
  <c r="P6" i="21"/>
  <c r="E6" i="21"/>
  <c r="E5" i="21"/>
  <c r="K9" i="2"/>
  <c r="T12" i="30" s="1"/>
  <c r="K10" i="2" l="1"/>
  <c r="K11" i="2" s="1"/>
  <c r="K12" i="2" s="1"/>
  <c r="K13" i="2" s="1"/>
  <c r="K14" i="2" s="1"/>
  <c r="K15" i="2" s="1"/>
  <c r="K16" i="2" s="1"/>
  <c r="K17" i="2" s="1"/>
  <c r="K18" i="2" s="1"/>
  <c r="K19" i="2" s="1"/>
  <c r="K20" i="2" s="1"/>
  <c r="K21" i="2" s="1"/>
  <c r="K22" i="2" s="1"/>
  <c r="K23" i="2" s="1"/>
  <c r="K24" i="2" s="1"/>
  <c r="K25" i="2" s="1"/>
  <c r="K26" i="2" s="1"/>
  <c r="K27" i="2" s="1"/>
  <c r="K28" i="2" s="1"/>
  <c r="K29" i="2" s="1"/>
  <c r="K30" i="2" s="1"/>
  <c r="K31" i="2" s="1"/>
  <c r="K32" i="2" s="1"/>
  <c r="K33" i="2" s="1"/>
  <c r="K34" i="2" s="1"/>
  <c r="K35" i="2" s="1"/>
  <c r="K36" i="2" s="1"/>
  <c r="K37" i="2" s="1"/>
  <c r="K38" i="2" s="1"/>
  <c r="K39" i="2" s="1"/>
  <c r="K40" i="2" s="1"/>
  <c r="K41" i="2" s="1"/>
  <c r="K42" i="2" s="1"/>
  <c r="K43" i="2" s="1"/>
  <c r="K44" i="2" s="1"/>
  <c r="K45" i="2" s="1"/>
  <c r="K46" i="2" s="1"/>
  <c r="K47" i="2" s="1"/>
  <c r="K48" i="2" s="1"/>
  <c r="K49" i="2" s="1"/>
  <c r="K50" i="2" s="1"/>
  <c r="K51" i="2" s="1"/>
  <c r="K52" i="2" s="1"/>
  <c r="K53" i="2" s="1"/>
  <c r="K54" i="2" s="1"/>
  <c r="K55" i="2" s="1"/>
  <c r="K56" i="2" s="1"/>
  <c r="K57" i="2" s="1"/>
  <c r="K58" i="2" s="1"/>
  <c r="K59" i="2" s="1"/>
  <c r="K60" i="2" s="1"/>
  <c r="K61" i="2" s="1"/>
  <c r="K62" i="2" s="1"/>
  <c r="K63" i="2" s="1"/>
  <c r="K64" i="2" s="1"/>
  <c r="K65" i="2" s="1"/>
  <c r="K66" i="2" s="1"/>
  <c r="K67" i="2" s="1"/>
  <c r="K68" i="2" s="1"/>
  <c r="K69" i="2" s="1"/>
  <c r="K70" i="2" s="1"/>
  <c r="K71" i="2" s="1"/>
  <c r="K72" i="2" s="1"/>
  <c r="K73" i="2" s="1"/>
  <c r="K74" i="2" s="1"/>
  <c r="K75" i="2" s="1"/>
  <c r="K76" i="2" s="1"/>
  <c r="K77" i="2" s="1"/>
  <c r="AD21" i="1"/>
  <c r="R372" i="27" s="1"/>
  <c r="AD25" i="1"/>
  <c r="R484" i="27" s="1"/>
  <c r="AD29" i="1"/>
  <c r="R596" i="27" s="1"/>
  <c r="AD33" i="1"/>
  <c r="AD37" i="1"/>
  <c r="AD41" i="1"/>
  <c r="R932" i="27" s="1"/>
  <c r="AD45" i="1"/>
  <c r="R1044" i="27" s="1"/>
  <c r="AD49" i="1"/>
  <c r="R1156" i="27" s="1"/>
  <c r="AD53" i="1"/>
  <c r="AE31" i="1"/>
  <c r="S652" i="27" s="1"/>
  <c r="E37" i="32"/>
  <c r="AE43" i="1"/>
  <c r="S988" i="27" s="1"/>
  <c r="E49" i="32"/>
  <c r="Q372" i="27"/>
  <c r="Q484" i="27"/>
  <c r="Q540" i="27"/>
  <c r="Q568" i="27"/>
  <c r="Q596" i="27"/>
  <c r="Q624" i="27"/>
  <c r="Q652" i="27"/>
  <c r="Q680" i="27"/>
  <c r="Q708" i="27"/>
  <c r="Q736" i="27"/>
  <c r="Q764" i="27"/>
  <c r="Q792" i="27"/>
  <c r="Q820" i="27"/>
  <c r="Q848" i="27"/>
  <c r="Q876" i="27"/>
  <c r="Q904" i="27"/>
  <c r="Q932" i="27"/>
  <c r="Q960" i="27"/>
  <c r="Q988" i="27"/>
  <c r="Q1016" i="27"/>
  <c r="Q1044" i="27"/>
  <c r="Q1072" i="27"/>
  <c r="Q1100" i="27"/>
  <c r="Q1128" i="27"/>
  <c r="Q1156" i="27"/>
  <c r="AE33" i="1"/>
  <c r="S708" i="27" s="1"/>
  <c r="E39" i="32"/>
  <c r="AE37" i="1"/>
  <c r="S820" i="27" s="1"/>
  <c r="E43" i="32"/>
  <c r="AE39" i="1"/>
  <c r="S876" i="27" s="1"/>
  <c r="E45" i="32"/>
  <c r="AE47" i="1"/>
  <c r="S1100" i="27" s="1"/>
  <c r="E53" i="32"/>
  <c r="E55" i="32"/>
  <c r="AE51" i="1"/>
  <c r="S1212" i="27" s="1"/>
  <c r="E57" i="32"/>
  <c r="AE53" i="1"/>
  <c r="S1268" i="27" s="1"/>
  <c r="E59" i="32"/>
  <c r="AE55" i="1"/>
  <c r="S1324" i="27" s="1"/>
  <c r="E61" i="32"/>
  <c r="R652" i="27"/>
  <c r="R708" i="27"/>
  <c r="R820" i="27"/>
  <c r="R876" i="27"/>
  <c r="R988" i="27"/>
  <c r="R1100" i="27"/>
  <c r="Q1184" i="27"/>
  <c r="Q1212" i="27"/>
  <c r="Q1240" i="27"/>
  <c r="Q1268" i="27"/>
  <c r="Q1296" i="27"/>
  <c r="Q1324" i="27"/>
  <c r="AE27" i="1"/>
  <c r="S540" i="27" s="1"/>
  <c r="E33" i="32"/>
  <c r="AE41" i="1"/>
  <c r="S932" i="27" s="1"/>
  <c r="Q316" i="27"/>
  <c r="Q428" i="27"/>
  <c r="R1212" i="27"/>
  <c r="R1268" i="27"/>
  <c r="R1324" i="27"/>
  <c r="AE29" i="1"/>
  <c r="S596" i="27" s="1"/>
  <c r="E35" i="32"/>
  <c r="AE35" i="1"/>
  <c r="S764" i="27" s="1"/>
  <c r="E41" i="32"/>
  <c r="AE45" i="1"/>
  <c r="S1044" i="27" s="1"/>
  <c r="E51" i="32"/>
  <c r="AE28" i="1"/>
  <c r="S568" i="27" s="1"/>
  <c r="E34" i="32"/>
  <c r="AE30" i="1"/>
  <c r="S624" i="27" s="1"/>
  <c r="E36" i="32"/>
  <c r="AE32" i="1"/>
  <c r="S680" i="27" s="1"/>
  <c r="E38" i="32"/>
  <c r="AE34" i="1"/>
  <c r="S736" i="27" s="1"/>
  <c r="E40" i="32"/>
  <c r="AE36" i="1"/>
  <c r="S792" i="27" s="1"/>
  <c r="E42" i="32"/>
  <c r="AE38" i="1"/>
  <c r="S848" i="27" s="1"/>
  <c r="E44" i="32"/>
  <c r="AE40" i="1"/>
  <c r="S904" i="27" s="1"/>
  <c r="E46" i="32"/>
  <c r="AE42" i="1"/>
  <c r="S960" i="27" s="1"/>
  <c r="E48" i="32"/>
  <c r="AE44" i="1"/>
  <c r="S1016" i="27" s="1"/>
  <c r="E50" i="32"/>
  <c r="AE46" i="1"/>
  <c r="S1072" i="27" s="1"/>
  <c r="E52" i="32"/>
  <c r="AE48" i="1"/>
  <c r="S1128" i="27" s="1"/>
  <c r="E54" i="32"/>
  <c r="AE50" i="1"/>
  <c r="S1184" i="27" s="1"/>
  <c r="E56" i="32"/>
  <c r="AE52" i="1"/>
  <c r="S1240" i="27" s="1"/>
  <c r="E58" i="32"/>
  <c r="AE54" i="1"/>
  <c r="S1296" i="27" s="1"/>
  <c r="E60" i="32"/>
  <c r="AE23" i="1"/>
  <c r="S428" i="27" s="1"/>
  <c r="E29" i="32"/>
  <c r="R428" i="27"/>
  <c r="AE19" i="1"/>
  <c r="S316" i="27" s="1"/>
  <c r="E25" i="32"/>
  <c r="AE25" i="1"/>
  <c r="S484" i="27" s="1"/>
  <c r="E31" i="32"/>
  <c r="AE21" i="1"/>
  <c r="S372" i="27" s="1"/>
  <c r="E27" i="32"/>
  <c r="AD18" i="1"/>
  <c r="AD20" i="1"/>
  <c r="AD22" i="1"/>
  <c r="AD24" i="1"/>
  <c r="AD26" i="1"/>
  <c r="AD9" i="1"/>
  <c r="AD11" i="1"/>
  <c r="AD13" i="1"/>
  <c r="AD15" i="1"/>
  <c r="AD17" i="1"/>
  <c r="AD10" i="1"/>
  <c r="AD12" i="1"/>
  <c r="AD14" i="1"/>
  <c r="AD16" i="1"/>
  <c r="R14" i="27"/>
  <c r="S12" i="27"/>
  <c r="R12" i="27"/>
  <c r="M12" i="27"/>
  <c r="M24" i="27"/>
  <c r="R24" i="27" s="1"/>
  <c r="S24" i="27" s="1"/>
  <c r="M22" i="27"/>
  <c r="R22" i="27" s="1"/>
  <c r="S22" i="27" s="1"/>
  <c r="R18" i="27"/>
  <c r="R16" i="27"/>
  <c r="R10" i="27"/>
  <c r="AD8" i="1"/>
  <c r="E14" i="32" s="1"/>
  <c r="AD56" i="1"/>
  <c r="AD58" i="1"/>
  <c r="AD60" i="1"/>
  <c r="AD62" i="1"/>
  <c r="AD64" i="1"/>
  <c r="AD66" i="1"/>
  <c r="AD68" i="1"/>
  <c r="AD70" i="1"/>
  <c r="AD72" i="1"/>
  <c r="AD74" i="1"/>
  <c r="AD76" i="1"/>
  <c r="AD57" i="1"/>
  <c r="AD59" i="1"/>
  <c r="AD61" i="1"/>
  <c r="AD63" i="1"/>
  <c r="AD65" i="1"/>
  <c r="AD67" i="1"/>
  <c r="AD69" i="1"/>
  <c r="AD71" i="1"/>
  <c r="AD73" i="1"/>
  <c r="AD75" i="1"/>
  <c r="AD77" i="1"/>
  <c r="L1956" i="4"/>
  <c r="K1956" i="4"/>
  <c r="J1956" i="4"/>
  <c r="I1956" i="4"/>
  <c r="H1956" i="4"/>
  <c r="G1956" i="4"/>
  <c r="F1956" i="4"/>
  <c r="L1954" i="4"/>
  <c r="K1954" i="4"/>
  <c r="J1954" i="4"/>
  <c r="I1954" i="4"/>
  <c r="H1954" i="4"/>
  <c r="G1954" i="4"/>
  <c r="F1954" i="4"/>
  <c r="L1952" i="4"/>
  <c r="K1952" i="4"/>
  <c r="J1952" i="4"/>
  <c r="I1952" i="4"/>
  <c r="H1952" i="4"/>
  <c r="G1952" i="4"/>
  <c r="F1952" i="4"/>
  <c r="P1950" i="4"/>
  <c r="O1950" i="4"/>
  <c r="N1950" i="4"/>
  <c r="L1950" i="4"/>
  <c r="K1950" i="4"/>
  <c r="J1950" i="4"/>
  <c r="I1950" i="4"/>
  <c r="H1950" i="4"/>
  <c r="G1950" i="4"/>
  <c r="F1950" i="4"/>
  <c r="P1948" i="4"/>
  <c r="O1948" i="4"/>
  <c r="N1948" i="4"/>
  <c r="L1948" i="4"/>
  <c r="K1948" i="4"/>
  <c r="J1948" i="4"/>
  <c r="I1948" i="4"/>
  <c r="H1948" i="4"/>
  <c r="G1948" i="4"/>
  <c r="F1948" i="4"/>
  <c r="P1946" i="4"/>
  <c r="O1946" i="4"/>
  <c r="N1946" i="4"/>
  <c r="L1946" i="4"/>
  <c r="K1946" i="4"/>
  <c r="J1946" i="4"/>
  <c r="I1946" i="4"/>
  <c r="H1946" i="4"/>
  <c r="G1946" i="4"/>
  <c r="F1946" i="4"/>
  <c r="P1944" i="4"/>
  <c r="O1944" i="4"/>
  <c r="N1944" i="4"/>
  <c r="L1944" i="4"/>
  <c r="K1944" i="4"/>
  <c r="J1944" i="4"/>
  <c r="I1944" i="4"/>
  <c r="H1944" i="4"/>
  <c r="G1944" i="4"/>
  <c r="F1944" i="4"/>
  <c r="P1942" i="4"/>
  <c r="O1942" i="4"/>
  <c r="N1942" i="4"/>
  <c r="L1942" i="4"/>
  <c r="K1942" i="4"/>
  <c r="J1942" i="4"/>
  <c r="I1942" i="4"/>
  <c r="H1942" i="4"/>
  <c r="G1942" i="4"/>
  <c r="F1942" i="4"/>
  <c r="L1928" i="4"/>
  <c r="K1928" i="4"/>
  <c r="J1928" i="4"/>
  <c r="I1928" i="4"/>
  <c r="H1928" i="4"/>
  <c r="G1928" i="4"/>
  <c r="F1928" i="4"/>
  <c r="L1926" i="4"/>
  <c r="K1926" i="4"/>
  <c r="J1926" i="4"/>
  <c r="I1926" i="4"/>
  <c r="H1926" i="4"/>
  <c r="G1926" i="4"/>
  <c r="F1926" i="4"/>
  <c r="L1924" i="4"/>
  <c r="K1924" i="4"/>
  <c r="J1924" i="4"/>
  <c r="I1924" i="4"/>
  <c r="H1924" i="4"/>
  <c r="G1924" i="4"/>
  <c r="F1924" i="4"/>
  <c r="P1922" i="4"/>
  <c r="O1922" i="4"/>
  <c r="N1922" i="4"/>
  <c r="L1922" i="4"/>
  <c r="K1922" i="4"/>
  <c r="J1922" i="4"/>
  <c r="I1922" i="4"/>
  <c r="H1922" i="4"/>
  <c r="G1922" i="4"/>
  <c r="F1922" i="4"/>
  <c r="P1920" i="4"/>
  <c r="O1920" i="4"/>
  <c r="N1920" i="4"/>
  <c r="L1920" i="4"/>
  <c r="K1920" i="4"/>
  <c r="J1920" i="4"/>
  <c r="I1920" i="4"/>
  <c r="H1920" i="4"/>
  <c r="G1920" i="4"/>
  <c r="F1920" i="4"/>
  <c r="P1918" i="4"/>
  <c r="O1918" i="4"/>
  <c r="N1918" i="4"/>
  <c r="L1918" i="4"/>
  <c r="K1918" i="4"/>
  <c r="J1918" i="4"/>
  <c r="I1918" i="4"/>
  <c r="H1918" i="4"/>
  <c r="G1918" i="4"/>
  <c r="F1918" i="4"/>
  <c r="P1916" i="4"/>
  <c r="O1916" i="4"/>
  <c r="N1916" i="4"/>
  <c r="L1916" i="4"/>
  <c r="K1916" i="4"/>
  <c r="J1916" i="4"/>
  <c r="I1916" i="4"/>
  <c r="H1916" i="4"/>
  <c r="G1916" i="4"/>
  <c r="F1916" i="4"/>
  <c r="P1914" i="4"/>
  <c r="O1914" i="4"/>
  <c r="N1914" i="4"/>
  <c r="L1914" i="4"/>
  <c r="K1914" i="4"/>
  <c r="J1914" i="4"/>
  <c r="I1914" i="4"/>
  <c r="H1914" i="4"/>
  <c r="G1914" i="4"/>
  <c r="F1914" i="4"/>
  <c r="L1900" i="4"/>
  <c r="K1900" i="4"/>
  <c r="J1900" i="4"/>
  <c r="I1900" i="4"/>
  <c r="H1900" i="4"/>
  <c r="G1900" i="4"/>
  <c r="F1900" i="4"/>
  <c r="L1898" i="4"/>
  <c r="K1898" i="4"/>
  <c r="J1898" i="4"/>
  <c r="I1898" i="4"/>
  <c r="H1898" i="4"/>
  <c r="G1898" i="4"/>
  <c r="F1898" i="4"/>
  <c r="L1896" i="4"/>
  <c r="K1896" i="4"/>
  <c r="J1896" i="4"/>
  <c r="I1896" i="4"/>
  <c r="H1896" i="4"/>
  <c r="G1896" i="4"/>
  <c r="F1896" i="4"/>
  <c r="P1894" i="4"/>
  <c r="O1894" i="4"/>
  <c r="N1894" i="4"/>
  <c r="L1894" i="4"/>
  <c r="K1894" i="4"/>
  <c r="J1894" i="4"/>
  <c r="I1894" i="4"/>
  <c r="H1894" i="4"/>
  <c r="G1894" i="4"/>
  <c r="F1894" i="4"/>
  <c r="P1892" i="4"/>
  <c r="O1892" i="4"/>
  <c r="N1892" i="4"/>
  <c r="L1892" i="4"/>
  <c r="K1892" i="4"/>
  <c r="J1892" i="4"/>
  <c r="I1892" i="4"/>
  <c r="H1892" i="4"/>
  <c r="G1892" i="4"/>
  <c r="F1892" i="4"/>
  <c r="P1890" i="4"/>
  <c r="O1890" i="4"/>
  <c r="N1890" i="4"/>
  <c r="L1890" i="4"/>
  <c r="K1890" i="4"/>
  <c r="J1890" i="4"/>
  <c r="I1890" i="4"/>
  <c r="H1890" i="4"/>
  <c r="G1890" i="4"/>
  <c r="F1890" i="4"/>
  <c r="P1888" i="4"/>
  <c r="O1888" i="4"/>
  <c r="N1888" i="4"/>
  <c r="L1888" i="4"/>
  <c r="K1888" i="4"/>
  <c r="J1888" i="4"/>
  <c r="I1888" i="4"/>
  <c r="H1888" i="4"/>
  <c r="G1888" i="4"/>
  <c r="F1888" i="4"/>
  <c r="P1886" i="4"/>
  <c r="O1886" i="4"/>
  <c r="N1886" i="4"/>
  <c r="L1886" i="4"/>
  <c r="K1886" i="4"/>
  <c r="J1886" i="4"/>
  <c r="I1886" i="4"/>
  <c r="H1886" i="4"/>
  <c r="G1886" i="4"/>
  <c r="F1886" i="4"/>
  <c r="L1872" i="4"/>
  <c r="K1872" i="4"/>
  <c r="J1872" i="4"/>
  <c r="I1872" i="4"/>
  <c r="H1872" i="4"/>
  <c r="G1872" i="4"/>
  <c r="F1872" i="4"/>
  <c r="L1870" i="4"/>
  <c r="K1870" i="4"/>
  <c r="J1870" i="4"/>
  <c r="I1870" i="4"/>
  <c r="H1870" i="4"/>
  <c r="G1870" i="4"/>
  <c r="F1870" i="4"/>
  <c r="L1868" i="4"/>
  <c r="K1868" i="4"/>
  <c r="J1868" i="4"/>
  <c r="I1868" i="4"/>
  <c r="H1868" i="4"/>
  <c r="G1868" i="4"/>
  <c r="F1868" i="4"/>
  <c r="P1866" i="4"/>
  <c r="O1866" i="4"/>
  <c r="N1866" i="4"/>
  <c r="L1866" i="4"/>
  <c r="K1866" i="4"/>
  <c r="J1866" i="4"/>
  <c r="I1866" i="4"/>
  <c r="H1866" i="4"/>
  <c r="G1866" i="4"/>
  <c r="F1866" i="4"/>
  <c r="P1864" i="4"/>
  <c r="O1864" i="4"/>
  <c r="N1864" i="4"/>
  <c r="L1864" i="4"/>
  <c r="K1864" i="4"/>
  <c r="J1864" i="4"/>
  <c r="I1864" i="4"/>
  <c r="H1864" i="4"/>
  <c r="G1864" i="4"/>
  <c r="F1864" i="4"/>
  <c r="P1862" i="4"/>
  <c r="O1862" i="4"/>
  <c r="N1862" i="4"/>
  <c r="L1862" i="4"/>
  <c r="K1862" i="4"/>
  <c r="J1862" i="4"/>
  <c r="I1862" i="4"/>
  <c r="H1862" i="4"/>
  <c r="G1862" i="4"/>
  <c r="F1862" i="4"/>
  <c r="P1860" i="4"/>
  <c r="O1860" i="4"/>
  <c r="N1860" i="4"/>
  <c r="L1860" i="4"/>
  <c r="K1860" i="4"/>
  <c r="J1860" i="4"/>
  <c r="I1860" i="4"/>
  <c r="H1860" i="4"/>
  <c r="G1860" i="4"/>
  <c r="F1860" i="4"/>
  <c r="P1858" i="4"/>
  <c r="O1858" i="4"/>
  <c r="N1858" i="4"/>
  <c r="L1858" i="4"/>
  <c r="K1858" i="4"/>
  <c r="J1858" i="4"/>
  <c r="I1858" i="4"/>
  <c r="H1858" i="4"/>
  <c r="G1858" i="4"/>
  <c r="F1858" i="4"/>
  <c r="L1844" i="4"/>
  <c r="K1844" i="4"/>
  <c r="J1844" i="4"/>
  <c r="I1844" i="4"/>
  <c r="H1844" i="4"/>
  <c r="G1844" i="4"/>
  <c r="F1844" i="4"/>
  <c r="L1842" i="4"/>
  <c r="K1842" i="4"/>
  <c r="J1842" i="4"/>
  <c r="I1842" i="4"/>
  <c r="H1842" i="4"/>
  <c r="G1842" i="4"/>
  <c r="F1842" i="4"/>
  <c r="L1840" i="4"/>
  <c r="K1840" i="4"/>
  <c r="J1840" i="4"/>
  <c r="I1840" i="4"/>
  <c r="H1840" i="4"/>
  <c r="G1840" i="4"/>
  <c r="F1840" i="4"/>
  <c r="P1838" i="4"/>
  <c r="O1838" i="4"/>
  <c r="N1838" i="4"/>
  <c r="L1838" i="4"/>
  <c r="K1838" i="4"/>
  <c r="J1838" i="4"/>
  <c r="I1838" i="4"/>
  <c r="H1838" i="4"/>
  <c r="G1838" i="4"/>
  <c r="F1838" i="4"/>
  <c r="P1836" i="4"/>
  <c r="O1836" i="4"/>
  <c r="N1836" i="4"/>
  <c r="L1836" i="4"/>
  <c r="K1836" i="4"/>
  <c r="J1836" i="4"/>
  <c r="I1836" i="4"/>
  <c r="H1836" i="4"/>
  <c r="G1836" i="4"/>
  <c r="F1836" i="4"/>
  <c r="P1834" i="4"/>
  <c r="O1834" i="4"/>
  <c r="N1834" i="4"/>
  <c r="L1834" i="4"/>
  <c r="K1834" i="4"/>
  <c r="J1834" i="4"/>
  <c r="I1834" i="4"/>
  <c r="H1834" i="4"/>
  <c r="G1834" i="4"/>
  <c r="F1834" i="4"/>
  <c r="P1832" i="4"/>
  <c r="O1832" i="4"/>
  <c r="N1832" i="4"/>
  <c r="L1832" i="4"/>
  <c r="K1832" i="4"/>
  <c r="J1832" i="4"/>
  <c r="I1832" i="4"/>
  <c r="H1832" i="4"/>
  <c r="G1832" i="4"/>
  <c r="F1832" i="4"/>
  <c r="P1830" i="4"/>
  <c r="O1830" i="4"/>
  <c r="N1830" i="4"/>
  <c r="L1830" i="4"/>
  <c r="K1830" i="4"/>
  <c r="J1830" i="4"/>
  <c r="I1830" i="4"/>
  <c r="H1830" i="4"/>
  <c r="G1830" i="4"/>
  <c r="F1830" i="4"/>
  <c r="L1816" i="4"/>
  <c r="K1816" i="4"/>
  <c r="J1816" i="4"/>
  <c r="I1816" i="4"/>
  <c r="H1816" i="4"/>
  <c r="G1816" i="4"/>
  <c r="F1816" i="4"/>
  <c r="L1814" i="4"/>
  <c r="K1814" i="4"/>
  <c r="J1814" i="4"/>
  <c r="I1814" i="4"/>
  <c r="H1814" i="4"/>
  <c r="G1814" i="4"/>
  <c r="F1814" i="4"/>
  <c r="L1812" i="4"/>
  <c r="K1812" i="4"/>
  <c r="J1812" i="4"/>
  <c r="I1812" i="4"/>
  <c r="H1812" i="4"/>
  <c r="G1812" i="4"/>
  <c r="F1812" i="4"/>
  <c r="P1810" i="4"/>
  <c r="O1810" i="4"/>
  <c r="N1810" i="4"/>
  <c r="L1810" i="4"/>
  <c r="K1810" i="4"/>
  <c r="J1810" i="4"/>
  <c r="I1810" i="4"/>
  <c r="H1810" i="4"/>
  <c r="G1810" i="4"/>
  <c r="F1810" i="4"/>
  <c r="P1808" i="4"/>
  <c r="O1808" i="4"/>
  <c r="N1808" i="4"/>
  <c r="L1808" i="4"/>
  <c r="K1808" i="4"/>
  <c r="J1808" i="4"/>
  <c r="I1808" i="4"/>
  <c r="H1808" i="4"/>
  <c r="G1808" i="4"/>
  <c r="F1808" i="4"/>
  <c r="P1806" i="4"/>
  <c r="O1806" i="4"/>
  <c r="N1806" i="4"/>
  <c r="L1806" i="4"/>
  <c r="K1806" i="4"/>
  <c r="J1806" i="4"/>
  <c r="I1806" i="4"/>
  <c r="H1806" i="4"/>
  <c r="G1806" i="4"/>
  <c r="F1806" i="4"/>
  <c r="P1804" i="4"/>
  <c r="O1804" i="4"/>
  <c r="N1804" i="4"/>
  <c r="L1804" i="4"/>
  <c r="K1804" i="4"/>
  <c r="J1804" i="4"/>
  <c r="I1804" i="4"/>
  <c r="H1804" i="4"/>
  <c r="G1804" i="4"/>
  <c r="F1804" i="4"/>
  <c r="P1802" i="4"/>
  <c r="O1802" i="4"/>
  <c r="N1802" i="4"/>
  <c r="L1802" i="4"/>
  <c r="K1802" i="4"/>
  <c r="J1802" i="4"/>
  <c r="I1802" i="4"/>
  <c r="H1802" i="4"/>
  <c r="G1802" i="4"/>
  <c r="F1802" i="4"/>
  <c r="L1788" i="4"/>
  <c r="K1788" i="4"/>
  <c r="J1788" i="4"/>
  <c r="I1788" i="4"/>
  <c r="H1788" i="4"/>
  <c r="G1788" i="4"/>
  <c r="F1788" i="4"/>
  <c r="L1786" i="4"/>
  <c r="K1786" i="4"/>
  <c r="J1786" i="4"/>
  <c r="I1786" i="4"/>
  <c r="H1786" i="4"/>
  <c r="G1786" i="4"/>
  <c r="F1786" i="4"/>
  <c r="L1784" i="4"/>
  <c r="K1784" i="4"/>
  <c r="J1784" i="4"/>
  <c r="I1784" i="4"/>
  <c r="H1784" i="4"/>
  <c r="G1784" i="4"/>
  <c r="F1784" i="4"/>
  <c r="P1782" i="4"/>
  <c r="O1782" i="4"/>
  <c r="N1782" i="4"/>
  <c r="L1782" i="4"/>
  <c r="K1782" i="4"/>
  <c r="J1782" i="4"/>
  <c r="I1782" i="4"/>
  <c r="H1782" i="4"/>
  <c r="G1782" i="4"/>
  <c r="F1782" i="4"/>
  <c r="P1780" i="4"/>
  <c r="O1780" i="4"/>
  <c r="N1780" i="4"/>
  <c r="L1780" i="4"/>
  <c r="K1780" i="4"/>
  <c r="J1780" i="4"/>
  <c r="I1780" i="4"/>
  <c r="H1780" i="4"/>
  <c r="G1780" i="4"/>
  <c r="F1780" i="4"/>
  <c r="P1778" i="4"/>
  <c r="O1778" i="4"/>
  <c r="N1778" i="4"/>
  <c r="L1778" i="4"/>
  <c r="K1778" i="4"/>
  <c r="J1778" i="4"/>
  <c r="I1778" i="4"/>
  <c r="H1778" i="4"/>
  <c r="G1778" i="4"/>
  <c r="F1778" i="4"/>
  <c r="P1776" i="4"/>
  <c r="O1776" i="4"/>
  <c r="N1776" i="4"/>
  <c r="L1776" i="4"/>
  <c r="K1776" i="4"/>
  <c r="J1776" i="4"/>
  <c r="I1776" i="4"/>
  <c r="H1776" i="4"/>
  <c r="G1776" i="4"/>
  <c r="F1776" i="4"/>
  <c r="P1774" i="4"/>
  <c r="O1774" i="4"/>
  <c r="N1774" i="4"/>
  <c r="L1774" i="4"/>
  <c r="K1774" i="4"/>
  <c r="J1774" i="4"/>
  <c r="I1774" i="4"/>
  <c r="H1774" i="4"/>
  <c r="G1774" i="4"/>
  <c r="F1774" i="4"/>
  <c r="L1760" i="4"/>
  <c r="K1760" i="4"/>
  <c r="J1760" i="4"/>
  <c r="I1760" i="4"/>
  <c r="H1760" i="4"/>
  <c r="G1760" i="4"/>
  <c r="F1760" i="4"/>
  <c r="L1758" i="4"/>
  <c r="K1758" i="4"/>
  <c r="J1758" i="4"/>
  <c r="I1758" i="4"/>
  <c r="H1758" i="4"/>
  <c r="G1758" i="4"/>
  <c r="F1758" i="4"/>
  <c r="L1756" i="4"/>
  <c r="K1756" i="4"/>
  <c r="J1756" i="4"/>
  <c r="I1756" i="4"/>
  <c r="H1756" i="4"/>
  <c r="G1756" i="4"/>
  <c r="F1756" i="4"/>
  <c r="P1754" i="4"/>
  <c r="O1754" i="4"/>
  <c r="N1754" i="4"/>
  <c r="L1754" i="4"/>
  <c r="K1754" i="4"/>
  <c r="J1754" i="4"/>
  <c r="I1754" i="4"/>
  <c r="H1754" i="4"/>
  <c r="G1754" i="4"/>
  <c r="F1754" i="4"/>
  <c r="P1752" i="4"/>
  <c r="O1752" i="4"/>
  <c r="N1752" i="4"/>
  <c r="L1752" i="4"/>
  <c r="K1752" i="4"/>
  <c r="J1752" i="4"/>
  <c r="I1752" i="4"/>
  <c r="H1752" i="4"/>
  <c r="G1752" i="4"/>
  <c r="F1752" i="4"/>
  <c r="P1750" i="4"/>
  <c r="O1750" i="4"/>
  <c r="N1750" i="4"/>
  <c r="L1750" i="4"/>
  <c r="K1750" i="4"/>
  <c r="J1750" i="4"/>
  <c r="I1750" i="4"/>
  <c r="H1750" i="4"/>
  <c r="G1750" i="4"/>
  <c r="F1750" i="4"/>
  <c r="P1748" i="4"/>
  <c r="O1748" i="4"/>
  <c r="N1748" i="4"/>
  <c r="L1748" i="4"/>
  <c r="K1748" i="4"/>
  <c r="J1748" i="4"/>
  <c r="I1748" i="4"/>
  <c r="H1748" i="4"/>
  <c r="G1748" i="4"/>
  <c r="F1748" i="4"/>
  <c r="P1746" i="4"/>
  <c r="O1746" i="4"/>
  <c r="N1746" i="4"/>
  <c r="L1746" i="4"/>
  <c r="K1746" i="4"/>
  <c r="J1746" i="4"/>
  <c r="I1746" i="4"/>
  <c r="H1746" i="4"/>
  <c r="G1746" i="4"/>
  <c r="F1746" i="4"/>
  <c r="L1732" i="4"/>
  <c r="K1732" i="4"/>
  <c r="J1732" i="4"/>
  <c r="I1732" i="4"/>
  <c r="H1732" i="4"/>
  <c r="G1732" i="4"/>
  <c r="F1732" i="4"/>
  <c r="L1730" i="4"/>
  <c r="K1730" i="4"/>
  <c r="J1730" i="4"/>
  <c r="I1730" i="4"/>
  <c r="H1730" i="4"/>
  <c r="G1730" i="4"/>
  <c r="F1730" i="4"/>
  <c r="L1728" i="4"/>
  <c r="K1728" i="4"/>
  <c r="J1728" i="4"/>
  <c r="I1728" i="4"/>
  <c r="H1728" i="4"/>
  <c r="G1728" i="4"/>
  <c r="F1728" i="4"/>
  <c r="P1726" i="4"/>
  <c r="O1726" i="4"/>
  <c r="N1726" i="4"/>
  <c r="L1726" i="4"/>
  <c r="K1726" i="4"/>
  <c r="J1726" i="4"/>
  <c r="I1726" i="4"/>
  <c r="H1726" i="4"/>
  <c r="G1726" i="4"/>
  <c r="F1726" i="4"/>
  <c r="P1724" i="4"/>
  <c r="O1724" i="4"/>
  <c r="N1724" i="4"/>
  <c r="L1724" i="4"/>
  <c r="K1724" i="4"/>
  <c r="J1724" i="4"/>
  <c r="I1724" i="4"/>
  <c r="H1724" i="4"/>
  <c r="G1724" i="4"/>
  <c r="F1724" i="4"/>
  <c r="P1722" i="4"/>
  <c r="O1722" i="4"/>
  <c r="N1722" i="4"/>
  <c r="L1722" i="4"/>
  <c r="K1722" i="4"/>
  <c r="J1722" i="4"/>
  <c r="I1722" i="4"/>
  <c r="H1722" i="4"/>
  <c r="G1722" i="4"/>
  <c r="F1722" i="4"/>
  <c r="P1720" i="4"/>
  <c r="O1720" i="4"/>
  <c r="N1720" i="4"/>
  <c r="L1720" i="4"/>
  <c r="K1720" i="4"/>
  <c r="J1720" i="4"/>
  <c r="I1720" i="4"/>
  <c r="H1720" i="4"/>
  <c r="G1720" i="4"/>
  <c r="F1720" i="4"/>
  <c r="P1718" i="4"/>
  <c r="O1718" i="4"/>
  <c r="N1718" i="4"/>
  <c r="L1718" i="4"/>
  <c r="K1718" i="4"/>
  <c r="J1718" i="4"/>
  <c r="I1718" i="4"/>
  <c r="H1718" i="4"/>
  <c r="G1718" i="4"/>
  <c r="F1718" i="4"/>
  <c r="L1704" i="4"/>
  <c r="K1704" i="4"/>
  <c r="J1704" i="4"/>
  <c r="I1704" i="4"/>
  <c r="H1704" i="4"/>
  <c r="G1704" i="4"/>
  <c r="F1704" i="4"/>
  <c r="L1702" i="4"/>
  <c r="K1702" i="4"/>
  <c r="J1702" i="4"/>
  <c r="I1702" i="4"/>
  <c r="H1702" i="4"/>
  <c r="G1702" i="4"/>
  <c r="F1702" i="4"/>
  <c r="L1700" i="4"/>
  <c r="K1700" i="4"/>
  <c r="J1700" i="4"/>
  <c r="I1700" i="4"/>
  <c r="H1700" i="4"/>
  <c r="G1700" i="4"/>
  <c r="F1700" i="4"/>
  <c r="P1698" i="4"/>
  <c r="O1698" i="4"/>
  <c r="N1698" i="4"/>
  <c r="L1698" i="4"/>
  <c r="K1698" i="4"/>
  <c r="J1698" i="4"/>
  <c r="I1698" i="4"/>
  <c r="H1698" i="4"/>
  <c r="G1698" i="4"/>
  <c r="F1698" i="4"/>
  <c r="P1696" i="4"/>
  <c r="O1696" i="4"/>
  <c r="N1696" i="4"/>
  <c r="L1696" i="4"/>
  <c r="K1696" i="4"/>
  <c r="J1696" i="4"/>
  <c r="I1696" i="4"/>
  <c r="H1696" i="4"/>
  <c r="G1696" i="4"/>
  <c r="F1696" i="4"/>
  <c r="P1694" i="4"/>
  <c r="O1694" i="4"/>
  <c r="N1694" i="4"/>
  <c r="L1694" i="4"/>
  <c r="K1694" i="4"/>
  <c r="J1694" i="4"/>
  <c r="I1694" i="4"/>
  <c r="H1694" i="4"/>
  <c r="G1694" i="4"/>
  <c r="F1694" i="4"/>
  <c r="P1692" i="4"/>
  <c r="O1692" i="4"/>
  <c r="N1692" i="4"/>
  <c r="L1692" i="4"/>
  <c r="K1692" i="4"/>
  <c r="J1692" i="4"/>
  <c r="I1692" i="4"/>
  <c r="H1692" i="4"/>
  <c r="G1692" i="4"/>
  <c r="F1692" i="4"/>
  <c r="P1690" i="4"/>
  <c r="O1690" i="4"/>
  <c r="N1690" i="4"/>
  <c r="L1690" i="4"/>
  <c r="K1690" i="4"/>
  <c r="J1690" i="4"/>
  <c r="I1690" i="4"/>
  <c r="H1690" i="4"/>
  <c r="G1690" i="4"/>
  <c r="F1690" i="4"/>
  <c r="L1676" i="4"/>
  <c r="K1676" i="4"/>
  <c r="J1676" i="4"/>
  <c r="I1676" i="4"/>
  <c r="H1676" i="4"/>
  <c r="G1676" i="4"/>
  <c r="F1676" i="4"/>
  <c r="L1674" i="4"/>
  <c r="K1674" i="4"/>
  <c r="J1674" i="4"/>
  <c r="I1674" i="4"/>
  <c r="H1674" i="4"/>
  <c r="G1674" i="4"/>
  <c r="F1674" i="4"/>
  <c r="L1672" i="4"/>
  <c r="K1672" i="4"/>
  <c r="J1672" i="4"/>
  <c r="I1672" i="4"/>
  <c r="H1672" i="4"/>
  <c r="G1672" i="4"/>
  <c r="F1672" i="4"/>
  <c r="P1670" i="4"/>
  <c r="O1670" i="4"/>
  <c r="N1670" i="4"/>
  <c r="L1670" i="4"/>
  <c r="K1670" i="4"/>
  <c r="J1670" i="4"/>
  <c r="I1670" i="4"/>
  <c r="H1670" i="4"/>
  <c r="G1670" i="4"/>
  <c r="F1670" i="4"/>
  <c r="P1668" i="4"/>
  <c r="O1668" i="4"/>
  <c r="N1668" i="4"/>
  <c r="L1668" i="4"/>
  <c r="K1668" i="4"/>
  <c r="J1668" i="4"/>
  <c r="I1668" i="4"/>
  <c r="H1668" i="4"/>
  <c r="G1668" i="4"/>
  <c r="F1668" i="4"/>
  <c r="P1666" i="4"/>
  <c r="O1666" i="4"/>
  <c r="N1666" i="4"/>
  <c r="L1666" i="4"/>
  <c r="K1666" i="4"/>
  <c r="J1666" i="4"/>
  <c r="I1666" i="4"/>
  <c r="H1666" i="4"/>
  <c r="G1666" i="4"/>
  <c r="F1666" i="4"/>
  <c r="P1664" i="4"/>
  <c r="O1664" i="4"/>
  <c r="N1664" i="4"/>
  <c r="L1664" i="4"/>
  <c r="K1664" i="4"/>
  <c r="J1664" i="4"/>
  <c r="I1664" i="4"/>
  <c r="H1664" i="4"/>
  <c r="G1664" i="4"/>
  <c r="F1664" i="4"/>
  <c r="P1662" i="4"/>
  <c r="O1662" i="4"/>
  <c r="N1662" i="4"/>
  <c r="L1662" i="4"/>
  <c r="K1662" i="4"/>
  <c r="J1662" i="4"/>
  <c r="I1662" i="4"/>
  <c r="H1662" i="4"/>
  <c r="G1662" i="4"/>
  <c r="F1662" i="4"/>
  <c r="L1648" i="4"/>
  <c r="K1648" i="4"/>
  <c r="J1648" i="4"/>
  <c r="I1648" i="4"/>
  <c r="H1648" i="4"/>
  <c r="G1648" i="4"/>
  <c r="F1648" i="4"/>
  <c r="L1646" i="4"/>
  <c r="K1646" i="4"/>
  <c r="J1646" i="4"/>
  <c r="I1646" i="4"/>
  <c r="H1646" i="4"/>
  <c r="G1646" i="4"/>
  <c r="F1646" i="4"/>
  <c r="L1644" i="4"/>
  <c r="K1644" i="4"/>
  <c r="J1644" i="4"/>
  <c r="I1644" i="4"/>
  <c r="H1644" i="4"/>
  <c r="G1644" i="4"/>
  <c r="F1644" i="4"/>
  <c r="P1642" i="4"/>
  <c r="O1642" i="4"/>
  <c r="N1642" i="4"/>
  <c r="L1642" i="4"/>
  <c r="K1642" i="4"/>
  <c r="J1642" i="4"/>
  <c r="I1642" i="4"/>
  <c r="H1642" i="4"/>
  <c r="G1642" i="4"/>
  <c r="F1642" i="4"/>
  <c r="P1640" i="4"/>
  <c r="O1640" i="4"/>
  <c r="N1640" i="4"/>
  <c r="L1640" i="4"/>
  <c r="K1640" i="4"/>
  <c r="J1640" i="4"/>
  <c r="I1640" i="4"/>
  <c r="H1640" i="4"/>
  <c r="G1640" i="4"/>
  <c r="F1640" i="4"/>
  <c r="P1638" i="4"/>
  <c r="O1638" i="4"/>
  <c r="N1638" i="4"/>
  <c r="L1638" i="4"/>
  <c r="K1638" i="4"/>
  <c r="J1638" i="4"/>
  <c r="I1638" i="4"/>
  <c r="H1638" i="4"/>
  <c r="G1638" i="4"/>
  <c r="F1638" i="4"/>
  <c r="P1636" i="4"/>
  <c r="O1636" i="4"/>
  <c r="N1636" i="4"/>
  <c r="L1636" i="4"/>
  <c r="K1636" i="4"/>
  <c r="J1636" i="4"/>
  <c r="I1636" i="4"/>
  <c r="H1636" i="4"/>
  <c r="G1636" i="4"/>
  <c r="F1636" i="4"/>
  <c r="P1634" i="4"/>
  <c r="O1634" i="4"/>
  <c r="N1634" i="4"/>
  <c r="L1634" i="4"/>
  <c r="K1634" i="4"/>
  <c r="J1634" i="4"/>
  <c r="I1634" i="4"/>
  <c r="H1634" i="4"/>
  <c r="G1634" i="4"/>
  <c r="F1634" i="4"/>
  <c r="L1620" i="4"/>
  <c r="K1620" i="4"/>
  <c r="J1620" i="4"/>
  <c r="I1620" i="4"/>
  <c r="H1620" i="4"/>
  <c r="G1620" i="4"/>
  <c r="F1620" i="4"/>
  <c r="L1618" i="4"/>
  <c r="K1618" i="4"/>
  <c r="J1618" i="4"/>
  <c r="I1618" i="4"/>
  <c r="H1618" i="4"/>
  <c r="G1618" i="4"/>
  <c r="F1618" i="4"/>
  <c r="L1616" i="4"/>
  <c r="K1616" i="4"/>
  <c r="J1616" i="4"/>
  <c r="I1616" i="4"/>
  <c r="H1616" i="4"/>
  <c r="G1616" i="4"/>
  <c r="F1616" i="4"/>
  <c r="P1614" i="4"/>
  <c r="O1614" i="4"/>
  <c r="N1614" i="4"/>
  <c r="L1614" i="4"/>
  <c r="K1614" i="4"/>
  <c r="J1614" i="4"/>
  <c r="I1614" i="4"/>
  <c r="H1614" i="4"/>
  <c r="G1614" i="4"/>
  <c r="F1614" i="4"/>
  <c r="P1612" i="4"/>
  <c r="O1612" i="4"/>
  <c r="N1612" i="4"/>
  <c r="L1612" i="4"/>
  <c r="K1612" i="4"/>
  <c r="J1612" i="4"/>
  <c r="I1612" i="4"/>
  <c r="H1612" i="4"/>
  <c r="G1612" i="4"/>
  <c r="F1612" i="4"/>
  <c r="P1610" i="4"/>
  <c r="O1610" i="4"/>
  <c r="N1610" i="4"/>
  <c r="L1610" i="4"/>
  <c r="K1610" i="4"/>
  <c r="J1610" i="4"/>
  <c r="I1610" i="4"/>
  <c r="H1610" i="4"/>
  <c r="G1610" i="4"/>
  <c r="F1610" i="4"/>
  <c r="P1608" i="4"/>
  <c r="O1608" i="4"/>
  <c r="N1608" i="4"/>
  <c r="L1608" i="4"/>
  <c r="K1608" i="4"/>
  <c r="J1608" i="4"/>
  <c r="I1608" i="4"/>
  <c r="H1608" i="4"/>
  <c r="G1608" i="4"/>
  <c r="F1608" i="4"/>
  <c r="P1606" i="4"/>
  <c r="O1606" i="4"/>
  <c r="N1606" i="4"/>
  <c r="L1606" i="4"/>
  <c r="K1606" i="4"/>
  <c r="J1606" i="4"/>
  <c r="I1606" i="4"/>
  <c r="H1606" i="4"/>
  <c r="G1606" i="4"/>
  <c r="F1606" i="4"/>
  <c r="L1592" i="4"/>
  <c r="K1592" i="4"/>
  <c r="J1592" i="4"/>
  <c r="I1592" i="4"/>
  <c r="H1592" i="4"/>
  <c r="G1592" i="4"/>
  <c r="F1592" i="4"/>
  <c r="L1590" i="4"/>
  <c r="K1590" i="4"/>
  <c r="J1590" i="4"/>
  <c r="I1590" i="4"/>
  <c r="H1590" i="4"/>
  <c r="G1590" i="4"/>
  <c r="F1590" i="4"/>
  <c r="L1588" i="4"/>
  <c r="K1588" i="4"/>
  <c r="J1588" i="4"/>
  <c r="I1588" i="4"/>
  <c r="H1588" i="4"/>
  <c r="G1588" i="4"/>
  <c r="F1588" i="4"/>
  <c r="P1586" i="4"/>
  <c r="O1586" i="4"/>
  <c r="N1586" i="4"/>
  <c r="L1586" i="4"/>
  <c r="K1586" i="4"/>
  <c r="J1586" i="4"/>
  <c r="I1586" i="4"/>
  <c r="H1586" i="4"/>
  <c r="G1586" i="4"/>
  <c r="F1586" i="4"/>
  <c r="P1584" i="4"/>
  <c r="O1584" i="4"/>
  <c r="N1584" i="4"/>
  <c r="L1584" i="4"/>
  <c r="K1584" i="4"/>
  <c r="J1584" i="4"/>
  <c r="I1584" i="4"/>
  <c r="H1584" i="4"/>
  <c r="G1584" i="4"/>
  <c r="F1584" i="4"/>
  <c r="P1582" i="4"/>
  <c r="O1582" i="4"/>
  <c r="N1582" i="4"/>
  <c r="L1582" i="4"/>
  <c r="K1582" i="4"/>
  <c r="J1582" i="4"/>
  <c r="I1582" i="4"/>
  <c r="H1582" i="4"/>
  <c r="G1582" i="4"/>
  <c r="F1582" i="4"/>
  <c r="P1580" i="4"/>
  <c r="O1580" i="4"/>
  <c r="N1580" i="4"/>
  <c r="L1580" i="4"/>
  <c r="K1580" i="4"/>
  <c r="J1580" i="4"/>
  <c r="I1580" i="4"/>
  <c r="H1580" i="4"/>
  <c r="G1580" i="4"/>
  <c r="F1580" i="4"/>
  <c r="P1578" i="4"/>
  <c r="O1578" i="4"/>
  <c r="N1578" i="4"/>
  <c r="L1578" i="4"/>
  <c r="K1578" i="4"/>
  <c r="J1578" i="4"/>
  <c r="I1578" i="4"/>
  <c r="H1578" i="4"/>
  <c r="G1578" i="4"/>
  <c r="F1578" i="4"/>
  <c r="L1564" i="4"/>
  <c r="K1564" i="4"/>
  <c r="J1564" i="4"/>
  <c r="I1564" i="4"/>
  <c r="H1564" i="4"/>
  <c r="G1564" i="4"/>
  <c r="F1564" i="4"/>
  <c r="L1562" i="4"/>
  <c r="K1562" i="4"/>
  <c r="J1562" i="4"/>
  <c r="I1562" i="4"/>
  <c r="H1562" i="4"/>
  <c r="G1562" i="4"/>
  <c r="F1562" i="4"/>
  <c r="L1560" i="4"/>
  <c r="K1560" i="4"/>
  <c r="J1560" i="4"/>
  <c r="I1560" i="4"/>
  <c r="H1560" i="4"/>
  <c r="G1560" i="4"/>
  <c r="F1560" i="4"/>
  <c r="P1558" i="4"/>
  <c r="O1558" i="4"/>
  <c r="N1558" i="4"/>
  <c r="L1558" i="4"/>
  <c r="K1558" i="4"/>
  <c r="J1558" i="4"/>
  <c r="I1558" i="4"/>
  <c r="H1558" i="4"/>
  <c r="G1558" i="4"/>
  <c r="F1558" i="4"/>
  <c r="P1556" i="4"/>
  <c r="O1556" i="4"/>
  <c r="N1556" i="4"/>
  <c r="L1556" i="4"/>
  <c r="K1556" i="4"/>
  <c r="J1556" i="4"/>
  <c r="I1556" i="4"/>
  <c r="H1556" i="4"/>
  <c r="G1556" i="4"/>
  <c r="F1556" i="4"/>
  <c r="P1554" i="4"/>
  <c r="O1554" i="4"/>
  <c r="N1554" i="4"/>
  <c r="L1554" i="4"/>
  <c r="K1554" i="4"/>
  <c r="J1554" i="4"/>
  <c r="I1554" i="4"/>
  <c r="H1554" i="4"/>
  <c r="G1554" i="4"/>
  <c r="F1554" i="4"/>
  <c r="P1552" i="4"/>
  <c r="O1552" i="4"/>
  <c r="N1552" i="4"/>
  <c r="L1552" i="4"/>
  <c r="K1552" i="4"/>
  <c r="J1552" i="4"/>
  <c r="I1552" i="4"/>
  <c r="H1552" i="4"/>
  <c r="G1552" i="4"/>
  <c r="F1552" i="4"/>
  <c r="P1550" i="4"/>
  <c r="O1550" i="4"/>
  <c r="N1550" i="4"/>
  <c r="L1550" i="4"/>
  <c r="K1550" i="4"/>
  <c r="J1550" i="4"/>
  <c r="I1550" i="4"/>
  <c r="H1550" i="4"/>
  <c r="G1550" i="4"/>
  <c r="F1550" i="4"/>
  <c r="L1536" i="4"/>
  <c r="K1536" i="4"/>
  <c r="J1536" i="4"/>
  <c r="I1536" i="4"/>
  <c r="H1536" i="4"/>
  <c r="G1536" i="4"/>
  <c r="F1536" i="4"/>
  <c r="L1534" i="4"/>
  <c r="K1534" i="4"/>
  <c r="J1534" i="4"/>
  <c r="I1534" i="4"/>
  <c r="H1534" i="4"/>
  <c r="G1534" i="4"/>
  <c r="F1534" i="4"/>
  <c r="L1532" i="4"/>
  <c r="K1532" i="4"/>
  <c r="J1532" i="4"/>
  <c r="I1532" i="4"/>
  <c r="H1532" i="4"/>
  <c r="G1532" i="4"/>
  <c r="F1532" i="4"/>
  <c r="P1530" i="4"/>
  <c r="O1530" i="4"/>
  <c r="N1530" i="4"/>
  <c r="L1530" i="4"/>
  <c r="K1530" i="4"/>
  <c r="J1530" i="4"/>
  <c r="I1530" i="4"/>
  <c r="H1530" i="4"/>
  <c r="G1530" i="4"/>
  <c r="F1530" i="4"/>
  <c r="P1528" i="4"/>
  <c r="O1528" i="4"/>
  <c r="N1528" i="4"/>
  <c r="L1528" i="4"/>
  <c r="K1528" i="4"/>
  <c r="J1528" i="4"/>
  <c r="I1528" i="4"/>
  <c r="H1528" i="4"/>
  <c r="G1528" i="4"/>
  <c r="F1528" i="4"/>
  <c r="P1526" i="4"/>
  <c r="O1526" i="4"/>
  <c r="N1526" i="4"/>
  <c r="L1526" i="4"/>
  <c r="K1526" i="4"/>
  <c r="J1526" i="4"/>
  <c r="I1526" i="4"/>
  <c r="H1526" i="4"/>
  <c r="G1526" i="4"/>
  <c r="F1526" i="4"/>
  <c r="P1524" i="4"/>
  <c r="O1524" i="4"/>
  <c r="N1524" i="4"/>
  <c r="L1524" i="4"/>
  <c r="K1524" i="4"/>
  <c r="J1524" i="4"/>
  <c r="I1524" i="4"/>
  <c r="H1524" i="4"/>
  <c r="G1524" i="4"/>
  <c r="F1524" i="4"/>
  <c r="P1522" i="4"/>
  <c r="O1522" i="4"/>
  <c r="N1522" i="4"/>
  <c r="L1522" i="4"/>
  <c r="K1522" i="4"/>
  <c r="J1522" i="4"/>
  <c r="I1522" i="4"/>
  <c r="H1522" i="4"/>
  <c r="G1522" i="4"/>
  <c r="F1522" i="4"/>
  <c r="L1508" i="4"/>
  <c r="K1508" i="4"/>
  <c r="J1508" i="4"/>
  <c r="I1508" i="4"/>
  <c r="H1508" i="4"/>
  <c r="G1508" i="4"/>
  <c r="F1508" i="4"/>
  <c r="L1506" i="4"/>
  <c r="K1506" i="4"/>
  <c r="J1506" i="4"/>
  <c r="I1506" i="4"/>
  <c r="H1506" i="4"/>
  <c r="G1506" i="4"/>
  <c r="F1506" i="4"/>
  <c r="L1504" i="4"/>
  <c r="K1504" i="4"/>
  <c r="J1504" i="4"/>
  <c r="I1504" i="4"/>
  <c r="H1504" i="4"/>
  <c r="G1504" i="4"/>
  <c r="F1504" i="4"/>
  <c r="P1502" i="4"/>
  <c r="O1502" i="4"/>
  <c r="N1502" i="4"/>
  <c r="L1502" i="4"/>
  <c r="K1502" i="4"/>
  <c r="J1502" i="4"/>
  <c r="I1502" i="4"/>
  <c r="H1502" i="4"/>
  <c r="G1502" i="4"/>
  <c r="F1502" i="4"/>
  <c r="P1500" i="4"/>
  <c r="O1500" i="4"/>
  <c r="N1500" i="4"/>
  <c r="L1500" i="4"/>
  <c r="K1500" i="4"/>
  <c r="J1500" i="4"/>
  <c r="I1500" i="4"/>
  <c r="H1500" i="4"/>
  <c r="G1500" i="4"/>
  <c r="F1500" i="4"/>
  <c r="P1498" i="4"/>
  <c r="O1498" i="4"/>
  <c r="N1498" i="4"/>
  <c r="L1498" i="4"/>
  <c r="K1498" i="4"/>
  <c r="J1498" i="4"/>
  <c r="I1498" i="4"/>
  <c r="H1498" i="4"/>
  <c r="G1498" i="4"/>
  <c r="F1498" i="4"/>
  <c r="P1496" i="4"/>
  <c r="O1496" i="4"/>
  <c r="N1496" i="4"/>
  <c r="L1496" i="4"/>
  <c r="K1496" i="4"/>
  <c r="J1496" i="4"/>
  <c r="I1496" i="4"/>
  <c r="H1496" i="4"/>
  <c r="G1496" i="4"/>
  <c r="F1496" i="4"/>
  <c r="P1494" i="4"/>
  <c r="O1494" i="4"/>
  <c r="N1494" i="4"/>
  <c r="L1494" i="4"/>
  <c r="K1494" i="4"/>
  <c r="J1494" i="4"/>
  <c r="I1494" i="4"/>
  <c r="H1494" i="4"/>
  <c r="G1494" i="4"/>
  <c r="F1494" i="4"/>
  <c r="L1480" i="4"/>
  <c r="K1480" i="4"/>
  <c r="J1480" i="4"/>
  <c r="I1480" i="4"/>
  <c r="H1480" i="4"/>
  <c r="G1480" i="4"/>
  <c r="F1480" i="4"/>
  <c r="L1478" i="4"/>
  <c r="K1478" i="4"/>
  <c r="J1478" i="4"/>
  <c r="I1478" i="4"/>
  <c r="H1478" i="4"/>
  <c r="G1478" i="4"/>
  <c r="F1478" i="4"/>
  <c r="L1476" i="4"/>
  <c r="K1476" i="4"/>
  <c r="J1476" i="4"/>
  <c r="I1476" i="4"/>
  <c r="H1476" i="4"/>
  <c r="G1476" i="4"/>
  <c r="F1476" i="4"/>
  <c r="P1474" i="4"/>
  <c r="O1474" i="4"/>
  <c r="N1474" i="4"/>
  <c r="L1474" i="4"/>
  <c r="K1474" i="4"/>
  <c r="J1474" i="4"/>
  <c r="I1474" i="4"/>
  <c r="H1474" i="4"/>
  <c r="G1474" i="4"/>
  <c r="F1474" i="4"/>
  <c r="P1472" i="4"/>
  <c r="O1472" i="4"/>
  <c r="N1472" i="4"/>
  <c r="L1472" i="4"/>
  <c r="K1472" i="4"/>
  <c r="J1472" i="4"/>
  <c r="I1472" i="4"/>
  <c r="H1472" i="4"/>
  <c r="G1472" i="4"/>
  <c r="F1472" i="4"/>
  <c r="P1470" i="4"/>
  <c r="O1470" i="4"/>
  <c r="N1470" i="4"/>
  <c r="L1470" i="4"/>
  <c r="K1470" i="4"/>
  <c r="J1470" i="4"/>
  <c r="I1470" i="4"/>
  <c r="H1470" i="4"/>
  <c r="G1470" i="4"/>
  <c r="F1470" i="4"/>
  <c r="P1468" i="4"/>
  <c r="O1468" i="4"/>
  <c r="N1468" i="4"/>
  <c r="L1468" i="4"/>
  <c r="K1468" i="4"/>
  <c r="J1468" i="4"/>
  <c r="I1468" i="4"/>
  <c r="H1468" i="4"/>
  <c r="G1468" i="4"/>
  <c r="F1468" i="4"/>
  <c r="P1466" i="4"/>
  <c r="O1466" i="4"/>
  <c r="N1466" i="4"/>
  <c r="L1466" i="4"/>
  <c r="K1466" i="4"/>
  <c r="J1466" i="4"/>
  <c r="I1466" i="4"/>
  <c r="H1466" i="4"/>
  <c r="G1466" i="4"/>
  <c r="F1466" i="4"/>
  <c r="L1452" i="4"/>
  <c r="K1452" i="4"/>
  <c r="J1452" i="4"/>
  <c r="I1452" i="4"/>
  <c r="H1452" i="4"/>
  <c r="G1452" i="4"/>
  <c r="F1452" i="4"/>
  <c r="L1450" i="4"/>
  <c r="K1450" i="4"/>
  <c r="J1450" i="4"/>
  <c r="I1450" i="4"/>
  <c r="H1450" i="4"/>
  <c r="G1450" i="4"/>
  <c r="F1450" i="4"/>
  <c r="L1448" i="4"/>
  <c r="K1448" i="4"/>
  <c r="J1448" i="4"/>
  <c r="I1448" i="4"/>
  <c r="H1448" i="4"/>
  <c r="G1448" i="4"/>
  <c r="F1448" i="4"/>
  <c r="P1446" i="4"/>
  <c r="O1446" i="4"/>
  <c r="N1446" i="4"/>
  <c r="L1446" i="4"/>
  <c r="K1446" i="4"/>
  <c r="J1446" i="4"/>
  <c r="I1446" i="4"/>
  <c r="H1446" i="4"/>
  <c r="G1446" i="4"/>
  <c r="F1446" i="4"/>
  <c r="P1444" i="4"/>
  <c r="O1444" i="4"/>
  <c r="N1444" i="4"/>
  <c r="L1444" i="4"/>
  <c r="K1444" i="4"/>
  <c r="J1444" i="4"/>
  <c r="I1444" i="4"/>
  <c r="H1444" i="4"/>
  <c r="G1444" i="4"/>
  <c r="F1444" i="4"/>
  <c r="P1442" i="4"/>
  <c r="O1442" i="4"/>
  <c r="N1442" i="4"/>
  <c r="L1442" i="4"/>
  <c r="K1442" i="4"/>
  <c r="J1442" i="4"/>
  <c r="I1442" i="4"/>
  <c r="H1442" i="4"/>
  <c r="G1442" i="4"/>
  <c r="F1442" i="4"/>
  <c r="P1440" i="4"/>
  <c r="O1440" i="4"/>
  <c r="N1440" i="4"/>
  <c r="L1440" i="4"/>
  <c r="K1440" i="4"/>
  <c r="J1440" i="4"/>
  <c r="I1440" i="4"/>
  <c r="H1440" i="4"/>
  <c r="G1440" i="4"/>
  <c r="F1440" i="4"/>
  <c r="P1438" i="4"/>
  <c r="O1438" i="4"/>
  <c r="N1438" i="4"/>
  <c r="L1438" i="4"/>
  <c r="K1438" i="4"/>
  <c r="J1438" i="4"/>
  <c r="I1438" i="4"/>
  <c r="H1438" i="4"/>
  <c r="G1438" i="4"/>
  <c r="F1438" i="4"/>
  <c r="L1424" i="4"/>
  <c r="K1424" i="4"/>
  <c r="J1424" i="4"/>
  <c r="I1424" i="4"/>
  <c r="H1424" i="4"/>
  <c r="G1424" i="4"/>
  <c r="F1424" i="4"/>
  <c r="L1422" i="4"/>
  <c r="K1422" i="4"/>
  <c r="J1422" i="4"/>
  <c r="I1422" i="4"/>
  <c r="H1422" i="4"/>
  <c r="G1422" i="4"/>
  <c r="F1422" i="4"/>
  <c r="L1420" i="4"/>
  <c r="K1420" i="4"/>
  <c r="J1420" i="4"/>
  <c r="I1420" i="4"/>
  <c r="H1420" i="4"/>
  <c r="G1420" i="4"/>
  <c r="F1420" i="4"/>
  <c r="P1418" i="4"/>
  <c r="O1418" i="4"/>
  <c r="N1418" i="4"/>
  <c r="L1418" i="4"/>
  <c r="K1418" i="4"/>
  <c r="J1418" i="4"/>
  <c r="I1418" i="4"/>
  <c r="H1418" i="4"/>
  <c r="G1418" i="4"/>
  <c r="F1418" i="4"/>
  <c r="P1416" i="4"/>
  <c r="O1416" i="4"/>
  <c r="N1416" i="4"/>
  <c r="L1416" i="4"/>
  <c r="K1416" i="4"/>
  <c r="J1416" i="4"/>
  <c r="I1416" i="4"/>
  <c r="H1416" i="4"/>
  <c r="G1416" i="4"/>
  <c r="F1416" i="4"/>
  <c r="P1414" i="4"/>
  <c r="O1414" i="4"/>
  <c r="N1414" i="4"/>
  <c r="L1414" i="4"/>
  <c r="K1414" i="4"/>
  <c r="J1414" i="4"/>
  <c r="I1414" i="4"/>
  <c r="H1414" i="4"/>
  <c r="G1414" i="4"/>
  <c r="F1414" i="4"/>
  <c r="P1412" i="4"/>
  <c r="O1412" i="4"/>
  <c r="N1412" i="4"/>
  <c r="L1412" i="4"/>
  <c r="K1412" i="4"/>
  <c r="J1412" i="4"/>
  <c r="I1412" i="4"/>
  <c r="H1412" i="4"/>
  <c r="G1412" i="4"/>
  <c r="F1412" i="4"/>
  <c r="P1410" i="4"/>
  <c r="O1410" i="4"/>
  <c r="N1410" i="4"/>
  <c r="L1410" i="4"/>
  <c r="K1410" i="4"/>
  <c r="J1410" i="4"/>
  <c r="I1410" i="4"/>
  <c r="H1410" i="4"/>
  <c r="G1410" i="4"/>
  <c r="F1410" i="4"/>
  <c r="L1396" i="4"/>
  <c r="K1396" i="4"/>
  <c r="J1396" i="4"/>
  <c r="I1396" i="4"/>
  <c r="H1396" i="4"/>
  <c r="G1396" i="4"/>
  <c r="F1396" i="4"/>
  <c r="L1394" i="4"/>
  <c r="K1394" i="4"/>
  <c r="J1394" i="4"/>
  <c r="I1394" i="4"/>
  <c r="H1394" i="4"/>
  <c r="G1394" i="4"/>
  <c r="F1394" i="4"/>
  <c r="L1392" i="4"/>
  <c r="K1392" i="4"/>
  <c r="J1392" i="4"/>
  <c r="I1392" i="4"/>
  <c r="H1392" i="4"/>
  <c r="G1392" i="4"/>
  <c r="F1392" i="4"/>
  <c r="P1390" i="4"/>
  <c r="O1390" i="4"/>
  <c r="N1390" i="4"/>
  <c r="L1390" i="4"/>
  <c r="K1390" i="4"/>
  <c r="J1390" i="4"/>
  <c r="I1390" i="4"/>
  <c r="H1390" i="4"/>
  <c r="G1390" i="4"/>
  <c r="F1390" i="4"/>
  <c r="P1388" i="4"/>
  <c r="O1388" i="4"/>
  <c r="N1388" i="4"/>
  <c r="L1388" i="4"/>
  <c r="K1388" i="4"/>
  <c r="J1388" i="4"/>
  <c r="I1388" i="4"/>
  <c r="H1388" i="4"/>
  <c r="G1388" i="4"/>
  <c r="F1388" i="4"/>
  <c r="P1386" i="4"/>
  <c r="O1386" i="4"/>
  <c r="N1386" i="4"/>
  <c r="L1386" i="4"/>
  <c r="K1386" i="4"/>
  <c r="J1386" i="4"/>
  <c r="I1386" i="4"/>
  <c r="H1386" i="4"/>
  <c r="G1386" i="4"/>
  <c r="F1386" i="4"/>
  <c r="P1384" i="4"/>
  <c r="O1384" i="4"/>
  <c r="N1384" i="4"/>
  <c r="L1384" i="4"/>
  <c r="K1384" i="4"/>
  <c r="J1384" i="4"/>
  <c r="I1384" i="4"/>
  <c r="H1384" i="4"/>
  <c r="G1384" i="4"/>
  <c r="F1384" i="4"/>
  <c r="P1382" i="4"/>
  <c r="O1382" i="4"/>
  <c r="N1382" i="4"/>
  <c r="L1382" i="4"/>
  <c r="K1382" i="4"/>
  <c r="J1382" i="4"/>
  <c r="I1382" i="4"/>
  <c r="H1382" i="4"/>
  <c r="G1382" i="4"/>
  <c r="F1382" i="4"/>
  <c r="L1368" i="4"/>
  <c r="K1368" i="4"/>
  <c r="J1368" i="4"/>
  <c r="I1368" i="4"/>
  <c r="H1368" i="4"/>
  <c r="G1368" i="4"/>
  <c r="F1368" i="4"/>
  <c r="L1366" i="4"/>
  <c r="K1366" i="4"/>
  <c r="J1366" i="4"/>
  <c r="I1366" i="4"/>
  <c r="H1366" i="4"/>
  <c r="G1366" i="4"/>
  <c r="F1366" i="4"/>
  <c r="L1364" i="4"/>
  <c r="K1364" i="4"/>
  <c r="J1364" i="4"/>
  <c r="I1364" i="4"/>
  <c r="H1364" i="4"/>
  <c r="G1364" i="4"/>
  <c r="F1364" i="4"/>
  <c r="P1362" i="4"/>
  <c r="O1362" i="4"/>
  <c r="N1362" i="4"/>
  <c r="L1362" i="4"/>
  <c r="K1362" i="4"/>
  <c r="J1362" i="4"/>
  <c r="I1362" i="4"/>
  <c r="H1362" i="4"/>
  <c r="G1362" i="4"/>
  <c r="F1362" i="4"/>
  <c r="P1360" i="4"/>
  <c r="O1360" i="4"/>
  <c r="N1360" i="4"/>
  <c r="L1360" i="4"/>
  <c r="K1360" i="4"/>
  <c r="J1360" i="4"/>
  <c r="I1360" i="4"/>
  <c r="H1360" i="4"/>
  <c r="G1360" i="4"/>
  <c r="F1360" i="4"/>
  <c r="P1358" i="4"/>
  <c r="O1358" i="4"/>
  <c r="N1358" i="4"/>
  <c r="L1358" i="4"/>
  <c r="K1358" i="4"/>
  <c r="J1358" i="4"/>
  <c r="I1358" i="4"/>
  <c r="H1358" i="4"/>
  <c r="G1358" i="4"/>
  <c r="F1358" i="4"/>
  <c r="P1356" i="4"/>
  <c r="O1356" i="4"/>
  <c r="N1356" i="4"/>
  <c r="L1356" i="4"/>
  <c r="K1356" i="4"/>
  <c r="J1356" i="4"/>
  <c r="I1356" i="4"/>
  <c r="H1356" i="4"/>
  <c r="G1356" i="4"/>
  <c r="F1356" i="4"/>
  <c r="P1354" i="4"/>
  <c r="O1354" i="4"/>
  <c r="N1354" i="4"/>
  <c r="L1354" i="4"/>
  <c r="K1354" i="4"/>
  <c r="J1354" i="4"/>
  <c r="I1354" i="4"/>
  <c r="H1354" i="4"/>
  <c r="G1354" i="4"/>
  <c r="F1354" i="4"/>
  <c r="L1340" i="4"/>
  <c r="K1340" i="4"/>
  <c r="J1340" i="4"/>
  <c r="I1340" i="4"/>
  <c r="H1340" i="4"/>
  <c r="G1340" i="4"/>
  <c r="F1340" i="4"/>
  <c r="L1338" i="4"/>
  <c r="K1338" i="4"/>
  <c r="J1338" i="4"/>
  <c r="I1338" i="4"/>
  <c r="H1338" i="4"/>
  <c r="G1338" i="4"/>
  <c r="F1338" i="4"/>
  <c r="L1336" i="4"/>
  <c r="K1336" i="4"/>
  <c r="J1336" i="4"/>
  <c r="I1336" i="4"/>
  <c r="H1336" i="4"/>
  <c r="G1336" i="4"/>
  <c r="F1336" i="4"/>
  <c r="P1334" i="4"/>
  <c r="O1334" i="4"/>
  <c r="N1334" i="4"/>
  <c r="L1334" i="4"/>
  <c r="K1334" i="4"/>
  <c r="J1334" i="4"/>
  <c r="I1334" i="4"/>
  <c r="H1334" i="4"/>
  <c r="G1334" i="4"/>
  <c r="F1334" i="4"/>
  <c r="P1332" i="4"/>
  <c r="O1332" i="4"/>
  <c r="N1332" i="4"/>
  <c r="L1332" i="4"/>
  <c r="K1332" i="4"/>
  <c r="J1332" i="4"/>
  <c r="I1332" i="4"/>
  <c r="H1332" i="4"/>
  <c r="G1332" i="4"/>
  <c r="F1332" i="4"/>
  <c r="P1330" i="4"/>
  <c r="O1330" i="4"/>
  <c r="N1330" i="4"/>
  <c r="L1330" i="4"/>
  <c r="K1330" i="4"/>
  <c r="J1330" i="4"/>
  <c r="I1330" i="4"/>
  <c r="H1330" i="4"/>
  <c r="G1330" i="4"/>
  <c r="F1330" i="4"/>
  <c r="P1328" i="4"/>
  <c r="O1328" i="4"/>
  <c r="N1328" i="4"/>
  <c r="L1328" i="4"/>
  <c r="K1328" i="4"/>
  <c r="J1328" i="4"/>
  <c r="I1328" i="4"/>
  <c r="H1328" i="4"/>
  <c r="G1328" i="4"/>
  <c r="F1328" i="4"/>
  <c r="P1326" i="4"/>
  <c r="O1326" i="4"/>
  <c r="N1326" i="4"/>
  <c r="L1326" i="4"/>
  <c r="K1326" i="4"/>
  <c r="J1326" i="4"/>
  <c r="I1326" i="4"/>
  <c r="H1326" i="4"/>
  <c r="G1326" i="4"/>
  <c r="F1326" i="4"/>
  <c r="L1312" i="4"/>
  <c r="K1312" i="4"/>
  <c r="J1312" i="4"/>
  <c r="I1312" i="4"/>
  <c r="H1312" i="4"/>
  <c r="G1312" i="4"/>
  <c r="F1312" i="4"/>
  <c r="L1310" i="4"/>
  <c r="K1310" i="4"/>
  <c r="J1310" i="4"/>
  <c r="I1310" i="4"/>
  <c r="H1310" i="4"/>
  <c r="G1310" i="4"/>
  <c r="F1310" i="4"/>
  <c r="L1308" i="4"/>
  <c r="K1308" i="4"/>
  <c r="J1308" i="4"/>
  <c r="I1308" i="4"/>
  <c r="H1308" i="4"/>
  <c r="G1308" i="4"/>
  <c r="F1308" i="4"/>
  <c r="P1306" i="4"/>
  <c r="O1306" i="4"/>
  <c r="N1306" i="4"/>
  <c r="L1306" i="4"/>
  <c r="K1306" i="4"/>
  <c r="J1306" i="4"/>
  <c r="I1306" i="4"/>
  <c r="H1306" i="4"/>
  <c r="G1306" i="4"/>
  <c r="F1306" i="4"/>
  <c r="P1304" i="4"/>
  <c r="O1304" i="4"/>
  <c r="N1304" i="4"/>
  <c r="L1304" i="4"/>
  <c r="K1304" i="4"/>
  <c r="J1304" i="4"/>
  <c r="I1304" i="4"/>
  <c r="H1304" i="4"/>
  <c r="G1304" i="4"/>
  <c r="F1304" i="4"/>
  <c r="P1302" i="4"/>
  <c r="O1302" i="4"/>
  <c r="N1302" i="4"/>
  <c r="L1302" i="4"/>
  <c r="K1302" i="4"/>
  <c r="J1302" i="4"/>
  <c r="I1302" i="4"/>
  <c r="H1302" i="4"/>
  <c r="G1302" i="4"/>
  <c r="F1302" i="4"/>
  <c r="P1300" i="4"/>
  <c r="O1300" i="4"/>
  <c r="N1300" i="4"/>
  <c r="L1300" i="4"/>
  <c r="K1300" i="4"/>
  <c r="J1300" i="4"/>
  <c r="I1300" i="4"/>
  <c r="H1300" i="4"/>
  <c r="G1300" i="4"/>
  <c r="F1300" i="4"/>
  <c r="P1298" i="4"/>
  <c r="O1298" i="4"/>
  <c r="N1298" i="4"/>
  <c r="L1298" i="4"/>
  <c r="K1298" i="4"/>
  <c r="J1298" i="4"/>
  <c r="I1298" i="4"/>
  <c r="H1298" i="4"/>
  <c r="G1298" i="4"/>
  <c r="F1298" i="4"/>
  <c r="L1284" i="4"/>
  <c r="K1284" i="4"/>
  <c r="J1284" i="4"/>
  <c r="I1284" i="4"/>
  <c r="H1284" i="4"/>
  <c r="G1284" i="4"/>
  <c r="F1284" i="4"/>
  <c r="L1282" i="4"/>
  <c r="K1282" i="4"/>
  <c r="J1282" i="4"/>
  <c r="I1282" i="4"/>
  <c r="H1282" i="4"/>
  <c r="G1282" i="4"/>
  <c r="F1282" i="4"/>
  <c r="L1280" i="4"/>
  <c r="K1280" i="4"/>
  <c r="J1280" i="4"/>
  <c r="I1280" i="4"/>
  <c r="H1280" i="4"/>
  <c r="G1280" i="4"/>
  <c r="F1280" i="4"/>
  <c r="P1278" i="4"/>
  <c r="O1278" i="4"/>
  <c r="N1278" i="4"/>
  <c r="L1278" i="4"/>
  <c r="K1278" i="4"/>
  <c r="J1278" i="4"/>
  <c r="I1278" i="4"/>
  <c r="H1278" i="4"/>
  <c r="G1278" i="4"/>
  <c r="F1278" i="4"/>
  <c r="P1276" i="4"/>
  <c r="O1276" i="4"/>
  <c r="N1276" i="4"/>
  <c r="L1276" i="4"/>
  <c r="K1276" i="4"/>
  <c r="J1276" i="4"/>
  <c r="I1276" i="4"/>
  <c r="H1276" i="4"/>
  <c r="G1276" i="4"/>
  <c r="F1276" i="4"/>
  <c r="P1274" i="4"/>
  <c r="O1274" i="4"/>
  <c r="N1274" i="4"/>
  <c r="L1274" i="4"/>
  <c r="K1274" i="4"/>
  <c r="J1274" i="4"/>
  <c r="I1274" i="4"/>
  <c r="H1274" i="4"/>
  <c r="G1274" i="4"/>
  <c r="F1274" i="4"/>
  <c r="P1272" i="4"/>
  <c r="O1272" i="4"/>
  <c r="N1272" i="4"/>
  <c r="L1272" i="4"/>
  <c r="K1272" i="4"/>
  <c r="J1272" i="4"/>
  <c r="I1272" i="4"/>
  <c r="H1272" i="4"/>
  <c r="G1272" i="4"/>
  <c r="F1272" i="4"/>
  <c r="P1270" i="4"/>
  <c r="O1270" i="4"/>
  <c r="N1270" i="4"/>
  <c r="L1270" i="4"/>
  <c r="K1270" i="4"/>
  <c r="J1270" i="4"/>
  <c r="I1270" i="4"/>
  <c r="H1270" i="4"/>
  <c r="G1270" i="4"/>
  <c r="F1270" i="4"/>
  <c r="L1256" i="4"/>
  <c r="K1256" i="4"/>
  <c r="J1256" i="4"/>
  <c r="I1256" i="4"/>
  <c r="H1256" i="4"/>
  <c r="G1256" i="4"/>
  <c r="F1256" i="4"/>
  <c r="L1254" i="4"/>
  <c r="K1254" i="4"/>
  <c r="J1254" i="4"/>
  <c r="I1254" i="4"/>
  <c r="H1254" i="4"/>
  <c r="G1254" i="4"/>
  <c r="F1254" i="4"/>
  <c r="L1252" i="4"/>
  <c r="K1252" i="4"/>
  <c r="J1252" i="4"/>
  <c r="I1252" i="4"/>
  <c r="H1252" i="4"/>
  <c r="G1252" i="4"/>
  <c r="F1252" i="4"/>
  <c r="P1250" i="4"/>
  <c r="O1250" i="4"/>
  <c r="N1250" i="4"/>
  <c r="L1250" i="4"/>
  <c r="K1250" i="4"/>
  <c r="J1250" i="4"/>
  <c r="I1250" i="4"/>
  <c r="H1250" i="4"/>
  <c r="G1250" i="4"/>
  <c r="F1250" i="4"/>
  <c r="P1248" i="4"/>
  <c r="O1248" i="4"/>
  <c r="N1248" i="4"/>
  <c r="L1248" i="4"/>
  <c r="K1248" i="4"/>
  <c r="J1248" i="4"/>
  <c r="I1248" i="4"/>
  <c r="H1248" i="4"/>
  <c r="G1248" i="4"/>
  <c r="F1248" i="4"/>
  <c r="P1246" i="4"/>
  <c r="O1246" i="4"/>
  <c r="N1246" i="4"/>
  <c r="L1246" i="4"/>
  <c r="K1246" i="4"/>
  <c r="J1246" i="4"/>
  <c r="I1246" i="4"/>
  <c r="H1246" i="4"/>
  <c r="G1246" i="4"/>
  <c r="F1246" i="4"/>
  <c r="P1244" i="4"/>
  <c r="O1244" i="4"/>
  <c r="N1244" i="4"/>
  <c r="L1244" i="4"/>
  <c r="K1244" i="4"/>
  <c r="J1244" i="4"/>
  <c r="I1244" i="4"/>
  <c r="H1244" i="4"/>
  <c r="G1244" i="4"/>
  <c r="F1244" i="4"/>
  <c r="P1242" i="4"/>
  <c r="O1242" i="4"/>
  <c r="N1242" i="4"/>
  <c r="L1242" i="4"/>
  <c r="K1242" i="4"/>
  <c r="J1242" i="4"/>
  <c r="I1242" i="4"/>
  <c r="H1242" i="4"/>
  <c r="G1242" i="4"/>
  <c r="F1242" i="4"/>
  <c r="L1228" i="4"/>
  <c r="K1228" i="4"/>
  <c r="J1228" i="4"/>
  <c r="I1228" i="4"/>
  <c r="H1228" i="4"/>
  <c r="G1228" i="4"/>
  <c r="F1228" i="4"/>
  <c r="L1226" i="4"/>
  <c r="K1226" i="4"/>
  <c r="J1226" i="4"/>
  <c r="I1226" i="4"/>
  <c r="H1226" i="4"/>
  <c r="G1226" i="4"/>
  <c r="F1226" i="4"/>
  <c r="L1224" i="4"/>
  <c r="K1224" i="4"/>
  <c r="J1224" i="4"/>
  <c r="I1224" i="4"/>
  <c r="H1224" i="4"/>
  <c r="G1224" i="4"/>
  <c r="F1224" i="4"/>
  <c r="P1222" i="4"/>
  <c r="O1222" i="4"/>
  <c r="N1222" i="4"/>
  <c r="L1222" i="4"/>
  <c r="K1222" i="4"/>
  <c r="J1222" i="4"/>
  <c r="I1222" i="4"/>
  <c r="H1222" i="4"/>
  <c r="G1222" i="4"/>
  <c r="F1222" i="4"/>
  <c r="P1220" i="4"/>
  <c r="O1220" i="4"/>
  <c r="N1220" i="4"/>
  <c r="L1220" i="4"/>
  <c r="K1220" i="4"/>
  <c r="J1220" i="4"/>
  <c r="I1220" i="4"/>
  <c r="H1220" i="4"/>
  <c r="G1220" i="4"/>
  <c r="F1220" i="4"/>
  <c r="P1218" i="4"/>
  <c r="O1218" i="4"/>
  <c r="N1218" i="4"/>
  <c r="L1218" i="4"/>
  <c r="K1218" i="4"/>
  <c r="J1218" i="4"/>
  <c r="I1218" i="4"/>
  <c r="H1218" i="4"/>
  <c r="G1218" i="4"/>
  <c r="F1218" i="4"/>
  <c r="P1216" i="4"/>
  <c r="O1216" i="4"/>
  <c r="N1216" i="4"/>
  <c r="L1216" i="4"/>
  <c r="K1216" i="4"/>
  <c r="J1216" i="4"/>
  <c r="I1216" i="4"/>
  <c r="H1216" i="4"/>
  <c r="G1216" i="4"/>
  <c r="F1216" i="4"/>
  <c r="P1214" i="4"/>
  <c r="O1214" i="4"/>
  <c r="N1214" i="4"/>
  <c r="L1214" i="4"/>
  <c r="K1214" i="4"/>
  <c r="J1214" i="4"/>
  <c r="I1214" i="4"/>
  <c r="H1214" i="4"/>
  <c r="G1214" i="4"/>
  <c r="F1214" i="4"/>
  <c r="L1200" i="4"/>
  <c r="K1200" i="4"/>
  <c r="J1200" i="4"/>
  <c r="I1200" i="4"/>
  <c r="H1200" i="4"/>
  <c r="G1200" i="4"/>
  <c r="F1200" i="4"/>
  <c r="L1198" i="4"/>
  <c r="K1198" i="4"/>
  <c r="J1198" i="4"/>
  <c r="I1198" i="4"/>
  <c r="H1198" i="4"/>
  <c r="G1198" i="4"/>
  <c r="F1198" i="4"/>
  <c r="L1196" i="4"/>
  <c r="K1196" i="4"/>
  <c r="J1196" i="4"/>
  <c r="I1196" i="4"/>
  <c r="H1196" i="4"/>
  <c r="G1196" i="4"/>
  <c r="F1196" i="4"/>
  <c r="P1194" i="4"/>
  <c r="O1194" i="4"/>
  <c r="N1194" i="4"/>
  <c r="L1194" i="4"/>
  <c r="K1194" i="4"/>
  <c r="J1194" i="4"/>
  <c r="I1194" i="4"/>
  <c r="H1194" i="4"/>
  <c r="G1194" i="4"/>
  <c r="F1194" i="4"/>
  <c r="P1192" i="4"/>
  <c r="O1192" i="4"/>
  <c r="N1192" i="4"/>
  <c r="L1192" i="4"/>
  <c r="K1192" i="4"/>
  <c r="J1192" i="4"/>
  <c r="I1192" i="4"/>
  <c r="H1192" i="4"/>
  <c r="G1192" i="4"/>
  <c r="F1192" i="4"/>
  <c r="P1190" i="4"/>
  <c r="O1190" i="4"/>
  <c r="N1190" i="4"/>
  <c r="L1190" i="4"/>
  <c r="K1190" i="4"/>
  <c r="J1190" i="4"/>
  <c r="I1190" i="4"/>
  <c r="H1190" i="4"/>
  <c r="G1190" i="4"/>
  <c r="F1190" i="4"/>
  <c r="P1188" i="4"/>
  <c r="O1188" i="4"/>
  <c r="N1188" i="4"/>
  <c r="L1188" i="4"/>
  <c r="K1188" i="4"/>
  <c r="J1188" i="4"/>
  <c r="I1188" i="4"/>
  <c r="H1188" i="4"/>
  <c r="G1188" i="4"/>
  <c r="F1188" i="4"/>
  <c r="P1186" i="4"/>
  <c r="O1186" i="4"/>
  <c r="N1186" i="4"/>
  <c r="L1186" i="4"/>
  <c r="K1186" i="4"/>
  <c r="J1186" i="4"/>
  <c r="I1186" i="4"/>
  <c r="H1186" i="4"/>
  <c r="G1186" i="4"/>
  <c r="F1186" i="4"/>
  <c r="L1172" i="4"/>
  <c r="K1172" i="4"/>
  <c r="J1172" i="4"/>
  <c r="I1172" i="4"/>
  <c r="H1172" i="4"/>
  <c r="G1172" i="4"/>
  <c r="F1172" i="4"/>
  <c r="L1170" i="4"/>
  <c r="K1170" i="4"/>
  <c r="J1170" i="4"/>
  <c r="I1170" i="4"/>
  <c r="H1170" i="4"/>
  <c r="G1170" i="4"/>
  <c r="F1170" i="4"/>
  <c r="L1168" i="4"/>
  <c r="K1168" i="4"/>
  <c r="J1168" i="4"/>
  <c r="I1168" i="4"/>
  <c r="H1168" i="4"/>
  <c r="G1168" i="4"/>
  <c r="F1168" i="4"/>
  <c r="P1166" i="4"/>
  <c r="O1166" i="4"/>
  <c r="N1166" i="4"/>
  <c r="L1166" i="4"/>
  <c r="K1166" i="4"/>
  <c r="J1166" i="4"/>
  <c r="I1166" i="4"/>
  <c r="H1166" i="4"/>
  <c r="G1166" i="4"/>
  <c r="F1166" i="4"/>
  <c r="P1164" i="4"/>
  <c r="O1164" i="4"/>
  <c r="N1164" i="4"/>
  <c r="L1164" i="4"/>
  <c r="K1164" i="4"/>
  <c r="J1164" i="4"/>
  <c r="I1164" i="4"/>
  <c r="H1164" i="4"/>
  <c r="G1164" i="4"/>
  <c r="F1164" i="4"/>
  <c r="P1162" i="4"/>
  <c r="O1162" i="4"/>
  <c r="N1162" i="4"/>
  <c r="L1162" i="4"/>
  <c r="K1162" i="4"/>
  <c r="J1162" i="4"/>
  <c r="I1162" i="4"/>
  <c r="H1162" i="4"/>
  <c r="G1162" i="4"/>
  <c r="F1162" i="4"/>
  <c r="P1160" i="4"/>
  <c r="O1160" i="4"/>
  <c r="N1160" i="4"/>
  <c r="L1160" i="4"/>
  <c r="K1160" i="4"/>
  <c r="J1160" i="4"/>
  <c r="I1160" i="4"/>
  <c r="H1160" i="4"/>
  <c r="G1160" i="4"/>
  <c r="F1160" i="4"/>
  <c r="P1158" i="4"/>
  <c r="O1158" i="4"/>
  <c r="N1158" i="4"/>
  <c r="L1158" i="4"/>
  <c r="K1158" i="4"/>
  <c r="J1158" i="4"/>
  <c r="I1158" i="4"/>
  <c r="H1158" i="4"/>
  <c r="G1158" i="4"/>
  <c r="F1158" i="4"/>
  <c r="L1144" i="4"/>
  <c r="K1144" i="4"/>
  <c r="J1144" i="4"/>
  <c r="I1144" i="4"/>
  <c r="H1144" i="4"/>
  <c r="G1144" i="4"/>
  <c r="F1144" i="4"/>
  <c r="L1142" i="4"/>
  <c r="K1142" i="4"/>
  <c r="J1142" i="4"/>
  <c r="I1142" i="4"/>
  <c r="H1142" i="4"/>
  <c r="G1142" i="4"/>
  <c r="F1142" i="4"/>
  <c r="L1140" i="4"/>
  <c r="K1140" i="4"/>
  <c r="J1140" i="4"/>
  <c r="I1140" i="4"/>
  <c r="H1140" i="4"/>
  <c r="G1140" i="4"/>
  <c r="F1140" i="4"/>
  <c r="P1138" i="4"/>
  <c r="O1138" i="4"/>
  <c r="N1138" i="4"/>
  <c r="L1138" i="4"/>
  <c r="K1138" i="4"/>
  <c r="J1138" i="4"/>
  <c r="I1138" i="4"/>
  <c r="H1138" i="4"/>
  <c r="G1138" i="4"/>
  <c r="F1138" i="4"/>
  <c r="P1136" i="4"/>
  <c r="O1136" i="4"/>
  <c r="N1136" i="4"/>
  <c r="L1136" i="4"/>
  <c r="K1136" i="4"/>
  <c r="J1136" i="4"/>
  <c r="I1136" i="4"/>
  <c r="H1136" i="4"/>
  <c r="G1136" i="4"/>
  <c r="F1136" i="4"/>
  <c r="P1134" i="4"/>
  <c r="O1134" i="4"/>
  <c r="N1134" i="4"/>
  <c r="L1134" i="4"/>
  <c r="K1134" i="4"/>
  <c r="J1134" i="4"/>
  <c r="I1134" i="4"/>
  <c r="H1134" i="4"/>
  <c r="G1134" i="4"/>
  <c r="F1134" i="4"/>
  <c r="P1132" i="4"/>
  <c r="O1132" i="4"/>
  <c r="N1132" i="4"/>
  <c r="L1132" i="4"/>
  <c r="K1132" i="4"/>
  <c r="J1132" i="4"/>
  <c r="I1132" i="4"/>
  <c r="H1132" i="4"/>
  <c r="G1132" i="4"/>
  <c r="F1132" i="4"/>
  <c r="P1130" i="4"/>
  <c r="O1130" i="4"/>
  <c r="N1130" i="4"/>
  <c r="L1130" i="4"/>
  <c r="K1130" i="4"/>
  <c r="J1130" i="4"/>
  <c r="I1130" i="4"/>
  <c r="H1130" i="4"/>
  <c r="G1130" i="4"/>
  <c r="F1130" i="4"/>
  <c r="L1116" i="4"/>
  <c r="K1116" i="4"/>
  <c r="J1116" i="4"/>
  <c r="I1116" i="4"/>
  <c r="H1116" i="4"/>
  <c r="G1116" i="4"/>
  <c r="F1116" i="4"/>
  <c r="L1114" i="4"/>
  <c r="K1114" i="4"/>
  <c r="J1114" i="4"/>
  <c r="I1114" i="4"/>
  <c r="H1114" i="4"/>
  <c r="G1114" i="4"/>
  <c r="F1114" i="4"/>
  <c r="L1112" i="4"/>
  <c r="K1112" i="4"/>
  <c r="J1112" i="4"/>
  <c r="I1112" i="4"/>
  <c r="H1112" i="4"/>
  <c r="G1112" i="4"/>
  <c r="F1112" i="4"/>
  <c r="P1110" i="4"/>
  <c r="O1110" i="4"/>
  <c r="N1110" i="4"/>
  <c r="L1110" i="4"/>
  <c r="K1110" i="4"/>
  <c r="J1110" i="4"/>
  <c r="I1110" i="4"/>
  <c r="H1110" i="4"/>
  <c r="G1110" i="4"/>
  <c r="F1110" i="4"/>
  <c r="P1108" i="4"/>
  <c r="O1108" i="4"/>
  <c r="N1108" i="4"/>
  <c r="L1108" i="4"/>
  <c r="K1108" i="4"/>
  <c r="J1108" i="4"/>
  <c r="I1108" i="4"/>
  <c r="H1108" i="4"/>
  <c r="G1108" i="4"/>
  <c r="F1108" i="4"/>
  <c r="P1106" i="4"/>
  <c r="O1106" i="4"/>
  <c r="N1106" i="4"/>
  <c r="L1106" i="4"/>
  <c r="K1106" i="4"/>
  <c r="J1106" i="4"/>
  <c r="I1106" i="4"/>
  <c r="H1106" i="4"/>
  <c r="G1106" i="4"/>
  <c r="F1106" i="4"/>
  <c r="P1104" i="4"/>
  <c r="O1104" i="4"/>
  <c r="N1104" i="4"/>
  <c r="L1104" i="4"/>
  <c r="K1104" i="4"/>
  <c r="J1104" i="4"/>
  <c r="I1104" i="4"/>
  <c r="H1104" i="4"/>
  <c r="G1104" i="4"/>
  <c r="F1104" i="4"/>
  <c r="P1102" i="4"/>
  <c r="O1102" i="4"/>
  <c r="N1102" i="4"/>
  <c r="L1102" i="4"/>
  <c r="K1102" i="4"/>
  <c r="J1102" i="4"/>
  <c r="I1102" i="4"/>
  <c r="H1102" i="4"/>
  <c r="G1102" i="4"/>
  <c r="F1102" i="4"/>
  <c r="L1088" i="4"/>
  <c r="K1088" i="4"/>
  <c r="J1088" i="4"/>
  <c r="I1088" i="4"/>
  <c r="H1088" i="4"/>
  <c r="G1088" i="4"/>
  <c r="F1088" i="4"/>
  <c r="L1086" i="4"/>
  <c r="K1086" i="4"/>
  <c r="J1086" i="4"/>
  <c r="I1086" i="4"/>
  <c r="H1086" i="4"/>
  <c r="G1086" i="4"/>
  <c r="F1086" i="4"/>
  <c r="L1084" i="4"/>
  <c r="K1084" i="4"/>
  <c r="J1084" i="4"/>
  <c r="I1084" i="4"/>
  <c r="H1084" i="4"/>
  <c r="G1084" i="4"/>
  <c r="F1084" i="4"/>
  <c r="P1082" i="4"/>
  <c r="O1082" i="4"/>
  <c r="N1082" i="4"/>
  <c r="L1082" i="4"/>
  <c r="K1082" i="4"/>
  <c r="J1082" i="4"/>
  <c r="I1082" i="4"/>
  <c r="H1082" i="4"/>
  <c r="G1082" i="4"/>
  <c r="F1082" i="4"/>
  <c r="P1080" i="4"/>
  <c r="O1080" i="4"/>
  <c r="N1080" i="4"/>
  <c r="L1080" i="4"/>
  <c r="K1080" i="4"/>
  <c r="J1080" i="4"/>
  <c r="I1080" i="4"/>
  <c r="H1080" i="4"/>
  <c r="G1080" i="4"/>
  <c r="F1080" i="4"/>
  <c r="P1078" i="4"/>
  <c r="O1078" i="4"/>
  <c r="N1078" i="4"/>
  <c r="L1078" i="4"/>
  <c r="K1078" i="4"/>
  <c r="J1078" i="4"/>
  <c r="I1078" i="4"/>
  <c r="H1078" i="4"/>
  <c r="G1078" i="4"/>
  <c r="F1078" i="4"/>
  <c r="P1076" i="4"/>
  <c r="O1076" i="4"/>
  <c r="N1076" i="4"/>
  <c r="L1076" i="4"/>
  <c r="K1076" i="4"/>
  <c r="J1076" i="4"/>
  <c r="I1076" i="4"/>
  <c r="H1076" i="4"/>
  <c r="G1076" i="4"/>
  <c r="F1076" i="4"/>
  <c r="P1074" i="4"/>
  <c r="O1074" i="4"/>
  <c r="N1074" i="4"/>
  <c r="L1074" i="4"/>
  <c r="K1074" i="4"/>
  <c r="J1074" i="4"/>
  <c r="I1074" i="4"/>
  <c r="H1074" i="4"/>
  <c r="G1074" i="4"/>
  <c r="F1074" i="4"/>
  <c r="L1060" i="4"/>
  <c r="K1060" i="4"/>
  <c r="J1060" i="4"/>
  <c r="I1060" i="4"/>
  <c r="H1060" i="4"/>
  <c r="G1060" i="4"/>
  <c r="F1060" i="4"/>
  <c r="L1058" i="4"/>
  <c r="K1058" i="4"/>
  <c r="J1058" i="4"/>
  <c r="I1058" i="4"/>
  <c r="H1058" i="4"/>
  <c r="G1058" i="4"/>
  <c r="F1058" i="4"/>
  <c r="L1056" i="4"/>
  <c r="K1056" i="4"/>
  <c r="J1056" i="4"/>
  <c r="I1056" i="4"/>
  <c r="H1056" i="4"/>
  <c r="G1056" i="4"/>
  <c r="F1056" i="4"/>
  <c r="P1054" i="4"/>
  <c r="O1054" i="4"/>
  <c r="N1054" i="4"/>
  <c r="L1054" i="4"/>
  <c r="K1054" i="4"/>
  <c r="J1054" i="4"/>
  <c r="I1054" i="4"/>
  <c r="H1054" i="4"/>
  <c r="G1054" i="4"/>
  <c r="F1054" i="4"/>
  <c r="P1052" i="4"/>
  <c r="O1052" i="4"/>
  <c r="N1052" i="4"/>
  <c r="L1052" i="4"/>
  <c r="K1052" i="4"/>
  <c r="J1052" i="4"/>
  <c r="I1052" i="4"/>
  <c r="H1052" i="4"/>
  <c r="G1052" i="4"/>
  <c r="F1052" i="4"/>
  <c r="P1050" i="4"/>
  <c r="O1050" i="4"/>
  <c r="N1050" i="4"/>
  <c r="L1050" i="4"/>
  <c r="K1050" i="4"/>
  <c r="J1050" i="4"/>
  <c r="I1050" i="4"/>
  <c r="H1050" i="4"/>
  <c r="G1050" i="4"/>
  <c r="F1050" i="4"/>
  <c r="P1048" i="4"/>
  <c r="O1048" i="4"/>
  <c r="N1048" i="4"/>
  <c r="L1048" i="4"/>
  <c r="K1048" i="4"/>
  <c r="J1048" i="4"/>
  <c r="I1048" i="4"/>
  <c r="H1048" i="4"/>
  <c r="G1048" i="4"/>
  <c r="F1048" i="4"/>
  <c r="P1046" i="4"/>
  <c r="O1046" i="4"/>
  <c r="N1046" i="4"/>
  <c r="L1046" i="4"/>
  <c r="K1046" i="4"/>
  <c r="J1046" i="4"/>
  <c r="I1046" i="4"/>
  <c r="H1046" i="4"/>
  <c r="G1046" i="4"/>
  <c r="F1046" i="4"/>
  <c r="L1032" i="4"/>
  <c r="K1032" i="4"/>
  <c r="J1032" i="4"/>
  <c r="I1032" i="4"/>
  <c r="H1032" i="4"/>
  <c r="G1032" i="4"/>
  <c r="F1032" i="4"/>
  <c r="L1030" i="4"/>
  <c r="K1030" i="4"/>
  <c r="J1030" i="4"/>
  <c r="I1030" i="4"/>
  <c r="H1030" i="4"/>
  <c r="G1030" i="4"/>
  <c r="F1030" i="4"/>
  <c r="L1028" i="4"/>
  <c r="K1028" i="4"/>
  <c r="J1028" i="4"/>
  <c r="I1028" i="4"/>
  <c r="H1028" i="4"/>
  <c r="G1028" i="4"/>
  <c r="F1028" i="4"/>
  <c r="P1026" i="4"/>
  <c r="O1026" i="4"/>
  <c r="N1026" i="4"/>
  <c r="L1026" i="4"/>
  <c r="K1026" i="4"/>
  <c r="J1026" i="4"/>
  <c r="I1026" i="4"/>
  <c r="H1026" i="4"/>
  <c r="G1026" i="4"/>
  <c r="F1026" i="4"/>
  <c r="P1024" i="4"/>
  <c r="O1024" i="4"/>
  <c r="N1024" i="4"/>
  <c r="L1024" i="4"/>
  <c r="K1024" i="4"/>
  <c r="J1024" i="4"/>
  <c r="I1024" i="4"/>
  <c r="H1024" i="4"/>
  <c r="G1024" i="4"/>
  <c r="F1024" i="4"/>
  <c r="P1022" i="4"/>
  <c r="O1022" i="4"/>
  <c r="N1022" i="4"/>
  <c r="L1022" i="4"/>
  <c r="K1022" i="4"/>
  <c r="J1022" i="4"/>
  <c r="I1022" i="4"/>
  <c r="H1022" i="4"/>
  <c r="G1022" i="4"/>
  <c r="F1022" i="4"/>
  <c r="P1020" i="4"/>
  <c r="O1020" i="4"/>
  <c r="N1020" i="4"/>
  <c r="L1020" i="4"/>
  <c r="K1020" i="4"/>
  <c r="J1020" i="4"/>
  <c r="I1020" i="4"/>
  <c r="H1020" i="4"/>
  <c r="G1020" i="4"/>
  <c r="F1020" i="4"/>
  <c r="P1018" i="4"/>
  <c r="O1018" i="4"/>
  <c r="N1018" i="4"/>
  <c r="L1018" i="4"/>
  <c r="K1018" i="4"/>
  <c r="J1018" i="4"/>
  <c r="I1018" i="4"/>
  <c r="H1018" i="4"/>
  <c r="G1018" i="4"/>
  <c r="F1018" i="4"/>
  <c r="L1004" i="4"/>
  <c r="K1004" i="4"/>
  <c r="J1004" i="4"/>
  <c r="I1004" i="4"/>
  <c r="H1004" i="4"/>
  <c r="G1004" i="4"/>
  <c r="F1004" i="4"/>
  <c r="L1002" i="4"/>
  <c r="K1002" i="4"/>
  <c r="J1002" i="4"/>
  <c r="I1002" i="4"/>
  <c r="H1002" i="4"/>
  <c r="G1002" i="4"/>
  <c r="F1002" i="4"/>
  <c r="L1000" i="4"/>
  <c r="K1000" i="4"/>
  <c r="J1000" i="4"/>
  <c r="I1000" i="4"/>
  <c r="H1000" i="4"/>
  <c r="G1000" i="4"/>
  <c r="F1000" i="4"/>
  <c r="P998" i="4"/>
  <c r="O998" i="4"/>
  <c r="N998" i="4"/>
  <c r="L998" i="4"/>
  <c r="K998" i="4"/>
  <c r="J998" i="4"/>
  <c r="I998" i="4"/>
  <c r="H998" i="4"/>
  <c r="G998" i="4"/>
  <c r="F998" i="4"/>
  <c r="P996" i="4"/>
  <c r="O996" i="4"/>
  <c r="N996" i="4"/>
  <c r="L996" i="4"/>
  <c r="K996" i="4"/>
  <c r="J996" i="4"/>
  <c r="I996" i="4"/>
  <c r="H996" i="4"/>
  <c r="G996" i="4"/>
  <c r="F996" i="4"/>
  <c r="P994" i="4"/>
  <c r="O994" i="4"/>
  <c r="N994" i="4"/>
  <c r="L994" i="4"/>
  <c r="K994" i="4"/>
  <c r="J994" i="4"/>
  <c r="I994" i="4"/>
  <c r="H994" i="4"/>
  <c r="G994" i="4"/>
  <c r="F994" i="4"/>
  <c r="P992" i="4"/>
  <c r="O992" i="4"/>
  <c r="N992" i="4"/>
  <c r="L992" i="4"/>
  <c r="K992" i="4"/>
  <c r="J992" i="4"/>
  <c r="I992" i="4"/>
  <c r="H992" i="4"/>
  <c r="G992" i="4"/>
  <c r="F992" i="4"/>
  <c r="P990" i="4"/>
  <c r="O990" i="4"/>
  <c r="N990" i="4"/>
  <c r="L990" i="4"/>
  <c r="K990" i="4"/>
  <c r="J990" i="4"/>
  <c r="I990" i="4"/>
  <c r="H990" i="4"/>
  <c r="G990" i="4"/>
  <c r="F990" i="4"/>
  <c r="L976" i="4"/>
  <c r="K976" i="4"/>
  <c r="J976" i="4"/>
  <c r="I976" i="4"/>
  <c r="H976" i="4"/>
  <c r="G976" i="4"/>
  <c r="F976" i="4"/>
  <c r="L974" i="4"/>
  <c r="K974" i="4"/>
  <c r="J974" i="4"/>
  <c r="I974" i="4"/>
  <c r="H974" i="4"/>
  <c r="G974" i="4"/>
  <c r="F974" i="4"/>
  <c r="L972" i="4"/>
  <c r="K972" i="4"/>
  <c r="J972" i="4"/>
  <c r="I972" i="4"/>
  <c r="H972" i="4"/>
  <c r="G972" i="4"/>
  <c r="F972" i="4"/>
  <c r="P970" i="4"/>
  <c r="O970" i="4"/>
  <c r="N970" i="4"/>
  <c r="L970" i="4"/>
  <c r="K970" i="4"/>
  <c r="J970" i="4"/>
  <c r="I970" i="4"/>
  <c r="H970" i="4"/>
  <c r="G970" i="4"/>
  <c r="F970" i="4"/>
  <c r="P968" i="4"/>
  <c r="O968" i="4"/>
  <c r="N968" i="4"/>
  <c r="L968" i="4"/>
  <c r="K968" i="4"/>
  <c r="J968" i="4"/>
  <c r="I968" i="4"/>
  <c r="H968" i="4"/>
  <c r="G968" i="4"/>
  <c r="F968" i="4"/>
  <c r="P966" i="4"/>
  <c r="O966" i="4"/>
  <c r="N966" i="4"/>
  <c r="L966" i="4"/>
  <c r="K966" i="4"/>
  <c r="J966" i="4"/>
  <c r="I966" i="4"/>
  <c r="H966" i="4"/>
  <c r="G966" i="4"/>
  <c r="F966" i="4"/>
  <c r="P964" i="4"/>
  <c r="O964" i="4"/>
  <c r="N964" i="4"/>
  <c r="L964" i="4"/>
  <c r="K964" i="4"/>
  <c r="J964" i="4"/>
  <c r="I964" i="4"/>
  <c r="H964" i="4"/>
  <c r="G964" i="4"/>
  <c r="F964" i="4"/>
  <c r="P962" i="4"/>
  <c r="O962" i="4"/>
  <c r="N962" i="4"/>
  <c r="L962" i="4"/>
  <c r="K962" i="4"/>
  <c r="J962" i="4"/>
  <c r="I962" i="4"/>
  <c r="H962" i="4"/>
  <c r="G962" i="4"/>
  <c r="F962" i="4"/>
  <c r="L948" i="4"/>
  <c r="K948" i="4"/>
  <c r="J948" i="4"/>
  <c r="I948" i="4"/>
  <c r="H948" i="4"/>
  <c r="G948" i="4"/>
  <c r="F948" i="4"/>
  <c r="L946" i="4"/>
  <c r="K946" i="4"/>
  <c r="J946" i="4"/>
  <c r="I946" i="4"/>
  <c r="H946" i="4"/>
  <c r="G946" i="4"/>
  <c r="F946" i="4"/>
  <c r="L944" i="4"/>
  <c r="K944" i="4"/>
  <c r="J944" i="4"/>
  <c r="I944" i="4"/>
  <c r="H944" i="4"/>
  <c r="G944" i="4"/>
  <c r="F944" i="4"/>
  <c r="P942" i="4"/>
  <c r="O942" i="4"/>
  <c r="N942" i="4"/>
  <c r="L942" i="4"/>
  <c r="K942" i="4"/>
  <c r="J942" i="4"/>
  <c r="I942" i="4"/>
  <c r="H942" i="4"/>
  <c r="G942" i="4"/>
  <c r="F942" i="4"/>
  <c r="P940" i="4"/>
  <c r="O940" i="4"/>
  <c r="N940" i="4"/>
  <c r="L940" i="4"/>
  <c r="K940" i="4"/>
  <c r="J940" i="4"/>
  <c r="I940" i="4"/>
  <c r="H940" i="4"/>
  <c r="G940" i="4"/>
  <c r="F940" i="4"/>
  <c r="P938" i="4"/>
  <c r="O938" i="4"/>
  <c r="N938" i="4"/>
  <c r="L938" i="4"/>
  <c r="K938" i="4"/>
  <c r="J938" i="4"/>
  <c r="I938" i="4"/>
  <c r="H938" i="4"/>
  <c r="G938" i="4"/>
  <c r="F938" i="4"/>
  <c r="P936" i="4"/>
  <c r="O936" i="4"/>
  <c r="N936" i="4"/>
  <c r="L936" i="4"/>
  <c r="K936" i="4"/>
  <c r="J936" i="4"/>
  <c r="I936" i="4"/>
  <c r="H936" i="4"/>
  <c r="G936" i="4"/>
  <c r="F936" i="4"/>
  <c r="P934" i="4"/>
  <c r="O934" i="4"/>
  <c r="N934" i="4"/>
  <c r="L934" i="4"/>
  <c r="K934" i="4"/>
  <c r="J934" i="4"/>
  <c r="I934" i="4"/>
  <c r="H934" i="4"/>
  <c r="G934" i="4"/>
  <c r="F934" i="4"/>
  <c r="L920" i="4"/>
  <c r="K920" i="4"/>
  <c r="J920" i="4"/>
  <c r="I920" i="4"/>
  <c r="H920" i="4"/>
  <c r="G920" i="4"/>
  <c r="F920" i="4"/>
  <c r="L918" i="4"/>
  <c r="K918" i="4"/>
  <c r="J918" i="4"/>
  <c r="I918" i="4"/>
  <c r="H918" i="4"/>
  <c r="G918" i="4"/>
  <c r="F918" i="4"/>
  <c r="L916" i="4"/>
  <c r="K916" i="4"/>
  <c r="J916" i="4"/>
  <c r="I916" i="4"/>
  <c r="H916" i="4"/>
  <c r="G916" i="4"/>
  <c r="F916" i="4"/>
  <c r="P914" i="4"/>
  <c r="O914" i="4"/>
  <c r="N914" i="4"/>
  <c r="L914" i="4"/>
  <c r="K914" i="4"/>
  <c r="J914" i="4"/>
  <c r="I914" i="4"/>
  <c r="H914" i="4"/>
  <c r="G914" i="4"/>
  <c r="F914" i="4"/>
  <c r="P912" i="4"/>
  <c r="O912" i="4"/>
  <c r="N912" i="4"/>
  <c r="L912" i="4"/>
  <c r="K912" i="4"/>
  <c r="J912" i="4"/>
  <c r="I912" i="4"/>
  <c r="H912" i="4"/>
  <c r="G912" i="4"/>
  <c r="F912" i="4"/>
  <c r="P910" i="4"/>
  <c r="O910" i="4"/>
  <c r="N910" i="4"/>
  <c r="L910" i="4"/>
  <c r="K910" i="4"/>
  <c r="J910" i="4"/>
  <c r="I910" i="4"/>
  <c r="H910" i="4"/>
  <c r="G910" i="4"/>
  <c r="F910" i="4"/>
  <c r="P908" i="4"/>
  <c r="O908" i="4"/>
  <c r="N908" i="4"/>
  <c r="L908" i="4"/>
  <c r="K908" i="4"/>
  <c r="J908" i="4"/>
  <c r="I908" i="4"/>
  <c r="H908" i="4"/>
  <c r="G908" i="4"/>
  <c r="F908" i="4"/>
  <c r="P906" i="4"/>
  <c r="O906" i="4"/>
  <c r="N906" i="4"/>
  <c r="L906" i="4"/>
  <c r="K906" i="4"/>
  <c r="J906" i="4"/>
  <c r="I906" i="4"/>
  <c r="H906" i="4"/>
  <c r="G906" i="4"/>
  <c r="F906" i="4"/>
  <c r="L892" i="4"/>
  <c r="K892" i="4"/>
  <c r="J892" i="4"/>
  <c r="I892" i="4"/>
  <c r="H892" i="4"/>
  <c r="G892" i="4"/>
  <c r="F892" i="4"/>
  <c r="L890" i="4"/>
  <c r="K890" i="4"/>
  <c r="J890" i="4"/>
  <c r="I890" i="4"/>
  <c r="H890" i="4"/>
  <c r="G890" i="4"/>
  <c r="F890" i="4"/>
  <c r="L888" i="4"/>
  <c r="K888" i="4"/>
  <c r="J888" i="4"/>
  <c r="I888" i="4"/>
  <c r="H888" i="4"/>
  <c r="G888" i="4"/>
  <c r="F888" i="4"/>
  <c r="P886" i="4"/>
  <c r="O886" i="4"/>
  <c r="N886" i="4"/>
  <c r="L886" i="4"/>
  <c r="K886" i="4"/>
  <c r="J886" i="4"/>
  <c r="I886" i="4"/>
  <c r="H886" i="4"/>
  <c r="G886" i="4"/>
  <c r="F886" i="4"/>
  <c r="P884" i="4"/>
  <c r="O884" i="4"/>
  <c r="N884" i="4"/>
  <c r="L884" i="4"/>
  <c r="K884" i="4"/>
  <c r="J884" i="4"/>
  <c r="I884" i="4"/>
  <c r="H884" i="4"/>
  <c r="G884" i="4"/>
  <c r="F884" i="4"/>
  <c r="P882" i="4"/>
  <c r="O882" i="4"/>
  <c r="N882" i="4"/>
  <c r="L882" i="4"/>
  <c r="K882" i="4"/>
  <c r="J882" i="4"/>
  <c r="I882" i="4"/>
  <c r="H882" i="4"/>
  <c r="G882" i="4"/>
  <c r="F882" i="4"/>
  <c r="P880" i="4"/>
  <c r="O880" i="4"/>
  <c r="N880" i="4"/>
  <c r="L880" i="4"/>
  <c r="K880" i="4"/>
  <c r="J880" i="4"/>
  <c r="I880" i="4"/>
  <c r="H880" i="4"/>
  <c r="G880" i="4"/>
  <c r="F880" i="4"/>
  <c r="P878" i="4"/>
  <c r="O878" i="4"/>
  <c r="N878" i="4"/>
  <c r="L878" i="4"/>
  <c r="K878" i="4"/>
  <c r="J878" i="4"/>
  <c r="I878" i="4"/>
  <c r="H878" i="4"/>
  <c r="G878" i="4"/>
  <c r="F878" i="4"/>
  <c r="L864" i="4"/>
  <c r="K864" i="4"/>
  <c r="J864" i="4"/>
  <c r="I864" i="4"/>
  <c r="H864" i="4"/>
  <c r="G864" i="4"/>
  <c r="F864" i="4"/>
  <c r="L862" i="4"/>
  <c r="K862" i="4"/>
  <c r="J862" i="4"/>
  <c r="I862" i="4"/>
  <c r="H862" i="4"/>
  <c r="G862" i="4"/>
  <c r="F862" i="4"/>
  <c r="L860" i="4"/>
  <c r="K860" i="4"/>
  <c r="J860" i="4"/>
  <c r="I860" i="4"/>
  <c r="H860" i="4"/>
  <c r="G860" i="4"/>
  <c r="F860" i="4"/>
  <c r="P858" i="4"/>
  <c r="O858" i="4"/>
  <c r="N858" i="4"/>
  <c r="L858" i="4"/>
  <c r="K858" i="4"/>
  <c r="J858" i="4"/>
  <c r="I858" i="4"/>
  <c r="H858" i="4"/>
  <c r="G858" i="4"/>
  <c r="F858" i="4"/>
  <c r="P856" i="4"/>
  <c r="O856" i="4"/>
  <c r="N856" i="4"/>
  <c r="L856" i="4"/>
  <c r="K856" i="4"/>
  <c r="J856" i="4"/>
  <c r="I856" i="4"/>
  <c r="H856" i="4"/>
  <c r="G856" i="4"/>
  <c r="F856" i="4"/>
  <c r="P854" i="4"/>
  <c r="O854" i="4"/>
  <c r="N854" i="4"/>
  <c r="L854" i="4"/>
  <c r="K854" i="4"/>
  <c r="J854" i="4"/>
  <c r="I854" i="4"/>
  <c r="H854" i="4"/>
  <c r="G854" i="4"/>
  <c r="F854" i="4"/>
  <c r="P852" i="4"/>
  <c r="O852" i="4"/>
  <c r="N852" i="4"/>
  <c r="L852" i="4"/>
  <c r="K852" i="4"/>
  <c r="J852" i="4"/>
  <c r="I852" i="4"/>
  <c r="H852" i="4"/>
  <c r="G852" i="4"/>
  <c r="F852" i="4"/>
  <c r="P850" i="4"/>
  <c r="O850" i="4"/>
  <c r="N850" i="4"/>
  <c r="L850" i="4"/>
  <c r="K850" i="4"/>
  <c r="J850" i="4"/>
  <c r="I850" i="4"/>
  <c r="H850" i="4"/>
  <c r="G850" i="4"/>
  <c r="F850" i="4"/>
  <c r="L836" i="4"/>
  <c r="K836" i="4"/>
  <c r="J836" i="4"/>
  <c r="I836" i="4"/>
  <c r="H836" i="4"/>
  <c r="G836" i="4"/>
  <c r="F836" i="4"/>
  <c r="L834" i="4"/>
  <c r="K834" i="4"/>
  <c r="J834" i="4"/>
  <c r="I834" i="4"/>
  <c r="H834" i="4"/>
  <c r="G834" i="4"/>
  <c r="F834" i="4"/>
  <c r="L832" i="4"/>
  <c r="K832" i="4"/>
  <c r="J832" i="4"/>
  <c r="I832" i="4"/>
  <c r="H832" i="4"/>
  <c r="G832" i="4"/>
  <c r="F832" i="4"/>
  <c r="P830" i="4"/>
  <c r="O830" i="4"/>
  <c r="N830" i="4"/>
  <c r="L830" i="4"/>
  <c r="K830" i="4"/>
  <c r="J830" i="4"/>
  <c r="I830" i="4"/>
  <c r="H830" i="4"/>
  <c r="G830" i="4"/>
  <c r="F830" i="4"/>
  <c r="P828" i="4"/>
  <c r="O828" i="4"/>
  <c r="N828" i="4"/>
  <c r="L828" i="4"/>
  <c r="K828" i="4"/>
  <c r="J828" i="4"/>
  <c r="I828" i="4"/>
  <c r="H828" i="4"/>
  <c r="G828" i="4"/>
  <c r="F828" i="4"/>
  <c r="P826" i="4"/>
  <c r="O826" i="4"/>
  <c r="N826" i="4"/>
  <c r="L826" i="4"/>
  <c r="K826" i="4"/>
  <c r="J826" i="4"/>
  <c r="I826" i="4"/>
  <c r="H826" i="4"/>
  <c r="G826" i="4"/>
  <c r="F826" i="4"/>
  <c r="P824" i="4"/>
  <c r="O824" i="4"/>
  <c r="N824" i="4"/>
  <c r="L824" i="4"/>
  <c r="K824" i="4"/>
  <c r="J824" i="4"/>
  <c r="I824" i="4"/>
  <c r="H824" i="4"/>
  <c r="G824" i="4"/>
  <c r="F824" i="4"/>
  <c r="P822" i="4"/>
  <c r="O822" i="4"/>
  <c r="N822" i="4"/>
  <c r="L822" i="4"/>
  <c r="K822" i="4"/>
  <c r="J822" i="4"/>
  <c r="I822" i="4"/>
  <c r="H822" i="4"/>
  <c r="G822" i="4"/>
  <c r="F822" i="4"/>
  <c r="L808" i="4"/>
  <c r="K808" i="4"/>
  <c r="J808" i="4"/>
  <c r="I808" i="4"/>
  <c r="H808" i="4"/>
  <c r="G808" i="4"/>
  <c r="F808" i="4"/>
  <c r="L806" i="4"/>
  <c r="K806" i="4"/>
  <c r="J806" i="4"/>
  <c r="I806" i="4"/>
  <c r="H806" i="4"/>
  <c r="G806" i="4"/>
  <c r="F806" i="4"/>
  <c r="L804" i="4"/>
  <c r="K804" i="4"/>
  <c r="J804" i="4"/>
  <c r="I804" i="4"/>
  <c r="H804" i="4"/>
  <c r="G804" i="4"/>
  <c r="F804" i="4"/>
  <c r="P802" i="4"/>
  <c r="O802" i="4"/>
  <c r="N802" i="4"/>
  <c r="L802" i="4"/>
  <c r="K802" i="4"/>
  <c r="J802" i="4"/>
  <c r="I802" i="4"/>
  <c r="H802" i="4"/>
  <c r="G802" i="4"/>
  <c r="F802" i="4"/>
  <c r="P800" i="4"/>
  <c r="O800" i="4"/>
  <c r="N800" i="4"/>
  <c r="L800" i="4"/>
  <c r="K800" i="4"/>
  <c r="J800" i="4"/>
  <c r="I800" i="4"/>
  <c r="H800" i="4"/>
  <c r="G800" i="4"/>
  <c r="F800" i="4"/>
  <c r="P798" i="4"/>
  <c r="O798" i="4"/>
  <c r="N798" i="4"/>
  <c r="L798" i="4"/>
  <c r="K798" i="4"/>
  <c r="J798" i="4"/>
  <c r="I798" i="4"/>
  <c r="H798" i="4"/>
  <c r="G798" i="4"/>
  <c r="F798" i="4"/>
  <c r="P796" i="4"/>
  <c r="O796" i="4"/>
  <c r="N796" i="4"/>
  <c r="L796" i="4"/>
  <c r="K796" i="4"/>
  <c r="J796" i="4"/>
  <c r="I796" i="4"/>
  <c r="H796" i="4"/>
  <c r="G796" i="4"/>
  <c r="F796" i="4"/>
  <c r="P794" i="4"/>
  <c r="O794" i="4"/>
  <c r="N794" i="4"/>
  <c r="L794" i="4"/>
  <c r="K794" i="4"/>
  <c r="J794" i="4"/>
  <c r="I794" i="4"/>
  <c r="H794" i="4"/>
  <c r="G794" i="4"/>
  <c r="F794" i="4"/>
  <c r="L780" i="4"/>
  <c r="K780" i="4"/>
  <c r="J780" i="4"/>
  <c r="I780" i="4"/>
  <c r="H780" i="4"/>
  <c r="G780" i="4"/>
  <c r="F780" i="4"/>
  <c r="L778" i="4"/>
  <c r="K778" i="4"/>
  <c r="J778" i="4"/>
  <c r="I778" i="4"/>
  <c r="H778" i="4"/>
  <c r="G778" i="4"/>
  <c r="F778" i="4"/>
  <c r="L776" i="4"/>
  <c r="K776" i="4"/>
  <c r="J776" i="4"/>
  <c r="I776" i="4"/>
  <c r="H776" i="4"/>
  <c r="G776" i="4"/>
  <c r="F776" i="4"/>
  <c r="P774" i="4"/>
  <c r="O774" i="4"/>
  <c r="N774" i="4"/>
  <c r="L774" i="4"/>
  <c r="K774" i="4"/>
  <c r="J774" i="4"/>
  <c r="I774" i="4"/>
  <c r="H774" i="4"/>
  <c r="G774" i="4"/>
  <c r="F774" i="4"/>
  <c r="P772" i="4"/>
  <c r="O772" i="4"/>
  <c r="N772" i="4"/>
  <c r="L772" i="4"/>
  <c r="K772" i="4"/>
  <c r="J772" i="4"/>
  <c r="I772" i="4"/>
  <c r="H772" i="4"/>
  <c r="G772" i="4"/>
  <c r="F772" i="4"/>
  <c r="P770" i="4"/>
  <c r="O770" i="4"/>
  <c r="N770" i="4"/>
  <c r="L770" i="4"/>
  <c r="K770" i="4"/>
  <c r="J770" i="4"/>
  <c r="I770" i="4"/>
  <c r="H770" i="4"/>
  <c r="G770" i="4"/>
  <c r="F770" i="4"/>
  <c r="P768" i="4"/>
  <c r="O768" i="4"/>
  <c r="N768" i="4"/>
  <c r="L768" i="4"/>
  <c r="K768" i="4"/>
  <c r="J768" i="4"/>
  <c r="I768" i="4"/>
  <c r="H768" i="4"/>
  <c r="G768" i="4"/>
  <c r="F768" i="4"/>
  <c r="P766" i="4"/>
  <c r="O766" i="4"/>
  <c r="N766" i="4"/>
  <c r="L766" i="4"/>
  <c r="K766" i="4"/>
  <c r="J766" i="4"/>
  <c r="I766" i="4"/>
  <c r="H766" i="4"/>
  <c r="G766" i="4"/>
  <c r="F766" i="4"/>
  <c r="L752" i="4"/>
  <c r="K752" i="4"/>
  <c r="J752" i="4"/>
  <c r="I752" i="4"/>
  <c r="H752" i="4"/>
  <c r="G752" i="4"/>
  <c r="F752" i="4"/>
  <c r="L750" i="4"/>
  <c r="K750" i="4"/>
  <c r="J750" i="4"/>
  <c r="I750" i="4"/>
  <c r="H750" i="4"/>
  <c r="G750" i="4"/>
  <c r="F750" i="4"/>
  <c r="L748" i="4"/>
  <c r="K748" i="4"/>
  <c r="J748" i="4"/>
  <c r="I748" i="4"/>
  <c r="H748" i="4"/>
  <c r="G748" i="4"/>
  <c r="F748" i="4"/>
  <c r="P746" i="4"/>
  <c r="O746" i="4"/>
  <c r="N746" i="4"/>
  <c r="L746" i="4"/>
  <c r="K746" i="4"/>
  <c r="J746" i="4"/>
  <c r="I746" i="4"/>
  <c r="H746" i="4"/>
  <c r="G746" i="4"/>
  <c r="F746" i="4"/>
  <c r="P744" i="4"/>
  <c r="O744" i="4"/>
  <c r="N744" i="4"/>
  <c r="L744" i="4"/>
  <c r="K744" i="4"/>
  <c r="J744" i="4"/>
  <c r="I744" i="4"/>
  <c r="H744" i="4"/>
  <c r="G744" i="4"/>
  <c r="F744" i="4"/>
  <c r="P742" i="4"/>
  <c r="O742" i="4"/>
  <c r="N742" i="4"/>
  <c r="L742" i="4"/>
  <c r="K742" i="4"/>
  <c r="J742" i="4"/>
  <c r="I742" i="4"/>
  <c r="H742" i="4"/>
  <c r="G742" i="4"/>
  <c r="F742" i="4"/>
  <c r="P740" i="4"/>
  <c r="O740" i="4"/>
  <c r="N740" i="4"/>
  <c r="L740" i="4"/>
  <c r="K740" i="4"/>
  <c r="J740" i="4"/>
  <c r="I740" i="4"/>
  <c r="H740" i="4"/>
  <c r="G740" i="4"/>
  <c r="F740" i="4"/>
  <c r="P738" i="4"/>
  <c r="O738" i="4"/>
  <c r="N738" i="4"/>
  <c r="L738" i="4"/>
  <c r="K738" i="4"/>
  <c r="J738" i="4"/>
  <c r="I738" i="4"/>
  <c r="H738" i="4"/>
  <c r="G738" i="4"/>
  <c r="F738" i="4"/>
  <c r="L724" i="4"/>
  <c r="K724" i="4"/>
  <c r="J724" i="4"/>
  <c r="I724" i="4"/>
  <c r="H724" i="4"/>
  <c r="G724" i="4"/>
  <c r="F724" i="4"/>
  <c r="L722" i="4"/>
  <c r="K722" i="4"/>
  <c r="J722" i="4"/>
  <c r="I722" i="4"/>
  <c r="H722" i="4"/>
  <c r="G722" i="4"/>
  <c r="F722" i="4"/>
  <c r="L720" i="4"/>
  <c r="K720" i="4"/>
  <c r="J720" i="4"/>
  <c r="I720" i="4"/>
  <c r="H720" i="4"/>
  <c r="G720" i="4"/>
  <c r="F720" i="4"/>
  <c r="P718" i="4"/>
  <c r="O718" i="4"/>
  <c r="N718" i="4"/>
  <c r="L718" i="4"/>
  <c r="K718" i="4"/>
  <c r="J718" i="4"/>
  <c r="I718" i="4"/>
  <c r="H718" i="4"/>
  <c r="G718" i="4"/>
  <c r="F718" i="4"/>
  <c r="P716" i="4"/>
  <c r="O716" i="4"/>
  <c r="N716" i="4"/>
  <c r="L716" i="4"/>
  <c r="K716" i="4"/>
  <c r="J716" i="4"/>
  <c r="I716" i="4"/>
  <c r="H716" i="4"/>
  <c r="G716" i="4"/>
  <c r="F716" i="4"/>
  <c r="P714" i="4"/>
  <c r="O714" i="4"/>
  <c r="N714" i="4"/>
  <c r="L714" i="4"/>
  <c r="K714" i="4"/>
  <c r="J714" i="4"/>
  <c r="I714" i="4"/>
  <c r="H714" i="4"/>
  <c r="G714" i="4"/>
  <c r="F714" i="4"/>
  <c r="P712" i="4"/>
  <c r="O712" i="4"/>
  <c r="N712" i="4"/>
  <c r="L712" i="4"/>
  <c r="K712" i="4"/>
  <c r="J712" i="4"/>
  <c r="I712" i="4"/>
  <c r="H712" i="4"/>
  <c r="G712" i="4"/>
  <c r="F712" i="4"/>
  <c r="P710" i="4"/>
  <c r="O710" i="4"/>
  <c r="N710" i="4"/>
  <c r="L710" i="4"/>
  <c r="K710" i="4"/>
  <c r="J710" i="4"/>
  <c r="I710" i="4"/>
  <c r="H710" i="4"/>
  <c r="G710" i="4"/>
  <c r="F710" i="4"/>
  <c r="L696" i="4"/>
  <c r="K696" i="4"/>
  <c r="J696" i="4"/>
  <c r="I696" i="4"/>
  <c r="H696" i="4"/>
  <c r="G696" i="4"/>
  <c r="F696" i="4"/>
  <c r="L694" i="4"/>
  <c r="K694" i="4"/>
  <c r="J694" i="4"/>
  <c r="I694" i="4"/>
  <c r="H694" i="4"/>
  <c r="G694" i="4"/>
  <c r="F694" i="4"/>
  <c r="L692" i="4"/>
  <c r="K692" i="4"/>
  <c r="J692" i="4"/>
  <c r="I692" i="4"/>
  <c r="H692" i="4"/>
  <c r="G692" i="4"/>
  <c r="F692" i="4"/>
  <c r="P690" i="4"/>
  <c r="O690" i="4"/>
  <c r="N690" i="4"/>
  <c r="L690" i="4"/>
  <c r="K690" i="4"/>
  <c r="J690" i="4"/>
  <c r="I690" i="4"/>
  <c r="H690" i="4"/>
  <c r="G690" i="4"/>
  <c r="F690" i="4"/>
  <c r="P688" i="4"/>
  <c r="O688" i="4"/>
  <c r="N688" i="4"/>
  <c r="L688" i="4"/>
  <c r="K688" i="4"/>
  <c r="J688" i="4"/>
  <c r="I688" i="4"/>
  <c r="H688" i="4"/>
  <c r="G688" i="4"/>
  <c r="F688" i="4"/>
  <c r="P686" i="4"/>
  <c r="O686" i="4"/>
  <c r="N686" i="4"/>
  <c r="L686" i="4"/>
  <c r="K686" i="4"/>
  <c r="J686" i="4"/>
  <c r="I686" i="4"/>
  <c r="H686" i="4"/>
  <c r="G686" i="4"/>
  <c r="F686" i="4"/>
  <c r="P684" i="4"/>
  <c r="O684" i="4"/>
  <c r="N684" i="4"/>
  <c r="L684" i="4"/>
  <c r="K684" i="4"/>
  <c r="J684" i="4"/>
  <c r="I684" i="4"/>
  <c r="H684" i="4"/>
  <c r="G684" i="4"/>
  <c r="F684" i="4"/>
  <c r="P682" i="4"/>
  <c r="O682" i="4"/>
  <c r="N682" i="4"/>
  <c r="L682" i="4"/>
  <c r="K682" i="4"/>
  <c r="J682" i="4"/>
  <c r="I682" i="4"/>
  <c r="H682" i="4"/>
  <c r="G682" i="4"/>
  <c r="F682" i="4"/>
  <c r="L668" i="4"/>
  <c r="K668" i="4"/>
  <c r="J668" i="4"/>
  <c r="I668" i="4"/>
  <c r="H668" i="4"/>
  <c r="G668" i="4"/>
  <c r="F668" i="4"/>
  <c r="L666" i="4"/>
  <c r="K666" i="4"/>
  <c r="J666" i="4"/>
  <c r="I666" i="4"/>
  <c r="H666" i="4"/>
  <c r="G666" i="4"/>
  <c r="F666" i="4"/>
  <c r="L664" i="4"/>
  <c r="K664" i="4"/>
  <c r="J664" i="4"/>
  <c r="I664" i="4"/>
  <c r="H664" i="4"/>
  <c r="G664" i="4"/>
  <c r="F664" i="4"/>
  <c r="P662" i="4"/>
  <c r="O662" i="4"/>
  <c r="N662" i="4"/>
  <c r="L662" i="4"/>
  <c r="K662" i="4"/>
  <c r="J662" i="4"/>
  <c r="I662" i="4"/>
  <c r="H662" i="4"/>
  <c r="G662" i="4"/>
  <c r="F662" i="4"/>
  <c r="P660" i="4"/>
  <c r="O660" i="4"/>
  <c r="N660" i="4"/>
  <c r="L660" i="4"/>
  <c r="K660" i="4"/>
  <c r="J660" i="4"/>
  <c r="I660" i="4"/>
  <c r="H660" i="4"/>
  <c r="G660" i="4"/>
  <c r="F660" i="4"/>
  <c r="P658" i="4"/>
  <c r="O658" i="4"/>
  <c r="N658" i="4"/>
  <c r="L658" i="4"/>
  <c r="K658" i="4"/>
  <c r="J658" i="4"/>
  <c r="I658" i="4"/>
  <c r="H658" i="4"/>
  <c r="G658" i="4"/>
  <c r="F658" i="4"/>
  <c r="P656" i="4"/>
  <c r="O656" i="4"/>
  <c r="N656" i="4"/>
  <c r="L656" i="4"/>
  <c r="K656" i="4"/>
  <c r="J656" i="4"/>
  <c r="I656" i="4"/>
  <c r="H656" i="4"/>
  <c r="G656" i="4"/>
  <c r="F656" i="4"/>
  <c r="P654" i="4"/>
  <c r="O654" i="4"/>
  <c r="N654" i="4"/>
  <c r="L654" i="4"/>
  <c r="K654" i="4"/>
  <c r="J654" i="4"/>
  <c r="I654" i="4"/>
  <c r="H654" i="4"/>
  <c r="G654" i="4"/>
  <c r="F654" i="4"/>
  <c r="L640" i="4"/>
  <c r="K640" i="4"/>
  <c r="J640" i="4"/>
  <c r="I640" i="4"/>
  <c r="H640" i="4"/>
  <c r="G640" i="4"/>
  <c r="F640" i="4"/>
  <c r="L638" i="4"/>
  <c r="K638" i="4"/>
  <c r="J638" i="4"/>
  <c r="I638" i="4"/>
  <c r="H638" i="4"/>
  <c r="G638" i="4"/>
  <c r="F638" i="4"/>
  <c r="L636" i="4"/>
  <c r="K636" i="4"/>
  <c r="J636" i="4"/>
  <c r="I636" i="4"/>
  <c r="H636" i="4"/>
  <c r="G636" i="4"/>
  <c r="F636" i="4"/>
  <c r="P634" i="4"/>
  <c r="O634" i="4"/>
  <c r="N634" i="4"/>
  <c r="L634" i="4"/>
  <c r="K634" i="4"/>
  <c r="J634" i="4"/>
  <c r="I634" i="4"/>
  <c r="H634" i="4"/>
  <c r="G634" i="4"/>
  <c r="F634" i="4"/>
  <c r="P632" i="4"/>
  <c r="O632" i="4"/>
  <c r="N632" i="4"/>
  <c r="L632" i="4"/>
  <c r="K632" i="4"/>
  <c r="J632" i="4"/>
  <c r="I632" i="4"/>
  <c r="H632" i="4"/>
  <c r="G632" i="4"/>
  <c r="F632" i="4"/>
  <c r="P630" i="4"/>
  <c r="O630" i="4"/>
  <c r="N630" i="4"/>
  <c r="L630" i="4"/>
  <c r="K630" i="4"/>
  <c r="J630" i="4"/>
  <c r="I630" i="4"/>
  <c r="H630" i="4"/>
  <c r="G630" i="4"/>
  <c r="F630" i="4"/>
  <c r="P628" i="4"/>
  <c r="O628" i="4"/>
  <c r="N628" i="4"/>
  <c r="L628" i="4"/>
  <c r="K628" i="4"/>
  <c r="J628" i="4"/>
  <c r="I628" i="4"/>
  <c r="H628" i="4"/>
  <c r="G628" i="4"/>
  <c r="F628" i="4"/>
  <c r="P626" i="4"/>
  <c r="O626" i="4"/>
  <c r="N626" i="4"/>
  <c r="L626" i="4"/>
  <c r="K626" i="4"/>
  <c r="J626" i="4"/>
  <c r="I626" i="4"/>
  <c r="H626" i="4"/>
  <c r="G626" i="4"/>
  <c r="F626" i="4"/>
  <c r="L612" i="4"/>
  <c r="K612" i="4"/>
  <c r="J612" i="4"/>
  <c r="I612" i="4"/>
  <c r="H612" i="4"/>
  <c r="G612" i="4"/>
  <c r="F612" i="4"/>
  <c r="L610" i="4"/>
  <c r="K610" i="4"/>
  <c r="J610" i="4"/>
  <c r="I610" i="4"/>
  <c r="H610" i="4"/>
  <c r="G610" i="4"/>
  <c r="F610" i="4"/>
  <c r="L608" i="4"/>
  <c r="K608" i="4"/>
  <c r="J608" i="4"/>
  <c r="I608" i="4"/>
  <c r="H608" i="4"/>
  <c r="G608" i="4"/>
  <c r="F608" i="4"/>
  <c r="P606" i="4"/>
  <c r="O606" i="4"/>
  <c r="N606" i="4"/>
  <c r="L606" i="4"/>
  <c r="K606" i="4"/>
  <c r="J606" i="4"/>
  <c r="I606" i="4"/>
  <c r="H606" i="4"/>
  <c r="G606" i="4"/>
  <c r="F606" i="4"/>
  <c r="P604" i="4"/>
  <c r="O604" i="4"/>
  <c r="N604" i="4"/>
  <c r="L604" i="4"/>
  <c r="K604" i="4"/>
  <c r="J604" i="4"/>
  <c r="I604" i="4"/>
  <c r="H604" i="4"/>
  <c r="G604" i="4"/>
  <c r="F604" i="4"/>
  <c r="P602" i="4"/>
  <c r="O602" i="4"/>
  <c r="N602" i="4"/>
  <c r="L602" i="4"/>
  <c r="K602" i="4"/>
  <c r="J602" i="4"/>
  <c r="I602" i="4"/>
  <c r="H602" i="4"/>
  <c r="G602" i="4"/>
  <c r="F602" i="4"/>
  <c r="P600" i="4"/>
  <c r="O600" i="4"/>
  <c r="N600" i="4"/>
  <c r="L600" i="4"/>
  <c r="K600" i="4"/>
  <c r="J600" i="4"/>
  <c r="I600" i="4"/>
  <c r="H600" i="4"/>
  <c r="G600" i="4"/>
  <c r="F600" i="4"/>
  <c r="P598" i="4"/>
  <c r="O598" i="4"/>
  <c r="N598" i="4"/>
  <c r="L598" i="4"/>
  <c r="K598" i="4"/>
  <c r="J598" i="4"/>
  <c r="I598" i="4"/>
  <c r="H598" i="4"/>
  <c r="G598" i="4"/>
  <c r="F598" i="4"/>
  <c r="L584" i="4"/>
  <c r="K584" i="4"/>
  <c r="J584" i="4"/>
  <c r="I584" i="4"/>
  <c r="H584" i="4"/>
  <c r="G584" i="4"/>
  <c r="F584" i="4"/>
  <c r="L582" i="4"/>
  <c r="K582" i="4"/>
  <c r="J582" i="4"/>
  <c r="I582" i="4"/>
  <c r="H582" i="4"/>
  <c r="G582" i="4"/>
  <c r="F582" i="4"/>
  <c r="L580" i="4"/>
  <c r="K580" i="4"/>
  <c r="J580" i="4"/>
  <c r="I580" i="4"/>
  <c r="H580" i="4"/>
  <c r="G580" i="4"/>
  <c r="F580" i="4"/>
  <c r="P578" i="4"/>
  <c r="O578" i="4"/>
  <c r="N578" i="4"/>
  <c r="L578" i="4"/>
  <c r="K578" i="4"/>
  <c r="J578" i="4"/>
  <c r="I578" i="4"/>
  <c r="H578" i="4"/>
  <c r="G578" i="4"/>
  <c r="F578" i="4"/>
  <c r="P576" i="4"/>
  <c r="O576" i="4"/>
  <c r="N576" i="4"/>
  <c r="L576" i="4"/>
  <c r="K576" i="4"/>
  <c r="J576" i="4"/>
  <c r="I576" i="4"/>
  <c r="H576" i="4"/>
  <c r="G576" i="4"/>
  <c r="F576" i="4"/>
  <c r="P574" i="4"/>
  <c r="O574" i="4"/>
  <c r="N574" i="4"/>
  <c r="L574" i="4"/>
  <c r="K574" i="4"/>
  <c r="J574" i="4"/>
  <c r="I574" i="4"/>
  <c r="H574" i="4"/>
  <c r="G574" i="4"/>
  <c r="F574" i="4"/>
  <c r="P572" i="4"/>
  <c r="O572" i="4"/>
  <c r="N572" i="4"/>
  <c r="L572" i="4"/>
  <c r="K572" i="4"/>
  <c r="J572" i="4"/>
  <c r="I572" i="4"/>
  <c r="H572" i="4"/>
  <c r="G572" i="4"/>
  <c r="F572" i="4"/>
  <c r="P570" i="4"/>
  <c r="O570" i="4"/>
  <c r="N570" i="4"/>
  <c r="L570" i="4"/>
  <c r="K570" i="4"/>
  <c r="J570" i="4"/>
  <c r="I570" i="4"/>
  <c r="H570" i="4"/>
  <c r="G570" i="4"/>
  <c r="F570" i="4"/>
  <c r="L556" i="4"/>
  <c r="K556" i="4"/>
  <c r="J556" i="4"/>
  <c r="I556" i="4"/>
  <c r="H556" i="4"/>
  <c r="G556" i="4"/>
  <c r="F556" i="4"/>
  <c r="L554" i="4"/>
  <c r="K554" i="4"/>
  <c r="J554" i="4"/>
  <c r="I554" i="4"/>
  <c r="H554" i="4"/>
  <c r="G554" i="4"/>
  <c r="F554" i="4"/>
  <c r="L552" i="4"/>
  <c r="K552" i="4"/>
  <c r="J552" i="4"/>
  <c r="I552" i="4"/>
  <c r="H552" i="4"/>
  <c r="G552" i="4"/>
  <c r="F552" i="4"/>
  <c r="P550" i="4"/>
  <c r="O550" i="4"/>
  <c r="N550" i="4"/>
  <c r="L550" i="4"/>
  <c r="K550" i="4"/>
  <c r="J550" i="4"/>
  <c r="I550" i="4"/>
  <c r="H550" i="4"/>
  <c r="G550" i="4"/>
  <c r="F550" i="4"/>
  <c r="P548" i="4"/>
  <c r="O548" i="4"/>
  <c r="N548" i="4"/>
  <c r="L548" i="4"/>
  <c r="K548" i="4"/>
  <c r="J548" i="4"/>
  <c r="I548" i="4"/>
  <c r="H548" i="4"/>
  <c r="G548" i="4"/>
  <c r="F548" i="4"/>
  <c r="P546" i="4"/>
  <c r="O546" i="4"/>
  <c r="N546" i="4"/>
  <c r="L546" i="4"/>
  <c r="K546" i="4"/>
  <c r="J546" i="4"/>
  <c r="I546" i="4"/>
  <c r="H546" i="4"/>
  <c r="G546" i="4"/>
  <c r="F546" i="4"/>
  <c r="P544" i="4"/>
  <c r="O544" i="4"/>
  <c r="N544" i="4"/>
  <c r="L544" i="4"/>
  <c r="K544" i="4"/>
  <c r="J544" i="4"/>
  <c r="I544" i="4"/>
  <c r="H544" i="4"/>
  <c r="G544" i="4"/>
  <c r="F544" i="4"/>
  <c r="P542" i="4"/>
  <c r="O542" i="4"/>
  <c r="N542" i="4"/>
  <c r="L542" i="4"/>
  <c r="K542" i="4"/>
  <c r="J542" i="4"/>
  <c r="I542" i="4"/>
  <c r="H542" i="4"/>
  <c r="G542" i="4"/>
  <c r="F542" i="4"/>
  <c r="L528" i="4"/>
  <c r="K528" i="4"/>
  <c r="J528" i="4"/>
  <c r="I528" i="4"/>
  <c r="H528" i="4"/>
  <c r="G528" i="4"/>
  <c r="F528" i="4"/>
  <c r="L526" i="4"/>
  <c r="K526" i="4"/>
  <c r="J526" i="4"/>
  <c r="I526" i="4"/>
  <c r="H526" i="4"/>
  <c r="G526" i="4"/>
  <c r="F526" i="4"/>
  <c r="L524" i="4"/>
  <c r="K524" i="4"/>
  <c r="J524" i="4"/>
  <c r="I524" i="4"/>
  <c r="H524" i="4"/>
  <c r="G524" i="4"/>
  <c r="F524" i="4"/>
  <c r="P522" i="4"/>
  <c r="O522" i="4"/>
  <c r="N522" i="4"/>
  <c r="L522" i="4"/>
  <c r="K522" i="4"/>
  <c r="J522" i="4"/>
  <c r="I522" i="4"/>
  <c r="H522" i="4"/>
  <c r="G522" i="4"/>
  <c r="F522" i="4"/>
  <c r="P520" i="4"/>
  <c r="O520" i="4"/>
  <c r="N520" i="4"/>
  <c r="L520" i="4"/>
  <c r="K520" i="4"/>
  <c r="J520" i="4"/>
  <c r="I520" i="4"/>
  <c r="H520" i="4"/>
  <c r="G520" i="4"/>
  <c r="F520" i="4"/>
  <c r="P518" i="4"/>
  <c r="O518" i="4"/>
  <c r="N518" i="4"/>
  <c r="L518" i="4"/>
  <c r="K518" i="4"/>
  <c r="J518" i="4"/>
  <c r="I518" i="4"/>
  <c r="H518" i="4"/>
  <c r="G518" i="4"/>
  <c r="F518" i="4"/>
  <c r="P516" i="4"/>
  <c r="O516" i="4"/>
  <c r="N516" i="4"/>
  <c r="L516" i="4"/>
  <c r="K516" i="4"/>
  <c r="J516" i="4"/>
  <c r="I516" i="4"/>
  <c r="H516" i="4"/>
  <c r="G516" i="4"/>
  <c r="F516" i="4"/>
  <c r="P514" i="4"/>
  <c r="O514" i="4"/>
  <c r="N514" i="4"/>
  <c r="L514" i="4"/>
  <c r="K514" i="4"/>
  <c r="J514" i="4"/>
  <c r="I514" i="4"/>
  <c r="H514" i="4"/>
  <c r="G514" i="4"/>
  <c r="F514" i="4"/>
  <c r="L500" i="4"/>
  <c r="K500" i="4"/>
  <c r="J500" i="4"/>
  <c r="I500" i="4"/>
  <c r="H500" i="4"/>
  <c r="G500" i="4"/>
  <c r="F500" i="4"/>
  <c r="L498" i="4"/>
  <c r="K498" i="4"/>
  <c r="J498" i="4"/>
  <c r="I498" i="4"/>
  <c r="H498" i="4"/>
  <c r="G498" i="4"/>
  <c r="F498" i="4"/>
  <c r="L496" i="4"/>
  <c r="K496" i="4"/>
  <c r="J496" i="4"/>
  <c r="I496" i="4"/>
  <c r="H496" i="4"/>
  <c r="G496" i="4"/>
  <c r="F496" i="4"/>
  <c r="P494" i="4"/>
  <c r="O494" i="4"/>
  <c r="N494" i="4"/>
  <c r="L494" i="4"/>
  <c r="K494" i="4"/>
  <c r="J494" i="4"/>
  <c r="I494" i="4"/>
  <c r="H494" i="4"/>
  <c r="G494" i="4"/>
  <c r="F494" i="4"/>
  <c r="P492" i="4"/>
  <c r="O492" i="4"/>
  <c r="N492" i="4"/>
  <c r="L492" i="4"/>
  <c r="K492" i="4"/>
  <c r="J492" i="4"/>
  <c r="I492" i="4"/>
  <c r="H492" i="4"/>
  <c r="G492" i="4"/>
  <c r="F492" i="4"/>
  <c r="P490" i="4"/>
  <c r="O490" i="4"/>
  <c r="N490" i="4"/>
  <c r="L490" i="4"/>
  <c r="K490" i="4"/>
  <c r="J490" i="4"/>
  <c r="I490" i="4"/>
  <c r="H490" i="4"/>
  <c r="G490" i="4"/>
  <c r="F490" i="4"/>
  <c r="P488" i="4"/>
  <c r="O488" i="4"/>
  <c r="N488" i="4"/>
  <c r="L488" i="4"/>
  <c r="K488" i="4"/>
  <c r="J488" i="4"/>
  <c r="I488" i="4"/>
  <c r="H488" i="4"/>
  <c r="G488" i="4"/>
  <c r="F488" i="4"/>
  <c r="P486" i="4"/>
  <c r="O486" i="4"/>
  <c r="N486" i="4"/>
  <c r="L486" i="4"/>
  <c r="K486" i="4"/>
  <c r="J486" i="4"/>
  <c r="I486" i="4"/>
  <c r="H486" i="4"/>
  <c r="G486" i="4"/>
  <c r="F486" i="4"/>
  <c r="L472" i="4"/>
  <c r="K472" i="4"/>
  <c r="J472" i="4"/>
  <c r="I472" i="4"/>
  <c r="H472" i="4"/>
  <c r="G472" i="4"/>
  <c r="F472" i="4"/>
  <c r="L470" i="4"/>
  <c r="K470" i="4"/>
  <c r="J470" i="4"/>
  <c r="I470" i="4"/>
  <c r="H470" i="4"/>
  <c r="G470" i="4"/>
  <c r="F470" i="4"/>
  <c r="L468" i="4"/>
  <c r="K468" i="4"/>
  <c r="J468" i="4"/>
  <c r="I468" i="4"/>
  <c r="H468" i="4"/>
  <c r="G468" i="4"/>
  <c r="F468" i="4"/>
  <c r="P466" i="4"/>
  <c r="O466" i="4"/>
  <c r="N466" i="4"/>
  <c r="L466" i="4"/>
  <c r="K466" i="4"/>
  <c r="J466" i="4"/>
  <c r="I466" i="4"/>
  <c r="H466" i="4"/>
  <c r="G466" i="4"/>
  <c r="F466" i="4"/>
  <c r="P464" i="4"/>
  <c r="O464" i="4"/>
  <c r="N464" i="4"/>
  <c r="L464" i="4"/>
  <c r="K464" i="4"/>
  <c r="J464" i="4"/>
  <c r="I464" i="4"/>
  <c r="H464" i="4"/>
  <c r="G464" i="4"/>
  <c r="F464" i="4"/>
  <c r="P462" i="4"/>
  <c r="O462" i="4"/>
  <c r="N462" i="4"/>
  <c r="L462" i="4"/>
  <c r="K462" i="4"/>
  <c r="J462" i="4"/>
  <c r="I462" i="4"/>
  <c r="H462" i="4"/>
  <c r="G462" i="4"/>
  <c r="F462" i="4"/>
  <c r="P460" i="4"/>
  <c r="O460" i="4"/>
  <c r="N460" i="4"/>
  <c r="L460" i="4"/>
  <c r="K460" i="4"/>
  <c r="J460" i="4"/>
  <c r="I460" i="4"/>
  <c r="H460" i="4"/>
  <c r="G460" i="4"/>
  <c r="F460" i="4"/>
  <c r="P458" i="4"/>
  <c r="O458" i="4"/>
  <c r="N458" i="4"/>
  <c r="L458" i="4"/>
  <c r="K458" i="4"/>
  <c r="J458" i="4"/>
  <c r="I458" i="4"/>
  <c r="H458" i="4"/>
  <c r="G458" i="4"/>
  <c r="F458" i="4"/>
  <c r="L444" i="4"/>
  <c r="K444" i="4"/>
  <c r="J444" i="4"/>
  <c r="I444" i="4"/>
  <c r="H444" i="4"/>
  <c r="G444" i="4"/>
  <c r="F444" i="4"/>
  <c r="L442" i="4"/>
  <c r="K442" i="4"/>
  <c r="J442" i="4"/>
  <c r="I442" i="4"/>
  <c r="H442" i="4"/>
  <c r="G442" i="4"/>
  <c r="F442" i="4"/>
  <c r="L440" i="4"/>
  <c r="K440" i="4"/>
  <c r="J440" i="4"/>
  <c r="I440" i="4"/>
  <c r="H440" i="4"/>
  <c r="G440" i="4"/>
  <c r="F440" i="4"/>
  <c r="P438" i="4"/>
  <c r="O438" i="4"/>
  <c r="N438" i="4"/>
  <c r="L438" i="4"/>
  <c r="K438" i="4"/>
  <c r="J438" i="4"/>
  <c r="I438" i="4"/>
  <c r="H438" i="4"/>
  <c r="G438" i="4"/>
  <c r="F438" i="4"/>
  <c r="P436" i="4"/>
  <c r="O436" i="4"/>
  <c r="N436" i="4"/>
  <c r="L436" i="4"/>
  <c r="K436" i="4"/>
  <c r="J436" i="4"/>
  <c r="I436" i="4"/>
  <c r="H436" i="4"/>
  <c r="G436" i="4"/>
  <c r="F436" i="4"/>
  <c r="P434" i="4"/>
  <c r="O434" i="4"/>
  <c r="N434" i="4"/>
  <c r="L434" i="4"/>
  <c r="K434" i="4"/>
  <c r="J434" i="4"/>
  <c r="I434" i="4"/>
  <c r="H434" i="4"/>
  <c r="G434" i="4"/>
  <c r="F434" i="4"/>
  <c r="P432" i="4"/>
  <c r="O432" i="4"/>
  <c r="N432" i="4"/>
  <c r="L432" i="4"/>
  <c r="K432" i="4"/>
  <c r="J432" i="4"/>
  <c r="I432" i="4"/>
  <c r="H432" i="4"/>
  <c r="G432" i="4"/>
  <c r="F432" i="4"/>
  <c r="P430" i="4"/>
  <c r="O430" i="4"/>
  <c r="N430" i="4"/>
  <c r="L430" i="4"/>
  <c r="K430" i="4"/>
  <c r="J430" i="4"/>
  <c r="I430" i="4"/>
  <c r="H430" i="4"/>
  <c r="G430" i="4"/>
  <c r="F430" i="4"/>
  <c r="L416" i="4"/>
  <c r="K416" i="4"/>
  <c r="J416" i="4"/>
  <c r="I416" i="4"/>
  <c r="H416" i="4"/>
  <c r="G416" i="4"/>
  <c r="F416" i="4"/>
  <c r="L414" i="4"/>
  <c r="K414" i="4"/>
  <c r="J414" i="4"/>
  <c r="I414" i="4"/>
  <c r="H414" i="4"/>
  <c r="G414" i="4"/>
  <c r="F414" i="4"/>
  <c r="L412" i="4"/>
  <c r="K412" i="4"/>
  <c r="J412" i="4"/>
  <c r="I412" i="4"/>
  <c r="H412" i="4"/>
  <c r="G412" i="4"/>
  <c r="F412" i="4"/>
  <c r="P410" i="4"/>
  <c r="O410" i="4"/>
  <c r="N410" i="4"/>
  <c r="L410" i="4"/>
  <c r="K410" i="4"/>
  <c r="J410" i="4"/>
  <c r="I410" i="4"/>
  <c r="H410" i="4"/>
  <c r="G410" i="4"/>
  <c r="F410" i="4"/>
  <c r="P408" i="4"/>
  <c r="O408" i="4"/>
  <c r="N408" i="4"/>
  <c r="L408" i="4"/>
  <c r="K408" i="4"/>
  <c r="J408" i="4"/>
  <c r="I408" i="4"/>
  <c r="H408" i="4"/>
  <c r="G408" i="4"/>
  <c r="F408" i="4"/>
  <c r="P406" i="4"/>
  <c r="O406" i="4"/>
  <c r="N406" i="4"/>
  <c r="L406" i="4"/>
  <c r="K406" i="4"/>
  <c r="J406" i="4"/>
  <c r="I406" i="4"/>
  <c r="H406" i="4"/>
  <c r="G406" i="4"/>
  <c r="F406" i="4"/>
  <c r="P404" i="4"/>
  <c r="O404" i="4"/>
  <c r="N404" i="4"/>
  <c r="L404" i="4"/>
  <c r="K404" i="4"/>
  <c r="J404" i="4"/>
  <c r="I404" i="4"/>
  <c r="H404" i="4"/>
  <c r="G404" i="4"/>
  <c r="F404" i="4"/>
  <c r="P402" i="4"/>
  <c r="O402" i="4"/>
  <c r="N402" i="4"/>
  <c r="L402" i="4"/>
  <c r="K402" i="4"/>
  <c r="J402" i="4"/>
  <c r="I402" i="4"/>
  <c r="H402" i="4"/>
  <c r="G402" i="4"/>
  <c r="F402" i="4"/>
  <c r="L388" i="4"/>
  <c r="K388" i="4"/>
  <c r="J388" i="4"/>
  <c r="I388" i="4"/>
  <c r="H388" i="4"/>
  <c r="G388" i="4"/>
  <c r="F388" i="4"/>
  <c r="L386" i="4"/>
  <c r="K386" i="4"/>
  <c r="J386" i="4"/>
  <c r="I386" i="4"/>
  <c r="H386" i="4"/>
  <c r="G386" i="4"/>
  <c r="F386" i="4"/>
  <c r="L384" i="4"/>
  <c r="K384" i="4"/>
  <c r="J384" i="4"/>
  <c r="I384" i="4"/>
  <c r="H384" i="4"/>
  <c r="G384" i="4"/>
  <c r="F384" i="4"/>
  <c r="P382" i="4"/>
  <c r="O382" i="4"/>
  <c r="N382" i="4"/>
  <c r="L382" i="4"/>
  <c r="K382" i="4"/>
  <c r="J382" i="4"/>
  <c r="I382" i="4"/>
  <c r="H382" i="4"/>
  <c r="G382" i="4"/>
  <c r="F382" i="4"/>
  <c r="P380" i="4"/>
  <c r="O380" i="4"/>
  <c r="N380" i="4"/>
  <c r="L380" i="4"/>
  <c r="K380" i="4"/>
  <c r="J380" i="4"/>
  <c r="I380" i="4"/>
  <c r="H380" i="4"/>
  <c r="G380" i="4"/>
  <c r="F380" i="4"/>
  <c r="P378" i="4"/>
  <c r="O378" i="4"/>
  <c r="N378" i="4"/>
  <c r="L378" i="4"/>
  <c r="K378" i="4"/>
  <c r="J378" i="4"/>
  <c r="I378" i="4"/>
  <c r="H378" i="4"/>
  <c r="G378" i="4"/>
  <c r="F378" i="4"/>
  <c r="P376" i="4"/>
  <c r="O376" i="4"/>
  <c r="N376" i="4"/>
  <c r="L376" i="4"/>
  <c r="K376" i="4"/>
  <c r="J376" i="4"/>
  <c r="I376" i="4"/>
  <c r="H376" i="4"/>
  <c r="G376" i="4"/>
  <c r="F376" i="4"/>
  <c r="P374" i="4"/>
  <c r="O374" i="4"/>
  <c r="N374" i="4"/>
  <c r="L374" i="4"/>
  <c r="K374" i="4"/>
  <c r="J374" i="4"/>
  <c r="I374" i="4"/>
  <c r="H374" i="4"/>
  <c r="G374" i="4"/>
  <c r="F374" i="4"/>
  <c r="L360" i="4"/>
  <c r="K360" i="4"/>
  <c r="J360" i="4"/>
  <c r="I360" i="4"/>
  <c r="H360" i="4"/>
  <c r="G360" i="4"/>
  <c r="F360" i="4"/>
  <c r="L358" i="4"/>
  <c r="K358" i="4"/>
  <c r="J358" i="4"/>
  <c r="I358" i="4"/>
  <c r="H358" i="4"/>
  <c r="G358" i="4"/>
  <c r="F358" i="4"/>
  <c r="L356" i="4"/>
  <c r="K356" i="4"/>
  <c r="J356" i="4"/>
  <c r="I356" i="4"/>
  <c r="H356" i="4"/>
  <c r="G356" i="4"/>
  <c r="F356" i="4"/>
  <c r="P354" i="4"/>
  <c r="O354" i="4"/>
  <c r="N354" i="4"/>
  <c r="L354" i="4"/>
  <c r="K354" i="4"/>
  <c r="J354" i="4"/>
  <c r="I354" i="4"/>
  <c r="H354" i="4"/>
  <c r="G354" i="4"/>
  <c r="F354" i="4"/>
  <c r="P352" i="4"/>
  <c r="O352" i="4"/>
  <c r="N352" i="4"/>
  <c r="L352" i="4"/>
  <c r="K352" i="4"/>
  <c r="J352" i="4"/>
  <c r="I352" i="4"/>
  <c r="H352" i="4"/>
  <c r="G352" i="4"/>
  <c r="F352" i="4"/>
  <c r="P350" i="4"/>
  <c r="O350" i="4"/>
  <c r="N350" i="4"/>
  <c r="L350" i="4"/>
  <c r="K350" i="4"/>
  <c r="J350" i="4"/>
  <c r="I350" i="4"/>
  <c r="H350" i="4"/>
  <c r="G350" i="4"/>
  <c r="F350" i="4"/>
  <c r="P348" i="4"/>
  <c r="O348" i="4"/>
  <c r="N348" i="4"/>
  <c r="L348" i="4"/>
  <c r="K348" i="4"/>
  <c r="J348" i="4"/>
  <c r="I348" i="4"/>
  <c r="H348" i="4"/>
  <c r="G348" i="4"/>
  <c r="F348" i="4"/>
  <c r="P346" i="4"/>
  <c r="O346" i="4"/>
  <c r="N346" i="4"/>
  <c r="L346" i="4"/>
  <c r="K346" i="4"/>
  <c r="J346" i="4"/>
  <c r="I346" i="4"/>
  <c r="H346" i="4"/>
  <c r="G346" i="4"/>
  <c r="F346" i="4"/>
  <c r="L332" i="4"/>
  <c r="K332" i="4"/>
  <c r="J332" i="4"/>
  <c r="I332" i="4"/>
  <c r="H332" i="4"/>
  <c r="G332" i="4"/>
  <c r="F332" i="4"/>
  <c r="L330" i="4"/>
  <c r="K330" i="4"/>
  <c r="J330" i="4"/>
  <c r="I330" i="4"/>
  <c r="H330" i="4"/>
  <c r="G330" i="4"/>
  <c r="F330" i="4"/>
  <c r="L328" i="4"/>
  <c r="K328" i="4"/>
  <c r="J328" i="4"/>
  <c r="I328" i="4"/>
  <c r="H328" i="4"/>
  <c r="G328" i="4"/>
  <c r="F328" i="4"/>
  <c r="P326" i="4"/>
  <c r="O326" i="4"/>
  <c r="N326" i="4"/>
  <c r="L326" i="4"/>
  <c r="K326" i="4"/>
  <c r="J326" i="4"/>
  <c r="I326" i="4"/>
  <c r="H326" i="4"/>
  <c r="G326" i="4"/>
  <c r="F326" i="4"/>
  <c r="P324" i="4"/>
  <c r="O324" i="4"/>
  <c r="N324" i="4"/>
  <c r="L324" i="4"/>
  <c r="K324" i="4"/>
  <c r="J324" i="4"/>
  <c r="I324" i="4"/>
  <c r="H324" i="4"/>
  <c r="G324" i="4"/>
  <c r="F324" i="4"/>
  <c r="P322" i="4"/>
  <c r="O322" i="4"/>
  <c r="N322" i="4"/>
  <c r="L322" i="4"/>
  <c r="K322" i="4"/>
  <c r="J322" i="4"/>
  <c r="I322" i="4"/>
  <c r="H322" i="4"/>
  <c r="G322" i="4"/>
  <c r="F322" i="4"/>
  <c r="P320" i="4"/>
  <c r="O320" i="4"/>
  <c r="N320" i="4"/>
  <c r="L320" i="4"/>
  <c r="K320" i="4"/>
  <c r="J320" i="4"/>
  <c r="I320" i="4"/>
  <c r="H320" i="4"/>
  <c r="G320" i="4"/>
  <c r="F320" i="4"/>
  <c r="P318" i="4"/>
  <c r="O318" i="4"/>
  <c r="N318" i="4"/>
  <c r="L318" i="4"/>
  <c r="K318" i="4"/>
  <c r="J318" i="4"/>
  <c r="I318" i="4"/>
  <c r="H318" i="4"/>
  <c r="G318" i="4"/>
  <c r="F318" i="4"/>
  <c r="L304" i="4"/>
  <c r="K304" i="4"/>
  <c r="J304" i="4"/>
  <c r="I304" i="4"/>
  <c r="H304" i="4"/>
  <c r="G304" i="4"/>
  <c r="F304" i="4"/>
  <c r="L302" i="4"/>
  <c r="K302" i="4"/>
  <c r="J302" i="4"/>
  <c r="I302" i="4"/>
  <c r="H302" i="4"/>
  <c r="G302" i="4"/>
  <c r="F302" i="4"/>
  <c r="L300" i="4"/>
  <c r="K300" i="4"/>
  <c r="J300" i="4"/>
  <c r="I300" i="4"/>
  <c r="H300" i="4"/>
  <c r="G300" i="4"/>
  <c r="F300" i="4"/>
  <c r="P298" i="4"/>
  <c r="O298" i="4"/>
  <c r="N298" i="4"/>
  <c r="L298" i="4"/>
  <c r="K298" i="4"/>
  <c r="J298" i="4"/>
  <c r="I298" i="4"/>
  <c r="H298" i="4"/>
  <c r="G298" i="4"/>
  <c r="F298" i="4"/>
  <c r="P296" i="4"/>
  <c r="O296" i="4"/>
  <c r="N296" i="4"/>
  <c r="L296" i="4"/>
  <c r="K296" i="4"/>
  <c r="J296" i="4"/>
  <c r="I296" i="4"/>
  <c r="H296" i="4"/>
  <c r="G296" i="4"/>
  <c r="F296" i="4"/>
  <c r="P294" i="4"/>
  <c r="O294" i="4"/>
  <c r="N294" i="4"/>
  <c r="L294" i="4"/>
  <c r="K294" i="4"/>
  <c r="J294" i="4"/>
  <c r="I294" i="4"/>
  <c r="H294" i="4"/>
  <c r="G294" i="4"/>
  <c r="F294" i="4"/>
  <c r="P292" i="4"/>
  <c r="O292" i="4"/>
  <c r="N292" i="4"/>
  <c r="L292" i="4"/>
  <c r="K292" i="4"/>
  <c r="J292" i="4"/>
  <c r="I292" i="4"/>
  <c r="H292" i="4"/>
  <c r="G292" i="4"/>
  <c r="F292" i="4"/>
  <c r="P290" i="4"/>
  <c r="O290" i="4"/>
  <c r="N290" i="4"/>
  <c r="L290" i="4"/>
  <c r="K290" i="4"/>
  <c r="J290" i="4"/>
  <c r="I290" i="4"/>
  <c r="H290" i="4"/>
  <c r="G290" i="4"/>
  <c r="F290" i="4"/>
  <c r="L276" i="4"/>
  <c r="K276" i="4"/>
  <c r="J276" i="4"/>
  <c r="I276" i="4"/>
  <c r="H276" i="4"/>
  <c r="G276" i="4"/>
  <c r="F276" i="4"/>
  <c r="L274" i="4"/>
  <c r="K274" i="4"/>
  <c r="J274" i="4"/>
  <c r="I274" i="4"/>
  <c r="H274" i="4"/>
  <c r="G274" i="4"/>
  <c r="F274" i="4"/>
  <c r="L272" i="4"/>
  <c r="K272" i="4"/>
  <c r="J272" i="4"/>
  <c r="I272" i="4"/>
  <c r="H272" i="4"/>
  <c r="G272" i="4"/>
  <c r="F272" i="4"/>
  <c r="P270" i="4"/>
  <c r="O270" i="4"/>
  <c r="N270" i="4"/>
  <c r="L270" i="4"/>
  <c r="K270" i="4"/>
  <c r="J270" i="4"/>
  <c r="I270" i="4"/>
  <c r="H270" i="4"/>
  <c r="G270" i="4"/>
  <c r="F270" i="4"/>
  <c r="P268" i="4"/>
  <c r="O268" i="4"/>
  <c r="N268" i="4"/>
  <c r="L268" i="4"/>
  <c r="K268" i="4"/>
  <c r="J268" i="4"/>
  <c r="I268" i="4"/>
  <c r="H268" i="4"/>
  <c r="G268" i="4"/>
  <c r="F268" i="4"/>
  <c r="P266" i="4"/>
  <c r="O266" i="4"/>
  <c r="N266" i="4"/>
  <c r="L266" i="4"/>
  <c r="K266" i="4"/>
  <c r="J266" i="4"/>
  <c r="I266" i="4"/>
  <c r="H266" i="4"/>
  <c r="G266" i="4"/>
  <c r="F266" i="4"/>
  <c r="P264" i="4"/>
  <c r="O264" i="4"/>
  <c r="N264" i="4"/>
  <c r="L264" i="4"/>
  <c r="K264" i="4"/>
  <c r="J264" i="4"/>
  <c r="I264" i="4"/>
  <c r="H264" i="4"/>
  <c r="G264" i="4"/>
  <c r="F264" i="4"/>
  <c r="P262" i="4"/>
  <c r="O262" i="4"/>
  <c r="N262" i="4"/>
  <c r="L262" i="4"/>
  <c r="K262" i="4"/>
  <c r="J262" i="4"/>
  <c r="I262" i="4"/>
  <c r="H262" i="4"/>
  <c r="G262" i="4"/>
  <c r="F262" i="4"/>
  <c r="L248" i="4"/>
  <c r="K248" i="4"/>
  <c r="J248" i="4"/>
  <c r="I248" i="4"/>
  <c r="H248" i="4"/>
  <c r="G248" i="4"/>
  <c r="F248" i="4"/>
  <c r="L246" i="4"/>
  <c r="K246" i="4"/>
  <c r="J246" i="4"/>
  <c r="I246" i="4"/>
  <c r="H246" i="4"/>
  <c r="G246" i="4"/>
  <c r="F246" i="4"/>
  <c r="L244" i="4"/>
  <c r="K244" i="4"/>
  <c r="J244" i="4"/>
  <c r="I244" i="4"/>
  <c r="H244" i="4"/>
  <c r="G244" i="4"/>
  <c r="F244" i="4"/>
  <c r="P242" i="4"/>
  <c r="O242" i="4"/>
  <c r="N242" i="4"/>
  <c r="L242" i="4"/>
  <c r="K242" i="4"/>
  <c r="J242" i="4"/>
  <c r="I242" i="4"/>
  <c r="H242" i="4"/>
  <c r="G242" i="4"/>
  <c r="F242" i="4"/>
  <c r="P240" i="4"/>
  <c r="O240" i="4"/>
  <c r="N240" i="4"/>
  <c r="L240" i="4"/>
  <c r="K240" i="4"/>
  <c r="J240" i="4"/>
  <c r="I240" i="4"/>
  <c r="H240" i="4"/>
  <c r="G240" i="4"/>
  <c r="F240" i="4"/>
  <c r="P238" i="4"/>
  <c r="O238" i="4"/>
  <c r="N238" i="4"/>
  <c r="L238" i="4"/>
  <c r="K238" i="4"/>
  <c r="J238" i="4"/>
  <c r="I238" i="4"/>
  <c r="H238" i="4"/>
  <c r="G238" i="4"/>
  <c r="F238" i="4"/>
  <c r="P236" i="4"/>
  <c r="O236" i="4"/>
  <c r="N236" i="4"/>
  <c r="L236" i="4"/>
  <c r="K236" i="4"/>
  <c r="J236" i="4"/>
  <c r="I236" i="4"/>
  <c r="H236" i="4"/>
  <c r="G236" i="4"/>
  <c r="F236" i="4"/>
  <c r="P234" i="4"/>
  <c r="O234" i="4"/>
  <c r="N234" i="4"/>
  <c r="L234" i="4"/>
  <c r="K234" i="4"/>
  <c r="J234" i="4"/>
  <c r="I234" i="4"/>
  <c r="H234" i="4"/>
  <c r="G234" i="4"/>
  <c r="F234" i="4"/>
  <c r="L220" i="4"/>
  <c r="K220" i="4"/>
  <c r="J220" i="4"/>
  <c r="I220" i="4"/>
  <c r="H220" i="4"/>
  <c r="G220" i="4"/>
  <c r="F220" i="4"/>
  <c r="L218" i="4"/>
  <c r="K218" i="4"/>
  <c r="J218" i="4"/>
  <c r="I218" i="4"/>
  <c r="H218" i="4"/>
  <c r="G218" i="4"/>
  <c r="F218" i="4"/>
  <c r="L216" i="4"/>
  <c r="K216" i="4"/>
  <c r="J216" i="4"/>
  <c r="I216" i="4"/>
  <c r="H216" i="4"/>
  <c r="G216" i="4"/>
  <c r="F216" i="4"/>
  <c r="P214" i="4"/>
  <c r="O214" i="4"/>
  <c r="N214" i="4"/>
  <c r="L214" i="4"/>
  <c r="K214" i="4"/>
  <c r="J214" i="4"/>
  <c r="I214" i="4"/>
  <c r="H214" i="4"/>
  <c r="G214" i="4"/>
  <c r="F214" i="4"/>
  <c r="P212" i="4"/>
  <c r="O212" i="4"/>
  <c r="N212" i="4"/>
  <c r="L212" i="4"/>
  <c r="K212" i="4"/>
  <c r="J212" i="4"/>
  <c r="I212" i="4"/>
  <c r="H212" i="4"/>
  <c r="G212" i="4"/>
  <c r="F212" i="4"/>
  <c r="P210" i="4"/>
  <c r="O210" i="4"/>
  <c r="N210" i="4"/>
  <c r="L210" i="4"/>
  <c r="K210" i="4"/>
  <c r="J210" i="4"/>
  <c r="I210" i="4"/>
  <c r="H210" i="4"/>
  <c r="G210" i="4"/>
  <c r="F210" i="4"/>
  <c r="P208" i="4"/>
  <c r="O208" i="4"/>
  <c r="N208" i="4"/>
  <c r="L208" i="4"/>
  <c r="K208" i="4"/>
  <c r="J208" i="4"/>
  <c r="I208" i="4"/>
  <c r="H208" i="4"/>
  <c r="G208" i="4"/>
  <c r="F208" i="4"/>
  <c r="P206" i="4"/>
  <c r="O206" i="4"/>
  <c r="N206" i="4"/>
  <c r="L206" i="4"/>
  <c r="K206" i="4"/>
  <c r="J206" i="4"/>
  <c r="I206" i="4"/>
  <c r="H206" i="4"/>
  <c r="G206" i="4"/>
  <c r="F206" i="4"/>
  <c r="L192" i="4"/>
  <c r="K192" i="4"/>
  <c r="J192" i="4"/>
  <c r="I192" i="4"/>
  <c r="H192" i="4"/>
  <c r="G192" i="4"/>
  <c r="F192" i="4"/>
  <c r="L190" i="4"/>
  <c r="K190" i="4"/>
  <c r="J190" i="4"/>
  <c r="I190" i="4"/>
  <c r="H190" i="4"/>
  <c r="G190" i="4"/>
  <c r="F190" i="4"/>
  <c r="L188" i="4"/>
  <c r="K188" i="4"/>
  <c r="J188" i="4"/>
  <c r="I188" i="4"/>
  <c r="H188" i="4"/>
  <c r="G188" i="4"/>
  <c r="F188" i="4"/>
  <c r="P186" i="4"/>
  <c r="O186" i="4"/>
  <c r="N186" i="4"/>
  <c r="L186" i="4"/>
  <c r="K186" i="4"/>
  <c r="J186" i="4"/>
  <c r="I186" i="4"/>
  <c r="H186" i="4"/>
  <c r="G186" i="4"/>
  <c r="F186" i="4"/>
  <c r="P184" i="4"/>
  <c r="O184" i="4"/>
  <c r="N184" i="4"/>
  <c r="L184" i="4"/>
  <c r="K184" i="4"/>
  <c r="J184" i="4"/>
  <c r="I184" i="4"/>
  <c r="H184" i="4"/>
  <c r="G184" i="4"/>
  <c r="F184" i="4"/>
  <c r="P182" i="4"/>
  <c r="O182" i="4"/>
  <c r="N182" i="4"/>
  <c r="L182" i="4"/>
  <c r="K182" i="4"/>
  <c r="J182" i="4"/>
  <c r="I182" i="4"/>
  <c r="H182" i="4"/>
  <c r="G182" i="4"/>
  <c r="F182" i="4"/>
  <c r="P180" i="4"/>
  <c r="O180" i="4"/>
  <c r="N180" i="4"/>
  <c r="L180" i="4"/>
  <c r="K180" i="4"/>
  <c r="J180" i="4"/>
  <c r="I180" i="4"/>
  <c r="H180" i="4"/>
  <c r="G180" i="4"/>
  <c r="F180" i="4"/>
  <c r="P178" i="4"/>
  <c r="O178" i="4"/>
  <c r="N178" i="4"/>
  <c r="L178" i="4"/>
  <c r="K178" i="4"/>
  <c r="J178" i="4"/>
  <c r="I178" i="4"/>
  <c r="H178" i="4"/>
  <c r="G178" i="4"/>
  <c r="F178" i="4"/>
  <c r="L164" i="4"/>
  <c r="K164" i="4"/>
  <c r="J164" i="4"/>
  <c r="I164" i="4"/>
  <c r="H164" i="4"/>
  <c r="G164" i="4"/>
  <c r="F164" i="4"/>
  <c r="L162" i="4"/>
  <c r="K162" i="4"/>
  <c r="J162" i="4"/>
  <c r="I162" i="4"/>
  <c r="H162" i="4"/>
  <c r="G162" i="4"/>
  <c r="F162" i="4"/>
  <c r="L160" i="4"/>
  <c r="K160" i="4"/>
  <c r="J160" i="4"/>
  <c r="I160" i="4"/>
  <c r="H160" i="4"/>
  <c r="G160" i="4"/>
  <c r="F160" i="4"/>
  <c r="P158" i="4"/>
  <c r="O158" i="4"/>
  <c r="N158" i="4"/>
  <c r="L158" i="4"/>
  <c r="K158" i="4"/>
  <c r="J158" i="4"/>
  <c r="I158" i="4"/>
  <c r="H158" i="4"/>
  <c r="G158" i="4"/>
  <c r="F158" i="4"/>
  <c r="P156" i="4"/>
  <c r="O156" i="4"/>
  <c r="N156" i="4"/>
  <c r="L156" i="4"/>
  <c r="K156" i="4"/>
  <c r="J156" i="4"/>
  <c r="I156" i="4"/>
  <c r="H156" i="4"/>
  <c r="G156" i="4"/>
  <c r="F156" i="4"/>
  <c r="P154" i="4"/>
  <c r="O154" i="4"/>
  <c r="N154" i="4"/>
  <c r="L154" i="4"/>
  <c r="K154" i="4"/>
  <c r="J154" i="4"/>
  <c r="I154" i="4"/>
  <c r="H154" i="4"/>
  <c r="G154" i="4"/>
  <c r="F154" i="4"/>
  <c r="P152" i="4"/>
  <c r="O152" i="4"/>
  <c r="N152" i="4"/>
  <c r="L152" i="4"/>
  <c r="K152" i="4"/>
  <c r="J152" i="4"/>
  <c r="I152" i="4"/>
  <c r="H152" i="4"/>
  <c r="G152" i="4"/>
  <c r="F152" i="4"/>
  <c r="P150" i="4"/>
  <c r="O150" i="4"/>
  <c r="N150" i="4"/>
  <c r="L150" i="4"/>
  <c r="K150" i="4"/>
  <c r="J150" i="4"/>
  <c r="I150" i="4"/>
  <c r="H150" i="4"/>
  <c r="G150" i="4"/>
  <c r="F150" i="4"/>
  <c r="L136" i="4"/>
  <c r="K136" i="4"/>
  <c r="J136" i="4"/>
  <c r="I136" i="4"/>
  <c r="H136" i="4"/>
  <c r="G136" i="4"/>
  <c r="F136" i="4"/>
  <c r="L134" i="4"/>
  <c r="K134" i="4"/>
  <c r="J134" i="4"/>
  <c r="I134" i="4"/>
  <c r="H134" i="4"/>
  <c r="G134" i="4"/>
  <c r="F134" i="4"/>
  <c r="L132" i="4"/>
  <c r="K132" i="4"/>
  <c r="J132" i="4"/>
  <c r="I132" i="4"/>
  <c r="H132" i="4"/>
  <c r="G132" i="4"/>
  <c r="F132" i="4"/>
  <c r="P130" i="4"/>
  <c r="O130" i="4"/>
  <c r="N130" i="4"/>
  <c r="L130" i="4"/>
  <c r="K130" i="4"/>
  <c r="J130" i="4"/>
  <c r="I130" i="4"/>
  <c r="H130" i="4"/>
  <c r="G130" i="4"/>
  <c r="F130" i="4"/>
  <c r="P128" i="4"/>
  <c r="O128" i="4"/>
  <c r="N128" i="4"/>
  <c r="L128" i="4"/>
  <c r="K128" i="4"/>
  <c r="J128" i="4"/>
  <c r="I128" i="4"/>
  <c r="H128" i="4"/>
  <c r="G128" i="4"/>
  <c r="F128" i="4"/>
  <c r="P126" i="4"/>
  <c r="O126" i="4"/>
  <c r="N126" i="4"/>
  <c r="L126" i="4"/>
  <c r="K126" i="4"/>
  <c r="J126" i="4"/>
  <c r="I126" i="4"/>
  <c r="H126" i="4"/>
  <c r="G126" i="4"/>
  <c r="F126" i="4"/>
  <c r="P124" i="4"/>
  <c r="O124" i="4"/>
  <c r="N124" i="4"/>
  <c r="L124" i="4"/>
  <c r="K124" i="4"/>
  <c r="J124" i="4"/>
  <c r="I124" i="4"/>
  <c r="H124" i="4"/>
  <c r="G124" i="4"/>
  <c r="F124" i="4"/>
  <c r="P122" i="4"/>
  <c r="O122" i="4"/>
  <c r="N122" i="4"/>
  <c r="L122" i="4"/>
  <c r="K122" i="4"/>
  <c r="J122" i="4"/>
  <c r="I122" i="4"/>
  <c r="H122" i="4"/>
  <c r="G122" i="4"/>
  <c r="F122" i="4"/>
  <c r="L108" i="4"/>
  <c r="K108" i="4"/>
  <c r="J108" i="4"/>
  <c r="I108" i="4"/>
  <c r="H108" i="4"/>
  <c r="G108" i="4"/>
  <c r="F108" i="4"/>
  <c r="L106" i="4"/>
  <c r="K106" i="4"/>
  <c r="J106" i="4"/>
  <c r="I106" i="4"/>
  <c r="H106" i="4"/>
  <c r="G106" i="4"/>
  <c r="F106" i="4"/>
  <c r="L104" i="4"/>
  <c r="K104" i="4"/>
  <c r="J104" i="4"/>
  <c r="I104" i="4"/>
  <c r="H104" i="4"/>
  <c r="G104" i="4"/>
  <c r="F104" i="4"/>
  <c r="P102" i="4"/>
  <c r="O102" i="4"/>
  <c r="N102" i="4"/>
  <c r="L102" i="4"/>
  <c r="K102" i="4"/>
  <c r="J102" i="4"/>
  <c r="I102" i="4"/>
  <c r="H102" i="4"/>
  <c r="G102" i="4"/>
  <c r="F102" i="4"/>
  <c r="P100" i="4"/>
  <c r="O100" i="4"/>
  <c r="N100" i="4"/>
  <c r="L100" i="4"/>
  <c r="K100" i="4"/>
  <c r="J100" i="4"/>
  <c r="I100" i="4"/>
  <c r="H100" i="4"/>
  <c r="G100" i="4"/>
  <c r="F100" i="4"/>
  <c r="P98" i="4"/>
  <c r="O98" i="4"/>
  <c r="N98" i="4"/>
  <c r="L98" i="4"/>
  <c r="K98" i="4"/>
  <c r="J98" i="4"/>
  <c r="I98" i="4"/>
  <c r="H98" i="4"/>
  <c r="G98" i="4"/>
  <c r="F98" i="4"/>
  <c r="P96" i="4"/>
  <c r="O96" i="4"/>
  <c r="N96" i="4"/>
  <c r="L96" i="4"/>
  <c r="K96" i="4"/>
  <c r="J96" i="4"/>
  <c r="I96" i="4"/>
  <c r="H96" i="4"/>
  <c r="G96" i="4"/>
  <c r="F96" i="4"/>
  <c r="P94" i="4"/>
  <c r="O94" i="4"/>
  <c r="N94" i="4"/>
  <c r="L94" i="4"/>
  <c r="K94" i="4"/>
  <c r="J94" i="4"/>
  <c r="I94" i="4"/>
  <c r="H94" i="4"/>
  <c r="G94" i="4"/>
  <c r="F94" i="4"/>
  <c r="L80" i="4"/>
  <c r="K80" i="4"/>
  <c r="J80" i="4"/>
  <c r="I80" i="4"/>
  <c r="H80" i="4"/>
  <c r="G80" i="4"/>
  <c r="F80" i="4"/>
  <c r="L78" i="4"/>
  <c r="K78" i="4"/>
  <c r="J78" i="4"/>
  <c r="I78" i="4"/>
  <c r="H78" i="4"/>
  <c r="G78" i="4"/>
  <c r="F78" i="4"/>
  <c r="L76" i="4"/>
  <c r="K76" i="4"/>
  <c r="J76" i="4"/>
  <c r="I76" i="4"/>
  <c r="H76" i="4"/>
  <c r="G76" i="4"/>
  <c r="F76" i="4"/>
  <c r="P74" i="4"/>
  <c r="O74" i="4"/>
  <c r="N74" i="4"/>
  <c r="L74" i="4"/>
  <c r="K74" i="4"/>
  <c r="J74" i="4"/>
  <c r="I74" i="4"/>
  <c r="H74" i="4"/>
  <c r="G74" i="4"/>
  <c r="F74" i="4"/>
  <c r="P72" i="4"/>
  <c r="O72" i="4"/>
  <c r="N72" i="4"/>
  <c r="L72" i="4"/>
  <c r="K72" i="4"/>
  <c r="J72" i="4"/>
  <c r="I72" i="4"/>
  <c r="H72" i="4"/>
  <c r="G72" i="4"/>
  <c r="F72" i="4"/>
  <c r="P70" i="4"/>
  <c r="O70" i="4"/>
  <c r="N70" i="4"/>
  <c r="L70" i="4"/>
  <c r="K70" i="4"/>
  <c r="J70" i="4"/>
  <c r="I70" i="4"/>
  <c r="H70" i="4"/>
  <c r="G70" i="4"/>
  <c r="F70" i="4"/>
  <c r="P68" i="4"/>
  <c r="O68" i="4"/>
  <c r="N68" i="4"/>
  <c r="L68" i="4"/>
  <c r="K68" i="4"/>
  <c r="J68" i="4"/>
  <c r="I68" i="4"/>
  <c r="H68" i="4"/>
  <c r="G68" i="4"/>
  <c r="F68" i="4"/>
  <c r="P66" i="4"/>
  <c r="O66" i="4"/>
  <c r="N66" i="4"/>
  <c r="L66" i="4"/>
  <c r="K66" i="4"/>
  <c r="J66" i="4"/>
  <c r="I66" i="4"/>
  <c r="H66" i="4"/>
  <c r="G66" i="4"/>
  <c r="F66" i="4"/>
  <c r="L52" i="4"/>
  <c r="K52" i="4"/>
  <c r="J52" i="4"/>
  <c r="I52" i="4"/>
  <c r="H52" i="4"/>
  <c r="G52" i="4"/>
  <c r="F52" i="4"/>
  <c r="L50" i="4"/>
  <c r="K50" i="4"/>
  <c r="J50" i="4"/>
  <c r="I50" i="4"/>
  <c r="H50" i="4"/>
  <c r="G50" i="4"/>
  <c r="F50" i="4"/>
  <c r="L48" i="4"/>
  <c r="K48" i="4"/>
  <c r="J48" i="4"/>
  <c r="I48" i="4"/>
  <c r="H48" i="4"/>
  <c r="G48" i="4"/>
  <c r="F48" i="4"/>
  <c r="P46" i="4"/>
  <c r="O46" i="4"/>
  <c r="N46" i="4"/>
  <c r="L46" i="4"/>
  <c r="K46" i="4"/>
  <c r="J46" i="4"/>
  <c r="I46" i="4"/>
  <c r="H46" i="4"/>
  <c r="G46" i="4"/>
  <c r="F46" i="4"/>
  <c r="P44" i="4"/>
  <c r="O44" i="4"/>
  <c r="N44" i="4"/>
  <c r="L44" i="4"/>
  <c r="K44" i="4"/>
  <c r="J44" i="4"/>
  <c r="I44" i="4"/>
  <c r="H44" i="4"/>
  <c r="G44" i="4"/>
  <c r="F44" i="4"/>
  <c r="P42" i="4"/>
  <c r="O42" i="4"/>
  <c r="N42" i="4"/>
  <c r="L42" i="4"/>
  <c r="K42" i="4"/>
  <c r="J42" i="4"/>
  <c r="I42" i="4"/>
  <c r="H42" i="4"/>
  <c r="G42" i="4"/>
  <c r="F42" i="4"/>
  <c r="P40" i="4"/>
  <c r="O40" i="4"/>
  <c r="N40" i="4"/>
  <c r="L40" i="4"/>
  <c r="K40" i="4"/>
  <c r="J40" i="4"/>
  <c r="I40" i="4"/>
  <c r="H40" i="4"/>
  <c r="G40" i="4"/>
  <c r="F40" i="4"/>
  <c r="P38" i="4"/>
  <c r="O38" i="4"/>
  <c r="N38" i="4"/>
  <c r="L38" i="4"/>
  <c r="K38" i="4"/>
  <c r="J38" i="4"/>
  <c r="I38" i="4"/>
  <c r="H38" i="4"/>
  <c r="G38" i="4"/>
  <c r="F38" i="4"/>
  <c r="L24" i="4"/>
  <c r="K24" i="4"/>
  <c r="J24" i="4"/>
  <c r="I24" i="4"/>
  <c r="H24" i="4"/>
  <c r="G24" i="4"/>
  <c r="F24" i="4"/>
  <c r="L22" i="4"/>
  <c r="K22" i="4"/>
  <c r="J22" i="4"/>
  <c r="I22" i="4"/>
  <c r="H22" i="4"/>
  <c r="G22" i="4"/>
  <c r="F22" i="4"/>
  <c r="L20" i="4"/>
  <c r="K20" i="4"/>
  <c r="J20" i="4"/>
  <c r="I20" i="4"/>
  <c r="H20" i="4"/>
  <c r="G20" i="4"/>
  <c r="F20" i="4"/>
  <c r="P18" i="4"/>
  <c r="O18" i="4"/>
  <c r="N18" i="4"/>
  <c r="L18" i="4"/>
  <c r="K18" i="4"/>
  <c r="J18" i="4"/>
  <c r="I18" i="4"/>
  <c r="H18" i="4"/>
  <c r="G18" i="4"/>
  <c r="F18" i="4"/>
  <c r="P16" i="4"/>
  <c r="O16" i="4"/>
  <c r="N16" i="4"/>
  <c r="L16" i="4"/>
  <c r="K16" i="4"/>
  <c r="J16" i="4"/>
  <c r="I16" i="4"/>
  <c r="H16" i="4"/>
  <c r="G16" i="4"/>
  <c r="F16" i="4"/>
  <c r="P14" i="4"/>
  <c r="O14" i="4"/>
  <c r="N14" i="4"/>
  <c r="L14" i="4"/>
  <c r="K14" i="4"/>
  <c r="J14" i="4"/>
  <c r="I14" i="4"/>
  <c r="H14" i="4"/>
  <c r="G14" i="4"/>
  <c r="F14" i="4"/>
  <c r="P12" i="4"/>
  <c r="O12" i="4"/>
  <c r="N12" i="4"/>
  <c r="L12" i="4"/>
  <c r="K12" i="4"/>
  <c r="J12" i="4"/>
  <c r="I12" i="4"/>
  <c r="H12" i="4"/>
  <c r="G12" i="4"/>
  <c r="F12" i="4"/>
  <c r="P10" i="4"/>
  <c r="O10" i="4"/>
  <c r="N10" i="4"/>
  <c r="L10" i="4"/>
  <c r="K10" i="4"/>
  <c r="J10" i="4"/>
  <c r="I10" i="4"/>
  <c r="H10" i="4"/>
  <c r="G10" i="4"/>
  <c r="F10" i="4"/>
  <c r="B1960" i="4"/>
  <c r="L1955" i="4"/>
  <c r="K1955" i="4"/>
  <c r="J1955" i="4"/>
  <c r="I1955" i="4"/>
  <c r="H1955" i="4"/>
  <c r="G1955" i="4"/>
  <c r="F1955" i="4"/>
  <c r="L1953" i="4"/>
  <c r="K1953" i="4"/>
  <c r="J1953" i="4"/>
  <c r="I1953" i="4"/>
  <c r="H1953" i="4"/>
  <c r="G1953" i="4"/>
  <c r="F1953" i="4"/>
  <c r="L1951" i="4"/>
  <c r="K1951" i="4"/>
  <c r="J1951" i="4"/>
  <c r="I1951" i="4"/>
  <c r="H1951" i="4"/>
  <c r="G1951" i="4"/>
  <c r="F1951" i="4"/>
  <c r="S1949" i="4"/>
  <c r="R1949" i="4"/>
  <c r="P1949" i="4"/>
  <c r="O1949" i="4"/>
  <c r="N1949" i="4"/>
  <c r="L1949" i="4"/>
  <c r="K1949" i="4"/>
  <c r="J1949" i="4"/>
  <c r="I1949" i="4"/>
  <c r="H1949" i="4"/>
  <c r="G1949" i="4"/>
  <c r="F1949" i="4"/>
  <c r="S1947" i="4"/>
  <c r="R1947" i="4"/>
  <c r="P1947" i="4"/>
  <c r="O1947" i="4"/>
  <c r="N1947" i="4"/>
  <c r="L1947" i="4"/>
  <c r="K1947" i="4"/>
  <c r="J1947" i="4"/>
  <c r="I1947" i="4"/>
  <c r="H1947" i="4"/>
  <c r="G1947" i="4"/>
  <c r="F1947" i="4"/>
  <c r="S1945" i="4"/>
  <c r="R1945" i="4"/>
  <c r="P1945" i="4"/>
  <c r="O1945" i="4"/>
  <c r="N1945" i="4"/>
  <c r="L1945" i="4"/>
  <c r="K1945" i="4"/>
  <c r="J1945" i="4"/>
  <c r="I1945" i="4"/>
  <c r="H1945" i="4"/>
  <c r="G1945" i="4"/>
  <c r="F1945" i="4"/>
  <c r="S1943" i="4"/>
  <c r="R1943" i="4"/>
  <c r="P1943" i="4"/>
  <c r="O1943" i="4"/>
  <c r="N1943" i="4"/>
  <c r="L1943" i="4"/>
  <c r="K1943" i="4"/>
  <c r="J1943" i="4"/>
  <c r="I1943" i="4"/>
  <c r="H1943" i="4"/>
  <c r="G1943" i="4"/>
  <c r="F1943" i="4"/>
  <c r="S1941" i="4"/>
  <c r="R1941" i="4"/>
  <c r="P1941" i="4"/>
  <c r="O1941" i="4"/>
  <c r="N1941" i="4"/>
  <c r="L1941" i="4"/>
  <c r="K1941" i="4"/>
  <c r="J1941" i="4"/>
  <c r="I1941" i="4"/>
  <c r="H1941" i="4"/>
  <c r="G1941" i="4"/>
  <c r="F1941" i="4"/>
  <c r="S1939" i="4"/>
  <c r="R1939" i="4"/>
  <c r="P1939" i="4"/>
  <c r="O1939" i="4"/>
  <c r="N1939" i="4"/>
  <c r="L1939" i="4"/>
  <c r="K1939" i="4"/>
  <c r="J1939" i="4"/>
  <c r="I1939" i="4"/>
  <c r="H1939" i="4"/>
  <c r="G1939" i="4"/>
  <c r="F1939" i="4"/>
  <c r="M1935" i="4"/>
  <c r="R1934" i="4"/>
  <c r="B1932" i="4"/>
  <c r="L1927" i="4"/>
  <c r="K1927" i="4"/>
  <c r="J1927" i="4"/>
  <c r="I1927" i="4"/>
  <c r="H1927" i="4"/>
  <c r="G1927" i="4"/>
  <c r="F1927" i="4"/>
  <c r="L1925" i="4"/>
  <c r="K1925" i="4"/>
  <c r="J1925" i="4"/>
  <c r="I1925" i="4"/>
  <c r="H1925" i="4"/>
  <c r="G1925" i="4"/>
  <c r="F1925" i="4"/>
  <c r="L1923" i="4"/>
  <c r="K1923" i="4"/>
  <c r="J1923" i="4"/>
  <c r="I1923" i="4"/>
  <c r="H1923" i="4"/>
  <c r="G1923" i="4"/>
  <c r="F1923" i="4"/>
  <c r="S1921" i="4"/>
  <c r="R1921" i="4"/>
  <c r="P1921" i="4"/>
  <c r="O1921" i="4"/>
  <c r="N1921" i="4"/>
  <c r="L1921" i="4"/>
  <c r="K1921" i="4"/>
  <c r="J1921" i="4"/>
  <c r="I1921" i="4"/>
  <c r="H1921" i="4"/>
  <c r="G1921" i="4"/>
  <c r="F1921" i="4"/>
  <c r="S1919" i="4"/>
  <c r="R1919" i="4"/>
  <c r="P1919" i="4"/>
  <c r="O1919" i="4"/>
  <c r="N1919" i="4"/>
  <c r="L1919" i="4"/>
  <c r="K1919" i="4"/>
  <c r="J1919" i="4"/>
  <c r="I1919" i="4"/>
  <c r="H1919" i="4"/>
  <c r="G1919" i="4"/>
  <c r="F1919" i="4"/>
  <c r="S1917" i="4"/>
  <c r="R1917" i="4"/>
  <c r="P1917" i="4"/>
  <c r="O1917" i="4"/>
  <c r="N1917" i="4"/>
  <c r="L1917" i="4"/>
  <c r="K1917" i="4"/>
  <c r="J1917" i="4"/>
  <c r="I1917" i="4"/>
  <c r="H1917" i="4"/>
  <c r="G1917" i="4"/>
  <c r="F1917" i="4"/>
  <c r="S1915" i="4"/>
  <c r="R1915" i="4"/>
  <c r="P1915" i="4"/>
  <c r="O1915" i="4"/>
  <c r="N1915" i="4"/>
  <c r="L1915" i="4"/>
  <c r="K1915" i="4"/>
  <c r="J1915" i="4"/>
  <c r="I1915" i="4"/>
  <c r="H1915" i="4"/>
  <c r="G1915" i="4"/>
  <c r="F1915" i="4"/>
  <c r="S1913" i="4"/>
  <c r="R1913" i="4"/>
  <c r="P1913" i="4"/>
  <c r="O1913" i="4"/>
  <c r="N1913" i="4"/>
  <c r="L1913" i="4"/>
  <c r="K1913" i="4"/>
  <c r="J1913" i="4"/>
  <c r="I1913" i="4"/>
  <c r="H1913" i="4"/>
  <c r="G1913" i="4"/>
  <c r="F1913" i="4"/>
  <c r="S1911" i="4"/>
  <c r="R1911" i="4"/>
  <c r="P1911" i="4"/>
  <c r="O1911" i="4"/>
  <c r="N1911" i="4"/>
  <c r="L1911" i="4"/>
  <c r="K1911" i="4"/>
  <c r="J1911" i="4"/>
  <c r="I1911" i="4"/>
  <c r="H1911" i="4"/>
  <c r="G1911" i="4"/>
  <c r="F1911" i="4"/>
  <c r="M1907" i="4"/>
  <c r="R1906" i="4"/>
  <c r="B1904" i="4"/>
  <c r="L1899" i="4"/>
  <c r="K1899" i="4"/>
  <c r="J1899" i="4"/>
  <c r="I1899" i="4"/>
  <c r="H1899" i="4"/>
  <c r="G1899" i="4"/>
  <c r="F1899" i="4"/>
  <c r="L1897" i="4"/>
  <c r="K1897" i="4"/>
  <c r="J1897" i="4"/>
  <c r="I1897" i="4"/>
  <c r="H1897" i="4"/>
  <c r="G1897" i="4"/>
  <c r="F1897" i="4"/>
  <c r="L1895" i="4"/>
  <c r="K1895" i="4"/>
  <c r="J1895" i="4"/>
  <c r="I1895" i="4"/>
  <c r="H1895" i="4"/>
  <c r="G1895" i="4"/>
  <c r="F1895" i="4"/>
  <c r="S1893" i="4"/>
  <c r="R1893" i="4"/>
  <c r="P1893" i="4"/>
  <c r="O1893" i="4"/>
  <c r="N1893" i="4"/>
  <c r="L1893" i="4"/>
  <c r="K1893" i="4"/>
  <c r="J1893" i="4"/>
  <c r="I1893" i="4"/>
  <c r="H1893" i="4"/>
  <c r="G1893" i="4"/>
  <c r="F1893" i="4"/>
  <c r="S1891" i="4"/>
  <c r="R1891" i="4"/>
  <c r="P1891" i="4"/>
  <c r="O1891" i="4"/>
  <c r="N1891" i="4"/>
  <c r="L1891" i="4"/>
  <c r="K1891" i="4"/>
  <c r="J1891" i="4"/>
  <c r="I1891" i="4"/>
  <c r="H1891" i="4"/>
  <c r="G1891" i="4"/>
  <c r="F1891" i="4"/>
  <c r="S1889" i="4"/>
  <c r="R1889" i="4"/>
  <c r="P1889" i="4"/>
  <c r="O1889" i="4"/>
  <c r="N1889" i="4"/>
  <c r="L1889" i="4"/>
  <c r="K1889" i="4"/>
  <c r="J1889" i="4"/>
  <c r="I1889" i="4"/>
  <c r="H1889" i="4"/>
  <c r="G1889" i="4"/>
  <c r="F1889" i="4"/>
  <c r="S1887" i="4"/>
  <c r="R1887" i="4"/>
  <c r="P1887" i="4"/>
  <c r="O1887" i="4"/>
  <c r="N1887" i="4"/>
  <c r="L1887" i="4"/>
  <c r="K1887" i="4"/>
  <c r="J1887" i="4"/>
  <c r="I1887" i="4"/>
  <c r="H1887" i="4"/>
  <c r="G1887" i="4"/>
  <c r="F1887" i="4"/>
  <c r="S1885" i="4"/>
  <c r="R1885" i="4"/>
  <c r="P1885" i="4"/>
  <c r="O1885" i="4"/>
  <c r="N1885" i="4"/>
  <c r="L1885" i="4"/>
  <c r="K1885" i="4"/>
  <c r="J1885" i="4"/>
  <c r="I1885" i="4"/>
  <c r="H1885" i="4"/>
  <c r="G1885" i="4"/>
  <c r="F1885" i="4"/>
  <c r="S1883" i="4"/>
  <c r="R1883" i="4"/>
  <c r="P1883" i="4"/>
  <c r="O1883" i="4"/>
  <c r="N1883" i="4"/>
  <c r="L1883" i="4"/>
  <c r="K1883" i="4"/>
  <c r="J1883" i="4"/>
  <c r="I1883" i="4"/>
  <c r="H1883" i="4"/>
  <c r="G1883" i="4"/>
  <c r="F1883" i="4"/>
  <c r="M1879" i="4"/>
  <c r="R1878" i="4"/>
  <c r="B1876" i="4"/>
  <c r="L1871" i="4"/>
  <c r="K1871" i="4"/>
  <c r="J1871" i="4"/>
  <c r="I1871" i="4"/>
  <c r="H1871" i="4"/>
  <c r="G1871" i="4"/>
  <c r="F1871" i="4"/>
  <c r="L1869" i="4"/>
  <c r="K1869" i="4"/>
  <c r="J1869" i="4"/>
  <c r="I1869" i="4"/>
  <c r="H1869" i="4"/>
  <c r="G1869" i="4"/>
  <c r="F1869" i="4"/>
  <c r="L1867" i="4"/>
  <c r="K1867" i="4"/>
  <c r="J1867" i="4"/>
  <c r="I1867" i="4"/>
  <c r="H1867" i="4"/>
  <c r="G1867" i="4"/>
  <c r="F1867" i="4"/>
  <c r="S1865" i="4"/>
  <c r="R1865" i="4"/>
  <c r="P1865" i="4"/>
  <c r="O1865" i="4"/>
  <c r="N1865" i="4"/>
  <c r="L1865" i="4"/>
  <c r="K1865" i="4"/>
  <c r="J1865" i="4"/>
  <c r="I1865" i="4"/>
  <c r="H1865" i="4"/>
  <c r="G1865" i="4"/>
  <c r="F1865" i="4"/>
  <c r="S1863" i="4"/>
  <c r="R1863" i="4"/>
  <c r="P1863" i="4"/>
  <c r="O1863" i="4"/>
  <c r="N1863" i="4"/>
  <c r="L1863" i="4"/>
  <c r="K1863" i="4"/>
  <c r="J1863" i="4"/>
  <c r="I1863" i="4"/>
  <c r="H1863" i="4"/>
  <c r="G1863" i="4"/>
  <c r="F1863" i="4"/>
  <c r="S1861" i="4"/>
  <c r="R1861" i="4"/>
  <c r="P1861" i="4"/>
  <c r="O1861" i="4"/>
  <c r="N1861" i="4"/>
  <c r="L1861" i="4"/>
  <c r="K1861" i="4"/>
  <c r="J1861" i="4"/>
  <c r="I1861" i="4"/>
  <c r="H1861" i="4"/>
  <c r="G1861" i="4"/>
  <c r="F1861" i="4"/>
  <c r="S1859" i="4"/>
  <c r="R1859" i="4"/>
  <c r="P1859" i="4"/>
  <c r="O1859" i="4"/>
  <c r="N1859" i="4"/>
  <c r="L1859" i="4"/>
  <c r="K1859" i="4"/>
  <c r="J1859" i="4"/>
  <c r="I1859" i="4"/>
  <c r="H1859" i="4"/>
  <c r="G1859" i="4"/>
  <c r="F1859" i="4"/>
  <c r="S1857" i="4"/>
  <c r="R1857" i="4"/>
  <c r="P1857" i="4"/>
  <c r="O1857" i="4"/>
  <c r="N1857" i="4"/>
  <c r="L1857" i="4"/>
  <c r="K1857" i="4"/>
  <c r="J1857" i="4"/>
  <c r="I1857" i="4"/>
  <c r="H1857" i="4"/>
  <c r="G1857" i="4"/>
  <c r="F1857" i="4"/>
  <c r="S1855" i="4"/>
  <c r="R1855" i="4"/>
  <c r="P1855" i="4"/>
  <c r="O1855" i="4"/>
  <c r="N1855" i="4"/>
  <c r="L1855" i="4"/>
  <c r="K1855" i="4"/>
  <c r="J1855" i="4"/>
  <c r="I1855" i="4"/>
  <c r="H1855" i="4"/>
  <c r="G1855" i="4"/>
  <c r="F1855" i="4"/>
  <c r="M1851" i="4"/>
  <c r="R1850" i="4"/>
  <c r="B1848" i="4"/>
  <c r="L1843" i="4"/>
  <c r="K1843" i="4"/>
  <c r="J1843" i="4"/>
  <c r="I1843" i="4"/>
  <c r="H1843" i="4"/>
  <c r="G1843" i="4"/>
  <c r="F1843" i="4"/>
  <c r="L1841" i="4"/>
  <c r="K1841" i="4"/>
  <c r="J1841" i="4"/>
  <c r="I1841" i="4"/>
  <c r="H1841" i="4"/>
  <c r="G1841" i="4"/>
  <c r="F1841" i="4"/>
  <c r="L1839" i="4"/>
  <c r="K1839" i="4"/>
  <c r="J1839" i="4"/>
  <c r="I1839" i="4"/>
  <c r="H1839" i="4"/>
  <c r="G1839" i="4"/>
  <c r="F1839" i="4"/>
  <c r="S1837" i="4"/>
  <c r="R1837" i="4"/>
  <c r="P1837" i="4"/>
  <c r="O1837" i="4"/>
  <c r="N1837" i="4"/>
  <c r="L1837" i="4"/>
  <c r="K1837" i="4"/>
  <c r="J1837" i="4"/>
  <c r="I1837" i="4"/>
  <c r="H1837" i="4"/>
  <c r="G1837" i="4"/>
  <c r="F1837" i="4"/>
  <c r="S1835" i="4"/>
  <c r="R1835" i="4"/>
  <c r="P1835" i="4"/>
  <c r="O1835" i="4"/>
  <c r="N1835" i="4"/>
  <c r="L1835" i="4"/>
  <c r="K1835" i="4"/>
  <c r="J1835" i="4"/>
  <c r="I1835" i="4"/>
  <c r="H1835" i="4"/>
  <c r="G1835" i="4"/>
  <c r="F1835" i="4"/>
  <c r="S1833" i="4"/>
  <c r="R1833" i="4"/>
  <c r="P1833" i="4"/>
  <c r="O1833" i="4"/>
  <c r="N1833" i="4"/>
  <c r="L1833" i="4"/>
  <c r="K1833" i="4"/>
  <c r="J1833" i="4"/>
  <c r="I1833" i="4"/>
  <c r="H1833" i="4"/>
  <c r="G1833" i="4"/>
  <c r="F1833" i="4"/>
  <c r="S1831" i="4"/>
  <c r="R1831" i="4"/>
  <c r="P1831" i="4"/>
  <c r="O1831" i="4"/>
  <c r="N1831" i="4"/>
  <c r="L1831" i="4"/>
  <c r="K1831" i="4"/>
  <c r="J1831" i="4"/>
  <c r="I1831" i="4"/>
  <c r="H1831" i="4"/>
  <c r="G1831" i="4"/>
  <c r="F1831" i="4"/>
  <c r="S1829" i="4"/>
  <c r="R1829" i="4"/>
  <c r="P1829" i="4"/>
  <c r="O1829" i="4"/>
  <c r="N1829" i="4"/>
  <c r="L1829" i="4"/>
  <c r="K1829" i="4"/>
  <c r="J1829" i="4"/>
  <c r="I1829" i="4"/>
  <c r="H1829" i="4"/>
  <c r="G1829" i="4"/>
  <c r="F1829" i="4"/>
  <c r="S1827" i="4"/>
  <c r="R1827" i="4"/>
  <c r="P1827" i="4"/>
  <c r="O1827" i="4"/>
  <c r="N1827" i="4"/>
  <c r="L1827" i="4"/>
  <c r="K1827" i="4"/>
  <c r="J1827" i="4"/>
  <c r="I1827" i="4"/>
  <c r="H1827" i="4"/>
  <c r="G1827" i="4"/>
  <c r="F1827" i="4"/>
  <c r="M1823" i="4"/>
  <c r="R1822" i="4"/>
  <c r="B1820" i="4"/>
  <c r="L1815" i="4"/>
  <c r="K1815" i="4"/>
  <c r="J1815" i="4"/>
  <c r="I1815" i="4"/>
  <c r="H1815" i="4"/>
  <c r="G1815" i="4"/>
  <c r="F1815" i="4"/>
  <c r="L1813" i="4"/>
  <c r="K1813" i="4"/>
  <c r="J1813" i="4"/>
  <c r="I1813" i="4"/>
  <c r="H1813" i="4"/>
  <c r="G1813" i="4"/>
  <c r="F1813" i="4"/>
  <c r="L1811" i="4"/>
  <c r="K1811" i="4"/>
  <c r="J1811" i="4"/>
  <c r="I1811" i="4"/>
  <c r="H1811" i="4"/>
  <c r="G1811" i="4"/>
  <c r="F1811" i="4"/>
  <c r="S1809" i="4"/>
  <c r="R1809" i="4"/>
  <c r="P1809" i="4"/>
  <c r="O1809" i="4"/>
  <c r="N1809" i="4"/>
  <c r="L1809" i="4"/>
  <c r="K1809" i="4"/>
  <c r="J1809" i="4"/>
  <c r="I1809" i="4"/>
  <c r="H1809" i="4"/>
  <c r="G1809" i="4"/>
  <c r="F1809" i="4"/>
  <c r="S1807" i="4"/>
  <c r="R1807" i="4"/>
  <c r="P1807" i="4"/>
  <c r="O1807" i="4"/>
  <c r="N1807" i="4"/>
  <c r="L1807" i="4"/>
  <c r="K1807" i="4"/>
  <c r="J1807" i="4"/>
  <c r="I1807" i="4"/>
  <c r="H1807" i="4"/>
  <c r="G1807" i="4"/>
  <c r="F1807" i="4"/>
  <c r="S1805" i="4"/>
  <c r="R1805" i="4"/>
  <c r="P1805" i="4"/>
  <c r="O1805" i="4"/>
  <c r="N1805" i="4"/>
  <c r="L1805" i="4"/>
  <c r="K1805" i="4"/>
  <c r="J1805" i="4"/>
  <c r="I1805" i="4"/>
  <c r="H1805" i="4"/>
  <c r="G1805" i="4"/>
  <c r="F1805" i="4"/>
  <c r="S1803" i="4"/>
  <c r="R1803" i="4"/>
  <c r="P1803" i="4"/>
  <c r="O1803" i="4"/>
  <c r="N1803" i="4"/>
  <c r="L1803" i="4"/>
  <c r="K1803" i="4"/>
  <c r="J1803" i="4"/>
  <c r="I1803" i="4"/>
  <c r="H1803" i="4"/>
  <c r="G1803" i="4"/>
  <c r="F1803" i="4"/>
  <c r="S1801" i="4"/>
  <c r="R1801" i="4"/>
  <c r="P1801" i="4"/>
  <c r="O1801" i="4"/>
  <c r="N1801" i="4"/>
  <c r="L1801" i="4"/>
  <c r="K1801" i="4"/>
  <c r="J1801" i="4"/>
  <c r="I1801" i="4"/>
  <c r="H1801" i="4"/>
  <c r="G1801" i="4"/>
  <c r="F1801" i="4"/>
  <c r="S1799" i="4"/>
  <c r="R1799" i="4"/>
  <c r="P1799" i="4"/>
  <c r="O1799" i="4"/>
  <c r="N1799" i="4"/>
  <c r="L1799" i="4"/>
  <c r="K1799" i="4"/>
  <c r="J1799" i="4"/>
  <c r="I1799" i="4"/>
  <c r="H1799" i="4"/>
  <c r="G1799" i="4"/>
  <c r="F1799" i="4"/>
  <c r="M1795" i="4"/>
  <c r="R1794" i="4"/>
  <c r="B1792" i="4"/>
  <c r="L1787" i="4"/>
  <c r="K1787" i="4"/>
  <c r="J1787" i="4"/>
  <c r="I1787" i="4"/>
  <c r="H1787" i="4"/>
  <c r="G1787" i="4"/>
  <c r="F1787" i="4"/>
  <c r="L1785" i="4"/>
  <c r="K1785" i="4"/>
  <c r="J1785" i="4"/>
  <c r="I1785" i="4"/>
  <c r="H1785" i="4"/>
  <c r="G1785" i="4"/>
  <c r="F1785" i="4"/>
  <c r="L1783" i="4"/>
  <c r="K1783" i="4"/>
  <c r="J1783" i="4"/>
  <c r="I1783" i="4"/>
  <c r="H1783" i="4"/>
  <c r="G1783" i="4"/>
  <c r="F1783" i="4"/>
  <c r="S1781" i="4"/>
  <c r="R1781" i="4"/>
  <c r="P1781" i="4"/>
  <c r="O1781" i="4"/>
  <c r="N1781" i="4"/>
  <c r="L1781" i="4"/>
  <c r="K1781" i="4"/>
  <c r="J1781" i="4"/>
  <c r="I1781" i="4"/>
  <c r="H1781" i="4"/>
  <c r="G1781" i="4"/>
  <c r="F1781" i="4"/>
  <c r="S1779" i="4"/>
  <c r="R1779" i="4"/>
  <c r="P1779" i="4"/>
  <c r="O1779" i="4"/>
  <c r="N1779" i="4"/>
  <c r="L1779" i="4"/>
  <c r="K1779" i="4"/>
  <c r="J1779" i="4"/>
  <c r="I1779" i="4"/>
  <c r="H1779" i="4"/>
  <c r="G1779" i="4"/>
  <c r="F1779" i="4"/>
  <c r="S1777" i="4"/>
  <c r="R1777" i="4"/>
  <c r="P1777" i="4"/>
  <c r="O1777" i="4"/>
  <c r="N1777" i="4"/>
  <c r="L1777" i="4"/>
  <c r="K1777" i="4"/>
  <c r="J1777" i="4"/>
  <c r="I1777" i="4"/>
  <c r="H1777" i="4"/>
  <c r="G1777" i="4"/>
  <c r="F1777" i="4"/>
  <c r="S1775" i="4"/>
  <c r="R1775" i="4"/>
  <c r="P1775" i="4"/>
  <c r="O1775" i="4"/>
  <c r="N1775" i="4"/>
  <c r="L1775" i="4"/>
  <c r="K1775" i="4"/>
  <c r="J1775" i="4"/>
  <c r="I1775" i="4"/>
  <c r="H1775" i="4"/>
  <c r="G1775" i="4"/>
  <c r="F1775" i="4"/>
  <c r="S1773" i="4"/>
  <c r="R1773" i="4"/>
  <c r="P1773" i="4"/>
  <c r="O1773" i="4"/>
  <c r="N1773" i="4"/>
  <c r="L1773" i="4"/>
  <c r="K1773" i="4"/>
  <c r="J1773" i="4"/>
  <c r="I1773" i="4"/>
  <c r="H1773" i="4"/>
  <c r="G1773" i="4"/>
  <c r="F1773" i="4"/>
  <c r="S1771" i="4"/>
  <c r="R1771" i="4"/>
  <c r="P1771" i="4"/>
  <c r="O1771" i="4"/>
  <c r="N1771" i="4"/>
  <c r="L1771" i="4"/>
  <c r="K1771" i="4"/>
  <c r="J1771" i="4"/>
  <c r="I1771" i="4"/>
  <c r="H1771" i="4"/>
  <c r="G1771" i="4"/>
  <c r="F1771" i="4"/>
  <c r="M1767" i="4"/>
  <c r="R1766" i="4"/>
  <c r="B1764" i="4"/>
  <c r="L1759" i="4"/>
  <c r="K1759" i="4"/>
  <c r="J1759" i="4"/>
  <c r="I1759" i="4"/>
  <c r="H1759" i="4"/>
  <c r="G1759" i="4"/>
  <c r="F1759" i="4"/>
  <c r="L1757" i="4"/>
  <c r="K1757" i="4"/>
  <c r="J1757" i="4"/>
  <c r="I1757" i="4"/>
  <c r="H1757" i="4"/>
  <c r="G1757" i="4"/>
  <c r="F1757" i="4"/>
  <c r="L1755" i="4"/>
  <c r="K1755" i="4"/>
  <c r="J1755" i="4"/>
  <c r="I1755" i="4"/>
  <c r="H1755" i="4"/>
  <c r="G1755" i="4"/>
  <c r="F1755" i="4"/>
  <c r="S1753" i="4"/>
  <c r="R1753" i="4"/>
  <c r="P1753" i="4"/>
  <c r="O1753" i="4"/>
  <c r="N1753" i="4"/>
  <c r="L1753" i="4"/>
  <c r="K1753" i="4"/>
  <c r="J1753" i="4"/>
  <c r="I1753" i="4"/>
  <c r="H1753" i="4"/>
  <c r="G1753" i="4"/>
  <c r="F1753" i="4"/>
  <c r="S1751" i="4"/>
  <c r="R1751" i="4"/>
  <c r="P1751" i="4"/>
  <c r="O1751" i="4"/>
  <c r="N1751" i="4"/>
  <c r="L1751" i="4"/>
  <c r="K1751" i="4"/>
  <c r="J1751" i="4"/>
  <c r="I1751" i="4"/>
  <c r="H1751" i="4"/>
  <c r="G1751" i="4"/>
  <c r="F1751" i="4"/>
  <c r="S1749" i="4"/>
  <c r="R1749" i="4"/>
  <c r="P1749" i="4"/>
  <c r="O1749" i="4"/>
  <c r="N1749" i="4"/>
  <c r="L1749" i="4"/>
  <c r="K1749" i="4"/>
  <c r="J1749" i="4"/>
  <c r="I1749" i="4"/>
  <c r="H1749" i="4"/>
  <c r="G1749" i="4"/>
  <c r="F1749" i="4"/>
  <c r="S1747" i="4"/>
  <c r="R1747" i="4"/>
  <c r="P1747" i="4"/>
  <c r="O1747" i="4"/>
  <c r="N1747" i="4"/>
  <c r="L1747" i="4"/>
  <c r="K1747" i="4"/>
  <c r="J1747" i="4"/>
  <c r="I1747" i="4"/>
  <c r="H1747" i="4"/>
  <c r="G1747" i="4"/>
  <c r="F1747" i="4"/>
  <c r="S1745" i="4"/>
  <c r="R1745" i="4"/>
  <c r="P1745" i="4"/>
  <c r="O1745" i="4"/>
  <c r="N1745" i="4"/>
  <c r="L1745" i="4"/>
  <c r="K1745" i="4"/>
  <c r="J1745" i="4"/>
  <c r="I1745" i="4"/>
  <c r="H1745" i="4"/>
  <c r="G1745" i="4"/>
  <c r="F1745" i="4"/>
  <c r="S1743" i="4"/>
  <c r="R1743" i="4"/>
  <c r="P1743" i="4"/>
  <c r="O1743" i="4"/>
  <c r="N1743" i="4"/>
  <c r="L1743" i="4"/>
  <c r="K1743" i="4"/>
  <c r="J1743" i="4"/>
  <c r="I1743" i="4"/>
  <c r="H1743" i="4"/>
  <c r="G1743" i="4"/>
  <c r="F1743" i="4"/>
  <c r="M1739" i="4"/>
  <c r="R1738" i="4"/>
  <c r="B1736" i="4"/>
  <c r="L1731" i="4"/>
  <c r="K1731" i="4"/>
  <c r="J1731" i="4"/>
  <c r="I1731" i="4"/>
  <c r="H1731" i="4"/>
  <c r="G1731" i="4"/>
  <c r="F1731" i="4"/>
  <c r="L1729" i="4"/>
  <c r="K1729" i="4"/>
  <c r="J1729" i="4"/>
  <c r="I1729" i="4"/>
  <c r="H1729" i="4"/>
  <c r="G1729" i="4"/>
  <c r="F1729" i="4"/>
  <c r="L1727" i="4"/>
  <c r="K1727" i="4"/>
  <c r="J1727" i="4"/>
  <c r="I1727" i="4"/>
  <c r="H1727" i="4"/>
  <c r="G1727" i="4"/>
  <c r="F1727" i="4"/>
  <c r="S1725" i="4"/>
  <c r="R1725" i="4"/>
  <c r="P1725" i="4"/>
  <c r="O1725" i="4"/>
  <c r="N1725" i="4"/>
  <c r="L1725" i="4"/>
  <c r="K1725" i="4"/>
  <c r="J1725" i="4"/>
  <c r="I1725" i="4"/>
  <c r="H1725" i="4"/>
  <c r="G1725" i="4"/>
  <c r="F1725" i="4"/>
  <c r="S1723" i="4"/>
  <c r="R1723" i="4"/>
  <c r="P1723" i="4"/>
  <c r="O1723" i="4"/>
  <c r="N1723" i="4"/>
  <c r="L1723" i="4"/>
  <c r="K1723" i="4"/>
  <c r="J1723" i="4"/>
  <c r="I1723" i="4"/>
  <c r="H1723" i="4"/>
  <c r="G1723" i="4"/>
  <c r="F1723" i="4"/>
  <c r="S1721" i="4"/>
  <c r="R1721" i="4"/>
  <c r="P1721" i="4"/>
  <c r="O1721" i="4"/>
  <c r="N1721" i="4"/>
  <c r="L1721" i="4"/>
  <c r="K1721" i="4"/>
  <c r="J1721" i="4"/>
  <c r="I1721" i="4"/>
  <c r="H1721" i="4"/>
  <c r="G1721" i="4"/>
  <c r="F1721" i="4"/>
  <c r="S1719" i="4"/>
  <c r="R1719" i="4"/>
  <c r="P1719" i="4"/>
  <c r="O1719" i="4"/>
  <c r="N1719" i="4"/>
  <c r="L1719" i="4"/>
  <c r="K1719" i="4"/>
  <c r="J1719" i="4"/>
  <c r="I1719" i="4"/>
  <c r="H1719" i="4"/>
  <c r="G1719" i="4"/>
  <c r="F1719" i="4"/>
  <c r="S1717" i="4"/>
  <c r="R1717" i="4"/>
  <c r="P1717" i="4"/>
  <c r="O1717" i="4"/>
  <c r="N1717" i="4"/>
  <c r="L1717" i="4"/>
  <c r="K1717" i="4"/>
  <c r="J1717" i="4"/>
  <c r="I1717" i="4"/>
  <c r="H1717" i="4"/>
  <c r="G1717" i="4"/>
  <c r="F1717" i="4"/>
  <c r="S1715" i="4"/>
  <c r="R1715" i="4"/>
  <c r="P1715" i="4"/>
  <c r="O1715" i="4"/>
  <c r="N1715" i="4"/>
  <c r="L1715" i="4"/>
  <c r="K1715" i="4"/>
  <c r="J1715" i="4"/>
  <c r="I1715" i="4"/>
  <c r="H1715" i="4"/>
  <c r="G1715" i="4"/>
  <c r="F1715" i="4"/>
  <c r="M1711" i="4"/>
  <c r="R1710" i="4"/>
  <c r="B1708" i="4"/>
  <c r="L1703" i="4"/>
  <c r="K1703" i="4"/>
  <c r="J1703" i="4"/>
  <c r="I1703" i="4"/>
  <c r="H1703" i="4"/>
  <c r="G1703" i="4"/>
  <c r="F1703" i="4"/>
  <c r="L1701" i="4"/>
  <c r="K1701" i="4"/>
  <c r="J1701" i="4"/>
  <c r="I1701" i="4"/>
  <c r="H1701" i="4"/>
  <c r="G1701" i="4"/>
  <c r="F1701" i="4"/>
  <c r="L1699" i="4"/>
  <c r="K1699" i="4"/>
  <c r="J1699" i="4"/>
  <c r="I1699" i="4"/>
  <c r="H1699" i="4"/>
  <c r="G1699" i="4"/>
  <c r="F1699" i="4"/>
  <c r="S1697" i="4"/>
  <c r="R1697" i="4"/>
  <c r="P1697" i="4"/>
  <c r="O1697" i="4"/>
  <c r="N1697" i="4"/>
  <c r="L1697" i="4"/>
  <c r="K1697" i="4"/>
  <c r="J1697" i="4"/>
  <c r="I1697" i="4"/>
  <c r="H1697" i="4"/>
  <c r="G1697" i="4"/>
  <c r="F1697" i="4"/>
  <c r="S1695" i="4"/>
  <c r="R1695" i="4"/>
  <c r="P1695" i="4"/>
  <c r="O1695" i="4"/>
  <c r="N1695" i="4"/>
  <c r="L1695" i="4"/>
  <c r="K1695" i="4"/>
  <c r="J1695" i="4"/>
  <c r="I1695" i="4"/>
  <c r="H1695" i="4"/>
  <c r="G1695" i="4"/>
  <c r="F1695" i="4"/>
  <c r="S1693" i="4"/>
  <c r="R1693" i="4"/>
  <c r="P1693" i="4"/>
  <c r="O1693" i="4"/>
  <c r="N1693" i="4"/>
  <c r="L1693" i="4"/>
  <c r="K1693" i="4"/>
  <c r="J1693" i="4"/>
  <c r="I1693" i="4"/>
  <c r="H1693" i="4"/>
  <c r="G1693" i="4"/>
  <c r="F1693" i="4"/>
  <c r="S1691" i="4"/>
  <c r="R1691" i="4"/>
  <c r="P1691" i="4"/>
  <c r="O1691" i="4"/>
  <c r="N1691" i="4"/>
  <c r="L1691" i="4"/>
  <c r="K1691" i="4"/>
  <c r="J1691" i="4"/>
  <c r="I1691" i="4"/>
  <c r="H1691" i="4"/>
  <c r="G1691" i="4"/>
  <c r="F1691" i="4"/>
  <c r="S1689" i="4"/>
  <c r="R1689" i="4"/>
  <c r="P1689" i="4"/>
  <c r="O1689" i="4"/>
  <c r="N1689" i="4"/>
  <c r="L1689" i="4"/>
  <c r="K1689" i="4"/>
  <c r="J1689" i="4"/>
  <c r="I1689" i="4"/>
  <c r="H1689" i="4"/>
  <c r="G1689" i="4"/>
  <c r="F1689" i="4"/>
  <c r="S1687" i="4"/>
  <c r="R1687" i="4"/>
  <c r="P1687" i="4"/>
  <c r="O1687" i="4"/>
  <c r="N1687" i="4"/>
  <c r="L1687" i="4"/>
  <c r="K1687" i="4"/>
  <c r="J1687" i="4"/>
  <c r="I1687" i="4"/>
  <c r="H1687" i="4"/>
  <c r="G1687" i="4"/>
  <c r="F1687" i="4"/>
  <c r="M1683" i="4"/>
  <c r="R1682" i="4"/>
  <c r="S1661" i="4"/>
  <c r="R1661" i="4"/>
  <c r="P1661" i="4"/>
  <c r="O1661" i="4"/>
  <c r="N1661" i="4"/>
  <c r="L1661" i="4"/>
  <c r="K1661" i="4"/>
  <c r="J1661" i="4"/>
  <c r="I1661" i="4"/>
  <c r="H1661" i="4"/>
  <c r="G1661" i="4"/>
  <c r="F1661" i="4"/>
  <c r="S1633" i="4"/>
  <c r="R1633" i="4"/>
  <c r="P1633" i="4"/>
  <c r="O1633" i="4"/>
  <c r="N1633" i="4"/>
  <c r="L1633" i="4"/>
  <c r="K1633" i="4"/>
  <c r="J1633" i="4"/>
  <c r="I1633" i="4"/>
  <c r="H1633" i="4"/>
  <c r="G1633" i="4"/>
  <c r="F1633" i="4"/>
  <c r="S1605" i="4"/>
  <c r="R1605" i="4"/>
  <c r="P1605" i="4"/>
  <c r="O1605" i="4"/>
  <c r="N1605" i="4"/>
  <c r="L1605" i="4"/>
  <c r="K1605" i="4"/>
  <c r="J1605" i="4"/>
  <c r="I1605" i="4"/>
  <c r="H1605" i="4"/>
  <c r="G1605" i="4"/>
  <c r="F1605" i="4"/>
  <c r="S1577" i="4"/>
  <c r="R1577" i="4"/>
  <c r="P1577" i="4"/>
  <c r="O1577" i="4"/>
  <c r="N1577" i="4"/>
  <c r="L1577" i="4"/>
  <c r="K1577" i="4"/>
  <c r="J1577" i="4"/>
  <c r="I1577" i="4"/>
  <c r="H1577" i="4"/>
  <c r="G1577" i="4"/>
  <c r="F1577" i="4"/>
  <c r="S1549" i="4"/>
  <c r="R1549" i="4"/>
  <c r="P1549" i="4"/>
  <c r="O1549" i="4"/>
  <c r="N1549" i="4"/>
  <c r="L1549" i="4"/>
  <c r="K1549" i="4"/>
  <c r="J1549" i="4"/>
  <c r="I1549" i="4"/>
  <c r="H1549" i="4"/>
  <c r="G1549" i="4"/>
  <c r="F1549" i="4"/>
  <c r="S1521" i="4"/>
  <c r="R1521" i="4"/>
  <c r="P1521" i="4"/>
  <c r="O1521" i="4"/>
  <c r="N1521" i="4"/>
  <c r="L1521" i="4"/>
  <c r="K1521" i="4"/>
  <c r="J1521" i="4"/>
  <c r="I1521" i="4"/>
  <c r="H1521" i="4"/>
  <c r="G1521" i="4"/>
  <c r="F1521" i="4"/>
  <c r="S1493" i="4"/>
  <c r="R1493" i="4"/>
  <c r="P1493" i="4"/>
  <c r="O1493" i="4"/>
  <c r="N1493" i="4"/>
  <c r="L1493" i="4"/>
  <c r="K1493" i="4"/>
  <c r="J1493" i="4"/>
  <c r="I1493" i="4"/>
  <c r="H1493" i="4"/>
  <c r="G1493" i="4"/>
  <c r="F1493" i="4"/>
  <c r="S1465" i="4"/>
  <c r="R1465" i="4"/>
  <c r="P1465" i="4"/>
  <c r="O1465" i="4"/>
  <c r="N1465" i="4"/>
  <c r="L1465" i="4"/>
  <c r="K1465" i="4"/>
  <c r="J1465" i="4"/>
  <c r="I1465" i="4"/>
  <c r="H1465" i="4"/>
  <c r="G1465" i="4"/>
  <c r="F1465" i="4"/>
  <c r="S1437" i="4"/>
  <c r="R1437" i="4"/>
  <c r="P1437" i="4"/>
  <c r="O1437" i="4"/>
  <c r="N1437" i="4"/>
  <c r="L1437" i="4"/>
  <c r="K1437" i="4"/>
  <c r="J1437" i="4"/>
  <c r="I1437" i="4"/>
  <c r="H1437" i="4"/>
  <c r="G1437" i="4"/>
  <c r="F1437" i="4"/>
  <c r="S1409" i="4"/>
  <c r="R1409" i="4"/>
  <c r="P1409" i="4"/>
  <c r="O1409" i="4"/>
  <c r="N1409" i="4"/>
  <c r="L1409" i="4"/>
  <c r="K1409" i="4"/>
  <c r="J1409" i="4"/>
  <c r="I1409" i="4"/>
  <c r="H1409" i="4"/>
  <c r="G1409" i="4"/>
  <c r="F1409" i="4"/>
  <c r="S1381" i="4"/>
  <c r="R1381" i="4"/>
  <c r="P1381" i="4"/>
  <c r="O1381" i="4"/>
  <c r="N1381" i="4"/>
  <c r="L1381" i="4"/>
  <c r="K1381" i="4"/>
  <c r="J1381" i="4"/>
  <c r="I1381" i="4"/>
  <c r="H1381" i="4"/>
  <c r="G1381" i="4"/>
  <c r="F1381" i="4"/>
  <c r="S1353" i="4"/>
  <c r="R1353" i="4"/>
  <c r="P1353" i="4"/>
  <c r="O1353" i="4"/>
  <c r="N1353" i="4"/>
  <c r="L1353" i="4"/>
  <c r="K1353" i="4"/>
  <c r="J1353" i="4"/>
  <c r="I1353" i="4"/>
  <c r="H1353" i="4"/>
  <c r="G1353" i="4"/>
  <c r="F1353" i="4"/>
  <c r="S1325" i="4"/>
  <c r="R1325" i="4"/>
  <c r="P1325" i="4"/>
  <c r="O1325" i="4"/>
  <c r="N1325" i="4"/>
  <c r="L1325" i="4"/>
  <c r="K1325" i="4"/>
  <c r="J1325" i="4"/>
  <c r="I1325" i="4"/>
  <c r="H1325" i="4"/>
  <c r="G1325" i="4"/>
  <c r="F1325" i="4"/>
  <c r="S1297" i="4"/>
  <c r="R1297" i="4"/>
  <c r="P1297" i="4"/>
  <c r="O1297" i="4"/>
  <c r="N1297" i="4"/>
  <c r="L1297" i="4"/>
  <c r="K1297" i="4"/>
  <c r="J1297" i="4"/>
  <c r="I1297" i="4"/>
  <c r="H1297" i="4"/>
  <c r="G1297" i="4"/>
  <c r="F1297" i="4"/>
  <c r="S1269" i="4"/>
  <c r="R1269" i="4"/>
  <c r="P1269" i="4"/>
  <c r="O1269" i="4"/>
  <c r="N1269" i="4"/>
  <c r="L1269" i="4"/>
  <c r="K1269" i="4"/>
  <c r="J1269" i="4"/>
  <c r="I1269" i="4"/>
  <c r="H1269" i="4"/>
  <c r="G1269" i="4"/>
  <c r="F1269" i="4"/>
  <c r="S1241" i="4"/>
  <c r="R1241" i="4"/>
  <c r="P1241" i="4"/>
  <c r="O1241" i="4"/>
  <c r="N1241" i="4"/>
  <c r="L1241" i="4"/>
  <c r="K1241" i="4"/>
  <c r="J1241" i="4"/>
  <c r="I1241" i="4"/>
  <c r="H1241" i="4"/>
  <c r="G1241" i="4"/>
  <c r="F1241" i="4"/>
  <c r="S1213" i="4"/>
  <c r="R1213" i="4"/>
  <c r="P1213" i="4"/>
  <c r="O1213" i="4"/>
  <c r="N1213" i="4"/>
  <c r="L1213" i="4"/>
  <c r="K1213" i="4"/>
  <c r="J1213" i="4"/>
  <c r="I1213" i="4"/>
  <c r="H1213" i="4"/>
  <c r="G1213" i="4"/>
  <c r="F1213" i="4"/>
  <c r="S1185" i="4"/>
  <c r="R1185" i="4"/>
  <c r="P1185" i="4"/>
  <c r="O1185" i="4"/>
  <c r="N1185" i="4"/>
  <c r="L1185" i="4"/>
  <c r="K1185" i="4"/>
  <c r="J1185" i="4"/>
  <c r="I1185" i="4"/>
  <c r="H1185" i="4"/>
  <c r="G1185" i="4"/>
  <c r="F1185" i="4"/>
  <c r="S1157" i="4"/>
  <c r="R1157" i="4"/>
  <c r="P1157" i="4"/>
  <c r="O1157" i="4"/>
  <c r="N1157" i="4"/>
  <c r="L1157" i="4"/>
  <c r="K1157" i="4"/>
  <c r="J1157" i="4"/>
  <c r="I1157" i="4"/>
  <c r="H1157" i="4"/>
  <c r="G1157" i="4"/>
  <c r="F1157" i="4"/>
  <c r="S1129" i="4"/>
  <c r="R1129" i="4"/>
  <c r="P1129" i="4"/>
  <c r="O1129" i="4"/>
  <c r="N1129" i="4"/>
  <c r="L1129" i="4"/>
  <c r="K1129" i="4"/>
  <c r="J1129" i="4"/>
  <c r="I1129" i="4"/>
  <c r="H1129" i="4"/>
  <c r="G1129" i="4"/>
  <c r="F1129" i="4"/>
  <c r="S1101" i="4"/>
  <c r="R1101" i="4"/>
  <c r="P1101" i="4"/>
  <c r="O1101" i="4"/>
  <c r="N1101" i="4"/>
  <c r="L1101" i="4"/>
  <c r="K1101" i="4"/>
  <c r="J1101" i="4"/>
  <c r="I1101" i="4"/>
  <c r="H1101" i="4"/>
  <c r="G1101" i="4"/>
  <c r="F1101" i="4"/>
  <c r="S1073" i="4"/>
  <c r="R1073" i="4"/>
  <c r="P1073" i="4"/>
  <c r="O1073" i="4"/>
  <c r="N1073" i="4"/>
  <c r="L1073" i="4"/>
  <c r="K1073" i="4"/>
  <c r="J1073" i="4"/>
  <c r="I1073" i="4"/>
  <c r="H1073" i="4"/>
  <c r="G1073" i="4"/>
  <c r="F1073" i="4"/>
  <c r="S1045" i="4"/>
  <c r="R1045" i="4"/>
  <c r="P1045" i="4"/>
  <c r="O1045" i="4"/>
  <c r="N1045" i="4"/>
  <c r="L1045" i="4"/>
  <c r="K1045" i="4"/>
  <c r="J1045" i="4"/>
  <c r="I1045" i="4"/>
  <c r="H1045" i="4"/>
  <c r="G1045" i="4"/>
  <c r="F1045" i="4"/>
  <c r="S1017" i="4"/>
  <c r="R1017" i="4"/>
  <c r="P1017" i="4"/>
  <c r="O1017" i="4"/>
  <c r="N1017" i="4"/>
  <c r="L1017" i="4"/>
  <c r="K1017" i="4"/>
  <c r="J1017" i="4"/>
  <c r="I1017" i="4"/>
  <c r="H1017" i="4"/>
  <c r="G1017" i="4"/>
  <c r="F1017" i="4"/>
  <c r="S989" i="4"/>
  <c r="R989" i="4"/>
  <c r="P989" i="4"/>
  <c r="O989" i="4"/>
  <c r="N989" i="4"/>
  <c r="L989" i="4"/>
  <c r="K989" i="4"/>
  <c r="J989" i="4"/>
  <c r="I989" i="4"/>
  <c r="H989" i="4"/>
  <c r="G989" i="4"/>
  <c r="F989" i="4"/>
  <c r="S961" i="4"/>
  <c r="R961" i="4"/>
  <c r="P961" i="4"/>
  <c r="O961" i="4"/>
  <c r="N961" i="4"/>
  <c r="L961" i="4"/>
  <c r="K961" i="4"/>
  <c r="J961" i="4"/>
  <c r="I961" i="4"/>
  <c r="H961" i="4"/>
  <c r="G961" i="4"/>
  <c r="F961" i="4"/>
  <c r="S933" i="4"/>
  <c r="R933" i="4"/>
  <c r="P933" i="4"/>
  <c r="O933" i="4"/>
  <c r="N933" i="4"/>
  <c r="L933" i="4"/>
  <c r="K933" i="4"/>
  <c r="J933" i="4"/>
  <c r="I933" i="4"/>
  <c r="H933" i="4"/>
  <c r="G933" i="4"/>
  <c r="F933" i="4"/>
  <c r="S905" i="4"/>
  <c r="R905" i="4"/>
  <c r="P905" i="4"/>
  <c r="O905" i="4"/>
  <c r="N905" i="4"/>
  <c r="L905" i="4"/>
  <c r="K905" i="4"/>
  <c r="J905" i="4"/>
  <c r="I905" i="4"/>
  <c r="H905" i="4"/>
  <c r="G905" i="4"/>
  <c r="F905" i="4"/>
  <c r="S877" i="4"/>
  <c r="R877" i="4"/>
  <c r="P877" i="4"/>
  <c r="O877" i="4"/>
  <c r="N877" i="4"/>
  <c r="L877" i="4"/>
  <c r="K877" i="4"/>
  <c r="J877" i="4"/>
  <c r="I877" i="4"/>
  <c r="H877" i="4"/>
  <c r="G877" i="4"/>
  <c r="F877" i="4"/>
  <c r="S849" i="4"/>
  <c r="R849" i="4"/>
  <c r="P849" i="4"/>
  <c r="O849" i="4"/>
  <c r="N849" i="4"/>
  <c r="L849" i="4"/>
  <c r="K849" i="4"/>
  <c r="J849" i="4"/>
  <c r="I849" i="4"/>
  <c r="H849" i="4"/>
  <c r="G849" i="4"/>
  <c r="F849" i="4"/>
  <c r="S821" i="4"/>
  <c r="R821" i="4"/>
  <c r="P821" i="4"/>
  <c r="O821" i="4"/>
  <c r="N821" i="4"/>
  <c r="L821" i="4"/>
  <c r="K821" i="4"/>
  <c r="J821" i="4"/>
  <c r="I821" i="4"/>
  <c r="H821" i="4"/>
  <c r="G821" i="4"/>
  <c r="F821" i="4"/>
  <c r="S793" i="4"/>
  <c r="R793" i="4"/>
  <c r="P793" i="4"/>
  <c r="O793" i="4"/>
  <c r="N793" i="4"/>
  <c r="L793" i="4"/>
  <c r="K793" i="4"/>
  <c r="J793" i="4"/>
  <c r="I793" i="4"/>
  <c r="H793" i="4"/>
  <c r="G793" i="4"/>
  <c r="F793" i="4"/>
  <c r="S765" i="4"/>
  <c r="R765" i="4"/>
  <c r="P765" i="4"/>
  <c r="O765" i="4"/>
  <c r="N765" i="4"/>
  <c r="L765" i="4"/>
  <c r="K765" i="4"/>
  <c r="J765" i="4"/>
  <c r="I765" i="4"/>
  <c r="H765" i="4"/>
  <c r="G765" i="4"/>
  <c r="F765" i="4"/>
  <c r="S737" i="4"/>
  <c r="R737" i="4"/>
  <c r="P737" i="4"/>
  <c r="O737" i="4"/>
  <c r="N737" i="4"/>
  <c r="L737" i="4"/>
  <c r="K737" i="4"/>
  <c r="J737" i="4"/>
  <c r="I737" i="4"/>
  <c r="H737" i="4"/>
  <c r="G737" i="4"/>
  <c r="F737" i="4"/>
  <c r="S709" i="4"/>
  <c r="R709" i="4"/>
  <c r="P709" i="4"/>
  <c r="O709" i="4"/>
  <c r="N709" i="4"/>
  <c r="L709" i="4"/>
  <c r="K709" i="4"/>
  <c r="J709" i="4"/>
  <c r="I709" i="4"/>
  <c r="H709" i="4"/>
  <c r="G709" i="4"/>
  <c r="F709" i="4"/>
  <c r="S681" i="4"/>
  <c r="R681" i="4"/>
  <c r="P681" i="4"/>
  <c r="O681" i="4"/>
  <c r="N681" i="4"/>
  <c r="L681" i="4"/>
  <c r="K681" i="4"/>
  <c r="J681" i="4"/>
  <c r="I681" i="4"/>
  <c r="H681" i="4"/>
  <c r="G681" i="4"/>
  <c r="F681" i="4"/>
  <c r="S653" i="4"/>
  <c r="R653" i="4"/>
  <c r="P653" i="4"/>
  <c r="O653" i="4"/>
  <c r="N653" i="4"/>
  <c r="L653" i="4"/>
  <c r="K653" i="4"/>
  <c r="J653" i="4"/>
  <c r="I653" i="4"/>
  <c r="H653" i="4"/>
  <c r="G653" i="4"/>
  <c r="F653" i="4"/>
  <c r="S625" i="4"/>
  <c r="R625" i="4"/>
  <c r="P625" i="4"/>
  <c r="O625" i="4"/>
  <c r="N625" i="4"/>
  <c r="L625" i="4"/>
  <c r="K625" i="4"/>
  <c r="J625" i="4"/>
  <c r="I625" i="4"/>
  <c r="H625" i="4"/>
  <c r="G625" i="4"/>
  <c r="F625" i="4"/>
  <c r="S597" i="4"/>
  <c r="R597" i="4"/>
  <c r="P597" i="4"/>
  <c r="O597" i="4"/>
  <c r="N597" i="4"/>
  <c r="L597" i="4"/>
  <c r="K597" i="4"/>
  <c r="J597" i="4"/>
  <c r="I597" i="4"/>
  <c r="H597" i="4"/>
  <c r="G597" i="4"/>
  <c r="F597" i="4"/>
  <c r="S569" i="4"/>
  <c r="R569" i="4"/>
  <c r="P569" i="4"/>
  <c r="O569" i="4"/>
  <c r="N569" i="4"/>
  <c r="L569" i="4"/>
  <c r="K569" i="4"/>
  <c r="J569" i="4"/>
  <c r="I569" i="4"/>
  <c r="H569" i="4"/>
  <c r="G569" i="4"/>
  <c r="F569" i="4"/>
  <c r="S541" i="4"/>
  <c r="R541" i="4"/>
  <c r="P541" i="4"/>
  <c r="O541" i="4"/>
  <c r="N541" i="4"/>
  <c r="L541" i="4"/>
  <c r="K541" i="4"/>
  <c r="J541" i="4"/>
  <c r="I541" i="4"/>
  <c r="H541" i="4"/>
  <c r="G541" i="4"/>
  <c r="F541" i="4"/>
  <c r="S513" i="4"/>
  <c r="R513" i="4"/>
  <c r="P513" i="4"/>
  <c r="O513" i="4"/>
  <c r="N513" i="4"/>
  <c r="L513" i="4"/>
  <c r="K513" i="4"/>
  <c r="J513" i="4"/>
  <c r="I513" i="4"/>
  <c r="H513" i="4"/>
  <c r="G513" i="4"/>
  <c r="F513" i="4"/>
  <c r="S485" i="4"/>
  <c r="R485" i="4"/>
  <c r="P485" i="4"/>
  <c r="O485" i="4"/>
  <c r="N485" i="4"/>
  <c r="L485" i="4"/>
  <c r="K485" i="4"/>
  <c r="J485" i="4"/>
  <c r="I485" i="4"/>
  <c r="H485" i="4"/>
  <c r="G485" i="4"/>
  <c r="F485" i="4"/>
  <c r="S457" i="4"/>
  <c r="R457" i="4"/>
  <c r="P457" i="4"/>
  <c r="O457" i="4"/>
  <c r="N457" i="4"/>
  <c r="L457" i="4"/>
  <c r="K457" i="4"/>
  <c r="J457" i="4"/>
  <c r="I457" i="4"/>
  <c r="H457" i="4"/>
  <c r="G457" i="4"/>
  <c r="F457" i="4"/>
  <c r="S429" i="4"/>
  <c r="R429" i="4"/>
  <c r="P429" i="4"/>
  <c r="O429" i="4"/>
  <c r="N429" i="4"/>
  <c r="L429" i="4"/>
  <c r="K429" i="4"/>
  <c r="J429" i="4"/>
  <c r="I429" i="4"/>
  <c r="H429" i="4"/>
  <c r="G429" i="4"/>
  <c r="F429" i="4"/>
  <c r="S401" i="4"/>
  <c r="R401" i="4"/>
  <c r="P401" i="4"/>
  <c r="O401" i="4"/>
  <c r="N401" i="4"/>
  <c r="L401" i="4"/>
  <c r="K401" i="4"/>
  <c r="J401" i="4"/>
  <c r="I401" i="4"/>
  <c r="H401" i="4"/>
  <c r="G401" i="4"/>
  <c r="F401" i="4"/>
  <c r="S373" i="4"/>
  <c r="R373" i="4"/>
  <c r="P373" i="4"/>
  <c r="O373" i="4"/>
  <c r="N373" i="4"/>
  <c r="L373" i="4"/>
  <c r="K373" i="4"/>
  <c r="J373" i="4"/>
  <c r="I373" i="4"/>
  <c r="H373" i="4"/>
  <c r="G373" i="4"/>
  <c r="F373" i="4"/>
  <c r="S345" i="4"/>
  <c r="R345" i="4"/>
  <c r="P345" i="4"/>
  <c r="O345" i="4"/>
  <c r="N345" i="4"/>
  <c r="L345" i="4"/>
  <c r="K345" i="4"/>
  <c r="J345" i="4"/>
  <c r="I345" i="4"/>
  <c r="H345" i="4"/>
  <c r="G345" i="4"/>
  <c r="F345" i="4"/>
  <c r="S317" i="4"/>
  <c r="R317" i="4"/>
  <c r="P317" i="4"/>
  <c r="O317" i="4"/>
  <c r="N317" i="4"/>
  <c r="L317" i="4"/>
  <c r="K317" i="4"/>
  <c r="J317" i="4"/>
  <c r="I317" i="4"/>
  <c r="H317" i="4"/>
  <c r="G317" i="4"/>
  <c r="F317" i="4"/>
  <c r="S289" i="4"/>
  <c r="R289" i="4"/>
  <c r="P289" i="4"/>
  <c r="O289" i="4"/>
  <c r="N289" i="4"/>
  <c r="L289" i="4"/>
  <c r="K289" i="4"/>
  <c r="J289" i="4"/>
  <c r="I289" i="4"/>
  <c r="H289" i="4"/>
  <c r="G289" i="4"/>
  <c r="F289" i="4"/>
  <c r="S261" i="4"/>
  <c r="R261" i="4"/>
  <c r="P261" i="4"/>
  <c r="O261" i="4"/>
  <c r="N261" i="4"/>
  <c r="L261" i="4"/>
  <c r="K261" i="4"/>
  <c r="J261" i="4"/>
  <c r="I261" i="4"/>
  <c r="H261" i="4"/>
  <c r="G261" i="4"/>
  <c r="F261" i="4"/>
  <c r="S233" i="4"/>
  <c r="R233" i="4"/>
  <c r="P233" i="4"/>
  <c r="O233" i="4"/>
  <c r="N233" i="4"/>
  <c r="L233" i="4"/>
  <c r="K233" i="4"/>
  <c r="J233" i="4"/>
  <c r="I233" i="4"/>
  <c r="H233" i="4"/>
  <c r="G233" i="4"/>
  <c r="F233" i="4"/>
  <c r="S205" i="4"/>
  <c r="R205" i="4"/>
  <c r="P205" i="4"/>
  <c r="O205" i="4"/>
  <c r="N205" i="4"/>
  <c r="L205" i="4"/>
  <c r="K205" i="4"/>
  <c r="J205" i="4"/>
  <c r="I205" i="4"/>
  <c r="H205" i="4"/>
  <c r="G205" i="4"/>
  <c r="F205" i="4"/>
  <c r="S177" i="4"/>
  <c r="R177" i="4"/>
  <c r="P177" i="4"/>
  <c r="O177" i="4"/>
  <c r="N177" i="4"/>
  <c r="L177" i="4"/>
  <c r="K177" i="4"/>
  <c r="J177" i="4"/>
  <c r="I177" i="4"/>
  <c r="H177" i="4"/>
  <c r="G177" i="4"/>
  <c r="F177" i="4"/>
  <c r="S149" i="4"/>
  <c r="R149" i="4"/>
  <c r="P149" i="4"/>
  <c r="O149" i="4"/>
  <c r="N149" i="4"/>
  <c r="L149" i="4"/>
  <c r="K149" i="4"/>
  <c r="J149" i="4"/>
  <c r="I149" i="4"/>
  <c r="H149" i="4"/>
  <c r="G149" i="4"/>
  <c r="F149" i="4"/>
  <c r="S121" i="4"/>
  <c r="R121" i="4"/>
  <c r="P121" i="4"/>
  <c r="O121" i="4"/>
  <c r="N121" i="4"/>
  <c r="L121" i="4"/>
  <c r="K121" i="4"/>
  <c r="J121" i="4"/>
  <c r="I121" i="4"/>
  <c r="H121" i="4"/>
  <c r="G121" i="4"/>
  <c r="F121" i="4"/>
  <c r="S93" i="4"/>
  <c r="R93" i="4"/>
  <c r="P93" i="4"/>
  <c r="O93" i="4"/>
  <c r="N93" i="4"/>
  <c r="L93" i="4"/>
  <c r="K93" i="4"/>
  <c r="J93" i="4"/>
  <c r="I93" i="4"/>
  <c r="H93" i="4"/>
  <c r="G93" i="4"/>
  <c r="F93" i="4"/>
  <c r="S65" i="4"/>
  <c r="R65" i="4"/>
  <c r="P65" i="4"/>
  <c r="O65" i="4"/>
  <c r="N65" i="4"/>
  <c r="L65" i="4"/>
  <c r="K65" i="4"/>
  <c r="J65" i="4"/>
  <c r="I65" i="4"/>
  <c r="H65" i="4"/>
  <c r="G65" i="4"/>
  <c r="F65" i="4"/>
  <c r="S37" i="4"/>
  <c r="R37" i="4"/>
  <c r="P37" i="4"/>
  <c r="O37" i="4"/>
  <c r="N37" i="4"/>
  <c r="L37" i="4"/>
  <c r="K37" i="4"/>
  <c r="J37" i="4"/>
  <c r="I37" i="4"/>
  <c r="H37" i="4"/>
  <c r="G37" i="4"/>
  <c r="F37" i="4"/>
  <c r="G9" i="4"/>
  <c r="H9" i="4"/>
  <c r="I9" i="4"/>
  <c r="J9" i="4"/>
  <c r="K9" i="4"/>
  <c r="L9" i="4"/>
  <c r="N9" i="4"/>
  <c r="O9" i="4"/>
  <c r="P9" i="4"/>
  <c r="R9" i="4"/>
  <c r="S9" i="4"/>
  <c r="F9" i="4"/>
  <c r="C2144" i="6"/>
  <c r="B2141" i="6"/>
  <c r="C2113" i="6"/>
  <c r="B2110" i="6"/>
  <c r="C2082" i="6"/>
  <c r="B2079" i="6"/>
  <c r="C2051" i="6"/>
  <c r="B2048" i="6"/>
  <c r="C2020" i="6"/>
  <c r="B2017" i="6"/>
  <c r="C1989" i="6"/>
  <c r="B1986" i="6"/>
  <c r="C1958" i="6"/>
  <c r="B1955" i="6"/>
  <c r="C1927" i="6"/>
  <c r="B1924" i="6"/>
  <c r="C1896" i="6"/>
  <c r="B1893" i="6"/>
  <c r="C1865" i="6"/>
  <c r="B1862" i="6"/>
  <c r="R74" i="4"/>
  <c r="R186" i="4"/>
  <c r="R44" i="4"/>
  <c r="R156" i="4"/>
  <c r="M1948" i="4"/>
  <c r="R98" i="4"/>
  <c r="M1944" i="4"/>
  <c r="K9" i="1"/>
  <c r="M36" i="4" s="1"/>
  <c r="O9" i="1"/>
  <c r="Q36" i="4" s="1"/>
  <c r="K10" i="1"/>
  <c r="M64" i="4" s="1"/>
  <c r="O10" i="1"/>
  <c r="Q64" i="4" s="1"/>
  <c r="K11" i="1"/>
  <c r="M92" i="4" s="1"/>
  <c r="O11" i="1"/>
  <c r="Q92" i="4" s="1"/>
  <c r="K12" i="1"/>
  <c r="M120" i="4" s="1"/>
  <c r="O12" i="1"/>
  <c r="Q120" i="4" s="1"/>
  <c r="K13" i="1"/>
  <c r="M148" i="4" s="1"/>
  <c r="O13" i="1"/>
  <c r="Q148" i="4" s="1"/>
  <c r="K14" i="1"/>
  <c r="M176" i="4" s="1"/>
  <c r="O14" i="1"/>
  <c r="Q176" i="4" s="1"/>
  <c r="K15" i="1"/>
  <c r="M204" i="4" s="1"/>
  <c r="O15" i="1"/>
  <c r="Q204" i="4" s="1"/>
  <c r="K16" i="1"/>
  <c r="M232" i="4" s="1"/>
  <c r="O16" i="1"/>
  <c r="Q232" i="4" s="1"/>
  <c r="K17" i="1"/>
  <c r="M260" i="4" s="1"/>
  <c r="O17" i="1"/>
  <c r="Q260" i="4" s="1"/>
  <c r="K18" i="1"/>
  <c r="M288" i="4" s="1"/>
  <c r="O18" i="1"/>
  <c r="Q288" i="4" s="1"/>
  <c r="K19" i="1"/>
  <c r="M316" i="4" s="1"/>
  <c r="O19" i="1"/>
  <c r="Q316" i="4" s="1"/>
  <c r="K20" i="1"/>
  <c r="M344" i="4" s="1"/>
  <c r="O20" i="1"/>
  <c r="Q344" i="4" s="1"/>
  <c r="K21" i="1"/>
  <c r="M372" i="4" s="1"/>
  <c r="O21" i="1"/>
  <c r="Q372" i="4" s="1"/>
  <c r="K22" i="1"/>
  <c r="M400" i="4" s="1"/>
  <c r="O22" i="1"/>
  <c r="Q400" i="4" s="1"/>
  <c r="K23" i="1"/>
  <c r="M428" i="4" s="1"/>
  <c r="O23" i="1"/>
  <c r="Q428" i="4" s="1"/>
  <c r="K24" i="1"/>
  <c r="M456" i="4" s="1"/>
  <c r="O24" i="1"/>
  <c r="Q456" i="4" s="1"/>
  <c r="K25" i="1"/>
  <c r="M484" i="4" s="1"/>
  <c r="O25" i="1"/>
  <c r="Q484" i="4" s="1"/>
  <c r="K26" i="1"/>
  <c r="M512" i="4" s="1"/>
  <c r="O26" i="1"/>
  <c r="Q512" i="4" s="1"/>
  <c r="K27" i="1"/>
  <c r="M540" i="4" s="1"/>
  <c r="O27" i="1"/>
  <c r="Q540" i="4" s="1"/>
  <c r="K28" i="1"/>
  <c r="M568" i="4" s="1"/>
  <c r="O28" i="1"/>
  <c r="Q568" i="4" s="1"/>
  <c r="K29" i="1"/>
  <c r="M596" i="4" s="1"/>
  <c r="O29" i="1"/>
  <c r="Q596" i="4" s="1"/>
  <c r="K30" i="1"/>
  <c r="M624" i="4" s="1"/>
  <c r="O30" i="1"/>
  <c r="Q624" i="4" s="1"/>
  <c r="K31" i="1"/>
  <c r="M652" i="4" s="1"/>
  <c r="O31" i="1"/>
  <c r="Q652" i="4" s="1"/>
  <c r="K32" i="1"/>
  <c r="M680" i="4" s="1"/>
  <c r="O32" i="1"/>
  <c r="Q680" i="4" s="1"/>
  <c r="K33" i="1"/>
  <c r="M708" i="4" s="1"/>
  <c r="O33" i="1"/>
  <c r="Q708" i="4" s="1"/>
  <c r="K34" i="1"/>
  <c r="M736" i="4" s="1"/>
  <c r="O34" i="1"/>
  <c r="Q736" i="4" s="1"/>
  <c r="K35" i="1"/>
  <c r="M764" i="4" s="1"/>
  <c r="O35" i="1"/>
  <c r="Q764" i="4" s="1"/>
  <c r="K36" i="1"/>
  <c r="M792" i="4" s="1"/>
  <c r="O36" i="1"/>
  <c r="Q792" i="4" s="1"/>
  <c r="K37" i="1"/>
  <c r="M820" i="4" s="1"/>
  <c r="O37" i="1"/>
  <c r="Q820" i="4" s="1"/>
  <c r="K38" i="1"/>
  <c r="M848" i="4" s="1"/>
  <c r="O38" i="1"/>
  <c r="Q848" i="4" s="1"/>
  <c r="K39" i="1"/>
  <c r="M876" i="4" s="1"/>
  <c r="O39" i="1"/>
  <c r="Q876" i="4" s="1"/>
  <c r="K40" i="1"/>
  <c r="M904" i="4" s="1"/>
  <c r="O40" i="1"/>
  <c r="Q904" i="4" s="1"/>
  <c r="K41" i="1"/>
  <c r="M932" i="4" s="1"/>
  <c r="O41" i="1"/>
  <c r="Q932" i="4" s="1"/>
  <c r="K42" i="1"/>
  <c r="M960" i="4" s="1"/>
  <c r="O42" i="1"/>
  <c r="Q960" i="4" s="1"/>
  <c r="K43" i="1"/>
  <c r="M988" i="4" s="1"/>
  <c r="O43" i="1"/>
  <c r="Q988" i="4" s="1"/>
  <c r="K44" i="1"/>
  <c r="M1016" i="4" s="1"/>
  <c r="O44" i="1"/>
  <c r="Q1016" i="4" s="1"/>
  <c r="K45" i="1"/>
  <c r="M1044" i="4" s="1"/>
  <c r="O45" i="1"/>
  <c r="Q1044" i="4" s="1"/>
  <c r="K46" i="1"/>
  <c r="M1072" i="4" s="1"/>
  <c r="O46" i="1"/>
  <c r="Q1072" i="4" s="1"/>
  <c r="K47" i="1"/>
  <c r="M1100" i="4" s="1"/>
  <c r="O47" i="1"/>
  <c r="Q1100" i="4" s="1"/>
  <c r="K48" i="1"/>
  <c r="M1128" i="4" s="1"/>
  <c r="O48" i="1"/>
  <c r="Q1128" i="4" s="1"/>
  <c r="K49" i="1"/>
  <c r="M1156" i="4" s="1"/>
  <c r="O49" i="1"/>
  <c r="Q1156" i="4" s="1"/>
  <c r="K50" i="1"/>
  <c r="M1184" i="4" s="1"/>
  <c r="O50" i="1"/>
  <c r="Q1184" i="4" s="1"/>
  <c r="K51" i="1"/>
  <c r="M1212" i="4" s="1"/>
  <c r="O51" i="1"/>
  <c r="Q1212" i="4" s="1"/>
  <c r="K52" i="1"/>
  <c r="M1240" i="4" s="1"/>
  <c r="O52" i="1"/>
  <c r="Q1240" i="4" s="1"/>
  <c r="K53" i="1"/>
  <c r="M1268" i="4" s="1"/>
  <c r="O53" i="1"/>
  <c r="Q1268" i="4" s="1"/>
  <c r="K54" i="1"/>
  <c r="M1296" i="4" s="1"/>
  <c r="O54" i="1"/>
  <c r="Q1296" i="4" s="1"/>
  <c r="K55" i="1"/>
  <c r="M1324" i="4" s="1"/>
  <c r="O55" i="1"/>
  <c r="Q1324" i="4" s="1"/>
  <c r="K56" i="1"/>
  <c r="M1352" i="4" s="1"/>
  <c r="O56" i="1"/>
  <c r="Q1352" i="4" s="1"/>
  <c r="K57" i="1"/>
  <c r="M1380" i="4" s="1"/>
  <c r="O57" i="1"/>
  <c r="Q1380" i="4" s="1"/>
  <c r="K58" i="1"/>
  <c r="M1408" i="4" s="1"/>
  <c r="O58" i="1"/>
  <c r="Q1408" i="4" s="1"/>
  <c r="K59" i="1"/>
  <c r="M1436" i="4" s="1"/>
  <c r="O59" i="1"/>
  <c r="Q1436" i="4" s="1"/>
  <c r="K60" i="1"/>
  <c r="M1464" i="4" s="1"/>
  <c r="O60" i="1"/>
  <c r="Q1464" i="4" s="1"/>
  <c r="K61" i="1"/>
  <c r="M1492" i="4" s="1"/>
  <c r="O61" i="1"/>
  <c r="Q1492" i="4" s="1"/>
  <c r="K62" i="1"/>
  <c r="M1520" i="4" s="1"/>
  <c r="O62" i="1"/>
  <c r="Q1520" i="4" s="1"/>
  <c r="K63" i="1"/>
  <c r="M1548" i="4" s="1"/>
  <c r="O63" i="1"/>
  <c r="Q1548" i="4" s="1"/>
  <c r="K64" i="1"/>
  <c r="M1576" i="4" s="1"/>
  <c r="O64" i="1"/>
  <c r="Q1576" i="4" s="1"/>
  <c r="K65" i="1"/>
  <c r="M1604" i="4" s="1"/>
  <c r="O65" i="1"/>
  <c r="Q1604" i="4" s="1"/>
  <c r="K66" i="1"/>
  <c r="M1632" i="4" s="1"/>
  <c r="O66" i="1"/>
  <c r="Q1632" i="4" s="1"/>
  <c r="K67" i="1"/>
  <c r="M1660" i="4" s="1"/>
  <c r="O67" i="1"/>
  <c r="Q1660" i="4" s="1"/>
  <c r="K68" i="1"/>
  <c r="M1688" i="4" s="1"/>
  <c r="O68" i="1"/>
  <c r="Q1688" i="4" s="1"/>
  <c r="K69" i="1"/>
  <c r="M1716" i="4" s="1"/>
  <c r="O69" i="1"/>
  <c r="Q1716" i="4" s="1"/>
  <c r="K70" i="1"/>
  <c r="M1744" i="4" s="1"/>
  <c r="O70" i="1"/>
  <c r="Q1744" i="4" s="1"/>
  <c r="K71" i="1"/>
  <c r="M1772" i="4" s="1"/>
  <c r="O71" i="1"/>
  <c r="Q1772" i="4" s="1"/>
  <c r="K72" i="1"/>
  <c r="M1800" i="4" s="1"/>
  <c r="O72" i="1"/>
  <c r="Q1800" i="4" s="1"/>
  <c r="K73" i="1"/>
  <c r="M1828" i="4" s="1"/>
  <c r="O73" i="1"/>
  <c r="Q1828" i="4" s="1"/>
  <c r="K74" i="1"/>
  <c r="M1856" i="4" s="1"/>
  <c r="O74" i="1"/>
  <c r="Q1856" i="4" s="1"/>
  <c r="K75" i="1"/>
  <c r="M1884" i="4" s="1"/>
  <c r="O75" i="1"/>
  <c r="Q1884" i="4" s="1"/>
  <c r="K76" i="1"/>
  <c r="M1912" i="4" s="1"/>
  <c r="O76" i="1"/>
  <c r="Q1912" i="4" s="1"/>
  <c r="K77" i="1"/>
  <c r="M1940" i="4" s="1"/>
  <c r="O77" i="1"/>
  <c r="Q1940" i="4" s="1"/>
  <c r="C77" i="19"/>
  <c r="C76" i="19"/>
  <c r="C75" i="19"/>
  <c r="C74" i="19"/>
  <c r="C73" i="19"/>
  <c r="C72" i="19"/>
  <c r="C71" i="19"/>
  <c r="C70" i="19"/>
  <c r="C69" i="19"/>
  <c r="C68" i="19"/>
  <c r="C77" i="18"/>
  <c r="C76" i="18"/>
  <c r="C75" i="18"/>
  <c r="C74" i="18"/>
  <c r="C73" i="18"/>
  <c r="C72" i="18"/>
  <c r="C71" i="18"/>
  <c r="C70" i="18"/>
  <c r="C69" i="18"/>
  <c r="C68" i="18"/>
  <c r="C77" i="17"/>
  <c r="C76" i="17"/>
  <c r="C75" i="17"/>
  <c r="C74" i="17"/>
  <c r="C73" i="17"/>
  <c r="C72" i="17"/>
  <c r="C71" i="17"/>
  <c r="C70" i="17"/>
  <c r="C69" i="17"/>
  <c r="C68" i="17"/>
  <c r="C77" i="16"/>
  <c r="C76" i="16"/>
  <c r="C75" i="16"/>
  <c r="C74" i="16"/>
  <c r="C73" i="16"/>
  <c r="C72" i="16"/>
  <c r="C71" i="16"/>
  <c r="C70" i="16"/>
  <c r="C69" i="16"/>
  <c r="C68" i="16"/>
  <c r="C77" i="15"/>
  <c r="C76" i="15"/>
  <c r="C75" i="15"/>
  <c r="C74" i="15"/>
  <c r="C73" i="15"/>
  <c r="C72" i="15"/>
  <c r="C71" i="15"/>
  <c r="C70" i="15"/>
  <c r="C69" i="15"/>
  <c r="C68" i="15"/>
  <c r="C77" i="14"/>
  <c r="C76" i="14"/>
  <c r="C75" i="14"/>
  <c r="C74" i="14"/>
  <c r="C73" i="14"/>
  <c r="C72" i="14"/>
  <c r="C71" i="14"/>
  <c r="C70" i="14"/>
  <c r="C69" i="14"/>
  <c r="C68" i="14"/>
  <c r="C77" i="13"/>
  <c r="C76" i="13"/>
  <c r="C75" i="13"/>
  <c r="C74" i="13"/>
  <c r="C73" i="13"/>
  <c r="C72" i="13"/>
  <c r="C71" i="13"/>
  <c r="C70" i="13"/>
  <c r="C69" i="13"/>
  <c r="C68" i="13"/>
  <c r="C68" i="9"/>
  <c r="C69" i="9"/>
  <c r="C70" i="9"/>
  <c r="C71" i="9"/>
  <c r="C72" i="9"/>
  <c r="C73" i="9"/>
  <c r="C74" i="9"/>
  <c r="C75" i="9"/>
  <c r="C76" i="9"/>
  <c r="C77" i="9"/>
  <c r="C68" i="1"/>
  <c r="C69" i="1"/>
  <c r="C70" i="1"/>
  <c r="C71" i="1"/>
  <c r="C72" i="1"/>
  <c r="C73" i="1"/>
  <c r="C74" i="1"/>
  <c r="C75" i="1"/>
  <c r="C76" i="1"/>
  <c r="C77" i="1"/>
  <c r="E47" i="32" l="1"/>
  <c r="Y47" i="32" s="1"/>
  <c r="AE49" i="1"/>
  <c r="S1156" i="27" s="1"/>
  <c r="AE69" i="1"/>
  <c r="S1716" i="27" s="1"/>
  <c r="E75" i="32"/>
  <c r="R1716" i="27"/>
  <c r="AE61" i="1"/>
  <c r="S1492" i="27" s="1"/>
  <c r="E67" i="32"/>
  <c r="R1492" i="27"/>
  <c r="AE74" i="1"/>
  <c r="S1856" i="27" s="1"/>
  <c r="E80" i="32"/>
  <c r="R1856" i="27"/>
  <c r="AE66" i="1"/>
  <c r="S1632" i="27" s="1"/>
  <c r="E72" i="32"/>
  <c r="R1632" i="27"/>
  <c r="AE58" i="1"/>
  <c r="S1408" i="27" s="1"/>
  <c r="E64" i="32"/>
  <c r="R1408" i="27"/>
  <c r="F33" i="32"/>
  <c r="Y33" i="32"/>
  <c r="W33" i="32"/>
  <c r="X33" i="32" s="1"/>
  <c r="F49" i="32"/>
  <c r="Y49" i="32"/>
  <c r="W49" i="32"/>
  <c r="X49" i="32" s="1"/>
  <c r="AE75" i="1"/>
  <c r="S1884" i="27" s="1"/>
  <c r="E81" i="32"/>
  <c r="R1884" i="27"/>
  <c r="AE67" i="1"/>
  <c r="S1660" i="27" s="1"/>
  <c r="E73" i="32"/>
  <c r="R1660" i="27"/>
  <c r="AE59" i="1"/>
  <c r="S1436" i="27" s="1"/>
  <c r="E65" i="32"/>
  <c r="R1436" i="27"/>
  <c r="AE72" i="1"/>
  <c r="S1800" i="27" s="1"/>
  <c r="E78" i="32"/>
  <c r="R1800" i="27"/>
  <c r="AE64" i="1"/>
  <c r="S1576" i="27" s="1"/>
  <c r="E70" i="32"/>
  <c r="R1576" i="27"/>
  <c r="AE56" i="1"/>
  <c r="S1352" i="27" s="1"/>
  <c r="E62" i="32"/>
  <c r="R1352" i="27"/>
  <c r="F58" i="32"/>
  <c r="Y58" i="32"/>
  <c r="W58" i="32"/>
  <c r="X58" i="32" s="1"/>
  <c r="Y54" i="32"/>
  <c r="F54" i="32"/>
  <c r="W54" i="32"/>
  <c r="X54" i="32" s="1"/>
  <c r="F50" i="32"/>
  <c r="W50" i="32"/>
  <c r="X50" i="32" s="1"/>
  <c r="Y50" i="32"/>
  <c r="Y46" i="32"/>
  <c r="F46" i="32"/>
  <c r="W46" i="32"/>
  <c r="X46" i="32" s="1"/>
  <c r="F42" i="32"/>
  <c r="Y42" i="32"/>
  <c r="W42" i="32"/>
  <c r="X42" i="32" s="1"/>
  <c r="F38" i="32"/>
  <c r="W38" i="32"/>
  <c r="X38" i="32" s="1"/>
  <c r="Y38" i="32"/>
  <c r="Y34" i="32"/>
  <c r="F34" i="32"/>
  <c r="W34" i="32"/>
  <c r="X34" i="32" s="1"/>
  <c r="F41" i="32"/>
  <c r="Y41" i="32"/>
  <c r="W41" i="32"/>
  <c r="X41" i="32" s="1"/>
  <c r="Y59" i="32"/>
  <c r="F59" i="32"/>
  <c r="W59" i="32"/>
  <c r="X59" i="32" s="1"/>
  <c r="Y55" i="32"/>
  <c r="F55" i="32"/>
  <c r="W55" i="32"/>
  <c r="X55" i="32" s="1"/>
  <c r="F45" i="32"/>
  <c r="Y45" i="32"/>
  <c r="W45" i="32"/>
  <c r="X45" i="32" s="1"/>
  <c r="F39" i="32"/>
  <c r="Y39" i="32"/>
  <c r="W39" i="32"/>
  <c r="X39" i="32" s="1"/>
  <c r="AE73" i="1"/>
  <c r="S1828" i="27" s="1"/>
  <c r="E79" i="32"/>
  <c r="R1828" i="27"/>
  <c r="AE65" i="1"/>
  <c r="S1604" i="27" s="1"/>
  <c r="E71" i="32"/>
  <c r="R1604" i="27"/>
  <c r="AE57" i="1"/>
  <c r="S1380" i="27" s="1"/>
  <c r="E63" i="32"/>
  <c r="R1380" i="27"/>
  <c r="AE70" i="1"/>
  <c r="S1744" i="27" s="1"/>
  <c r="E76" i="32"/>
  <c r="R1744" i="27"/>
  <c r="AE62" i="1"/>
  <c r="S1520" i="27" s="1"/>
  <c r="E68" i="32"/>
  <c r="R1520" i="27"/>
  <c r="F47" i="32"/>
  <c r="W47" i="32"/>
  <c r="X47" i="32" s="1"/>
  <c r="Y37" i="32"/>
  <c r="F37" i="32"/>
  <c r="W37" i="32"/>
  <c r="X37" i="32" s="1"/>
  <c r="AE71" i="1"/>
  <c r="S1772" i="27" s="1"/>
  <c r="E77" i="32"/>
  <c r="R1772" i="27"/>
  <c r="AE63" i="1"/>
  <c r="S1548" i="27" s="1"/>
  <c r="E69" i="32"/>
  <c r="R1548" i="27"/>
  <c r="AE76" i="1"/>
  <c r="S1912" i="27" s="1"/>
  <c r="E82" i="32"/>
  <c r="R1912" i="27"/>
  <c r="AE68" i="1"/>
  <c r="S1688" i="27" s="1"/>
  <c r="E74" i="32"/>
  <c r="R1688" i="27"/>
  <c r="AE60" i="1"/>
  <c r="S1464" i="27" s="1"/>
  <c r="E66" i="32"/>
  <c r="R1464" i="27"/>
  <c r="Y60" i="32"/>
  <c r="F60" i="32"/>
  <c r="W60" i="32"/>
  <c r="X60" i="32" s="1"/>
  <c r="Y56" i="32"/>
  <c r="F56" i="32"/>
  <c r="W56" i="32"/>
  <c r="X56" i="32" s="1"/>
  <c r="F52" i="32"/>
  <c r="Y52" i="32"/>
  <c r="W52" i="32"/>
  <c r="X52" i="32" s="1"/>
  <c r="F48" i="32"/>
  <c r="Y48" i="32"/>
  <c r="W48" i="32"/>
  <c r="X48" i="32" s="1"/>
  <c r="F44" i="32"/>
  <c r="Y44" i="32"/>
  <c r="W44" i="32"/>
  <c r="X44" i="32" s="1"/>
  <c r="F40" i="32"/>
  <c r="W40" i="32"/>
  <c r="X40" i="32" s="1"/>
  <c r="Y40" i="32"/>
  <c r="F36" i="32"/>
  <c r="Y36" i="32"/>
  <c r="W36" i="32"/>
  <c r="X36" i="32" s="1"/>
  <c r="Y51" i="32"/>
  <c r="F51" i="32"/>
  <c r="W51" i="32"/>
  <c r="X51" i="32" s="1"/>
  <c r="F35" i="32"/>
  <c r="Y35" i="32"/>
  <c r="W35" i="32"/>
  <c r="X35" i="32" s="1"/>
  <c r="Y61" i="32"/>
  <c r="F61" i="32"/>
  <c r="W61" i="32"/>
  <c r="X61" i="32" s="1"/>
  <c r="F57" i="32"/>
  <c r="Y57" i="32"/>
  <c r="W57" i="32"/>
  <c r="X57" i="32" s="1"/>
  <c r="F53" i="32"/>
  <c r="Y53" i="32"/>
  <c r="W53" i="32"/>
  <c r="X53" i="32" s="1"/>
  <c r="F43" i="32"/>
  <c r="Y43" i="32"/>
  <c r="W43" i="32"/>
  <c r="X43" i="32" s="1"/>
  <c r="AE22" i="1"/>
  <c r="S400" i="27" s="1"/>
  <c r="E28" i="32"/>
  <c r="R400" i="27"/>
  <c r="AE20" i="1"/>
  <c r="S344" i="27" s="1"/>
  <c r="E26" i="32"/>
  <c r="R344" i="27"/>
  <c r="F31" i="32"/>
  <c r="Y31" i="32"/>
  <c r="W31" i="32"/>
  <c r="X31" i="32" s="1"/>
  <c r="AE26" i="1"/>
  <c r="S512" i="27" s="1"/>
  <c r="E32" i="32"/>
  <c r="R512" i="27"/>
  <c r="AE18" i="1"/>
  <c r="S288" i="27" s="1"/>
  <c r="E24" i="32"/>
  <c r="R288" i="27"/>
  <c r="F29" i="32"/>
  <c r="Y29" i="32"/>
  <c r="W29" i="32"/>
  <c r="X29" i="32" s="1"/>
  <c r="AE24" i="1"/>
  <c r="S456" i="27" s="1"/>
  <c r="E30" i="32"/>
  <c r="R456" i="27"/>
  <c r="Y27" i="32"/>
  <c r="F27" i="32"/>
  <c r="W27" i="32"/>
  <c r="X27" i="32" s="1"/>
  <c r="F25" i="32"/>
  <c r="Y25" i="32"/>
  <c r="W25" i="32"/>
  <c r="X25" i="32" s="1"/>
  <c r="AE14" i="1"/>
  <c r="S176" i="27" s="1"/>
  <c r="E20" i="32"/>
  <c r="R176" i="27"/>
  <c r="AE15" i="1"/>
  <c r="S204" i="27" s="1"/>
  <c r="E21" i="32"/>
  <c r="R204" i="27"/>
  <c r="Y14" i="32"/>
  <c r="F14" i="32"/>
  <c r="W14" i="32"/>
  <c r="X14" i="32" s="1"/>
  <c r="AE12" i="1"/>
  <c r="S120" i="27" s="1"/>
  <c r="E18" i="32"/>
  <c r="R120" i="27"/>
  <c r="AE13" i="1"/>
  <c r="S148" i="27" s="1"/>
  <c r="E19" i="32"/>
  <c r="R148" i="27"/>
  <c r="AE10" i="1"/>
  <c r="S64" i="27" s="1"/>
  <c r="E16" i="32"/>
  <c r="R64" i="27"/>
  <c r="AE11" i="1"/>
  <c r="S92" i="27" s="1"/>
  <c r="E17" i="32"/>
  <c r="R92" i="27"/>
  <c r="AE16" i="1"/>
  <c r="S232" i="27" s="1"/>
  <c r="E22" i="32"/>
  <c r="R232" i="27"/>
  <c r="AE17" i="1"/>
  <c r="S260" i="27" s="1"/>
  <c r="E23" i="32"/>
  <c r="R260" i="27"/>
  <c r="AE9" i="1"/>
  <c r="E15" i="32"/>
  <c r="R36" i="27"/>
  <c r="AE77" i="1"/>
  <c r="S1940" i="27" s="1"/>
  <c r="E83" i="32"/>
  <c r="R1940" i="27"/>
  <c r="AE8" i="1"/>
  <c r="S8" i="27" s="1"/>
  <c r="R8" i="27"/>
  <c r="P58" i="1"/>
  <c r="P31" i="1"/>
  <c r="P27" i="1"/>
  <c r="P19" i="1"/>
  <c r="P15" i="1"/>
  <c r="P11" i="1"/>
  <c r="R1914" i="4"/>
  <c r="Q1914" i="4"/>
  <c r="M1886" i="4"/>
  <c r="R1802" i="4"/>
  <c r="Q1802" i="4"/>
  <c r="M1774" i="4"/>
  <c r="R1690" i="4"/>
  <c r="Q1690" i="4"/>
  <c r="M1662" i="4"/>
  <c r="R1578" i="4"/>
  <c r="Q1578" i="4"/>
  <c r="M1550" i="4"/>
  <c r="R1466" i="4"/>
  <c r="Q1466" i="4"/>
  <c r="M1438" i="4"/>
  <c r="R1354" i="4"/>
  <c r="Q1354" i="4"/>
  <c r="R1270" i="4"/>
  <c r="Q1270" i="4"/>
  <c r="M1242" i="4"/>
  <c r="M1158" i="4"/>
  <c r="R1074" i="4"/>
  <c r="Q1074" i="4"/>
  <c r="R990" i="4"/>
  <c r="Q990" i="4"/>
  <c r="M962" i="4"/>
  <c r="R822" i="4"/>
  <c r="Q822" i="4"/>
  <c r="M794" i="4"/>
  <c r="M710" i="4"/>
  <c r="R626" i="4"/>
  <c r="Q626" i="4"/>
  <c r="R542" i="4"/>
  <c r="Q542" i="4"/>
  <c r="M514" i="4"/>
  <c r="R374" i="4"/>
  <c r="Q374" i="4"/>
  <c r="M346" i="4"/>
  <c r="M262" i="4"/>
  <c r="R178" i="4"/>
  <c r="Q178" i="4"/>
  <c r="R94" i="4"/>
  <c r="Q94" i="4"/>
  <c r="M66" i="4"/>
  <c r="S1860" i="4"/>
  <c r="Q1860" i="4"/>
  <c r="M1832" i="4"/>
  <c r="M1748" i="4"/>
  <c r="S1664" i="4"/>
  <c r="Q1664" i="4"/>
  <c r="S1580" i="4"/>
  <c r="Q1580" i="4"/>
  <c r="S1496" i="4"/>
  <c r="Q1496" i="4"/>
  <c r="M1468" i="4"/>
  <c r="S1328" i="4"/>
  <c r="Q1328" i="4"/>
  <c r="M1300" i="4"/>
  <c r="M1216" i="4"/>
  <c r="S1132" i="4"/>
  <c r="Q1132" i="4"/>
  <c r="S1048" i="4"/>
  <c r="Q1048" i="4"/>
  <c r="M1020" i="4"/>
  <c r="S880" i="4"/>
  <c r="Q880" i="4"/>
  <c r="M852" i="4"/>
  <c r="M768" i="4"/>
  <c r="S684" i="4"/>
  <c r="Q684" i="4"/>
  <c r="R600" i="4"/>
  <c r="Q600" i="4"/>
  <c r="M572" i="4"/>
  <c r="R432" i="4"/>
  <c r="Q432" i="4"/>
  <c r="M404" i="4"/>
  <c r="M320" i="4"/>
  <c r="R236" i="4"/>
  <c r="Q236" i="4"/>
  <c r="R152" i="4"/>
  <c r="Q152" i="4"/>
  <c r="M124" i="4"/>
  <c r="S1918" i="4"/>
  <c r="Q1918" i="4"/>
  <c r="M1890" i="4"/>
  <c r="M1806" i="4"/>
  <c r="S1750" i="4"/>
  <c r="Q1750" i="4"/>
  <c r="S1666" i="4"/>
  <c r="Q1666" i="4"/>
  <c r="M1638" i="4"/>
  <c r="S1498" i="4"/>
  <c r="Q1498" i="4"/>
  <c r="M1470" i="4"/>
  <c r="M1386" i="4"/>
  <c r="S1302" i="4"/>
  <c r="Q1302" i="4"/>
  <c r="S1218" i="4"/>
  <c r="Q1218" i="4"/>
  <c r="M1190" i="4"/>
  <c r="S1050" i="4"/>
  <c r="Q1050" i="4"/>
  <c r="M1022" i="4"/>
  <c r="M938" i="4"/>
  <c r="S854" i="4"/>
  <c r="Q854" i="4"/>
  <c r="S770" i="4"/>
  <c r="Q770" i="4"/>
  <c r="M742" i="4"/>
  <c r="R518" i="4"/>
  <c r="Q518" i="4"/>
  <c r="R434" i="4"/>
  <c r="Q434" i="4"/>
  <c r="R294" i="4"/>
  <c r="Q294" i="4"/>
  <c r="S1892" i="4"/>
  <c r="Q1892" i="4"/>
  <c r="M1752" i="4"/>
  <c r="S1584" i="4"/>
  <c r="Q1584" i="4"/>
  <c r="M1444" i="4"/>
  <c r="S1136" i="4"/>
  <c r="Q1136" i="4"/>
  <c r="M996" i="4"/>
  <c r="S688" i="4"/>
  <c r="Q688" i="4"/>
  <c r="M548" i="4"/>
  <c r="R240" i="4"/>
  <c r="Q240" i="4"/>
  <c r="M100" i="4"/>
  <c r="S1726" i="4"/>
  <c r="Q1726" i="4"/>
  <c r="M1586" i="4"/>
  <c r="S1278" i="4"/>
  <c r="Q1278" i="4"/>
  <c r="M1138" i="4"/>
  <c r="S830" i="4"/>
  <c r="Q830" i="4"/>
  <c r="M690" i="4"/>
  <c r="R382" i="4"/>
  <c r="Q382" i="4"/>
  <c r="M242" i="4"/>
  <c r="M1844" i="4"/>
  <c r="R1844" i="4" s="1"/>
  <c r="S1844" i="4" s="1"/>
  <c r="M1620" i="4"/>
  <c r="M1396" i="4"/>
  <c r="M1172" i="4"/>
  <c r="M948" i="4"/>
  <c r="M724" i="4"/>
  <c r="M500" i="4"/>
  <c r="M276" i="4"/>
  <c r="M52" i="4"/>
  <c r="P73" i="1"/>
  <c r="P65" i="1"/>
  <c r="P57" i="1"/>
  <c r="P74" i="1"/>
  <c r="P39" i="1"/>
  <c r="P35" i="1"/>
  <c r="P75" i="1"/>
  <c r="P71" i="1"/>
  <c r="P67" i="1"/>
  <c r="P63" i="1"/>
  <c r="P59" i="1"/>
  <c r="P55" i="1"/>
  <c r="P51" i="1"/>
  <c r="P47" i="1"/>
  <c r="P44" i="1"/>
  <c r="P40" i="1"/>
  <c r="P36" i="1"/>
  <c r="P32" i="1"/>
  <c r="P28" i="1"/>
  <c r="P24" i="1"/>
  <c r="P20" i="1"/>
  <c r="P16" i="1"/>
  <c r="Q16" i="1" s="1"/>
  <c r="S232" i="4" s="1"/>
  <c r="P12" i="1"/>
  <c r="R1942" i="4"/>
  <c r="Q1942" i="4"/>
  <c r="M1914" i="4"/>
  <c r="R1830" i="4"/>
  <c r="Q1830" i="4"/>
  <c r="M1802" i="4"/>
  <c r="R1718" i="4"/>
  <c r="Q1718" i="4"/>
  <c r="M1690" i="4"/>
  <c r="R1606" i="4"/>
  <c r="Q1606" i="4"/>
  <c r="M1578" i="4"/>
  <c r="R1494" i="4"/>
  <c r="Q1494" i="4"/>
  <c r="M1466" i="4"/>
  <c r="R1382" i="4"/>
  <c r="Q1382" i="4"/>
  <c r="M1354" i="4"/>
  <c r="M1270" i="4"/>
  <c r="R1186" i="4"/>
  <c r="Q1186" i="4"/>
  <c r="R1102" i="4"/>
  <c r="Q1102" i="4"/>
  <c r="M1074" i="4"/>
  <c r="R934" i="4"/>
  <c r="Q934" i="4"/>
  <c r="M906" i="4"/>
  <c r="M822" i="4"/>
  <c r="R738" i="4"/>
  <c r="Q738" i="4"/>
  <c r="R654" i="4"/>
  <c r="Q654" i="4"/>
  <c r="M626" i="4"/>
  <c r="R486" i="4"/>
  <c r="Q486" i="4"/>
  <c r="M458" i="4"/>
  <c r="M374" i="4"/>
  <c r="R290" i="4"/>
  <c r="Q290" i="4"/>
  <c r="R206" i="4"/>
  <c r="Q206" i="4"/>
  <c r="M178" i="4"/>
  <c r="R38" i="4"/>
  <c r="Q38" i="4"/>
  <c r="M1860" i="4"/>
  <c r="S1776" i="4"/>
  <c r="Q1776" i="4"/>
  <c r="S1692" i="4"/>
  <c r="Q1692" i="4"/>
  <c r="M1664" i="4"/>
  <c r="S1608" i="4"/>
  <c r="Q1608" i="4"/>
  <c r="M1580" i="4"/>
  <c r="S1440" i="4"/>
  <c r="Q1440" i="4"/>
  <c r="M1412" i="4"/>
  <c r="M1328" i="4"/>
  <c r="S1244" i="4"/>
  <c r="Q1244" i="4"/>
  <c r="S1160" i="4"/>
  <c r="Q1160" i="4"/>
  <c r="M1132" i="4"/>
  <c r="S992" i="4"/>
  <c r="Q992" i="4"/>
  <c r="M964" i="4"/>
  <c r="M880" i="4"/>
  <c r="S796" i="4"/>
  <c r="Q796" i="4"/>
  <c r="S712" i="4"/>
  <c r="Q712" i="4"/>
  <c r="M684" i="4"/>
  <c r="R544" i="4"/>
  <c r="Q544" i="4"/>
  <c r="M516" i="4"/>
  <c r="M432" i="4"/>
  <c r="R348" i="4"/>
  <c r="Q348" i="4"/>
  <c r="R264" i="4"/>
  <c r="Q264" i="4"/>
  <c r="M236" i="4"/>
  <c r="R96" i="4"/>
  <c r="Q96" i="4"/>
  <c r="M68" i="4"/>
  <c r="M1918" i="4"/>
  <c r="S1834" i="4"/>
  <c r="Q1834" i="4"/>
  <c r="S1778" i="4"/>
  <c r="Q1778" i="4"/>
  <c r="M1750" i="4"/>
  <c r="S1610" i="4"/>
  <c r="Q1610" i="4"/>
  <c r="M1582" i="4"/>
  <c r="M1498" i="4"/>
  <c r="S1414" i="4"/>
  <c r="Q1414" i="4"/>
  <c r="S1330" i="4"/>
  <c r="Q1330" i="4"/>
  <c r="M1302" i="4"/>
  <c r="S1162" i="4"/>
  <c r="Q1162" i="4"/>
  <c r="M1134" i="4"/>
  <c r="M1050" i="4"/>
  <c r="S966" i="4"/>
  <c r="Q966" i="4"/>
  <c r="S882" i="4"/>
  <c r="Q882" i="4"/>
  <c r="M854" i="4"/>
  <c r="R714" i="4"/>
  <c r="Q714" i="4"/>
  <c r="M686" i="4"/>
  <c r="M602" i="4"/>
  <c r="M518" i="4"/>
  <c r="M378" i="4"/>
  <c r="M294" i="4"/>
  <c r="M154" i="4"/>
  <c r="S1780" i="4"/>
  <c r="Q1780" i="4"/>
  <c r="S1472" i="4"/>
  <c r="Q1472" i="4"/>
  <c r="M1332" i="4"/>
  <c r="S1024" i="4"/>
  <c r="Q1024" i="4"/>
  <c r="M884" i="4"/>
  <c r="S576" i="4"/>
  <c r="Q576" i="4"/>
  <c r="M436" i="4"/>
  <c r="R128" i="4"/>
  <c r="Q128" i="4"/>
  <c r="M1922" i="4"/>
  <c r="S1614" i="4"/>
  <c r="Q1614" i="4"/>
  <c r="M1474" i="4"/>
  <c r="S1166" i="4"/>
  <c r="Q1166" i="4"/>
  <c r="M1026" i="4"/>
  <c r="S718" i="4"/>
  <c r="Q718" i="4"/>
  <c r="M578" i="4"/>
  <c r="R270" i="4"/>
  <c r="Q270" i="4"/>
  <c r="M130" i="4"/>
  <c r="P69" i="1"/>
  <c r="P70" i="1"/>
  <c r="P66" i="1"/>
  <c r="P62" i="1"/>
  <c r="P54" i="1"/>
  <c r="P50" i="1"/>
  <c r="P46" i="1"/>
  <c r="P43" i="1"/>
  <c r="P23" i="1"/>
  <c r="P76" i="1"/>
  <c r="P72" i="1"/>
  <c r="P68" i="1"/>
  <c r="P64" i="1"/>
  <c r="P60" i="1"/>
  <c r="P56" i="1"/>
  <c r="P52" i="1"/>
  <c r="P48" i="1"/>
  <c r="P45" i="1"/>
  <c r="P41" i="1"/>
  <c r="P37" i="1"/>
  <c r="P33" i="1"/>
  <c r="P29" i="1"/>
  <c r="P25" i="1"/>
  <c r="P21" i="1"/>
  <c r="P17" i="1"/>
  <c r="P13" i="1"/>
  <c r="P9" i="1"/>
  <c r="R1858" i="4"/>
  <c r="Q1858" i="4"/>
  <c r="M1830" i="4"/>
  <c r="R1746" i="4"/>
  <c r="Q1746" i="4"/>
  <c r="M1718" i="4"/>
  <c r="R1634" i="4"/>
  <c r="Q1634" i="4"/>
  <c r="M1606" i="4"/>
  <c r="R1522" i="4"/>
  <c r="Q1522" i="4"/>
  <c r="M1494" i="4"/>
  <c r="R1410" i="4"/>
  <c r="Q1410" i="4"/>
  <c r="M1382" i="4"/>
  <c r="R1298" i="4"/>
  <c r="Q1298" i="4"/>
  <c r="R1214" i="4"/>
  <c r="Q1214" i="4"/>
  <c r="M1186" i="4"/>
  <c r="R1046" i="4"/>
  <c r="Q1046" i="4"/>
  <c r="M1018" i="4"/>
  <c r="M934" i="4"/>
  <c r="R850" i="4"/>
  <c r="Q850" i="4"/>
  <c r="R766" i="4"/>
  <c r="Q766" i="4"/>
  <c r="M738" i="4"/>
  <c r="R598" i="4"/>
  <c r="Q598" i="4"/>
  <c r="M570" i="4"/>
  <c r="M486" i="4"/>
  <c r="R402" i="4"/>
  <c r="Q402" i="4"/>
  <c r="R318" i="4"/>
  <c r="Q318" i="4"/>
  <c r="M290" i="4"/>
  <c r="R150" i="4"/>
  <c r="Q150" i="4"/>
  <c r="M122" i="4"/>
  <c r="M38" i="4"/>
  <c r="S1888" i="4"/>
  <c r="Q1888" i="4"/>
  <c r="S1804" i="4"/>
  <c r="Q1804" i="4"/>
  <c r="M1776" i="4"/>
  <c r="S1552" i="4"/>
  <c r="Q1552" i="4"/>
  <c r="M1524" i="4"/>
  <c r="M1440" i="4"/>
  <c r="S1356" i="4"/>
  <c r="Q1356" i="4"/>
  <c r="S1272" i="4"/>
  <c r="Q1272" i="4"/>
  <c r="M1244" i="4"/>
  <c r="S1104" i="4"/>
  <c r="Q1104" i="4"/>
  <c r="M1076" i="4"/>
  <c r="M992" i="4"/>
  <c r="S908" i="4"/>
  <c r="Q908" i="4"/>
  <c r="S824" i="4"/>
  <c r="Q824" i="4"/>
  <c r="M796" i="4"/>
  <c r="S656" i="4"/>
  <c r="Q656" i="4"/>
  <c r="M628" i="4"/>
  <c r="M544" i="4"/>
  <c r="R460" i="4"/>
  <c r="Q460" i="4"/>
  <c r="R376" i="4"/>
  <c r="Q376" i="4"/>
  <c r="M348" i="4"/>
  <c r="R208" i="4"/>
  <c r="Q208" i="4"/>
  <c r="M180" i="4"/>
  <c r="M96" i="4"/>
  <c r="Q1946" i="4"/>
  <c r="S1862" i="4"/>
  <c r="Q1862" i="4"/>
  <c r="M1834" i="4"/>
  <c r="S1722" i="4"/>
  <c r="Q1722" i="4"/>
  <c r="M1694" i="4"/>
  <c r="M1610" i="4"/>
  <c r="S1526" i="4"/>
  <c r="Q1526" i="4"/>
  <c r="S1442" i="4"/>
  <c r="Q1442" i="4"/>
  <c r="M1414" i="4"/>
  <c r="S1274" i="4"/>
  <c r="Q1274" i="4"/>
  <c r="M1246" i="4"/>
  <c r="M1162" i="4"/>
  <c r="S1078" i="4"/>
  <c r="Q1078" i="4"/>
  <c r="S994" i="4"/>
  <c r="Q994" i="4"/>
  <c r="M966" i="4"/>
  <c r="S826" i="4"/>
  <c r="Q826" i="4"/>
  <c r="M798" i="4"/>
  <c r="M714" i="4"/>
  <c r="R630" i="4"/>
  <c r="Q630" i="4"/>
  <c r="R546" i="4"/>
  <c r="Q546" i="4"/>
  <c r="R406" i="4"/>
  <c r="Q406" i="4"/>
  <c r="R322" i="4"/>
  <c r="Q322" i="4"/>
  <c r="R182" i="4"/>
  <c r="Q182" i="4"/>
  <c r="M42" i="4"/>
  <c r="M1668" i="4"/>
  <c r="S1360" i="4"/>
  <c r="Q1360" i="4"/>
  <c r="M1220" i="4"/>
  <c r="S912" i="4"/>
  <c r="Q912" i="4"/>
  <c r="M772" i="4"/>
  <c r="R464" i="4"/>
  <c r="Q464" i="4"/>
  <c r="M324" i="4"/>
  <c r="Q1950" i="4"/>
  <c r="M1810" i="4"/>
  <c r="S1502" i="4"/>
  <c r="Q1502" i="4"/>
  <c r="M1362" i="4"/>
  <c r="S1054" i="4"/>
  <c r="Q1054" i="4"/>
  <c r="M914" i="4"/>
  <c r="S606" i="4"/>
  <c r="Q606" i="4"/>
  <c r="M466" i="4"/>
  <c r="R158" i="4"/>
  <c r="Q158" i="4"/>
  <c r="M1956" i="4"/>
  <c r="R1956" i="4" s="1"/>
  <c r="S1956" i="4" s="1"/>
  <c r="P32" i="21"/>
  <c r="M1732" i="4"/>
  <c r="R1732" i="4" s="1"/>
  <c r="S1732" i="4" s="1"/>
  <c r="M1508" i="4"/>
  <c r="M1284" i="4"/>
  <c r="M1060" i="4"/>
  <c r="M836" i="4"/>
  <c r="M612" i="4"/>
  <c r="M388" i="4"/>
  <c r="M164" i="4"/>
  <c r="P77" i="1"/>
  <c r="P61" i="1"/>
  <c r="P53" i="1"/>
  <c r="P49" i="1"/>
  <c r="P42" i="1"/>
  <c r="P38" i="1"/>
  <c r="P34" i="1"/>
  <c r="P30" i="1"/>
  <c r="P26" i="1"/>
  <c r="P22" i="1"/>
  <c r="P18" i="1"/>
  <c r="P14" i="1"/>
  <c r="P10" i="1"/>
  <c r="R1886" i="4"/>
  <c r="Q1886" i="4"/>
  <c r="M1858" i="4"/>
  <c r="R1774" i="4"/>
  <c r="Q1774" i="4"/>
  <c r="M1746" i="4"/>
  <c r="R1662" i="4"/>
  <c r="Q1662" i="4"/>
  <c r="M1634" i="4"/>
  <c r="R1550" i="4"/>
  <c r="Q1550" i="4"/>
  <c r="M1522" i="4"/>
  <c r="R1438" i="4"/>
  <c r="Q1438" i="4"/>
  <c r="M1410" i="4"/>
  <c r="R1326" i="4"/>
  <c r="Q1326" i="4"/>
  <c r="M1298" i="4"/>
  <c r="R1158" i="4"/>
  <c r="Q1158" i="4"/>
  <c r="M1130" i="4"/>
  <c r="M1046" i="4"/>
  <c r="R962" i="4"/>
  <c r="Q962" i="4"/>
  <c r="R878" i="4"/>
  <c r="Q878" i="4"/>
  <c r="M850" i="4"/>
  <c r="R710" i="4"/>
  <c r="Q710" i="4"/>
  <c r="M682" i="4"/>
  <c r="M598" i="4"/>
  <c r="R514" i="4"/>
  <c r="Q514" i="4"/>
  <c r="R430" i="4"/>
  <c r="Q430" i="4"/>
  <c r="M402" i="4"/>
  <c r="R262" i="4"/>
  <c r="Q262" i="4"/>
  <c r="M234" i="4"/>
  <c r="M150" i="4"/>
  <c r="R66" i="4"/>
  <c r="Q66" i="4"/>
  <c r="S1916" i="4"/>
  <c r="Q1916" i="4"/>
  <c r="M1888" i="4"/>
  <c r="S1748" i="4"/>
  <c r="Q1748" i="4"/>
  <c r="M1720" i="4"/>
  <c r="M1636" i="4"/>
  <c r="M1552" i="4"/>
  <c r="S1468" i="4"/>
  <c r="Q1468" i="4"/>
  <c r="S1384" i="4"/>
  <c r="Q1384" i="4"/>
  <c r="M1356" i="4"/>
  <c r="S1216" i="4"/>
  <c r="Q1216" i="4"/>
  <c r="M1188" i="4"/>
  <c r="M1104" i="4"/>
  <c r="S1020" i="4"/>
  <c r="Q1020" i="4"/>
  <c r="S936" i="4"/>
  <c r="Q936" i="4"/>
  <c r="M908" i="4"/>
  <c r="S768" i="4"/>
  <c r="Q768" i="4"/>
  <c r="M740" i="4"/>
  <c r="M656" i="4"/>
  <c r="R572" i="4"/>
  <c r="Q572" i="4"/>
  <c r="R488" i="4"/>
  <c r="Q488" i="4"/>
  <c r="M460" i="4"/>
  <c r="R320" i="4"/>
  <c r="Q320" i="4"/>
  <c r="M292" i="4"/>
  <c r="M208" i="4"/>
  <c r="R124" i="4"/>
  <c r="Q124" i="4"/>
  <c r="R40" i="4"/>
  <c r="Q40" i="4"/>
  <c r="S1806" i="4"/>
  <c r="Q1806" i="4"/>
  <c r="M1722" i="4"/>
  <c r="S1638" i="4"/>
  <c r="Q1638" i="4"/>
  <c r="S1554" i="4"/>
  <c r="Q1554" i="4"/>
  <c r="M1526" i="4"/>
  <c r="S1386" i="4"/>
  <c r="Q1386" i="4"/>
  <c r="M1358" i="4"/>
  <c r="M1274" i="4"/>
  <c r="S1190" i="4"/>
  <c r="Q1190" i="4"/>
  <c r="S1106" i="4"/>
  <c r="Q1106" i="4"/>
  <c r="M1078" i="4"/>
  <c r="S938" i="4"/>
  <c r="Q938" i="4"/>
  <c r="M910" i="4"/>
  <c r="M826" i="4"/>
  <c r="R742" i="4"/>
  <c r="Q742" i="4"/>
  <c r="R658" i="4"/>
  <c r="Q658" i="4"/>
  <c r="M630" i="4"/>
  <c r="M490" i="4"/>
  <c r="M406" i="4"/>
  <c r="M266" i="4"/>
  <c r="R70" i="4"/>
  <c r="Q70" i="4"/>
  <c r="M1864" i="4"/>
  <c r="Q1696" i="4"/>
  <c r="M1556" i="4"/>
  <c r="S1248" i="4"/>
  <c r="Q1248" i="4"/>
  <c r="M1108" i="4"/>
  <c r="S800" i="4"/>
  <c r="Q800" i="4"/>
  <c r="M660" i="4"/>
  <c r="R352" i="4"/>
  <c r="Q352" i="4"/>
  <c r="M212" i="4"/>
  <c r="S1838" i="4"/>
  <c r="Q1838" i="4"/>
  <c r="M1698" i="4"/>
  <c r="S1390" i="4"/>
  <c r="Q1390" i="4"/>
  <c r="M1250" i="4"/>
  <c r="S942" i="4"/>
  <c r="Q942" i="4"/>
  <c r="M802" i="4"/>
  <c r="R494" i="4"/>
  <c r="Q494" i="4"/>
  <c r="M354" i="4"/>
  <c r="R46" i="4"/>
  <c r="Q46" i="4"/>
  <c r="M1326" i="4"/>
  <c r="R1242" i="4"/>
  <c r="Q1242" i="4"/>
  <c r="M1214" i="4"/>
  <c r="R1130" i="4"/>
  <c r="Q1130" i="4"/>
  <c r="M1102" i="4"/>
  <c r="R1018" i="4"/>
  <c r="Q1018" i="4"/>
  <c r="M990" i="4"/>
  <c r="R906" i="4"/>
  <c r="Q906" i="4"/>
  <c r="M878" i="4"/>
  <c r="R794" i="4"/>
  <c r="Q794" i="4"/>
  <c r="M766" i="4"/>
  <c r="R682" i="4"/>
  <c r="Q682" i="4"/>
  <c r="M654" i="4"/>
  <c r="R570" i="4"/>
  <c r="Q570" i="4"/>
  <c r="M542" i="4"/>
  <c r="R458" i="4"/>
  <c r="Q458" i="4"/>
  <c r="M430" i="4"/>
  <c r="R346" i="4"/>
  <c r="Q346" i="4"/>
  <c r="M318" i="4"/>
  <c r="R234" i="4"/>
  <c r="Q234" i="4"/>
  <c r="M206" i="4"/>
  <c r="R122" i="4"/>
  <c r="Q1944" i="4"/>
  <c r="M1916" i="4"/>
  <c r="S1832" i="4"/>
  <c r="Q1832" i="4"/>
  <c r="M1804" i="4"/>
  <c r="S1720" i="4"/>
  <c r="Q1720" i="4"/>
  <c r="M1692" i="4"/>
  <c r="S1636" i="4"/>
  <c r="Q1636" i="4"/>
  <c r="M1608" i="4"/>
  <c r="S1524" i="4"/>
  <c r="Q1524" i="4"/>
  <c r="M1496" i="4"/>
  <c r="S1412" i="4"/>
  <c r="Q1412" i="4"/>
  <c r="M1384" i="4"/>
  <c r="S1300" i="4"/>
  <c r="Q1300" i="4"/>
  <c r="M1272" i="4"/>
  <c r="S1188" i="4"/>
  <c r="Q1188" i="4"/>
  <c r="M1160" i="4"/>
  <c r="S1076" i="4"/>
  <c r="Q1076" i="4"/>
  <c r="M1048" i="4"/>
  <c r="S964" i="4"/>
  <c r="Q964" i="4"/>
  <c r="M936" i="4"/>
  <c r="S852" i="4"/>
  <c r="Q852" i="4"/>
  <c r="M824" i="4"/>
  <c r="S740" i="4"/>
  <c r="Q740" i="4"/>
  <c r="M712" i="4"/>
  <c r="R628" i="4"/>
  <c r="Q628" i="4"/>
  <c r="M600" i="4"/>
  <c r="R516" i="4"/>
  <c r="Q516" i="4"/>
  <c r="M488" i="4"/>
  <c r="R404" i="4"/>
  <c r="Q404" i="4"/>
  <c r="M376" i="4"/>
  <c r="R292" i="4"/>
  <c r="Q292" i="4"/>
  <c r="M264" i="4"/>
  <c r="R180" i="4"/>
  <c r="R68" i="4"/>
  <c r="S1890" i="4"/>
  <c r="Q1890" i="4"/>
  <c r="M1862" i="4"/>
  <c r="M1778" i="4"/>
  <c r="S1694" i="4"/>
  <c r="Q1694" i="4"/>
  <c r="M1666" i="4"/>
  <c r="S1582" i="4"/>
  <c r="Q1582" i="4"/>
  <c r="M1554" i="4"/>
  <c r="S1470" i="4"/>
  <c r="Q1470" i="4"/>
  <c r="M1442" i="4"/>
  <c r="S1358" i="4"/>
  <c r="Q1358" i="4"/>
  <c r="M1330" i="4"/>
  <c r="S1246" i="4"/>
  <c r="Q1246" i="4"/>
  <c r="M1218" i="4"/>
  <c r="S1134" i="4"/>
  <c r="Q1134" i="4"/>
  <c r="M1106" i="4"/>
  <c r="S1022" i="4"/>
  <c r="Q1022" i="4"/>
  <c r="M994" i="4"/>
  <c r="S910" i="4"/>
  <c r="Q910" i="4"/>
  <c r="M882" i="4"/>
  <c r="S798" i="4"/>
  <c r="Q798" i="4"/>
  <c r="M770" i="4"/>
  <c r="R686" i="4"/>
  <c r="Q686" i="4"/>
  <c r="M658" i="4"/>
  <c r="R574" i="4"/>
  <c r="Q574" i="4"/>
  <c r="M546" i="4"/>
  <c r="R462" i="4"/>
  <c r="Q462" i="4"/>
  <c r="M434" i="4"/>
  <c r="R350" i="4"/>
  <c r="Q350" i="4"/>
  <c r="M322" i="4"/>
  <c r="R238" i="4"/>
  <c r="Q238" i="4"/>
  <c r="M210" i="4"/>
  <c r="R126" i="4"/>
  <c r="Q1948" i="4"/>
  <c r="M1920" i="4"/>
  <c r="S1836" i="4"/>
  <c r="Q1836" i="4"/>
  <c r="M1808" i="4"/>
  <c r="S1724" i="4"/>
  <c r="Q1724" i="4"/>
  <c r="S1640" i="4"/>
  <c r="Q1640" i="4"/>
  <c r="M1612" i="4"/>
  <c r="S1528" i="4"/>
  <c r="Q1528" i="4"/>
  <c r="M1500" i="4"/>
  <c r="S1416" i="4"/>
  <c r="Q1416" i="4"/>
  <c r="M1388" i="4"/>
  <c r="S1304" i="4"/>
  <c r="Q1304" i="4"/>
  <c r="M1276" i="4"/>
  <c r="S1192" i="4"/>
  <c r="Q1192" i="4"/>
  <c r="M1164" i="4"/>
  <c r="S1080" i="4"/>
  <c r="Q1080" i="4"/>
  <c r="M1052" i="4"/>
  <c r="S968" i="4"/>
  <c r="Q968" i="4"/>
  <c r="M940" i="4"/>
  <c r="S856" i="4"/>
  <c r="Q856" i="4"/>
  <c r="M828" i="4"/>
  <c r="S744" i="4"/>
  <c r="Q744" i="4"/>
  <c r="M716" i="4"/>
  <c r="S632" i="4"/>
  <c r="Q632" i="4"/>
  <c r="M604" i="4"/>
  <c r="R520" i="4"/>
  <c r="Q520" i="4"/>
  <c r="M492" i="4"/>
  <c r="R408" i="4"/>
  <c r="Q408" i="4"/>
  <c r="M380" i="4"/>
  <c r="R296" i="4"/>
  <c r="Q296" i="4"/>
  <c r="M268" i="4"/>
  <c r="R184" i="4"/>
  <c r="R72" i="4"/>
  <c r="S1894" i="4"/>
  <c r="Q1894" i="4"/>
  <c r="M1866" i="4"/>
  <c r="S1782" i="4"/>
  <c r="Q1782" i="4"/>
  <c r="M1754" i="4"/>
  <c r="S1670" i="4"/>
  <c r="Q1670" i="4"/>
  <c r="M1642" i="4"/>
  <c r="S1558" i="4"/>
  <c r="Q1558" i="4"/>
  <c r="M1530" i="4"/>
  <c r="S1446" i="4"/>
  <c r="Q1446" i="4"/>
  <c r="M1418" i="4"/>
  <c r="S1334" i="4"/>
  <c r="Q1334" i="4"/>
  <c r="M1306" i="4"/>
  <c r="S1222" i="4"/>
  <c r="Q1222" i="4"/>
  <c r="M1194" i="4"/>
  <c r="S1110" i="4"/>
  <c r="Q1110" i="4"/>
  <c r="M1082" i="4"/>
  <c r="S998" i="4"/>
  <c r="Q998" i="4"/>
  <c r="M970" i="4"/>
  <c r="S886" i="4"/>
  <c r="Q886" i="4"/>
  <c r="M858" i="4"/>
  <c r="S774" i="4"/>
  <c r="Q774" i="4"/>
  <c r="M746" i="4"/>
  <c r="S662" i="4"/>
  <c r="Q662" i="4"/>
  <c r="M634" i="4"/>
  <c r="R550" i="4"/>
  <c r="Q550" i="4"/>
  <c r="M522" i="4"/>
  <c r="R438" i="4"/>
  <c r="Q438" i="4"/>
  <c r="M410" i="4"/>
  <c r="R326" i="4"/>
  <c r="Q326" i="4"/>
  <c r="M298" i="4"/>
  <c r="R214" i="4"/>
  <c r="Q214" i="4"/>
  <c r="R102" i="4"/>
  <c r="M1900" i="4"/>
  <c r="R1900" i="4" s="1"/>
  <c r="S1900" i="4" s="1"/>
  <c r="M1788" i="4"/>
  <c r="R1788" i="4" s="1"/>
  <c r="S1788" i="4" s="1"/>
  <c r="M1676" i="4"/>
  <c r="M1564" i="4"/>
  <c r="M1452" i="4"/>
  <c r="M1340" i="4"/>
  <c r="M1228" i="4"/>
  <c r="M1116" i="4"/>
  <c r="M1004" i="4"/>
  <c r="M892" i="4"/>
  <c r="M780" i="4"/>
  <c r="M668" i="4"/>
  <c r="M556" i="4"/>
  <c r="M444" i="4"/>
  <c r="M332" i="4"/>
  <c r="M220" i="4"/>
  <c r="R602" i="4"/>
  <c r="Q602" i="4"/>
  <c r="M574" i="4"/>
  <c r="R490" i="4"/>
  <c r="Q490" i="4"/>
  <c r="M462" i="4"/>
  <c r="R378" i="4"/>
  <c r="Q378" i="4"/>
  <c r="M350" i="4"/>
  <c r="R266" i="4"/>
  <c r="Q266" i="4"/>
  <c r="M238" i="4"/>
  <c r="R154" i="4"/>
  <c r="R42" i="4"/>
  <c r="S1864" i="4"/>
  <c r="Q1864" i="4"/>
  <c r="M1836" i="4"/>
  <c r="S1752" i="4"/>
  <c r="Q1752" i="4"/>
  <c r="M1724" i="4"/>
  <c r="S1668" i="4"/>
  <c r="Q1668" i="4"/>
  <c r="M1640" i="4"/>
  <c r="S1556" i="4"/>
  <c r="Q1556" i="4"/>
  <c r="M1528" i="4"/>
  <c r="S1444" i="4"/>
  <c r="Q1444" i="4"/>
  <c r="M1416" i="4"/>
  <c r="S1332" i="4"/>
  <c r="Q1332" i="4"/>
  <c r="M1304" i="4"/>
  <c r="S1220" i="4"/>
  <c r="Q1220" i="4"/>
  <c r="M1192" i="4"/>
  <c r="S1108" i="4"/>
  <c r="Q1108" i="4"/>
  <c r="M1080" i="4"/>
  <c r="S996" i="4"/>
  <c r="Q996" i="4"/>
  <c r="M968" i="4"/>
  <c r="S884" i="4"/>
  <c r="Q884" i="4"/>
  <c r="M856" i="4"/>
  <c r="S772" i="4"/>
  <c r="Q772" i="4"/>
  <c r="M744" i="4"/>
  <c r="S660" i="4"/>
  <c r="Q660" i="4"/>
  <c r="M632" i="4"/>
  <c r="S548" i="4"/>
  <c r="Q548" i="4"/>
  <c r="M520" i="4"/>
  <c r="R436" i="4"/>
  <c r="Q436" i="4"/>
  <c r="M408" i="4"/>
  <c r="R324" i="4"/>
  <c r="Q324" i="4"/>
  <c r="M296" i="4"/>
  <c r="R212" i="4"/>
  <c r="Q212" i="4"/>
  <c r="R100" i="4"/>
  <c r="S1922" i="4"/>
  <c r="Q1922" i="4"/>
  <c r="M1894" i="4"/>
  <c r="S1810" i="4"/>
  <c r="Q1810" i="4"/>
  <c r="M1782" i="4"/>
  <c r="S1698" i="4"/>
  <c r="Q1698" i="4"/>
  <c r="M1670" i="4"/>
  <c r="S1586" i="4"/>
  <c r="Q1586" i="4"/>
  <c r="M1558" i="4"/>
  <c r="S1474" i="4"/>
  <c r="Q1474" i="4"/>
  <c r="M1446" i="4"/>
  <c r="S1362" i="4"/>
  <c r="Q1362" i="4"/>
  <c r="M1334" i="4"/>
  <c r="S1250" i="4"/>
  <c r="Q1250" i="4"/>
  <c r="M1222" i="4"/>
  <c r="S1138" i="4"/>
  <c r="Q1138" i="4"/>
  <c r="M1110" i="4"/>
  <c r="S1026" i="4"/>
  <c r="Q1026" i="4"/>
  <c r="M998" i="4"/>
  <c r="S914" i="4"/>
  <c r="Q914" i="4"/>
  <c r="M886" i="4"/>
  <c r="S802" i="4"/>
  <c r="Q802" i="4"/>
  <c r="M774" i="4"/>
  <c r="S690" i="4"/>
  <c r="Q690" i="4"/>
  <c r="M662" i="4"/>
  <c r="S578" i="4"/>
  <c r="Q578" i="4"/>
  <c r="M550" i="4"/>
  <c r="R466" i="4"/>
  <c r="Q466" i="4"/>
  <c r="M438" i="4"/>
  <c r="R354" i="4"/>
  <c r="Q354" i="4"/>
  <c r="M326" i="4"/>
  <c r="R242" i="4"/>
  <c r="Q242" i="4"/>
  <c r="M214" i="4"/>
  <c r="R130" i="4"/>
  <c r="M1952" i="4"/>
  <c r="R1952" i="4" s="1"/>
  <c r="S1952" i="4" s="1"/>
  <c r="M1896" i="4"/>
  <c r="R1896" i="4" s="1"/>
  <c r="S1896" i="4" s="1"/>
  <c r="M1840" i="4"/>
  <c r="R1840" i="4" s="1"/>
  <c r="S1840" i="4" s="1"/>
  <c r="M1784" i="4"/>
  <c r="R1784" i="4" s="1"/>
  <c r="S1784" i="4" s="1"/>
  <c r="M1728" i="4"/>
  <c r="R1728" i="4" s="1"/>
  <c r="S1728" i="4" s="1"/>
  <c r="M1672" i="4"/>
  <c r="M1616" i="4"/>
  <c r="M1560" i="4"/>
  <c r="M1504" i="4"/>
  <c r="M1448" i="4"/>
  <c r="M1392" i="4"/>
  <c r="M1336" i="4"/>
  <c r="M1280" i="4"/>
  <c r="M1224" i="4"/>
  <c r="M1168" i="4"/>
  <c r="M1112" i="4"/>
  <c r="M1056" i="4"/>
  <c r="M1000" i="4"/>
  <c r="M944" i="4"/>
  <c r="M888" i="4"/>
  <c r="M832" i="4"/>
  <c r="M776" i="4"/>
  <c r="M720" i="4"/>
  <c r="M664" i="4"/>
  <c r="M608" i="4"/>
  <c r="M552" i="4"/>
  <c r="M496" i="4"/>
  <c r="M440" i="4"/>
  <c r="M384" i="4"/>
  <c r="M328" i="4"/>
  <c r="M272" i="4"/>
  <c r="M216" i="4"/>
  <c r="M1926" i="4"/>
  <c r="R1926" i="4" s="1"/>
  <c r="S1926" i="4" s="1"/>
  <c r="M1870" i="4"/>
  <c r="R1870" i="4" s="1"/>
  <c r="S1870" i="4" s="1"/>
  <c r="M1814" i="4"/>
  <c r="R1814" i="4" s="1"/>
  <c r="S1814" i="4" s="1"/>
  <c r="M1758" i="4"/>
  <c r="R1758" i="4" s="1"/>
  <c r="S1758" i="4" s="1"/>
  <c r="M1702" i="4"/>
  <c r="R1702" i="4" s="1"/>
  <c r="S1702" i="4" s="1"/>
  <c r="M1646" i="4"/>
  <c r="M1590" i="4"/>
  <c r="M1534" i="4"/>
  <c r="M1478" i="4"/>
  <c r="M1422" i="4"/>
  <c r="M1366" i="4"/>
  <c r="M1310" i="4"/>
  <c r="M1254" i="4"/>
  <c r="M1198" i="4"/>
  <c r="M1142" i="4"/>
  <c r="M1086" i="4"/>
  <c r="M1030" i="4"/>
  <c r="M974" i="4"/>
  <c r="M918" i="4"/>
  <c r="M862" i="4"/>
  <c r="M806" i="4"/>
  <c r="M750" i="4"/>
  <c r="M694" i="4"/>
  <c r="M638" i="4"/>
  <c r="M582" i="4"/>
  <c r="M526" i="4"/>
  <c r="M470" i="4"/>
  <c r="M414" i="4"/>
  <c r="M358" i="4"/>
  <c r="M302" i="4"/>
  <c r="M246" i="4"/>
  <c r="M1928" i="4"/>
  <c r="R1928" i="4" s="1"/>
  <c r="S1928" i="4" s="1"/>
  <c r="M1816" i="4"/>
  <c r="R1816" i="4" s="1"/>
  <c r="S1816" i="4" s="1"/>
  <c r="M1704" i="4"/>
  <c r="R1704" i="4" s="1"/>
  <c r="S1704" i="4" s="1"/>
  <c r="M1592" i="4"/>
  <c r="M1480" i="4"/>
  <c r="M1368" i="4"/>
  <c r="M1256" i="4"/>
  <c r="M1144" i="4"/>
  <c r="M1032" i="4"/>
  <c r="M920" i="4"/>
  <c r="M808" i="4"/>
  <c r="M696" i="4"/>
  <c r="M584" i="4"/>
  <c r="M472" i="4"/>
  <c r="M360" i="4"/>
  <c r="M248" i="4"/>
  <c r="M40" i="4"/>
  <c r="Q42" i="4"/>
  <c r="M44" i="4"/>
  <c r="Q44" i="4"/>
  <c r="M46" i="4"/>
  <c r="M48" i="4"/>
  <c r="M50" i="4"/>
  <c r="Q68" i="4"/>
  <c r="M70" i="4"/>
  <c r="M72" i="4"/>
  <c r="Q72" i="4"/>
  <c r="M74" i="4"/>
  <c r="Q74" i="4"/>
  <c r="M76" i="4"/>
  <c r="M78" i="4"/>
  <c r="M80" i="4"/>
  <c r="M94" i="4"/>
  <c r="M98" i="4"/>
  <c r="Q98" i="4"/>
  <c r="Q100" i="4"/>
  <c r="M102" i="4"/>
  <c r="Q102" i="4"/>
  <c r="M104" i="4"/>
  <c r="M106" i="4"/>
  <c r="M108" i="4"/>
  <c r="Q122" i="4"/>
  <c r="M126" i="4"/>
  <c r="Q126" i="4"/>
  <c r="M128" i="4"/>
  <c r="Q130" i="4"/>
  <c r="M132" i="4"/>
  <c r="M134" i="4"/>
  <c r="M136" i="4"/>
  <c r="M152" i="4"/>
  <c r="Q154" i="4"/>
  <c r="M156" i="4"/>
  <c r="Q156" i="4"/>
  <c r="M158" i="4"/>
  <c r="M160" i="4"/>
  <c r="M162" i="4"/>
  <c r="Q180" i="4"/>
  <c r="M182" i="4"/>
  <c r="M184" i="4"/>
  <c r="Q184" i="4"/>
  <c r="M186" i="4"/>
  <c r="Q186" i="4"/>
  <c r="M188" i="4"/>
  <c r="M190" i="4"/>
  <c r="M192" i="4"/>
  <c r="R210" i="4"/>
  <c r="Q210" i="4"/>
  <c r="S1920" i="4"/>
  <c r="Q1920" i="4"/>
  <c r="M1892" i="4"/>
  <c r="S1808" i="4"/>
  <c r="Q1808" i="4"/>
  <c r="M1780" i="4"/>
  <c r="S1696" i="4"/>
  <c r="M1696" i="4"/>
  <c r="S1612" i="4"/>
  <c r="Q1612" i="4"/>
  <c r="M1584" i="4"/>
  <c r="S1500" i="4"/>
  <c r="Q1500" i="4"/>
  <c r="M1472" i="4"/>
  <c r="S1388" i="4"/>
  <c r="Q1388" i="4"/>
  <c r="M1360" i="4"/>
  <c r="S1276" i="4"/>
  <c r="Q1276" i="4"/>
  <c r="M1248" i="4"/>
  <c r="S1164" i="4"/>
  <c r="Q1164" i="4"/>
  <c r="M1136" i="4"/>
  <c r="S1052" i="4"/>
  <c r="Q1052" i="4"/>
  <c r="M1024" i="4"/>
  <c r="S940" i="4"/>
  <c r="Q940" i="4"/>
  <c r="M912" i="4"/>
  <c r="S828" i="4"/>
  <c r="Q828" i="4"/>
  <c r="M800" i="4"/>
  <c r="S716" i="4"/>
  <c r="Q716" i="4"/>
  <c r="M688" i="4"/>
  <c r="S604" i="4"/>
  <c r="Q604" i="4"/>
  <c r="M576" i="4"/>
  <c r="R492" i="4"/>
  <c r="Q492" i="4"/>
  <c r="M464" i="4"/>
  <c r="R380" i="4"/>
  <c r="Q380" i="4"/>
  <c r="M352" i="4"/>
  <c r="R268" i="4"/>
  <c r="Q268" i="4"/>
  <c r="M240" i="4"/>
  <c r="S1866" i="4"/>
  <c r="Q1866" i="4"/>
  <c r="M1838" i="4"/>
  <c r="S1754" i="4"/>
  <c r="Q1754" i="4"/>
  <c r="M1726" i="4"/>
  <c r="S1642" i="4"/>
  <c r="Q1642" i="4"/>
  <c r="M1614" i="4"/>
  <c r="S1530" i="4"/>
  <c r="Q1530" i="4"/>
  <c r="M1502" i="4"/>
  <c r="S1418" i="4"/>
  <c r="Q1418" i="4"/>
  <c r="M1390" i="4"/>
  <c r="S1306" i="4"/>
  <c r="Q1306" i="4"/>
  <c r="M1278" i="4"/>
  <c r="S1194" i="4"/>
  <c r="Q1194" i="4"/>
  <c r="M1166" i="4"/>
  <c r="S1082" i="4"/>
  <c r="Q1082" i="4"/>
  <c r="M1054" i="4"/>
  <c r="S970" i="4"/>
  <c r="Q970" i="4"/>
  <c r="M942" i="4"/>
  <c r="S858" i="4"/>
  <c r="Q858" i="4"/>
  <c r="M830" i="4"/>
  <c r="S746" i="4"/>
  <c r="Q746" i="4"/>
  <c r="M718" i="4"/>
  <c r="S634" i="4"/>
  <c r="Q634" i="4"/>
  <c r="M606" i="4"/>
  <c r="R522" i="4"/>
  <c r="Q522" i="4"/>
  <c r="M494" i="4"/>
  <c r="R410" i="4"/>
  <c r="Q410" i="4"/>
  <c r="M382" i="4"/>
  <c r="R298" i="4"/>
  <c r="Q298" i="4"/>
  <c r="M270" i="4"/>
  <c r="M1924" i="4"/>
  <c r="R1924" i="4" s="1"/>
  <c r="S1924" i="4" s="1"/>
  <c r="M1868" i="4"/>
  <c r="R1868" i="4" s="1"/>
  <c r="S1868" i="4" s="1"/>
  <c r="M1812" i="4"/>
  <c r="R1812" i="4" s="1"/>
  <c r="S1812" i="4" s="1"/>
  <c r="M1756" i="4"/>
  <c r="R1756" i="4" s="1"/>
  <c r="S1756" i="4" s="1"/>
  <c r="M1700" i="4"/>
  <c r="R1700" i="4" s="1"/>
  <c r="S1700" i="4" s="1"/>
  <c r="M1644" i="4"/>
  <c r="M1588" i="4"/>
  <c r="M1532" i="4"/>
  <c r="M1476" i="4"/>
  <c r="M1420" i="4"/>
  <c r="M1364" i="4"/>
  <c r="M1308" i="4"/>
  <c r="M1252" i="4"/>
  <c r="M1196" i="4"/>
  <c r="M1140" i="4"/>
  <c r="M1084" i="4"/>
  <c r="M1028" i="4"/>
  <c r="M972" i="4"/>
  <c r="M916" i="4"/>
  <c r="M860" i="4"/>
  <c r="M804" i="4"/>
  <c r="M748" i="4"/>
  <c r="M692" i="4"/>
  <c r="M636" i="4"/>
  <c r="M580" i="4"/>
  <c r="M524" i="4"/>
  <c r="M468" i="4"/>
  <c r="M412" i="4"/>
  <c r="M356" i="4"/>
  <c r="M300" i="4"/>
  <c r="M244" i="4"/>
  <c r="M1898" i="4"/>
  <c r="R1898" i="4" s="1"/>
  <c r="S1898" i="4" s="1"/>
  <c r="M1842" i="4"/>
  <c r="R1842" i="4" s="1"/>
  <c r="S1842" i="4" s="1"/>
  <c r="M1786" i="4"/>
  <c r="R1786" i="4" s="1"/>
  <c r="S1786" i="4" s="1"/>
  <c r="M1730" i="4"/>
  <c r="R1730" i="4" s="1"/>
  <c r="S1730" i="4" s="1"/>
  <c r="M1674" i="4"/>
  <c r="M1618" i="4"/>
  <c r="M1562" i="4"/>
  <c r="M1506" i="4"/>
  <c r="M1450" i="4"/>
  <c r="M1394" i="4"/>
  <c r="M1338" i="4"/>
  <c r="M1282" i="4"/>
  <c r="M1226" i="4"/>
  <c r="M1170" i="4"/>
  <c r="M1114" i="4"/>
  <c r="M1058" i="4"/>
  <c r="M1002" i="4"/>
  <c r="M946" i="4"/>
  <c r="M890" i="4"/>
  <c r="M834" i="4"/>
  <c r="M778" i="4"/>
  <c r="M722" i="4"/>
  <c r="M666" i="4"/>
  <c r="M610" i="4"/>
  <c r="M554" i="4"/>
  <c r="M498" i="4"/>
  <c r="M442" i="4"/>
  <c r="M386" i="4"/>
  <c r="M330" i="4"/>
  <c r="M274" i="4"/>
  <c r="M218" i="4"/>
  <c r="M1872" i="4"/>
  <c r="R1872" i="4" s="1"/>
  <c r="S1872" i="4" s="1"/>
  <c r="M1760" i="4"/>
  <c r="R1760" i="4" s="1"/>
  <c r="S1760" i="4" s="1"/>
  <c r="M1648" i="4"/>
  <c r="M1536" i="4"/>
  <c r="M1424" i="4"/>
  <c r="M1312" i="4"/>
  <c r="M1200" i="4"/>
  <c r="M1088" i="4"/>
  <c r="M976" i="4"/>
  <c r="M864" i="4"/>
  <c r="M752" i="4"/>
  <c r="M640" i="4"/>
  <c r="M528" i="4"/>
  <c r="M416" i="4"/>
  <c r="M304" i="4"/>
  <c r="S1950" i="4"/>
  <c r="P26" i="21"/>
  <c r="S550" i="4"/>
  <c r="S522" i="4"/>
  <c r="S494" i="4"/>
  <c r="S466" i="4"/>
  <c r="S438" i="4"/>
  <c r="S410" i="4"/>
  <c r="S382" i="4"/>
  <c r="S354" i="4"/>
  <c r="S326" i="4"/>
  <c r="S298" i="4"/>
  <c r="S270" i="4"/>
  <c r="S242" i="4"/>
  <c r="S214" i="4"/>
  <c r="S186" i="4"/>
  <c r="S158" i="4"/>
  <c r="S130" i="4"/>
  <c r="S74" i="4"/>
  <c r="S46" i="4"/>
  <c r="R578" i="4"/>
  <c r="R606" i="4"/>
  <c r="R634" i="4"/>
  <c r="R662" i="4"/>
  <c r="R690" i="4"/>
  <c r="R718" i="4"/>
  <c r="R746" i="4"/>
  <c r="R774" i="4"/>
  <c r="R802" i="4"/>
  <c r="R830" i="4"/>
  <c r="R858" i="4"/>
  <c r="R886" i="4"/>
  <c r="R914" i="4"/>
  <c r="R942" i="4"/>
  <c r="R970" i="4"/>
  <c r="R998" i="4"/>
  <c r="R1026" i="4"/>
  <c r="R1054" i="4"/>
  <c r="R1082" i="4"/>
  <c r="R1110" i="4"/>
  <c r="R1138" i="4"/>
  <c r="R1166" i="4"/>
  <c r="R1194" i="4"/>
  <c r="R1222" i="4"/>
  <c r="R1250" i="4"/>
  <c r="R1278" i="4"/>
  <c r="R1306" i="4"/>
  <c r="R1334" i="4"/>
  <c r="R1362" i="4"/>
  <c r="R1390" i="4"/>
  <c r="R1418" i="4"/>
  <c r="R1446" i="4"/>
  <c r="R1474" i="4"/>
  <c r="R1502" i="4"/>
  <c r="R1530" i="4"/>
  <c r="R1558" i="4"/>
  <c r="R1586" i="4"/>
  <c r="R1614" i="4"/>
  <c r="R1642" i="4"/>
  <c r="R1670" i="4"/>
  <c r="R1698" i="4"/>
  <c r="R1726" i="4"/>
  <c r="R1754" i="4"/>
  <c r="R1782" i="4"/>
  <c r="R1810" i="4"/>
  <c r="R1838" i="4"/>
  <c r="R1866" i="4"/>
  <c r="R1894" i="4"/>
  <c r="R1922" i="4"/>
  <c r="S1948" i="4"/>
  <c r="P24" i="21"/>
  <c r="S492" i="4"/>
  <c r="S464" i="4"/>
  <c r="S436" i="4"/>
  <c r="S380" i="4"/>
  <c r="S352" i="4"/>
  <c r="S324" i="4"/>
  <c r="S268" i="4"/>
  <c r="S240" i="4"/>
  <c r="S212" i="4"/>
  <c r="S156" i="4"/>
  <c r="S128" i="4"/>
  <c r="S100" i="4"/>
  <c r="S72" i="4"/>
  <c r="S44" i="4"/>
  <c r="R548" i="4"/>
  <c r="R576" i="4"/>
  <c r="R604" i="4"/>
  <c r="R660" i="4"/>
  <c r="R688" i="4"/>
  <c r="R716" i="4"/>
  <c r="R772" i="4"/>
  <c r="R800" i="4"/>
  <c r="R828" i="4"/>
  <c r="R884" i="4"/>
  <c r="R912" i="4"/>
  <c r="R940" i="4"/>
  <c r="R996" i="4"/>
  <c r="R1024" i="4"/>
  <c r="R1052" i="4"/>
  <c r="R1108" i="4"/>
  <c r="R1136" i="4"/>
  <c r="R1164" i="4"/>
  <c r="R1220" i="4"/>
  <c r="R1248" i="4"/>
  <c r="R1276" i="4"/>
  <c r="R1332" i="4"/>
  <c r="R1360" i="4"/>
  <c r="R1388" i="4"/>
  <c r="R1444" i="4"/>
  <c r="R1472" i="4"/>
  <c r="R1500" i="4"/>
  <c r="R1556" i="4"/>
  <c r="R1584" i="4"/>
  <c r="R1612" i="4"/>
  <c r="R1668" i="4"/>
  <c r="R1696" i="4"/>
  <c r="R1724" i="4"/>
  <c r="R1752" i="4"/>
  <c r="R1780" i="4"/>
  <c r="R1808" i="4"/>
  <c r="R1836" i="4"/>
  <c r="R1864" i="4"/>
  <c r="R1892" i="4"/>
  <c r="R1920" i="4"/>
  <c r="S1946" i="4"/>
  <c r="P22" i="21"/>
  <c r="S742" i="4"/>
  <c r="S714" i="4"/>
  <c r="S686" i="4"/>
  <c r="S658" i="4"/>
  <c r="S630" i="4"/>
  <c r="S602" i="4"/>
  <c r="S574" i="4"/>
  <c r="S546" i="4"/>
  <c r="S518" i="4"/>
  <c r="S490" i="4"/>
  <c r="S462" i="4"/>
  <c r="S434" i="4"/>
  <c r="S406" i="4"/>
  <c r="S378" i="4"/>
  <c r="S350" i="4"/>
  <c r="S322" i="4"/>
  <c r="S294" i="4"/>
  <c r="S266" i="4"/>
  <c r="S238" i="4"/>
  <c r="S210" i="4"/>
  <c r="S182" i="4"/>
  <c r="S154" i="4"/>
  <c r="S126" i="4"/>
  <c r="S98" i="4"/>
  <c r="S70" i="4"/>
  <c r="S42" i="4"/>
  <c r="R770" i="4"/>
  <c r="R798" i="4"/>
  <c r="R826" i="4"/>
  <c r="R854" i="4"/>
  <c r="R882" i="4"/>
  <c r="R910" i="4"/>
  <c r="R938" i="4"/>
  <c r="R966" i="4"/>
  <c r="R994" i="4"/>
  <c r="R1022" i="4"/>
  <c r="R1050" i="4"/>
  <c r="R1078" i="4"/>
  <c r="R1106" i="4"/>
  <c r="R1134" i="4"/>
  <c r="R1162" i="4"/>
  <c r="R1190" i="4"/>
  <c r="R1218" i="4"/>
  <c r="R1246" i="4"/>
  <c r="R1274" i="4"/>
  <c r="R1302" i="4"/>
  <c r="R1330" i="4"/>
  <c r="R1358" i="4"/>
  <c r="R1386" i="4"/>
  <c r="R1414" i="4"/>
  <c r="R1442" i="4"/>
  <c r="R1470" i="4"/>
  <c r="R1498" i="4"/>
  <c r="R1526" i="4"/>
  <c r="R1554" i="4"/>
  <c r="R1582" i="4"/>
  <c r="R1610" i="4"/>
  <c r="R1638" i="4"/>
  <c r="R1666" i="4"/>
  <c r="R1694" i="4"/>
  <c r="R1722" i="4"/>
  <c r="R1750" i="4"/>
  <c r="R1778" i="4"/>
  <c r="R1806" i="4"/>
  <c r="R1834" i="4"/>
  <c r="R1862" i="4"/>
  <c r="R1890" i="4"/>
  <c r="R1918" i="4"/>
  <c r="S1944" i="4"/>
  <c r="P20" i="21"/>
  <c r="S628" i="4"/>
  <c r="S600" i="4"/>
  <c r="S572" i="4"/>
  <c r="S544" i="4"/>
  <c r="S516" i="4"/>
  <c r="S488" i="4"/>
  <c r="S460" i="4"/>
  <c r="S432" i="4"/>
  <c r="S404" i="4"/>
  <c r="S376" i="4"/>
  <c r="S348" i="4"/>
  <c r="S320" i="4"/>
  <c r="S292" i="4"/>
  <c r="S264" i="4"/>
  <c r="S236" i="4"/>
  <c r="S208" i="4"/>
  <c r="S180" i="4"/>
  <c r="S152" i="4"/>
  <c r="S124" i="4"/>
  <c r="S96" i="4"/>
  <c r="S68" i="4"/>
  <c r="S40" i="4"/>
  <c r="R656" i="4"/>
  <c r="R684" i="4"/>
  <c r="R712" i="4"/>
  <c r="R740" i="4"/>
  <c r="R768" i="4"/>
  <c r="R796" i="4"/>
  <c r="R824" i="4"/>
  <c r="R852" i="4"/>
  <c r="R880" i="4"/>
  <c r="R908" i="4"/>
  <c r="R936" i="4"/>
  <c r="R964" i="4"/>
  <c r="R992" i="4"/>
  <c r="R1020" i="4"/>
  <c r="R1048" i="4"/>
  <c r="R1076" i="4"/>
  <c r="R1104" i="4"/>
  <c r="R1132" i="4"/>
  <c r="R1160" i="4"/>
  <c r="R1188" i="4"/>
  <c r="R1216" i="4"/>
  <c r="R1244" i="4"/>
  <c r="R1272" i="4"/>
  <c r="R1300" i="4"/>
  <c r="R1328" i="4"/>
  <c r="R1356" i="4"/>
  <c r="R1384" i="4"/>
  <c r="R1412" i="4"/>
  <c r="R1440" i="4"/>
  <c r="R1468" i="4"/>
  <c r="R1496" i="4"/>
  <c r="R1524" i="4"/>
  <c r="R1552" i="4"/>
  <c r="R1580" i="4"/>
  <c r="R1608" i="4"/>
  <c r="R1636" i="4"/>
  <c r="R1664" i="4"/>
  <c r="R1692" i="4"/>
  <c r="R1720" i="4"/>
  <c r="R1748" i="4"/>
  <c r="R1776" i="4"/>
  <c r="R1804" i="4"/>
  <c r="R1832" i="4"/>
  <c r="R1860" i="4"/>
  <c r="R1888" i="4"/>
  <c r="R1916" i="4"/>
  <c r="S1914" i="4"/>
  <c r="S1886" i="4"/>
  <c r="S1858" i="4"/>
  <c r="S1830" i="4"/>
  <c r="S1802" i="4"/>
  <c r="S1774" i="4"/>
  <c r="S1746" i="4"/>
  <c r="S1718" i="4"/>
  <c r="S1690" i="4"/>
  <c r="S1662" i="4"/>
  <c r="S1634" i="4"/>
  <c r="S1606" i="4"/>
  <c r="S1578" i="4"/>
  <c r="S1550" i="4"/>
  <c r="S1522" i="4"/>
  <c r="S1494" i="4"/>
  <c r="S1466" i="4"/>
  <c r="S1438" i="4"/>
  <c r="S1410" i="4"/>
  <c r="S1382" i="4"/>
  <c r="S1354" i="4"/>
  <c r="S1326" i="4"/>
  <c r="S1298" i="4"/>
  <c r="S1270" i="4"/>
  <c r="S1242" i="4"/>
  <c r="S1214" i="4"/>
  <c r="S1186" i="4"/>
  <c r="S1158" i="4"/>
  <c r="S1130" i="4"/>
  <c r="S1102" i="4"/>
  <c r="S1074" i="4"/>
  <c r="S1046" i="4"/>
  <c r="S1018" i="4"/>
  <c r="S990" i="4"/>
  <c r="S962" i="4"/>
  <c r="S934" i="4"/>
  <c r="S906" i="4"/>
  <c r="S878" i="4"/>
  <c r="S850" i="4"/>
  <c r="S822" i="4"/>
  <c r="S794" i="4"/>
  <c r="S766" i="4"/>
  <c r="S738" i="4"/>
  <c r="S710" i="4"/>
  <c r="S682" i="4"/>
  <c r="S654" i="4"/>
  <c r="S626" i="4"/>
  <c r="S598" i="4"/>
  <c r="S570" i="4"/>
  <c r="S542" i="4"/>
  <c r="S514" i="4"/>
  <c r="S486" i="4"/>
  <c r="S458" i="4"/>
  <c r="S430" i="4"/>
  <c r="S402" i="4"/>
  <c r="S374" i="4"/>
  <c r="S346" i="4"/>
  <c r="S318" i="4"/>
  <c r="S290" i="4"/>
  <c r="S262" i="4"/>
  <c r="S234" i="4"/>
  <c r="S206" i="4"/>
  <c r="S178" i="4"/>
  <c r="S150" i="4"/>
  <c r="S122" i="4"/>
  <c r="S94" i="4"/>
  <c r="S66" i="4"/>
  <c r="S38" i="4"/>
  <c r="Q19" i="1"/>
  <c r="S316" i="4" s="1"/>
  <c r="Q17" i="1"/>
  <c r="S260" i="4" s="1"/>
  <c r="Q15" i="1"/>
  <c r="S204" i="4" s="1"/>
  <c r="Q13" i="1"/>
  <c r="S148" i="4" s="1"/>
  <c r="Q12" i="1"/>
  <c r="S120" i="4" s="1"/>
  <c r="Q11" i="1"/>
  <c r="S92" i="4" s="1"/>
  <c r="Q9" i="1"/>
  <c r="M1954" i="4"/>
  <c r="R1954" i="4" s="1"/>
  <c r="S1954" i="4" s="1"/>
  <c r="P30" i="21"/>
  <c r="P28" i="21"/>
  <c r="M1950" i="4"/>
  <c r="R1950" i="4"/>
  <c r="R1948" i="4"/>
  <c r="M1946" i="4"/>
  <c r="R1946" i="4"/>
  <c r="R1944" i="4"/>
  <c r="M1942" i="4"/>
  <c r="E2" i="4"/>
  <c r="C1834" i="6"/>
  <c r="B1831" i="6"/>
  <c r="C1803" i="6"/>
  <c r="B1800" i="6"/>
  <c r="C1772" i="6"/>
  <c r="B1769" i="6"/>
  <c r="C1741" i="6"/>
  <c r="B1738" i="6"/>
  <c r="C1710" i="6"/>
  <c r="B1707" i="6"/>
  <c r="C1679" i="6"/>
  <c r="B1676" i="6"/>
  <c r="C1648" i="6"/>
  <c r="B1645" i="6"/>
  <c r="C1617" i="6"/>
  <c r="B1614" i="6"/>
  <c r="C1586" i="6"/>
  <c r="B1583" i="6"/>
  <c r="C1555" i="6"/>
  <c r="B1552" i="6"/>
  <c r="C1524" i="6"/>
  <c r="C1523" i="6"/>
  <c r="B1521" i="6"/>
  <c r="C1493" i="6"/>
  <c r="C1492" i="6"/>
  <c r="B1490" i="6"/>
  <c r="C1462" i="6"/>
  <c r="C1461" i="6"/>
  <c r="B1459" i="6"/>
  <c r="C1431" i="6"/>
  <c r="C1430" i="6"/>
  <c r="B1428" i="6"/>
  <c r="C1400" i="6"/>
  <c r="C1399" i="6"/>
  <c r="B1397" i="6"/>
  <c r="C1369" i="6"/>
  <c r="C1368" i="6"/>
  <c r="B1366" i="6"/>
  <c r="C1338" i="6"/>
  <c r="C1337" i="6"/>
  <c r="B1335" i="6"/>
  <c r="C1307" i="6"/>
  <c r="C1306" i="6"/>
  <c r="B1304" i="6"/>
  <c r="C1276" i="6"/>
  <c r="C1275" i="6"/>
  <c r="B1273" i="6"/>
  <c r="C1245" i="6"/>
  <c r="C1244" i="6"/>
  <c r="B1242" i="6"/>
  <c r="C1214" i="6"/>
  <c r="C1213" i="6"/>
  <c r="B1211" i="6"/>
  <c r="C1183" i="6"/>
  <c r="C1182" i="6"/>
  <c r="B1180" i="6"/>
  <c r="C1152" i="6"/>
  <c r="C1151" i="6"/>
  <c r="B1149" i="6"/>
  <c r="C1121" i="6"/>
  <c r="C1120" i="6"/>
  <c r="B1118" i="6"/>
  <c r="C1090" i="6"/>
  <c r="C1089" i="6"/>
  <c r="B1087" i="6"/>
  <c r="C1059" i="6"/>
  <c r="C1058" i="6"/>
  <c r="B1056" i="6"/>
  <c r="C1028" i="6"/>
  <c r="C1027" i="6"/>
  <c r="B1025" i="6"/>
  <c r="C997" i="6"/>
  <c r="C996" i="6"/>
  <c r="B994" i="6"/>
  <c r="C966" i="6"/>
  <c r="C965" i="6"/>
  <c r="B963" i="6"/>
  <c r="C935" i="6"/>
  <c r="C934" i="6"/>
  <c r="B932" i="6"/>
  <c r="C904" i="6"/>
  <c r="C903" i="6"/>
  <c r="B901" i="6"/>
  <c r="C873" i="6"/>
  <c r="C872" i="6"/>
  <c r="B870" i="6"/>
  <c r="C842" i="6"/>
  <c r="C841" i="6"/>
  <c r="B839" i="6"/>
  <c r="C811" i="6"/>
  <c r="C810" i="6"/>
  <c r="B808" i="6"/>
  <c r="C780" i="6"/>
  <c r="C779" i="6"/>
  <c r="B777" i="6"/>
  <c r="C749" i="6"/>
  <c r="C748" i="6"/>
  <c r="B746" i="6"/>
  <c r="C718" i="6"/>
  <c r="C717" i="6"/>
  <c r="B715" i="6"/>
  <c r="C687" i="6"/>
  <c r="C686" i="6"/>
  <c r="B684" i="6"/>
  <c r="C656" i="6"/>
  <c r="B653" i="6"/>
  <c r="C625" i="6"/>
  <c r="B622" i="6"/>
  <c r="C594" i="6"/>
  <c r="B591" i="6"/>
  <c r="C563" i="6"/>
  <c r="B560" i="6"/>
  <c r="C532" i="6"/>
  <c r="B529" i="6"/>
  <c r="C501" i="6"/>
  <c r="B498" i="6"/>
  <c r="C470" i="6"/>
  <c r="B467" i="6"/>
  <c r="C439" i="6"/>
  <c r="B436" i="6"/>
  <c r="C408" i="6"/>
  <c r="B405" i="6"/>
  <c r="C377" i="6"/>
  <c r="B374" i="6"/>
  <c r="C346" i="6"/>
  <c r="B343" i="6"/>
  <c r="C315" i="6"/>
  <c r="B312" i="6"/>
  <c r="C284" i="6"/>
  <c r="B281" i="6"/>
  <c r="C253" i="6"/>
  <c r="B250" i="6"/>
  <c r="C222" i="6"/>
  <c r="B219" i="6"/>
  <c r="C191" i="6"/>
  <c r="B188" i="6"/>
  <c r="C160" i="6"/>
  <c r="B157" i="6"/>
  <c r="C129" i="6"/>
  <c r="B126" i="6"/>
  <c r="C98" i="6"/>
  <c r="B95" i="6"/>
  <c r="C67" i="6"/>
  <c r="B64" i="6"/>
  <c r="C36" i="6"/>
  <c r="B33" i="6"/>
  <c r="F82" i="32" l="1"/>
  <c r="Y82" i="32"/>
  <c r="W82" i="32"/>
  <c r="X82" i="32" s="1"/>
  <c r="F71" i="32"/>
  <c r="Y71" i="32"/>
  <c r="W71" i="32"/>
  <c r="X71" i="32" s="1"/>
  <c r="Y78" i="32"/>
  <c r="F78" i="32"/>
  <c r="W78" i="32"/>
  <c r="X78" i="32" s="1"/>
  <c r="F80" i="32"/>
  <c r="Y80" i="32"/>
  <c r="W80" i="32"/>
  <c r="X80" i="32" s="1"/>
  <c r="F74" i="32"/>
  <c r="Y74" i="32"/>
  <c r="W74" i="32"/>
  <c r="X74" i="32" s="1"/>
  <c r="Y63" i="32"/>
  <c r="F63" i="32"/>
  <c r="W63" i="32"/>
  <c r="X63" i="32" s="1"/>
  <c r="Y70" i="32"/>
  <c r="F70" i="32"/>
  <c r="W70" i="32"/>
  <c r="X70" i="32" s="1"/>
  <c r="F81" i="32"/>
  <c r="Y81" i="32"/>
  <c r="W81" i="32"/>
  <c r="X81" i="32" s="1"/>
  <c r="F72" i="32"/>
  <c r="Y72" i="32"/>
  <c r="W72" i="32"/>
  <c r="X72" i="32" s="1"/>
  <c r="F66" i="32"/>
  <c r="Y66" i="32"/>
  <c r="W66" i="32"/>
  <c r="X66" i="32" s="1"/>
  <c r="F77" i="32"/>
  <c r="Y77" i="32"/>
  <c r="W77" i="32"/>
  <c r="X77" i="32" s="1"/>
  <c r="F76" i="32"/>
  <c r="Y76" i="32"/>
  <c r="W76" i="32"/>
  <c r="X76" i="32" s="1"/>
  <c r="Y62" i="32"/>
  <c r="F62" i="32"/>
  <c r="W62" i="32"/>
  <c r="X62" i="32" s="1"/>
  <c r="F73" i="32"/>
  <c r="Y73" i="32"/>
  <c r="W73" i="32"/>
  <c r="X73" i="32" s="1"/>
  <c r="F64" i="32"/>
  <c r="Y64" i="32"/>
  <c r="W64" i="32"/>
  <c r="X64" i="32" s="1"/>
  <c r="F75" i="32"/>
  <c r="Y75" i="32"/>
  <c r="W75" i="32"/>
  <c r="X75" i="32" s="1"/>
  <c r="F69" i="32"/>
  <c r="Y69" i="32"/>
  <c r="W69" i="32"/>
  <c r="X69" i="32" s="1"/>
  <c r="F68" i="32"/>
  <c r="Y68" i="32"/>
  <c r="W68" i="32"/>
  <c r="X68" i="32" s="1"/>
  <c r="F79" i="32"/>
  <c r="Y79" i="32"/>
  <c r="W79" i="32"/>
  <c r="X79" i="32" s="1"/>
  <c r="Y65" i="32"/>
  <c r="F65" i="32"/>
  <c r="W65" i="32"/>
  <c r="X65" i="32" s="1"/>
  <c r="F67" i="32"/>
  <c r="Y67" i="32"/>
  <c r="W67" i="32"/>
  <c r="X67" i="32" s="1"/>
  <c r="Y30" i="32"/>
  <c r="F30" i="32"/>
  <c r="W30" i="32"/>
  <c r="X30" i="32" s="1"/>
  <c r="Y32" i="32"/>
  <c r="F32" i="32"/>
  <c r="W32" i="32"/>
  <c r="X32" i="32" s="1"/>
  <c r="Y24" i="32"/>
  <c r="F24" i="32"/>
  <c r="W24" i="32"/>
  <c r="X24" i="32" s="1"/>
  <c r="Y28" i="32"/>
  <c r="F28" i="32"/>
  <c r="W28" i="32"/>
  <c r="X28" i="32" s="1"/>
  <c r="Y26" i="32"/>
  <c r="F26" i="32"/>
  <c r="W26" i="32"/>
  <c r="X26" i="32" s="1"/>
  <c r="T24" i="30"/>
  <c r="S36" i="27"/>
  <c r="F17" i="32"/>
  <c r="Y17" i="32"/>
  <c r="W17" i="32"/>
  <c r="X17" i="32" s="1"/>
  <c r="F15" i="32"/>
  <c r="Y15" i="32"/>
  <c r="W15" i="32"/>
  <c r="X15" i="32" s="1"/>
  <c r="F16" i="32"/>
  <c r="C20" i="36" s="1"/>
  <c r="Y16" i="32"/>
  <c r="W16" i="32"/>
  <c r="X16" i="32" s="1"/>
  <c r="Y22" i="32"/>
  <c r="W22" i="32"/>
  <c r="X22" i="32" s="1"/>
  <c r="F22" i="32"/>
  <c r="Y18" i="32"/>
  <c r="F18" i="32"/>
  <c r="W18" i="32"/>
  <c r="X18" i="32" s="1"/>
  <c r="F23" i="32"/>
  <c r="Y23" i="32"/>
  <c r="W23" i="32"/>
  <c r="X23" i="32" s="1"/>
  <c r="F19" i="32"/>
  <c r="Y19" i="32"/>
  <c r="W19" i="32"/>
  <c r="X19" i="32" s="1"/>
  <c r="Y20" i="32"/>
  <c r="F20" i="32"/>
  <c r="W20" i="32"/>
  <c r="X20" i="32" s="1"/>
  <c r="F21" i="32"/>
  <c r="Y21" i="32"/>
  <c r="W21" i="32"/>
  <c r="X21" i="32" s="1"/>
  <c r="S36" i="4"/>
  <c r="E24" i="30"/>
  <c r="F83" i="32"/>
  <c r="Y83" i="32"/>
  <c r="W83" i="32"/>
  <c r="X83" i="32" s="1"/>
  <c r="E24" i="31"/>
  <c r="R288" i="4"/>
  <c r="Q34" i="1"/>
  <c r="S736" i="4" s="1"/>
  <c r="E40" i="31"/>
  <c r="R736" i="4"/>
  <c r="Q53" i="1"/>
  <c r="S1268" i="4" s="1"/>
  <c r="E59" i="31"/>
  <c r="R1268" i="4"/>
  <c r="Q21" i="1"/>
  <c r="S372" i="4" s="1"/>
  <c r="E27" i="31"/>
  <c r="R372" i="4"/>
  <c r="Q37" i="1"/>
  <c r="S820" i="4" s="1"/>
  <c r="E43" i="31"/>
  <c r="R820" i="4"/>
  <c r="Q52" i="1"/>
  <c r="S1240" i="4" s="1"/>
  <c r="E58" i="31"/>
  <c r="R1240" i="4"/>
  <c r="Q68" i="1"/>
  <c r="S1688" i="4" s="1"/>
  <c r="E74" i="31"/>
  <c r="R1688" i="4"/>
  <c r="Q43" i="1"/>
  <c r="S988" i="4" s="1"/>
  <c r="E49" i="31"/>
  <c r="R988" i="4"/>
  <c r="Q62" i="1"/>
  <c r="S1520" i="4" s="1"/>
  <c r="E68" i="31"/>
  <c r="R1520" i="4"/>
  <c r="Q24" i="1"/>
  <c r="S456" i="4" s="1"/>
  <c r="E30" i="31"/>
  <c r="R456" i="4"/>
  <c r="Q40" i="1"/>
  <c r="S904" i="4" s="1"/>
  <c r="E46" i="31"/>
  <c r="R904" i="4"/>
  <c r="Q55" i="1"/>
  <c r="S1324" i="4" s="1"/>
  <c r="E61" i="31"/>
  <c r="R1324" i="4"/>
  <c r="Q71" i="1"/>
  <c r="S1772" i="4" s="1"/>
  <c r="E77" i="31"/>
  <c r="R1772" i="4"/>
  <c r="Q74" i="1"/>
  <c r="S1856" i="4" s="1"/>
  <c r="E80" i="31"/>
  <c r="R1856" i="4"/>
  <c r="E17" i="31"/>
  <c r="R92" i="4"/>
  <c r="Q31" i="1"/>
  <c r="S652" i="4" s="1"/>
  <c r="E37" i="31"/>
  <c r="R652" i="4"/>
  <c r="Q22" i="1"/>
  <c r="S400" i="4" s="1"/>
  <c r="E28" i="31"/>
  <c r="R400" i="4"/>
  <c r="Q38" i="1"/>
  <c r="S848" i="4" s="1"/>
  <c r="E44" i="31"/>
  <c r="R848" i="4"/>
  <c r="Q61" i="1"/>
  <c r="S1492" i="4" s="1"/>
  <c r="E67" i="31"/>
  <c r="R1492" i="4"/>
  <c r="E15" i="31"/>
  <c r="R36" i="4"/>
  <c r="Q25" i="1"/>
  <c r="S484" i="4" s="1"/>
  <c r="E31" i="31"/>
  <c r="R484" i="4"/>
  <c r="Q41" i="1"/>
  <c r="S932" i="4" s="1"/>
  <c r="E47" i="31"/>
  <c r="R932" i="4"/>
  <c r="Q56" i="1"/>
  <c r="S1352" i="4" s="1"/>
  <c r="E62" i="31"/>
  <c r="R1352" i="4"/>
  <c r="Q72" i="1"/>
  <c r="S1800" i="4" s="1"/>
  <c r="E78" i="31"/>
  <c r="R1800" i="4"/>
  <c r="Q46" i="1"/>
  <c r="S1072" i="4" s="1"/>
  <c r="E52" i="31"/>
  <c r="R1072" i="4"/>
  <c r="Q66" i="1"/>
  <c r="S1632" i="4" s="1"/>
  <c r="E72" i="31"/>
  <c r="R1632" i="4"/>
  <c r="E18" i="31"/>
  <c r="R120" i="4"/>
  <c r="Q28" i="1"/>
  <c r="S568" i="4" s="1"/>
  <c r="E34" i="31"/>
  <c r="R568" i="4"/>
  <c r="Q44" i="1"/>
  <c r="S1016" i="4" s="1"/>
  <c r="E50" i="31"/>
  <c r="R1016" i="4"/>
  <c r="Q59" i="1"/>
  <c r="S1436" i="4" s="1"/>
  <c r="E65" i="31"/>
  <c r="R1436" i="4"/>
  <c r="Q75" i="1"/>
  <c r="S1884" i="4" s="1"/>
  <c r="E81" i="31"/>
  <c r="R1884" i="4"/>
  <c r="Q57" i="1"/>
  <c r="S1380" i="4" s="1"/>
  <c r="E63" i="31"/>
  <c r="R1380" i="4"/>
  <c r="E21" i="31"/>
  <c r="R204" i="4"/>
  <c r="Q58" i="1"/>
  <c r="S1408" i="4" s="1"/>
  <c r="E64" i="31"/>
  <c r="R1408" i="4"/>
  <c r="E16" i="31"/>
  <c r="R64" i="4"/>
  <c r="Q26" i="1"/>
  <c r="S512" i="4" s="1"/>
  <c r="E32" i="31"/>
  <c r="R512" i="4"/>
  <c r="Q42" i="1"/>
  <c r="S960" i="4" s="1"/>
  <c r="E48" i="31"/>
  <c r="R960" i="4"/>
  <c r="Q77" i="1"/>
  <c r="S1940" i="4" s="1"/>
  <c r="E83" i="31"/>
  <c r="R1940" i="4"/>
  <c r="E19" i="31"/>
  <c r="R148" i="4"/>
  <c r="Q29" i="1"/>
  <c r="S596" i="4" s="1"/>
  <c r="E35" i="31"/>
  <c r="R596" i="4"/>
  <c r="Q45" i="1"/>
  <c r="S1044" i="4" s="1"/>
  <c r="E51" i="31"/>
  <c r="R1044" i="4"/>
  <c r="Q60" i="1"/>
  <c r="S1464" i="4" s="1"/>
  <c r="E66" i="31"/>
  <c r="R1464" i="4"/>
  <c r="Q76" i="1"/>
  <c r="S1912" i="4" s="1"/>
  <c r="E82" i="31"/>
  <c r="R1912" i="4"/>
  <c r="Q50" i="1"/>
  <c r="S1184" i="4" s="1"/>
  <c r="E56" i="31"/>
  <c r="R1184" i="4"/>
  <c r="Q70" i="1"/>
  <c r="S1744" i="4" s="1"/>
  <c r="E76" i="31"/>
  <c r="R1744" i="4"/>
  <c r="E22" i="31"/>
  <c r="R232" i="4"/>
  <c r="Q32" i="1"/>
  <c r="S680" i="4" s="1"/>
  <c r="E38" i="31"/>
  <c r="R680" i="4"/>
  <c r="Q47" i="1"/>
  <c r="S1100" i="4" s="1"/>
  <c r="E53" i="31"/>
  <c r="R1100" i="4"/>
  <c r="Q63" i="1"/>
  <c r="S1548" i="4" s="1"/>
  <c r="E69" i="31"/>
  <c r="R1548" i="4"/>
  <c r="Q35" i="1"/>
  <c r="S764" i="4" s="1"/>
  <c r="E41" i="31"/>
  <c r="R764" i="4"/>
  <c r="Q65" i="1"/>
  <c r="S1604" i="4" s="1"/>
  <c r="E71" i="31"/>
  <c r="R1604" i="4"/>
  <c r="E25" i="31"/>
  <c r="R316" i="4"/>
  <c r="E20" i="31"/>
  <c r="R176" i="4"/>
  <c r="Q30" i="1"/>
  <c r="S624" i="4" s="1"/>
  <c r="E36" i="31"/>
  <c r="R624" i="4"/>
  <c r="Q49" i="1"/>
  <c r="S1156" i="4" s="1"/>
  <c r="E55" i="31"/>
  <c r="R1156" i="4"/>
  <c r="E23" i="31"/>
  <c r="R260" i="4"/>
  <c r="Q33" i="1"/>
  <c r="S708" i="4" s="1"/>
  <c r="E39" i="31"/>
  <c r="R708" i="4"/>
  <c r="Q48" i="1"/>
  <c r="S1128" i="4" s="1"/>
  <c r="E54" i="31"/>
  <c r="R1128" i="4"/>
  <c r="Q64" i="1"/>
  <c r="S1576" i="4" s="1"/>
  <c r="E70" i="31"/>
  <c r="R1576" i="4"/>
  <c r="Q23" i="1"/>
  <c r="S428" i="4" s="1"/>
  <c r="E29" i="31"/>
  <c r="R428" i="4"/>
  <c r="Q54" i="1"/>
  <c r="S1296" i="4" s="1"/>
  <c r="E60" i="31"/>
  <c r="R1296" i="4"/>
  <c r="Q69" i="1"/>
  <c r="S1716" i="4" s="1"/>
  <c r="E75" i="31"/>
  <c r="R1716" i="4"/>
  <c r="Q20" i="1"/>
  <c r="S344" i="4" s="1"/>
  <c r="E26" i="31"/>
  <c r="R344" i="4"/>
  <c r="Q36" i="1"/>
  <c r="S792" i="4" s="1"/>
  <c r="E42" i="31"/>
  <c r="R792" i="4"/>
  <c r="Q51" i="1"/>
  <c r="S1212" i="4" s="1"/>
  <c r="E57" i="31"/>
  <c r="R1212" i="4"/>
  <c r="Q67" i="1"/>
  <c r="S1660" i="4" s="1"/>
  <c r="E73" i="31"/>
  <c r="R1660" i="4"/>
  <c r="Q39" i="1"/>
  <c r="S876" i="4" s="1"/>
  <c r="E45" i="31"/>
  <c r="R876" i="4"/>
  <c r="Q73" i="1"/>
  <c r="S1828" i="4" s="1"/>
  <c r="E79" i="31"/>
  <c r="R1828" i="4"/>
  <c r="Q27" i="1"/>
  <c r="S540" i="4" s="1"/>
  <c r="E33" i="31"/>
  <c r="R540" i="4"/>
  <c r="Q10" i="1"/>
  <c r="S64" i="4" s="1"/>
  <c r="Q14" i="1"/>
  <c r="S176" i="4" s="1"/>
  <c r="Q18" i="1"/>
  <c r="S288" i="4" s="1"/>
  <c r="Q14" i="4"/>
  <c r="Q16" i="4"/>
  <c r="S102" i="4"/>
  <c r="Q10" i="4"/>
  <c r="Q18" i="4"/>
  <c r="R1640" i="4"/>
  <c r="R1528" i="4"/>
  <c r="R1416" i="4"/>
  <c r="R1304" i="4"/>
  <c r="R1192" i="4"/>
  <c r="R1080" i="4"/>
  <c r="R968" i="4"/>
  <c r="R856" i="4"/>
  <c r="R744" i="4"/>
  <c r="R632" i="4"/>
  <c r="Q12" i="4"/>
  <c r="S184" i="4"/>
  <c r="S296" i="4"/>
  <c r="S408" i="4"/>
  <c r="S520" i="4"/>
  <c r="S1942" i="4"/>
  <c r="P18" i="21"/>
  <c r="C17" i="36" l="1"/>
  <c r="C18" i="36"/>
  <c r="C13" i="36"/>
  <c r="C16" i="36"/>
  <c r="C14" i="36"/>
  <c r="C19" i="36"/>
  <c r="C21" i="36"/>
  <c r="D17" i="36"/>
  <c r="E17" i="36" s="1"/>
  <c r="D21" i="36"/>
  <c r="D14" i="36"/>
  <c r="D13" i="36"/>
  <c r="E13" i="36" s="1"/>
  <c r="D18" i="36"/>
  <c r="D15" i="36"/>
  <c r="D19" i="36"/>
  <c r="D16" i="36"/>
  <c r="D20" i="36"/>
  <c r="E20" i="36" s="1"/>
  <c r="C15" i="36"/>
  <c r="Y75" i="31"/>
  <c r="F75" i="31"/>
  <c r="W75" i="31"/>
  <c r="X75" i="31" s="1"/>
  <c r="F25" i="31"/>
  <c r="Y25" i="31"/>
  <c r="W25" i="31"/>
  <c r="X25" i="31" s="1"/>
  <c r="Y79" i="31"/>
  <c r="F79" i="31"/>
  <c r="W79" i="31"/>
  <c r="X79" i="31" s="1"/>
  <c r="W42" i="31"/>
  <c r="X42" i="31" s="1"/>
  <c r="F42" i="31"/>
  <c r="Y42" i="31"/>
  <c r="F29" i="31"/>
  <c r="Y29" i="31"/>
  <c r="W29" i="31"/>
  <c r="X29" i="31" s="1"/>
  <c r="Y23" i="31"/>
  <c r="W23" i="31"/>
  <c r="X23" i="31" s="1"/>
  <c r="F23" i="31"/>
  <c r="Y20" i="31"/>
  <c r="W20" i="31"/>
  <c r="X20" i="31" s="1"/>
  <c r="F20" i="31"/>
  <c r="Y71" i="31"/>
  <c r="W71" i="31"/>
  <c r="X71" i="31" s="1"/>
  <c r="F71" i="31"/>
  <c r="W38" i="31"/>
  <c r="X38" i="31" s="1"/>
  <c r="F38" i="31"/>
  <c r="Y38" i="31"/>
  <c r="W56" i="31"/>
  <c r="X56" i="31" s="1"/>
  <c r="Y56" i="31"/>
  <c r="F56" i="31"/>
  <c r="Y35" i="31"/>
  <c r="F35" i="31"/>
  <c r="W35" i="31"/>
  <c r="X35" i="31" s="1"/>
  <c r="W48" i="31"/>
  <c r="X48" i="31" s="1"/>
  <c r="Y48" i="31"/>
  <c r="F48" i="31"/>
  <c r="W64" i="31"/>
  <c r="X64" i="31" s="1"/>
  <c r="Y64" i="31"/>
  <c r="F64" i="31"/>
  <c r="F81" i="31"/>
  <c r="Y81" i="31"/>
  <c r="W81" i="31"/>
  <c r="X81" i="31" s="1"/>
  <c r="W18" i="31"/>
  <c r="X18" i="31" s="1"/>
  <c r="F18" i="31"/>
  <c r="Y18" i="31"/>
  <c r="W78" i="31"/>
  <c r="X78" i="31" s="1"/>
  <c r="F78" i="31"/>
  <c r="Y78" i="31"/>
  <c r="Y15" i="31"/>
  <c r="W15" i="31"/>
  <c r="X15" i="31" s="1"/>
  <c r="F15" i="31"/>
  <c r="W28" i="31"/>
  <c r="X28" i="31" s="1"/>
  <c r="Y28" i="31"/>
  <c r="F28" i="31"/>
  <c r="Y80" i="31"/>
  <c r="W80" i="31"/>
  <c r="X80" i="31" s="1"/>
  <c r="F80" i="31"/>
  <c r="W30" i="31"/>
  <c r="X30" i="31" s="1"/>
  <c r="F30" i="31"/>
  <c r="Y30" i="31"/>
  <c r="W58" i="31"/>
  <c r="X58" i="31" s="1"/>
  <c r="F58" i="31"/>
  <c r="Y58" i="31"/>
  <c r="Y40" i="31"/>
  <c r="W40" i="31"/>
  <c r="X40" i="31" s="1"/>
  <c r="F40" i="31"/>
  <c r="F57" i="31"/>
  <c r="Y57" i="31"/>
  <c r="W57" i="31"/>
  <c r="X57" i="31" s="1"/>
  <c r="W60" i="31"/>
  <c r="X60" i="31" s="1"/>
  <c r="Y60" i="31"/>
  <c r="F60" i="31"/>
  <c r="Y39" i="31"/>
  <c r="F39" i="31"/>
  <c r="W39" i="31"/>
  <c r="X39" i="31" s="1"/>
  <c r="Y36" i="31"/>
  <c r="W36" i="31"/>
  <c r="X36" i="31" s="1"/>
  <c r="F36" i="31"/>
  <c r="F53" i="31"/>
  <c r="Y53" i="31"/>
  <c r="W53" i="31"/>
  <c r="X53" i="31" s="1"/>
  <c r="Y76" i="31"/>
  <c r="W76" i="31"/>
  <c r="X76" i="31" s="1"/>
  <c r="F76" i="31"/>
  <c r="Y51" i="31"/>
  <c r="W51" i="31"/>
  <c r="X51" i="31" s="1"/>
  <c r="F51" i="31"/>
  <c r="Y83" i="31"/>
  <c r="F83" i="31"/>
  <c r="W83" i="31"/>
  <c r="X83" i="31" s="1"/>
  <c r="Y63" i="31"/>
  <c r="W63" i="31"/>
  <c r="X63" i="31" s="1"/>
  <c r="F63" i="31"/>
  <c r="W34" i="31"/>
  <c r="X34" i="31" s="1"/>
  <c r="F34" i="31"/>
  <c r="Y34" i="31"/>
  <c r="W52" i="31"/>
  <c r="X52" i="31" s="1"/>
  <c r="Y52" i="31"/>
  <c r="F52" i="31"/>
  <c r="Y31" i="31"/>
  <c r="F31" i="31"/>
  <c r="W31" i="31"/>
  <c r="X31" i="31" s="1"/>
  <c r="Y44" i="31"/>
  <c r="W44" i="31"/>
  <c r="X44" i="31" s="1"/>
  <c r="F44" i="31"/>
  <c r="W46" i="31"/>
  <c r="X46" i="31" s="1"/>
  <c r="F46" i="31"/>
  <c r="Y46" i="31"/>
  <c r="W74" i="31"/>
  <c r="X74" i="31" s="1"/>
  <c r="F74" i="31"/>
  <c r="Y74" i="31"/>
  <c r="Y59" i="31"/>
  <c r="W59" i="31"/>
  <c r="X59" i="31" s="1"/>
  <c r="F59" i="31"/>
  <c r="F73" i="31"/>
  <c r="Y73" i="31"/>
  <c r="W73" i="31"/>
  <c r="X73" i="31" s="1"/>
  <c r="W54" i="31"/>
  <c r="X54" i="31" s="1"/>
  <c r="F54" i="31"/>
  <c r="Y54" i="31"/>
  <c r="Y55" i="31"/>
  <c r="W55" i="31"/>
  <c r="X55" i="31" s="1"/>
  <c r="F55" i="31"/>
  <c r="F69" i="31"/>
  <c r="Y69" i="31"/>
  <c r="W69" i="31"/>
  <c r="X69" i="31" s="1"/>
  <c r="W66" i="31"/>
  <c r="X66" i="31" s="1"/>
  <c r="F66" i="31"/>
  <c r="Y66" i="31"/>
  <c r="Y16" i="31"/>
  <c r="W16" i="31"/>
  <c r="X16" i="31" s="1"/>
  <c r="F16" i="31"/>
  <c r="W50" i="31"/>
  <c r="X50" i="31" s="1"/>
  <c r="F50" i="31"/>
  <c r="Y50" i="31"/>
  <c r="W72" i="31"/>
  <c r="X72" i="31" s="1"/>
  <c r="Y72" i="31"/>
  <c r="F72" i="31"/>
  <c r="Y47" i="31"/>
  <c r="F47" i="31"/>
  <c r="W47" i="31"/>
  <c r="X47" i="31" s="1"/>
  <c r="Y67" i="31"/>
  <c r="F67" i="31"/>
  <c r="W67" i="31"/>
  <c r="X67" i="31" s="1"/>
  <c r="F17" i="31"/>
  <c r="Y17" i="31"/>
  <c r="W17" i="31"/>
  <c r="X17" i="31" s="1"/>
  <c r="F61" i="31"/>
  <c r="Y61" i="31"/>
  <c r="W61" i="31"/>
  <c r="X61" i="31" s="1"/>
  <c r="F49" i="31"/>
  <c r="Y49" i="31"/>
  <c r="W49" i="31"/>
  <c r="X49" i="31" s="1"/>
  <c r="Y27" i="31"/>
  <c r="W27" i="31"/>
  <c r="X27" i="31" s="1"/>
  <c r="F27" i="31"/>
  <c r="F33" i="31"/>
  <c r="Y33" i="31"/>
  <c r="W33" i="31"/>
  <c r="X33" i="31" s="1"/>
  <c r="F45" i="31"/>
  <c r="Y45" i="31"/>
  <c r="W45" i="31"/>
  <c r="X45" i="31" s="1"/>
  <c r="W26" i="31"/>
  <c r="X26" i="31" s="1"/>
  <c r="F26" i="31"/>
  <c r="Y26" i="31"/>
  <c r="W70" i="31"/>
  <c r="X70" i="31" s="1"/>
  <c r="F70" i="31"/>
  <c r="Y70" i="31"/>
  <c r="F41" i="31"/>
  <c r="Y41" i="31"/>
  <c r="W41" i="31"/>
  <c r="X41" i="31" s="1"/>
  <c r="W22" i="31"/>
  <c r="X22" i="31" s="1"/>
  <c r="F22" i="31"/>
  <c r="Y22" i="31"/>
  <c r="W82" i="31"/>
  <c r="X82" i="31" s="1"/>
  <c r="F82" i="31"/>
  <c r="Y82" i="31"/>
  <c r="Y19" i="31"/>
  <c r="W19" i="31"/>
  <c r="X19" i="31" s="1"/>
  <c r="F19" i="31"/>
  <c r="Y32" i="31"/>
  <c r="W32" i="31"/>
  <c r="X32" i="31" s="1"/>
  <c r="F32" i="31"/>
  <c r="F21" i="31"/>
  <c r="Y21" i="31"/>
  <c r="W21" i="31"/>
  <c r="X21" i="31" s="1"/>
  <c r="F65" i="31"/>
  <c r="Y65" i="31"/>
  <c r="W65" i="31"/>
  <c r="X65" i="31" s="1"/>
  <c r="W62" i="31"/>
  <c r="X62" i="31" s="1"/>
  <c r="F62" i="31"/>
  <c r="Y62" i="31"/>
  <c r="F37" i="31"/>
  <c r="Y37" i="31"/>
  <c r="W37" i="31"/>
  <c r="X37" i="31" s="1"/>
  <c r="F77" i="31"/>
  <c r="Y77" i="31"/>
  <c r="W77" i="31"/>
  <c r="X77" i="31" s="1"/>
  <c r="Y68" i="31"/>
  <c r="W68" i="31"/>
  <c r="X68" i="31" s="1"/>
  <c r="F68" i="31"/>
  <c r="Y43" i="31"/>
  <c r="F43" i="31"/>
  <c r="W43" i="31"/>
  <c r="X43" i="31" s="1"/>
  <c r="Y24" i="31"/>
  <c r="F24" i="31"/>
  <c r="W24" i="31"/>
  <c r="X24" i="31" s="1"/>
  <c r="E16" i="22"/>
  <c r="F14" i="22"/>
  <c r="E15" i="36" l="1"/>
  <c r="D22" i="36"/>
  <c r="E21" i="36"/>
  <c r="C22" i="36"/>
  <c r="E19" i="36"/>
  <c r="E18" i="36"/>
  <c r="E14" i="36"/>
  <c r="E16" i="36"/>
  <c r="D17" i="35"/>
  <c r="D21" i="35"/>
  <c r="D15" i="35"/>
  <c r="D20" i="35"/>
  <c r="D14" i="35"/>
  <c r="D18" i="35"/>
  <c r="D13" i="35"/>
  <c r="D19" i="35"/>
  <c r="D16" i="35"/>
  <c r="C58" i="19"/>
  <c r="C59" i="19"/>
  <c r="C60" i="19"/>
  <c r="C61" i="19"/>
  <c r="C62" i="19"/>
  <c r="C63" i="19"/>
  <c r="C64" i="19"/>
  <c r="C65" i="19"/>
  <c r="C66" i="19"/>
  <c r="C67" i="19"/>
  <c r="C58" i="18"/>
  <c r="C59" i="18"/>
  <c r="C60" i="18"/>
  <c r="C61" i="18"/>
  <c r="C62" i="18"/>
  <c r="C63" i="18"/>
  <c r="C64" i="18"/>
  <c r="C65" i="18"/>
  <c r="C66" i="18"/>
  <c r="C67" i="18"/>
  <c r="C58" i="17"/>
  <c r="C59" i="17"/>
  <c r="C60" i="17"/>
  <c r="C61" i="17"/>
  <c r="C62" i="17"/>
  <c r="C63" i="17"/>
  <c r="C64" i="17"/>
  <c r="C65" i="17"/>
  <c r="C66" i="17"/>
  <c r="C67" i="17"/>
  <c r="C58" i="16"/>
  <c r="C59" i="16"/>
  <c r="C60" i="16"/>
  <c r="C61" i="16"/>
  <c r="C62" i="16"/>
  <c r="C63" i="16"/>
  <c r="C64" i="16"/>
  <c r="C65" i="16"/>
  <c r="C66" i="16"/>
  <c r="C67" i="16"/>
  <c r="C58" i="15"/>
  <c r="C59" i="15"/>
  <c r="C60" i="15"/>
  <c r="C61" i="15"/>
  <c r="C62" i="15"/>
  <c r="C63" i="15"/>
  <c r="C64" i="15"/>
  <c r="C65" i="15"/>
  <c r="C66" i="15"/>
  <c r="C67" i="15"/>
  <c r="C58" i="14"/>
  <c r="C59" i="14"/>
  <c r="C60" i="14"/>
  <c r="C61" i="14"/>
  <c r="C62" i="14"/>
  <c r="C63" i="14"/>
  <c r="C64" i="14"/>
  <c r="C65" i="14"/>
  <c r="C66" i="14"/>
  <c r="C67" i="14"/>
  <c r="C58" i="13"/>
  <c r="C59" i="13"/>
  <c r="C60" i="13"/>
  <c r="C61" i="13"/>
  <c r="C62" i="13"/>
  <c r="C63" i="13"/>
  <c r="C64" i="13"/>
  <c r="C65" i="13"/>
  <c r="C66" i="13"/>
  <c r="C67" i="13"/>
  <c r="C58" i="9"/>
  <c r="C59" i="9"/>
  <c r="C60" i="9"/>
  <c r="C61" i="9"/>
  <c r="C62" i="9"/>
  <c r="C63" i="9"/>
  <c r="C64" i="9"/>
  <c r="C65" i="9"/>
  <c r="C66" i="9"/>
  <c r="C67" i="9"/>
  <c r="C58" i="1"/>
  <c r="C59" i="1"/>
  <c r="C60" i="1"/>
  <c r="C61" i="1"/>
  <c r="C62" i="1"/>
  <c r="C63" i="1"/>
  <c r="C64" i="1"/>
  <c r="C65" i="1"/>
  <c r="C66" i="1"/>
  <c r="C67" i="1"/>
  <c r="C5" i="6"/>
  <c r="B2" i="6"/>
  <c r="B1680" i="4"/>
  <c r="L1675" i="4"/>
  <c r="K1675" i="4"/>
  <c r="J1675" i="4"/>
  <c r="I1675" i="4"/>
  <c r="H1675" i="4"/>
  <c r="G1675" i="4"/>
  <c r="F1675" i="4"/>
  <c r="L1673" i="4"/>
  <c r="K1673" i="4"/>
  <c r="J1673" i="4"/>
  <c r="I1673" i="4"/>
  <c r="H1673" i="4"/>
  <c r="G1673" i="4"/>
  <c r="F1673" i="4"/>
  <c r="L1671" i="4"/>
  <c r="K1671" i="4"/>
  <c r="J1671" i="4"/>
  <c r="I1671" i="4"/>
  <c r="H1671" i="4"/>
  <c r="G1671" i="4"/>
  <c r="F1671" i="4"/>
  <c r="S1669" i="4"/>
  <c r="R1669" i="4"/>
  <c r="P1669" i="4"/>
  <c r="O1669" i="4"/>
  <c r="N1669" i="4"/>
  <c r="L1669" i="4"/>
  <c r="K1669" i="4"/>
  <c r="J1669" i="4"/>
  <c r="I1669" i="4"/>
  <c r="H1669" i="4"/>
  <c r="G1669" i="4"/>
  <c r="F1669" i="4"/>
  <c r="S1667" i="4"/>
  <c r="R1667" i="4"/>
  <c r="P1667" i="4"/>
  <c r="O1667" i="4"/>
  <c r="N1667" i="4"/>
  <c r="L1667" i="4"/>
  <c r="K1667" i="4"/>
  <c r="J1667" i="4"/>
  <c r="I1667" i="4"/>
  <c r="H1667" i="4"/>
  <c r="G1667" i="4"/>
  <c r="F1667" i="4"/>
  <c r="S1665" i="4"/>
  <c r="R1665" i="4"/>
  <c r="P1665" i="4"/>
  <c r="O1665" i="4"/>
  <c r="N1665" i="4"/>
  <c r="L1665" i="4"/>
  <c r="K1665" i="4"/>
  <c r="J1665" i="4"/>
  <c r="I1665" i="4"/>
  <c r="H1665" i="4"/>
  <c r="G1665" i="4"/>
  <c r="F1665" i="4"/>
  <c r="S1663" i="4"/>
  <c r="R1663" i="4"/>
  <c r="P1663" i="4"/>
  <c r="O1663" i="4"/>
  <c r="N1663" i="4"/>
  <c r="L1663" i="4"/>
  <c r="K1663" i="4"/>
  <c r="J1663" i="4"/>
  <c r="I1663" i="4"/>
  <c r="H1663" i="4"/>
  <c r="G1663" i="4"/>
  <c r="F1663" i="4"/>
  <c r="S1659" i="4"/>
  <c r="R1659" i="4"/>
  <c r="P1659" i="4"/>
  <c r="O1659" i="4"/>
  <c r="N1659" i="4"/>
  <c r="L1659" i="4"/>
  <c r="K1659" i="4"/>
  <c r="J1659" i="4"/>
  <c r="I1659" i="4"/>
  <c r="H1659" i="4"/>
  <c r="G1659" i="4"/>
  <c r="F1659" i="4"/>
  <c r="M1655" i="4"/>
  <c r="R1654" i="4"/>
  <c r="B1652" i="4"/>
  <c r="L1647" i="4"/>
  <c r="K1647" i="4"/>
  <c r="J1647" i="4"/>
  <c r="I1647" i="4"/>
  <c r="H1647" i="4"/>
  <c r="G1647" i="4"/>
  <c r="F1647" i="4"/>
  <c r="L1645" i="4"/>
  <c r="K1645" i="4"/>
  <c r="J1645" i="4"/>
  <c r="I1645" i="4"/>
  <c r="H1645" i="4"/>
  <c r="G1645" i="4"/>
  <c r="F1645" i="4"/>
  <c r="L1643" i="4"/>
  <c r="K1643" i="4"/>
  <c r="J1643" i="4"/>
  <c r="I1643" i="4"/>
  <c r="H1643" i="4"/>
  <c r="G1643" i="4"/>
  <c r="F1643" i="4"/>
  <c r="S1641" i="4"/>
  <c r="R1641" i="4"/>
  <c r="P1641" i="4"/>
  <c r="O1641" i="4"/>
  <c r="N1641" i="4"/>
  <c r="L1641" i="4"/>
  <c r="K1641" i="4"/>
  <c r="J1641" i="4"/>
  <c r="I1641" i="4"/>
  <c r="H1641" i="4"/>
  <c r="G1641" i="4"/>
  <c r="F1641" i="4"/>
  <c r="S1639" i="4"/>
  <c r="R1639" i="4"/>
  <c r="P1639" i="4"/>
  <c r="O1639" i="4"/>
  <c r="N1639" i="4"/>
  <c r="L1639" i="4"/>
  <c r="K1639" i="4"/>
  <c r="J1639" i="4"/>
  <c r="I1639" i="4"/>
  <c r="H1639" i="4"/>
  <c r="G1639" i="4"/>
  <c r="F1639" i="4"/>
  <c r="S1637" i="4"/>
  <c r="R1637" i="4"/>
  <c r="P1637" i="4"/>
  <c r="O1637" i="4"/>
  <c r="N1637" i="4"/>
  <c r="L1637" i="4"/>
  <c r="K1637" i="4"/>
  <c r="J1637" i="4"/>
  <c r="I1637" i="4"/>
  <c r="H1637" i="4"/>
  <c r="G1637" i="4"/>
  <c r="F1637" i="4"/>
  <c r="S1635" i="4"/>
  <c r="R1635" i="4"/>
  <c r="P1635" i="4"/>
  <c r="O1635" i="4"/>
  <c r="N1635" i="4"/>
  <c r="L1635" i="4"/>
  <c r="K1635" i="4"/>
  <c r="J1635" i="4"/>
  <c r="I1635" i="4"/>
  <c r="H1635" i="4"/>
  <c r="G1635" i="4"/>
  <c r="F1635" i="4"/>
  <c r="S1631" i="4"/>
  <c r="R1631" i="4"/>
  <c r="P1631" i="4"/>
  <c r="O1631" i="4"/>
  <c r="N1631" i="4"/>
  <c r="L1631" i="4"/>
  <c r="K1631" i="4"/>
  <c r="J1631" i="4"/>
  <c r="I1631" i="4"/>
  <c r="H1631" i="4"/>
  <c r="G1631" i="4"/>
  <c r="F1631" i="4"/>
  <c r="M1627" i="4"/>
  <c r="R1626" i="4"/>
  <c r="B1624" i="4"/>
  <c r="L1619" i="4"/>
  <c r="K1619" i="4"/>
  <c r="J1619" i="4"/>
  <c r="I1619" i="4"/>
  <c r="H1619" i="4"/>
  <c r="G1619" i="4"/>
  <c r="F1619" i="4"/>
  <c r="L1617" i="4"/>
  <c r="K1617" i="4"/>
  <c r="J1617" i="4"/>
  <c r="I1617" i="4"/>
  <c r="H1617" i="4"/>
  <c r="G1617" i="4"/>
  <c r="F1617" i="4"/>
  <c r="L1615" i="4"/>
  <c r="K1615" i="4"/>
  <c r="J1615" i="4"/>
  <c r="I1615" i="4"/>
  <c r="H1615" i="4"/>
  <c r="G1615" i="4"/>
  <c r="F1615" i="4"/>
  <c r="S1613" i="4"/>
  <c r="R1613" i="4"/>
  <c r="P1613" i="4"/>
  <c r="O1613" i="4"/>
  <c r="N1613" i="4"/>
  <c r="L1613" i="4"/>
  <c r="K1613" i="4"/>
  <c r="J1613" i="4"/>
  <c r="I1613" i="4"/>
  <c r="H1613" i="4"/>
  <c r="G1613" i="4"/>
  <c r="F1613" i="4"/>
  <c r="S1611" i="4"/>
  <c r="R1611" i="4"/>
  <c r="P1611" i="4"/>
  <c r="O1611" i="4"/>
  <c r="N1611" i="4"/>
  <c r="L1611" i="4"/>
  <c r="K1611" i="4"/>
  <c r="J1611" i="4"/>
  <c r="I1611" i="4"/>
  <c r="H1611" i="4"/>
  <c r="G1611" i="4"/>
  <c r="F1611" i="4"/>
  <c r="S1609" i="4"/>
  <c r="R1609" i="4"/>
  <c r="P1609" i="4"/>
  <c r="O1609" i="4"/>
  <c r="N1609" i="4"/>
  <c r="L1609" i="4"/>
  <c r="K1609" i="4"/>
  <c r="J1609" i="4"/>
  <c r="I1609" i="4"/>
  <c r="H1609" i="4"/>
  <c r="G1609" i="4"/>
  <c r="F1609" i="4"/>
  <c r="S1607" i="4"/>
  <c r="R1607" i="4"/>
  <c r="P1607" i="4"/>
  <c r="O1607" i="4"/>
  <c r="N1607" i="4"/>
  <c r="L1607" i="4"/>
  <c r="K1607" i="4"/>
  <c r="J1607" i="4"/>
  <c r="I1607" i="4"/>
  <c r="H1607" i="4"/>
  <c r="G1607" i="4"/>
  <c r="F1607" i="4"/>
  <c r="S1603" i="4"/>
  <c r="R1603" i="4"/>
  <c r="P1603" i="4"/>
  <c r="O1603" i="4"/>
  <c r="N1603" i="4"/>
  <c r="L1603" i="4"/>
  <c r="K1603" i="4"/>
  <c r="J1603" i="4"/>
  <c r="I1603" i="4"/>
  <c r="H1603" i="4"/>
  <c r="G1603" i="4"/>
  <c r="F1603" i="4"/>
  <c r="M1599" i="4"/>
  <c r="R1598" i="4"/>
  <c r="B1596" i="4"/>
  <c r="L1591" i="4"/>
  <c r="K1591" i="4"/>
  <c r="J1591" i="4"/>
  <c r="I1591" i="4"/>
  <c r="H1591" i="4"/>
  <c r="G1591" i="4"/>
  <c r="F1591" i="4"/>
  <c r="L1589" i="4"/>
  <c r="K1589" i="4"/>
  <c r="J1589" i="4"/>
  <c r="I1589" i="4"/>
  <c r="H1589" i="4"/>
  <c r="G1589" i="4"/>
  <c r="F1589" i="4"/>
  <c r="L1587" i="4"/>
  <c r="K1587" i="4"/>
  <c r="J1587" i="4"/>
  <c r="I1587" i="4"/>
  <c r="H1587" i="4"/>
  <c r="G1587" i="4"/>
  <c r="F1587" i="4"/>
  <c r="S1585" i="4"/>
  <c r="R1585" i="4"/>
  <c r="P1585" i="4"/>
  <c r="O1585" i="4"/>
  <c r="N1585" i="4"/>
  <c r="L1585" i="4"/>
  <c r="K1585" i="4"/>
  <c r="J1585" i="4"/>
  <c r="I1585" i="4"/>
  <c r="H1585" i="4"/>
  <c r="G1585" i="4"/>
  <c r="F1585" i="4"/>
  <c r="S1583" i="4"/>
  <c r="R1583" i="4"/>
  <c r="P1583" i="4"/>
  <c r="O1583" i="4"/>
  <c r="N1583" i="4"/>
  <c r="L1583" i="4"/>
  <c r="K1583" i="4"/>
  <c r="J1583" i="4"/>
  <c r="I1583" i="4"/>
  <c r="H1583" i="4"/>
  <c r="G1583" i="4"/>
  <c r="F1583" i="4"/>
  <c r="S1581" i="4"/>
  <c r="R1581" i="4"/>
  <c r="P1581" i="4"/>
  <c r="O1581" i="4"/>
  <c r="N1581" i="4"/>
  <c r="L1581" i="4"/>
  <c r="K1581" i="4"/>
  <c r="J1581" i="4"/>
  <c r="I1581" i="4"/>
  <c r="H1581" i="4"/>
  <c r="G1581" i="4"/>
  <c r="F1581" i="4"/>
  <c r="S1579" i="4"/>
  <c r="R1579" i="4"/>
  <c r="P1579" i="4"/>
  <c r="O1579" i="4"/>
  <c r="N1579" i="4"/>
  <c r="L1579" i="4"/>
  <c r="K1579" i="4"/>
  <c r="J1579" i="4"/>
  <c r="I1579" i="4"/>
  <c r="H1579" i="4"/>
  <c r="G1579" i="4"/>
  <c r="F1579" i="4"/>
  <c r="S1575" i="4"/>
  <c r="R1575" i="4"/>
  <c r="P1575" i="4"/>
  <c r="O1575" i="4"/>
  <c r="N1575" i="4"/>
  <c r="L1575" i="4"/>
  <c r="K1575" i="4"/>
  <c r="J1575" i="4"/>
  <c r="I1575" i="4"/>
  <c r="H1575" i="4"/>
  <c r="G1575" i="4"/>
  <c r="F1575" i="4"/>
  <c r="M1571" i="4"/>
  <c r="R1570" i="4"/>
  <c r="B1568" i="4"/>
  <c r="L1563" i="4"/>
  <c r="K1563" i="4"/>
  <c r="J1563" i="4"/>
  <c r="I1563" i="4"/>
  <c r="H1563" i="4"/>
  <c r="G1563" i="4"/>
  <c r="F1563" i="4"/>
  <c r="L1561" i="4"/>
  <c r="K1561" i="4"/>
  <c r="J1561" i="4"/>
  <c r="I1561" i="4"/>
  <c r="H1561" i="4"/>
  <c r="G1561" i="4"/>
  <c r="F1561" i="4"/>
  <c r="L1559" i="4"/>
  <c r="K1559" i="4"/>
  <c r="J1559" i="4"/>
  <c r="I1559" i="4"/>
  <c r="H1559" i="4"/>
  <c r="G1559" i="4"/>
  <c r="F1559" i="4"/>
  <c r="S1557" i="4"/>
  <c r="R1557" i="4"/>
  <c r="P1557" i="4"/>
  <c r="O1557" i="4"/>
  <c r="N1557" i="4"/>
  <c r="L1557" i="4"/>
  <c r="K1557" i="4"/>
  <c r="J1557" i="4"/>
  <c r="I1557" i="4"/>
  <c r="H1557" i="4"/>
  <c r="G1557" i="4"/>
  <c r="F1557" i="4"/>
  <c r="S1555" i="4"/>
  <c r="R1555" i="4"/>
  <c r="P1555" i="4"/>
  <c r="O1555" i="4"/>
  <c r="N1555" i="4"/>
  <c r="L1555" i="4"/>
  <c r="K1555" i="4"/>
  <c r="J1555" i="4"/>
  <c r="I1555" i="4"/>
  <c r="H1555" i="4"/>
  <c r="G1555" i="4"/>
  <c r="F1555" i="4"/>
  <c r="S1553" i="4"/>
  <c r="R1553" i="4"/>
  <c r="P1553" i="4"/>
  <c r="O1553" i="4"/>
  <c r="N1553" i="4"/>
  <c r="L1553" i="4"/>
  <c r="K1553" i="4"/>
  <c r="J1553" i="4"/>
  <c r="I1553" i="4"/>
  <c r="H1553" i="4"/>
  <c r="G1553" i="4"/>
  <c r="F1553" i="4"/>
  <c r="S1551" i="4"/>
  <c r="R1551" i="4"/>
  <c r="P1551" i="4"/>
  <c r="O1551" i="4"/>
  <c r="N1551" i="4"/>
  <c r="L1551" i="4"/>
  <c r="K1551" i="4"/>
  <c r="J1551" i="4"/>
  <c r="I1551" i="4"/>
  <c r="H1551" i="4"/>
  <c r="G1551" i="4"/>
  <c r="F1551" i="4"/>
  <c r="S1547" i="4"/>
  <c r="R1547" i="4"/>
  <c r="P1547" i="4"/>
  <c r="O1547" i="4"/>
  <c r="N1547" i="4"/>
  <c r="L1547" i="4"/>
  <c r="K1547" i="4"/>
  <c r="J1547" i="4"/>
  <c r="I1547" i="4"/>
  <c r="H1547" i="4"/>
  <c r="G1547" i="4"/>
  <c r="F1547" i="4"/>
  <c r="M1543" i="4"/>
  <c r="R1542" i="4"/>
  <c r="B1540" i="4"/>
  <c r="L1535" i="4"/>
  <c r="K1535" i="4"/>
  <c r="J1535" i="4"/>
  <c r="I1535" i="4"/>
  <c r="H1535" i="4"/>
  <c r="G1535" i="4"/>
  <c r="F1535" i="4"/>
  <c r="L1533" i="4"/>
  <c r="K1533" i="4"/>
  <c r="J1533" i="4"/>
  <c r="I1533" i="4"/>
  <c r="H1533" i="4"/>
  <c r="G1533" i="4"/>
  <c r="F1533" i="4"/>
  <c r="L1531" i="4"/>
  <c r="K1531" i="4"/>
  <c r="J1531" i="4"/>
  <c r="I1531" i="4"/>
  <c r="H1531" i="4"/>
  <c r="G1531" i="4"/>
  <c r="F1531" i="4"/>
  <c r="S1529" i="4"/>
  <c r="R1529" i="4"/>
  <c r="P1529" i="4"/>
  <c r="O1529" i="4"/>
  <c r="N1529" i="4"/>
  <c r="L1529" i="4"/>
  <c r="K1529" i="4"/>
  <c r="J1529" i="4"/>
  <c r="I1529" i="4"/>
  <c r="H1529" i="4"/>
  <c r="G1529" i="4"/>
  <c r="F1529" i="4"/>
  <c r="S1527" i="4"/>
  <c r="R1527" i="4"/>
  <c r="P1527" i="4"/>
  <c r="O1527" i="4"/>
  <c r="N1527" i="4"/>
  <c r="L1527" i="4"/>
  <c r="K1527" i="4"/>
  <c r="J1527" i="4"/>
  <c r="I1527" i="4"/>
  <c r="H1527" i="4"/>
  <c r="G1527" i="4"/>
  <c r="F1527" i="4"/>
  <c r="S1525" i="4"/>
  <c r="R1525" i="4"/>
  <c r="P1525" i="4"/>
  <c r="O1525" i="4"/>
  <c r="N1525" i="4"/>
  <c r="L1525" i="4"/>
  <c r="K1525" i="4"/>
  <c r="J1525" i="4"/>
  <c r="I1525" i="4"/>
  <c r="H1525" i="4"/>
  <c r="G1525" i="4"/>
  <c r="F1525" i="4"/>
  <c r="S1523" i="4"/>
  <c r="R1523" i="4"/>
  <c r="P1523" i="4"/>
  <c r="O1523" i="4"/>
  <c r="N1523" i="4"/>
  <c r="L1523" i="4"/>
  <c r="K1523" i="4"/>
  <c r="J1523" i="4"/>
  <c r="I1523" i="4"/>
  <c r="H1523" i="4"/>
  <c r="G1523" i="4"/>
  <c r="F1523" i="4"/>
  <c r="S1519" i="4"/>
  <c r="R1519" i="4"/>
  <c r="P1519" i="4"/>
  <c r="O1519" i="4"/>
  <c r="N1519" i="4"/>
  <c r="L1519" i="4"/>
  <c r="K1519" i="4"/>
  <c r="J1519" i="4"/>
  <c r="I1519" i="4"/>
  <c r="H1519" i="4"/>
  <c r="G1519" i="4"/>
  <c r="F1519" i="4"/>
  <c r="M1515" i="4"/>
  <c r="R1514" i="4"/>
  <c r="B1512" i="4"/>
  <c r="L1507" i="4"/>
  <c r="K1507" i="4"/>
  <c r="J1507" i="4"/>
  <c r="I1507" i="4"/>
  <c r="H1507" i="4"/>
  <c r="G1507" i="4"/>
  <c r="F1507" i="4"/>
  <c r="L1505" i="4"/>
  <c r="K1505" i="4"/>
  <c r="J1505" i="4"/>
  <c r="I1505" i="4"/>
  <c r="H1505" i="4"/>
  <c r="G1505" i="4"/>
  <c r="F1505" i="4"/>
  <c r="L1503" i="4"/>
  <c r="K1503" i="4"/>
  <c r="J1503" i="4"/>
  <c r="I1503" i="4"/>
  <c r="H1503" i="4"/>
  <c r="G1503" i="4"/>
  <c r="F1503" i="4"/>
  <c r="S1501" i="4"/>
  <c r="R1501" i="4"/>
  <c r="P1501" i="4"/>
  <c r="O1501" i="4"/>
  <c r="N1501" i="4"/>
  <c r="L1501" i="4"/>
  <c r="K1501" i="4"/>
  <c r="J1501" i="4"/>
  <c r="I1501" i="4"/>
  <c r="H1501" i="4"/>
  <c r="G1501" i="4"/>
  <c r="F1501" i="4"/>
  <c r="S1499" i="4"/>
  <c r="R1499" i="4"/>
  <c r="P1499" i="4"/>
  <c r="O1499" i="4"/>
  <c r="N1499" i="4"/>
  <c r="L1499" i="4"/>
  <c r="K1499" i="4"/>
  <c r="J1499" i="4"/>
  <c r="I1499" i="4"/>
  <c r="H1499" i="4"/>
  <c r="G1499" i="4"/>
  <c r="F1499" i="4"/>
  <c r="S1497" i="4"/>
  <c r="R1497" i="4"/>
  <c r="P1497" i="4"/>
  <c r="O1497" i="4"/>
  <c r="N1497" i="4"/>
  <c r="L1497" i="4"/>
  <c r="K1497" i="4"/>
  <c r="J1497" i="4"/>
  <c r="I1497" i="4"/>
  <c r="H1497" i="4"/>
  <c r="G1497" i="4"/>
  <c r="F1497" i="4"/>
  <c r="S1495" i="4"/>
  <c r="R1495" i="4"/>
  <c r="P1495" i="4"/>
  <c r="O1495" i="4"/>
  <c r="N1495" i="4"/>
  <c r="L1495" i="4"/>
  <c r="K1495" i="4"/>
  <c r="J1495" i="4"/>
  <c r="I1495" i="4"/>
  <c r="H1495" i="4"/>
  <c r="G1495" i="4"/>
  <c r="F1495" i="4"/>
  <c r="S1491" i="4"/>
  <c r="R1491" i="4"/>
  <c r="P1491" i="4"/>
  <c r="O1491" i="4"/>
  <c r="N1491" i="4"/>
  <c r="L1491" i="4"/>
  <c r="K1491" i="4"/>
  <c r="J1491" i="4"/>
  <c r="I1491" i="4"/>
  <c r="H1491" i="4"/>
  <c r="G1491" i="4"/>
  <c r="F1491" i="4"/>
  <c r="M1487" i="4"/>
  <c r="R1486" i="4"/>
  <c r="B1484" i="4"/>
  <c r="L1479" i="4"/>
  <c r="K1479" i="4"/>
  <c r="J1479" i="4"/>
  <c r="I1479" i="4"/>
  <c r="H1479" i="4"/>
  <c r="G1479" i="4"/>
  <c r="F1479" i="4"/>
  <c r="L1477" i="4"/>
  <c r="K1477" i="4"/>
  <c r="J1477" i="4"/>
  <c r="I1477" i="4"/>
  <c r="H1477" i="4"/>
  <c r="G1477" i="4"/>
  <c r="F1477" i="4"/>
  <c r="L1475" i="4"/>
  <c r="K1475" i="4"/>
  <c r="J1475" i="4"/>
  <c r="I1475" i="4"/>
  <c r="H1475" i="4"/>
  <c r="G1475" i="4"/>
  <c r="F1475" i="4"/>
  <c r="S1473" i="4"/>
  <c r="R1473" i="4"/>
  <c r="P1473" i="4"/>
  <c r="O1473" i="4"/>
  <c r="N1473" i="4"/>
  <c r="L1473" i="4"/>
  <c r="K1473" i="4"/>
  <c r="J1473" i="4"/>
  <c r="I1473" i="4"/>
  <c r="H1473" i="4"/>
  <c r="G1473" i="4"/>
  <c r="F1473" i="4"/>
  <c r="S1471" i="4"/>
  <c r="R1471" i="4"/>
  <c r="P1471" i="4"/>
  <c r="O1471" i="4"/>
  <c r="N1471" i="4"/>
  <c r="L1471" i="4"/>
  <c r="K1471" i="4"/>
  <c r="J1471" i="4"/>
  <c r="I1471" i="4"/>
  <c r="H1471" i="4"/>
  <c r="G1471" i="4"/>
  <c r="F1471" i="4"/>
  <c r="S1469" i="4"/>
  <c r="R1469" i="4"/>
  <c r="P1469" i="4"/>
  <c r="O1469" i="4"/>
  <c r="N1469" i="4"/>
  <c r="L1469" i="4"/>
  <c r="K1469" i="4"/>
  <c r="J1469" i="4"/>
  <c r="I1469" i="4"/>
  <c r="H1469" i="4"/>
  <c r="G1469" i="4"/>
  <c r="F1469" i="4"/>
  <c r="S1467" i="4"/>
  <c r="R1467" i="4"/>
  <c r="P1467" i="4"/>
  <c r="O1467" i="4"/>
  <c r="N1467" i="4"/>
  <c r="L1467" i="4"/>
  <c r="K1467" i="4"/>
  <c r="J1467" i="4"/>
  <c r="I1467" i="4"/>
  <c r="H1467" i="4"/>
  <c r="G1467" i="4"/>
  <c r="F1467" i="4"/>
  <c r="S1463" i="4"/>
  <c r="R1463" i="4"/>
  <c r="P1463" i="4"/>
  <c r="O1463" i="4"/>
  <c r="N1463" i="4"/>
  <c r="L1463" i="4"/>
  <c r="K1463" i="4"/>
  <c r="J1463" i="4"/>
  <c r="I1463" i="4"/>
  <c r="H1463" i="4"/>
  <c r="G1463" i="4"/>
  <c r="F1463" i="4"/>
  <c r="M1459" i="4"/>
  <c r="R1458" i="4"/>
  <c r="B1456" i="4"/>
  <c r="L1451" i="4"/>
  <c r="K1451" i="4"/>
  <c r="J1451" i="4"/>
  <c r="I1451" i="4"/>
  <c r="H1451" i="4"/>
  <c r="G1451" i="4"/>
  <c r="F1451" i="4"/>
  <c r="L1449" i="4"/>
  <c r="K1449" i="4"/>
  <c r="J1449" i="4"/>
  <c r="I1449" i="4"/>
  <c r="H1449" i="4"/>
  <c r="G1449" i="4"/>
  <c r="F1449" i="4"/>
  <c r="L1447" i="4"/>
  <c r="K1447" i="4"/>
  <c r="J1447" i="4"/>
  <c r="I1447" i="4"/>
  <c r="H1447" i="4"/>
  <c r="G1447" i="4"/>
  <c r="F1447" i="4"/>
  <c r="S1445" i="4"/>
  <c r="R1445" i="4"/>
  <c r="P1445" i="4"/>
  <c r="O1445" i="4"/>
  <c r="N1445" i="4"/>
  <c r="L1445" i="4"/>
  <c r="K1445" i="4"/>
  <c r="J1445" i="4"/>
  <c r="I1445" i="4"/>
  <c r="H1445" i="4"/>
  <c r="G1445" i="4"/>
  <c r="F1445" i="4"/>
  <c r="S1443" i="4"/>
  <c r="R1443" i="4"/>
  <c r="P1443" i="4"/>
  <c r="O1443" i="4"/>
  <c r="N1443" i="4"/>
  <c r="L1443" i="4"/>
  <c r="K1443" i="4"/>
  <c r="J1443" i="4"/>
  <c r="I1443" i="4"/>
  <c r="H1443" i="4"/>
  <c r="G1443" i="4"/>
  <c r="F1443" i="4"/>
  <c r="S1441" i="4"/>
  <c r="R1441" i="4"/>
  <c r="P1441" i="4"/>
  <c r="O1441" i="4"/>
  <c r="N1441" i="4"/>
  <c r="L1441" i="4"/>
  <c r="K1441" i="4"/>
  <c r="J1441" i="4"/>
  <c r="I1441" i="4"/>
  <c r="H1441" i="4"/>
  <c r="G1441" i="4"/>
  <c r="F1441" i="4"/>
  <c r="S1439" i="4"/>
  <c r="R1439" i="4"/>
  <c r="P1439" i="4"/>
  <c r="O1439" i="4"/>
  <c r="N1439" i="4"/>
  <c r="L1439" i="4"/>
  <c r="K1439" i="4"/>
  <c r="J1439" i="4"/>
  <c r="I1439" i="4"/>
  <c r="H1439" i="4"/>
  <c r="G1439" i="4"/>
  <c r="F1439" i="4"/>
  <c r="S1435" i="4"/>
  <c r="R1435" i="4"/>
  <c r="P1435" i="4"/>
  <c r="O1435" i="4"/>
  <c r="N1435" i="4"/>
  <c r="L1435" i="4"/>
  <c r="K1435" i="4"/>
  <c r="J1435" i="4"/>
  <c r="I1435" i="4"/>
  <c r="H1435" i="4"/>
  <c r="G1435" i="4"/>
  <c r="F1435" i="4"/>
  <c r="M1431" i="4"/>
  <c r="R1430" i="4"/>
  <c r="B1428" i="4"/>
  <c r="L1423" i="4"/>
  <c r="K1423" i="4"/>
  <c r="J1423" i="4"/>
  <c r="I1423" i="4"/>
  <c r="H1423" i="4"/>
  <c r="G1423" i="4"/>
  <c r="F1423" i="4"/>
  <c r="L1421" i="4"/>
  <c r="K1421" i="4"/>
  <c r="J1421" i="4"/>
  <c r="I1421" i="4"/>
  <c r="H1421" i="4"/>
  <c r="G1421" i="4"/>
  <c r="F1421" i="4"/>
  <c r="L1419" i="4"/>
  <c r="K1419" i="4"/>
  <c r="J1419" i="4"/>
  <c r="I1419" i="4"/>
  <c r="H1419" i="4"/>
  <c r="G1419" i="4"/>
  <c r="F1419" i="4"/>
  <c r="S1417" i="4"/>
  <c r="R1417" i="4"/>
  <c r="P1417" i="4"/>
  <c r="O1417" i="4"/>
  <c r="N1417" i="4"/>
  <c r="L1417" i="4"/>
  <c r="K1417" i="4"/>
  <c r="J1417" i="4"/>
  <c r="I1417" i="4"/>
  <c r="H1417" i="4"/>
  <c r="G1417" i="4"/>
  <c r="F1417" i="4"/>
  <c r="S1415" i="4"/>
  <c r="R1415" i="4"/>
  <c r="P1415" i="4"/>
  <c r="O1415" i="4"/>
  <c r="N1415" i="4"/>
  <c r="L1415" i="4"/>
  <c r="K1415" i="4"/>
  <c r="J1415" i="4"/>
  <c r="I1415" i="4"/>
  <c r="H1415" i="4"/>
  <c r="G1415" i="4"/>
  <c r="F1415" i="4"/>
  <c r="S1413" i="4"/>
  <c r="R1413" i="4"/>
  <c r="P1413" i="4"/>
  <c r="O1413" i="4"/>
  <c r="N1413" i="4"/>
  <c r="L1413" i="4"/>
  <c r="K1413" i="4"/>
  <c r="J1413" i="4"/>
  <c r="I1413" i="4"/>
  <c r="H1413" i="4"/>
  <c r="G1413" i="4"/>
  <c r="F1413" i="4"/>
  <c r="S1411" i="4"/>
  <c r="R1411" i="4"/>
  <c r="P1411" i="4"/>
  <c r="O1411" i="4"/>
  <c r="N1411" i="4"/>
  <c r="L1411" i="4"/>
  <c r="K1411" i="4"/>
  <c r="J1411" i="4"/>
  <c r="I1411" i="4"/>
  <c r="H1411" i="4"/>
  <c r="G1411" i="4"/>
  <c r="F1411" i="4"/>
  <c r="S1407" i="4"/>
  <c r="R1407" i="4"/>
  <c r="P1407" i="4"/>
  <c r="O1407" i="4"/>
  <c r="N1407" i="4"/>
  <c r="L1407" i="4"/>
  <c r="K1407" i="4"/>
  <c r="J1407" i="4"/>
  <c r="I1407" i="4"/>
  <c r="H1407" i="4"/>
  <c r="G1407" i="4"/>
  <c r="F1407" i="4"/>
  <c r="M1403" i="4"/>
  <c r="R1402" i="4"/>
  <c r="B1400" i="4"/>
  <c r="L1395" i="4"/>
  <c r="K1395" i="4"/>
  <c r="J1395" i="4"/>
  <c r="I1395" i="4"/>
  <c r="H1395" i="4"/>
  <c r="G1395" i="4"/>
  <c r="F1395" i="4"/>
  <c r="L1393" i="4"/>
  <c r="K1393" i="4"/>
  <c r="J1393" i="4"/>
  <c r="I1393" i="4"/>
  <c r="H1393" i="4"/>
  <c r="G1393" i="4"/>
  <c r="F1393" i="4"/>
  <c r="L1391" i="4"/>
  <c r="K1391" i="4"/>
  <c r="J1391" i="4"/>
  <c r="I1391" i="4"/>
  <c r="H1391" i="4"/>
  <c r="G1391" i="4"/>
  <c r="F1391" i="4"/>
  <c r="S1389" i="4"/>
  <c r="R1389" i="4"/>
  <c r="P1389" i="4"/>
  <c r="O1389" i="4"/>
  <c r="N1389" i="4"/>
  <c r="L1389" i="4"/>
  <c r="K1389" i="4"/>
  <c r="J1389" i="4"/>
  <c r="I1389" i="4"/>
  <c r="H1389" i="4"/>
  <c r="G1389" i="4"/>
  <c r="F1389" i="4"/>
  <c r="S1387" i="4"/>
  <c r="R1387" i="4"/>
  <c r="P1387" i="4"/>
  <c r="O1387" i="4"/>
  <c r="N1387" i="4"/>
  <c r="L1387" i="4"/>
  <c r="K1387" i="4"/>
  <c r="J1387" i="4"/>
  <c r="I1387" i="4"/>
  <c r="H1387" i="4"/>
  <c r="G1387" i="4"/>
  <c r="F1387" i="4"/>
  <c r="S1385" i="4"/>
  <c r="R1385" i="4"/>
  <c r="P1385" i="4"/>
  <c r="O1385" i="4"/>
  <c r="N1385" i="4"/>
  <c r="L1385" i="4"/>
  <c r="K1385" i="4"/>
  <c r="J1385" i="4"/>
  <c r="I1385" i="4"/>
  <c r="H1385" i="4"/>
  <c r="G1385" i="4"/>
  <c r="F1385" i="4"/>
  <c r="S1383" i="4"/>
  <c r="R1383" i="4"/>
  <c r="P1383" i="4"/>
  <c r="O1383" i="4"/>
  <c r="N1383" i="4"/>
  <c r="L1383" i="4"/>
  <c r="K1383" i="4"/>
  <c r="J1383" i="4"/>
  <c r="I1383" i="4"/>
  <c r="H1383" i="4"/>
  <c r="G1383" i="4"/>
  <c r="F1383" i="4"/>
  <c r="S1379" i="4"/>
  <c r="R1379" i="4"/>
  <c r="P1379" i="4"/>
  <c r="O1379" i="4"/>
  <c r="N1379" i="4"/>
  <c r="L1379" i="4"/>
  <c r="K1379" i="4"/>
  <c r="J1379" i="4"/>
  <c r="I1379" i="4"/>
  <c r="H1379" i="4"/>
  <c r="G1379" i="4"/>
  <c r="F1379" i="4"/>
  <c r="M1375" i="4"/>
  <c r="R1374" i="4"/>
  <c r="B1372" i="4"/>
  <c r="L1367" i="4"/>
  <c r="K1367" i="4"/>
  <c r="J1367" i="4"/>
  <c r="I1367" i="4"/>
  <c r="H1367" i="4"/>
  <c r="G1367" i="4"/>
  <c r="F1367" i="4"/>
  <c r="L1365" i="4"/>
  <c r="K1365" i="4"/>
  <c r="J1365" i="4"/>
  <c r="I1365" i="4"/>
  <c r="H1365" i="4"/>
  <c r="G1365" i="4"/>
  <c r="F1365" i="4"/>
  <c r="L1363" i="4"/>
  <c r="K1363" i="4"/>
  <c r="J1363" i="4"/>
  <c r="I1363" i="4"/>
  <c r="H1363" i="4"/>
  <c r="G1363" i="4"/>
  <c r="F1363" i="4"/>
  <c r="S1361" i="4"/>
  <c r="R1361" i="4"/>
  <c r="P1361" i="4"/>
  <c r="O1361" i="4"/>
  <c r="N1361" i="4"/>
  <c r="L1361" i="4"/>
  <c r="K1361" i="4"/>
  <c r="J1361" i="4"/>
  <c r="I1361" i="4"/>
  <c r="H1361" i="4"/>
  <c r="G1361" i="4"/>
  <c r="F1361" i="4"/>
  <c r="S1359" i="4"/>
  <c r="R1359" i="4"/>
  <c r="P1359" i="4"/>
  <c r="O1359" i="4"/>
  <c r="N1359" i="4"/>
  <c r="L1359" i="4"/>
  <c r="K1359" i="4"/>
  <c r="J1359" i="4"/>
  <c r="I1359" i="4"/>
  <c r="H1359" i="4"/>
  <c r="G1359" i="4"/>
  <c r="F1359" i="4"/>
  <c r="S1357" i="4"/>
  <c r="R1357" i="4"/>
  <c r="P1357" i="4"/>
  <c r="O1357" i="4"/>
  <c r="N1357" i="4"/>
  <c r="L1357" i="4"/>
  <c r="K1357" i="4"/>
  <c r="J1357" i="4"/>
  <c r="I1357" i="4"/>
  <c r="H1357" i="4"/>
  <c r="G1357" i="4"/>
  <c r="F1357" i="4"/>
  <c r="S1355" i="4"/>
  <c r="R1355" i="4"/>
  <c r="P1355" i="4"/>
  <c r="O1355" i="4"/>
  <c r="N1355" i="4"/>
  <c r="L1355" i="4"/>
  <c r="K1355" i="4"/>
  <c r="J1355" i="4"/>
  <c r="I1355" i="4"/>
  <c r="H1355" i="4"/>
  <c r="G1355" i="4"/>
  <c r="F1355" i="4"/>
  <c r="S1351" i="4"/>
  <c r="R1351" i="4"/>
  <c r="P1351" i="4"/>
  <c r="O1351" i="4"/>
  <c r="N1351" i="4"/>
  <c r="L1351" i="4"/>
  <c r="K1351" i="4"/>
  <c r="J1351" i="4"/>
  <c r="I1351" i="4"/>
  <c r="H1351" i="4"/>
  <c r="G1351" i="4"/>
  <c r="F1351" i="4"/>
  <c r="M1347" i="4"/>
  <c r="R1346" i="4"/>
  <c r="E1346" i="4"/>
  <c r="B1344" i="4"/>
  <c r="L1339" i="4"/>
  <c r="K1339" i="4"/>
  <c r="J1339" i="4"/>
  <c r="I1339" i="4"/>
  <c r="H1339" i="4"/>
  <c r="G1339" i="4"/>
  <c r="F1339" i="4"/>
  <c r="L1337" i="4"/>
  <c r="K1337" i="4"/>
  <c r="J1337" i="4"/>
  <c r="I1337" i="4"/>
  <c r="H1337" i="4"/>
  <c r="G1337" i="4"/>
  <c r="F1337" i="4"/>
  <c r="L1335" i="4"/>
  <c r="K1335" i="4"/>
  <c r="J1335" i="4"/>
  <c r="I1335" i="4"/>
  <c r="H1335" i="4"/>
  <c r="G1335" i="4"/>
  <c r="F1335" i="4"/>
  <c r="S1333" i="4"/>
  <c r="R1333" i="4"/>
  <c r="P1333" i="4"/>
  <c r="O1333" i="4"/>
  <c r="N1333" i="4"/>
  <c r="L1333" i="4"/>
  <c r="K1333" i="4"/>
  <c r="J1333" i="4"/>
  <c r="I1333" i="4"/>
  <c r="H1333" i="4"/>
  <c r="G1333" i="4"/>
  <c r="F1333" i="4"/>
  <c r="S1331" i="4"/>
  <c r="R1331" i="4"/>
  <c r="P1331" i="4"/>
  <c r="O1331" i="4"/>
  <c r="N1331" i="4"/>
  <c r="L1331" i="4"/>
  <c r="K1331" i="4"/>
  <c r="J1331" i="4"/>
  <c r="I1331" i="4"/>
  <c r="H1331" i="4"/>
  <c r="G1331" i="4"/>
  <c r="F1331" i="4"/>
  <c r="S1329" i="4"/>
  <c r="R1329" i="4"/>
  <c r="P1329" i="4"/>
  <c r="O1329" i="4"/>
  <c r="N1329" i="4"/>
  <c r="L1329" i="4"/>
  <c r="K1329" i="4"/>
  <c r="J1329" i="4"/>
  <c r="I1329" i="4"/>
  <c r="H1329" i="4"/>
  <c r="G1329" i="4"/>
  <c r="F1329" i="4"/>
  <c r="S1327" i="4"/>
  <c r="R1327" i="4"/>
  <c r="P1327" i="4"/>
  <c r="O1327" i="4"/>
  <c r="N1327" i="4"/>
  <c r="L1327" i="4"/>
  <c r="K1327" i="4"/>
  <c r="J1327" i="4"/>
  <c r="I1327" i="4"/>
  <c r="H1327" i="4"/>
  <c r="G1327" i="4"/>
  <c r="F1327" i="4"/>
  <c r="S1323" i="4"/>
  <c r="R1323" i="4"/>
  <c r="P1323" i="4"/>
  <c r="O1323" i="4"/>
  <c r="N1323" i="4"/>
  <c r="L1323" i="4"/>
  <c r="K1323" i="4"/>
  <c r="J1323" i="4"/>
  <c r="I1323" i="4"/>
  <c r="H1323" i="4"/>
  <c r="G1323" i="4"/>
  <c r="F1323" i="4"/>
  <c r="M1319" i="4"/>
  <c r="R1318" i="4"/>
  <c r="E1318" i="4"/>
  <c r="B1316" i="4"/>
  <c r="L1311" i="4"/>
  <c r="K1311" i="4"/>
  <c r="J1311" i="4"/>
  <c r="I1311" i="4"/>
  <c r="H1311" i="4"/>
  <c r="G1311" i="4"/>
  <c r="F1311" i="4"/>
  <c r="L1309" i="4"/>
  <c r="K1309" i="4"/>
  <c r="J1309" i="4"/>
  <c r="I1309" i="4"/>
  <c r="H1309" i="4"/>
  <c r="G1309" i="4"/>
  <c r="F1309" i="4"/>
  <c r="L1307" i="4"/>
  <c r="K1307" i="4"/>
  <c r="J1307" i="4"/>
  <c r="I1307" i="4"/>
  <c r="H1307" i="4"/>
  <c r="G1307" i="4"/>
  <c r="F1307" i="4"/>
  <c r="S1305" i="4"/>
  <c r="R1305" i="4"/>
  <c r="P1305" i="4"/>
  <c r="O1305" i="4"/>
  <c r="N1305" i="4"/>
  <c r="L1305" i="4"/>
  <c r="K1305" i="4"/>
  <c r="J1305" i="4"/>
  <c r="I1305" i="4"/>
  <c r="H1305" i="4"/>
  <c r="G1305" i="4"/>
  <c r="F1305" i="4"/>
  <c r="S1303" i="4"/>
  <c r="R1303" i="4"/>
  <c r="P1303" i="4"/>
  <c r="O1303" i="4"/>
  <c r="N1303" i="4"/>
  <c r="L1303" i="4"/>
  <c r="K1303" i="4"/>
  <c r="J1303" i="4"/>
  <c r="I1303" i="4"/>
  <c r="H1303" i="4"/>
  <c r="G1303" i="4"/>
  <c r="F1303" i="4"/>
  <c r="S1301" i="4"/>
  <c r="R1301" i="4"/>
  <c r="P1301" i="4"/>
  <c r="O1301" i="4"/>
  <c r="N1301" i="4"/>
  <c r="L1301" i="4"/>
  <c r="K1301" i="4"/>
  <c r="J1301" i="4"/>
  <c r="I1301" i="4"/>
  <c r="H1301" i="4"/>
  <c r="G1301" i="4"/>
  <c r="F1301" i="4"/>
  <c r="S1299" i="4"/>
  <c r="R1299" i="4"/>
  <c r="P1299" i="4"/>
  <c r="O1299" i="4"/>
  <c r="N1299" i="4"/>
  <c r="L1299" i="4"/>
  <c r="K1299" i="4"/>
  <c r="J1299" i="4"/>
  <c r="I1299" i="4"/>
  <c r="H1299" i="4"/>
  <c r="G1299" i="4"/>
  <c r="F1299" i="4"/>
  <c r="S1295" i="4"/>
  <c r="R1295" i="4"/>
  <c r="P1295" i="4"/>
  <c r="O1295" i="4"/>
  <c r="N1295" i="4"/>
  <c r="L1295" i="4"/>
  <c r="K1295" i="4"/>
  <c r="J1295" i="4"/>
  <c r="I1295" i="4"/>
  <c r="H1295" i="4"/>
  <c r="G1295" i="4"/>
  <c r="F1295" i="4"/>
  <c r="M1291" i="4"/>
  <c r="R1290" i="4"/>
  <c r="E1290" i="4"/>
  <c r="B1288" i="4"/>
  <c r="L1283" i="4"/>
  <c r="K1283" i="4"/>
  <c r="J1283" i="4"/>
  <c r="I1283" i="4"/>
  <c r="H1283" i="4"/>
  <c r="G1283" i="4"/>
  <c r="F1283" i="4"/>
  <c r="L1281" i="4"/>
  <c r="K1281" i="4"/>
  <c r="J1281" i="4"/>
  <c r="I1281" i="4"/>
  <c r="H1281" i="4"/>
  <c r="G1281" i="4"/>
  <c r="F1281" i="4"/>
  <c r="L1279" i="4"/>
  <c r="K1279" i="4"/>
  <c r="J1279" i="4"/>
  <c r="I1279" i="4"/>
  <c r="H1279" i="4"/>
  <c r="G1279" i="4"/>
  <c r="F1279" i="4"/>
  <c r="S1277" i="4"/>
  <c r="R1277" i="4"/>
  <c r="P1277" i="4"/>
  <c r="O1277" i="4"/>
  <c r="N1277" i="4"/>
  <c r="L1277" i="4"/>
  <c r="K1277" i="4"/>
  <c r="J1277" i="4"/>
  <c r="I1277" i="4"/>
  <c r="H1277" i="4"/>
  <c r="G1277" i="4"/>
  <c r="F1277" i="4"/>
  <c r="S1275" i="4"/>
  <c r="R1275" i="4"/>
  <c r="P1275" i="4"/>
  <c r="O1275" i="4"/>
  <c r="N1275" i="4"/>
  <c r="L1275" i="4"/>
  <c r="K1275" i="4"/>
  <c r="J1275" i="4"/>
  <c r="I1275" i="4"/>
  <c r="H1275" i="4"/>
  <c r="G1275" i="4"/>
  <c r="F1275" i="4"/>
  <c r="S1273" i="4"/>
  <c r="R1273" i="4"/>
  <c r="P1273" i="4"/>
  <c r="O1273" i="4"/>
  <c r="N1273" i="4"/>
  <c r="L1273" i="4"/>
  <c r="K1273" i="4"/>
  <c r="J1273" i="4"/>
  <c r="I1273" i="4"/>
  <c r="H1273" i="4"/>
  <c r="G1273" i="4"/>
  <c r="F1273" i="4"/>
  <c r="S1271" i="4"/>
  <c r="R1271" i="4"/>
  <c r="P1271" i="4"/>
  <c r="O1271" i="4"/>
  <c r="N1271" i="4"/>
  <c r="L1271" i="4"/>
  <c r="K1271" i="4"/>
  <c r="J1271" i="4"/>
  <c r="I1271" i="4"/>
  <c r="H1271" i="4"/>
  <c r="G1271" i="4"/>
  <c r="F1271" i="4"/>
  <c r="S1267" i="4"/>
  <c r="R1267" i="4"/>
  <c r="P1267" i="4"/>
  <c r="O1267" i="4"/>
  <c r="N1267" i="4"/>
  <c r="L1267" i="4"/>
  <c r="K1267" i="4"/>
  <c r="J1267" i="4"/>
  <c r="I1267" i="4"/>
  <c r="H1267" i="4"/>
  <c r="G1267" i="4"/>
  <c r="F1267" i="4"/>
  <c r="M1263" i="4"/>
  <c r="R1262" i="4"/>
  <c r="E1262" i="4"/>
  <c r="B1260" i="4"/>
  <c r="L1255" i="4"/>
  <c r="K1255" i="4"/>
  <c r="J1255" i="4"/>
  <c r="I1255" i="4"/>
  <c r="H1255" i="4"/>
  <c r="G1255" i="4"/>
  <c r="F1255" i="4"/>
  <c r="L1253" i="4"/>
  <c r="K1253" i="4"/>
  <c r="J1253" i="4"/>
  <c r="I1253" i="4"/>
  <c r="H1253" i="4"/>
  <c r="G1253" i="4"/>
  <c r="F1253" i="4"/>
  <c r="L1251" i="4"/>
  <c r="K1251" i="4"/>
  <c r="J1251" i="4"/>
  <c r="I1251" i="4"/>
  <c r="H1251" i="4"/>
  <c r="G1251" i="4"/>
  <c r="F1251" i="4"/>
  <c r="S1249" i="4"/>
  <c r="R1249" i="4"/>
  <c r="P1249" i="4"/>
  <c r="O1249" i="4"/>
  <c r="N1249" i="4"/>
  <c r="L1249" i="4"/>
  <c r="K1249" i="4"/>
  <c r="J1249" i="4"/>
  <c r="I1249" i="4"/>
  <c r="H1249" i="4"/>
  <c r="G1249" i="4"/>
  <c r="F1249" i="4"/>
  <c r="S1247" i="4"/>
  <c r="R1247" i="4"/>
  <c r="P1247" i="4"/>
  <c r="O1247" i="4"/>
  <c r="N1247" i="4"/>
  <c r="L1247" i="4"/>
  <c r="K1247" i="4"/>
  <c r="J1247" i="4"/>
  <c r="I1247" i="4"/>
  <c r="H1247" i="4"/>
  <c r="G1247" i="4"/>
  <c r="F1247" i="4"/>
  <c r="S1245" i="4"/>
  <c r="R1245" i="4"/>
  <c r="P1245" i="4"/>
  <c r="O1245" i="4"/>
  <c r="N1245" i="4"/>
  <c r="L1245" i="4"/>
  <c r="K1245" i="4"/>
  <c r="J1245" i="4"/>
  <c r="I1245" i="4"/>
  <c r="H1245" i="4"/>
  <c r="G1245" i="4"/>
  <c r="F1245" i="4"/>
  <c r="S1243" i="4"/>
  <c r="R1243" i="4"/>
  <c r="P1243" i="4"/>
  <c r="O1243" i="4"/>
  <c r="N1243" i="4"/>
  <c r="L1243" i="4"/>
  <c r="K1243" i="4"/>
  <c r="J1243" i="4"/>
  <c r="I1243" i="4"/>
  <c r="H1243" i="4"/>
  <c r="G1243" i="4"/>
  <c r="F1243" i="4"/>
  <c r="S1239" i="4"/>
  <c r="R1239" i="4"/>
  <c r="P1239" i="4"/>
  <c r="O1239" i="4"/>
  <c r="N1239" i="4"/>
  <c r="L1239" i="4"/>
  <c r="K1239" i="4"/>
  <c r="J1239" i="4"/>
  <c r="I1239" i="4"/>
  <c r="H1239" i="4"/>
  <c r="G1239" i="4"/>
  <c r="F1239" i="4"/>
  <c r="M1235" i="4"/>
  <c r="R1234" i="4"/>
  <c r="E1234" i="4"/>
  <c r="B1232" i="4"/>
  <c r="L1227" i="4"/>
  <c r="K1227" i="4"/>
  <c r="J1227" i="4"/>
  <c r="I1227" i="4"/>
  <c r="H1227" i="4"/>
  <c r="G1227" i="4"/>
  <c r="F1227" i="4"/>
  <c r="L1225" i="4"/>
  <c r="K1225" i="4"/>
  <c r="J1225" i="4"/>
  <c r="I1225" i="4"/>
  <c r="H1225" i="4"/>
  <c r="G1225" i="4"/>
  <c r="F1225" i="4"/>
  <c r="L1223" i="4"/>
  <c r="K1223" i="4"/>
  <c r="J1223" i="4"/>
  <c r="I1223" i="4"/>
  <c r="H1223" i="4"/>
  <c r="G1223" i="4"/>
  <c r="F1223" i="4"/>
  <c r="S1221" i="4"/>
  <c r="R1221" i="4"/>
  <c r="P1221" i="4"/>
  <c r="O1221" i="4"/>
  <c r="N1221" i="4"/>
  <c r="L1221" i="4"/>
  <c r="K1221" i="4"/>
  <c r="J1221" i="4"/>
  <c r="I1221" i="4"/>
  <c r="H1221" i="4"/>
  <c r="G1221" i="4"/>
  <c r="F1221" i="4"/>
  <c r="S1219" i="4"/>
  <c r="R1219" i="4"/>
  <c r="P1219" i="4"/>
  <c r="O1219" i="4"/>
  <c r="N1219" i="4"/>
  <c r="L1219" i="4"/>
  <c r="K1219" i="4"/>
  <c r="J1219" i="4"/>
  <c r="I1219" i="4"/>
  <c r="H1219" i="4"/>
  <c r="G1219" i="4"/>
  <c r="F1219" i="4"/>
  <c r="S1217" i="4"/>
  <c r="R1217" i="4"/>
  <c r="P1217" i="4"/>
  <c r="O1217" i="4"/>
  <c r="N1217" i="4"/>
  <c r="L1217" i="4"/>
  <c r="K1217" i="4"/>
  <c r="J1217" i="4"/>
  <c r="I1217" i="4"/>
  <c r="H1217" i="4"/>
  <c r="G1217" i="4"/>
  <c r="F1217" i="4"/>
  <c r="S1215" i="4"/>
  <c r="R1215" i="4"/>
  <c r="P1215" i="4"/>
  <c r="O1215" i="4"/>
  <c r="N1215" i="4"/>
  <c r="L1215" i="4"/>
  <c r="K1215" i="4"/>
  <c r="J1215" i="4"/>
  <c r="I1215" i="4"/>
  <c r="H1215" i="4"/>
  <c r="G1215" i="4"/>
  <c r="F1215" i="4"/>
  <c r="S1211" i="4"/>
  <c r="R1211" i="4"/>
  <c r="P1211" i="4"/>
  <c r="O1211" i="4"/>
  <c r="N1211" i="4"/>
  <c r="L1211" i="4"/>
  <c r="K1211" i="4"/>
  <c r="J1211" i="4"/>
  <c r="I1211" i="4"/>
  <c r="H1211" i="4"/>
  <c r="G1211" i="4"/>
  <c r="F1211" i="4"/>
  <c r="M1207" i="4"/>
  <c r="R1206" i="4"/>
  <c r="E1206" i="4"/>
  <c r="B1204" i="4"/>
  <c r="L1199" i="4"/>
  <c r="K1199" i="4"/>
  <c r="J1199" i="4"/>
  <c r="I1199" i="4"/>
  <c r="H1199" i="4"/>
  <c r="G1199" i="4"/>
  <c r="F1199" i="4"/>
  <c r="L1197" i="4"/>
  <c r="K1197" i="4"/>
  <c r="J1197" i="4"/>
  <c r="I1197" i="4"/>
  <c r="H1197" i="4"/>
  <c r="G1197" i="4"/>
  <c r="F1197" i="4"/>
  <c r="L1195" i="4"/>
  <c r="K1195" i="4"/>
  <c r="J1195" i="4"/>
  <c r="I1195" i="4"/>
  <c r="H1195" i="4"/>
  <c r="G1195" i="4"/>
  <c r="F1195" i="4"/>
  <c r="S1193" i="4"/>
  <c r="R1193" i="4"/>
  <c r="P1193" i="4"/>
  <c r="O1193" i="4"/>
  <c r="N1193" i="4"/>
  <c r="L1193" i="4"/>
  <c r="K1193" i="4"/>
  <c r="J1193" i="4"/>
  <c r="I1193" i="4"/>
  <c r="H1193" i="4"/>
  <c r="G1193" i="4"/>
  <c r="F1193" i="4"/>
  <c r="S1191" i="4"/>
  <c r="R1191" i="4"/>
  <c r="P1191" i="4"/>
  <c r="O1191" i="4"/>
  <c r="N1191" i="4"/>
  <c r="L1191" i="4"/>
  <c r="K1191" i="4"/>
  <c r="J1191" i="4"/>
  <c r="I1191" i="4"/>
  <c r="H1191" i="4"/>
  <c r="G1191" i="4"/>
  <c r="F1191" i="4"/>
  <c r="S1189" i="4"/>
  <c r="R1189" i="4"/>
  <c r="P1189" i="4"/>
  <c r="O1189" i="4"/>
  <c r="N1189" i="4"/>
  <c r="L1189" i="4"/>
  <c r="K1189" i="4"/>
  <c r="J1189" i="4"/>
  <c r="I1189" i="4"/>
  <c r="H1189" i="4"/>
  <c r="G1189" i="4"/>
  <c r="F1189" i="4"/>
  <c r="S1187" i="4"/>
  <c r="R1187" i="4"/>
  <c r="P1187" i="4"/>
  <c r="O1187" i="4"/>
  <c r="N1187" i="4"/>
  <c r="L1187" i="4"/>
  <c r="K1187" i="4"/>
  <c r="J1187" i="4"/>
  <c r="I1187" i="4"/>
  <c r="H1187" i="4"/>
  <c r="G1187" i="4"/>
  <c r="F1187" i="4"/>
  <c r="S1183" i="4"/>
  <c r="R1183" i="4"/>
  <c r="P1183" i="4"/>
  <c r="O1183" i="4"/>
  <c r="N1183" i="4"/>
  <c r="L1183" i="4"/>
  <c r="K1183" i="4"/>
  <c r="J1183" i="4"/>
  <c r="I1183" i="4"/>
  <c r="H1183" i="4"/>
  <c r="G1183" i="4"/>
  <c r="F1183" i="4"/>
  <c r="M1179" i="4"/>
  <c r="R1178" i="4"/>
  <c r="E1178" i="4"/>
  <c r="B1176" i="4"/>
  <c r="L1171" i="4"/>
  <c r="K1171" i="4"/>
  <c r="J1171" i="4"/>
  <c r="I1171" i="4"/>
  <c r="H1171" i="4"/>
  <c r="G1171" i="4"/>
  <c r="F1171" i="4"/>
  <c r="L1169" i="4"/>
  <c r="K1169" i="4"/>
  <c r="J1169" i="4"/>
  <c r="I1169" i="4"/>
  <c r="H1169" i="4"/>
  <c r="G1169" i="4"/>
  <c r="F1169" i="4"/>
  <c r="L1167" i="4"/>
  <c r="K1167" i="4"/>
  <c r="J1167" i="4"/>
  <c r="I1167" i="4"/>
  <c r="H1167" i="4"/>
  <c r="G1167" i="4"/>
  <c r="F1167" i="4"/>
  <c r="S1165" i="4"/>
  <c r="R1165" i="4"/>
  <c r="P1165" i="4"/>
  <c r="O1165" i="4"/>
  <c r="N1165" i="4"/>
  <c r="L1165" i="4"/>
  <c r="K1165" i="4"/>
  <c r="J1165" i="4"/>
  <c r="I1165" i="4"/>
  <c r="H1165" i="4"/>
  <c r="G1165" i="4"/>
  <c r="F1165" i="4"/>
  <c r="S1163" i="4"/>
  <c r="R1163" i="4"/>
  <c r="P1163" i="4"/>
  <c r="O1163" i="4"/>
  <c r="N1163" i="4"/>
  <c r="L1163" i="4"/>
  <c r="K1163" i="4"/>
  <c r="J1163" i="4"/>
  <c r="I1163" i="4"/>
  <c r="H1163" i="4"/>
  <c r="G1163" i="4"/>
  <c r="F1163" i="4"/>
  <c r="S1161" i="4"/>
  <c r="R1161" i="4"/>
  <c r="P1161" i="4"/>
  <c r="O1161" i="4"/>
  <c r="N1161" i="4"/>
  <c r="L1161" i="4"/>
  <c r="K1161" i="4"/>
  <c r="J1161" i="4"/>
  <c r="I1161" i="4"/>
  <c r="H1161" i="4"/>
  <c r="G1161" i="4"/>
  <c r="F1161" i="4"/>
  <c r="S1159" i="4"/>
  <c r="R1159" i="4"/>
  <c r="P1159" i="4"/>
  <c r="O1159" i="4"/>
  <c r="N1159" i="4"/>
  <c r="L1159" i="4"/>
  <c r="K1159" i="4"/>
  <c r="J1159" i="4"/>
  <c r="I1159" i="4"/>
  <c r="H1159" i="4"/>
  <c r="G1159" i="4"/>
  <c r="F1159" i="4"/>
  <c r="S1155" i="4"/>
  <c r="R1155" i="4"/>
  <c r="P1155" i="4"/>
  <c r="O1155" i="4"/>
  <c r="N1155" i="4"/>
  <c r="L1155" i="4"/>
  <c r="K1155" i="4"/>
  <c r="J1155" i="4"/>
  <c r="I1155" i="4"/>
  <c r="H1155" i="4"/>
  <c r="G1155" i="4"/>
  <c r="F1155" i="4"/>
  <c r="M1151" i="4"/>
  <c r="R1150" i="4"/>
  <c r="E1150" i="4"/>
  <c r="B1148" i="4"/>
  <c r="L1143" i="4"/>
  <c r="K1143" i="4"/>
  <c r="J1143" i="4"/>
  <c r="I1143" i="4"/>
  <c r="H1143" i="4"/>
  <c r="G1143" i="4"/>
  <c r="F1143" i="4"/>
  <c r="L1141" i="4"/>
  <c r="K1141" i="4"/>
  <c r="J1141" i="4"/>
  <c r="I1141" i="4"/>
  <c r="H1141" i="4"/>
  <c r="G1141" i="4"/>
  <c r="F1141" i="4"/>
  <c r="L1139" i="4"/>
  <c r="K1139" i="4"/>
  <c r="J1139" i="4"/>
  <c r="I1139" i="4"/>
  <c r="H1139" i="4"/>
  <c r="G1139" i="4"/>
  <c r="F1139" i="4"/>
  <c r="S1137" i="4"/>
  <c r="R1137" i="4"/>
  <c r="P1137" i="4"/>
  <c r="O1137" i="4"/>
  <c r="N1137" i="4"/>
  <c r="L1137" i="4"/>
  <c r="K1137" i="4"/>
  <c r="J1137" i="4"/>
  <c r="I1137" i="4"/>
  <c r="H1137" i="4"/>
  <c r="G1137" i="4"/>
  <c r="F1137" i="4"/>
  <c r="S1135" i="4"/>
  <c r="R1135" i="4"/>
  <c r="P1135" i="4"/>
  <c r="O1135" i="4"/>
  <c r="N1135" i="4"/>
  <c r="L1135" i="4"/>
  <c r="K1135" i="4"/>
  <c r="J1135" i="4"/>
  <c r="I1135" i="4"/>
  <c r="H1135" i="4"/>
  <c r="G1135" i="4"/>
  <c r="F1135" i="4"/>
  <c r="S1133" i="4"/>
  <c r="R1133" i="4"/>
  <c r="P1133" i="4"/>
  <c r="O1133" i="4"/>
  <c r="N1133" i="4"/>
  <c r="L1133" i="4"/>
  <c r="K1133" i="4"/>
  <c r="J1133" i="4"/>
  <c r="I1133" i="4"/>
  <c r="H1133" i="4"/>
  <c r="G1133" i="4"/>
  <c r="F1133" i="4"/>
  <c r="S1131" i="4"/>
  <c r="R1131" i="4"/>
  <c r="P1131" i="4"/>
  <c r="O1131" i="4"/>
  <c r="N1131" i="4"/>
  <c r="L1131" i="4"/>
  <c r="K1131" i="4"/>
  <c r="J1131" i="4"/>
  <c r="I1131" i="4"/>
  <c r="H1131" i="4"/>
  <c r="G1131" i="4"/>
  <c r="F1131" i="4"/>
  <c r="S1127" i="4"/>
  <c r="R1127" i="4"/>
  <c r="P1127" i="4"/>
  <c r="O1127" i="4"/>
  <c r="N1127" i="4"/>
  <c r="L1127" i="4"/>
  <c r="K1127" i="4"/>
  <c r="J1127" i="4"/>
  <c r="I1127" i="4"/>
  <c r="H1127" i="4"/>
  <c r="G1127" i="4"/>
  <c r="F1127" i="4"/>
  <c r="M1123" i="4"/>
  <c r="R1122" i="4"/>
  <c r="E1122" i="4"/>
  <c r="B1120" i="4"/>
  <c r="L1115" i="4"/>
  <c r="K1115" i="4"/>
  <c r="J1115" i="4"/>
  <c r="I1115" i="4"/>
  <c r="H1115" i="4"/>
  <c r="G1115" i="4"/>
  <c r="F1115" i="4"/>
  <c r="L1113" i="4"/>
  <c r="K1113" i="4"/>
  <c r="J1113" i="4"/>
  <c r="I1113" i="4"/>
  <c r="H1113" i="4"/>
  <c r="G1113" i="4"/>
  <c r="F1113" i="4"/>
  <c r="L1111" i="4"/>
  <c r="K1111" i="4"/>
  <c r="J1111" i="4"/>
  <c r="I1111" i="4"/>
  <c r="H1111" i="4"/>
  <c r="G1111" i="4"/>
  <c r="F1111" i="4"/>
  <c r="S1109" i="4"/>
  <c r="R1109" i="4"/>
  <c r="P1109" i="4"/>
  <c r="O1109" i="4"/>
  <c r="N1109" i="4"/>
  <c r="L1109" i="4"/>
  <c r="K1109" i="4"/>
  <c r="J1109" i="4"/>
  <c r="I1109" i="4"/>
  <c r="H1109" i="4"/>
  <c r="G1109" i="4"/>
  <c r="F1109" i="4"/>
  <c r="S1107" i="4"/>
  <c r="R1107" i="4"/>
  <c r="P1107" i="4"/>
  <c r="O1107" i="4"/>
  <c r="N1107" i="4"/>
  <c r="L1107" i="4"/>
  <c r="K1107" i="4"/>
  <c r="J1107" i="4"/>
  <c r="I1107" i="4"/>
  <c r="H1107" i="4"/>
  <c r="G1107" i="4"/>
  <c r="F1107" i="4"/>
  <c r="S1105" i="4"/>
  <c r="R1105" i="4"/>
  <c r="P1105" i="4"/>
  <c r="O1105" i="4"/>
  <c r="N1105" i="4"/>
  <c r="L1105" i="4"/>
  <c r="K1105" i="4"/>
  <c r="J1105" i="4"/>
  <c r="I1105" i="4"/>
  <c r="H1105" i="4"/>
  <c r="G1105" i="4"/>
  <c r="F1105" i="4"/>
  <c r="S1103" i="4"/>
  <c r="R1103" i="4"/>
  <c r="P1103" i="4"/>
  <c r="O1103" i="4"/>
  <c r="N1103" i="4"/>
  <c r="L1103" i="4"/>
  <c r="K1103" i="4"/>
  <c r="J1103" i="4"/>
  <c r="I1103" i="4"/>
  <c r="H1103" i="4"/>
  <c r="G1103" i="4"/>
  <c r="F1103" i="4"/>
  <c r="S1099" i="4"/>
  <c r="R1099" i="4"/>
  <c r="P1099" i="4"/>
  <c r="O1099" i="4"/>
  <c r="N1099" i="4"/>
  <c r="L1099" i="4"/>
  <c r="K1099" i="4"/>
  <c r="J1099" i="4"/>
  <c r="I1099" i="4"/>
  <c r="H1099" i="4"/>
  <c r="G1099" i="4"/>
  <c r="F1099" i="4"/>
  <c r="M1095" i="4"/>
  <c r="R1094" i="4"/>
  <c r="E1094" i="4"/>
  <c r="B1092" i="4"/>
  <c r="L1087" i="4"/>
  <c r="K1087" i="4"/>
  <c r="J1087" i="4"/>
  <c r="I1087" i="4"/>
  <c r="H1087" i="4"/>
  <c r="G1087" i="4"/>
  <c r="F1087" i="4"/>
  <c r="L1085" i="4"/>
  <c r="K1085" i="4"/>
  <c r="J1085" i="4"/>
  <c r="I1085" i="4"/>
  <c r="H1085" i="4"/>
  <c r="G1085" i="4"/>
  <c r="F1085" i="4"/>
  <c r="L1083" i="4"/>
  <c r="K1083" i="4"/>
  <c r="J1083" i="4"/>
  <c r="I1083" i="4"/>
  <c r="H1083" i="4"/>
  <c r="G1083" i="4"/>
  <c r="F1083" i="4"/>
  <c r="S1081" i="4"/>
  <c r="R1081" i="4"/>
  <c r="P1081" i="4"/>
  <c r="O1081" i="4"/>
  <c r="N1081" i="4"/>
  <c r="L1081" i="4"/>
  <c r="K1081" i="4"/>
  <c r="J1081" i="4"/>
  <c r="I1081" i="4"/>
  <c r="H1081" i="4"/>
  <c r="G1081" i="4"/>
  <c r="F1081" i="4"/>
  <c r="S1079" i="4"/>
  <c r="R1079" i="4"/>
  <c r="P1079" i="4"/>
  <c r="O1079" i="4"/>
  <c r="N1079" i="4"/>
  <c r="L1079" i="4"/>
  <c r="K1079" i="4"/>
  <c r="J1079" i="4"/>
  <c r="I1079" i="4"/>
  <c r="H1079" i="4"/>
  <c r="G1079" i="4"/>
  <c r="F1079" i="4"/>
  <c r="S1077" i="4"/>
  <c r="R1077" i="4"/>
  <c r="P1077" i="4"/>
  <c r="O1077" i="4"/>
  <c r="N1077" i="4"/>
  <c r="L1077" i="4"/>
  <c r="K1077" i="4"/>
  <c r="J1077" i="4"/>
  <c r="I1077" i="4"/>
  <c r="H1077" i="4"/>
  <c r="G1077" i="4"/>
  <c r="F1077" i="4"/>
  <c r="S1075" i="4"/>
  <c r="R1075" i="4"/>
  <c r="P1075" i="4"/>
  <c r="O1075" i="4"/>
  <c r="N1075" i="4"/>
  <c r="L1075" i="4"/>
  <c r="K1075" i="4"/>
  <c r="J1075" i="4"/>
  <c r="I1075" i="4"/>
  <c r="H1075" i="4"/>
  <c r="G1075" i="4"/>
  <c r="F1075" i="4"/>
  <c r="S1071" i="4"/>
  <c r="R1071" i="4"/>
  <c r="P1071" i="4"/>
  <c r="O1071" i="4"/>
  <c r="N1071" i="4"/>
  <c r="L1071" i="4"/>
  <c r="K1071" i="4"/>
  <c r="J1071" i="4"/>
  <c r="I1071" i="4"/>
  <c r="H1071" i="4"/>
  <c r="G1071" i="4"/>
  <c r="F1071" i="4"/>
  <c r="M1067" i="4"/>
  <c r="R1066" i="4"/>
  <c r="E1066" i="4"/>
  <c r="B1064" i="4"/>
  <c r="L1059" i="4"/>
  <c r="K1059" i="4"/>
  <c r="J1059" i="4"/>
  <c r="I1059" i="4"/>
  <c r="H1059" i="4"/>
  <c r="G1059" i="4"/>
  <c r="F1059" i="4"/>
  <c r="L1057" i="4"/>
  <c r="K1057" i="4"/>
  <c r="J1057" i="4"/>
  <c r="I1057" i="4"/>
  <c r="H1057" i="4"/>
  <c r="G1057" i="4"/>
  <c r="F1057" i="4"/>
  <c r="L1055" i="4"/>
  <c r="K1055" i="4"/>
  <c r="J1055" i="4"/>
  <c r="I1055" i="4"/>
  <c r="H1055" i="4"/>
  <c r="G1055" i="4"/>
  <c r="F1055" i="4"/>
  <c r="S1053" i="4"/>
  <c r="R1053" i="4"/>
  <c r="P1053" i="4"/>
  <c r="O1053" i="4"/>
  <c r="N1053" i="4"/>
  <c r="L1053" i="4"/>
  <c r="K1053" i="4"/>
  <c r="J1053" i="4"/>
  <c r="I1053" i="4"/>
  <c r="H1053" i="4"/>
  <c r="G1053" i="4"/>
  <c r="F1053" i="4"/>
  <c r="S1051" i="4"/>
  <c r="R1051" i="4"/>
  <c r="P1051" i="4"/>
  <c r="O1051" i="4"/>
  <c r="N1051" i="4"/>
  <c r="L1051" i="4"/>
  <c r="K1051" i="4"/>
  <c r="J1051" i="4"/>
  <c r="I1051" i="4"/>
  <c r="H1051" i="4"/>
  <c r="G1051" i="4"/>
  <c r="F1051" i="4"/>
  <c r="S1049" i="4"/>
  <c r="R1049" i="4"/>
  <c r="P1049" i="4"/>
  <c r="O1049" i="4"/>
  <c r="N1049" i="4"/>
  <c r="L1049" i="4"/>
  <c r="K1049" i="4"/>
  <c r="J1049" i="4"/>
  <c r="I1049" i="4"/>
  <c r="H1049" i="4"/>
  <c r="G1049" i="4"/>
  <c r="F1049" i="4"/>
  <c r="S1047" i="4"/>
  <c r="R1047" i="4"/>
  <c r="P1047" i="4"/>
  <c r="O1047" i="4"/>
  <c r="N1047" i="4"/>
  <c r="L1047" i="4"/>
  <c r="K1047" i="4"/>
  <c r="J1047" i="4"/>
  <c r="I1047" i="4"/>
  <c r="H1047" i="4"/>
  <c r="G1047" i="4"/>
  <c r="F1047" i="4"/>
  <c r="S1043" i="4"/>
  <c r="R1043" i="4"/>
  <c r="P1043" i="4"/>
  <c r="O1043" i="4"/>
  <c r="N1043" i="4"/>
  <c r="L1043" i="4"/>
  <c r="K1043" i="4"/>
  <c r="J1043" i="4"/>
  <c r="I1043" i="4"/>
  <c r="H1043" i="4"/>
  <c r="G1043" i="4"/>
  <c r="F1043" i="4"/>
  <c r="M1039" i="4"/>
  <c r="R1038" i="4"/>
  <c r="E1038" i="4"/>
  <c r="B1036" i="4"/>
  <c r="L1031" i="4"/>
  <c r="K1031" i="4"/>
  <c r="J1031" i="4"/>
  <c r="I1031" i="4"/>
  <c r="H1031" i="4"/>
  <c r="G1031" i="4"/>
  <c r="F1031" i="4"/>
  <c r="L1029" i="4"/>
  <c r="K1029" i="4"/>
  <c r="J1029" i="4"/>
  <c r="I1029" i="4"/>
  <c r="H1029" i="4"/>
  <c r="G1029" i="4"/>
  <c r="F1029" i="4"/>
  <c r="L1027" i="4"/>
  <c r="K1027" i="4"/>
  <c r="J1027" i="4"/>
  <c r="I1027" i="4"/>
  <c r="H1027" i="4"/>
  <c r="G1027" i="4"/>
  <c r="F1027" i="4"/>
  <c r="S1025" i="4"/>
  <c r="R1025" i="4"/>
  <c r="P1025" i="4"/>
  <c r="O1025" i="4"/>
  <c r="N1025" i="4"/>
  <c r="L1025" i="4"/>
  <c r="K1025" i="4"/>
  <c r="J1025" i="4"/>
  <c r="I1025" i="4"/>
  <c r="H1025" i="4"/>
  <c r="G1025" i="4"/>
  <c r="F1025" i="4"/>
  <c r="S1023" i="4"/>
  <c r="R1023" i="4"/>
  <c r="P1023" i="4"/>
  <c r="O1023" i="4"/>
  <c r="N1023" i="4"/>
  <c r="L1023" i="4"/>
  <c r="K1023" i="4"/>
  <c r="J1023" i="4"/>
  <c r="I1023" i="4"/>
  <c r="H1023" i="4"/>
  <c r="G1023" i="4"/>
  <c r="F1023" i="4"/>
  <c r="S1021" i="4"/>
  <c r="R1021" i="4"/>
  <c r="P1021" i="4"/>
  <c r="O1021" i="4"/>
  <c r="N1021" i="4"/>
  <c r="L1021" i="4"/>
  <c r="K1021" i="4"/>
  <c r="J1021" i="4"/>
  <c r="I1021" i="4"/>
  <c r="H1021" i="4"/>
  <c r="G1021" i="4"/>
  <c r="F1021" i="4"/>
  <c r="S1019" i="4"/>
  <c r="R1019" i="4"/>
  <c r="P1019" i="4"/>
  <c r="O1019" i="4"/>
  <c r="N1019" i="4"/>
  <c r="L1019" i="4"/>
  <c r="K1019" i="4"/>
  <c r="J1019" i="4"/>
  <c r="I1019" i="4"/>
  <c r="H1019" i="4"/>
  <c r="G1019" i="4"/>
  <c r="F1019" i="4"/>
  <c r="S1015" i="4"/>
  <c r="R1015" i="4"/>
  <c r="P1015" i="4"/>
  <c r="O1015" i="4"/>
  <c r="N1015" i="4"/>
  <c r="L1015" i="4"/>
  <c r="K1015" i="4"/>
  <c r="J1015" i="4"/>
  <c r="I1015" i="4"/>
  <c r="H1015" i="4"/>
  <c r="G1015" i="4"/>
  <c r="F1015" i="4"/>
  <c r="M1011" i="4"/>
  <c r="R1010" i="4"/>
  <c r="E1010" i="4"/>
  <c r="B1008" i="4"/>
  <c r="L1003" i="4"/>
  <c r="K1003" i="4"/>
  <c r="J1003" i="4"/>
  <c r="I1003" i="4"/>
  <c r="H1003" i="4"/>
  <c r="G1003" i="4"/>
  <c r="F1003" i="4"/>
  <c r="L1001" i="4"/>
  <c r="K1001" i="4"/>
  <c r="J1001" i="4"/>
  <c r="I1001" i="4"/>
  <c r="H1001" i="4"/>
  <c r="G1001" i="4"/>
  <c r="F1001" i="4"/>
  <c r="L999" i="4"/>
  <c r="K999" i="4"/>
  <c r="J999" i="4"/>
  <c r="I999" i="4"/>
  <c r="H999" i="4"/>
  <c r="G999" i="4"/>
  <c r="F999" i="4"/>
  <c r="S997" i="4"/>
  <c r="R997" i="4"/>
  <c r="P997" i="4"/>
  <c r="O997" i="4"/>
  <c r="N997" i="4"/>
  <c r="L997" i="4"/>
  <c r="K997" i="4"/>
  <c r="J997" i="4"/>
  <c r="I997" i="4"/>
  <c r="H997" i="4"/>
  <c r="G997" i="4"/>
  <c r="F997" i="4"/>
  <c r="S995" i="4"/>
  <c r="R995" i="4"/>
  <c r="P995" i="4"/>
  <c r="O995" i="4"/>
  <c r="N995" i="4"/>
  <c r="L995" i="4"/>
  <c r="K995" i="4"/>
  <c r="J995" i="4"/>
  <c r="I995" i="4"/>
  <c r="H995" i="4"/>
  <c r="G995" i="4"/>
  <c r="F995" i="4"/>
  <c r="S993" i="4"/>
  <c r="R993" i="4"/>
  <c r="P993" i="4"/>
  <c r="O993" i="4"/>
  <c r="N993" i="4"/>
  <c r="L993" i="4"/>
  <c r="K993" i="4"/>
  <c r="J993" i="4"/>
  <c r="I993" i="4"/>
  <c r="H993" i="4"/>
  <c r="G993" i="4"/>
  <c r="F993" i="4"/>
  <c r="S991" i="4"/>
  <c r="R991" i="4"/>
  <c r="P991" i="4"/>
  <c r="O991" i="4"/>
  <c r="N991" i="4"/>
  <c r="L991" i="4"/>
  <c r="K991" i="4"/>
  <c r="J991" i="4"/>
  <c r="I991" i="4"/>
  <c r="H991" i="4"/>
  <c r="G991" i="4"/>
  <c r="F991" i="4"/>
  <c r="S987" i="4"/>
  <c r="R987" i="4"/>
  <c r="P987" i="4"/>
  <c r="O987" i="4"/>
  <c r="N987" i="4"/>
  <c r="L987" i="4"/>
  <c r="K987" i="4"/>
  <c r="J987" i="4"/>
  <c r="I987" i="4"/>
  <c r="H987" i="4"/>
  <c r="G987" i="4"/>
  <c r="F987" i="4"/>
  <c r="M983" i="4"/>
  <c r="R982" i="4"/>
  <c r="E982" i="4"/>
  <c r="B980" i="4"/>
  <c r="L975" i="4"/>
  <c r="K975" i="4"/>
  <c r="J975" i="4"/>
  <c r="I975" i="4"/>
  <c r="H975" i="4"/>
  <c r="G975" i="4"/>
  <c r="F975" i="4"/>
  <c r="L973" i="4"/>
  <c r="K973" i="4"/>
  <c r="J973" i="4"/>
  <c r="I973" i="4"/>
  <c r="H973" i="4"/>
  <c r="G973" i="4"/>
  <c r="F973" i="4"/>
  <c r="L971" i="4"/>
  <c r="K971" i="4"/>
  <c r="J971" i="4"/>
  <c r="I971" i="4"/>
  <c r="H971" i="4"/>
  <c r="G971" i="4"/>
  <c r="F971" i="4"/>
  <c r="S969" i="4"/>
  <c r="R969" i="4"/>
  <c r="P969" i="4"/>
  <c r="O969" i="4"/>
  <c r="N969" i="4"/>
  <c r="L969" i="4"/>
  <c r="K969" i="4"/>
  <c r="J969" i="4"/>
  <c r="I969" i="4"/>
  <c r="H969" i="4"/>
  <c r="G969" i="4"/>
  <c r="F969" i="4"/>
  <c r="S967" i="4"/>
  <c r="R967" i="4"/>
  <c r="P967" i="4"/>
  <c r="O967" i="4"/>
  <c r="N967" i="4"/>
  <c r="L967" i="4"/>
  <c r="K967" i="4"/>
  <c r="J967" i="4"/>
  <c r="I967" i="4"/>
  <c r="H967" i="4"/>
  <c r="G967" i="4"/>
  <c r="F967" i="4"/>
  <c r="S965" i="4"/>
  <c r="R965" i="4"/>
  <c r="P965" i="4"/>
  <c r="O965" i="4"/>
  <c r="N965" i="4"/>
  <c r="L965" i="4"/>
  <c r="K965" i="4"/>
  <c r="J965" i="4"/>
  <c r="I965" i="4"/>
  <c r="H965" i="4"/>
  <c r="G965" i="4"/>
  <c r="F965" i="4"/>
  <c r="S963" i="4"/>
  <c r="R963" i="4"/>
  <c r="P963" i="4"/>
  <c r="O963" i="4"/>
  <c r="N963" i="4"/>
  <c r="L963" i="4"/>
  <c r="K963" i="4"/>
  <c r="J963" i="4"/>
  <c r="I963" i="4"/>
  <c r="H963" i="4"/>
  <c r="G963" i="4"/>
  <c r="F963" i="4"/>
  <c r="S959" i="4"/>
  <c r="R959" i="4"/>
  <c r="P959" i="4"/>
  <c r="O959" i="4"/>
  <c r="N959" i="4"/>
  <c r="L959" i="4"/>
  <c r="K959" i="4"/>
  <c r="J959" i="4"/>
  <c r="I959" i="4"/>
  <c r="H959" i="4"/>
  <c r="G959" i="4"/>
  <c r="F959" i="4"/>
  <c r="M955" i="4"/>
  <c r="R954" i="4"/>
  <c r="E954" i="4"/>
  <c r="B952" i="4"/>
  <c r="L947" i="4"/>
  <c r="K947" i="4"/>
  <c r="J947" i="4"/>
  <c r="I947" i="4"/>
  <c r="H947" i="4"/>
  <c r="G947" i="4"/>
  <c r="F947" i="4"/>
  <c r="L945" i="4"/>
  <c r="K945" i="4"/>
  <c r="J945" i="4"/>
  <c r="I945" i="4"/>
  <c r="H945" i="4"/>
  <c r="G945" i="4"/>
  <c r="F945" i="4"/>
  <c r="L943" i="4"/>
  <c r="K943" i="4"/>
  <c r="J943" i="4"/>
  <c r="I943" i="4"/>
  <c r="H943" i="4"/>
  <c r="G943" i="4"/>
  <c r="F943" i="4"/>
  <c r="S941" i="4"/>
  <c r="R941" i="4"/>
  <c r="P941" i="4"/>
  <c r="O941" i="4"/>
  <c r="N941" i="4"/>
  <c r="L941" i="4"/>
  <c r="K941" i="4"/>
  <c r="J941" i="4"/>
  <c r="I941" i="4"/>
  <c r="H941" i="4"/>
  <c r="G941" i="4"/>
  <c r="F941" i="4"/>
  <c r="S939" i="4"/>
  <c r="R939" i="4"/>
  <c r="P939" i="4"/>
  <c r="O939" i="4"/>
  <c r="N939" i="4"/>
  <c r="L939" i="4"/>
  <c r="K939" i="4"/>
  <c r="J939" i="4"/>
  <c r="I939" i="4"/>
  <c r="H939" i="4"/>
  <c r="G939" i="4"/>
  <c r="F939" i="4"/>
  <c r="S937" i="4"/>
  <c r="R937" i="4"/>
  <c r="P937" i="4"/>
  <c r="O937" i="4"/>
  <c r="N937" i="4"/>
  <c r="L937" i="4"/>
  <c r="K937" i="4"/>
  <c r="J937" i="4"/>
  <c r="I937" i="4"/>
  <c r="H937" i="4"/>
  <c r="G937" i="4"/>
  <c r="F937" i="4"/>
  <c r="S935" i="4"/>
  <c r="R935" i="4"/>
  <c r="P935" i="4"/>
  <c r="O935" i="4"/>
  <c r="N935" i="4"/>
  <c r="L935" i="4"/>
  <c r="K935" i="4"/>
  <c r="J935" i="4"/>
  <c r="I935" i="4"/>
  <c r="H935" i="4"/>
  <c r="G935" i="4"/>
  <c r="F935" i="4"/>
  <c r="S931" i="4"/>
  <c r="R931" i="4"/>
  <c r="P931" i="4"/>
  <c r="O931" i="4"/>
  <c r="N931" i="4"/>
  <c r="L931" i="4"/>
  <c r="K931" i="4"/>
  <c r="J931" i="4"/>
  <c r="I931" i="4"/>
  <c r="H931" i="4"/>
  <c r="G931" i="4"/>
  <c r="F931" i="4"/>
  <c r="M927" i="4"/>
  <c r="R926" i="4"/>
  <c r="E926" i="4"/>
  <c r="B924" i="4"/>
  <c r="L919" i="4"/>
  <c r="K919" i="4"/>
  <c r="J919" i="4"/>
  <c r="I919" i="4"/>
  <c r="H919" i="4"/>
  <c r="G919" i="4"/>
  <c r="F919" i="4"/>
  <c r="L917" i="4"/>
  <c r="K917" i="4"/>
  <c r="J917" i="4"/>
  <c r="I917" i="4"/>
  <c r="H917" i="4"/>
  <c r="G917" i="4"/>
  <c r="F917" i="4"/>
  <c r="L915" i="4"/>
  <c r="K915" i="4"/>
  <c r="J915" i="4"/>
  <c r="I915" i="4"/>
  <c r="H915" i="4"/>
  <c r="G915" i="4"/>
  <c r="F915" i="4"/>
  <c r="S913" i="4"/>
  <c r="R913" i="4"/>
  <c r="P913" i="4"/>
  <c r="O913" i="4"/>
  <c r="N913" i="4"/>
  <c r="L913" i="4"/>
  <c r="K913" i="4"/>
  <c r="J913" i="4"/>
  <c r="I913" i="4"/>
  <c r="H913" i="4"/>
  <c r="G913" i="4"/>
  <c r="F913" i="4"/>
  <c r="S911" i="4"/>
  <c r="R911" i="4"/>
  <c r="P911" i="4"/>
  <c r="O911" i="4"/>
  <c r="N911" i="4"/>
  <c r="L911" i="4"/>
  <c r="K911" i="4"/>
  <c r="J911" i="4"/>
  <c r="I911" i="4"/>
  <c r="H911" i="4"/>
  <c r="G911" i="4"/>
  <c r="F911" i="4"/>
  <c r="S909" i="4"/>
  <c r="R909" i="4"/>
  <c r="P909" i="4"/>
  <c r="O909" i="4"/>
  <c r="N909" i="4"/>
  <c r="L909" i="4"/>
  <c r="K909" i="4"/>
  <c r="J909" i="4"/>
  <c r="I909" i="4"/>
  <c r="H909" i="4"/>
  <c r="G909" i="4"/>
  <c r="F909" i="4"/>
  <c r="S907" i="4"/>
  <c r="R907" i="4"/>
  <c r="P907" i="4"/>
  <c r="O907" i="4"/>
  <c r="N907" i="4"/>
  <c r="L907" i="4"/>
  <c r="K907" i="4"/>
  <c r="J907" i="4"/>
  <c r="I907" i="4"/>
  <c r="H907" i="4"/>
  <c r="G907" i="4"/>
  <c r="F907" i="4"/>
  <c r="S903" i="4"/>
  <c r="R903" i="4"/>
  <c r="P903" i="4"/>
  <c r="O903" i="4"/>
  <c r="N903" i="4"/>
  <c r="L903" i="4"/>
  <c r="K903" i="4"/>
  <c r="J903" i="4"/>
  <c r="I903" i="4"/>
  <c r="H903" i="4"/>
  <c r="G903" i="4"/>
  <c r="F903" i="4"/>
  <c r="M899" i="4"/>
  <c r="R898" i="4"/>
  <c r="E898" i="4"/>
  <c r="B896" i="4"/>
  <c r="L891" i="4"/>
  <c r="K891" i="4"/>
  <c r="J891" i="4"/>
  <c r="I891" i="4"/>
  <c r="H891" i="4"/>
  <c r="G891" i="4"/>
  <c r="F891" i="4"/>
  <c r="L889" i="4"/>
  <c r="K889" i="4"/>
  <c r="J889" i="4"/>
  <c r="I889" i="4"/>
  <c r="H889" i="4"/>
  <c r="G889" i="4"/>
  <c r="F889" i="4"/>
  <c r="L887" i="4"/>
  <c r="K887" i="4"/>
  <c r="J887" i="4"/>
  <c r="I887" i="4"/>
  <c r="H887" i="4"/>
  <c r="G887" i="4"/>
  <c r="F887" i="4"/>
  <c r="S885" i="4"/>
  <c r="R885" i="4"/>
  <c r="P885" i="4"/>
  <c r="O885" i="4"/>
  <c r="N885" i="4"/>
  <c r="L885" i="4"/>
  <c r="K885" i="4"/>
  <c r="J885" i="4"/>
  <c r="I885" i="4"/>
  <c r="H885" i="4"/>
  <c r="G885" i="4"/>
  <c r="F885" i="4"/>
  <c r="S883" i="4"/>
  <c r="R883" i="4"/>
  <c r="P883" i="4"/>
  <c r="O883" i="4"/>
  <c r="N883" i="4"/>
  <c r="L883" i="4"/>
  <c r="K883" i="4"/>
  <c r="J883" i="4"/>
  <c r="I883" i="4"/>
  <c r="H883" i="4"/>
  <c r="G883" i="4"/>
  <c r="F883" i="4"/>
  <c r="S881" i="4"/>
  <c r="R881" i="4"/>
  <c r="P881" i="4"/>
  <c r="O881" i="4"/>
  <c r="N881" i="4"/>
  <c r="L881" i="4"/>
  <c r="K881" i="4"/>
  <c r="J881" i="4"/>
  <c r="I881" i="4"/>
  <c r="H881" i="4"/>
  <c r="G881" i="4"/>
  <c r="F881" i="4"/>
  <c r="S879" i="4"/>
  <c r="R879" i="4"/>
  <c r="P879" i="4"/>
  <c r="O879" i="4"/>
  <c r="N879" i="4"/>
  <c r="L879" i="4"/>
  <c r="K879" i="4"/>
  <c r="J879" i="4"/>
  <c r="I879" i="4"/>
  <c r="H879" i="4"/>
  <c r="G879" i="4"/>
  <c r="F879" i="4"/>
  <c r="S875" i="4"/>
  <c r="R875" i="4"/>
  <c r="P875" i="4"/>
  <c r="O875" i="4"/>
  <c r="N875" i="4"/>
  <c r="L875" i="4"/>
  <c r="K875" i="4"/>
  <c r="J875" i="4"/>
  <c r="I875" i="4"/>
  <c r="H875" i="4"/>
  <c r="G875" i="4"/>
  <c r="F875" i="4"/>
  <c r="M871" i="4"/>
  <c r="R870" i="4"/>
  <c r="E870" i="4"/>
  <c r="B868" i="4"/>
  <c r="L863" i="4"/>
  <c r="K863" i="4"/>
  <c r="J863" i="4"/>
  <c r="I863" i="4"/>
  <c r="H863" i="4"/>
  <c r="G863" i="4"/>
  <c r="F863" i="4"/>
  <c r="L861" i="4"/>
  <c r="K861" i="4"/>
  <c r="J861" i="4"/>
  <c r="I861" i="4"/>
  <c r="H861" i="4"/>
  <c r="G861" i="4"/>
  <c r="F861" i="4"/>
  <c r="L859" i="4"/>
  <c r="K859" i="4"/>
  <c r="J859" i="4"/>
  <c r="I859" i="4"/>
  <c r="H859" i="4"/>
  <c r="G859" i="4"/>
  <c r="F859" i="4"/>
  <c r="S857" i="4"/>
  <c r="R857" i="4"/>
  <c r="P857" i="4"/>
  <c r="O857" i="4"/>
  <c r="N857" i="4"/>
  <c r="L857" i="4"/>
  <c r="K857" i="4"/>
  <c r="J857" i="4"/>
  <c r="I857" i="4"/>
  <c r="H857" i="4"/>
  <c r="G857" i="4"/>
  <c r="F857" i="4"/>
  <c r="S855" i="4"/>
  <c r="R855" i="4"/>
  <c r="P855" i="4"/>
  <c r="O855" i="4"/>
  <c r="N855" i="4"/>
  <c r="L855" i="4"/>
  <c r="K855" i="4"/>
  <c r="J855" i="4"/>
  <c r="I855" i="4"/>
  <c r="H855" i="4"/>
  <c r="G855" i="4"/>
  <c r="F855" i="4"/>
  <c r="S853" i="4"/>
  <c r="R853" i="4"/>
  <c r="P853" i="4"/>
  <c r="O853" i="4"/>
  <c r="N853" i="4"/>
  <c r="L853" i="4"/>
  <c r="K853" i="4"/>
  <c r="J853" i="4"/>
  <c r="I853" i="4"/>
  <c r="H853" i="4"/>
  <c r="G853" i="4"/>
  <c r="F853" i="4"/>
  <c r="S851" i="4"/>
  <c r="R851" i="4"/>
  <c r="P851" i="4"/>
  <c r="O851" i="4"/>
  <c r="N851" i="4"/>
  <c r="L851" i="4"/>
  <c r="K851" i="4"/>
  <c r="J851" i="4"/>
  <c r="I851" i="4"/>
  <c r="H851" i="4"/>
  <c r="G851" i="4"/>
  <c r="F851" i="4"/>
  <c r="S847" i="4"/>
  <c r="R847" i="4"/>
  <c r="P847" i="4"/>
  <c r="O847" i="4"/>
  <c r="N847" i="4"/>
  <c r="L847" i="4"/>
  <c r="K847" i="4"/>
  <c r="J847" i="4"/>
  <c r="I847" i="4"/>
  <c r="H847" i="4"/>
  <c r="G847" i="4"/>
  <c r="F847" i="4"/>
  <c r="M843" i="4"/>
  <c r="R842" i="4"/>
  <c r="E842" i="4"/>
  <c r="B840" i="4"/>
  <c r="L835" i="4"/>
  <c r="K835" i="4"/>
  <c r="J835" i="4"/>
  <c r="I835" i="4"/>
  <c r="H835" i="4"/>
  <c r="G835" i="4"/>
  <c r="F835" i="4"/>
  <c r="L833" i="4"/>
  <c r="K833" i="4"/>
  <c r="J833" i="4"/>
  <c r="I833" i="4"/>
  <c r="H833" i="4"/>
  <c r="G833" i="4"/>
  <c r="F833" i="4"/>
  <c r="L831" i="4"/>
  <c r="K831" i="4"/>
  <c r="J831" i="4"/>
  <c r="I831" i="4"/>
  <c r="H831" i="4"/>
  <c r="G831" i="4"/>
  <c r="F831" i="4"/>
  <c r="S829" i="4"/>
  <c r="R829" i="4"/>
  <c r="P829" i="4"/>
  <c r="O829" i="4"/>
  <c r="N829" i="4"/>
  <c r="L829" i="4"/>
  <c r="K829" i="4"/>
  <c r="J829" i="4"/>
  <c r="I829" i="4"/>
  <c r="H829" i="4"/>
  <c r="G829" i="4"/>
  <c r="F829" i="4"/>
  <c r="S827" i="4"/>
  <c r="R827" i="4"/>
  <c r="P827" i="4"/>
  <c r="O827" i="4"/>
  <c r="N827" i="4"/>
  <c r="L827" i="4"/>
  <c r="K827" i="4"/>
  <c r="J827" i="4"/>
  <c r="I827" i="4"/>
  <c r="H827" i="4"/>
  <c r="G827" i="4"/>
  <c r="F827" i="4"/>
  <c r="S825" i="4"/>
  <c r="R825" i="4"/>
  <c r="P825" i="4"/>
  <c r="O825" i="4"/>
  <c r="N825" i="4"/>
  <c r="L825" i="4"/>
  <c r="K825" i="4"/>
  <c r="J825" i="4"/>
  <c r="I825" i="4"/>
  <c r="H825" i="4"/>
  <c r="G825" i="4"/>
  <c r="F825" i="4"/>
  <c r="S823" i="4"/>
  <c r="R823" i="4"/>
  <c r="P823" i="4"/>
  <c r="O823" i="4"/>
  <c r="N823" i="4"/>
  <c r="L823" i="4"/>
  <c r="K823" i="4"/>
  <c r="J823" i="4"/>
  <c r="I823" i="4"/>
  <c r="H823" i="4"/>
  <c r="G823" i="4"/>
  <c r="F823" i="4"/>
  <c r="S819" i="4"/>
  <c r="R819" i="4"/>
  <c r="P819" i="4"/>
  <c r="O819" i="4"/>
  <c r="N819" i="4"/>
  <c r="L819" i="4"/>
  <c r="K819" i="4"/>
  <c r="J819" i="4"/>
  <c r="I819" i="4"/>
  <c r="H819" i="4"/>
  <c r="G819" i="4"/>
  <c r="F819" i="4"/>
  <c r="M815" i="4"/>
  <c r="R814" i="4"/>
  <c r="E814" i="4"/>
  <c r="B812" i="4"/>
  <c r="L807" i="4"/>
  <c r="K807" i="4"/>
  <c r="J807" i="4"/>
  <c r="I807" i="4"/>
  <c r="H807" i="4"/>
  <c r="G807" i="4"/>
  <c r="F807" i="4"/>
  <c r="L805" i="4"/>
  <c r="K805" i="4"/>
  <c r="J805" i="4"/>
  <c r="I805" i="4"/>
  <c r="H805" i="4"/>
  <c r="G805" i="4"/>
  <c r="F805" i="4"/>
  <c r="L803" i="4"/>
  <c r="K803" i="4"/>
  <c r="J803" i="4"/>
  <c r="I803" i="4"/>
  <c r="H803" i="4"/>
  <c r="G803" i="4"/>
  <c r="F803" i="4"/>
  <c r="S801" i="4"/>
  <c r="R801" i="4"/>
  <c r="P801" i="4"/>
  <c r="O801" i="4"/>
  <c r="N801" i="4"/>
  <c r="L801" i="4"/>
  <c r="K801" i="4"/>
  <c r="J801" i="4"/>
  <c r="I801" i="4"/>
  <c r="H801" i="4"/>
  <c r="G801" i="4"/>
  <c r="F801" i="4"/>
  <c r="S799" i="4"/>
  <c r="R799" i="4"/>
  <c r="P799" i="4"/>
  <c r="O799" i="4"/>
  <c r="N799" i="4"/>
  <c r="L799" i="4"/>
  <c r="K799" i="4"/>
  <c r="J799" i="4"/>
  <c r="I799" i="4"/>
  <c r="H799" i="4"/>
  <c r="G799" i="4"/>
  <c r="F799" i="4"/>
  <c r="S797" i="4"/>
  <c r="R797" i="4"/>
  <c r="P797" i="4"/>
  <c r="O797" i="4"/>
  <c r="N797" i="4"/>
  <c r="L797" i="4"/>
  <c r="K797" i="4"/>
  <c r="J797" i="4"/>
  <c r="I797" i="4"/>
  <c r="H797" i="4"/>
  <c r="G797" i="4"/>
  <c r="F797" i="4"/>
  <c r="S795" i="4"/>
  <c r="R795" i="4"/>
  <c r="P795" i="4"/>
  <c r="O795" i="4"/>
  <c r="N795" i="4"/>
  <c r="L795" i="4"/>
  <c r="K795" i="4"/>
  <c r="J795" i="4"/>
  <c r="I795" i="4"/>
  <c r="H795" i="4"/>
  <c r="G795" i="4"/>
  <c r="F795" i="4"/>
  <c r="S791" i="4"/>
  <c r="R791" i="4"/>
  <c r="P791" i="4"/>
  <c r="O791" i="4"/>
  <c r="N791" i="4"/>
  <c r="L791" i="4"/>
  <c r="K791" i="4"/>
  <c r="J791" i="4"/>
  <c r="I791" i="4"/>
  <c r="H791" i="4"/>
  <c r="G791" i="4"/>
  <c r="F791" i="4"/>
  <c r="M787" i="4"/>
  <c r="R786" i="4"/>
  <c r="E786" i="4"/>
  <c r="B784" i="4"/>
  <c r="L779" i="4"/>
  <c r="K779" i="4"/>
  <c r="J779" i="4"/>
  <c r="I779" i="4"/>
  <c r="H779" i="4"/>
  <c r="G779" i="4"/>
  <c r="F779" i="4"/>
  <c r="L777" i="4"/>
  <c r="K777" i="4"/>
  <c r="J777" i="4"/>
  <c r="I777" i="4"/>
  <c r="H777" i="4"/>
  <c r="G777" i="4"/>
  <c r="F777" i="4"/>
  <c r="L775" i="4"/>
  <c r="K775" i="4"/>
  <c r="J775" i="4"/>
  <c r="I775" i="4"/>
  <c r="H775" i="4"/>
  <c r="G775" i="4"/>
  <c r="F775" i="4"/>
  <c r="S773" i="4"/>
  <c r="R773" i="4"/>
  <c r="P773" i="4"/>
  <c r="O773" i="4"/>
  <c r="N773" i="4"/>
  <c r="L773" i="4"/>
  <c r="K773" i="4"/>
  <c r="J773" i="4"/>
  <c r="I773" i="4"/>
  <c r="H773" i="4"/>
  <c r="G773" i="4"/>
  <c r="F773" i="4"/>
  <c r="S771" i="4"/>
  <c r="R771" i="4"/>
  <c r="P771" i="4"/>
  <c r="O771" i="4"/>
  <c r="N771" i="4"/>
  <c r="L771" i="4"/>
  <c r="K771" i="4"/>
  <c r="J771" i="4"/>
  <c r="I771" i="4"/>
  <c r="H771" i="4"/>
  <c r="G771" i="4"/>
  <c r="F771" i="4"/>
  <c r="S769" i="4"/>
  <c r="R769" i="4"/>
  <c r="P769" i="4"/>
  <c r="O769" i="4"/>
  <c r="N769" i="4"/>
  <c r="L769" i="4"/>
  <c r="K769" i="4"/>
  <c r="J769" i="4"/>
  <c r="I769" i="4"/>
  <c r="H769" i="4"/>
  <c r="G769" i="4"/>
  <c r="F769" i="4"/>
  <c r="S767" i="4"/>
  <c r="R767" i="4"/>
  <c r="P767" i="4"/>
  <c r="O767" i="4"/>
  <c r="N767" i="4"/>
  <c r="L767" i="4"/>
  <c r="K767" i="4"/>
  <c r="J767" i="4"/>
  <c r="I767" i="4"/>
  <c r="H767" i="4"/>
  <c r="G767" i="4"/>
  <c r="F767" i="4"/>
  <c r="S763" i="4"/>
  <c r="R763" i="4"/>
  <c r="P763" i="4"/>
  <c r="O763" i="4"/>
  <c r="N763" i="4"/>
  <c r="L763" i="4"/>
  <c r="K763" i="4"/>
  <c r="J763" i="4"/>
  <c r="I763" i="4"/>
  <c r="H763" i="4"/>
  <c r="G763" i="4"/>
  <c r="F763" i="4"/>
  <c r="M759" i="4"/>
  <c r="R758" i="4"/>
  <c r="E758" i="4"/>
  <c r="B756" i="4"/>
  <c r="L751" i="4"/>
  <c r="K751" i="4"/>
  <c r="J751" i="4"/>
  <c r="I751" i="4"/>
  <c r="H751" i="4"/>
  <c r="G751" i="4"/>
  <c r="F751" i="4"/>
  <c r="L749" i="4"/>
  <c r="K749" i="4"/>
  <c r="J749" i="4"/>
  <c r="I749" i="4"/>
  <c r="H749" i="4"/>
  <c r="G749" i="4"/>
  <c r="F749" i="4"/>
  <c r="L747" i="4"/>
  <c r="K747" i="4"/>
  <c r="J747" i="4"/>
  <c r="I747" i="4"/>
  <c r="H747" i="4"/>
  <c r="G747" i="4"/>
  <c r="F747" i="4"/>
  <c r="S745" i="4"/>
  <c r="R745" i="4"/>
  <c r="P745" i="4"/>
  <c r="O745" i="4"/>
  <c r="N745" i="4"/>
  <c r="L745" i="4"/>
  <c r="K745" i="4"/>
  <c r="J745" i="4"/>
  <c r="I745" i="4"/>
  <c r="H745" i="4"/>
  <c r="G745" i="4"/>
  <c r="F745" i="4"/>
  <c r="S743" i="4"/>
  <c r="R743" i="4"/>
  <c r="P743" i="4"/>
  <c r="O743" i="4"/>
  <c r="N743" i="4"/>
  <c r="L743" i="4"/>
  <c r="K743" i="4"/>
  <c r="J743" i="4"/>
  <c r="I743" i="4"/>
  <c r="H743" i="4"/>
  <c r="G743" i="4"/>
  <c r="F743" i="4"/>
  <c r="S741" i="4"/>
  <c r="R741" i="4"/>
  <c r="P741" i="4"/>
  <c r="O741" i="4"/>
  <c r="N741" i="4"/>
  <c r="L741" i="4"/>
  <c r="K741" i="4"/>
  <c r="J741" i="4"/>
  <c r="I741" i="4"/>
  <c r="H741" i="4"/>
  <c r="G741" i="4"/>
  <c r="F741" i="4"/>
  <c r="S739" i="4"/>
  <c r="R739" i="4"/>
  <c r="P739" i="4"/>
  <c r="O739" i="4"/>
  <c r="N739" i="4"/>
  <c r="L739" i="4"/>
  <c r="K739" i="4"/>
  <c r="J739" i="4"/>
  <c r="I739" i="4"/>
  <c r="H739" i="4"/>
  <c r="G739" i="4"/>
  <c r="F739" i="4"/>
  <c r="S735" i="4"/>
  <c r="R735" i="4"/>
  <c r="P735" i="4"/>
  <c r="O735" i="4"/>
  <c r="N735" i="4"/>
  <c r="L735" i="4"/>
  <c r="K735" i="4"/>
  <c r="J735" i="4"/>
  <c r="I735" i="4"/>
  <c r="H735" i="4"/>
  <c r="G735" i="4"/>
  <c r="F735" i="4"/>
  <c r="M731" i="4"/>
  <c r="R730" i="4"/>
  <c r="E730" i="4"/>
  <c r="B728" i="4"/>
  <c r="L723" i="4"/>
  <c r="K723" i="4"/>
  <c r="J723" i="4"/>
  <c r="I723" i="4"/>
  <c r="H723" i="4"/>
  <c r="G723" i="4"/>
  <c r="F723" i="4"/>
  <c r="L721" i="4"/>
  <c r="K721" i="4"/>
  <c r="J721" i="4"/>
  <c r="I721" i="4"/>
  <c r="H721" i="4"/>
  <c r="G721" i="4"/>
  <c r="F721" i="4"/>
  <c r="L719" i="4"/>
  <c r="K719" i="4"/>
  <c r="J719" i="4"/>
  <c r="I719" i="4"/>
  <c r="H719" i="4"/>
  <c r="G719" i="4"/>
  <c r="F719" i="4"/>
  <c r="S717" i="4"/>
  <c r="R717" i="4"/>
  <c r="P717" i="4"/>
  <c r="O717" i="4"/>
  <c r="N717" i="4"/>
  <c r="L717" i="4"/>
  <c r="K717" i="4"/>
  <c r="J717" i="4"/>
  <c r="I717" i="4"/>
  <c r="H717" i="4"/>
  <c r="G717" i="4"/>
  <c r="F717" i="4"/>
  <c r="S715" i="4"/>
  <c r="R715" i="4"/>
  <c r="P715" i="4"/>
  <c r="O715" i="4"/>
  <c r="N715" i="4"/>
  <c r="L715" i="4"/>
  <c r="K715" i="4"/>
  <c r="J715" i="4"/>
  <c r="I715" i="4"/>
  <c r="H715" i="4"/>
  <c r="G715" i="4"/>
  <c r="F715" i="4"/>
  <c r="S713" i="4"/>
  <c r="R713" i="4"/>
  <c r="P713" i="4"/>
  <c r="O713" i="4"/>
  <c r="N713" i="4"/>
  <c r="L713" i="4"/>
  <c r="K713" i="4"/>
  <c r="J713" i="4"/>
  <c r="I713" i="4"/>
  <c r="H713" i="4"/>
  <c r="G713" i="4"/>
  <c r="F713" i="4"/>
  <c r="S711" i="4"/>
  <c r="R711" i="4"/>
  <c r="P711" i="4"/>
  <c r="O711" i="4"/>
  <c r="N711" i="4"/>
  <c r="L711" i="4"/>
  <c r="K711" i="4"/>
  <c r="J711" i="4"/>
  <c r="I711" i="4"/>
  <c r="H711" i="4"/>
  <c r="G711" i="4"/>
  <c r="F711" i="4"/>
  <c r="S707" i="4"/>
  <c r="R707" i="4"/>
  <c r="P707" i="4"/>
  <c r="O707" i="4"/>
  <c r="N707" i="4"/>
  <c r="L707" i="4"/>
  <c r="K707" i="4"/>
  <c r="J707" i="4"/>
  <c r="I707" i="4"/>
  <c r="H707" i="4"/>
  <c r="G707" i="4"/>
  <c r="F707" i="4"/>
  <c r="M703" i="4"/>
  <c r="R702" i="4"/>
  <c r="E702" i="4"/>
  <c r="B700" i="4"/>
  <c r="L695" i="4"/>
  <c r="K695" i="4"/>
  <c r="J695" i="4"/>
  <c r="I695" i="4"/>
  <c r="H695" i="4"/>
  <c r="G695" i="4"/>
  <c r="F695" i="4"/>
  <c r="L693" i="4"/>
  <c r="K693" i="4"/>
  <c r="J693" i="4"/>
  <c r="I693" i="4"/>
  <c r="H693" i="4"/>
  <c r="G693" i="4"/>
  <c r="F693" i="4"/>
  <c r="L691" i="4"/>
  <c r="K691" i="4"/>
  <c r="J691" i="4"/>
  <c r="I691" i="4"/>
  <c r="H691" i="4"/>
  <c r="G691" i="4"/>
  <c r="F691" i="4"/>
  <c r="S689" i="4"/>
  <c r="R689" i="4"/>
  <c r="P689" i="4"/>
  <c r="O689" i="4"/>
  <c r="N689" i="4"/>
  <c r="L689" i="4"/>
  <c r="K689" i="4"/>
  <c r="J689" i="4"/>
  <c r="I689" i="4"/>
  <c r="H689" i="4"/>
  <c r="G689" i="4"/>
  <c r="F689" i="4"/>
  <c r="S687" i="4"/>
  <c r="R687" i="4"/>
  <c r="P687" i="4"/>
  <c r="O687" i="4"/>
  <c r="N687" i="4"/>
  <c r="L687" i="4"/>
  <c r="K687" i="4"/>
  <c r="J687" i="4"/>
  <c r="I687" i="4"/>
  <c r="H687" i="4"/>
  <c r="G687" i="4"/>
  <c r="F687" i="4"/>
  <c r="S685" i="4"/>
  <c r="R685" i="4"/>
  <c r="P685" i="4"/>
  <c r="O685" i="4"/>
  <c r="N685" i="4"/>
  <c r="L685" i="4"/>
  <c r="K685" i="4"/>
  <c r="J685" i="4"/>
  <c r="I685" i="4"/>
  <c r="H685" i="4"/>
  <c r="G685" i="4"/>
  <c r="F685" i="4"/>
  <c r="S683" i="4"/>
  <c r="R683" i="4"/>
  <c r="P683" i="4"/>
  <c r="O683" i="4"/>
  <c r="N683" i="4"/>
  <c r="L683" i="4"/>
  <c r="K683" i="4"/>
  <c r="J683" i="4"/>
  <c r="I683" i="4"/>
  <c r="H683" i="4"/>
  <c r="G683" i="4"/>
  <c r="F683" i="4"/>
  <c r="S679" i="4"/>
  <c r="R679" i="4"/>
  <c r="P679" i="4"/>
  <c r="O679" i="4"/>
  <c r="N679" i="4"/>
  <c r="L679" i="4"/>
  <c r="K679" i="4"/>
  <c r="J679" i="4"/>
  <c r="I679" i="4"/>
  <c r="H679" i="4"/>
  <c r="G679" i="4"/>
  <c r="F679" i="4"/>
  <c r="M675" i="4"/>
  <c r="R674" i="4"/>
  <c r="E674" i="4"/>
  <c r="B672" i="4"/>
  <c r="L667" i="4"/>
  <c r="K667" i="4"/>
  <c r="J667" i="4"/>
  <c r="I667" i="4"/>
  <c r="H667" i="4"/>
  <c r="G667" i="4"/>
  <c r="F667" i="4"/>
  <c r="L665" i="4"/>
  <c r="K665" i="4"/>
  <c r="J665" i="4"/>
  <c r="I665" i="4"/>
  <c r="H665" i="4"/>
  <c r="G665" i="4"/>
  <c r="F665" i="4"/>
  <c r="L663" i="4"/>
  <c r="K663" i="4"/>
  <c r="J663" i="4"/>
  <c r="I663" i="4"/>
  <c r="H663" i="4"/>
  <c r="G663" i="4"/>
  <c r="F663" i="4"/>
  <c r="S661" i="4"/>
  <c r="R661" i="4"/>
  <c r="P661" i="4"/>
  <c r="O661" i="4"/>
  <c r="N661" i="4"/>
  <c r="L661" i="4"/>
  <c r="K661" i="4"/>
  <c r="J661" i="4"/>
  <c r="I661" i="4"/>
  <c r="H661" i="4"/>
  <c r="G661" i="4"/>
  <c r="F661" i="4"/>
  <c r="S659" i="4"/>
  <c r="R659" i="4"/>
  <c r="P659" i="4"/>
  <c r="O659" i="4"/>
  <c r="N659" i="4"/>
  <c r="L659" i="4"/>
  <c r="K659" i="4"/>
  <c r="J659" i="4"/>
  <c r="I659" i="4"/>
  <c r="H659" i="4"/>
  <c r="G659" i="4"/>
  <c r="F659" i="4"/>
  <c r="S657" i="4"/>
  <c r="R657" i="4"/>
  <c r="P657" i="4"/>
  <c r="O657" i="4"/>
  <c r="N657" i="4"/>
  <c r="L657" i="4"/>
  <c r="K657" i="4"/>
  <c r="J657" i="4"/>
  <c r="I657" i="4"/>
  <c r="H657" i="4"/>
  <c r="G657" i="4"/>
  <c r="F657" i="4"/>
  <c r="S655" i="4"/>
  <c r="R655" i="4"/>
  <c r="P655" i="4"/>
  <c r="O655" i="4"/>
  <c r="N655" i="4"/>
  <c r="L655" i="4"/>
  <c r="K655" i="4"/>
  <c r="J655" i="4"/>
  <c r="I655" i="4"/>
  <c r="H655" i="4"/>
  <c r="G655" i="4"/>
  <c r="F655" i="4"/>
  <c r="S651" i="4"/>
  <c r="R651" i="4"/>
  <c r="P651" i="4"/>
  <c r="O651" i="4"/>
  <c r="N651" i="4"/>
  <c r="L651" i="4"/>
  <c r="K651" i="4"/>
  <c r="J651" i="4"/>
  <c r="I651" i="4"/>
  <c r="H651" i="4"/>
  <c r="G651" i="4"/>
  <c r="F651" i="4"/>
  <c r="M647" i="4"/>
  <c r="R646" i="4"/>
  <c r="E646" i="4"/>
  <c r="B644" i="4"/>
  <c r="L639" i="4"/>
  <c r="K639" i="4"/>
  <c r="J639" i="4"/>
  <c r="I639" i="4"/>
  <c r="H639" i="4"/>
  <c r="G639" i="4"/>
  <c r="F639" i="4"/>
  <c r="L637" i="4"/>
  <c r="K637" i="4"/>
  <c r="J637" i="4"/>
  <c r="I637" i="4"/>
  <c r="H637" i="4"/>
  <c r="G637" i="4"/>
  <c r="F637" i="4"/>
  <c r="L635" i="4"/>
  <c r="K635" i="4"/>
  <c r="J635" i="4"/>
  <c r="I635" i="4"/>
  <c r="H635" i="4"/>
  <c r="G635" i="4"/>
  <c r="F635" i="4"/>
  <c r="S633" i="4"/>
  <c r="R633" i="4"/>
  <c r="P633" i="4"/>
  <c r="O633" i="4"/>
  <c r="N633" i="4"/>
  <c r="L633" i="4"/>
  <c r="K633" i="4"/>
  <c r="J633" i="4"/>
  <c r="I633" i="4"/>
  <c r="H633" i="4"/>
  <c r="G633" i="4"/>
  <c r="F633" i="4"/>
  <c r="S631" i="4"/>
  <c r="R631" i="4"/>
  <c r="P631" i="4"/>
  <c r="O631" i="4"/>
  <c r="N631" i="4"/>
  <c r="L631" i="4"/>
  <c r="K631" i="4"/>
  <c r="J631" i="4"/>
  <c r="I631" i="4"/>
  <c r="H631" i="4"/>
  <c r="G631" i="4"/>
  <c r="F631" i="4"/>
  <c r="S629" i="4"/>
  <c r="R629" i="4"/>
  <c r="P629" i="4"/>
  <c r="O629" i="4"/>
  <c r="N629" i="4"/>
  <c r="L629" i="4"/>
  <c r="K629" i="4"/>
  <c r="J629" i="4"/>
  <c r="I629" i="4"/>
  <c r="H629" i="4"/>
  <c r="G629" i="4"/>
  <c r="F629" i="4"/>
  <c r="S627" i="4"/>
  <c r="R627" i="4"/>
  <c r="P627" i="4"/>
  <c r="O627" i="4"/>
  <c r="N627" i="4"/>
  <c r="L627" i="4"/>
  <c r="K627" i="4"/>
  <c r="J627" i="4"/>
  <c r="I627" i="4"/>
  <c r="H627" i="4"/>
  <c r="G627" i="4"/>
  <c r="F627" i="4"/>
  <c r="S623" i="4"/>
  <c r="R623" i="4"/>
  <c r="P623" i="4"/>
  <c r="O623" i="4"/>
  <c r="N623" i="4"/>
  <c r="L623" i="4"/>
  <c r="K623" i="4"/>
  <c r="J623" i="4"/>
  <c r="I623" i="4"/>
  <c r="H623" i="4"/>
  <c r="G623" i="4"/>
  <c r="F623" i="4"/>
  <c r="M619" i="4"/>
  <c r="R618" i="4"/>
  <c r="E618" i="4"/>
  <c r="B616" i="4"/>
  <c r="L611" i="4"/>
  <c r="K611" i="4"/>
  <c r="J611" i="4"/>
  <c r="I611" i="4"/>
  <c r="H611" i="4"/>
  <c r="G611" i="4"/>
  <c r="F611" i="4"/>
  <c r="L609" i="4"/>
  <c r="K609" i="4"/>
  <c r="J609" i="4"/>
  <c r="I609" i="4"/>
  <c r="H609" i="4"/>
  <c r="G609" i="4"/>
  <c r="F609" i="4"/>
  <c r="L607" i="4"/>
  <c r="K607" i="4"/>
  <c r="J607" i="4"/>
  <c r="I607" i="4"/>
  <c r="H607" i="4"/>
  <c r="G607" i="4"/>
  <c r="F607" i="4"/>
  <c r="S605" i="4"/>
  <c r="R605" i="4"/>
  <c r="P605" i="4"/>
  <c r="O605" i="4"/>
  <c r="N605" i="4"/>
  <c r="L605" i="4"/>
  <c r="K605" i="4"/>
  <c r="J605" i="4"/>
  <c r="I605" i="4"/>
  <c r="H605" i="4"/>
  <c r="G605" i="4"/>
  <c r="F605" i="4"/>
  <c r="S603" i="4"/>
  <c r="R603" i="4"/>
  <c r="P603" i="4"/>
  <c r="O603" i="4"/>
  <c r="N603" i="4"/>
  <c r="L603" i="4"/>
  <c r="K603" i="4"/>
  <c r="J603" i="4"/>
  <c r="I603" i="4"/>
  <c r="H603" i="4"/>
  <c r="G603" i="4"/>
  <c r="F603" i="4"/>
  <c r="S601" i="4"/>
  <c r="R601" i="4"/>
  <c r="P601" i="4"/>
  <c r="O601" i="4"/>
  <c r="N601" i="4"/>
  <c r="L601" i="4"/>
  <c r="K601" i="4"/>
  <c r="J601" i="4"/>
  <c r="I601" i="4"/>
  <c r="H601" i="4"/>
  <c r="G601" i="4"/>
  <c r="F601" i="4"/>
  <c r="S599" i="4"/>
  <c r="R599" i="4"/>
  <c r="P599" i="4"/>
  <c r="O599" i="4"/>
  <c r="N599" i="4"/>
  <c r="L599" i="4"/>
  <c r="K599" i="4"/>
  <c r="J599" i="4"/>
  <c r="I599" i="4"/>
  <c r="H599" i="4"/>
  <c r="G599" i="4"/>
  <c r="F599" i="4"/>
  <c r="S595" i="4"/>
  <c r="R595" i="4"/>
  <c r="P595" i="4"/>
  <c r="O595" i="4"/>
  <c r="N595" i="4"/>
  <c r="L595" i="4"/>
  <c r="K595" i="4"/>
  <c r="J595" i="4"/>
  <c r="I595" i="4"/>
  <c r="H595" i="4"/>
  <c r="G595" i="4"/>
  <c r="F595" i="4"/>
  <c r="M591" i="4"/>
  <c r="R590" i="4"/>
  <c r="E590" i="4"/>
  <c r="B588" i="4"/>
  <c r="L583" i="4"/>
  <c r="K583" i="4"/>
  <c r="J583" i="4"/>
  <c r="I583" i="4"/>
  <c r="H583" i="4"/>
  <c r="G583" i="4"/>
  <c r="F583" i="4"/>
  <c r="L581" i="4"/>
  <c r="K581" i="4"/>
  <c r="J581" i="4"/>
  <c r="I581" i="4"/>
  <c r="H581" i="4"/>
  <c r="G581" i="4"/>
  <c r="F581" i="4"/>
  <c r="L579" i="4"/>
  <c r="K579" i="4"/>
  <c r="J579" i="4"/>
  <c r="I579" i="4"/>
  <c r="H579" i="4"/>
  <c r="G579" i="4"/>
  <c r="F579" i="4"/>
  <c r="S577" i="4"/>
  <c r="R577" i="4"/>
  <c r="P577" i="4"/>
  <c r="O577" i="4"/>
  <c r="N577" i="4"/>
  <c r="L577" i="4"/>
  <c r="K577" i="4"/>
  <c r="J577" i="4"/>
  <c r="I577" i="4"/>
  <c r="H577" i="4"/>
  <c r="G577" i="4"/>
  <c r="F577" i="4"/>
  <c r="S575" i="4"/>
  <c r="R575" i="4"/>
  <c r="P575" i="4"/>
  <c r="O575" i="4"/>
  <c r="N575" i="4"/>
  <c r="L575" i="4"/>
  <c r="K575" i="4"/>
  <c r="J575" i="4"/>
  <c r="I575" i="4"/>
  <c r="H575" i="4"/>
  <c r="G575" i="4"/>
  <c r="F575" i="4"/>
  <c r="S573" i="4"/>
  <c r="R573" i="4"/>
  <c r="P573" i="4"/>
  <c r="O573" i="4"/>
  <c r="N573" i="4"/>
  <c r="L573" i="4"/>
  <c r="K573" i="4"/>
  <c r="J573" i="4"/>
  <c r="I573" i="4"/>
  <c r="H573" i="4"/>
  <c r="G573" i="4"/>
  <c r="F573" i="4"/>
  <c r="S571" i="4"/>
  <c r="R571" i="4"/>
  <c r="P571" i="4"/>
  <c r="O571" i="4"/>
  <c r="N571" i="4"/>
  <c r="L571" i="4"/>
  <c r="K571" i="4"/>
  <c r="J571" i="4"/>
  <c r="I571" i="4"/>
  <c r="H571" i="4"/>
  <c r="G571" i="4"/>
  <c r="F571" i="4"/>
  <c r="S567" i="4"/>
  <c r="R567" i="4"/>
  <c r="P567" i="4"/>
  <c r="O567" i="4"/>
  <c r="N567" i="4"/>
  <c r="L567" i="4"/>
  <c r="K567" i="4"/>
  <c r="J567" i="4"/>
  <c r="I567" i="4"/>
  <c r="H567" i="4"/>
  <c r="G567" i="4"/>
  <c r="F567" i="4"/>
  <c r="M563" i="4"/>
  <c r="R562" i="4"/>
  <c r="E562" i="4"/>
  <c r="B560" i="4"/>
  <c r="L555" i="4"/>
  <c r="K555" i="4"/>
  <c r="J555" i="4"/>
  <c r="I555" i="4"/>
  <c r="H555" i="4"/>
  <c r="G555" i="4"/>
  <c r="F555" i="4"/>
  <c r="L553" i="4"/>
  <c r="K553" i="4"/>
  <c r="J553" i="4"/>
  <c r="I553" i="4"/>
  <c r="H553" i="4"/>
  <c r="G553" i="4"/>
  <c r="F553" i="4"/>
  <c r="L551" i="4"/>
  <c r="K551" i="4"/>
  <c r="J551" i="4"/>
  <c r="I551" i="4"/>
  <c r="H551" i="4"/>
  <c r="G551" i="4"/>
  <c r="F551" i="4"/>
  <c r="S549" i="4"/>
  <c r="R549" i="4"/>
  <c r="P549" i="4"/>
  <c r="O549" i="4"/>
  <c r="N549" i="4"/>
  <c r="L549" i="4"/>
  <c r="K549" i="4"/>
  <c r="J549" i="4"/>
  <c r="I549" i="4"/>
  <c r="H549" i="4"/>
  <c r="G549" i="4"/>
  <c r="F549" i="4"/>
  <c r="S547" i="4"/>
  <c r="R547" i="4"/>
  <c r="P547" i="4"/>
  <c r="O547" i="4"/>
  <c r="N547" i="4"/>
  <c r="L547" i="4"/>
  <c r="K547" i="4"/>
  <c r="J547" i="4"/>
  <c r="I547" i="4"/>
  <c r="H547" i="4"/>
  <c r="G547" i="4"/>
  <c r="F547" i="4"/>
  <c r="S545" i="4"/>
  <c r="R545" i="4"/>
  <c r="P545" i="4"/>
  <c r="O545" i="4"/>
  <c r="N545" i="4"/>
  <c r="L545" i="4"/>
  <c r="K545" i="4"/>
  <c r="J545" i="4"/>
  <c r="I545" i="4"/>
  <c r="H545" i="4"/>
  <c r="G545" i="4"/>
  <c r="F545" i="4"/>
  <c r="S543" i="4"/>
  <c r="R543" i="4"/>
  <c r="P543" i="4"/>
  <c r="O543" i="4"/>
  <c r="N543" i="4"/>
  <c r="L543" i="4"/>
  <c r="K543" i="4"/>
  <c r="J543" i="4"/>
  <c r="I543" i="4"/>
  <c r="H543" i="4"/>
  <c r="G543" i="4"/>
  <c r="F543" i="4"/>
  <c r="S539" i="4"/>
  <c r="R539" i="4"/>
  <c r="P539" i="4"/>
  <c r="O539" i="4"/>
  <c r="N539" i="4"/>
  <c r="L539" i="4"/>
  <c r="K539" i="4"/>
  <c r="J539" i="4"/>
  <c r="I539" i="4"/>
  <c r="H539" i="4"/>
  <c r="G539" i="4"/>
  <c r="F539" i="4"/>
  <c r="M535" i="4"/>
  <c r="R534" i="4"/>
  <c r="E534" i="4"/>
  <c r="B532" i="4"/>
  <c r="L527" i="4"/>
  <c r="K527" i="4"/>
  <c r="J527" i="4"/>
  <c r="I527" i="4"/>
  <c r="H527" i="4"/>
  <c r="G527" i="4"/>
  <c r="F527" i="4"/>
  <c r="L525" i="4"/>
  <c r="K525" i="4"/>
  <c r="J525" i="4"/>
  <c r="I525" i="4"/>
  <c r="H525" i="4"/>
  <c r="G525" i="4"/>
  <c r="F525" i="4"/>
  <c r="L523" i="4"/>
  <c r="K523" i="4"/>
  <c r="J523" i="4"/>
  <c r="I523" i="4"/>
  <c r="H523" i="4"/>
  <c r="G523" i="4"/>
  <c r="F523" i="4"/>
  <c r="S521" i="4"/>
  <c r="R521" i="4"/>
  <c r="P521" i="4"/>
  <c r="O521" i="4"/>
  <c r="N521" i="4"/>
  <c r="L521" i="4"/>
  <c r="K521" i="4"/>
  <c r="J521" i="4"/>
  <c r="I521" i="4"/>
  <c r="H521" i="4"/>
  <c r="G521" i="4"/>
  <c r="F521" i="4"/>
  <c r="S519" i="4"/>
  <c r="R519" i="4"/>
  <c r="P519" i="4"/>
  <c r="O519" i="4"/>
  <c r="N519" i="4"/>
  <c r="L519" i="4"/>
  <c r="K519" i="4"/>
  <c r="J519" i="4"/>
  <c r="I519" i="4"/>
  <c r="H519" i="4"/>
  <c r="G519" i="4"/>
  <c r="F519" i="4"/>
  <c r="S517" i="4"/>
  <c r="R517" i="4"/>
  <c r="P517" i="4"/>
  <c r="O517" i="4"/>
  <c r="N517" i="4"/>
  <c r="L517" i="4"/>
  <c r="K517" i="4"/>
  <c r="J517" i="4"/>
  <c r="I517" i="4"/>
  <c r="H517" i="4"/>
  <c r="G517" i="4"/>
  <c r="F517" i="4"/>
  <c r="S515" i="4"/>
  <c r="R515" i="4"/>
  <c r="P515" i="4"/>
  <c r="O515" i="4"/>
  <c r="N515" i="4"/>
  <c r="L515" i="4"/>
  <c r="K515" i="4"/>
  <c r="J515" i="4"/>
  <c r="I515" i="4"/>
  <c r="H515" i="4"/>
  <c r="G515" i="4"/>
  <c r="F515" i="4"/>
  <c r="S511" i="4"/>
  <c r="R511" i="4"/>
  <c r="P511" i="4"/>
  <c r="O511" i="4"/>
  <c r="N511" i="4"/>
  <c r="L511" i="4"/>
  <c r="K511" i="4"/>
  <c r="J511" i="4"/>
  <c r="I511" i="4"/>
  <c r="H511" i="4"/>
  <c r="G511" i="4"/>
  <c r="F511" i="4"/>
  <c r="M507" i="4"/>
  <c r="R506" i="4"/>
  <c r="E506" i="4"/>
  <c r="B504" i="4"/>
  <c r="L499" i="4"/>
  <c r="K499" i="4"/>
  <c r="J499" i="4"/>
  <c r="I499" i="4"/>
  <c r="H499" i="4"/>
  <c r="G499" i="4"/>
  <c r="F499" i="4"/>
  <c r="L497" i="4"/>
  <c r="K497" i="4"/>
  <c r="J497" i="4"/>
  <c r="I497" i="4"/>
  <c r="H497" i="4"/>
  <c r="G497" i="4"/>
  <c r="F497" i="4"/>
  <c r="L495" i="4"/>
  <c r="K495" i="4"/>
  <c r="J495" i="4"/>
  <c r="I495" i="4"/>
  <c r="H495" i="4"/>
  <c r="G495" i="4"/>
  <c r="F495" i="4"/>
  <c r="S493" i="4"/>
  <c r="R493" i="4"/>
  <c r="P493" i="4"/>
  <c r="O493" i="4"/>
  <c r="N493" i="4"/>
  <c r="L493" i="4"/>
  <c r="K493" i="4"/>
  <c r="J493" i="4"/>
  <c r="I493" i="4"/>
  <c r="H493" i="4"/>
  <c r="G493" i="4"/>
  <c r="F493" i="4"/>
  <c r="S491" i="4"/>
  <c r="R491" i="4"/>
  <c r="P491" i="4"/>
  <c r="O491" i="4"/>
  <c r="N491" i="4"/>
  <c r="L491" i="4"/>
  <c r="K491" i="4"/>
  <c r="J491" i="4"/>
  <c r="I491" i="4"/>
  <c r="H491" i="4"/>
  <c r="G491" i="4"/>
  <c r="F491" i="4"/>
  <c r="S489" i="4"/>
  <c r="R489" i="4"/>
  <c r="P489" i="4"/>
  <c r="O489" i="4"/>
  <c r="N489" i="4"/>
  <c r="L489" i="4"/>
  <c r="K489" i="4"/>
  <c r="J489" i="4"/>
  <c r="I489" i="4"/>
  <c r="H489" i="4"/>
  <c r="G489" i="4"/>
  <c r="F489" i="4"/>
  <c r="S487" i="4"/>
  <c r="R487" i="4"/>
  <c r="P487" i="4"/>
  <c r="O487" i="4"/>
  <c r="N487" i="4"/>
  <c r="L487" i="4"/>
  <c r="K487" i="4"/>
  <c r="J487" i="4"/>
  <c r="I487" i="4"/>
  <c r="H487" i="4"/>
  <c r="G487" i="4"/>
  <c r="F487" i="4"/>
  <c r="S483" i="4"/>
  <c r="R483" i="4"/>
  <c r="P483" i="4"/>
  <c r="O483" i="4"/>
  <c r="N483" i="4"/>
  <c r="L483" i="4"/>
  <c r="K483" i="4"/>
  <c r="J483" i="4"/>
  <c r="I483" i="4"/>
  <c r="H483" i="4"/>
  <c r="G483" i="4"/>
  <c r="F483" i="4"/>
  <c r="M479" i="4"/>
  <c r="R478" i="4"/>
  <c r="E478" i="4"/>
  <c r="B476" i="4"/>
  <c r="L471" i="4"/>
  <c r="K471" i="4"/>
  <c r="J471" i="4"/>
  <c r="I471" i="4"/>
  <c r="H471" i="4"/>
  <c r="G471" i="4"/>
  <c r="F471" i="4"/>
  <c r="L469" i="4"/>
  <c r="K469" i="4"/>
  <c r="J469" i="4"/>
  <c r="I469" i="4"/>
  <c r="H469" i="4"/>
  <c r="G469" i="4"/>
  <c r="F469" i="4"/>
  <c r="L467" i="4"/>
  <c r="K467" i="4"/>
  <c r="J467" i="4"/>
  <c r="I467" i="4"/>
  <c r="H467" i="4"/>
  <c r="G467" i="4"/>
  <c r="F467" i="4"/>
  <c r="S465" i="4"/>
  <c r="R465" i="4"/>
  <c r="P465" i="4"/>
  <c r="O465" i="4"/>
  <c r="N465" i="4"/>
  <c r="L465" i="4"/>
  <c r="K465" i="4"/>
  <c r="J465" i="4"/>
  <c r="I465" i="4"/>
  <c r="H465" i="4"/>
  <c r="G465" i="4"/>
  <c r="F465" i="4"/>
  <c r="S463" i="4"/>
  <c r="R463" i="4"/>
  <c r="P463" i="4"/>
  <c r="O463" i="4"/>
  <c r="N463" i="4"/>
  <c r="L463" i="4"/>
  <c r="K463" i="4"/>
  <c r="J463" i="4"/>
  <c r="I463" i="4"/>
  <c r="H463" i="4"/>
  <c r="G463" i="4"/>
  <c r="F463" i="4"/>
  <c r="S461" i="4"/>
  <c r="R461" i="4"/>
  <c r="P461" i="4"/>
  <c r="O461" i="4"/>
  <c r="N461" i="4"/>
  <c r="L461" i="4"/>
  <c r="K461" i="4"/>
  <c r="J461" i="4"/>
  <c r="I461" i="4"/>
  <c r="H461" i="4"/>
  <c r="G461" i="4"/>
  <c r="F461" i="4"/>
  <c r="S459" i="4"/>
  <c r="R459" i="4"/>
  <c r="P459" i="4"/>
  <c r="O459" i="4"/>
  <c r="N459" i="4"/>
  <c r="L459" i="4"/>
  <c r="K459" i="4"/>
  <c r="J459" i="4"/>
  <c r="I459" i="4"/>
  <c r="H459" i="4"/>
  <c r="G459" i="4"/>
  <c r="F459" i="4"/>
  <c r="S455" i="4"/>
  <c r="R455" i="4"/>
  <c r="P455" i="4"/>
  <c r="O455" i="4"/>
  <c r="N455" i="4"/>
  <c r="L455" i="4"/>
  <c r="K455" i="4"/>
  <c r="J455" i="4"/>
  <c r="I455" i="4"/>
  <c r="H455" i="4"/>
  <c r="G455" i="4"/>
  <c r="F455" i="4"/>
  <c r="M451" i="4"/>
  <c r="R450" i="4"/>
  <c r="E450" i="4"/>
  <c r="B448" i="4"/>
  <c r="L443" i="4"/>
  <c r="K443" i="4"/>
  <c r="J443" i="4"/>
  <c r="I443" i="4"/>
  <c r="H443" i="4"/>
  <c r="G443" i="4"/>
  <c r="F443" i="4"/>
  <c r="L441" i="4"/>
  <c r="K441" i="4"/>
  <c r="J441" i="4"/>
  <c r="I441" i="4"/>
  <c r="H441" i="4"/>
  <c r="G441" i="4"/>
  <c r="F441" i="4"/>
  <c r="L439" i="4"/>
  <c r="K439" i="4"/>
  <c r="J439" i="4"/>
  <c r="I439" i="4"/>
  <c r="H439" i="4"/>
  <c r="G439" i="4"/>
  <c r="F439" i="4"/>
  <c r="S437" i="4"/>
  <c r="R437" i="4"/>
  <c r="P437" i="4"/>
  <c r="O437" i="4"/>
  <c r="N437" i="4"/>
  <c r="L437" i="4"/>
  <c r="K437" i="4"/>
  <c r="J437" i="4"/>
  <c r="I437" i="4"/>
  <c r="H437" i="4"/>
  <c r="G437" i="4"/>
  <c r="F437" i="4"/>
  <c r="S435" i="4"/>
  <c r="R435" i="4"/>
  <c r="P435" i="4"/>
  <c r="O435" i="4"/>
  <c r="N435" i="4"/>
  <c r="L435" i="4"/>
  <c r="K435" i="4"/>
  <c r="J435" i="4"/>
  <c r="I435" i="4"/>
  <c r="H435" i="4"/>
  <c r="G435" i="4"/>
  <c r="F435" i="4"/>
  <c r="S433" i="4"/>
  <c r="R433" i="4"/>
  <c r="P433" i="4"/>
  <c r="O433" i="4"/>
  <c r="N433" i="4"/>
  <c r="L433" i="4"/>
  <c r="K433" i="4"/>
  <c r="J433" i="4"/>
  <c r="I433" i="4"/>
  <c r="H433" i="4"/>
  <c r="G433" i="4"/>
  <c r="F433" i="4"/>
  <c r="S431" i="4"/>
  <c r="R431" i="4"/>
  <c r="P431" i="4"/>
  <c r="O431" i="4"/>
  <c r="N431" i="4"/>
  <c r="L431" i="4"/>
  <c r="K431" i="4"/>
  <c r="J431" i="4"/>
  <c r="I431" i="4"/>
  <c r="H431" i="4"/>
  <c r="G431" i="4"/>
  <c r="F431" i="4"/>
  <c r="S427" i="4"/>
  <c r="R427" i="4"/>
  <c r="P427" i="4"/>
  <c r="O427" i="4"/>
  <c r="N427" i="4"/>
  <c r="L427" i="4"/>
  <c r="K427" i="4"/>
  <c r="J427" i="4"/>
  <c r="I427" i="4"/>
  <c r="H427" i="4"/>
  <c r="G427" i="4"/>
  <c r="F427" i="4"/>
  <c r="M423" i="4"/>
  <c r="R422" i="4"/>
  <c r="E422" i="4"/>
  <c r="B420" i="4"/>
  <c r="L415" i="4"/>
  <c r="K415" i="4"/>
  <c r="J415" i="4"/>
  <c r="I415" i="4"/>
  <c r="H415" i="4"/>
  <c r="G415" i="4"/>
  <c r="F415" i="4"/>
  <c r="L413" i="4"/>
  <c r="K413" i="4"/>
  <c r="J413" i="4"/>
  <c r="I413" i="4"/>
  <c r="H413" i="4"/>
  <c r="G413" i="4"/>
  <c r="F413" i="4"/>
  <c r="L411" i="4"/>
  <c r="K411" i="4"/>
  <c r="J411" i="4"/>
  <c r="I411" i="4"/>
  <c r="H411" i="4"/>
  <c r="G411" i="4"/>
  <c r="F411" i="4"/>
  <c r="S409" i="4"/>
  <c r="R409" i="4"/>
  <c r="P409" i="4"/>
  <c r="O409" i="4"/>
  <c r="N409" i="4"/>
  <c r="L409" i="4"/>
  <c r="K409" i="4"/>
  <c r="J409" i="4"/>
  <c r="I409" i="4"/>
  <c r="H409" i="4"/>
  <c r="G409" i="4"/>
  <c r="F409" i="4"/>
  <c r="S407" i="4"/>
  <c r="R407" i="4"/>
  <c r="P407" i="4"/>
  <c r="O407" i="4"/>
  <c r="N407" i="4"/>
  <c r="L407" i="4"/>
  <c r="K407" i="4"/>
  <c r="J407" i="4"/>
  <c r="I407" i="4"/>
  <c r="H407" i="4"/>
  <c r="G407" i="4"/>
  <c r="F407" i="4"/>
  <c r="S405" i="4"/>
  <c r="R405" i="4"/>
  <c r="P405" i="4"/>
  <c r="O405" i="4"/>
  <c r="N405" i="4"/>
  <c r="L405" i="4"/>
  <c r="K405" i="4"/>
  <c r="J405" i="4"/>
  <c r="I405" i="4"/>
  <c r="H405" i="4"/>
  <c r="G405" i="4"/>
  <c r="F405" i="4"/>
  <c r="S403" i="4"/>
  <c r="R403" i="4"/>
  <c r="P403" i="4"/>
  <c r="O403" i="4"/>
  <c r="N403" i="4"/>
  <c r="L403" i="4"/>
  <c r="K403" i="4"/>
  <c r="J403" i="4"/>
  <c r="I403" i="4"/>
  <c r="H403" i="4"/>
  <c r="G403" i="4"/>
  <c r="F403" i="4"/>
  <c r="S399" i="4"/>
  <c r="R399" i="4"/>
  <c r="P399" i="4"/>
  <c r="O399" i="4"/>
  <c r="N399" i="4"/>
  <c r="L399" i="4"/>
  <c r="K399" i="4"/>
  <c r="J399" i="4"/>
  <c r="I399" i="4"/>
  <c r="H399" i="4"/>
  <c r="G399" i="4"/>
  <c r="F399" i="4"/>
  <c r="M395" i="4"/>
  <c r="R394" i="4"/>
  <c r="E394" i="4"/>
  <c r="B392" i="4"/>
  <c r="L387" i="4"/>
  <c r="K387" i="4"/>
  <c r="J387" i="4"/>
  <c r="I387" i="4"/>
  <c r="H387" i="4"/>
  <c r="G387" i="4"/>
  <c r="F387" i="4"/>
  <c r="L385" i="4"/>
  <c r="K385" i="4"/>
  <c r="J385" i="4"/>
  <c r="I385" i="4"/>
  <c r="H385" i="4"/>
  <c r="G385" i="4"/>
  <c r="F385" i="4"/>
  <c r="L383" i="4"/>
  <c r="K383" i="4"/>
  <c r="J383" i="4"/>
  <c r="I383" i="4"/>
  <c r="H383" i="4"/>
  <c r="G383" i="4"/>
  <c r="F383" i="4"/>
  <c r="S381" i="4"/>
  <c r="R381" i="4"/>
  <c r="P381" i="4"/>
  <c r="O381" i="4"/>
  <c r="N381" i="4"/>
  <c r="L381" i="4"/>
  <c r="K381" i="4"/>
  <c r="J381" i="4"/>
  <c r="I381" i="4"/>
  <c r="H381" i="4"/>
  <c r="G381" i="4"/>
  <c r="F381" i="4"/>
  <c r="S379" i="4"/>
  <c r="R379" i="4"/>
  <c r="P379" i="4"/>
  <c r="O379" i="4"/>
  <c r="N379" i="4"/>
  <c r="L379" i="4"/>
  <c r="K379" i="4"/>
  <c r="J379" i="4"/>
  <c r="I379" i="4"/>
  <c r="H379" i="4"/>
  <c r="G379" i="4"/>
  <c r="F379" i="4"/>
  <c r="S377" i="4"/>
  <c r="R377" i="4"/>
  <c r="P377" i="4"/>
  <c r="O377" i="4"/>
  <c r="N377" i="4"/>
  <c r="L377" i="4"/>
  <c r="K377" i="4"/>
  <c r="J377" i="4"/>
  <c r="I377" i="4"/>
  <c r="H377" i="4"/>
  <c r="G377" i="4"/>
  <c r="F377" i="4"/>
  <c r="S375" i="4"/>
  <c r="R375" i="4"/>
  <c r="P375" i="4"/>
  <c r="O375" i="4"/>
  <c r="N375" i="4"/>
  <c r="L375" i="4"/>
  <c r="K375" i="4"/>
  <c r="J375" i="4"/>
  <c r="I375" i="4"/>
  <c r="H375" i="4"/>
  <c r="G375" i="4"/>
  <c r="F375" i="4"/>
  <c r="S371" i="4"/>
  <c r="R371" i="4"/>
  <c r="P371" i="4"/>
  <c r="O371" i="4"/>
  <c r="N371" i="4"/>
  <c r="L371" i="4"/>
  <c r="K371" i="4"/>
  <c r="J371" i="4"/>
  <c r="I371" i="4"/>
  <c r="H371" i="4"/>
  <c r="G371" i="4"/>
  <c r="F371" i="4"/>
  <c r="M367" i="4"/>
  <c r="R366" i="4"/>
  <c r="E366" i="4"/>
  <c r="B364" i="4"/>
  <c r="L359" i="4"/>
  <c r="K359" i="4"/>
  <c r="J359" i="4"/>
  <c r="I359" i="4"/>
  <c r="H359" i="4"/>
  <c r="G359" i="4"/>
  <c r="F359" i="4"/>
  <c r="L357" i="4"/>
  <c r="K357" i="4"/>
  <c r="J357" i="4"/>
  <c r="I357" i="4"/>
  <c r="H357" i="4"/>
  <c r="G357" i="4"/>
  <c r="F357" i="4"/>
  <c r="L355" i="4"/>
  <c r="K355" i="4"/>
  <c r="J355" i="4"/>
  <c r="I355" i="4"/>
  <c r="H355" i="4"/>
  <c r="G355" i="4"/>
  <c r="F355" i="4"/>
  <c r="S353" i="4"/>
  <c r="R353" i="4"/>
  <c r="P353" i="4"/>
  <c r="O353" i="4"/>
  <c r="N353" i="4"/>
  <c r="L353" i="4"/>
  <c r="K353" i="4"/>
  <c r="J353" i="4"/>
  <c r="I353" i="4"/>
  <c r="H353" i="4"/>
  <c r="G353" i="4"/>
  <c r="F353" i="4"/>
  <c r="S351" i="4"/>
  <c r="R351" i="4"/>
  <c r="P351" i="4"/>
  <c r="O351" i="4"/>
  <c r="N351" i="4"/>
  <c r="L351" i="4"/>
  <c r="K351" i="4"/>
  <c r="J351" i="4"/>
  <c r="I351" i="4"/>
  <c r="H351" i="4"/>
  <c r="G351" i="4"/>
  <c r="F351" i="4"/>
  <c r="S349" i="4"/>
  <c r="R349" i="4"/>
  <c r="P349" i="4"/>
  <c r="O349" i="4"/>
  <c r="N349" i="4"/>
  <c r="L349" i="4"/>
  <c r="K349" i="4"/>
  <c r="J349" i="4"/>
  <c r="I349" i="4"/>
  <c r="H349" i="4"/>
  <c r="G349" i="4"/>
  <c r="F349" i="4"/>
  <c r="S347" i="4"/>
  <c r="R347" i="4"/>
  <c r="P347" i="4"/>
  <c r="O347" i="4"/>
  <c r="N347" i="4"/>
  <c r="L347" i="4"/>
  <c r="K347" i="4"/>
  <c r="J347" i="4"/>
  <c r="I347" i="4"/>
  <c r="H347" i="4"/>
  <c r="G347" i="4"/>
  <c r="F347" i="4"/>
  <c r="S343" i="4"/>
  <c r="R343" i="4"/>
  <c r="P343" i="4"/>
  <c r="O343" i="4"/>
  <c r="N343" i="4"/>
  <c r="L343" i="4"/>
  <c r="K343" i="4"/>
  <c r="J343" i="4"/>
  <c r="I343" i="4"/>
  <c r="H343" i="4"/>
  <c r="G343" i="4"/>
  <c r="F343" i="4"/>
  <c r="M339" i="4"/>
  <c r="R338" i="4"/>
  <c r="E338" i="4"/>
  <c r="B336" i="4"/>
  <c r="L331" i="4"/>
  <c r="K331" i="4"/>
  <c r="J331" i="4"/>
  <c r="I331" i="4"/>
  <c r="H331" i="4"/>
  <c r="G331" i="4"/>
  <c r="F331" i="4"/>
  <c r="L329" i="4"/>
  <c r="K329" i="4"/>
  <c r="J329" i="4"/>
  <c r="I329" i="4"/>
  <c r="H329" i="4"/>
  <c r="G329" i="4"/>
  <c r="F329" i="4"/>
  <c r="L327" i="4"/>
  <c r="K327" i="4"/>
  <c r="J327" i="4"/>
  <c r="I327" i="4"/>
  <c r="H327" i="4"/>
  <c r="G327" i="4"/>
  <c r="F327" i="4"/>
  <c r="S325" i="4"/>
  <c r="R325" i="4"/>
  <c r="P325" i="4"/>
  <c r="O325" i="4"/>
  <c r="N325" i="4"/>
  <c r="L325" i="4"/>
  <c r="K325" i="4"/>
  <c r="J325" i="4"/>
  <c r="I325" i="4"/>
  <c r="H325" i="4"/>
  <c r="G325" i="4"/>
  <c r="F325" i="4"/>
  <c r="S323" i="4"/>
  <c r="R323" i="4"/>
  <c r="P323" i="4"/>
  <c r="O323" i="4"/>
  <c r="N323" i="4"/>
  <c r="L323" i="4"/>
  <c r="K323" i="4"/>
  <c r="J323" i="4"/>
  <c r="I323" i="4"/>
  <c r="H323" i="4"/>
  <c r="G323" i="4"/>
  <c r="F323" i="4"/>
  <c r="S321" i="4"/>
  <c r="R321" i="4"/>
  <c r="P321" i="4"/>
  <c r="O321" i="4"/>
  <c r="N321" i="4"/>
  <c r="L321" i="4"/>
  <c r="K321" i="4"/>
  <c r="J321" i="4"/>
  <c r="I321" i="4"/>
  <c r="H321" i="4"/>
  <c r="G321" i="4"/>
  <c r="F321" i="4"/>
  <c r="S319" i="4"/>
  <c r="R319" i="4"/>
  <c r="P319" i="4"/>
  <c r="O319" i="4"/>
  <c r="N319" i="4"/>
  <c r="L319" i="4"/>
  <c r="K319" i="4"/>
  <c r="J319" i="4"/>
  <c r="I319" i="4"/>
  <c r="H319" i="4"/>
  <c r="G319" i="4"/>
  <c r="F319" i="4"/>
  <c r="S315" i="4"/>
  <c r="R315" i="4"/>
  <c r="P315" i="4"/>
  <c r="O315" i="4"/>
  <c r="N315" i="4"/>
  <c r="L315" i="4"/>
  <c r="K315" i="4"/>
  <c r="J315" i="4"/>
  <c r="I315" i="4"/>
  <c r="H315" i="4"/>
  <c r="G315" i="4"/>
  <c r="F315" i="4"/>
  <c r="M311" i="4"/>
  <c r="R310" i="4"/>
  <c r="E310" i="4"/>
  <c r="B308" i="4"/>
  <c r="L303" i="4"/>
  <c r="K303" i="4"/>
  <c r="J303" i="4"/>
  <c r="I303" i="4"/>
  <c r="H303" i="4"/>
  <c r="G303" i="4"/>
  <c r="F303" i="4"/>
  <c r="L301" i="4"/>
  <c r="K301" i="4"/>
  <c r="J301" i="4"/>
  <c r="I301" i="4"/>
  <c r="H301" i="4"/>
  <c r="G301" i="4"/>
  <c r="F301" i="4"/>
  <c r="L299" i="4"/>
  <c r="K299" i="4"/>
  <c r="J299" i="4"/>
  <c r="I299" i="4"/>
  <c r="H299" i="4"/>
  <c r="G299" i="4"/>
  <c r="F299" i="4"/>
  <c r="S297" i="4"/>
  <c r="R297" i="4"/>
  <c r="P297" i="4"/>
  <c r="O297" i="4"/>
  <c r="N297" i="4"/>
  <c r="L297" i="4"/>
  <c r="K297" i="4"/>
  <c r="J297" i="4"/>
  <c r="I297" i="4"/>
  <c r="H297" i="4"/>
  <c r="G297" i="4"/>
  <c r="F297" i="4"/>
  <c r="S295" i="4"/>
  <c r="R295" i="4"/>
  <c r="P295" i="4"/>
  <c r="O295" i="4"/>
  <c r="N295" i="4"/>
  <c r="L295" i="4"/>
  <c r="K295" i="4"/>
  <c r="J295" i="4"/>
  <c r="I295" i="4"/>
  <c r="H295" i="4"/>
  <c r="G295" i="4"/>
  <c r="F295" i="4"/>
  <c r="S293" i="4"/>
  <c r="R293" i="4"/>
  <c r="P293" i="4"/>
  <c r="O293" i="4"/>
  <c r="N293" i="4"/>
  <c r="L293" i="4"/>
  <c r="K293" i="4"/>
  <c r="J293" i="4"/>
  <c r="I293" i="4"/>
  <c r="H293" i="4"/>
  <c r="G293" i="4"/>
  <c r="F293" i="4"/>
  <c r="S291" i="4"/>
  <c r="R291" i="4"/>
  <c r="P291" i="4"/>
  <c r="O291" i="4"/>
  <c r="N291" i="4"/>
  <c r="L291" i="4"/>
  <c r="K291" i="4"/>
  <c r="J291" i="4"/>
  <c r="I291" i="4"/>
  <c r="H291" i="4"/>
  <c r="G291" i="4"/>
  <c r="F291" i="4"/>
  <c r="S287" i="4"/>
  <c r="R287" i="4"/>
  <c r="P287" i="4"/>
  <c r="O287" i="4"/>
  <c r="N287" i="4"/>
  <c r="L287" i="4"/>
  <c r="K287" i="4"/>
  <c r="J287" i="4"/>
  <c r="I287" i="4"/>
  <c r="H287" i="4"/>
  <c r="G287" i="4"/>
  <c r="F287" i="4"/>
  <c r="M283" i="4"/>
  <c r="R282" i="4"/>
  <c r="E282" i="4"/>
  <c r="B280" i="4"/>
  <c r="L275" i="4"/>
  <c r="K275" i="4"/>
  <c r="J275" i="4"/>
  <c r="I275" i="4"/>
  <c r="H275" i="4"/>
  <c r="G275" i="4"/>
  <c r="F275" i="4"/>
  <c r="L273" i="4"/>
  <c r="K273" i="4"/>
  <c r="J273" i="4"/>
  <c r="I273" i="4"/>
  <c r="H273" i="4"/>
  <c r="G273" i="4"/>
  <c r="F273" i="4"/>
  <c r="L271" i="4"/>
  <c r="K271" i="4"/>
  <c r="J271" i="4"/>
  <c r="I271" i="4"/>
  <c r="H271" i="4"/>
  <c r="G271" i="4"/>
  <c r="F271" i="4"/>
  <c r="S269" i="4"/>
  <c r="R269" i="4"/>
  <c r="P269" i="4"/>
  <c r="O269" i="4"/>
  <c r="N269" i="4"/>
  <c r="L269" i="4"/>
  <c r="K269" i="4"/>
  <c r="J269" i="4"/>
  <c r="I269" i="4"/>
  <c r="H269" i="4"/>
  <c r="G269" i="4"/>
  <c r="F269" i="4"/>
  <c r="S267" i="4"/>
  <c r="R267" i="4"/>
  <c r="P267" i="4"/>
  <c r="O267" i="4"/>
  <c r="N267" i="4"/>
  <c r="L267" i="4"/>
  <c r="K267" i="4"/>
  <c r="J267" i="4"/>
  <c r="I267" i="4"/>
  <c r="H267" i="4"/>
  <c r="G267" i="4"/>
  <c r="F267" i="4"/>
  <c r="S265" i="4"/>
  <c r="R265" i="4"/>
  <c r="P265" i="4"/>
  <c r="O265" i="4"/>
  <c r="N265" i="4"/>
  <c r="L265" i="4"/>
  <c r="K265" i="4"/>
  <c r="J265" i="4"/>
  <c r="I265" i="4"/>
  <c r="H265" i="4"/>
  <c r="G265" i="4"/>
  <c r="F265" i="4"/>
  <c r="S263" i="4"/>
  <c r="R263" i="4"/>
  <c r="P263" i="4"/>
  <c r="O263" i="4"/>
  <c r="N263" i="4"/>
  <c r="L263" i="4"/>
  <c r="K263" i="4"/>
  <c r="J263" i="4"/>
  <c r="I263" i="4"/>
  <c r="H263" i="4"/>
  <c r="G263" i="4"/>
  <c r="F263" i="4"/>
  <c r="S259" i="4"/>
  <c r="R259" i="4"/>
  <c r="P259" i="4"/>
  <c r="O259" i="4"/>
  <c r="N259" i="4"/>
  <c r="L259" i="4"/>
  <c r="K259" i="4"/>
  <c r="J259" i="4"/>
  <c r="I259" i="4"/>
  <c r="H259" i="4"/>
  <c r="G259" i="4"/>
  <c r="F259" i="4"/>
  <c r="M255" i="4"/>
  <c r="R254" i="4"/>
  <c r="E254" i="4"/>
  <c r="B252" i="4"/>
  <c r="L247" i="4"/>
  <c r="K247" i="4"/>
  <c r="J247" i="4"/>
  <c r="I247" i="4"/>
  <c r="H247" i="4"/>
  <c r="G247" i="4"/>
  <c r="F247" i="4"/>
  <c r="L245" i="4"/>
  <c r="K245" i="4"/>
  <c r="J245" i="4"/>
  <c r="I245" i="4"/>
  <c r="H245" i="4"/>
  <c r="G245" i="4"/>
  <c r="F245" i="4"/>
  <c r="L243" i="4"/>
  <c r="K243" i="4"/>
  <c r="J243" i="4"/>
  <c r="I243" i="4"/>
  <c r="H243" i="4"/>
  <c r="G243" i="4"/>
  <c r="F243" i="4"/>
  <c r="S241" i="4"/>
  <c r="R241" i="4"/>
  <c r="P241" i="4"/>
  <c r="O241" i="4"/>
  <c r="N241" i="4"/>
  <c r="L241" i="4"/>
  <c r="K241" i="4"/>
  <c r="J241" i="4"/>
  <c r="I241" i="4"/>
  <c r="H241" i="4"/>
  <c r="G241" i="4"/>
  <c r="F241" i="4"/>
  <c r="S239" i="4"/>
  <c r="R239" i="4"/>
  <c r="P239" i="4"/>
  <c r="O239" i="4"/>
  <c r="N239" i="4"/>
  <c r="L239" i="4"/>
  <c r="K239" i="4"/>
  <c r="J239" i="4"/>
  <c r="I239" i="4"/>
  <c r="H239" i="4"/>
  <c r="G239" i="4"/>
  <c r="F239" i="4"/>
  <c r="S237" i="4"/>
  <c r="R237" i="4"/>
  <c r="P237" i="4"/>
  <c r="O237" i="4"/>
  <c r="N237" i="4"/>
  <c r="L237" i="4"/>
  <c r="K237" i="4"/>
  <c r="J237" i="4"/>
  <c r="I237" i="4"/>
  <c r="H237" i="4"/>
  <c r="G237" i="4"/>
  <c r="F237" i="4"/>
  <c r="S235" i="4"/>
  <c r="R235" i="4"/>
  <c r="P235" i="4"/>
  <c r="O235" i="4"/>
  <c r="N235" i="4"/>
  <c r="L235" i="4"/>
  <c r="K235" i="4"/>
  <c r="J235" i="4"/>
  <c r="I235" i="4"/>
  <c r="H235" i="4"/>
  <c r="G235" i="4"/>
  <c r="F235" i="4"/>
  <c r="S231" i="4"/>
  <c r="R231" i="4"/>
  <c r="P231" i="4"/>
  <c r="O231" i="4"/>
  <c r="N231" i="4"/>
  <c r="L231" i="4"/>
  <c r="K231" i="4"/>
  <c r="J231" i="4"/>
  <c r="I231" i="4"/>
  <c r="H231" i="4"/>
  <c r="G231" i="4"/>
  <c r="F231" i="4"/>
  <c r="M227" i="4"/>
  <c r="R226" i="4"/>
  <c r="E226" i="4"/>
  <c r="B224" i="4"/>
  <c r="L219" i="4"/>
  <c r="K219" i="4"/>
  <c r="J219" i="4"/>
  <c r="I219" i="4"/>
  <c r="H219" i="4"/>
  <c r="G219" i="4"/>
  <c r="F219" i="4"/>
  <c r="L217" i="4"/>
  <c r="K217" i="4"/>
  <c r="J217" i="4"/>
  <c r="I217" i="4"/>
  <c r="H217" i="4"/>
  <c r="G217" i="4"/>
  <c r="F217" i="4"/>
  <c r="L215" i="4"/>
  <c r="K215" i="4"/>
  <c r="J215" i="4"/>
  <c r="I215" i="4"/>
  <c r="H215" i="4"/>
  <c r="G215" i="4"/>
  <c r="F215" i="4"/>
  <c r="S213" i="4"/>
  <c r="R213" i="4"/>
  <c r="P213" i="4"/>
  <c r="O213" i="4"/>
  <c r="N213" i="4"/>
  <c r="L213" i="4"/>
  <c r="K213" i="4"/>
  <c r="J213" i="4"/>
  <c r="I213" i="4"/>
  <c r="H213" i="4"/>
  <c r="G213" i="4"/>
  <c r="F213" i="4"/>
  <c r="S211" i="4"/>
  <c r="R211" i="4"/>
  <c r="P211" i="4"/>
  <c r="O211" i="4"/>
  <c r="N211" i="4"/>
  <c r="L211" i="4"/>
  <c r="K211" i="4"/>
  <c r="J211" i="4"/>
  <c r="I211" i="4"/>
  <c r="H211" i="4"/>
  <c r="G211" i="4"/>
  <c r="F211" i="4"/>
  <c r="S209" i="4"/>
  <c r="R209" i="4"/>
  <c r="P209" i="4"/>
  <c r="O209" i="4"/>
  <c r="N209" i="4"/>
  <c r="L209" i="4"/>
  <c r="K209" i="4"/>
  <c r="J209" i="4"/>
  <c r="I209" i="4"/>
  <c r="H209" i="4"/>
  <c r="G209" i="4"/>
  <c r="F209" i="4"/>
  <c r="S207" i="4"/>
  <c r="R207" i="4"/>
  <c r="P207" i="4"/>
  <c r="O207" i="4"/>
  <c r="N207" i="4"/>
  <c r="L207" i="4"/>
  <c r="K207" i="4"/>
  <c r="J207" i="4"/>
  <c r="I207" i="4"/>
  <c r="H207" i="4"/>
  <c r="G207" i="4"/>
  <c r="F207" i="4"/>
  <c r="S203" i="4"/>
  <c r="R203" i="4"/>
  <c r="P203" i="4"/>
  <c r="O203" i="4"/>
  <c r="N203" i="4"/>
  <c r="L203" i="4"/>
  <c r="K203" i="4"/>
  <c r="J203" i="4"/>
  <c r="I203" i="4"/>
  <c r="H203" i="4"/>
  <c r="G203" i="4"/>
  <c r="F203" i="4"/>
  <c r="M199" i="4"/>
  <c r="R198" i="4"/>
  <c r="E198" i="4"/>
  <c r="B196" i="4"/>
  <c r="L191" i="4"/>
  <c r="K191" i="4"/>
  <c r="J191" i="4"/>
  <c r="I191" i="4"/>
  <c r="H191" i="4"/>
  <c r="G191" i="4"/>
  <c r="F191" i="4"/>
  <c r="L189" i="4"/>
  <c r="K189" i="4"/>
  <c r="J189" i="4"/>
  <c r="I189" i="4"/>
  <c r="H189" i="4"/>
  <c r="G189" i="4"/>
  <c r="F189" i="4"/>
  <c r="L187" i="4"/>
  <c r="K187" i="4"/>
  <c r="J187" i="4"/>
  <c r="I187" i="4"/>
  <c r="H187" i="4"/>
  <c r="G187" i="4"/>
  <c r="F187" i="4"/>
  <c r="S185" i="4"/>
  <c r="R185" i="4"/>
  <c r="P185" i="4"/>
  <c r="O185" i="4"/>
  <c r="N185" i="4"/>
  <c r="L185" i="4"/>
  <c r="K185" i="4"/>
  <c r="J185" i="4"/>
  <c r="I185" i="4"/>
  <c r="H185" i="4"/>
  <c r="G185" i="4"/>
  <c r="F185" i="4"/>
  <c r="S183" i="4"/>
  <c r="R183" i="4"/>
  <c r="P183" i="4"/>
  <c r="O183" i="4"/>
  <c r="N183" i="4"/>
  <c r="L183" i="4"/>
  <c r="K183" i="4"/>
  <c r="J183" i="4"/>
  <c r="I183" i="4"/>
  <c r="H183" i="4"/>
  <c r="G183" i="4"/>
  <c r="F183" i="4"/>
  <c r="S181" i="4"/>
  <c r="R181" i="4"/>
  <c r="P181" i="4"/>
  <c r="O181" i="4"/>
  <c r="N181" i="4"/>
  <c r="L181" i="4"/>
  <c r="K181" i="4"/>
  <c r="J181" i="4"/>
  <c r="I181" i="4"/>
  <c r="H181" i="4"/>
  <c r="G181" i="4"/>
  <c r="F181" i="4"/>
  <c r="S179" i="4"/>
  <c r="R179" i="4"/>
  <c r="P179" i="4"/>
  <c r="O179" i="4"/>
  <c r="N179" i="4"/>
  <c r="L179" i="4"/>
  <c r="K179" i="4"/>
  <c r="J179" i="4"/>
  <c r="I179" i="4"/>
  <c r="H179" i="4"/>
  <c r="G179" i="4"/>
  <c r="F179" i="4"/>
  <c r="S175" i="4"/>
  <c r="R175" i="4"/>
  <c r="P175" i="4"/>
  <c r="O175" i="4"/>
  <c r="N175" i="4"/>
  <c r="L175" i="4"/>
  <c r="K175" i="4"/>
  <c r="J175" i="4"/>
  <c r="I175" i="4"/>
  <c r="H175" i="4"/>
  <c r="G175" i="4"/>
  <c r="F175" i="4"/>
  <c r="M171" i="4"/>
  <c r="R170" i="4"/>
  <c r="E170" i="4"/>
  <c r="B168" i="4"/>
  <c r="L163" i="4"/>
  <c r="K163" i="4"/>
  <c r="J163" i="4"/>
  <c r="I163" i="4"/>
  <c r="H163" i="4"/>
  <c r="G163" i="4"/>
  <c r="F163" i="4"/>
  <c r="L161" i="4"/>
  <c r="K161" i="4"/>
  <c r="J161" i="4"/>
  <c r="I161" i="4"/>
  <c r="H161" i="4"/>
  <c r="G161" i="4"/>
  <c r="F161" i="4"/>
  <c r="L159" i="4"/>
  <c r="K159" i="4"/>
  <c r="J159" i="4"/>
  <c r="I159" i="4"/>
  <c r="H159" i="4"/>
  <c r="G159" i="4"/>
  <c r="F159" i="4"/>
  <c r="S157" i="4"/>
  <c r="R157" i="4"/>
  <c r="P157" i="4"/>
  <c r="O157" i="4"/>
  <c r="N157" i="4"/>
  <c r="L157" i="4"/>
  <c r="K157" i="4"/>
  <c r="J157" i="4"/>
  <c r="I157" i="4"/>
  <c r="H157" i="4"/>
  <c r="G157" i="4"/>
  <c r="F157" i="4"/>
  <c r="S155" i="4"/>
  <c r="R155" i="4"/>
  <c r="P155" i="4"/>
  <c r="O155" i="4"/>
  <c r="N155" i="4"/>
  <c r="L155" i="4"/>
  <c r="K155" i="4"/>
  <c r="J155" i="4"/>
  <c r="I155" i="4"/>
  <c r="H155" i="4"/>
  <c r="G155" i="4"/>
  <c r="F155" i="4"/>
  <c r="S153" i="4"/>
  <c r="R153" i="4"/>
  <c r="P153" i="4"/>
  <c r="O153" i="4"/>
  <c r="N153" i="4"/>
  <c r="L153" i="4"/>
  <c r="K153" i="4"/>
  <c r="J153" i="4"/>
  <c r="I153" i="4"/>
  <c r="H153" i="4"/>
  <c r="G153" i="4"/>
  <c r="F153" i="4"/>
  <c r="S151" i="4"/>
  <c r="R151" i="4"/>
  <c r="P151" i="4"/>
  <c r="O151" i="4"/>
  <c r="N151" i="4"/>
  <c r="L151" i="4"/>
  <c r="K151" i="4"/>
  <c r="J151" i="4"/>
  <c r="I151" i="4"/>
  <c r="H151" i="4"/>
  <c r="G151" i="4"/>
  <c r="F151" i="4"/>
  <c r="S147" i="4"/>
  <c r="R147" i="4"/>
  <c r="P147" i="4"/>
  <c r="O147" i="4"/>
  <c r="N147" i="4"/>
  <c r="L147" i="4"/>
  <c r="K147" i="4"/>
  <c r="J147" i="4"/>
  <c r="I147" i="4"/>
  <c r="H147" i="4"/>
  <c r="G147" i="4"/>
  <c r="F147" i="4"/>
  <c r="M143" i="4"/>
  <c r="R142" i="4"/>
  <c r="E142" i="4"/>
  <c r="B140" i="4"/>
  <c r="L135" i="4"/>
  <c r="K135" i="4"/>
  <c r="J135" i="4"/>
  <c r="I135" i="4"/>
  <c r="H135" i="4"/>
  <c r="G135" i="4"/>
  <c r="F135" i="4"/>
  <c r="L133" i="4"/>
  <c r="K133" i="4"/>
  <c r="J133" i="4"/>
  <c r="I133" i="4"/>
  <c r="H133" i="4"/>
  <c r="G133" i="4"/>
  <c r="F133" i="4"/>
  <c r="L131" i="4"/>
  <c r="K131" i="4"/>
  <c r="J131" i="4"/>
  <c r="I131" i="4"/>
  <c r="H131" i="4"/>
  <c r="G131" i="4"/>
  <c r="F131" i="4"/>
  <c r="S129" i="4"/>
  <c r="R129" i="4"/>
  <c r="P129" i="4"/>
  <c r="O129" i="4"/>
  <c r="N129" i="4"/>
  <c r="L129" i="4"/>
  <c r="K129" i="4"/>
  <c r="J129" i="4"/>
  <c r="I129" i="4"/>
  <c r="H129" i="4"/>
  <c r="G129" i="4"/>
  <c r="F129" i="4"/>
  <c r="S127" i="4"/>
  <c r="R127" i="4"/>
  <c r="P127" i="4"/>
  <c r="O127" i="4"/>
  <c r="N127" i="4"/>
  <c r="L127" i="4"/>
  <c r="K127" i="4"/>
  <c r="J127" i="4"/>
  <c r="I127" i="4"/>
  <c r="H127" i="4"/>
  <c r="G127" i="4"/>
  <c r="F127" i="4"/>
  <c r="S125" i="4"/>
  <c r="R125" i="4"/>
  <c r="P125" i="4"/>
  <c r="O125" i="4"/>
  <c r="N125" i="4"/>
  <c r="L125" i="4"/>
  <c r="K125" i="4"/>
  <c r="J125" i="4"/>
  <c r="I125" i="4"/>
  <c r="H125" i="4"/>
  <c r="G125" i="4"/>
  <c r="F125" i="4"/>
  <c r="S123" i="4"/>
  <c r="R123" i="4"/>
  <c r="P123" i="4"/>
  <c r="O123" i="4"/>
  <c r="N123" i="4"/>
  <c r="L123" i="4"/>
  <c r="K123" i="4"/>
  <c r="J123" i="4"/>
  <c r="I123" i="4"/>
  <c r="H123" i="4"/>
  <c r="G123" i="4"/>
  <c r="F123" i="4"/>
  <c r="S119" i="4"/>
  <c r="R119" i="4"/>
  <c r="P119" i="4"/>
  <c r="O119" i="4"/>
  <c r="N119" i="4"/>
  <c r="L119" i="4"/>
  <c r="K119" i="4"/>
  <c r="J119" i="4"/>
  <c r="I119" i="4"/>
  <c r="H119" i="4"/>
  <c r="G119" i="4"/>
  <c r="F119" i="4"/>
  <c r="M115" i="4"/>
  <c r="R114" i="4"/>
  <c r="E114" i="4"/>
  <c r="B112" i="4"/>
  <c r="L107" i="4"/>
  <c r="K107" i="4"/>
  <c r="J107" i="4"/>
  <c r="I107" i="4"/>
  <c r="H107" i="4"/>
  <c r="G107" i="4"/>
  <c r="F107" i="4"/>
  <c r="L105" i="4"/>
  <c r="K105" i="4"/>
  <c r="J105" i="4"/>
  <c r="I105" i="4"/>
  <c r="H105" i="4"/>
  <c r="G105" i="4"/>
  <c r="F105" i="4"/>
  <c r="L103" i="4"/>
  <c r="K103" i="4"/>
  <c r="J103" i="4"/>
  <c r="I103" i="4"/>
  <c r="H103" i="4"/>
  <c r="G103" i="4"/>
  <c r="F103" i="4"/>
  <c r="S101" i="4"/>
  <c r="R101" i="4"/>
  <c r="P101" i="4"/>
  <c r="O101" i="4"/>
  <c r="N101" i="4"/>
  <c r="L101" i="4"/>
  <c r="K101" i="4"/>
  <c r="J101" i="4"/>
  <c r="I101" i="4"/>
  <c r="H101" i="4"/>
  <c r="G101" i="4"/>
  <c r="F101" i="4"/>
  <c r="S99" i="4"/>
  <c r="R99" i="4"/>
  <c r="P99" i="4"/>
  <c r="O99" i="4"/>
  <c r="N99" i="4"/>
  <c r="L99" i="4"/>
  <c r="K99" i="4"/>
  <c r="J99" i="4"/>
  <c r="I99" i="4"/>
  <c r="H99" i="4"/>
  <c r="G99" i="4"/>
  <c r="F99" i="4"/>
  <c r="S97" i="4"/>
  <c r="R97" i="4"/>
  <c r="P97" i="4"/>
  <c r="O97" i="4"/>
  <c r="N97" i="4"/>
  <c r="L97" i="4"/>
  <c r="K97" i="4"/>
  <c r="J97" i="4"/>
  <c r="I97" i="4"/>
  <c r="H97" i="4"/>
  <c r="G97" i="4"/>
  <c r="F97" i="4"/>
  <c r="S95" i="4"/>
  <c r="R95" i="4"/>
  <c r="P95" i="4"/>
  <c r="O95" i="4"/>
  <c r="N95" i="4"/>
  <c r="L95" i="4"/>
  <c r="K95" i="4"/>
  <c r="J95" i="4"/>
  <c r="I95" i="4"/>
  <c r="H95" i="4"/>
  <c r="G95" i="4"/>
  <c r="F95" i="4"/>
  <c r="S91" i="4"/>
  <c r="R91" i="4"/>
  <c r="P91" i="4"/>
  <c r="O91" i="4"/>
  <c r="N91" i="4"/>
  <c r="L91" i="4"/>
  <c r="K91" i="4"/>
  <c r="J91" i="4"/>
  <c r="I91" i="4"/>
  <c r="H91" i="4"/>
  <c r="G91" i="4"/>
  <c r="F91" i="4"/>
  <c r="M87" i="4"/>
  <c r="R86" i="4"/>
  <c r="E86" i="4"/>
  <c r="B84" i="4"/>
  <c r="L79" i="4"/>
  <c r="K79" i="4"/>
  <c r="J79" i="4"/>
  <c r="I79" i="4"/>
  <c r="H79" i="4"/>
  <c r="G79" i="4"/>
  <c r="F79" i="4"/>
  <c r="L77" i="4"/>
  <c r="K77" i="4"/>
  <c r="J77" i="4"/>
  <c r="I77" i="4"/>
  <c r="H77" i="4"/>
  <c r="G77" i="4"/>
  <c r="F77" i="4"/>
  <c r="L75" i="4"/>
  <c r="K75" i="4"/>
  <c r="J75" i="4"/>
  <c r="I75" i="4"/>
  <c r="H75" i="4"/>
  <c r="G75" i="4"/>
  <c r="F75" i="4"/>
  <c r="S73" i="4"/>
  <c r="R73" i="4"/>
  <c r="P73" i="4"/>
  <c r="O73" i="4"/>
  <c r="N73" i="4"/>
  <c r="L73" i="4"/>
  <c r="K73" i="4"/>
  <c r="J73" i="4"/>
  <c r="I73" i="4"/>
  <c r="H73" i="4"/>
  <c r="G73" i="4"/>
  <c r="F73" i="4"/>
  <c r="S71" i="4"/>
  <c r="R71" i="4"/>
  <c r="P71" i="4"/>
  <c r="O71" i="4"/>
  <c r="N71" i="4"/>
  <c r="L71" i="4"/>
  <c r="K71" i="4"/>
  <c r="J71" i="4"/>
  <c r="I71" i="4"/>
  <c r="H71" i="4"/>
  <c r="G71" i="4"/>
  <c r="F71" i="4"/>
  <c r="S69" i="4"/>
  <c r="R69" i="4"/>
  <c r="P69" i="4"/>
  <c r="O69" i="4"/>
  <c r="N69" i="4"/>
  <c r="L69" i="4"/>
  <c r="K69" i="4"/>
  <c r="J69" i="4"/>
  <c r="I69" i="4"/>
  <c r="H69" i="4"/>
  <c r="G69" i="4"/>
  <c r="F69" i="4"/>
  <c r="S67" i="4"/>
  <c r="R67" i="4"/>
  <c r="P67" i="4"/>
  <c r="O67" i="4"/>
  <c r="N67" i="4"/>
  <c r="L67" i="4"/>
  <c r="K67" i="4"/>
  <c r="J67" i="4"/>
  <c r="I67" i="4"/>
  <c r="H67" i="4"/>
  <c r="G67" i="4"/>
  <c r="F67" i="4"/>
  <c r="S63" i="4"/>
  <c r="R63" i="4"/>
  <c r="P63" i="4"/>
  <c r="O63" i="4"/>
  <c r="N63" i="4"/>
  <c r="L63" i="4"/>
  <c r="K63" i="4"/>
  <c r="J63" i="4"/>
  <c r="I63" i="4"/>
  <c r="H63" i="4"/>
  <c r="G63" i="4"/>
  <c r="F63" i="4"/>
  <c r="M59" i="4"/>
  <c r="R58" i="4"/>
  <c r="E58" i="4"/>
  <c r="B56" i="4"/>
  <c r="L51" i="4"/>
  <c r="K51" i="4"/>
  <c r="J51" i="4"/>
  <c r="I51" i="4"/>
  <c r="H51" i="4"/>
  <c r="G51" i="4"/>
  <c r="F51" i="4"/>
  <c r="L49" i="4"/>
  <c r="K49" i="4"/>
  <c r="J49" i="4"/>
  <c r="I49" i="4"/>
  <c r="H49" i="4"/>
  <c r="G49" i="4"/>
  <c r="F49" i="4"/>
  <c r="L47" i="4"/>
  <c r="K47" i="4"/>
  <c r="J47" i="4"/>
  <c r="I47" i="4"/>
  <c r="H47" i="4"/>
  <c r="G47" i="4"/>
  <c r="F47" i="4"/>
  <c r="S45" i="4"/>
  <c r="R45" i="4"/>
  <c r="P45" i="4"/>
  <c r="O45" i="4"/>
  <c r="N45" i="4"/>
  <c r="L45" i="4"/>
  <c r="K45" i="4"/>
  <c r="J45" i="4"/>
  <c r="I45" i="4"/>
  <c r="H45" i="4"/>
  <c r="G45" i="4"/>
  <c r="F45" i="4"/>
  <c r="S43" i="4"/>
  <c r="R43" i="4"/>
  <c r="P43" i="4"/>
  <c r="O43" i="4"/>
  <c r="N43" i="4"/>
  <c r="L43" i="4"/>
  <c r="K43" i="4"/>
  <c r="J43" i="4"/>
  <c r="I43" i="4"/>
  <c r="H43" i="4"/>
  <c r="G43" i="4"/>
  <c r="F43" i="4"/>
  <c r="S41" i="4"/>
  <c r="R41" i="4"/>
  <c r="P41" i="4"/>
  <c r="O41" i="4"/>
  <c r="N41" i="4"/>
  <c r="L41" i="4"/>
  <c r="K41" i="4"/>
  <c r="J41" i="4"/>
  <c r="I41" i="4"/>
  <c r="H41" i="4"/>
  <c r="G41" i="4"/>
  <c r="F41" i="4"/>
  <c r="S39" i="4"/>
  <c r="R39" i="4"/>
  <c r="P39" i="4"/>
  <c r="O39" i="4"/>
  <c r="N39" i="4"/>
  <c r="L39" i="4"/>
  <c r="K39" i="4"/>
  <c r="J39" i="4"/>
  <c r="I39" i="4"/>
  <c r="H39" i="4"/>
  <c r="G39" i="4"/>
  <c r="F39" i="4"/>
  <c r="S35" i="4"/>
  <c r="R35" i="4"/>
  <c r="P35" i="4"/>
  <c r="O35" i="4"/>
  <c r="N35" i="4"/>
  <c r="L35" i="4"/>
  <c r="K35" i="4"/>
  <c r="J35" i="4"/>
  <c r="I35" i="4"/>
  <c r="H35" i="4"/>
  <c r="G35" i="4"/>
  <c r="F35" i="4"/>
  <c r="R30" i="4"/>
  <c r="E30" i="4"/>
  <c r="B28" i="4"/>
  <c r="R2" i="4"/>
  <c r="P11" i="21"/>
  <c r="P7" i="21"/>
  <c r="E3" i="21"/>
  <c r="P3" i="21"/>
  <c r="E7" i="21"/>
  <c r="E11" i="21"/>
  <c r="G23" i="4"/>
  <c r="H23" i="4"/>
  <c r="I23" i="4"/>
  <c r="J23" i="4"/>
  <c r="K23" i="4"/>
  <c r="L23" i="4"/>
  <c r="F23" i="4"/>
  <c r="G21" i="4"/>
  <c r="H21" i="4"/>
  <c r="I21" i="4"/>
  <c r="J21" i="4"/>
  <c r="K21" i="4"/>
  <c r="L21" i="4"/>
  <c r="F21" i="4"/>
  <c r="G19" i="4"/>
  <c r="H19" i="4"/>
  <c r="I19" i="4"/>
  <c r="J19" i="4"/>
  <c r="K19" i="4"/>
  <c r="L19" i="4"/>
  <c r="F19" i="4"/>
  <c r="G17" i="4"/>
  <c r="H17" i="4"/>
  <c r="I17" i="4"/>
  <c r="J17" i="4"/>
  <c r="K17" i="4"/>
  <c r="L17" i="4"/>
  <c r="N17" i="4"/>
  <c r="O17" i="4"/>
  <c r="P17" i="4"/>
  <c r="R17" i="4"/>
  <c r="S17" i="4"/>
  <c r="F17" i="4"/>
  <c r="G15" i="4"/>
  <c r="H15" i="4"/>
  <c r="I15" i="4"/>
  <c r="J15" i="4"/>
  <c r="K15" i="4"/>
  <c r="L15" i="4"/>
  <c r="N15" i="4"/>
  <c r="O15" i="4"/>
  <c r="P15" i="4"/>
  <c r="R15" i="4"/>
  <c r="S15" i="4"/>
  <c r="F15" i="4"/>
  <c r="G13" i="4"/>
  <c r="H13" i="4"/>
  <c r="I13" i="4"/>
  <c r="J13" i="4"/>
  <c r="K13" i="4"/>
  <c r="L13" i="4"/>
  <c r="N13" i="4"/>
  <c r="O13" i="4"/>
  <c r="P13" i="4"/>
  <c r="R13" i="4"/>
  <c r="S13" i="4"/>
  <c r="F13" i="4"/>
  <c r="G11" i="4"/>
  <c r="H11" i="4"/>
  <c r="I11" i="4"/>
  <c r="J11" i="4"/>
  <c r="K11" i="4"/>
  <c r="L11" i="4"/>
  <c r="N11" i="4"/>
  <c r="O11" i="4"/>
  <c r="P11" i="4"/>
  <c r="R11" i="4"/>
  <c r="S11" i="4"/>
  <c r="F11" i="4"/>
  <c r="H7" i="4"/>
  <c r="I7" i="4"/>
  <c r="J7" i="4"/>
  <c r="K7" i="4"/>
  <c r="L7" i="4"/>
  <c r="N7" i="4"/>
  <c r="O7" i="4"/>
  <c r="P7" i="4"/>
  <c r="R7" i="4"/>
  <c r="S7" i="4"/>
  <c r="G7" i="4"/>
  <c r="F7" i="4"/>
  <c r="R1676" i="4"/>
  <c r="S1676" i="4" s="1"/>
  <c r="R1592" i="4"/>
  <c r="S1592" i="4" s="1"/>
  <c r="R1564" i="4"/>
  <c r="S1564" i="4" s="1"/>
  <c r="R1508" i="4"/>
  <c r="S1508" i="4" s="1"/>
  <c r="R1452" i="4"/>
  <c r="S1452" i="4" s="1"/>
  <c r="R1424" i="4"/>
  <c r="S1424" i="4" s="1"/>
  <c r="C57" i="19"/>
  <c r="C56" i="19"/>
  <c r="C55" i="19"/>
  <c r="C54" i="19"/>
  <c r="R1284" i="4"/>
  <c r="S1284" i="4" s="1"/>
  <c r="C53" i="19"/>
  <c r="C52" i="19"/>
  <c r="R1228" i="4"/>
  <c r="S1228" i="4" s="1"/>
  <c r="C51" i="19"/>
  <c r="C50" i="19"/>
  <c r="C49" i="19"/>
  <c r="C48" i="19"/>
  <c r="C47" i="19"/>
  <c r="C46" i="19"/>
  <c r="C45" i="19"/>
  <c r="C44" i="19"/>
  <c r="C43" i="19"/>
  <c r="C42" i="19"/>
  <c r="C41" i="19"/>
  <c r="C40" i="19"/>
  <c r="C39" i="19"/>
  <c r="C38" i="19"/>
  <c r="C37" i="19"/>
  <c r="C36" i="19"/>
  <c r="R780" i="4"/>
  <c r="S780" i="4" s="1"/>
  <c r="C35" i="19"/>
  <c r="C34" i="19"/>
  <c r="R724" i="4"/>
  <c r="S724" i="4" s="1"/>
  <c r="C33" i="19"/>
  <c r="C32" i="19"/>
  <c r="C31" i="19"/>
  <c r="C30" i="19"/>
  <c r="R612" i="4"/>
  <c r="S612" i="4" s="1"/>
  <c r="C29" i="19"/>
  <c r="C28" i="19"/>
  <c r="C27" i="19"/>
  <c r="C26" i="19"/>
  <c r="R500" i="4"/>
  <c r="S500" i="4" s="1"/>
  <c r="C25" i="19"/>
  <c r="C24" i="19"/>
  <c r="R444" i="4"/>
  <c r="S444" i="4" s="1"/>
  <c r="C23" i="19"/>
  <c r="C22" i="19"/>
  <c r="R388" i="4"/>
  <c r="S388" i="4" s="1"/>
  <c r="C21" i="19"/>
  <c r="C20" i="19"/>
  <c r="R332" i="4"/>
  <c r="S332" i="4" s="1"/>
  <c r="C19" i="19"/>
  <c r="C18" i="19"/>
  <c r="C17" i="19"/>
  <c r="C16" i="19"/>
  <c r="R220" i="4"/>
  <c r="S220" i="4" s="1"/>
  <c r="C15" i="19"/>
  <c r="C14" i="19"/>
  <c r="C13" i="19"/>
  <c r="C12" i="19"/>
  <c r="R108" i="4"/>
  <c r="S108" i="4" s="1"/>
  <c r="C11" i="19"/>
  <c r="C10" i="19"/>
  <c r="C9" i="19"/>
  <c r="C8" i="19"/>
  <c r="E2" i="19"/>
  <c r="S2" i="19" s="1"/>
  <c r="C57" i="18"/>
  <c r="R1366" i="4"/>
  <c r="S1366" i="4" s="1"/>
  <c r="C56" i="18"/>
  <c r="C55" i="18"/>
  <c r="C54" i="18"/>
  <c r="C53" i="18"/>
  <c r="R1254" i="4"/>
  <c r="S1254" i="4" s="1"/>
  <c r="C52" i="18"/>
  <c r="C51" i="18"/>
  <c r="C50" i="18"/>
  <c r="C49" i="18"/>
  <c r="R1142" i="4"/>
  <c r="S1142" i="4" s="1"/>
  <c r="C48" i="18"/>
  <c r="C47" i="18"/>
  <c r="R1086" i="4"/>
  <c r="S1086" i="4" s="1"/>
  <c r="C46" i="18"/>
  <c r="C45" i="18"/>
  <c r="R1030" i="4"/>
  <c r="S1030" i="4" s="1"/>
  <c r="C44" i="18"/>
  <c r="C43" i="18"/>
  <c r="C42" i="18"/>
  <c r="C41" i="18"/>
  <c r="R918" i="4"/>
  <c r="S918" i="4" s="1"/>
  <c r="C40" i="18"/>
  <c r="C39" i="18"/>
  <c r="R862" i="4"/>
  <c r="S862" i="4" s="1"/>
  <c r="C38" i="18"/>
  <c r="C37" i="18"/>
  <c r="C36" i="18"/>
  <c r="C35" i="18"/>
  <c r="C34" i="18"/>
  <c r="C33" i="18"/>
  <c r="C32" i="18"/>
  <c r="C31" i="18"/>
  <c r="R638" i="4"/>
  <c r="S638" i="4" s="1"/>
  <c r="C30" i="18"/>
  <c r="C29" i="18"/>
  <c r="R582" i="4"/>
  <c r="S582" i="4" s="1"/>
  <c r="C28" i="18"/>
  <c r="C27" i="18"/>
  <c r="C26" i="18"/>
  <c r="C25" i="18"/>
  <c r="R470" i="4"/>
  <c r="S470" i="4" s="1"/>
  <c r="C24" i="18"/>
  <c r="C23" i="18"/>
  <c r="C22" i="18"/>
  <c r="C21" i="18"/>
  <c r="R358" i="4"/>
  <c r="S358" i="4" s="1"/>
  <c r="C20" i="18"/>
  <c r="C19" i="18"/>
  <c r="R302" i="4"/>
  <c r="S302" i="4" s="1"/>
  <c r="C18" i="18"/>
  <c r="C17" i="18"/>
  <c r="C16" i="18"/>
  <c r="C15" i="18"/>
  <c r="R190" i="4"/>
  <c r="S190" i="4" s="1"/>
  <c r="C14" i="18"/>
  <c r="C13" i="18"/>
  <c r="C12" i="18"/>
  <c r="C11" i="18"/>
  <c r="R78" i="4"/>
  <c r="S78" i="4" s="1"/>
  <c r="C10" i="18"/>
  <c r="C9" i="18"/>
  <c r="C8" i="18"/>
  <c r="E2" i="18"/>
  <c r="S2" i="18" s="1"/>
  <c r="R1616" i="4"/>
  <c r="S1616" i="4" s="1"/>
  <c r="R1588" i="4"/>
  <c r="S1588" i="4" s="1"/>
  <c r="R1420" i="4"/>
  <c r="S1420" i="4" s="1"/>
  <c r="R1392" i="4"/>
  <c r="S1392" i="4" s="1"/>
  <c r="C57" i="17"/>
  <c r="C56" i="17"/>
  <c r="R1336" i="4"/>
  <c r="S1336" i="4" s="1"/>
  <c r="C55" i="17"/>
  <c r="C54" i="17"/>
  <c r="C53" i="17"/>
  <c r="C52" i="17"/>
  <c r="C51" i="17"/>
  <c r="C50" i="17"/>
  <c r="R1168" i="4"/>
  <c r="S1168" i="4" s="1"/>
  <c r="C49" i="17"/>
  <c r="C48" i="17"/>
  <c r="R1112" i="4"/>
  <c r="S1112" i="4" s="1"/>
  <c r="C47" i="17"/>
  <c r="C46" i="17"/>
  <c r="R1056" i="4"/>
  <c r="S1056" i="4" s="1"/>
  <c r="C45" i="17"/>
  <c r="C44" i="17"/>
  <c r="C43" i="17"/>
  <c r="C42" i="17"/>
  <c r="C41" i="17"/>
  <c r="C40" i="17"/>
  <c r="C39" i="17"/>
  <c r="C38" i="17"/>
  <c r="C37" i="17"/>
  <c r="C36" i="17"/>
  <c r="R776" i="4"/>
  <c r="S776" i="4" s="1"/>
  <c r="C35" i="17"/>
  <c r="C34" i="17"/>
  <c r="C33" i="17"/>
  <c r="C32" i="17"/>
  <c r="R664" i="4"/>
  <c r="S664" i="4" s="1"/>
  <c r="C31" i="17"/>
  <c r="C30" i="17"/>
  <c r="R608" i="4"/>
  <c r="S608" i="4" s="1"/>
  <c r="C29" i="17"/>
  <c r="C28" i="17"/>
  <c r="R552" i="4"/>
  <c r="S552" i="4" s="1"/>
  <c r="C27" i="17"/>
  <c r="C26" i="17"/>
  <c r="R496" i="4"/>
  <c r="S496" i="4" s="1"/>
  <c r="C25" i="17"/>
  <c r="C24" i="17"/>
  <c r="C23" i="17"/>
  <c r="C22" i="17"/>
  <c r="C21" i="17"/>
  <c r="C20" i="17"/>
  <c r="R328" i="4"/>
  <c r="S328" i="4" s="1"/>
  <c r="C19" i="17"/>
  <c r="C18" i="17"/>
  <c r="C17" i="17"/>
  <c r="C16" i="17"/>
  <c r="R216" i="4"/>
  <c r="S216" i="4" s="1"/>
  <c r="C15" i="17"/>
  <c r="C14" i="17"/>
  <c r="C13" i="17"/>
  <c r="C12" i="17"/>
  <c r="C11" i="17"/>
  <c r="C10" i="17"/>
  <c r="R48" i="4"/>
  <c r="S48" i="4" s="1"/>
  <c r="C9" i="17"/>
  <c r="M20" i="4"/>
  <c r="C8" i="17"/>
  <c r="E2" i="17"/>
  <c r="S2" i="17" s="1"/>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C10" i="16"/>
  <c r="C9" i="16"/>
  <c r="C8" i="16"/>
  <c r="E2" i="16"/>
  <c r="S2" i="16" s="1"/>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C10" i="15"/>
  <c r="C9" i="15"/>
  <c r="C8" i="15"/>
  <c r="E2" i="15"/>
  <c r="S2" i="15" s="1"/>
  <c r="C57" i="14"/>
  <c r="C56" i="14"/>
  <c r="C55" i="14"/>
  <c r="C54" i="14"/>
  <c r="C53" i="14"/>
  <c r="C52" i="14"/>
  <c r="C51" i="14"/>
  <c r="C50" i="14"/>
  <c r="C49" i="14"/>
  <c r="C48" i="14"/>
  <c r="C47" i="14"/>
  <c r="C46" i="14"/>
  <c r="C45" i="14"/>
  <c r="C44" i="14"/>
  <c r="C43" i="14"/>
  <c r="C42" i="14"/>
  <c r="C41" i="14"/>
  <c r="C40" i="14"/>
  <c r="C39" i="14"/>
  <c r="C38" i="14"/>
  <c r="C37" i="14"/>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E2" i="14"/>
  <c r="S2" i="14" s="1"/>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E2" i="13"/>
  <c r="S2" i="13" s="1"/>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E2" i="9"/>
  <c r="S2" i="9" s="1"/>
  <c r="E2" i="1"/>
  <c r="S2" i="1" s="1"/>
  <c r="E22" i="36" l="1"/>
  <c r="D22" i="35"/>
  <c r="M1637" i="4"/>
  <c r="M1945" i="4"/>
  <c r="M1805" i="4"/>
  <c r="M1777" i="4"/>
  <c r="M1917" i="4"/>
  <c r="M1749" i="4"/>
  <c r="M1721" i="4"/>
  <c r="M1889" i="4"/>
  <c r="M1693" i="4"/>
  <c r="M1861" i="4"/>
  <c r="M1833" i="4"/>
  <c r="R10" i="4"/>
  <c r="M10" i="4"/>
  <c r="M12" i="4"/>
  <c r="R12" i="4"/>
  <c r="Q1637" i="4"/>
  <c r="Q1945" i="4"/>
  <c r="Q1805" i="4"/>
  <c r="Q1777" i="4"/>
  <c r="Q1917" i="4"/>
  <c r="Q1749" i="4"/>
  <c r="Q1721" i="4"/>
  <c r="Q1889" i="4"/>
  <c r="Q1693" i="4"/>
  <c r="Q1861" i="4"/>
  <c r="Q1833" i="4"/>
  <c r="M16" i="4"/>
  <c r="R16" i="4"/>
  <c r="M18" i="4"/>
  <c r="Q1635" i="4"/>
  <c r="Q1887" i="4"/>
  <c r="Q1691" i="4"/>
  <c r="Q1859" i="4"/>
  <c r="Q1831" i="4"/>
  <c r="Q1943" i="4"/>
  <c r="Q1803" i="4"/>
  <c r="Q1775" i="4"/>
  <c r="Q1915" i="4"/>
  <c r="Q1747" i="4"/>
  <c r="Q1719" i="4"/>
  <c r="M1641" i="4"/>
  <c r="M1949" i="4"/>
  <c r="M1809" i="4"/>
  <c r="M1781" i="4"/>
  <c r="M1921" i="4"/>
  <c r="M1753" i="4"/>
  <c r="M1725" i="4"/>
  <c r="M1893" i="4"/>
  <c r="M1697" i="4"/>
  <c r="M1865" i="4"/>
  <c r="M1837" i="4"/>
  <c r="M1941" i="4"/>
  <c r="M1801" i="4"/>
  <c r="M1773" i="4"/>
  <c r="M1913" i="4"/>
  <c r="M1745" i="4"/>
  <c r="M1717" i="4"/>
  <c r="M1661" i="4"/>
  <c r="M1605" i="4"/>
  <c r="M1549" i="4"/>
  <c r="M1493" i="4"/>
  <c r="M1437" i="4"/>
  <c r="M1381" i="4"/>
  <c r="M1325" i="4"/>
  <c r="M1269" i="4"/>
  <c r="M1213" i="4"/>
  <c r="M1157" i="4"/>
  <c r="M1101" i="4"/>
  <c r="M1045" i="4"/>
  <c r="M989" i="4"/>
  <c r="M933" i="4"/>
  <c r="M877" i="4"/>
  <c r="M821" i="4"/>
  <c r="M765" i="4"/>
  <c r="M709" i="4"/>
  <c r="M653" i="4"/>
  <c r="M1885" i="4"/>
  <c r="M1689" i="4"/>
  <c r="M1857" i="4"/>
  <c r="M1829" i="4"/>
  <c r="M1633" i="4"/>
  <c r="M1577" i="4"/>
  <c r="M1521" i="4"/>
  <c r="M1465" i="4"/>
  <c r="M1409" i="4"/>
  <c r="M1353" i="4"/>
  <c r="M1297" i="4"/>
  <c r="M1241" i="4"/>
  <c r="M1185" i="4"/>
  <c r="M1129" i="4"/>
  <c r="M1073" i="4"/>
  <c r="M1017" i="4"/>
  <c r="M961" i="4"/>
  <c r="M905" i="4"/>
  <c r="M849" i="4"/>
  <c r="M793" i="4"/>
  <c r="M737" i="4"/>
  <c r="M681" i="4"/>
  <c r="M625" i="4"/>
  <c r="M569" i="4"/>
  <c r="M513" i="4"/>
  <c r="M457" i="4"/>
  <c r="M401" i="4"/>
  <c r="M345" i="4"/>
  <c r="M289" i="4"/>
  <c r="M233" i="4"/>
  <c r="M177" i="4"/>
  <c r="M121" i="4"/>
  <c r="M65" i="4"/>
  <c r="M9" i="4"/>
  <c r="M597" i="4"/>
  <c r="M485" i="4"/>
  <c r="M373" i="4"/>
  <c r="M261" i="4"/>
  <c r="M149" i="4"/>
  <c r="M37" i="4"/>
  <c r="M541" i="4"/>
  <c r="M429" i="4"/>
  <c r="M317" i="4"/>
  <c r="M205" i="4"/>
  <c r="M93" i="4"/>
  <c r="M1639" i="4"/>
  <c r="M1947" i="4"/>
  <c r="M1891" i="4"/>
  <c r="M1695" i="4"/>
  <c r="M1863" i="4"/>
  <c r="M1835" i="4"/>
  <c r="M1807" i="4"/>
  <c r="M1779" i="4"/>
  <c r="M1919" i="4"/>
  <c r="M1751" i="4"/>
  <c r="M1723" i="4"/>
  <c r="M1675" i="4"/>
  <c r="R1675" i="4" s="1"/>
  <c r="M1927" i="4"/>
  <c r="R1927" i="4" s="1"/>
  <c r="M1759" i="4"/>
  <c r="R1759" i="4" s="1"/>
  <c r="M1731" i="4"/>
  <c r="R1731" i="4" s="1"/>
  <c r="M1955" i="4"/>
  <c r="R1955" i="4" s="1"/>
  <c r="M1899" i="4"/>
  <c r="R1899" i="4" s="1"/>
  <c r="M1703" i="4"/>
  <c r="R1703" i="4" s="1"/>
  <c r="M1871" i="4"/>
  <c r="R1871" i="4" s="1"/>
  <c r="M1843" i="4"/>
  <c r="R1843" i="4" s="1"/>
  <c r="M1815" i="4"/>
  <c r="R1815" i="4" s="1"/>
  <c r="M1787" i="4"/>
  <c r="R1787" i="4" s="1"/>
  <c r="Q1941" i="4"/>
  <c r="Q1801" i="4"/>
  <c r="Q1773" i="4"/>
  <c r="Q1913" i="4"/>
  <c r="Q1745" i="4"/>
  <c r="Q1717" i="4"/>
  <c r="Q1661" i="4"/>
  <c r="Q1605" i="4"/>
  <c r="Q1549" i="4"/>
  <c r="Q1493" i="4"/>
  <c r="Q1437" i="4"/>
  <c r="Q1381" i="4"/>
  <c r="Q1325" i="4"/>
  <c r="Q1269" i="4"/>
  <c r="Q1213" i="4"/>
  <c r="Q1157" i="4"/>
  <c r="Q1101" i="4"/>
  <c r="Q1045" i="4"/>
  <c r="Q989" i="4"/>
  <c r="Q933" i="4"/>
  <c r="Q877" i="4"/>
  <c r="Q821" i="4"/>
  <c r="Q765" i="4"/>
  <c r="Q709" i="4"/>
  <c r="Q653" i="4"/>
  <c r="Q597" i="4"/>
  <c r="Q1885" i="4"/>
  <c r="Q1689" i="4"/>
  <c r="Q1857" i="4"/>
  <c r="Q1829" i="4"/>
  <c r="Q1633" i="4"/>
  <c r="Q1577" i="4"/>
  <c r="Q1521" i="4"/>
  <c r="Q1465" i="4"/>
  <c r="Q1409" i="4"/>
  <c r="Q1353" i="4"/>
  <c r="Q1297" i="4"/>
  <c r="Q1241" i="4"/>
  <c r="Q1185" i="4"/>
  <c r="Q1129" i="4"/>
  <c r="Q1073" i="4"/>
  <c r="Q1017" i="4"/>
  <c r="Q961" i="4"/>
  <c r="Q905" i="4"/>
  <c r="Q849" i="4"/>
  <c r="Q793" i="4"/>
  <c r="Q737" i="4"/>
  <c r="Q681" i="4"/>
  <c r="Q625" i="4"/>
  <c r="Q569" i="4"/>
  <c r="Q513" i="4"/>
  <c r="Q457" i="4"/>
  <c r="Q401" i="4"/>
  <c r="Q345" i="4"/>
  <c r="Q289" i="4"/>
  <c r="Q233" i="4"/>
  <c r="Q177" i="4"/>
  <c r="Q121" i="4"/>
  <c r="Q65" i="4"/>
  <c r="Q9" i="4"/>
  <c r="Q485" i="4"/>
  <c r="Q373" i="4"/>
  <c r="Q261" i="4"/>
  <c r="Q149" i="4"/>
  <c r="Q37" i="4"/>
  <c r="Q541" i="4"/>
  <c r="Q429" i="4"/>
  <c r="Q317" i="4"/>
  <c r="Q205" i="4"/>
  <c r="Q93" i="4"/>
  <c r="M14" i="4"/>
  <c r="R14" i="4"/>
  <c r="Q1639" i="4"/>
  <c r="Q1947" i="4"/>
  <c r="Q1891" i="4"/>
  <c r="Q1695" i="4"/>
  <c r="Q1863" i="4"/>
  <c r="Q1835" i="4"/>
  <c r="Q1807" i="4"/>
  <c r="Q1779" i="4"/>
  <c r="Q1919" i="4"/>
  <c r="Q1751" i="4"/>
  <c r="Q1723" i="4"/>
  <c r="M24" i="4"/>
  <c r="E32" i="21"/>
  <c r="Q1641" i="4"/>
  <c r="Q1949" i="4"/>
  <c r="Q1809" i="4"/>
  <c r="Q1781" i="4"/>
  <c r="Q1921" i="4"/>
  <c r="Q1753" i="4"/>
  <c r="Q1725" i="4"/>
  <c r="Q1893" i="4"/>
  <c r="Q1697" i="4"/>
  <c r="Q1865" i="4"/>
  <c r="Q1837" i="4"/>
  <c r="M1643" i="4"/>
  <c r="R1643" i="4" s="1"/>
  <c r="M1895" i="4"/>
  <c r="R1895" i="4" s="1"/>
  <c r="M1699" i="4"/>
  <c r="R1699" i="4" s="1"/>
  <c r="M1867" i="4"/>
  <c r="R1867" i="4" s="1"/>
  <c r="M1839" i="4"/>
  <c r="R1839" i="4" s="1"/>
  <c r="M1951" i="4"/>
  <c r="R1951" i="4" s="1"/>
  <c r="M1811" i="4"/>
  <c r="R1811" i="4" s="1"/>
  <c r="M1783" i="4"/>
  <c r="R1783" i="4" s="1"/>
  <c r="M1923" i="4"/>
  <c r="R1923" i="4" s="1"/>
  <c r="M1755" i="4"/>
  <c r="R1755" i="4" s="1"/>
  <c r="M1727" i="4"/>
  <c r="R1727" i="4" s="1"/>
  <c r="M22" i="4"/>
  <c r="M1635" i="4"/>
  <c r="M1887" i="4"/>
  <c r="M1691" i="4"/>
  <c r="M1859" i="4"/>
  <c r="M1831" i="4"/>
  <c r="M1943" i="4"/>
  <c r="M1803" i="4"/>
  <c r="M1775" i="4"/>
  <c r="M1915" i="4"/>
  <c r="M1747" i="4"/>
  <c r="M1719" i="4"/>
  <c r="M1673" i="4"/>
  <c r="R1673" i="4" s="1"/>
  <c r="M1841" i="4"/>
  <c r="R1841" i="4" s="1"/>
  <c r="M1813" i="4"/>
  <c r="R1813" i="4" s="1"/>
  <c r="M1953" i="4"/>
  <c r="R1953" i="4" s="1"/>
  <c r="M1925" i="4"/>
  <c r="R1925" i="4" s="1"/>
  <c r="M1785" i="4"/>
  <c r="R1785" i="4" s="1"/>
  <c r="M1757" i="4"/>
  <c r="R1757" i="4" s="1"/>
  <c r="M1897" i="4"/>
  <c r="R1897" i="4" s="1"/>
  <c r="M1729" i="4"/>
  <c r="R1729" i="4" s="1"/>
  <c r="M1701" i="4"/>
  <c r="R1701" i="4" s="1"/>
  <c r="M1869" i="4"/>
  <c r="R1869" i="4" s="1"/>
  <c r="R18" i="4"/>
  <c r="R974" i="4"/>
  <c r="S974" i="4" s="1"/>
  <c r="M43" i="4"/>
  <c r="M71" i="4"/>
  <c r="M99" i="4"/>
  <c r="M127" i="4"/>
  <c r="M155" i="4"/>
  <c r="M267" i="4"/>
  <c r="M351" i="4"/>
  <c r="M435" i="4"/>
  <c r="M463" i="4"/>
  <c r="M491" i="4"/>
  <c r="M519" i="4"/>
  <c r="M575" i="4"/>
  <c r="M603" i="4"/>
  <c r="M631" i="4"/>
  <c r="M15" i="4"/>
  <c r="M51" i="4"/>
  <c r="R51" i="4" s="1"/>
  <c r="R80" i="4"/>
  <c r="S80" i="4" s="1"/>
  <c r="M135" i="4"/>
  <c r="R135" i="4" s="1"/>
  <c r="M163" i="4"/>
  <c r="R163" i="4" s="1"/>
  <c r="R192" i="4"/>
  <c r="S192" i="4" s="1"/>
  <c r="M247" i="4"/>
  <c r="R247" i="4" s="1"/>
  <c r="M275" i="4"/>
  <c r="R275" i="4" s="1"/>
  <c r="R304" i="4"/>
  <c r="S304" i="4" s="1"/>
  <c r="M359" i="4"/>
  <c r="R359" i="4" s="1"/>
  <c r="R360" i="4"/>
  <c r="S360" i="4" s="1"/>
  <c r="M415" i="4"/>
  <c r="R415" i="4" s="1"/>
  <c r="R416" i="4"/>
  <c r="S416" i="4" s="1"/>
  <c r="M471" i="4"/>
  <c r="R471" i="4" s="1"/>
  <c r="R472" i="4"/>
  <c r="S472" i="4" s="1"/>
  <c r="M527" i="4"/>
  <c r="R527" i="4" s="1"/>
  <c r="R528" i="4"/>
  <c r="S528" i="4" s="1"/>
  <c r="R584" i="4"/>
  <c r="S584" i="4" s="1"/>
  <c r="M639" i="4"/>
  <c r="R639" i="4" s="1"/>
  <c r="M667" i="4"/>
  <c r="R667" i="4" s="1"/>
  <c r="R696" i="4"/>
  <c r="S696" i="4" s="1"/>
  <c r="M751" i="4"/>
  <c r="R751" i="4" s="1"/>
  <c r="R752" i="4"/>
  <c r="S752" i="4" s="1"/>
  <c r="M807" i="4"/>
  <c r="R807" i="4" s="1"/>
  <c r="M835" i="4"/>
  <c r="R835" i="4" s="1"/>
  <c r="R864" i="4"/>
  <c r="S864" i="4" s="1"/>
  <c r="M891" i="4"/>
  <c r="R891" i="4" s="1"/>
  <c r="R920" i="4"/>
  <c r="S920" i="4" s="1"/>
  <c r="M947" i="4"/>
  <c r="R947" i="4" s="1"/>
  <c r="R976" i="4"/>
  <c r="S976" i="4" s="1"/>
  <c r="M1003" i="4"/>
  <c r="R1003" i="4" s="1"/>
  <c r="R1032" i="4"/>
  <c r="S1032" i="4" s="1"/>
  <c r="M1059" i="4"/>
  <c r="R1059" i="4" s="1"/>
  <c r="R1088" i="4"/>
  <c r="S1088" i="4" s="1"/>
  <c r="M1115" i="4"/>
  <c r="R1115" i="4" s="1"/>
  <c r="R1144" i="4"/>
  <c r="S1144" i="4" s="1"/>
  <c r="M1171" i="4"/>
  <c r="R1171" i="4" s="1"/>
  <c r="M1255" i="4"/>
  <c r="R1255" i="4" s="1"/>
  <c r="M1311" i="4"/>
  <c r="R1311" i="4" s="1"/>
  <c r="R1312" i="4"/>
  <c r="S1312" i="4" s="1"/>
  <c r="M1339" i="4"/>
  <c r="R1339" i="4" s="1"/>
  <c r="R1368" i="4"/>
  <c r="S1368" i="4" s="1"/>
  <c r="M1395" i="4"/>
  <c r="R1395" i="4" s="1"/>
  <c r="M1451" i="4"/>
  <c r="R1451" i="4" s="1"/>
  <c r="M1479" i="4"/>
  <c r="R1479" i="4" s="1"/>
  <c r="M1535" i="4"/>
  <c r="R1535" i="4" s="1"/>
  <c r="M1591" i="4"/>
  <c r="R1591" i="4" s="1"/>
  <c r="M1619" i="4"/>
  <c r="R1619" i="4" s="1"/>
  <c r="M23" i="4"/>
  <c r="R52" i="4"/>
  <c r="S52" i="4" s="1"/>
  <c r="M79" i="4"/>
  <c r="R79" i="4" s="1"/>
  <c r="M107" i="4"/>
  <c r="R107" i="4" s="1"/>
  <c r="R136" i="4"/>
  <c r="S136" i="4" s="1"/>
  <c r="R164" i="4"/>
  <c r="S164" i="4" s="1"/>
  <c r="M191" i="4"/>
  <c r="R191" i="4" s="1"/>
  <c r="M219" i="4"/>
  <c r="R219" i="4" s="1"/>
  <c r="R248" i="4"/>
  <c r="S248" i="4" s="1"/>
  <c r="R276" i="4"/>
  <c r="S276" i="4" s="1"/>
  <c r="M303" i="4"/>
  <c r="R303" i="4" s="1"/>
  <c r="M331" i="4"/>
  <c r="R331" i="4" s="1"/>
  <c r="M387" i="4"/>
  <c r="R387" i="4" s="1"/>
  <c r="M443" i="4"/>
  <c r="R443" i="4" s="1"/>
  <c r="M499" i="4"/>
  <c r="R499" i="4" s="1"/>
  <c r="M555" i="4"/>
  <c r="R555" i="4" s="1"/>
  <c r="R556" i="4"/>
  <c r="S556" i="4" s="1"/>
  <c r="M583" i="4"/>
  <c r="R583" i="4" s="1"/>
  <c r="M611" i="4"/>
  <c r="R611" i="4" s="1"/>
  <c r="R640" i="4"/>
  <c r="S640" i="4" s="1"/>
  <c r="R668" i="4"/>
  <c r="S668" i="4" s="1"/>
  <c r="M695" i="4"/>
  <c r="R695" i="4" s="1"/>
  <c r="M723" i="4"/>
  <c r="R723" i="4" s="1"/>
  <c r="M779" i="4"/>
  <c r="R779" i="4" s="1"/>
  <c r="R808" i="4"/>
  <c r="S808" i="4" s="1"/>
  <c r="R836" i="4"/>
  <c r="S836" i="4" s="1"/>
  <c r="M863" i="4"/>
  <c r="R863" i="4" s="1"/>
  <c r="R892" i="4"/>
  <c r="S892" i="4" s="1"/>
  <c r="M919" i="4"/>
  <c r="R919" i="4" s="1"/>
  <c r="R948" i="4"/>
  <c r="S948" i="4" s="1"/>
  <c r="M975" i="4"/>
  <c r="R975" i="4" s="1"/>
  <c r="R1004" i="4"/>
  <c r="S1004" i="4" s="1"/>
  <c r="M1031" i="4"/>
  <c r="R1031" i="4" s="1"/>
  <c r="R1060" i="4"/>
  <c r="S1060" i="4" s="1"/>
  <c r="M1087" i="4"/>
  <c r="R1087" i="4" s="1"/>
  <c r="R1116" i="4"/>
  <c r="S1116" i="4" s="1"/>
  <c r="M1143" i="4"/>
  <c r="R1143" i="4" s="1"/>
  <c r="R1172" i="4"/>
  <c r="S1172" i="4" s="1"/>
  <c r="M1199" i="4"/>
  <c r="R1199" i="4" s="1"/>
  <c r="R1200" i="4"/>
  <c r="S1200" i="4" s="1"/>
  <c r="M1227" i="4"/>
  <c r="R1227" i="4" s="1"/>
  <c r="R1256" i="4"/>
  <c r="S1256" i="4" s="1"/>
  <c r="M1283" i="4"/>
  <c r="R1283" i="4" s="1"/>
  <c r="R1340" i="4"/>
  <c r="S1340" i="4" s="1"/>
  <c r="M1367" i="4"/>
  <c r="R1367" i="4" s="1"/>
  <c r="R1396" i="4"/>
  <c r="S1396" i="4" s="1"/>
  <c r="M1423" i="4"/>
  <c r="R1423" i="4" s="1"/>
  <c r="R1480" i="4"/>
  <c r="S1480" i="4" s="1"/>
  <c r="M1507" i="4"/>
  <c r="R1507" i="4" s="1"/>
  <c r="R1536" i="4"/>
  <c r="S1536" i="4" s="1"/>
  <c r="M1563" i="4"/>
  <c r="R1563" i="4" s="1"/>
  <c r="R1620" i="4"/>
  <c r="S1620" i="4" s="1"/>
  <c r="M1647" i="4"/>
  <c r="R1647" i="4" s="1"/>
  <c r="R1648" i="4"/>
  <c r="S1648" i="4" s="1"/>
  <c r="M21" i="4"/>
  <c r="M77" i="4"/>
  <c r="R77" i="4" s="1"/>
  <c r="M105" i="4"/>
  <c r="R105" i="4" s="1"/>
  <c r="R106" i="4"/>
  <c r="S106" i="4" s="1"/>
  <c r="M189" i="4"/>
  <c r="R189" i="4" s="1"/>
  <c r="M217" i="4"/>
  <c r="R217" i="4" s="1"/>
  <c r="R218" i="4"/>
  <c r="S218" i="4" s="1"/>
  <c r="M301" i="4"/>
  <c r="R301" i="4" s="1"/>
  <c r="M329" i="4"/>
  <c r="R329" i="4" s="1"/>
  <c r="R330" i="4"/>
  <c r="S330" i="4" s="1"/>
  <c r="M413" i="4"/>
  <c r="R413" i="4" s="1"/>
  <c r="M441" i="4"/>
  <c r="R441" i="4" s="1"/>
  <c r="R442" i="4"/>
  <c r="S442" i="4" s="1"/>
  <c r="M525" i="4"/>
  <c r="R525" i="4" s="1"/>
  <c r="M553" i="4"/>
  <c r="R553" i="4" s="1"/>
  <c r="R554" i="4"/>
  <c r="S554" i="4" s="1"/>
  <c r="M581" i="4"/>
  <c r="R581" i="4" s="1"/>
  <c r="M609" i="4"/>
  <c r="R609" i="4" s="1"/>
  <c r="R610" i="4"/>
  <c r="S610" i="4" s="1"/>
  <c r="M665" i="4"/>
  <c r="R665" i="4" s="1"/>
  <c r="R666" i="4"/>
  <c r="S666" i="4" s="1"/>
  <c r="M749" i="4"/>
  <c r="R749" i="4" s="1"/>
  <c r="M777" i="4"/>
  <c r="R777" i="4" s="1"/>
  <c r="R778" i="4"/>
  <c r="S778" i="4" s="1"/>
  <c r="M861" i="4"/>
  <c r="R861" i="4" s="1"/>
  <c r="M917" i="4"/>
  <c r="R917" i="4" s="1"/>
  <c r="M973" i="4"/>
  <c r="R973" i="4" s="1"/>
  <c r="M1029" i="4"/>
  <c r="R1029" i="4" s="1"/>
  <c r="M1085" i="4"/>
  <c r="R1085" i="4" s="1"/>
  <c r="M1141" i="4"/>
  <c r="R1141" i="4" s="1"/>
  <c r="M1197" i="4"/>
  <c r="R1197" i="4" s="1"/>
  <c r="M1253" i="4"/>
  <c r="R1253" i="4" s="1"/>
  <c r="M1309" i="4"/>
  <c r="R1309" i="4" s="1"/>
  <c r="M1365" i="4"/>
  <c r="R1365" i="4" s="1"/>
  <c r="M1421" i="4"/>
  <c r="R1421" i="4" s="1"/>
  <c r="R1422" i="4"/>
  <c r="S1422" i="4" s="1"/>
  <c r="R1450" i="4"/>
  <c r="S1450" i="4" s="1"/>
  <c r="M1477" i="4"/>
  <c r="R1477" i="4" s="1"/>
  <c r="R1478" i="4"/>
  <c r="S1478" i="4" s="1"/>
  <c r="M1533" i="4"/>
  <c r="R1533" i="4" s="1"/>
  <c r="R1534" i="4"/>
  <c r="S1534" i="4" s="1"/>
  <c r="M1589" i="4"/>
  <c r="R1589" i="4" s="1"/>
  <c r="M1645" i="4"/>
  <c r="R1645" i="4" s="1"/>
  <c r="E30" i="21"/>
  <c r="M49" i="4"/>
  <c r="R49" i="4" s="1"/>
  <c r="R50" i="4"/>
  <c r="S50" i="4" s="1"/>
  <c r="M133" i="4"/>
  <c r="R133" i="4" s="1"/>
  <c r="R134" i="4"/>
  <c r="S134" i="4" s="1"/>
  <c r="M161" i="4"/>
  <c r="R161" i="4" s="1"/>
  <c r="R162" i="4"/>
  <c r="S162" i="4" s="1"/>
  <c r="M245" i="4"/>
  <c r="R245" i="4" s="1"/>
  <c r="R246" i="4"/>
  <c r="S246" i="4" s="1"/>
  <c r="M273" i="4"/>
  <c r="R273" i="4" s="1"/>
  <c r="R274" i="4"/>
  <c r="S274" i="4" s="1"/>
  <c r="M357" i="4"/>
  <c r="R357" i="4" s="1"/>
  <c r="M385" i="4"/>
  <c r="R385" i="4" s="1"/>
  <c r="R386" i="4"/>
  <c r="S386" i="4" s="1"/>
  <c r="R414" i="4"/>
  <c r="S414" i="4" s="1"/>
  <c r="M469" i="4"/>
  <c r="R469" i="4" s="1"/>
  <c r="M497" i="4"/>
  <c r="R497" i="4" s="1"/>
  <c r="R498" i="4"/>
  <c r="S498" i="4" s="1"/>
  <c r="R526" i="4"/>
  <c r="S526" i="4" s="1"/>
  <c r="M637" i="4"/>
  <c r="R637" i="4" s="1"/>
  <c r="M693" i="4"/>
  <c r="R693" i="4" s="1"/>
  <c r="R694" i="4"/>
  <c r="S694" i="4" s="1"/>
  <c r="M721" i="4"/>
  <c r="R721" i="4" s="1"/>
  <c r="R722" i="4"/>
  <c r="S722" i="4" s="1"/>
  <c r="R750" i="4"/>
  <c r="S750" i="4" s="1"/>
  <c r="M805" i="4"/>
  <c r="R805" i="4" s="1"/>
  <c r="R806" i="4"/>
  <c r="S806" i="4" s="1"/>
  <c r="M833" i="4"/>
  <c r="R833" i="4" s="1"/>
  <c r="R834" i="4"/>
  <c r="S834" i="4" s="1"/>
  <c r="M889" i="4"/>
  <c r="R889" i="4" s="1"/>
  <c r="R890" i="4"/>
  <c r="S890" i="4" s="1"/>
  <c r="M945" i="4"/>
  <c r="R945" i="4" s="1"/>
  <c r="R946" i="4"/>
  <c r="S946" i="4" s="1"/>
  <c r="M1001" i="4"/>
  <c r="R1001" i="4" s="1"/>
  <c r="R1002" i="4"/>
  <c r="S1002" i="4" s="1"/>
  <c r="M1057" i="4"/>
  <c r="R1057" i="4" s="1"/>
  <c r="R1058" i="4"/>
  <c r="S1058" i="4" s="1"/>
  <c r="M1113" i="4"/>
  <c r="R1113" i="4" s="1"/>
  <c r="R1114" i="4"/>
  <c r="S1114" i="4" s="1"/>
  <c r="M1169" i="4"/>
  <c r="R1169" i="4" s="1"/>
  <c r="R1170" i="4"/>
  <c r="S1170" i="4" s="1"/>
  <c r="R1198" i="4"/>
  <c r="S1198" i="4" s="1"/>
  <c r="M1225" i="4"/>
  <c r="R1225" i="4" s="1"/>
  <c r="R1226" i="4"/>
  <c r="S1226" i="4" s="1"/>
  <c r="M1281" i="4"/>
  <c r="R1281" i="4" s="1"/>
  <c r="R1282" i="4"/>
  <c r="S1282" i="4" s="1"/>
  <c r="R1310" i="4"/>
  <c r="S1310" i="4" s="1"/>
  <c r="M1337" i="4"/>
  <c r="R1337" i="4" s="1"/>
  <c r="R1338" i="4"/>
  <c r="S1338" i="4" s="1"/>
  <c r="M1393" i="4"/>
  <c r="R1393" i="4" s="1"/>
  <c r="R1394" i="4"/>
  <c r="S1394" i="4" s="1"/>
  <c r="M1449" i="4"/>
  <c r="R1449" i="4" s="1"/>
  <c r="M1505" i="4"/>
  <c r="R1505" i="4" s="1"/>
  <c r="R1506" i="4"/>
  <c r="S1506" i="4" s="1"/>
  <c r="M1561" i="4"/>
  <c r="R1561" i="4" s="1"/>
  <c r="R1562" i="4"/>
  <c r="S1562" i="4" s="1"/>
  <c r="R1590" i="4"/>
  <c r="S1590" i="4" s="1"/>
  <c r="M1617" i="4"/>
  <c r="R1617" i="4" s="1"/>
  <c r="R1618" i="4"/>
  <c r="S1618" i="4" s="1"/>
  <c r="R1646" i="4"/>
  <c r="S1646" i="4" s="1"/>
  <c r="R1674" i="4"/>
  <c r="S1674" i="4" s="1"/>
  <c r="M19" i="4"/>
  <c r="R76" i="4"/>
  <c r="S76" i="4" s="1"/>
  <c r="M103" i="4"/>
  <c r="R103" i="4" s="1"/>
  <c r="M131" i="4"/>
  <c r="R131" i="4" s="1"/>
  <c r="M187" i="4"/>
  <c r="R187" i="4" s="1"/>
  <c r="M299" i="4"/>
  <c r="R299" i="4" s="1"/>
  <c r="M355" i="4"/>
  <c r="R355" i="4" s="1"/>
  <c r="R356" i="4"/>
  <c r="S356" i="4" s="1"/>
  <c r="M383" i="4"/>
  <c r="R383" i="4" s="1"/>
  <c r="M411" i="4"/>
  <c r="R411" i="4" s="1"/>
  <c r="R412" i="4"/>
  <c r="S412" i="4" s="1"/>
  <c r="M439" i="4"/>
  <c r="R439" i="4" s="1"/>
  <c r="M467" i="4"/>
  <c r="R467" i="4" s="1"/>
  <c r="M579" i="4"/>
  <c r="R579" i="4" s="1"/>
  <c r="R636" i="4"/>
  <c r="S636" i="4" s="1"/>
  <c r="R692" i="4"/>
  <c r="S692" i="4" s="1"/>
  <c r="M719" i="4"/>
  <c r="R719" i="4" s="1"/>
  <c r="M747" i="4"/>
  <c r="R747" i="4" s="1"/>
  <c r="R804" i="4"/>
  <c r="S804" i="4" s="1"/>
  <c r="M831" i="4"/>
  <c r="R831" i="4" s="1"/>
  <c r="M859" i="4"/>
  <c r="R859" i="4" s="1"/>
  <c r="M887" i="4"/>
  <c r="R887" i="4" s="1"/>
  <c r="M915" i="4"/>
  <c r="R915" i="4" s="1"/>
  <c r="M943" i="4"/>
  <c r="R943" i="4" s="1"/>
  <c r="M971" i="4"/>
  <c r="R971" i="4" s="1"/>
  <c r="M999" i="4"/>
  <c r="R999" i="4" s="1"/>
  <c r="M1027" i="4"/>
  <c r="R1027" i="4" s="1"/>
  <c r="R1028" i="4"/>
  <c r="S1028" i="4" s="1"/>
  <c r="R1084" i="4"/>
  <c r="S1084" i="4" s="1"/>
  <c r="R1140" i="4"/>
  <c r="S1140" i="4" s="1"/>
  <c r="M1223" i="4"/>
  <c r="R1223" i="4" s="1"/>
  <c r="M1251" i="4"/>
  <c r="R1251" i="4" s="1"/>
  <c r="M1279" i="4"/>
  <c r="R1279" i="4" s="1"/>
  <c r="M1307" i="4"/>
  <c r="R1307" i="4" s="1"/>
  <c r="R1308" i="4"/>
  <c r="S1308" i="4" s="1"/>
  <c r="R1364" i="4"/>
  <c r="S1364" i="4" s="1"/>
  <c r="M1475" i="4"/>
  <c r="R1475" i="4" s="1"/>
  <c r="M1503" i="4"/>
  <c r="R1503" i="4" s="1"/>
  <c r="M1531" i="4"/>
  <c r="R1531" i="4" s="1"/>
  <c r="M1559" i="4"/>
  <c r="R1559" i="4" s="1"/>
  <c r="M1587" i="4"/>
  <c r="R1587" i="4" s="1"/>
  <c r="M1671" i="4"/>
  <c r="R1671" i="4" s="1"/>
  <c r="E28" i="21"/>
  <c r="M47" i="4"/>
  <c r="R47" i="4" s="1"/>
  <c r="M75" i="4"/>
  <c r="R75" i="4" s="1"/>
  <c r="R104" i="4"/>
  <c r="S104" i="4" s="1"/>
  <c r="R132" i="4"/>
  <c r="S132" i="4" s="1"/>
  <c r="M159" i="4"/>
  <c r="R159" i="4" s="1"/>
  <c r="R160" i="4"/>
  <c r="S160" i="4" s="1"/>
  <c r="R188" i="4"/>
  <c r="S188" i="4" s="1"/>
  <c r="M215" i="4"/>
  <c r="R215" i="4" s="1"/>
  <c r="M243" i="4"/>
  <c r="R243" i="4" s="1"/>
  <c r="R244" i="4"/>
  <c r="S244" i="4" s="1"/>
  <c r="M271" i="4"/>
  <c r="R271" i="4" s="1"/>
  <c r="R272" i="4"/>
  <c r="S272" i="4" s="1"/>
  <c r="R300" i="4"/>
  <c r="S300" i="4" s="1"/>
  <c r="M327" i="4"/>
  <c r="R327" i="4" s="1"/>
  <c r="R384" i="4"/>
  <c r="S384" i="4" s="1"/>
  <c r="R440" i="4"/>
  <c r="S440" i="4" s="1"/>
  <c r="R468" i="4"/>
  <c r="S468" i="4" s="1"/>
  <c r="M495" i="4"/>
  <c r="R495" i="4" s="1"/>
  <c r="M523" i="4"/>
  <c r="R523" i="4" s="1"/>
  <c r="R524" i="4"/>
  <c r="S524" i="4" s="1"/>
  <c r="M551" i="4"/>
  <c r="R551" i="4" s="1"/>
  <c r="R580" i="4"/>
  <c r="S580" i="4" s="1"/>
  <c r="M607" i="4"/>
  <c r="R607" i="4" s="1"/>
  <c r="M635" i="4"/>
  <c r="R635" i="4" s="1"/>
  <c r="M663" i="4"/>
  <c r="R663" i="4" s="1"/>
  <c r="M691" i="4"/>
  <c r="R691" i="4" s="1"/>
  <c r="R720" i="4"/>
  <c r="S720" i="4" s="1"/>
  <c r="R748" i="4"/>
  <c r="S748" i="4" s="1"/>
  <c r="M775" i="4"/>
  <c r="R775" i="4" s="1"/>
  <c r="M803" i="4"/>
  <c r="R803" i="4" s="1"/>
  <c r="R832" i="4"/>
  <c r="S832" i="4" s="1"/>
  <c r="R860" i="4"/>
  <c r="S860" i="4" s="1"/>
  <c r="R888" i="4"/>
  <c r="S888" i="4" s="1"/>
  <c r="R916" i="4"/>
  <c r="S916" i="4" s="1"/>
  <c r="R944" i="4"/>
  <c r="S944" i="4" s="1"/>
  <c r="R972" i="4"/>
  <c r="S972" i="4" s="1"/>
  <c r="R1000" i="4"/>
  <c r="S1000" i="4" s="1"/>
  <c r="M1055" i="4"/>
  <c r="R1055" i="4" s="1"/>
  <c r="M1083" i="4"/>
  <c r="R1083" i="4" s="1"/>
  <c r="M1111" i="4"/>
  <c r="R1111" i="4" s="1"/>
  <c r="M1139" i="4"/>
  <c r="R1139" i="4" s="1"/>
  <c r="M1167" i="4"/>
  <c r="R1167" i="4" s="1"/>
  <c r="M1195" i="4"/>
  <c r="R1195" i="4" s="1"/>
  <c r="R1196" i="4"/>
  <c r="S1196" i="4" s="1"/>
  <c r="R1224" i="4"/>
  <c r="S1224" i="4" s="1"/>
  <c r="R1252" i="4"/>
  <c r="S1252" i="4" s="1"/>
  <c r="R1280" i="4"/>
  <c r="S1280" i="4" s="1"/>
  <c r="M1335" i="4"/>
  <c r="R1335" i="4" s="1"/>
  <c r="M1363" i="4"/>
  <c r="R1363" i="4" s="1"/>
  <c r="M1391" i="4"/>
  <c r="R1391" i="4" s="1"/>
  <c r="M1419" i="4"/>
  <c r="R1419" i="4" s="1"/>
  <c r="M1447" i="4"/>
  <c r="R1447" i="4" s="1"/>
  <c r="R1448" i="4"/>
  <c r="S1448" i="4" s="1"/>
  <c r="R1476" i="4"/>
  <c r="S1476" i="4" s="1"/>
  <c r="R1504" i="4"/>
  <c r="S1504" i="4" s="1"/>
  <c r="R1532" i="4"/>
  <c r="S1532" i="4" s="1"/>
  <c r="R1560" i="4"/>
  <c r="S1560" i="4" s="1"/>
  <c r="M1615" i="4"/>
  <c r="R1615" i="4" s="1"/>
  <c r="R1644" i="4"/>
  <c r="S1644" i="4" s="1"/>
  <c r="R1672" i="4"/>
  <c r="S1672" i="4" s="1"/>
  <c r="Q17" i="4"/>
  <c r="M17" i="4"/>
  <c r="M101" i="4"/>
  <c r="Q101" i="4"/>
  <c r="M129" i="4"/>
  <c r="Q129" i="4"/>
  <c r="M185" i="4"/>
  <c r="Q185" i="4"/>
  <c r="M297" i="4"/>
  <c r="Q297" i="4"/>
  <c r="M353" i="4"/>
  <c r="Q353" i="4"/>
  <c r="M381" i="4"/>
  <c r="Q381" i="4"/>
  <c r="M409" i="4"/>
  <c r="Q409" i="4"/>
  <c r="M437" i="4"/>
  <c r="Q437" i="4"/>
  <c r="M465" i="4"/>
  <c r="Q465" i="4"/>
  <c r="M577" i="4"/>
  <c r="Q577" i="4"/>
  <c r="M717" i="4"/>
  <c r="Q717" i="4"/>
  <c r="M745" i="4"/>
  <c r="Q745" i="4"/>
  <c r="M829" i="4"/>
  <c r="Q829" i="4"/>
  <c r="M857" i="4"/>
  <c r="Q857" i="4"/>
  <c r="M885" i="4"/>
  <c r="Q885" i="4"/>
  <c r="M913" i="4"/>
  <c r="Q913" i="4"/>
  <c r="M941" i="4"/>
  <c r="Q941" i="4"/>
  <c r="M969" i="4"/>
  <c r="Q969" i="4"/>
  <c r="M997" i="4"/>
  <c r="Q997" i="4"/>
  <c r="M1025" i="4"/>
  <c r="Q1025" i="4"/>
  <c r="M1221" i="4"/>
  <c r="Q1221" i="4"/>
  <c r="M1249" i="4"/>
  <c r="Q1249" i="4"/>
  <c r="M1277" i="4"/>
  <c r="Q1277" i="4"/>
  <c r="M1305" i="4"/>
  <c r="Q1305" i="4"/>
  <c r="M1473" i="4"/>
  <c r="Q1473" i="4"/>
  <c r="M1501" i="4"/>
  <c r="Q1501" i="4"/>
  <c r="M1529" i="4"/>
  <c r="Q1529" i="4"/>
  <c r="M1557" i="4"/>
  <c r="Q1557" i="4"/>
  <c r="M1585" i="4"/>
  <c r="Q1585" i="4"/>
  <c r="M1669" i="4"/>
  <c r="Q1669" i="4"/>
  <c r="M45" i="4"/>
  <c r="Q45" i="4"/>
  <c r="M73" i="4"/>
  <c r="Q73" i="4"/>
  <c r="M157" i="4"/>
  <c r="Q157" i="4"/>
  <c r="M213" i="4"/>
  <c r="Q213" i="4"/>
  <c r="M241" i="4"/>
  <c r="Q241" i="4"/>
  <c r="M269" i="4"/>
  <c r="Q269" i="4"/>
  <c r="M325" i="4"/>
  <c r="Q325" i="4"/>
  <c r="M493" i="4"/>
  <c r="Q493" i="4"/>
  <c r="M521" i="4"/>
  <c r="Q521" i="4"/>
  <c r="M549" i="4"/>
  <c r="Q549" i="4"/>
  <c r="M605" i="4"/>
  <c r="Q605" i="4"/>
  <c r="M633" i="4"/>
  <c r="Q633" i="4"/>
  <c r="M661" i="4"/>
  <c r="Q661" i="4"/>
  <c r="M689" i="4"/>
  <c r="Q689" i="4"/>
  <c r="M773" i="4"/>
  <c r="Q773" i="4"/>
  <c r="M801" i="4"/>
  <c r="Q801" i="4"/>
  <c r="M1053" i="4"/>
  <c r="Q1053" i="4"/>
  <c r="M1081" i="4"/>
  <c r="Q1081" i="4"/>
  <c r="M1109" i="4"/>
  <c r="Q1109" i="4"/>
  <c r="M1137" i="4"/>
  <c r="Q1137" i="4"/>
  <c r="M1165" i="4"/>
  <c r="Q1165" i="4"/>
  <c r="M1193" i="4"/>
  <c r="Q1193" i="4"/>
  <c r="M1333" i="4"/>
  <c r="Q1333" i="4"/>
  <c r="M1361" i="4"/>
  <c r="Q1361" i="4"/>
  <c r="M1389" i="4"/>
  <c r="Q1389" i="4"/>
  <c r="M1417" i="4"/>
  <c r="Q1417" i="4"/>
  <c r="M1445" i="4"/>
  <c r="Q1445" i="4"/>
  <c r="M1613" i="4"/>
  <c r="Q1613" i="4"/>
  <c r="Q15" i="4"/>
  <c r="Q43" i="4"/>
  <c r="Q71" i="4"/>
  <c r="Q99" i="4"/>
  <c r="Q127" i="4"/>
  <c r="Q155" i="4"/>
  <c r="Q267" i="4"/>
  <c r="Q351" i="4"/>
  <c r="Q435" i="4"/>
  <c r="Q463" i="4"/>
  <c r="Q491" i="4"/>
  <c r="Q519" i="4"/>
  <c r="Q575" i="4"/>
  <c r="Q603" i="4"/>
  <c r="Q631" i="4"/>
  <c r="M183" i="4"/>
  <c r="Q183" i="4"/>
  <c r="M211" i="4"/>
  <c r="Q211" i="4"/>
  <c r="M239" i="4"/>
  <c r="Q239" i="4"/>
  <c r="M295" i="4"/>
  <c r="Q295" i="4"/>
  <c r="M323" i="4"/>
  <c r="Q323" i="4"/>
  <c r="M379" i="4"/>
  <c r="Q379" i="4"/>
  <c r="M407" i="4"/>
  <c r="Q407" i="4"/>
  <c r="M547" i="4"/>
  <c r="Q547" i="4"/>
  <c r="M659" i="4"/>
  <c r="Q659" i="4"/>
  <c r="M687" i="4"/>
  <c r="Q687" i="4"/>
  <c r="M715" i="4"/>
  <c r="Q715" i="4"/>
  <c r="M743" i="4"/>
  <c r="Q743" i="4"/>
  <c r="M771" i="4"/>
  <c r="Q771" i="4"/>
  <c r="M799" i="4"/>
  <c r="Q799" i="4"/>
  <c r="M827" i="4"/>
  <c r="Q827" i="4"/>
  <c r="M855" i="4"/>
  <c r="Q855" i="4"/>
  <c r="M883" i="4"/>
  <c r="Q883" i="4"/>
  <c r="M911" i="4"/>
  <c r="Q911" i="4"/>
  <c r="M939" i="4"/>
  <c r="Q939" i="4"/>
  <c r="M967" i="4"/>
  <c r="Q967" i="4"/>
  <c r="M995" i="4"/>
  <c r="Q995" i="4"/>
  <c r="M1023" i="4"/>
  <c r="Q1023" i="4"/>
  <c r="M1219" i="4"/>
  <c r="Q1219" i="4"/>
  <c r="M1247" i="4"/>
  <c r="Q1247" i="4"/>
  <c r="M1275" i="4"/>
  <c r="Q1275" i="4"/>
  <c r="M1303" i="4"/>
  <c r="Q1303" i="4"/>
  <c r="M1471" i="4"/>
  <c r="Q1471" i="4"/>
  <c r="M1499" i="4"/>
  <c r="Q1499" i="4"/>
  <c r="M1527" i="4"/>
  <c r="Q1527" i="4"/>
  <c r="M1555" i="4"/>
  <c r="Q1555" i="4"/>
  <c r="M1583" i="4"/>
  <c r="Q1583" i="4"/>
  <c r="M1667" i="4"/>
  <c r="Q1667" i="4"/>
  <c r="M1051" i="4"/>
  <c r="Q1051" i="4"/>
  <c r="M1079" i="4"/>
  <c r="Q1079" i="4"/>
  <c r="M1107" i="4"/>
  <c r="Q1107" i="4"/>
  <c r="M1135" i="4"/>
  <c r="Q1135" i="4"/>
  <c r="M1163" i="4"/>
  <c r="Q1163" i="4"/>
  <c r="M1191" i="4"/>
  <c r="Q1191" i="4"/>
  <c r="M1331" i="4"/>
  <c r="Q1331" i="4"/>
  <c r="M1359" i="4"/>
  <c r="Q1359" i="4"/>
  <c r="M1387" i="4"/>
  <c r="Q1387" i="4"/>
  <c r="M1415" i="4"/>
  <c r="Q1415" i="4"/>
  <c r="M1443" i="4"/>
  <c r="Q1443" i="4"/>
  <c r="M1611" i="4"/>
  <c r="Q1611" i="4"/>
  <c r="M181" i="4"/>
  <c r="Q181" i="4"/>
  <c r="M209" i="4"/>
  <c r="Q209" i="4"/>
  <c r="M237" i="4"/>
  <c r="Q237" i="4"/>
  <c r="M293" i="4"/>
  <c r="Q293" i="4"/>
  <c r="M321" i="4"/>
  <c r="Q321" i="4"/>
  <c r="M377" i="4"/>
  <c r="Q377" i="4"/>
  <c r="M405" i="4"/>
  <c r="Q405" i="4"/>
  <c r="M545" i="4"/>
  <c r="Q545" i="4"/>
  <c r="M657" i="4"/>
  <c r="Q657" i="4"/>
  <c r="M685" i="4"/>
  <c r="Q685" i="4"/>
  <c r="M713" i="4"/>
  <c r="Q713" i="4"/>
  <c r="M741" i="4"/>
  <c r="Q741" i="4"/>
  <c r="M769" i="4"/>
  <c r="Q769" i="4"/>
  <c r="M797" i="4"/>
  <c r="Q797" i="4"/>
  <c r="M825" i="4"/>
  <c r="Q825" i="4"/>
  <c r="M853" i="4"/>
  <c r="Q853" i="4"/>
  <c r="M881" i="4"/>
  <c r="Q881" i="4"/>
  <c r="M909" i="4"/>
  <c r="Q909" i="4"/>
  <c r="M937" i="4"/>
  <c r="Q937" i="4"/>
  <c r="M965" i="4"/>
  <c r="Q965" i="4"/>
  <c r="M993" i="4"/>
  <c r="Q993" i="4"/>
  <c r="M1021" i="4"/>
  <c r="Q1021" i="4"/>
  <c r="M1217" i="4"/>
  <c r="Q1217" i="4"/>
  <c r="M1245" i="4"/>
  <c r="Q1245" i="4"/>
  <c r="M1273" i="4"/>
  <c r="Q1273" i="4"/>
  <c r="M1301" i="4"/>
  <c r="Q1301" i="4"/>
  <c r="M1469" i="4"/>
  <c r="Q1469" i="4"/>
  <c r="M1497" i="4"/>
  <c r="Q1497" i="4"/>
  <c r="M1525" i="4"/>
  <c r="Q1525" i="4"/>
  <c r="M1553" i="4"/>
  <c r="Q1553" i="4"/>
  <c r="M1581" i="4"/>
  <c r="Q1581" i="4"/>
  <c r="M1665" i="4"/>
  <c r="Q1665" i="4"/>
  <c r="Q13" i="4"/>
  <c r="M13" i="4"/>
  <c r="M41" i="4"/>
  <c r="Q41" i="4"/>
  <c r="M69" i="4"/>
  <c r="Q69" i="4"/>
  <c r="M97" i="4"/>
  <c r="Q97" i="4"/>
  <c r="M125" i="4"/>
  <c r="Q125" i="4"/>
  <c r="M153" i="4"/>
  <c r="Q153" i="4"/>
  <c r="M265" i="4"/>
  <c r="Q265" i="4"/>
  <c r="M349" i="4"/>
  <c r="Q349" i="4"/>
  <c r="M433" i="4"/>
  <c r="Q433" i="4"/>
  <c r="M461" i="4"/>
  <c r="Q461" i="4"/>
  <c r="M489" i="4"/>
  <c r="Q489" i="4"/>
  <c r="M517" i="4"/>
  <c r="Q517" i="4"/>
  <c r="M573" i="4"/>
  <c r="Q573" i="4"/>
  <c r="M601" i="4"/>
  <c r="Q601" i="4"/>
  <c r="M629" i="4"/>
  <c r="Q629" i="4"/>
  <c r="M1049" i="4"/>
  <c r="Q1049" i="4"/>
  <c r="M1077" i="4"/>
  <c r="Q1077" i="4"/>
  <c r="M1105" i="4"/>
  <c r="Q1105" i="4"/>
  <c r="M1133" i="4"/>
  <c r="Q1133" i="4"/>
  <c r="M1161" i="4"/>
  <c r="Q1161" i="4"/>
  <c r="M1189" i="4"/>
  <c r="Q1189" i="4"/>
  <c r="M1329" i="4"/>
  <c r="Q1329" i="4"/>
  <c r="M1357" i="4"/>
  <c r="Q1357" i="4"/>
  <c r="M1385" i="4"/>
  <c r="Q1385" i="4"/>
  <c r="M1413" i="4"/>
  <c r="Q1413" i="4"/>
  <c r="M1441" i="4"/>
  <c r="Q1441" i="4"/>
  <c r="M1609" i="4"/>
  <c r="Q1609" i="4"/>
  <c r="M179" i="4"/>
  <c r="Q179" i="4"/>
  <c r="M207" i="4"/>
  <c r="Q207" i="4"/>
  <c r="M235" i="4"/>
  <c r="Q235" i="4"/>
  <c r="M291" i="4"/>
  <c r="Q291" i="4"/>
  <c r="M319" i="4"/>
  <c r="Q319" i="4"/>
  <c r="M375" i="4"/>
  <c r="Q375" i="4"/>
  <c r="M403" i="4"/>
  <c r="Q403" i="4"/>
  <c r="M543" i="4"/>
  <c r="Q543" i="4"/>
  <c r="M655" i="4"/>
  <c r="Q655" i="4"/>
  <c r="M683" i="4"/>
  <c r="Q683" i="4"/>
  <c r="M711" i="4"/>
  <c r="Q711" i="4"/>
  <c r="M739" i="4"/>
  <c r="Q739" i="4"/>
  <c r="M767" i="4"/>
  <c r="Q767" i="4"/>
  <c r="M795" i="4"/>
  <c r="Q795" i="4"/>
  <c r="M823" i="4"/>
  <c r="Q823" i="4"/>
  <c r="M851" i="4"/>
  <c r="Q851" i="4"/>
  <c r="M879" i="4"/>
  <c r="Q879" i="4"/>
  <c r="M907" i="4"/>
  <c r="Q907" i="4"/>
  <c r="M935" i="4"/>
  <c r="Q935" i="4"/>
  <c r="M963" i="4"/>
  <c r="Q963" i="4"/>
  <c r="M991" i="4"/>
  <c r="Q991" i="4"/>
  <c r="M1019" i="4"/>
  <c r="Q1019" i="4"/>
  <c r="M1215" i="4"/>
  <c r="Q1215" i="4"/>
  <c r="M1243" i="4"/>
  <c r="Q1243" i="4"/>
  <c r="M1271" i="4"/>
  <c r="Q1271" i="4"/>
  <c r="M1299" i="4"/>
  <c r="Q1299" i="4"/>
  <c r="M1467" i="4"/>
  <c r="Q1467" i="4"/>
  <c r="M1495" i="4"/>
  <c r="Q1495" i="4"/>
  <c r="M1523" i="4"/>
  <c r="Q1523" i="4"/>
  <c r="M1551" i="4"/>
  <c r="Q1551" i="4"/>
  <c r="M1579" i="4"/>
  <c r="Q1579" i="4"/>
  <c r="M1663" i="4"/>
  <c r="Q1663" i="4"/>
  <c r="Q11" i="4"/>
  <c r="M11" i="4"/>
  <c r="M39" i="4"/>
  <c r="Q39" i="4"/>
  <c r="M67" i="4"/>
  <c r="Q67" i="4"/>
  <c r="M95" i="4"/>
  <c r="Q95" i="4"/>
  <c r="M123" i="4"/>
  <c r="Q123" i="4"/>
  <c r="M151" i="4"/>
  <c r="Q151" i="4"/>
  <c r="M263" i="4"/>
  <c r="Q263" i="4"/>
  <c r="M347" i="4"/>
  <c r="Q347" i="4"/>
  <c r="M431" i="4"/>
  <c r="Q431" i="4"/>
  <c r="M459" i="4"/>
  <c r="Q459" i="4"/>
  <c r="M487" i="4"/>
  <c r="Q487" i="4"/>
  <c r="M515" i="4"/>
  <c r="Q515" i="4"/>
  <c r="M571" i="4"/>
  <c r="Q571" i="4"/>
  <c r="M599" i="4"/>
  <c r="Q599" i="4"/>
  <c r="M627" i="4"/>
  <c r="Q627" i="4"/>
  <c r="M1047" i="4"/>
  <c r="Q1047" i="4"/>
  <c r="M1075" i="4"/>
  <c r="Q1075" i="4"/>
  <c r="M1103" i="4"/>
  <c r="Q1103" i="4"/>
  <c r="M1131" i="4"/>
  <c r="Q1131" i="4"/>
  <c r="M1159" i="4"/>
  <c r="Q1159" i="4"/>
  <c r="M1187" i="4"/>
  <c r="Q1187" i="4"/>
  <c r="M1327" i="4"/>
  <c r="Q1327" i="4"/>
  <c r="M1355" i="4"/>
  <c r="Q1355" i="4"/>
  <c r="M1383" i="4"/>
  <c r="Q1383" i="4"/>
  <c r="M1411" i="4"/>
  <c r="Q1411" i="4"/>
  <c r="M1439" i="4"/>
  <c r="Q1439" i="4"/>
  <c r="M1607" i="4"/>
  <c r="Q1607" i="4"/>
  <c r="E24" i="21" l="1"/>
  <c r="S16" i="4"/>
  <c r="E22" i="21"/>
  <c r="S14" i="4"/>
  <c r="E20" i="21"/>
  <c r="S12" i="4"/>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8" i="1"/>
  <c r="K8" i="1"/>
  <c r="M8" i="4" s="1"/>
  <c r="O8" i="1"/>
  <c r="Q8" i="4" s="1"/>
  <c r="P8" i="1" l="1"/>
  <c r="Q1939" i="4"/>
  <c r="Q1883" i="4"/>
  <c r="Q1687" i="4"/>
  <c r="Q1855" i="4"/>
  <c r="Q1827" i="4"/>
  <c r="Q1799" i="4"/>
  <c r="Q1771" i="4"/>
  <c r="Q1911" i="4"/>
  <c r="Q1743" i="4"/>
  <c r="Q1715" i="4"/>
  <c r="M1939" i="4"/>
  <c r="M1883" i="4"/>
  <c r="M1687" i="4"/>
  <c r="M1855" i="4"/>
  <c r="M1827" i="4"/>
  <c r="M1799" i="4"/>
  <c r="M1771" i="4"/>
  <c r="M1911" i="4"/>
  <c r="M1743" i="4"/>
  <c r="M1715" i="4"/>
  <c r="E26" i="21"/>
  <c r="S18" i="4"/>
  <c r="E18" i="21"/>
  <c r="S10" i="4"/>
  <c r="M1659" i="4"/>
  <c r="M1631" i="4"/>
  <c r="M1603" i="4"/>
  <c r="M1575" i="4"/>
  <c r="M1547" i="4"/>
  <c r="M1519" i="4"/>
  <c r="M1491" i="4"/>
  <c r="M1463" i="4"/>
  <c r="M1435" i="4"/>
  <c r="M1407" i="4"/>
  <c r="M1379" i="4"/>
  <c r="M1351" i="4"/>
  <c r="M1323" i="4"/>
  <c r="M1295" i="4"/>
  <c r="M1267" i="4"/>
  <c r="M1239" i="4"/>
  <c r="M1211" i="4"/>
  <c r="M1183" i="4"/>
  <c r="M1155" i="4"/>
  <c r="M1127" i="4"/>
  <c r="M1099" i="4"/>
  <c r="M1071" i="4"/>
  <c r="M1043" i="4"/>
  <c r="M1015" i="4"/>
  <c r="M987" i="4"/>
  <c r="M959" i="4"/>
  <c r="M931" i="4"/>
  <c r="M903" i="4"/>
  <c r="M875" i="4"/>
  <c r="M847" i="4"/>
  <c r="M819" i="4"/>
  <c r="M791" i="4"/>
  <c r="M763" i="4"/>
  <c r="M735" i="4"/>
  <c r="M707" i="4"/>
  <c r="M679" i="4"/>
  <c r="M651" i="4"/>
  <c r="M623" i="4"/>
  <c r="M595" i="4"/>
  <c r="M567" i="4"/>
  <c r="M539" i="4"/>
  <c r="M511" i="4"/>
  <c r="M483" i="4"/>
  <c r="M455" i="4"/>
  <c r="M427" i="4"/>
  <c r="M399" i="4"/>
  <c r="M371" i="4"/>
  <c r="M343" i="4"/>
  <c r="M315" i="4"/>
  <c r="M287" i="4"/>
  <c r="M259" i="4"/>
  <c r="M231" i="4"/>
  <c r="M203" i="4"/>
  <c r="M175" i="4"/>
  <c r="M147" i="4"/>
  <c r="M119" i="4"/>
  <c r="M91" i="4"/>
  <c r="M63" i="4"/>
  <c r="M35" i="4"/>
  <c r="Q1659" i="4"/>
  <c r="Q1631" i="4"/>
  <c r="Q1603" i="4"/>
  <c r="Q1575" i="4"/>
  <c r="Q1547" i="4"/>
  <c r="Q1519" i="4"/>
  <c r="Q1491" i="4"/>
  <c r="Q1463" i="4"/>
  <c r="Q1435" i="4"/>
  <c r="Q1407" i="4"/>
  <c r="Q1379" i="4"/>
  <c r="Q1351" i="4"/>
  <c r="Q1323" i="4"/>
  <c r="Q1295" i="4"/>
  <c r="Q1267" i="4"/>
  <c r="Q1239" i="4"/>
  <c r="Q1211" i="4"/>
  <c r="Q1183" i="4"/>
  <c r="Q1155" i="4"/>
  <c r="Q1127" i="4"/>
  <c r="Q1099" i="4"/>
  <c r="Q1071" i="4"/>
  <c r="Q1043" i="4"/>
  <c r="Q1015" i="4"/>
  <c r="Q987" i="4"/>
  <c r="Q959" i="4"/>
  <c r="Q931" i="4"/>
  <c r="Q903" i="4"/>
  <c r="Q875" i="4"/>
  <c r="Q847" i="4"/>
  <c r="Q819" i="4"/>
  <c r="Q791" i="4"/>
  <c r="Q763" i="4"/>
  <c r="Q735" i="4"/>
  <c r="Q707" i="4"/>
  <c r="Q679" i="4"/>
  <c r="Q651" i="4"/>
  <c r="Q623" i="4"/>
  <c r="Q595" i="4"/>
  <c r="Q567" i="4"/>
  <c r="Q539" i="4"/>
  <c r="Q511" i="4"/>
  <c r="Q483" i="4"/>
  <c r="Q455" i="4"/>
  <c r="Q427" i="4"/>
  <c r="Q399" i="4"/>
  <c r="Q371" i="4"/>
  <c r="Q343" i="4"/>
  <c r="Q315" i="4"/>
  <c r="Q287" i="4"/>
  <c r="Q259" i="4"/>
  <c r="Q231" i="4"/>
  <c r="Q203" i="4"/>
  <c r="Q175" i="4"/>
  <c r="Q147" i="4"/>
  <c r="Q119" i="4"/>
  <c r="Q91" i="4"/>
  <c r="Q63" i="4"/>
  <c r="Q35" i="4"/>
  <c r="Q7" i="4"/>
  <c r="M7" i="4"/>
  <c r="R19" i="4"/>
  <c r="R20" i="4"/>
  <c r="S20" i="4" s="1"/>
  <c r="R23" i="4"/>
  <c r="R24" i="4"/>
  <c r="S24" i="4" s="1"/>
  <c r="R21" i="4"/>
  <c r="R22" i="4"/>
  <c r="S22" i="4" s="1"/>
  <c r="E14" i="31" l="1"/>
  <c r="R8" i="4"/>
  <c r="Q8" i="1"/>
  <c r="E16" i="21" l="1"/>
  <c r="S8" i="4"/>
  <c r="W14" i="31"/>
  <c r="X14" i="31" s="1"/>
  <c r="F14" i="31"/>
  <c r="Y14" i="31"/>
  <c r="C14" i="35" l="1"/>
  <c r="E14" i="35" s="1"/>
  <c r="C16" i="35"/>
  <c r="E16" i="35" s="1"/>
  <c r="C19" i="35"/>
  <c r="E19" i="35" s="1"/>
  <c r="C18" i="35"/>
  <c r="E18" i="35" s="1"/>
  <c r="C20" i="35"/>
  <c r="E20" i="35" s="1"/>
  <c r="C17" i="35"/>
  <c r="E17" i="35" s="1"/>
  <c r="C13" i="35"/>
  <c r="C15" i="35"/>
  <c r="E15" i="35" s="1"/>
  <c r="C21" i="35"/>
  <c r="E21" i="35" s="1"/>
  <c r="E13" i="35" l="1"/>
  <c r="E22" i="35" s="1"/>
  <c r="C22" i="35"/>
</calcChain>
</file>

<file path=xl/sharedStrings.xml><?xml version="1.0" encoding="utf-8"?>
<sst xmlns="http://schemas.openxmlformats.org/spreadsheetml/2006/main" count="14359" uniqueCount="1267">
  <si>
    <t>अ.न.</t>
  </si>
  <si>
    <t>विद्यार्थ्याचे नाव</t>
  </si>
  <si>
    <t>मराठी</t>
  </si>
  <si>
    <t>हिंदी</t>
  </si>
  <si>
    <t>इंग्रजी</t>
  </si>
  <si>
    <t>गणित</t>
  </si>
  <si>
    <t>प. अभ्यास १</t>
  </si>
  <si>
    <t xml:space="preserve">प. अभ्यास २ </t>
  </si>
  <si>
    <t>कला</t>
  </si>
  <si>
    <t>कार्यानुभव</t>
  </si>
  <si>
    <t>शारीरिक शिक्षण</t>
  </si>
  <si>
    <t>विशेष प्रगती</t>
  </si>
  <si>
    <t>सुधारणा आवश्यक</t>
  </si>
  <si>
    <t>आकारिक</t>
  </si>
  <si>
    <t>संकलित</t>
  </si>
  <si>
    <t>तोंडीकाम</t>
  </si>
  <si>
    <t>प्रात्याक्षिके/प्रयोग</t>
  </si>
  <si>
    <t>उपक्रम/कृती</t>
  </si>
  <si>
    <t>प्रकल्प</t>
  </si>
  <si>
    <t>चाचणी</t>
  </si>
  <si>
    <t>स्वाध्याय/वर्गकार्य</t>
  </si>
  <si>
    <t>इतर</t>
  </si>
  <si>
    <t>एकूण</t>
  </si>
  <si>
    <t>तोंडी</t>
  </si>
  <si>
    <t xml:space="preserve">प्रात्यक्षिक </t>
  </si>
  <si>
    <t>लेखी</t>
  </si>
  <si>
    <t>पैकी गुण &gt;&gt;</t>
  </si>
  <si>
    <t xml:space="preserve">श्रेणी </t>
  </si>
  <si>
    <t>इयत्ता :-</t>
  </si>
  <si>
    <t xml:space="preserve">एकूण </t>
  </si>
  <si>
    <t>विद्यार्थी माहिती</t>
  </si>
  <si>
    <t>शाळेचे नाव :-</t>
  </si>
  <si>
    <t>पहिली</t>
  </si>
  <si>
    <t>तुकडी :-</t>
  </si>
  <si>
    <t>सन-</t>
  </si>
  <si>
    <t>वर्गशिक्षक :-</t>
  </si>
  <si>
    <t xml:space="preserve">श्री. सागर दत्तात्रय शिंदे </t>
  </si>
  <si>
    <t>अ. न.</t>
  </si>
  <si>
    <t>रजि. नं.</t>
  </si>
  <si>
    <t>आईचे नाव</t>
  </si>
  <si>
    <t>वडिलांचे नाव</t>
  </si>
  <si>
    <t>जन्म दि.</t>
  </si>
  <si>
    <t>मातृभाषा</t>
  </si>
  <si>
    <t>माध्यम</t>
  </si>
  <si>
    <t>पत्ता</t>
  </si>
  <si>
    <t>पालकाचा दुरध्वनी क्र.</t>
  </si>
  <si>
    <t>आधार क्रमांक</t>
  </si>
  <si>
    <t>सरल क्रमांक</t>
  </si>
  <si>
    <t xml:space="preserve">मराठी </t>
  </si>
  <si>
    <t xml:space="preserve">मु. पो. कोपर्डे ता. खंडाळा जि. सातारा पिन - ४१५५२१ </t>
  </si>
  <si>
    <t>2018273105009010001</t>
  </si>
  <si>
    <t>मु.पो.कोपर्डे , तालुका :-खंडाळा, जिल्हा -सातारा,पिन - ४१५५२१</t>
  </si>
  <si>
    <t>विद्यार्थ्याचे नाव :-</t>
  </si>
  <si>
    <t xml:space="preserve">हजेरी क्रमांक :- </t>
  </si>
  <si>
    <t>तपशील</t>
  </si>
  <si>
    <t>अ. आकारिक मूल्यमापन</t>
  </si>
  <si>
    <t>ब. संकलित मूल्यमापन</t>
  </si>
  <si>
    <t>श्रेणी</t>
  </si>
  <si>
    <t>दैनंदिन निरीक्षण</t>
  </si>
  <si>
    <t>प्रात्यक्षिके/प्रयोग</t>
  </si>
  <si>
    <t>विषय</t>
  </si>
  <si>
    <t>प्रात्य.</t>
  </si>
  <si>
    <t>एकूण‍</t>
  </si>
  <si>
    <t>गुण पैकी</t>
  </si>
  <si>
    <t>प्राप्त गुण</t>
  </si>
  <si>
    <t xml:space="preserve">विशेष प्रगती </t>
  </si>
  <si>
    <t>वर्गशिक्षक</t>
  </si>
  <si>
    <t>मुख्याध्यापक</t>
  </si>
  <si>
    <t>केंद्रप्रमुख</t>
  </si>
  <si>
    <t>एकूण अ+ब</t>
  </si>
  <si>
    <t>वर्णनात्मक नोंदी</t>
  </si>
  <si>
    <t>हजेरी क्रं:-</t>
  </si>
  <si>
    <t>वर्णनात्मक नोंद</t>
  </si>
  <si>
    <t>भाषा</t>
  </si>
  <si>
    <t xml:space="preserve">आवड , छंद </t>
  </si>
  <si>
    <t xml:space="preserve">सुधारणा आवश्यक </t>
  </si>
  <si>
    <t xml:space="preserve">व्यक्तिमत्त्व गुणविशेष </t>
  </si>
  <si>
    <t xml:space="preserve">English </t>
  </si>
  <si>
    <t xml:space="preserve">गणित </t>
  </si>
  <si>
    <t xml:space="preserve">विज्ञान </t>
  </si>
  <si>
    <t xml:space="preserve">इतिहास नागरिकशास्त्र </t>
  </si>
  <si>
    <t xml:space="preserve">कार्यानुभव </t>
  </si>
  <si>
    <t xml:space="preserve">शारीरिक शिक्षण </t>
  </si>
  <si>
    <t>आवड /छंद</t>
  </si>
  <si>
    <t xml:space="preserve">सुधारणा आवश्वक </t>
  </si>
  <si>
    <t xml:space="preserve">व्यक्तिमत्व गुणविशेष </t>
  </si>
  <si>
    <t xml:space="preserve">	1</t>
  </si>
  <si>
    <t xml:space="preserve">आपले विचार ,अनुभव ,भावना स्पष्ट शब्दात व्यक्त करतो </t>
  </si>
  <si>
    <t>सामान्य सूचनाओ को समझता है</t>
  </si>
  <si>
    <t xml:space="preserve">Solves the written Activity with confience </t>
  </si>
  <si>
    <t xml:space="preserve">संख्या वाचन करतो </t>
  </si>
  <si>
    <t xml:space="preserve">ऐतिहासिक स्थळाची माहिती सांगतो </t>
  </si>
  <si>
    <t xml:space="preserve">कलेचे विविध प्रकार समजून घेतो </t>
  </si>
  <si>
    <t xml:space="preserve">कार्यशिक्षणाचे महत्व समजून घेतो </t>
  </si>
  <si>
    <t xml:space="preserve">खेळात उस्फूर्तपणे भाग घेतो </t>
  </si>
  <si>
    <t xml:space="preserve">शालेय शिस्त आत्मसात करतो </t>
  </si>
  <si>
    <t xml:space="preserve">चित्रे काढतो </t>
  </si>
  <si>
    <t xml:space="preserve">वाचन,लेखनाकडे लक्ष द्यावे </t>
  </si>
  <si>
    <t xml:space="preserve">आपली मते मुद्देसुद,थोडक्यात मांडतो </t>
  </si>
  <si>
    <t xml:space="preserve">	2</t>
  </si>
  <si>
    <t xml:space="preserve">ऐकलेल्या मजकुरातील आशय स्वत:च्या शब्दात सांगतो </t>
  </si>
  <si>
    <t>स्पष्ट तथा उचित उच्चारण करता है</t>
  </si>
  <si>
    <t>Copy the Letters and words correctly</t>
  </si>
  <si>
    <t xml:space="preserve">लहान मोठ्या संख्या ओळखतो </t>
  </si>
  <si>
    <t>विज्ञान व तंत्रज्ञानाचे महत्व जाणतो</t>
  </si>
  <si>
    <t xml:space="preserve">संविधान व प्रतिज्ञा म्हणतो </t>
  </si>
  <si>
    <t xml:space="preserve">मनातील भाव व कल्पना चित्रात रेखाटतो  </t>
  </si>
  <si>
    <t xml:space="preserve">कृती,उपक्रम आवडीने करतो </t>
  </si>
  <si>
    <t>आरोग्यासाठी नियमित व्यायाम करतो</t>
  </si>
  <si>
    <t xml:space="preserve">दररोज शाळेत उपस्थित राहतो </t>
  </si>
  <si>
    <t xml:space="preserve">गोष्ट सांगतो </t>
  </si>
  <si>
    <t xml:space="preserve">अभ्यासात सातत्य असावे </t>
  </si>
  <si>
    <t xml:space="preserve">आपली मते ठामपणे मांडतो </t>
  </si>
  <si>
    <t xml:space="preserve">	3</t>
  </si>
  <si>
    <t xml:space="preserve">बोलताना शब्दाचा स्पष्ट उच्चार करतो </t>
  </si>
  <si>
    <t>वर्णोका योग्य उच्चारण करता है</t>
  </si>
  <si>
    <t xml:space="preserve">Read aloud from textbook </t>
  </si>
  <si>
    <t xml:space="preserve">संख्याचा क्रम ओळखतो </t>
  </si>
  <si>
    <t>विज्ञानाचा आपणास होणारा फायदा सांगतो</t>
  </si>
  <si>
    <t xml:space="preserve">समाजसुधारकाची माहिती सांगतो </t>
  </si>
  <si>
    <t xml:space="preserve">चित्रात रंग भरताना रंगसंगती राखतो </t>
  </si>
  <si>
    <t xml:space="preserve">उपक्रमात व कृतीत नाविन्य निर्माण करतो </t>
  </si>
  <si>
    <t xml:space="preserve">तालबद्ध  हालचाली करतो </t>
  </si>
  <si>
    <t xml:space="preserve">वेळेवर अभ्यास पूर्ण करतो </t>
  </si>
  <si>
    <t xml:space="preserve">गाणी -कविता म्हणतो </t>
  </si>
  <si>
    <t xml:space="preserve">अवांतर वाचन करावे </t>
  </si>
  <si>
    <t>कोणतेही काम एकाग्रतेने करतो</t>
  </si>
  <si>
    <t xml:space="preserve">	4</t>
  </si>
  <si>
    <t xml:space="preserve">कोणतीही गोष्ट लक्षपूर्वक ऐकतो </t>
  </si>
  <si>
    <t>चिंत्रो को देखकर शब्द कहता है</t>
  </si>
  <si>
    <t xml:space="preserve">Write correctly on one line </t>
  </si>
  <si>
    <t xml:space="preserve">संख्या चढत्या उतरत्या क्रमाने लिहितो </t>
  </si>
  <si>
    <t>आधुनिक शोधाची माहिती घेतो</t>
  </si>
  <si>
    <t xml:space="preserve">संविधानाचे महत्व सांगतो </t>
  </si>
  <si>
    <t xml:space="preserve">चित्रे सुंदर काढतो </t>
  </si>
  <si>
    <t xml:space="preserve">तयार केलेल्या वस्तूचे प्रदर्शन मांडतो </t>
  </si>
  <si>
    <t xml:space="preserve">गटाचे नेतृत्व करतो </t>
  </si>
  <si>
    <t xml:space="preserve">गृहपाठ वेळेत पूर्ण करतो </t>
  </si>
  <si>
    <t xml:space="preserve">नृत्य,अभिनय ,नाटयीकरण करतो </t>
  </si>
  <si>
    <t xml:space="preserve">शब्दांचे पाठांतर करावे </t>
  </si>
  <si>
    <t>कोणतेही काम वेळेच्या वेळी पूर्ण करतो</t>
  </si>
  <si>
    <t xml:space="preserve">	5</t>
  </si>
  <si>
    <t xml:space="preserve">प्रभावीपणे प्रकटवाचन करतो </t>
  </si>
  <si>
    <t>रुचि एवं आनंदपूर्वक कविता सुनता है</t>
  </si>
  <si>
    <t xml:space="preserve">Listen with concentration </t>
  </si>
  <si>
    <t xml:space="preserve">बेरीज , वजाबाकी ,गुणकार , भागाकार क्रिया समजून घेतो </t>
  </si>
  <si>
    <t>आधुनिक तंत्रज्ञान व उपकरणे यांचे फायदे स्पष्ट करतो</t>
  </si>
  <si>
    <t xml:space="preserve">थोर नेत्याची माहिती सांगतो </t>
  </si>
  <si>
    <t>प्रमाणबद्ध रेखाटन करतो</t>
  </si>
  <si>
    <t>परिसर स्वच्छ ठेवतो</t>
  </si>
  <si>
    <t xml:space="preserve">खेळ व शारीरिक हालचालीतून आनंद मिळवतो </t>
  </si>
  <si>
    <t xml:space="preserve">स्वाध्यायपुस्तिका स्वत: पूर्ण करतो </t>
  </si>
  <si>
    <t xml:space="preserve">खेळात सहभागी होतो </t>
  </si>
  <si>
    <t xml:space="preserve">शब्दसंग्रह करावा </t>
  </si>
  <si>
    <t xml:space="preserve">आत्मविश्वासाने काम करतो </t>
  </si>
  <si>
    <t xml:space="preserve">	6</t>
  </si>
  <si>
    <t xml:space="preserve">मजकुराचे वाचन समजपूर्वक करतो </t>
  </si>
  <si>
    <t>सुनी हुई बाते समझ लेता है और दोहरता है</t>
  </si>
  <si>
    <t>Read the poem in rhythm</t>
  </si>
  <si>
    <t xml:space="preserve">पाढे पाठांतर करतो </t>
  </si>
  <si>
    <t>वनस्पती ,प्राणी व मानव यांचे परस्परावलंबन सांगतो</t>
  </si>
  <si>
    <t xml:space="preserve">ऐतिहासिक घटनांची इसवी सन सांगतो </t>
  </si>
  <si>
    <t xml:space="preserve">मुक्तहस्त कलाकृतीची रचना करतो </t>
  </si>
  <si>
    <t xml:space="preserve">नैसर्गिक आपत्तीच्या वेळी मदत गोळा करतो </t>
  </si>
  <si>
    <t xml:space="preserve">गटातील सहकर्‍यांना मार्गदर्शन करतो </t>
  </si>
  <si>
    <t xml:space="preserve">वाचन स्पष्ट व शुद्ध करतो </t>
  </si>
  <si>
    <t xml:space="preserve">अवांतर वाचन करणे </t>
  </si>
  <si>
    <t xml:space="preserve">बेरजेत हातच्याकडे लक्ष द्यावे </t>
  </si>
  <si>
    <t xml:space="preserve">इतरापेक्षा वेगळ्या कल्पना/विचार करतो </t>
  </si>
  <si>
    <t xml:space="preserve">	7</t>
  </si>
  <si>
    <t xml:space="preserve">आत्मविश्वासपूर्वक बोलतो </t>
  </si>
  <si>
    <t>स्वर तथा व्यंजन के उच्चारण ध्यानपूर्वक करता है</t>
  </si>
  <si>
    <t xml:space="preserve">Read and act accordingly </t>
  </si>
  <si>
    <t xml:space="preserve">गुणाकाराने पाढे तयार करतो </t>
  </si>
  <si>
    <t>विविध पदार्थाचे गुणधर्म सांगतो</t>
  </si>
  <si>
    <t xml:space="preserve">नागरिकाचे मूलभूत अधिकार सांगतो </t>
  </si>
  <si>
    <t xml:space="preserve">रंगाच्या छटातील फरक ओळखतो </t>
  </si>
  <si>
    <t xml:space="preserve">कृती करताना नवीन तंत्राचा व तंत्रज्ञानाचा वापर करतो </t>
  </si>
  <si>
    <t xml:space="preserve">इतराशी खिलाडू वृत्तीने वागतो </t>
  </si>
  <si>
    <t xml:space="preserve">कविता पाठांतर करतो, सुरात गातो </t>
  </si>
  <si>
    <t xml:space="preserve">गणिती आकडेमोड करतो </t>
  </si>
  <si>
    <t xml:space="preserve">नियमित शुद्धलेखन लिहावे </t>
  </si>
  <si>
    <t xml:space="preserve">जेथे जेथे संधी मिळेल तेथे पुढाकार घेऊन काम करतो </t>
  </si>
  <si>
    <t xml:space="preserve">	8</t>
  </si>
  <si>
    <t xml:space="preserve">दिलेल्या विषयावर मुद्देसूद बोलतो </t>
  </si>
  <si>
    <t>पाठयांश का आशय समझता है</t>
  </si>
  <si>
    <t xml:space="preserve">Read the part in dialougs with understanding </t>
  </si>
  <si>
    <t xml:space="preserve">संख्या अक्षरी लिहितो </t>
  </si>
  <si>
    <t>वैज्ञानिक राशीची एकके सांगतो</t>
  </si>
  <si>
    <t>ऐतिहासिक चित्रपट/मालिका आवडीने पाहतो.</t>
  </si>
  <si>
    <t xml:space="preserve">चित्राच्या प्रदर्शनात सहभाग घेतो </t>
  </si>
  <si>
    <t xml:space="preserve">आधुनिक साधनाचा वापर करतो </t>
  </si>
  <si>
    <t xml:space="preserve">विविध खेळात व स्पर्धेत भाग घेतो </t>
  </si>
  <si>
    <t xml:space="preserve">इंग्रजी शब्दाचा उच्चार शुद्ध करतो </t>
  </si>
  <si>
    <t xml:space="preserve">कार्यानुभवातील वस्तु बनवितो </t>
  </si>
  <si>
    <t xml:space="preserve">गुणाकारात मांडणी योग्य करावी </t>
  </si>
  <si>
    <t xml:space="preserve">वैयक्तिक स्वच्छतेकडे सातत्याने लक्ष देतो </t>
  </si>
  <si>
    <t xml:space="preserve">	9</t>
  </si>
  <si>
    <t xml:space="preserve">लक्षपूर्वक , एकाग्रतेने व समजपुर्वक मुकवाचन करतो </t>
  </si>
  <si>
    <t>गीत और कविताए कंठस्थ करता है</t>
  </si>
  <si>
    <t xml:space="preserve">Write the answer of questions </t>
  </si>
  <si>
    <t xml:space="preserve">अक्षरी संख्या अंकात मांडतो </t>
  </si>
  <si>
    <t xml:space="preserve">विविध प्रकारच्या बलाची माहिती सांगतो </t>
  </si>
  <si>
    <t>रस्त्याने चालताना रहदारीच्या नियमांचे पालन करतो.</t>
  </si>
  <si>
    <t xml:space="preserve">चित्राच्या स्पर्धेत सहभाग घेतो </t>
  </si>
  <si>
    <t xml:space="preserve">व्यावसायिक कौशल्ये प्राप्त करण्याचा प्रयत्न करतो </t>
  </si>
  <si>
    <t>खेळाची विविध कौशल्ये आत्मसात करतो</t>
  </si>
  <si>
    <t xml:space="preserve">ऐतिहासिक माहिती मिळवतो </t>
  </si>
  <si>
    <t xml:space="preserve">स्पर्धा परीक्षामध्ये सहभागी होतो </t>
  </si>
  <si>
    <t xml:space="preserve">खेळात सहभागी व्हावे </t>
  </si>
  <si>
    <t xml:space="preserve">शिक्षकाच्या आज्ञेचे पालन करतो </t>
  </si>
  <si>
    <t xml:space="preserve">	10</t>
  </si>
  <si>
    <t xml:space="preserve">योग्य गतीने व आरोह अवरोहाने वाचन करतो </t>
  </si>
  <si>
    <t xml:space="preserve">मातृभाषा और हिंदी के ध्वनीयों का भेद समझता है </t>
  </si>
  <si>
    <t xml:space="preserve">Take part in language game </t>
  </si>
  <si>
    <t xml:space="preserve">संख्याचे प्रकार सांगतो व वाचन करतो </t>
  </si>
  <si>
    <t>चुंबकीय व अचुंबकीय पदार्थ ओळखतो</t>
  </si>
  <si>
    <t>ऐतिहासिक घटना/ पुरुषांची माहिती लक्षपूर्वक ऐकतो.</t>
  </si>
  <si>
    <t xml:space="preserve">कलात्मक दृष्टीकोन ठेवतो </t>
  </si>
  <si>
    <t xml:space="preserve">चर्चेत सहभागी होतो </t>
  </si>
  <si>
    <t xml:space="preserve">मैदानावरील विविध कामे आवडीने करतो </t>
  </si>
  <si>
    <t xml:space="preserve">चित्रकलेत विशेष प्रगती </t>
  </si>
  <si>
    <t xml:space="preserve">कथा,कविता,संवाद लेखन करतो </t>
  </si>
  <si>
    <t xml:space="preserve">संवाद कौशल्य वाढवावे </t>
  </si>
  <si>
    <t xml:space="preserve">स्वत:च्या आवडी - निवडी बाबत स्पष्टता आहे </t>
  </si>
  <si>
    <t xml:space="preserve">	11</t>
  </si>
  <si>
    <t xml:space="preserve">विविध विषयावरील चर्चेत भाग घेतो </t>
  </si>
  <si>
    <t>अपने विचार हिंदी मे व्यक्त करता है</t>
  </si>
  <si>
    <t xml:space="preserve">Read silently by understanding </t>
  </si>
  <si>
    <t xml:space="preserve">संख्यावरील मूलभूत क्रिया बरोबर करतो </t>
  </si>
  <si>
    <t>धातू व अधातू सांगतो</t>
  </si>
  <si>
    <t>ऐतिहासिक वास्तू/किल्ले यांची चित्रे जमवतो.</t>
  </si>
  <si>
    <t xml:space="preserve">विविध कलाप्रकारातील कौशल्य प्राप्त करतो </t>
  </si>
  <si>
    <t xml:space="preserve">समस्या निराकरणासाठी उपाय शोधतो </t>
  </si>
  <si>
    <t xml:space="preserve">क्रिडागंणाचे मोजमापे लक्षात घेऊन मैदानाची आखणी करतो </t>
  </si>
  <si>
    <t xml:space="preserve">दैनंदीन व्यवहारात ज्ञानाचा उपयोग करतो </t>
  </si>
  <si>
    <t xml:space="preserve">वाचन करणे </t>
  </si>
  <si>
    <t xml:space="preserve">परिपाठात सहभाग घ्यावा </t>
  </si>
  <si>
    <t xml:space="preserve">धाडसी वृत्ती दिसून येते </t>
  </si>
  <si>
    <t xml:space="preserve">	12</t>
  </si>
  <si>
    <t xml:space="preserve">स्वत:हून प्रश्न विचारतो </t>
  </si>
  <si>
    <t>मित्रो के साथ हिंदी मे वार्तालाप करता है</t>
  </si>
  <si>
    <t xml:space="preserve">Recite with enjoys poems and songs </t>
  </si>
  <si>
    <t xml:space="preserve">तोंडी उदाहरणाचे अचूक उत्तर देतो </t>
  </si>
  <si>
    <t xml:space="preserve">नैसर्गिक घटनामधील कार्यकारणभाव लक्षात घेतो </t>
  </si>
  <si>
    <t>चित्र/फोटो पाहून ऐतिहासिक वास्तू/पुरुष ओळखतो.</t>
  </si>
  <si>
    <t xml:space="preserve">कलेविषयी मनापासून प्रेम बाळगतो </t>
  </si>
  <si>
    <t xml:space="preserve">विविध मुल्याची जोपासना करतो </t>
  </si>
  <si>
    <t xml:space="preserve">आरोग्यदायी सवयीचे पालन करतो </t>
  </si>
  <si>
    <t xml:space="preserve">गणितातील क्रिया अचूक करतो </t>
  </si>
  <si>
    <t xml:space="preserve">लेखन करणे </t>
  </si>
  <si>
    <t xml:space="preserve">विज्ञानाचे प्रयोग करून पहावे </t>
  </si>
  <si>
    <t xml:space="preserve">स्वत:ची चूक मोकळेपणाने मान्य करतो </t>
  </si>
  <si>
    <t xml:space="preserve">	13</t>
  </si>
  <si>
    <t>कविता तालासुरात साभिनय म्हणतो</t>
  </si>
  <si>
    <t>हिंदी शब्द तथा वाक्यो का मातृभाषा में अनुवाद करता है</t>
  </si>
  <si>
    <t>Give responses in various contexts</t>
  </si>
  <si>
    <t xml:space="preserve">संख्यारेषेवरील अंकाची किंमत सांगतो </t>
  </si>
  <si>
    <t xml:space="preserve">भौतिक राशीचा दैनंदिन जीवनात वापर करतो </t>
  </si>
  <si>
    <t>चित्रातील ऐतिहासिक वास्तू/पुरुषाबद्दल माहिती माहिती सांगतो.</t>
  </si>
  <si>
    <t xml:space="preserve">वर्ग सजावट करतो </t>
  </si>
  <si>
    <t xml:space="preserve">साहित्य,साधने वापराबाबत कौशल्य प्राप्त करतो </t>
  </si>
  <si>
    <t xml:space="preserve">मनोरंजक खेळात सहभागी होतो </t>
  </si>
  <si>
    <t xml:space="preserve">शिक्षकाविषयी आदर बाळगतो </t>
  </si>
  <si>
    <t>खेळणे</t>
  </si>
  <si>
    <t xml:space="preserve">हिंदी भाषेचा उपयोग करावे </t>
  </si>
  <si>
    <t xml:space="preserve">गटात काम करताना सोबत्याची मते जाणून घेतो </t>
  </si>
  <si>
    <t xml:space="preserve">	14</t>
  </si>
  <si>
    <t xml:space="preserve">नाट्यभिनय प्रसंगानुरूप व व्यक्तिनुरूप करतो </t>
  </si>
  <si>
    <t>मुकवाचन चढाव -उतार और समझतापूर्वक करता है</t>
  </si>
  <si>
    <t xml:space="preserve">identify commonly used words </t>
  </si>
  <si>
    <t xml:space="preserve">विविध भौमितिक संबोध समजून घेतो </t>
  </si>
  <si>
    <t xml:space="preserve">मानवी जीवनात विज्ञानाची भूमिका स्पष्ट करतो </t>
  </si>
  <si>
    <t>ऐतिहासिक घटनांचा योग्य क्रम लावतो.</t>
  </si>
  <si>
    <t xml:space="preserve">मातीपासून विविध आकार बनवितो </t>
  </si>
  <si>
    <t xml:space="preserve">शिक्षकाचे सहकार्य घेतो </t>
  </si>
  <si>
    <t xml:space="preserve">शारीरिक श्रम आनंदाने करतो </t>
  </si>
  <si>
    <t xml:space="preserve">शालेय उपक्रमात सहभाग घेतो </t>
  </si>
  <si>
    <t xml:space="preserve">पोहणे </t>
  </si>
  <si>
    <t xml:space="preserve">शालेय उपक्रमात सहभाग घ्यावा </t>
  </si>
  <si>
    <t xml:space="preserve">भेदभाव न करता सर्वामध्ये मिसळतो </t>
  </si>
  <si>
    <t xml:space="preserve">	15</t>
  </si>
  <si>
    <t xml:space="preserve">नाट्यातील संवाद साभिनय व व्यक्तिनुरूप करतो </t>
  </si>
  <si>
    <t>पाठयांश को समझतापूर्वक पढता है</t>
  </si>
  <si>
    <t xml:space="preserve">Rearrange the story events </t>
  </si>
  <si>
    <t xml:space="preserve">विविध भौमितिक रचना प्रमाणबद्ध काढतो </t>
  </si>
  <si>
    <t xml:space="preserve">जैविक - अजैविक घटकाचे वर्गीकरण करतो </t>
  </si>
  <si>
    <t>आपल्या परिसरातील ऐतिहासिक ठिकाणांची माहिती सांगतो.</t>
  </si>
  <si>
    <t xml:space="preserve">स्व निर्मितीतून आनंद मिळवितो </t>
  </si>
  <si>
    <t xml:space="preserve">आत्मविश्वासाने कृती करतो </t>
  </si>
  <si>
    <t xml:space="preserve">मैदानाची स्वच्छता करतो </t>
  </si>
  <si>
    <t xml:space="preserve">सांस्कृतिक कार्यक्रमात सहभाग घेतो </t>
  </si>
  <si>
    <t>सायकल खेळणे</t>
  </si>
  <si>
    <t xml:space="preserve">गटचर्चेत सहभाग घ्यावा </t>
  </si>
  <si>
    <t xml:space="preserve">वर्ग, शाळा ,परिसर स्वच्छ ठेवण्याचा प्रयत्न करतो </t>
  </si>
  <si>
    <t xml:space="preserve">	16</t>
  </si>
  <si>
    <t xml:space="preserve">दैनंदिन व्यवहारात प्रमाणभाषेचा वापर करतो </t>
  </si>
  <si>
    <t>मौनवाचन समझतापूर्वक करता है</t>
  </si>
  <si>
    <t xml:space="preserve">Enjoy the rhythm and understand </t>
  </si>
  <si>
    <t xml:space="preserve"> भौमितिक आकृत्याचे गुणधर्म सांगतो </t>
  </si>
  <si>
    <t>सजीव व निर्जीव वर्गीकरण करतो</t>
  </si>
  <si>
    <t>इतिहासाचे विविध कालखंड सांगतो.</t>
  </si>
  <si>
    <t xml:space="preserve">नृत्त्या मध्ये आवडीने सहभाग घेतो </t>
  </si>
  <si>
    <t xml:space="preserve">समजशील वर्तन करतो </t>
  </si>
  <si>
    <t xml:space="preserve">जय पराजय आनंदाने स्वीकारतो </t>
  </si>
  <si>
    <t xml:space="preserve">प्रयोगाचे निरीक्षण लक्षपूर्वक करते </t>
  </si>
  <si>
    <t xml:space="preserve">चित्रे काढणे </t>
  </si>
  <si>
    <t>चित्रकलेचा छंद जोपासावा</t>
  </si>
  <si>
    <t xml:space="preserve">मित्रांना गरजेनुरूप सहकार्य करतो </t>
  </si>
  <si>
    <t xml:space="preserve">	17</t>
  </si>
  <si>
    <t xml:space="preserve">विविध बोलीभाषेतील नवीन शब्द समजून घेतो </t>
  </si>
  <si>
    <t>हिंदी कार्यात्मक व्याकरण को समझपूर्वक जान लेता है</t>
  </si>
  <si>
    <t xml:space="preserve">Take the dictation of familiar words </t>
  </si>
  <si>
    <t xml:space="preserve">गणितीय चिन्हे ओळखतो </t>
  </si>
  <si>
    <t>मिश्रणातील पदार्थ वेगळे करण्याचे प्रयोग करतो</t>
  </si>
  <si>
    <t>ऐतिहासिक घटनांची माहिती स्वतःच्या शब्दात सांगतो.</t>
  </si>
  <si>
    <t>सप्तस्वरांची सरगम म्हणतो.</t>
  </si>
  <si>
    <t xml:space="preserve">ज्ञानाचा उपयोग उपजीवेकेसाठी करतो </t>
  </si>
  <si>
    <t>पंचाच्या निर्णयाचे आदर करतो</t>
  </si>
  <si>
    <t xml:space="preserve">खेळ उत्तम प्रकारे खेळते </t>
  </si>
  <si>
    <t xml:space="preserve">गीत गायन </t>
  </si>
  <si>
    <t xml:space="preserve">वर्तमानपत्राचे नियमित वाचन करावे </t>
  </si>
  <si>
    <t xml:space="preserve">मित्रांच्या सुखदु:खामध्ये सहभागी होतो </t>
  </si>
  <si>
    <t xml:space="preserve">	18</t>
  </si>
  <si>
    <t xml:space="preserve">बोलीभाषा व प्रमाणभाषा यातील फरक जाणतो </t>
  </si>
  <si>
    <t>लेखन में व्याकरण को समझपूर्वक जान लेता है</t>
  </si>
  <si>
    <t xml:space="preserve">Read english daily newspaper </t>
  </si>
  <si>
    <t xml:space="preserve">चिन्हाचा उदाहरणात योग्य वापर करून उदाहरण सोडवितो </t>
  </si>
  <si>
    <t>प्रथमोपचाराची माहिती सांगतो</t>
  </si>
  <si>
    <t>विविध ऐतिहासिक वास्तूची योग्य ठिकाण/शहर सांगतो.</t>
  </si>
  <si>
    <t>वाद्यांचे प्रकार व त्यांची नावे सांगतो/ओळखतो.</t>
  </si>
  <si>
    <t xml:space="preserve">समाजाच्या व राष्ट्राच्या विकासासाठी झटतो </t>
  </si>
  <si>
    <t xml:space="preserve">खेळातून राष्ट्रभक्ती मुल्याची जोपासना करतो </t>
  </si>
  <si>
    <t xml:space="preserve">विविध खेळ प्रकारात भाग घेतो </t>
  </si>
  <si>
    <t xml:space="preserve">संग्रह करणे </t>
  </si>
  <si>
    <t xml:space="preserve">संगणकाचा वापर करावा </t>
  </si>
  <si>
    <t xml:space="preserve">शाळेच्या नियमाचे पालन करतो </t>
  </si>
  <si>
    <t xml:space="preserve">	19</t>
  </si>
  <si>
    <t xml:space="preserve">व्याकरणानुसार भाषेचा वापर करतो </t>
  </si>
  <si>
    <t>नाटयीकरण , वार्तालाप में भाग लेता है</t>
  </si>
  <si>
    <t>Takes active participation in all classroom activities.</t>
  </si>
  <si>
    <t xml:space="preserve">गणितातील सूत्रे समजून घेतो </t>
  </si>
  <si>
    <t xml:space="preserve">परिसरात घडणार्‍या घटनांची माहिती घेतो </t>
  </si>
  <si>
    <t>ऐतिहासिक कलाकृती रुचीपूर्वक पाहतो.</t>
  </si>
  <si>
    <t>समूहगीते/प्रार्थना सूर/लयीत गायन करतो.</t>
  </si>
  <si>
    <t xml:space="preserve">दिलेले प्रात्यक्षिक पूर्ण करतो </t>
  </si>
  <si>
    <t xml:space="preserve">श्रेष्ठ खेळाडूची माहिती करून घेतो </t>
  </si>
  <si>
    <t xml:space="preserve">समानार्थी शब्दांचा संग्रह करतो </t>
  </si>
  <si>
    <t xml:space="preserve">उपक्रम तयार करणे </t>
  </si>
  <si>
    <t xml:space="preserve">प्रयोगामध्ये कृतीशील सहभाग असावा </t>
  </si>
  <si>
    <t xml:space="preserve">इतराशी नम्रपणे वागतो </t>
  </si>
  <si>
    <t xml:space="preserve">	20</t>
  </si>
  <si>
    <t xml:space="preserve">भाषण, संभाषण ,संवाद ,चर्चा एकाग्रतेने ऐकतो </t>
  </si>
  <si>
    <t>पाठ्येत्तर पुस्तक एवं लिखित सामग्री पढता है</t>
  </si>
  <si>
    <t>Reads aloud with proper pronunciation.</t>
  </si>
  <si>
    <t xml:space="preserve">सूत्रात किंमती  भरून उदाहरण सोडवितो </t>
  </si>
  <si>
    <t xml:space="preserve">अवकाशीय घटना समजून घेतो </t>
  </si>
  <si>
    <t>ऐतिहासिक कथा सांगतो.</t>
  </si>
  <si>
    <t>चित्रे/विडीओ पाहून नृत्य प्रकार ओळखतो.</t>
  </si>
  <si>
    <t xml:space="preserve">प्रकल्प स्वत:च्या सहभागातून पूर्ण करतो </t>
  </si>
  <si>
    <t xml:space="preserve">शिस्तीचे पालन करतो </t>
  </si>
  <si>
    <t xml:space="preserve">दिलेले काम वेळेवर पूर्ण करतो </t>
  </si>
  <si>
    <t xml:space="preserve">प्रतिकृती बनवणे </t>
  </si>
  <si>
    <t xml:space="preserve">गणित विषयाकडे लक्ष द्यावे </t>
  </si>
  <si>
    <t xml:space="preserve">नवीन गोष्ट समजून घेण्याची जिज्ञासा दाखवतो </t>
  </si>
  <si>
    <t xml:space="preserve">	21</t>
  </si>
  <si>
    <t xml:space="preserve">बोधकथा, वर्तमानपत्रे , मासिके इ वाचतो व इतरांना माहिती सांगतो </t>
  </si>
  <si>
    <t>हिंदी समाचारपत्र पढता है</t>
  </si>
  <si>
    <t>participates in conversations.</t>
  </si>
  <si>
    <t xml:space="preserve"> भौमितिक आकृत्याची परिमिती काढतो </t>
  </si>
  <si>
    <t>वैज्ञानिक शोध व तंत्रज्ञानामुळे झालेली प्रगती सांगतो</t>
  </si>
  <si>
    <t>ग्रामपंचायातीची रचना सांगतो.</t>
  </si>
  <si>
    <t>उत्तम प्रकारे नृत्य करतो.</t>
  </si>
  <si>
    <t xml:space="preserve">प्रकल्पाचे सादरीकरण चांगले करतो </t>
  </si>
  <si>
    <t xml:space="preserve">विविध राष्ट्रीय व आंतरराष्ट्रीय खेळाची माहिती करून घेतो </t>
  </si>
  <si>
    <t xml:space="preserve">प्रयोगाची मांडणी अचूक करतो </t>
  </si>
  <si>
    <t xml:space="preserve">प्रयोग करणे </t>
  </si>
  <si>
    <t xml:space="preserve">गटकार्यात सहभाग वाढवावे </t>
  </si>
  <si>
    <t xml:space="preserve">नवनवीन गोष्टी शिकायला  आवडतात </t>
  </si>
  <si>
    <t xml:space="preserve">	22</t>
  </si>
  <si>
    <t xml:space="preserve">ऐकलेल्या ,वाचलेल्या गोष्टीबाबत निष्कर्ष काढतो </t>
  </si>
  <si>
    <t>सुसष्ट और शुद्ध लेखन करता है</t>
  </si>
  <si>
    <t>Copy the given text in four lines correctly.</t>
  </si>
  <si>
    <t xml:space="preserve"> भौमितिक आकृत्याचे क्षेत्रफळ अचूक काढतो </t>
  </si>
  <si>
    <t xml:space="preserve">वैज्ञानिक सोप्या प्रतिकृती तयार करतो </t>
  </si>
  <si>
    <t>गावातील विविध सामाजिक संस्थांची माहिती सांगतो.</t>
  </si>
  <si>
    <t>शालेय स्नेहसंमेलनात सहभाग घेतो.</t>
  </si>
  <si>
    <t>श्रम करणाऱ्यांचा आदर करतो.</t>
  </si>
  <si>
    <t xml:space="preserve">विविध योगासने व कवायत प्रकाराची माहिती घेतो </t>
  </si>
  <si>
    <t xml:space="preserve">चित्रे छान काढतो व रंगवतो </t>
  </si>
  <si>
    <t xml:space="preserve">कार्यानुभवातील वस्तू तयार करणे </t>
  </si>
  <si>
    <t>गणितीक्रियाकडे लक्ष द्यावे</t>
  </si>
  <si>
    <t xml:space="preserve">उपक्रमामध्ये कृतीशील सहभाग घेतो </t>
  </si>
  <si>
    <t xml:space="preserve">	23</t>
  </si>
  <si>
    <t xml:space="preserve">मजकूर वाचून प्रश्नाची योग्य उत्तरे देतो </t>
  </si>
  <si>
    <t>दिए गए विषयपर स्वयंप्रेरणासे लेखन करता है</t>
  </si>
  <si>
    <t>sings the poems with action and proper rhythem.</t>
  </si>
  <si>
    <t xml:space="preserve">विविध परिमाणे समजून घेतो </t>
  </si>
  <si>
    <t xml:space="preserve">प्रयोगाच्या साहित्याची मांडणी करतो </t>
  </si>
  <si>
    <t>लोकनृत्य/लोकगीते आवडीने पाहतो.</t>
  </si>
  <si>
    <t>शालेय सफाई/वर्ग सजावट या कार्यांमध्ये स्वतः हून सहभाग घेतो.</t>
  </si>
  <si>
    <t xml:space="preserve">विविध योगासने व कवायत प्रकार सादर करतो </t>
  </si>
  <si>
    <t xml:space="preserve">उपक्रमामध्ये उत्स्फूर्तपणे सहभाग घेते </t>
  </si>
  <si>
    <t xml:space="preserve">खो खो खेळणे </t>
  </si>
  <si>
    <t xml:space="preserve">हस्ताक्षरात सुधारणा करावी </t>
  </si>
  <si>
    <t xml:space="preserve">शाळेत येण्यात आनंद वाटतो </t>
  </si>
  <si>
    <t xml:space="preserve">	24</t>
  </si>
  <si>
    <t xml:space="preserve">निंबध लेखनात आपल्या भाषेत विचार मांडतो </t>
  </si>
  <si>
    <t>परिचित विषयपर निबंध लेखन करता है</t>
  </si>
  <si>
    <t>Complete the given homework in time.</t>
  </si>
  <si>
    <t xml:space="preserve">परिमाणाचे उदाहरण सोडविताना योग्य परिमाणात रूपांतर करतो </t>
  </si>
  <si>
    <t xml:space="preserve">प्रयोगाचे साहित्य काळजीपूर्वक हाताळतो </t>
  </si>
  <si>
    <t>लोकनृत्य लोकगीते सादर करतो.</t>
  </si>
  <si>
    <t>आई वडिलांना कामात मदत करतो.</t>
  </si>
  <si>
    <t xml:space="preserve">कलेविषयी रुचि ठेवतो </t>
  </si>
  <si>
    <t xml:space="preserve">प्रयोगवहीत आकृत्या छान काढते </t>
  </si>
  <si>
    <t xml:space="preserve">क्रिकेट खेळणे </t>
  </si>
  <si>
    <t>विज्ञान प्रयोगात सहभाग असावा</t>
  </si>
  <si>
    <t xml:space="preserve">गृहपाठ आवडीने करतो </t>
  </si>
  <si>
    <t xml:space="preserve">	25</t>
  </si>
  <si>
    <t xml:space="preserve">शब्द , वाक्यप्रचार म्हणी , बोधवाक्ये इ चा लेखनात वापर करतो </t>
  </si>
  <si>
    <t>दैनंदिन जीवन में हिंदी भाषा का प्रयोग करता है</t>
  </si>
  <si>
    <t>Actively participates in English PARIPATH in school.</t>
  </si>
  <si>
    <t xml:space="preserve">विविध राशिची एकके सांगतो </t>
  </si>
  <si>
    <t>प्रयोगाची अचूक आकृत्या काढतो</t>
  </si>
  <si>
    <t>नृत्यातील विविध मुद्रा सादर करतो.</t>
  </si>
  <si>
    <t>बागकामाची आवड आहे.</t>
  </si>
  <si>
    <t xml:space="preserve">दैनंदिन शालेय खेळात भाग घेतो </t>
  </si>
  <si>
    <t xml:space="preserve">दिलेला अभ्यास वेळेत पूर्ण करते </t>
  </si>
  <si>
    <t xml:space="preserve"> संगणक हाताळणे </t>
  </si>
  <si>
    <t xml:space="preserve">इंग्रजी वाचन व लेखन सुधारावे </t>
  </si>
  <si>
    <t xml:space="preserve">खूप प्रश्न विचारतो </t>
  </si>
  <si>
    <t xml:space="preserve">	26</t>
  </si>
  <si>
    <t xml:space="preserve">अवांतर वाचन करतो </t>
  </si>
  <si>
    <t>हिंदी को राष्ट्रभाषा के रूप मे देखता है</t>
  </si>
  <si>
    <t>Always participates in role plays and dramas.</t>
  </si>
  <si>
    <t xml:space="preserve">विविध आकाराचे पृष्ठफळ व घनफळ सांगतो </t>
  </si>
  <si>
    <t xml:space="preserve">धोकादायक वस्तु हाताळताना विशेष कळाजी घेतो </t>
  </si>
  <si>
    <t>नाट्यीकरणात आवडीने सहभाग घेतो.</t>
  </si>
  <si>
    <t>स्वतः चे साहित्य /यंत्रे यांची चांगली देखभाल करतो.</t>
  </si>
  <si>
    <t xml:space="preserve">आरोग्यासाठी व्यायामाचे महत्व सांगतो </t>
  </si>
  <si>
    <t xml:space="preserve">स्वाध्याय स्वत: समजून सोडवितो </t>
  </si>
  <si>
    <t xml:space="preserve">गोष्टी ऐकणे </t>
  </si>
  <si>
    <t xml:space="preserve">इंग्रजी शब्दाचे पाठांतर करावे </t>
  </si>
  <si>
    <t xml:space="preserve">स्वत:चा अभ्यास स्वत: करतो </t>
  </si>
  <si>
    <t xml:space="preserve">	27</t>
  </si>
  <si>
    <t xml:space="preserve">गोष्टी,कविता ,लेख वर्णन इ स्वरूपाने लेखन करतो </t>
  </si>
  <si>
    <t>हिंदी भाषा के प्रति रुचि रखता है</t>
  </si>
  <si>
    <t>Constructs simple sentences in English.</t>
  </si>
  <si>
    <t xml:space="preserve">उदाहरणे गतीने सोडवितो </t>
  </si>
  <si>
    <t>पदार्थ्याच्या संज्ञा सांगतो</t>
  </si>
  <si>
    <t>कविता/गीते गाताना गायनाचा आनंद घेतो.</t>
  </si>
  <si>
    <t xml:space="preserve"> राहणीमान स्वच्छ व नीटनेटके ठेवतो.</t>
  </si>
  <si>
    <t xml:space="preserve">शाळेत नियमित उपस्थित राहतो  </t>
  </si>
  <si>
    <t>गोष्टी वाचणे</t>
  </si>
  <si>
    <t xml:space="preserve">इंग्रजी शब्दांचे संग्रह व पाठांतर करावे </t>
  </si>
  <si>
    <t xml:space="preserve">	28</t>
  </si>
  <si>
    <t xml:space="preserve">मुद्देसूद लेखन करतो </t>
  </si>
  <si>
    <t>हिंदी में कहानी सुनाता है</t>
  </si>
  <si>
    <t>Talks about himself in English.</t>
  </si>
  <si>
    <t xml:space="preserve">सांख्यकीय माहितीचे अर्थविवेचन करतो </t>
  </si>
  <si>
    <t xml:space="preserve">बदलाचे प्रकार सांगतो </t>
  </si>
  <si>
    <t>विविध उत्सवांसाठी मातीच्या सुंदर मूर्ती स्वतः बनवतो.</t>
  </si>
  <si>
    <t>परिपाठात सहभाग घेण्यापूर्वी पूर्वतयारी नसते.</t>
  </si>
  <si>
    <t>वाचन स्पष्ट उच्चारात करतो</t>
  </si>
  <si>
    <t>वाचन करणे</t>
  </si>
  <si>
    <t xml:space="preserve">इंग्रजी वाचन व लेखन सराव करावा </t>
  </si>
  <si>
    <t xml:space="preserve">	29</t>
  </si>
  <si>
    <t xml:space="preserve">शुद्धलेखन अचूक करतो </t>
  </si>
  <si>
    <t xml:space="preserve">अध्यापको के साथ हिंदी मे बातचीत करता है </t>
  </si>
  <si>
    <t>Talks about the given subject in English confidently.</t>
  </si>
  <si>
    <t xml:space="preserve">आलेखाचे वाचन करतो </t>
  </si>
  <si>
    <t>बदलाचे वेगवेगळ्या प्रकारात वर्गीकरण करतो</t>
  </si>
  <si>
    <t>खडू/साबण कोरून त्रिमितीय आकार बनवते.</t>
  </si>
  <si>
    <t>पोशाख निटनेटका व स्वच्छ ठेवावा.</t>
  </si>
  <si>
    <t xml:space="preserve">शब्दांचे वाचन स्पष्ट करतो </t>
  </si>
  <si>
    <t xml:space="preserve">रांगोळीकाढणे </t>
  </si>
  <si>
    <t xml:space="preserve">शैक्षणिक चित्राचा संग्रह करावा </t>
  </si>
  <si>
    <t xml:space="preserve">	30</t>
  </si>
  <si>
    <t xml:space="preserve">अचूक अनुलेखन करतो </t>
  </si>
  <si>
    <t>शुद्धलेखन समझतापूर्वक करता है</t>
  </si>
  <si>
    <t>Listens carefully and follows the instructions.</t>
  </si>
  <si>
    <t xml:space="preserve">आलेखावरील माहिती समजून घेऊन अचूक उत्तरे देतो </t>
  </si>
  <si>
    <t xml:space="preserve">पारीभाषिक शब्दाचे अर्थ समजून घेतो </t>
  </si>
  <si>
    <t>चित्र प्रदर्शन आवडीने पाहतो.</t>
  </si>
  <si>
    <t>खेळात सहभाग घेताना संकोच बाळगतो.</t>
  </si>
  <si>
    <t xml:space="preserve">संभाषणात हिंदी भाषेचा वापर करतो </t>
  </si>
  <si>
    <t xml:space="preserve">प्रवास करणे </t>
  </si>
  <si>
    <t xml:space="preserve">शुद्धलेखनामध्ये प्रगती करावे </t>
  </si>
  <si>
    <t xml:space="preserve">	31</t>
  </si>
  <si>
    <t xml:space="preserve">स्वाध्याय अचूक सोडवितो </t>
  </si>
  <si>
    <t>Uses simple and familier engish in day to day conversations.</t>
  </si>
  <si>
    <t xml:space="preserve">दिलेल्या माहितीवरून आलेख काढतो </t>
  </si>
  <si>
    <t>नैसर्गिक साधनसंपत्तीचे महत्त्व सांगतो</t>
  </si>
  <si>
    <t xml:space="preserve">प्रादेशिक लोकजीवनाची माहिती घेतो </t>
  </si>
  <si>
    <t>कागदापासून विविध कलाकृती बनवतो.</t>
  </si>
  <si>
    <t xml:space="preserve"> कोणत्याही खेळात उस्फूर्तपणे भाग घेतो </t>
  </si>
  <si>
    <t xml:space="preserve">नक्षिकाम </t>
  </si>
  <si>
    <t xml:space="preserve">शालेय परिपाठात सहभाग असावा </t>
  </si>
  <si>
    <t xml:space="preserve">	32</t>
  </si>
  <si>
    <t xml:space="preserve">स्वयंअध्ययन करतो </t>
  </si>
  <si>
    <t>हिंदी तासिका के दौरान हिंदी मी बातचीत करनी चाहिये</t>
  </si>
  <si>
    <t>Likes to read simpe English stories in spare time.</t>
  </si>
  <si>
    <t xml:space="preserve">विविध संज्ञाचे अर्थ व माहिती अचूक सांगतो </t>
  </si>
  <si>
    <t>समतोल आहाराचे महत्व सांगतो</t>
  </si>
  <si>
    <t xml:space="preserve">नकाशे काढतो व भरतो </t>
  </si>
  <si>
    <t>ठशांपासून चित्रकृती बनवते.</t>
  </si>
  <si>
    <t>वाचन स्पष्ट व अचूक करतो</t>
  </si>
  <si>
    <t xml:space="preserve">व्यायाम करणे </t>
  </si>
  <si>
    <t>उपक्रमामध्ये  सहभाग असावा</t>
  </si>
  <si>
    <t xml:space="preserve">	33</t>
  </si>
  <si>
    <t xml:space="preserve">अडचणी समस्या शिक्षकाकडे मांडतो </t>
  </si>
  <si>
    <t>सही हिंदी उच्चारण के लिये हिंदी समाचार एवं कार्यक्रम सुने</t>
  </si>
  <si>
    <t>always willing to know meanings of new words.</t>
  </si>
  <si>
    <t xml:space="preserve">संख्यातील  अंकाची स्थानिक किमत अचूक सांगतो </t>
  </si>
  <si>
    <t xml:space="preserve">रोगाची माहिती घेतो व लक्षणे सांगतो </t>
  </si>
  <si>
    <t xml:space="preserve">नकाशा वाचन करतो </t>
  </si>
  <si>
    <t xml:space="preserve">चित्राचे निरीक्षण करतो व वर्णन सांगतो </t>
  </si>
  <si>
    <t xml:space="preserve">संगणक </t>
  </si>
  <si>
    <t xml:space="preserve">लेखनातील चुका टाळाव्या </t>
  </si>
  <si>
    <t xml:space="preserve">	34</t>
  </si>
  <si>
    <t xml:space="preserve">संग्रहवृत्ती जोपासतो </t>
  </si>
  <si>
    <t>हिंदी बोलते समय मराठी शब्दो का उपयोग ना करे</t>
  </si>
  <si>
    <t>Vocabulary is good.</t>
  </si>
  <si>
    <t xml:space="preserve">संख्या विस्तारीत रूपात लिहितो </t>
  </si>
  <si>
    <t xml:space="preserve">रोगावरील उपायाची माहिती करून घेतो </t>
  </si>
  <si>
    <t xml:space="preserve">नकाशातील स्थाने व ठिकाणे दर्शवितो </t>
  </si>
  <si>
    <t xml:space="preserve">नियमित शुद्धलेखन करते </t>
  </si>
  <si>
    <t xml:space="preserve">नृत्य </t>
  </si>
  <si>
    <t xml:space="preserve">नकाशा वाचनाचा सराव करावा </t>
  </si>
  <si>
    <t xml:space="preserve">	35</t>
  </si>
  <si>
    <t xml:space="preserve">नियम, सुचना ,शिस्त यांचे पालन करतो </t>
  </si>
  <si>
    <t>नियमित रूप से पाठो का प्रकट वाचन करे</t>
  </si>
  <si>
    <t>प्रदूषणाचे प्रकार सांगतो</t>
  </si>
  <si>
    <t xml:space="preserve">नैसर्गिक आपत्तीची माहिती घेतो </t>
  </si>
  <si>
    <t>नृत्य नाट्य यान सहभाग घेताना संकोच बाळगते..</t>
  </si>
  <si>
    <t xml:space="preserve">शालेय उपक्रमात सहभाग घेते </t>
  </si>
  <si>
    <t xml:space="preserve"> संगीत ऐकणे </t>
  </si>
  <si>
    <t xml:space="preserve"> उदाहरणे सोडविण्याचा सराव करावा </t>
  </si>
  <si>
    <t xml:space="preserve">	36</t>
  </si>
  <si>
    <t xml:space="preserve">भाषेतील सौंदर्य लक्षात घेतो </t>
  </si>
  <si>
    <t>प्रदूषणाचे दुष्परिणाम सांगतो</t>
  </si>
  <si>
    <t xml:space="preserve">पृथ्वी गोलाचा अभ्यास करतो </t>
  </si>
  <si>
    <t>मुक्त स्वराने गायन करावे.</t>
  </si>
  <si>
    <t>स्वाध्याय वेळेवर पूर्ण करते</t>
  </si>
  <si>
    <t xml:space="preserve">नियमित अभ्यासाची सवय लावावी </t>
  </si>
  <si>
    <t xml:space="preserve">	37</t>
  </si>
  <si>
    <t xml:space="preserve">लेखनाचे नियम पाळतो </t>
  </si>
  <si>
    <t>प्रदूषण टाळण्याचे उपाय सांगतो</t>
  </si>
  <si>
    <t xml:space="preserve">लोकसंख्येचे दुष्परिणाम सांगतो </t>
  </si>
  <si>
    <t>कार्यानुभवातील वस्तू बनवितो</t>
  </si>
  <si>
    <t xml:space="preserve">नियमित उपस्थित राहावे </t>
  </si>
  <si>
    <t xml:space="preserve">	38</t>
  </si>
  <si>
    <t xml:space="preserve">लेखनात विरामचिन्हाचा योग्य वापर करतो </t>
  </si>
  <si>
    <t>Cannot pronounce complex words correctly.</t>
  </si>
  <si>
    <t xml:space="preserve">थोर गणिततज्ञाविषयी माहिती मिळवितो </t>
  </si>
  <si>
    <t>वृक्ष संवर्धंनासाठी कार्यशील राहतो</t>
  </si>
  <si>
    <t xml:space="preserve">लोकसंख्या जनजागृती करतो </t>
  </si>
  <si>
    <t>तोंडी प्रश्नांची उत्तरे सांगते</t>
  </si>
  <si>
    <t xml:space="preserve">जोडाक्षर वाचनाचा सराव करावा </t>
  </si>
  <si>
    <t xml:space="preserve">	39</t>
  </si>
  <si>
    <t xml:space="preserve">वाक्यप्रचार व म्हणीचा अर्थ सांगून वाक्यात उपयोग करतो </t>
  </si>
  <si>
    <t>Needs more loud reading practice.</t>
  </si>
  <si>
    <t xml:space="preserve">उदाहरण सोडविण्यासाठी विविध क्लृप्त्याचा वापर करतो </t>
  </si>
  <si>
    <t xml:space="preserve">पाण्याचे महत्व जाणतो </t>
  </si>
  <si>
    <t xml:space="preserve">क्षेत्रभेटीत सहभागी होतो </t>
  </si>
  <si>
    <t xml:space="preserve">गणितातील उदाहरणे अचूक सोडविते </t>
  </si>
  <si>
    <t xml:space="preserve">वाचन व लेखनात सुधारणा करावी </t>
  </si>
  <si>
    <t xml:space="preserve">	40</t>
  </si>
  <si>
    <t xml:space="preserve">दिलेल्या वेळेत प्रकटवाचन , मुकवाचन करतो </t>
  </si>
  <si>
    <t>Cannot spell complex words correctly.</t>
  </si>
  <si>
    <t xml:space="preserve">दैनंदिन जीवनात व व्यवहारात गणिताचा वापर करतो </t>
  </si>
  <si>
    <t xml:space="preserve">पिके,हवामान,जमीन इ विषयी माहिती संकलित करतो </t>
  </si>
  <si>
    <t xml:space="preserve">सहलीतील निरीक्षणाची नोंद करतो </t>
  </si>
  <si>
    <t xml:space="preserve">प्रयोगाची मांडणी व्यवस्थित करतो </t>
  </si>
  <si>
    <t xml:space="preserve">अवांतर पुस्तकाचे वाचन करावे </t>
  </si>
  <si>
    <t xml:space="preserve">	41</t>
  </si>
  <si>
    <t xml:space="preserve">पाठातील शंका विचारतो </t>
  </si>
  <si>
    <t>Cannot write properly in four lines.</t>
  </si>
  <si>
    <t xml:space="preserve">गणितीय कोडी सोडवितो </t>
  </si>
  <si>
    <t>नैसर्गिक आपत्तीची माहिती करून घेतो</t>
  </si>
  <si>
    <t xml:space="preserve">वृक्षारोपण व संवर्धन करतो </t>
  </si>
  <si>
    <t xml:space="preserve">सुविचार व बोधकथा संग्रह करतो </t>
  </si>
  <si>
    <t>प्रकल्प वेळेवर पूर्ण करावे</t>
  </si>
  <si>
    <t xml:space="preserve">	42</t>
  </si>
  <si>
    <t xml:space="preserve">हस्ताक्षर सुंदर व वळणदार आहे </t>
  </si>
  <si>
    <t>Vocabulary is not sufficient for his grade level, needs improvement.</t>
  </si>
  <si>
    <t xml:space="preserve">सारणी व तक्ता तयार करतो </t>
  </si>
  <si>
    <t xml:space="preserve">वैज्ञानिक दृष्टीकोन जोपासतो </t>
  </si>
  <si>
    <t xml:space="preserve">राष्ट्रीय संपत्तीची जोपासना करतो </t>
  </si>
  <si>
    <t xml:space="preserve">हिंदीतून पत्र लिहितो </t>
  </si>
  <si>
    <t xml:space="preserve">अक्षर सुधारणे आवश्यक </t>
  </si>
  <si>
    <t xml:space="preserve">	43</t>
  </si>
  <si>
    <t xml:space="preserve">गृहपाठ व स्वाध्याय वेळेवर करतो </t>
  </si>
  <si>
    <t>दिलेल्या माहितीवरून अचूक भौमितिक आकृती काढतो.</t>
  </si>
  <si>
    <t xml:space="preserve">पाणी संवर्धंनासाठी  उपाय समजून घेतो </t>
  </si>
  <si>
    <t xml:space="preserve">नैसर्गिक साधनसंपत्तीचा काटकसरीने वापर करतो </t>
  </si>
  <si>
    <t xml:space="preserve">परिपाठात सहभाग घेते </t>
  </si>
  <si>
    <t xml:space="preserve">भाषा विषयात प्रगती करावी </t>
  </si>
  <si>
    <t xml:space="preserve">	44</t>
  </si>
  <si>
    <t xml:space="preserve">वाचनाची आवड आहे </t>
  </si>
  <si>
    <t>आत्मविश्वासपूर्वक बैजिक समीकरणे सोडवतो.</t>
  </si>
  <si>
    <t xml:space="preserve">अंधश्रद्धा व गैरसमजुतीबाबत जनजागृती करतो </t>
  </si>
  <si>
    <t xml:space="preserve">पर्यावरण संवर्धंनासाठी क्रियाशील भाग घेतो </t>
  </si>
  <si>
    <t xml:space="preserve">इंग्रजी शब्दांचा उच्चार स्पष्ट करते </t>
  </si>
  <si>
    <t xml:space="preserve">अक्षर वळणदार काढावे </t>
  </si>
  <si>
    <t xml:space="preserve">	45</t>
  </si>
  <si>
    <t xml:space="preserve">कविता चालीमध्ये म्हणतो </t>
  </si>
  <si>
    <t>गणिती संबोधांचा व्यवहारात उपयोग करतो.</t>
  </si>
  <si>
    <t xml:space="preserve">विज्ञानातील गंमतीजमती सांगतो </t>
  </si>
  <si>
    <t xml:space="preserve">पर्यावरण दुष्परिणामाची कारणे समजून घेतो </t>
  </si>
  <si>
    <t xml:space="preserve">क्रीडा स्पर्धेत सहभाग घेते </t>
  </si>
  <si>
    <t xml:space="preserve">गणित सूत्राचे पाठांतर करावे </t>
  </si>
  <si>
    <t xml:space="preserve">	46</t>
  </si>
  <si>
    <t xml:space="preserve">अवांतर वाचन ,पाठांतर करतो </t>
  </si>
  <si>
    <t xml:space="preserve">टाकाऊ पासून टिकाऊ वस्तु तयार करतो </t>
  </si>
  <si>
    <t xml:space="preserve">ऐतिहासिक व भौगोलिक स्थळाची माहिती घेतो </t>
  </si>
  <si>
    <t xml:space="preserve">मुहावर्‍याचा वाक्यात उपयोग करते </t>
  </si>
  <si>
    <t xml:space="preserve">स्वाध्याय वेळेत पूर्ण करावे </t>
  </si>
  <si>
    <t xml:space="preserve">	47</t>
  </si>
  <si>
    <t xml:space="preserve">सुविचाराचा संग्रह करतो </t>
  </si>
  <si>
    <t xml:space="preserve">वैज्ञानिक व संशोधक यांची पुस्तके वाचतो </t>
  </si>
  <si>
    <t xml:space="preserve">प्रयोगाची कृती अचूक करते </t>
  </si>
  <si>
    <t xml:space="preserve">दैनंदीन उपस्थितीकडे लक्ष द्यावे </t>
  </si>
  <si>
    <t xml:space="preserve">	48</t>
  </si>
  <si>
    <t xml:space="preserve">प्रश्नांची अचूक उत्तरे देतो </t>
  </si>
  <si>
    <t>बेरीज/वजाबाकी करताना कधी कधी हाताचा घेत नाही.</t>
  </si>
  <si>
    <t xml:space="preserve">आकृत्या सुबक काढते </t>
  </si>
  <si>
    <t xml:space="preserve">गणिती क्रियाचा सराव करा </t>
  </si>
  <si>
    <t xml:space="preserve">	49</t>
  </si>
  <si>
    <t xml:space="preserve">दिलेल्या विषयावर निबंध लिहितो </t>
  </si>
  <si>
    <t>भौमितिक आकृत्या काढताना अचूक मापे घेत नाही.</t>
  </si>
  <si>
    <t xml:space="preserve">वर्गाचे नेतृत्व चांगल्याप्रकारे करतो </t>
  </si>
  <si>
    <t>संवाद कौशल्य आत्मसात करावे</t>
  </si>
  <si>
    <t xml:space="preserve">	50</t>
  </si>
  <si>
    <t xml:space="preserve">बोधकथा सांगतो </t>
  </si>
  <si>
    <t>पाढे पाठांतर करावे.</t>
  </si>
  <si>
    <t xml:space="preserve">वर्तमान पत्राची कात्रणे संग्रहीत करते </t>
  </si>
  <si>
    <t xml:space="preserve">गणितातील मांडणी योग्य करावे </t>
  </si>
  <si>
    <t xml:space="preserve">	51</t>
  </si>
  <si>
    <t xml:space="preserve">वाक्यप्रचार व म्हणीचा व्यवहारात उपयोग करतो </t>
  </si>
  <si>
    <t>मुलभूत गणिती क्रिया अधिक अचूक होण्यासाठी सराव अआवाश्यक.</t>
  </si>
  <si>
    <t xml:space="preserve">शाळा बाह्य परीक्षेत सहभाग </t>
  </si>
  <si>
    <t xml:space="preserve">शुद्धलेखनाकडे लक्ष द्यावे </t>
  </si>
  <si>
    <t>ऋण संख्या असलेल्या गणिती क्रिया करताना चुका करतो.</t>
  </si>
  <si>
    <t xml:space="preserve">सांस्कृतिक कार्यात सहभागी होते </t>
  </si>
  <si>
    <t xml:space="preserve">इंग्रजी शब्दसंग्रह वाढविणे </t>
  </si>
  <si>
    <t>अडखळत वाचन करतो/करते.</t>
  </si>
  <si>
    <t>संख्या वाचन व लेखन करताना चुका करतो.</t>
  </si>
  <si>
    <t xml:space="preserve">व्यवहार ज्ञान चांगले आहे </t>
  </si>
  <si>
    <t>दिलेला स्वाध्याय वेळेवर पूर्ण करीत नाही.</t>
  </si>
  <si>
    <t>गणितामध्ये रुची दाखवत नाही.</t>
  </si>
  <si>
    <t xml:space="preserve">अभ्यासात सातत्य आहे </t>
  </si>
  <si>
    <t>नियमित वाचन सराव करावा.</t>
  </si>
  <si>
    <t xml:space="preserve">वर्गात क्रियाशील असते </t>
  </si>
  <si>
    <t>अवांतर वाचन करावे.</t>
  </si>
  <si>
    <t xml:space="preserve">अभ्यासात नियमितता आहे </t>
  </si>
  <si>
    <t>कविता गायन मुक्त स्वरात करावे.</t>
  </si>
  <si>
    <t xml:space="preserve">वर्गात लक्ष देवून ऐकतो </t>
  </si>
  <si>
    <t>कविता पाठांतर करावे.</t>
  </si>
  <si>
    <t xml:space="preserve"> प्रश्नांची उत्तरे विचारपूर्वक व अचूक  देतो </t>
  </si>
  <si>
    <t>शुद्धलेखनाचा अधिक सराव करावा.</t>
  </si>
  <si>
    <t xml:space="preserve">गटकार्यात व परिपाठात उस्फूर्त सहभाग घेतो </t>
  </si>
  <si>
    <t>ऱ्हस्व-दीर्घ लेखन अचूक करावे.</t>
  </si>
  <si>
    <t>वर्गातील चर्चा, उपक्रमांमध्ये सक्रीय सहभाग हवा.</t>
  </si>
  <si>
    <t xml:space="preserve">अक्षर वळणदार काढण्याचा प्रयत्न करतो </t>
  </si>
  <si>
    <t>जोडाक्षरांचे वाचन योग्य व अचूक करावे.</t>
  </si>
  <si>
    <t xml:space="preserve">उपक्रम व स्वाध्याय वेळेत पूर्ण करतो </t>
  </si>
  <si>
    <t>जोडाक्षर लेखनाचा अधिक सराव करावा.</t>
  </si>
  <si>
    <t xml:space="preserve">वर्गात नियमित हजर असतो  </t>
  </si>
  <si>
    <t xml:space="preserve">स्वाध्याय वेळेत पूर्ण करतो </t>
  </si>
  <si>
    <t>खेळण्यात विशेष प्रगती</t>
  </si>
  <si>
    <t xml:space="preserve">Activity मध्ये सहभाग घेतो </t>
  </si>
  <si>
    <t xml:space="preserve">सर्व विषयाचा अभ्यास उत्तम </t>
  </si>
  <si>
    <t xml:space="preserve">विविध प्रकारची चित्रे काढते </t>
  </si>
  <si>
    <t xml:space="preserve"> इंग्रजी हिंदी वाचन सराव करावा </t>
  </si>
  <si>
    <t>वैयक्तिक माहिती</t>
  </si>
  <si>
    <t xml:space="preserve"> विद्यार्थ्याचे नाव :-</t>
  </si>
  <si>
    <t xml:space="preserve">  हजेरी क्रमांक :-</t>
  </si>
  <si>
    <t>जनरल रजिस्टर नं. :-</t>
  </si>
  <si>
    <t xml:space="preserve">  इयत्ता :-</t>
  </si>
  <si>
    <t xml:space="preserve">  जन्म दिनांक :-</t>
  </si>
  <si>
    <t xml:space="preserve">  आईचे नाव :-</t>
  </si>
  <si>
    <t>मातृभाषा :</t>
  </si>
  <si>
    <t xml:space="preserve">  वडिलांचे नाव :-</t>
  </si>
  <si>
    <t>माध्यम :-</t>
  </si>
  <si>
    <t xml:space="preserve">  पत्ता :-</t>
  </si>
  <si>
    <t xml:space="preserve"> पालकाचा मोबा. क्र.</t>
  </si>
  <si>
    <t xml:space="preserve">अ. न. </t>
  </si>
  <si>
    <t>आवड/छंद (कला, क्रीडा , साहित्य इत्यादि)</t>
  </si>
  <si>
    <t>वर्गशिक्षक स्वाक्षरी</t>
  </si>
  <si>
    <t>मुख्याध्यापक स्वाक्षरी</t>
  </si>
  <si>
    <t>पालक स्वाक्षरी</t>
  </si>
  <si>
    <t xml:space="preserve">परिशिष्ट - 2 -  आकारिक मूल्यमापन वर्णनात्मक नोंदवही </t>
  </si>
  <si>
    <t>अभ्यासासाठी बनवलेल्या whats app ग्रुप वर स्वाध्याय पाठवतो.</t>
  </si>
  <si>
    <t>शिक्षकांनी दिलेले साप्तादिक स्वाध्याय सोडववतो.</t>
  </si>
  <si>
    <t>you tube वर पाठववलेले video पाहतो माहिती समजून घेतो.</t>
  </si>
  <si>
    <t>online टेस्ट सोडववतो.</t>
  </si>
  <si>
    <t>स्वाध्याय मध्ये दिलेल्या चित्राचे  वर्णन स्वतःच्या शब्दात करतो.</t>
  </si>
  <si>
    <t xml:space="preserve">online वर्ग  अभ्यासात सहभाग घेतो </t>
  </si>
  <si>
    <t>शिक्षकांच्या सूचनेनुसार अभ्यास पूर्ण करतो.</t>
  </si>
  <si>
    <t xml:space="preserve">स्वाध्याय उपक्रमात सहभाग घेतो </t>
  </si>
  <si>
    <t>कृतीपात्रिका अचूक सोडवतो.</t>
  </si>
  <si>
    <t>गोष्टी ऐकतो व स्वत:च्या शब्दात लेखन करतो.</t>
  </si>
  <si>
    <t>कृतीपत्रीकेमधील कृती पूर्ण करतो.</t>
  </si>
  <si>
    <t>कृतीपत्रिकेतील चुका समजून घेतो व चुका दुरुस्त करतो.</t>
  </si>
  <si>
    <t>ऑनलाईन अभ्यासातील कृती समजून घेतो व घटक समजून घेतो.</t>
  </si>
  <si>
    <t xml:space="preserve">आर.टी.ई.अॅक्ट , २००९ कलम १६ नुसार वर्गोन्नत </t>
  </si>
  <si>
    <t>online दाखवलेल्या कृती समजून घेतो व कृती करतो.</t>
  </si>
  <si>
    <t>you tube वर पाठववलेले video पाहतो माहिती समजून घेतो व कृती करतो.</t>
  </si>
  <si>
    <t xml:space="preserve">अभ्यासासाठी बनवलेल्या whats app ग्रुप वर केलेल्या विविध कृती पाठवतो </t>
  </si>
  <si>
    <t>बनवलेल्या विविध कृती फोटो,video च्या माध्यमातून ग्रुपवर पाठवतो.</t>
  </si>
  <si>
    <t xml:space="preserve">शांत स्वभाव </t>
  </si>
  <si>
    <t>खोडकर</t>
  </si>
  <si>
    <t>हुशार व अभ्यासू</t>
  </si>
  <si>
    <t xml:space="preserve">अबोल </t>
  </si>
  <si>
    <t xml:space="preserve">खेळकर </t>
  </si>
  <si>
    <t xml:space="preserve">नम्र </t>
  </si>
  <si>
    <t xml:space="preserve">परिशिष्ट-३- सातत्यपूर्ण सर्वंकष मूल्यमापन नोंदवही </t>
  </si>
  <si>
    <t xml:space="preserve">हिंदी </t>
  </si>
  <si>
    <t xml:space="preserve">इंग्रजी </t>
  </si>
  <si>
    <t xml:space="preserve">प.अभ्यास / विज्ञान </t>
  </si>
  <si>
    <t xml:space="preserve">प.अभ्यास /सा.शास्त्रे </t>
  </si>
  <si>
    <t xml:space="preserve">कला </t>
  </si>
  <si>
    <t xml:space="preserve">आवड / छंद </t>
  </si>
  <si>
    <t xml:space="preserve">  स्टुडन्ट आय.डी. :-</t>
  </si>
  <si>
    <t>प.अभ्यास 1 / विज्ञान</t>
  </si>
  <si>
    <t>प.अभ्यास 2 / सामाजिक शास्त्रे</t>
  </si>
  <si>
    <t xml:space="preserve">वार्षिक नोंदी </t>
  </si>
  <si>
    <t xml:space="preserve">Home </t>
  </si>
  <si>
    <t>Home</t>
  </si>
  <si>
    <t xml:space="preserve">मुखपृष्ठावर जाण्यासाठी Home या शब्दावर क्लिक करा </t>
  </si>
  <si>
    <t xml:space="preserve">मुखपृष्ठावर जाण्यासाठी येथे क्लिक करा </t>
  </si>
  <si>
    <t xml:space="preserve">महत्त्वाची सूचना </t>
  </si>
  <si>
    <t xml:space="preserve">या पेज वर फक्त हजेरी क्रमांक बदला व प्रिंट काढा </t>
  </si>
  <si>
    <t xml:space="preserve">वार्षिक प्रगती पत्रक </t>
  </si>
  <si>
    <t xml:space="preserve">येथे Dropdown लिस्ट मधून नोंदी निवडा </t>
  </si>
  <si>
    <t xml:space="preserve">पंकज विठ्ठल रासकर </t>
  </si>
  <si>
    <t>केंद्र :-</t>
  </si>
  <si>
    <t xml:space="preserve">तालुका </t>
  </si>
  <si>
    <t>जिल्हा :-</t>
  </si>
  <si>
    <t>( शासन निर्णय क्रमांक पीआरई २०१० / ८१३६ / १० / प्रशि - ५ दि.२० ऑगस्ट २०१० व परिपत्रक क्र. मराशैवसंवप्रप / मूल्यमापन / २०१० / दिनांक २ फेब्रुवारी २०११ नुसार )</t>
  </si>
  <si>
    <t>अ.क्र.</t>
  </si>
  <si>
    <t xml:space="preserve">विद्यार्थ्याचे नाव </t>
  </si>
  <si>
    <t xml:space="preserve">लिंग </t>
  </si>
  <si>
    <t xml:space="preserve">हजर दिवस </t>
  </si>
  <si>
    <t xml:space="preserve">एकूण गुण </t>
  </si>
  <si>
    <t xml:space="preserve">टक्के वारी </t>
  </si>
  <si>
    <t xml:space="preserve">शेरा </t>
  </si>
  <si>
    <t xml:space="preserve">कार्या </t>
  </si>
  <si>
    <t>शा.शि .</t>
  </si>
  <si>
    <t>मुलगा  - 1</t>
  </si>
  <si>
    <t xml:space="preserve">गुण </t>
  </si>
  <si>
    <t>मुलगी  - 2</t>
  </si>
  <si>
    <t>पंचायत समिती खंडाळा ( शिक्षण विभाग )</t>
  </si>
  <si>
    <t xml:space="preserve">सूचना :-कोरोना संकट संपल्यावर  शाळा सुरु होण्याची दिनांक कळवली जाईल. </t>
  </si>
  <si>
    <t xml:space="preserve">सातत्यपूर्ण सर्वंकष मूल्यमापन नोंद वही </t>
  </si>
  <si>
    <t>वर्गशिक्षकाचे नाव :-</t>
  </si>
  <si>
    <t>मुलगा</t>
  </si>
  <si>
    <t>अभ्यासासाठी बनवलेल्या whats app ग्रुप वर स्वाध्याय पाठवते.</t>
  </si>
  <si>
    <t xml:space="preserve">मुलगी </t>
  </si>
  <si>
    <t>शिक्षकांनी दिलेले साप्तादिक स्वाध्याय सोडववते.</t>
  </si>
  <si>
    <t>you tube वर पाठववलेले video पाहते माहिती समजून घेते.</t>
  </si>
  <si>
    <t>online टेस्ट सोडववते.</t>
  </si>
  <si>
    <t>शिक्षकांच्या सूचनेनुसार अभ्यास पूर्ण करते.</t>
  </si>
  <si>
    <t>स्वाध्याय मध्ये दिलेल्या चित्राचे  वर्णन स्वतःच्या शब्दात करते.</t>
  </si>
  <si>
    <t xml:space="preserve">online वर्ग  अभ्यासात सहभाग घेते </t>
  </si>
  <si>
    <t xml:space="preserve">स्वाध्याय उपक्रमात सहभाग घेते </t>
  </si>
  <si>
    <t>कृतीपात्रिका अचूक सोडवते.</t>
  </si>
  <si>
    <t>गोष्टी ऐकते व स्वत:च्या शब्दात लेखन करते.</t>
  </si>
  <si>
    <t>कृतीपत्रीकेमधील कृती पूर्ण करते.</t>
  </si>
  <si>
    <t>कृतीपत्रिकेतील चुका समजून घेते व चुका दुरुस्त करते.</t>
  </si>
  <si>
    <t>ऑनलाईन अभ्यासातील कृती समजून घेते व घटक समजून घेते.</t>
  </si>
  <si>
    <t xml:space="preserve">आपले विचार ,अनुभव ,भावना स्पष्ट शब्दात व्यक्त करते </t>
  </si>
  <si>
    <t xml:space="preserve">ऐकलेल्या मजकुरातील आशय स्वत:च्या शब्दात सांगते </t>
  </si>
  <si>
    <t xml:space="preserve">बोलताना शब्दाचा स्पष्ट उच्चार करते </t>
  </si>
  <si>
    <t xml:space="preserve">कोणतीही गोष्ट लक्षपूर्वक ऐकते </t>
  </si>
  <si>
    <t xml:space="preserve">प्रभावीपणे प्रकटवाचन करते </t>
  </si>
  <si>
    <t xml:space="preserve">मजकुराचे वाचन समजपूर्वक करते </t>
  </si>
  <si>
    <t xml:space="preserve">आत्मविश्वासपूर्वक बोलते </t>
  </si>
  <si>
    <t xml:space="preserve">दिलेल्या विषयावर मुद्देसूद बोलते </t>
  </si>
  <si>
    <t xml:space="preserve">लक्षपूर्वक , एकाग्रतेने व समजपुर्वक मुकवाचन करते </t>
  </si>
  <si>
    <t xml:space="preserve">योग्य गतीने व आरोह अवरोहाने वाचन करते </t>
  </si>
  <si>
    <t xml:space="preserve">विविध विषयावरील चर्चेत भाग घेते </t>
  </si>
  <si>
    <t xml:space="preserve">स्वत:हून प्रश्न विचारते </t>
  </si>
  <si>
    <t>कविता तालासुरात साभिनय म्हणते</t>
  </si>
  <si>
    <t xml:space="preserve">नाट्यभिनय प्रसंगानुरूप व व्यक्तिनुरूप करते </t>
  </si>
  <si>
    <t xml:space="preserve">नाट्यातील संवाद साभिनय व व्यक्तिनुरूप करते </t>
  </si>
  <si>
    <t xml:space="preserve">दैनंदिन व्यवहारात प्रमाणभाषेचा वापर करते </t>
  </si>
  <si>
    <t xml:space="preserve">विविध बोलीभाषेतील नवीन शब्द समजून घेते </t>
  </si>
  <si>
    <t xml:space="preserve">बोलीभाषा व प्रमाणभाषा यातील फरक जाणते </t>
  </si>
  <si>
    <t xml:space="preserve">व्याकरणानुसार भाषेचा वापर करते </t>
  </si>
  <si>
    <t xml:space="preserve">भाषण, संभाषण ,संवाद ,चर्चा एकाग्रतेने ऐकते </t>
  </si>
  <si>
    <t xml:space="preserve">बोधकथा, वर्तमानपत्रे , मासिके इ वाचते व इतरांना माहिती सांगते </t>
  </si>
  <si>
    <t xml:space="preserve">ऐकलेल्या ,वाचलेल्या गोष्टीबाबत निष्कर्ष काढते </t>
  </si>
  <si>
    <t xml:space="preserve">मजकूर वाचून प्रश्नाची योग्य उत्तरे देते </t>
  </si>
  <si>
    <t xml:space="preserve">निंबध लेखनात आपल्या भाषेत विचार मांडते </t>
  </si>
  <si>
    <t xml:space="preserve">शब्द , वाक्यप्रचार म्हणी , बोधवाक्ये इ चा लेखनात वापर करते </t>
  </si>
  <si>
    <t xml:space="preserve">अवांतर वाचन करते </t>
  </si>
  <si>
    <t xml:space="preserve">गोष्टी,कविता ,लेख वर्णन इ स्वरूपाने लेखन करते </t>
  </si>
  <si>
    <t xml:space="preserve">मुद्देसूद लेखन करते </t>
  </si>
  <si>
    <t xml:space="preserve">शुद्धलेखन अचूक करते </t>
  </si>
  <si>
    <t xml:space="preserve">अचूक अनुलेखन करते </t>
  </si>
  <si>
    <t xml:space="preserve">स्वाध्याय अचूक सोडविते </t>
  </si>
  <si>
    <t xml:space="preserve">स्वयंअध्ययन करते </t>
  </si>
  <si>
    <t xml:space="preserve">अडचणी समस्या शिक्षकाकडे मांडते </t>
  </si>
  <si>
    <t xml:space="preserve">संग्रहवृत्ती जोपासते </t>
  </si>
  <si>
    <t xml:space="preserve">नियम, सुचना ,शिस्त यांचे पालन करते </t>
  </si>
  <si>
    <t xml:space="preserve">भाषेतील सौंदर्य लक्षात घेते </t>
  </si>
  <si>
    <t xml:space="preserve">लेखनाचे नियम पाळते </t>
  </si>
  <si>
    <t xml:space="preserve">लेखनात विरामचिन्हाचा योग्य वापर करते </t>
  </si>
  <si>
    <t xml:space="preserve">वाक्यप्रचार व म्हणीचा अर्थ सांगून वाक्यात उपयोग करते </t>
  </si>
  <si>
    <t xml:space="preserve">दिलेल्या वेळेत प्रकटवाचन , मुकवाचन करते </t>
  </si>
  <si>
    <t xml:space="preserve">पाठातील शंका विचारते </t>
  </si>
  <si>
    <t xml:space="preserve">गृहपाठ व स्वाध्याय वेळेवर करते </t>
  </si>
  <si>
    <t xml:space="preserve">कविता चालीमध्ये म्हणते </t>
  </si>
  <si>
    <t xml:space="preserve">अवांतर वाचन ,पाठांतर करते </t>
  </si>
  <si>
    <t xml:space="preserve">सुविचाराचा संग्रह करते </t>
  </si>
  <si>
    <t xml:space="preserve">प्रश्नांची अचूक उत्तरे देते </t>
  </si>
  <si>
    <t xml:space="preserve">दिलेल्या विषयावर निबंध लिहिते </t>
  </si>
  <si>
    <t xml:space="preserve">बोधकथा सांगते </t>
  </si>
  <si>
    <t xml:space="preserve">वाक्यप्रचार व म्हणीचा व्यवहारात उपयोग करते </t>
  </si>
  <si>
    <t xml:space="preserve">चित्रे काढते </t>
  </si>
  <si>
    <t xml:space="preserve">आपली मते मुद्देसुद,थोडक्यात मांडते </t>
  </si>
  <si>
    <t xml:space="preserve">अभ्यासासाठी बनवलेल्या whats app ग्रुप वर केलेल्या विविध कृती पाठवते </t>
  </si>
  <si>
    <t xml:space="preserve">गोष्ट सांगते </t>
  </si>
  <si>
    <t xml:space="preserve">आपली मते ठामपणे मांडते </t>
  </si>
  <si>
    <t>बनवलेल्या विविध कृती फोटो,video च्या माध्यमातून ग्रुपवर पाठवते.</t>
  </si>
  <si>
    <t xml:space="preserve">गाणी -कविता म्हणते </t>
  </si>
  <si>
    <t>कोणतेही काम एकाग्रतेने करते</t>
  </si>
  <si>
    <t>you tube वर पाठववलेले video पाहते माहिती समजून घेते व कृती करते.</t>
  </si>
  <si>
    <t xml:space="preserve">नृत्य,अभिनय ,नाटयीकरण करते </t>
  </si>
  <si>
    <t>कोणतेही काम वेळेच्या वेळी पूर्ण करते</t>
  </si>
  <si>
    <t>online दाखवलेल्या कृती समजून घेते व कृती करते.</t>
  </si>
  <si>
    <t xml:space="preserve">खेळात सहभागी होते </t>
  </si>
  <si>
    <t xml:space="preserve">आत्मविश्वासाने काम करते </t>
  </si>
  <si>
    <t xml:space="preserve">इतरापेक्षा वेगळ्या कल्पना/विचार करते </t>
  </si>
  <si>
    <t xml:space="preserve">गणिती आकडेमोड करते </t>
  </si>
  <si>
    <t xml:space="preserve">जेथे जेथे संधी मिळेल तेथे पुढाकार घेऊन काम करते </t>
  </si>
  <si>
    <t xml:space="preserve">कार्यानुभवातील वस्तु बनविते </t>
  </si>
  <si>
    <t xml:space="preserve">वैयक्तिक स्वच्छतेकडे सातत्याने लक्ष देते </t>
  </si>
  <si>
    <t xml:space="preserve">स्पर्धा परीक्षामध्ये सहभागी होते </t>
  </si>
  <si>
    <t xml:space="preserve">शिक्षकाच्या आज्ञेचे पालन करते </t>
  </si>
  <si>
    <t xml:space="preserve">कथा,कविता,संवाद लेखन करते </t>
  </si>
  <si>
    <t xml:space="preserve">स्वत:ची चूक मोकळेपणाने मान्य करते </t>
  </si>
  <si>
    <t xml:space="preserve">गटात काम करताना सोबत्याची मते जाणून घेते </t>
  </si>
  <si>
    <t xml:space="preserve">भेदभाव न करता सर्वामध्ये मिसळते </t>
  </si>
  <si>
    <t xml:space="preserve">संख्या वाचन करते </t>
  </si>
  <si>
    <t xml:space="preserve">ऐतिहासिक स्थळाची माहिती सांगते </t>
  </si>
  <si>
    <t xml:space="preserve">कलेचे विविध प्रकार समजून घेते </t>
  </si>
  <si>
    <t xml:space="preserve">कार्यशिक्षणाचे महत्व समजून घेते </t>
  </si>
  <si>
    <t xml:space="preserve">खेळात उस्फूर्तपणे भाग घेते </t>
  </si>
  <si>
    <t xml:space="preserve">शालेय शिस्त आत्मसात करते </t>
  </si>
  <si>
    <t xml:space="preserve">वर्ग, शाळा ,परिसर स्वच्छ ठेवण्याचा प्रयत्न करते </t>
  </si>
  <si>
    <t xml:space="preserve">लहान मोठ्या संख्या ओळखते </t>
  </si>
  <si>
    <t>विज्ञान व तंत्रज्ञानाचे महत्व जाणते</t>
  </si>
  <si>
    <t xml:space="preserve">संविधान व प्रतिज्ञा म्हणते </t>
  </si>
  <si>
    <t xml:space="preserve">मनातील भाव व कल्पना चित्रात रेखाटते  </t>
  </si>
  <si>
    <t xml:space="preserve">कृती,उपक्रम आवडीने करते </t>
  </si>
  <si>
    <t>आरोग्यासाठी नियमित व्यायाम करते</t>
  </si>
  <si>
    <t xml:space="preserve">दररोज शाळेत उपस्थित राहते </t>
  </si>
  <si>
    <t xml:space="preserve">मित्रांना गरजेनुरूप सहकार्य करते </t>
  </si>
  <si>
    <t xml:space="preserve">संख्याचा क्रम ओळखते </t>
  </si>
  <si>
    <t>विज्ञानाचा आपणास होणारा फायदा सांगते</t>
  </si>
  <si>
    <t xml:space="preserve">समाजसुधारकाची माहिती सांगते </t>
  </si>
  <si>
    <t xml:space="preserve">चित्रात रंग भरताना रंगसंगती राखते </t>
  </si>
  <si>
    <t xml:space="preserve">उपक्रमात व कृतीत नाविन्य निर्माण करते </t>
  </si>
  <si>
    <t xml:space="preserve">तालबद्ध  हालचाली करते </t>
  </si>
  <si>
    <t xml:space="preserve">वेळेवर अभ्यास पूर्ण करते </t>
  </si>
  <si>
    <t xml:space="preserve">मित्रांच्या सुखदु:खामध्ये सहभागी होते </t>
  </si>
  <si>
    <t xml:space="preserve">संख्या चढत्या उतरत्या क्रमाने लिहिते </t>
  </si>
  <si>
    <t>आधुनिक शोधाची माहिती घेते</t>
  </si>
  <si>
    <t xml:space="preserve">संविधानाचे महत्व सांगते </t>
  </si>
  <si>
    <t xml:space="preserve">चित्रे सुंदर काढते </t>
  </si>
  <si>
    <t xml:space="preserve">तयार केलेल्या वस्तूचे प्रदर्शन मांडते </t>
  </si>
  <si>
    <t xml:space="preserve">गटाचे नेतृत्व करते </t>
  </si>
  <si>
    <t xml:space="preserve">गृहपाठ वेळेत पूर्ण करते </t>
  </si>
  <si>
    <t xml:space="preserve">शाळेच्या नियमाचे पालन करते </t>
  </si>
  <si>
    <t xml:space="preserve">बेरीज , वजाबाकी ,गुणकार , भागाकार क्रिया समजून घेते </t>
  </si>
  <si>
    <t>आधुनिक तंत्रज्ञान व उपकरणे यांचे फायदे स्पष्ट करते</t>
  </si>
  <si>
    <t xml:space="preserve">थोर नेत्याची माहिती सांगते </t>
  </si>
  <si>
    <t>प्रमाणबद्ध रेखाटन करते</t>
  </si>
  <si>
    <t>परिसर स्वच्छ ठेवते</t>
  </si>
  <si>
    <t xml:space="preserve">खेळ व शारीरिक हालचालीतून आनंद मिळवते </t>
  </si>
  <si>
    <t xml:space="preserve">स्वाध्यायपुस्तिका स्वत: पूर्ण करते </t>
  </si>
  <si>
    <t xml:space="preserve">इतराशी नम्रपणे वागते </t>
  </si>
  <si>
    <t xml:space="preserve">पाढे पाठांतर करते </t>
  </si>
  <si>
    <t>वनस्पती ,प्राणी व मानव यांचे परस्परावलंबन सांगते</t>
  </si>
  <si>
    <t xml:space="preserve">ऐतिहासिक घटनांची इसवी सन सांगते </t>
  </si>
  <si>
    <t xml:space="preserve">मुक्तहस्त कलाकृतीची रचना करते </t>
  </si>
  <si>
    <t xml:space="preserve">नैसर्गिक आपत्तीच्या वेळी मदत गोळा करते </t>
  </si>
  <si>
    <t xml:space="preserve">गटातील सहकर्‍यांना मार्गदर्शन करते </t>
  </si>
  <si>
    <t xml:space="preserve">वाचन स्पष्ट व शुद्ध करते </t>
  </si>
  <si>
    <t xml:space="preserve">नवीन गोष्ट समजून घेण्याची जिज्ञासा दाखवते </t>
  </si>
  <si>
    <t xml:space="preserve">गुणाकाराने पाढे तयार करते </t>
  </si>
  <si>
    <t>विविध पदार्थाचे गुणधर्म सांगते</t>
  </si>
  <si>
    <t xml:space="preserve">नागरिकाचे मूलभूत अधिकार सांगते </t>
  </si>
  <si>
    <t xml:space="preserve">रंगाच्या छटातील फरक ओळखते </t>
  </si>
  <si>
    <t xml:space="preserve">कृती करताना नवीन तंत्राचा व तंत्रज्ञानाचा वापर करते </t>
  </si>
  <si>
    <t xml:space="preserve">इतराशी खिलाडू वृत्तीने वागते </t>
  </si>
  <si>
    <t xml:space="preserve">कविता पाठांतर करते, सुरात गाते </t>
  </si>
  <si>
    <t xml:space="preserve">संख्या अक्षरी लिहिते </t>
  </si>
  <si>
    <t>वैज्ञानिक राशीची एकके सांगते</t>
  </si>
  <si>
    <t>ऐतिहासिक चित्रपट/मालिका आवडीने पाहते.</t>
  </si>
  <si>
    <t xml:space="preserve">चित्राच्या प्रदर्शनात सहभाग घेते </t>
  </si>
  <si>
    <t xml:space="preserve">आधुनिक साधनाचा वापर करते </t>
  </si>
  <si>
    <t xml:space="preserve">विविध खेळात व स्पर्धेत भाग घेते </t>
  </si>
  <si>
    <t xml:space="preserve">इंग्रजी शब्दाचा उच्चार शुद्ध करते </t>
  </si>
  <si>
    <t xml:space="preserve">उपक्रमामध्ये कृतीशील सहभाग घेते </t>
  </si>
  <si>
    <t xml:space="preserve">अक्षरी संख्या अंकात मांडते </t>
  </si>
  <si>
    <t xml:space="preserve">विविध प्रकारच्या बलाची माहिती सांगते </t>
  </si>
  <si>
    <t>रस्त्याने चालताना रहदारीच्या नियमांचे पालन करते.</t>
  </si>
  <si>
    <t xml:space="preserve">चित्राच्या स्पर्धेत सहभाग घेते </t>
  </si>
  <si>
    <t xml:space="preserve">व्यावसायिक कौशल्ये प्राप्त करण्याचा प्रयत्न करते </t>
  </si>
  <si>
    <t>खेळाची विविध कौशल्ये आत्मसात करते</t>
  </si>
  <si>
    <t xml:space="preserve">ऐतिहासिक माहिती मिळवते </t>
  </si>
  <si>
    <t xml:space="preserve">शाळेत येण्यात आनंद वाटते </t>
  </si>
  <si>
    <t xml:space="preserve">संख्याचे प्रकार सांगते व वाचन करते </t>
  </si>
  <si>
    <t>चुंबकीय व अचुंबकीय पदार्थ ओळखते</t>
  </si>
  <si>
    <t>ऐतिहासिक घटना/ पुरुषांची माहिती लक्षपूर्वक ऐकते.</t>
  </si>
  <si>
    <t xml:space="preserve">कलात्मक दृष्टीकोन ठेवते </t>
  </si>
  <si>
    <t xml:space="preserve">चर्चेत सहभागी होते </t>
  </si>
  <si>
    <t xml:space="preserve">मैदानावरील विविध कामे आवडीने करते </t>
  </si>
  <si>
    <t xml:space="preserve">गृहपाठ आवडीने करते </t>
  </si>
  <si>
    <t xml:space="preserve">संख्यावरील मूलभूत क्रिया बरोबर करते </t>
  </si>
  <si>
    <t>धातू व अधातू सांगते</t>
  </si>
  <si>
    <t>ऐतिहासिक वास्तू/किल्ले यांची चित्रे जमवते.</t>
  </si>
  <si>
    <t xml:space="preserve">विविध कलाप्रकारातील कौशल्य प्राप्त करते </t>
  </si>
  <si>
    <t xml:space="preserve">समस्या निराकरणासाठी उपाय शोधते </t>
  </si>
  <si>
    <t xml:space="preserve">क्रिडागंणाचे मोजमापे लक्षात घेऊन मैदानाची आखणी करते </t>
  </si>
  <si>
    <t xml:space="preserve">दैनंदीन व्यवहारात ज्ञानाचा उपयोग करते </t>
  </si>
  <si>
    <t xml:space="preserve">खूप प्रश्न विचारते </t>
  </si>
  <si>
    <t xml:space="preserve">तेंडी उदाहरणाचे अचूक उत्तर देते </t>
  </si>
  <si>
    <t xml:space="preserve">नैसर्गिक घटनामधील कार्यकारणभाव लक्षात घेते </t>
  </si>
  <si>
    <t>चित्र/फोटो पाहून ऐतिहासिक वास्तू/पुरुष ओळखते.</t>
  </si>
  <si>
    <t xml:space="preserve">कलेविषयी मनापासून प्रेम बाळगते </t>
  </si>
  <si>
    <t xml:space="preserve">विविध मुल्याची जोपासना करते </t>
  </si>
  <si>
    <t xml:space="preserve">आरोग्यदायी सवयीचे पालन करते </t>
  </si>
  <si>
    <t xml:space="preserve">गणितातील क्रिया अचूक करते </t>
  </si>
  <si>
    <t xml:space="preserve">स्वत:चा अभ्यास स्वत: करते </t>
  </si>
  <si>
    <t xml:space="preserve">संख्यारेषेवरील अंकाची किंमत सांगते </t>
  </si>
  <si>
    <t xml:space="preserve">भौतिक राशीचा दैनंदिन जीवनात वापर करते </t>
  </si>
  <si>
    <t>चित्रातील ऐतिहासिक वास्तू/पुरुषाबद्दल माहिती माहिती सांगते.</t>
  </si>
  <si>
    <t xml:space="preserve">वर्ग सजावट करते </t>
  </si>
  <si>
    <t xml:space="preserve">साहित्य,साधने वापराबाबत कौशल्य प्राप्त करते </t>
  </si>
  <si>
    <t xml:space="preserve">मनोरंजक खेळात सहभागी होते </t>
  </si>
  <si>
    <t xml:space="preserve">शिक्षकाविषयी आदर बाळगते </t>
  </si>
  <si>
    <t xml:space="preserve">विविध भौमितिक संबोध समजून घेते </t>
  </si>
  <si>
    <t xml:space="preserve">मानवी जीवनात विज्ञानाची भूमिका स्पष्ट करते </t>
  </si>
  <si>
    <t>ऐतिहासिक घटनांचा योग्य क्रम लावते.</t>
  </si>
  <si>
    <t xml:space="preserve">मातीपासून विविध आकार बनविते </t>
  </si>
  <si>
    <t xml:space="preserve">शिक्षकाचे सहकार्य घेते </t>
  </si>
  <si>
    <t xml:space="preserve">शारीरिक श्रम आनंदाने करते </t>
  </si>
  <si>
    <t xml:space="preserve">विविध भौमितिक रचना प्रमाणबद्ध काढते </t>
  </si>
  <si>
    <t xml:space="preserve">जैविक - अजैविक घटकाचे वर्गीकरण करते </t>
  </si>
  <si>
    <t>आपल्या परिसरातील ऐतिहासिक ठिकाणांची माहिती सांगते.</t>
  </si>
  <si>
    <t xml:space="preserve">स्व निर्मितीतून आनंद मिळविते </t>
  </si>
  <si>
    <t xml:space="preserve">आत्मविश्वासाने कृती करते </t>
  </si>
  <si>
    <t xml:space="preserve">मैदानाची स्वच्छता करते </t>
  </si>
  <si>
    <t xml:space="preserve">सांस्कृतिक कार्यक्रमात सहभाग घेते </t>
  </si>
  <si>
    <t xml:space="preserve"> भौमितिक आकृत्याचे गुणधर्म सांगते </t>
  </si>
  <si>
    <t>सजीव व निर्जीव वर्गीकरण करते</t>
  </si>
  <si>
    <t>इतिहासाचे विविध कालखंड सांगते.</t>
  </si>
  <si>
    <t xml:space="preserve">नृत्त्या मध्ये आवडीने सहभाग घेते </t>
  </si>
  <si>
    <t xml:space="preserve">समजशील वर्तन करते </t>
  </si>
  <si>
    <t xml:space="preserve">जय पराजय आनंदाने स्वीकारते </t>
  </si>
  <si>
    <t xml:space="preserve">गणितीय चिन्हे ओळखते </t>
  </si>
  <si>
    <t>मिश्रणातील पदार्थ वेगळे करण्याचे प्रयोग करते</t>
  </si>
  <si>
    <t>ऐतिहासिक घटनांची माहिती स्वतःच्या शब्दात सांगते.</t>
  </si>
  <si>
    <t>सप्तस्वरांची सरगम म्हणते.</t>
  </si>
  <si>
    <t xml:space="preserve">ज्ञानाचा उपयोग उपजीवेकेसाठी करते </t>
  </si>
  <si>
    <t>पंचाच्या निर्णयाचे आदर करते</t>
  </si>
  <si>
    <t xml:space="preserve">चिन्हाचा उदाहरणात योग्य वापर करून उदाहरण सोडविते </t>
  </si>
  <si>
    <t>प्रथमोपचाराची माहिती सांगते</t>
  </si>
  <si>
    <t>विविध ऐतिहासिक वास्तूची योग्य ठिकाण/शहर सांगते.</t>
  </si>
  <si>
    <t>वाद्यांचे प्रकार व त्यांची नावे सांगते/ओळखते.</t>
  </si>
  <si>
    <t xml:space="preserve">समाजाच्या व राष्ट्राच्या विकासासाठी झटते </t>
  </si>
  <si>
    <t xml:space="preserve">खेळातून राष्ट्रभक्ती मुल्याची जोपासना करते </t>
  </si>
  <si>
    <t xml:space="preserve">विविध खेळ प्रकारात भाग घेते </t>
  </si>
  <si>
    <t xml:space="preserve">गणितातील सूत्रे समजून घेते </t>
  </si>
  <si>
    <t xml:space="preserve">परिसरात घडणार्‍या घटनांची माहिती घेते </t>
  </si>
  <si>
    <t>ऐतिहासिक कलाकृती रुचीपूर्वक पाहते.</t>
  </si>
  <si>
    <t>समूहगीते/प्रार्थना सूर/लयीत गायन करते.</t>
  </si>
  <si>
    <t xml:space="preserve">दिलेले प्रात्यक्षिक पूर्ण करते </t>
  </si>
  <si>
    <t xml:space="preserve">श्रेष्ठ खेळाडूची माहिती करून घेते </t>
  </si>
  <si>
    <t xml:space="preserve">समानार्थी शब्दांचा संग्रह करते </t>
  </si>
  <si>
    <t xml:space="preserve">सूत्रात किंमती  भरून उदाहरण सोडविते </t>
  </si>
  <si>
    <t xml:space="preserve">अवकाशीय घटना समजून घेते </t>
  </si>
  <si>
    <t>ऐतिहासिक कथा सांगते.</t>
  </si>
  <si>
    <t>चित्रे/विडीओ पाहून नृत्य प्रकार ओळखते.</t>
  </si>
  <si>
    <t xml:space="preserve">प्रकल्प स्वत:च्या सहभागातून पूर्ण करते </t>
  </si>
  <si>
    <t xml:space="preserve">शिस्तीचे पालन करते </t>
  </si>
  <si>
    <t xml:space="preserve">दिलेले काम वेळेवर पूर्ण करते </t>
  </si>
  <si>
    <t xml:space="preserve"> भौमितिक आकृत्याची परिमिती काढते </t>
  </si>
  <si>
    <t>वैज्ञानिक शोध व तंत्रज्ञानामुळे झालेली प्रगती सांगते</t>
  </si>
  <si>
    <t>ग्रामपंचायातीची रचना सांगते.</t>
  </si>
  <si>
    <t>उत्तम प्रकारे नृत्य करते.</t>
  </si>
  <si>
    <t xml:space="preserve">प्रकल्पाचे सादरीकरण चांगले करते </t>
  </si>
  <si>
    <t xml:space="preserve">विविध राष्ट्रीय व आंतरराष्ट्रीय खेळाची माहिती करून घेते </t>
  </si>
  <si>
    <t xml:space="preserve">प्रयोगाची मांडणी अचूक करते </t>
  </si>
  <si>
    <t xml:space="preserve"> भौमितिक आकृत्याचे क्षेत्रफळ अचूक काढते </t>
  </si>
  <si>
    <t xml:space="preserve">वैज्ञानिक सोप्या प्रतिकृती तयार करते </t>
  </si>
  <si>
    <t>गावातील विविध सामाजिक संस्थांची माहिती सांगते.</t>
  </si>
  <si>
    <t>शालेय स्नेहसंमेलनात सहभाग घेते.</t>
  </si>
  <si>
    <t>श्रम करणाऱ्यांचा आदर करते.</t>
  </si>
  <si>
    <t xml:space="preserve">विविध योगासने व कवायत प्रकाराची माहिती घेते </t>
  </si>
  <si>
    <t xml:space="preserve">चित्रे छान काढते व रंगवते </t>
  </si>
  <si>
    <t xml:space="preserve">विविध परिमाणे समजून घेते </t>
  </si>
  <si>
    <t xml:space="preserve">प्रयोगाच्या साहित्याची मांडणी करते </t>
  </si>
  <si>
    <t>लोकनृत्य/लोकगीते आवडीने पाहते.</t>
  </si>
  <si>
    <t>शालेय सफाई/वर्ग सजावट या कार्यांमध्ये स्वतः हून सहभाग घेते.</t>
  </si>
  <si>
    <t xml:space="preserve">विविध योगासने व कवायत प्रकार सादर करते </t>
  </si>
  <si>
    <t xml:space="preserve">परिमाणाचे उदाहरण सोडविताना योग्य परिमाणात रूपांतर करते </t>
  </si>
  <si>
    <t xml:space="preserve">प्रयोगाचे साहित्य काळजीपूर्वक हाताळते </t>
  </si>
  <si>
    <t>लोकनृत्य लोकगीते सादर करते.</t>
  </si>
  <si>
    <t>आई वडिलांना कामात मदत करते.</t>
  </si>
  <si>
    <t xml:space="preserve">कलेविषयी रुचि ठेवते </t>
  </si>
  <si>
    <t xml:space="preserve">विविध राशिची एकके सांगते </t>
  </si>
  <si>
    <t>प्रयोगाची अचूक आकृत्या काढते</t>
  </si>
  <si>
    <t>नृत्यातील विविध मुद्रा सादर करते.</t>
  </si>
  <si>
    <t xml:space="preserve">दैनंदिन शालेय खेळात भाग घेते </t>
  </si>
  <si>
    <t xml:space="preserve">विविध आकाराचे पृष्ठफळ व घनफळ सांगते </t>
  </si>
  <si>
    <t xml:space="preserve">धोकादायक वस्तु हाताळताना विशेष कळाजी घेते </t>
  </si>
  <si>
    <t>नाट्यीकरणात आवडीने सहभाग घेते.</t>
  </si>
  <si>
    <t>स्वतः चे साहित्य /यंत्रे यांची चांगली देखभाल करते.</t>
  </si>
  <si>
    <t xml:space="preserve">आरोग्यासाठी व्यायामाचे महत्व सांगते </t>
  </si>
  <si>
    <t xml:space="preserve">स्वाध्याय स्वत: समजून सोडविते </t>
  </si>
  <si>
    <t xml:space="preserve">उदाहरणे गतीने सोडविते </t>
  </si>
  <si>
    <t>पदार्थ्याच्या संज्ञा सांगते</t>
  </si>
  <si>
    <t>कविता/गीते गाताना गायनाचा आनंद घेते.</t>
  </si>
  <si>
    <t xml:space="preserve"> राहणीमान स्वच्छ व नीटनेटके ठेवते.</t>
  </si>
  <si>
    <t xml:space="preserve">शाळेत नियमित उपस्थित राहते  </t>
  </si>
  <si>
    <t xml:space="preserve">सांख्यकीय माहितीचे अर्थविवेचन करते </t>
  </si>
  <si>
    <t xml:space="preserve">बदलाचे प्रकार सांगते </t>
  </si>
  <si>
    <t>विविध उत्सवांसाठी मातीच्या सुंदर मूर्ती स्वतः बनवते.</t>
  </si>
  <si>
    <t>खेळात सहभाग घेताना संकोच बाळगते.</t>
  </si>
  <si>
    <t>वाचन स्पष्ट उच्चारात करते</t>
  </si>
  <si>
    <t xml:space="preserve">आलेखाचे वाचन करते </t>
  </si>
  <si>
    <t>बदलाचे वेगवेगळ्या प्रकारात वर्गीकरण करते</t>
  </si>
  <si>
    <t>कागदापासून विविध कलाकृती बनवते.</t>
  </si>
  <si>
    <t xml:space="preserve">शब्दांचे वाचन स्पष्ट करते </t>
  </si>
  <si>
    <t xml:space="preserve">आलेखावरील माहिती समजून घेऊन अचूक उत्तरे देते </t>
  </si>
  <si>
    <t xml:space="preserve">पारीभाषिक शब्दाचे अर्थ समजून घेते </t>
  </si>
  <si>
    <t>चित्र प्रदर्शन आवडीने पाहते.</t>
  </si>
  <si>
    <t xml:space="preserve">संभाषणात हिंदी भाषेचा वापर करते </t>
  </si>
  <si>
    <t xml:space="preserve">दिलेल्या माहितीवरून आलेख काढते </t>
  </si>
  <si>
    <t>नैसर्गिक साधनसंपत्तीचे महत्त्व सांगते</t>
  </si>
  <si>
    <t xml:space="preserve">प्रादेशिक लोकजीवनाची माहिती घेते </t>
  </si>
  <si>
    <t xml:space="preserve"> कोणत्याही खेळात उस्फूर्तपणे भाग घेते </t>
  </si>
  <si>
    <t xml:space="preserve">विविध संज्ञाचे अर्थ व माहिती अचूक सांगते </t>
  </si>
  <si>
    <t>समतेल आहाराचे महत्व सांगते</t>
  </si>
  <si>
    <t xml:space="preserve">नकाशे काढते व भरते </t>
  </si>
  <si>
    <t>वाचन स्पष्ट व अचूक करते</t>
  </si>
  <si>
    <t xml:space="preserve">संख्यातील  अंकाची स्थानिक किमत अचूक सांगते </t>
  </si>
  <si>
    <t xml:space="preserve">रोगाची माहिती घेते व लक्षणे सांगते </t>
  </si>
  <si>
    <t xml:space="preserve">नकाशा वाचन करते </t>
  </si>
  <si>
    <t>कार्यानुभवातील वस्तू बनविते</t>
  </si>
  <si>
    <t xml:space="preserve">चित्राचे निरीक्षण करते व वर्णन सांगते </t>
  </si>
  <si>
    <t>अडखळत वाचन करते/करते.</t>
  </si>
  <si>
    <t xml:space="preserve">संख्या विस्तारीत रूपात लिहिते </t>
  </si>
  <si>
    <t xml:space="preserve">रोगावरील उपायाची माहिती करून घेते </t>
  </si>
  <si>
    <t xml:space="preserve">नकाशातील स्थाने व ठिकाणे दर्शविते </t>
  </si>
  <si>
    <t>प्रदूषणाचे प्रकार सांगते</t>
  </si>
  <si>
    <t xml:space="preserve">नैसर्गिक आपत्तीची माहिती घेते </t>
  </si>
  <si>
    <t>प्रदूषणाचे दुष्परिणाम सांगते</t>
  </si>
  <si>
    <t xml:space="preserve">पृथ्वी गोलाचा अभ्यास करते </t>
  </si>
  <si>
    <t>तेंडी प्रश्नांची उत्तरे सांगते</t>
  </si>
  <si>
    <t>प्रदूषण टाळण्याचे उपाय सांगते</t>
  </si>
  <si>
    <t xml:space="preserve">लोकसंख्येचे दुष्परिणाम सांगते </t>
  </si>
  <si>
    <t xml:space="preserve">थोर गणिततज्ञाविषयी माहिती मिळविते </t>
  </si>
  <si>
    <t>वृक्ष संवर्धंनासाठी कार्यशील राहते</t>
  </si>
  <si>
    <t xml:space="preserve">लोकसंख्या जनजागृती करते </t>
  </si>
  <si>
    <t xml:space="preserve">प्रयोगाची मांडणी व्यवस्थित करते </t>
  </si>
  <si>
    <t xml:space="preserve">उदाहरण सोडविण्यासाठी विविध क्लृप्त्याचा वापर करते </t>
  </si>
  <si>
    <t xml:space="preserve">पाण्याचे महत्व जाणते </t>
  </si>
  <si>
    <t xml:space="preserve">क्षेत्रभेटीत सहभागी होते </t>
  </si>
  <si>
    <t xml:space="preserve">सुविचार व बोधकथा संग्रह करते </t>
  </si>
  <si>
    <t xml:space="preserve">दैनंदिन जीवनात व व्यवहारात गणिताचा वापर करते </t>
  </si>
  <si>
    <t xml:space="preserve">पिके,हवामान,जमीन इ विषयी माहिती संकलित करते </t>
  </si>
  <si>
    <t xml:space="preserve">सहलीतील निरीक्षणाची नोंद करते </t>
  </si>
  <si>
    <t xml:space="preserve">हिंदीतून पत्र लिहिते </t>
  </si>
  <si>
    <t xml:space="preserve">गणितीय कोडी सोडविते </t>
  </si>
  <si>
    <t>नैसर्गिक आपत्तीची माहिती करून घेते</t>
  </si>
  <si>
    <t xml:space="preserve">वृक्षारोपण व संवर्धन करते </t>
  </si>
  <si>
    <t xml:space="preserve">सारणी व तक्ता तयार करते </t>
  </si>
  <si>
    <t xml:space="preserve">वैज्ञानिक दृष्टीकोन जोपासते </t>
  </si>
  <si>
    <t xml:space="preserve">राष्ट्रीय संपत्तीची जोपासना करते </t>
  </si>
  <si>
    <t>दिलेल्या माहितीवरून अचूक भौमितिक आकृती काढते.</t>
  </si>
  <si>
    <t xml:space="preserve">पाणी संवर्धंनासाठी  उपाय समजून घेते </t>
  </si>
  <si>
    <t xml:space="preserve">नैसर्गिक साधनसंपत्तीचा काटकसरीने वापर करते </t>
  </si>
  <si>
    <t>आत्मविश्वासपूर्वक बैजिक समीकरणे सोडवते.</t>
  </si>
  <si>
    <t xml:space="preserve">अंधश्रद्धा व गैरसमजुतीबाबत जनजागृती करते </t>
  </si>
  <si>
    <t xml:space="preserve">पर्यावरण संवर्धंनासाठी क्रियाशील भाग घेते </t>
  </si>
  <si>
    <t>गणिती संबोधांचा व्यवहारात उपयोग करते.</t>
  </si>
  <si>
    <t xml:space="preserve">विज्ञानातील गंमतीजमती सांगते </t>
  </si>
  <si>
    <t xml:space="preserve">पर्यावरण दुष्परिणामाची कारणे समजून घेते </t>
  </si>
  <si>
    <t xml:space="preserve">टाकाऊ पासून टिकाऊ वस्तु तयार करते </t>
  </si>
  <si>
    <t xml:space="preserve">ऐतिहासिक व भौगोलिक स्थळाची माहिती घेते </t>
  </si>
  <si>
    <t xml:space="preserve">वैज्ञानिक व संशोधक यांची पुस्तके वाचते </t>
  </si>
  <si>
    <t xml:space="preserve">वर्गाचे नेतृत्व चांगल्याप्रकारे करते </t>
  </si>
  <si>
    <t>ऋण संख्या असलेल्या गणिती क्रिया करताना चुका करते.</t>
  </si>
  <si>
    <t>संख्या वाचन व लेखन करताना चुका करते.</t>
  </si>
  <si>
    <t xml:space="preserve">वर्गात लक्ष देवून ऐकते </t>
  </si>
  <si>
    <t xml:space="preserve"> प्रश्नांची उत्तरे विचारपूर्वक व अचूक  देते </t>
  </si>
  <si>
    <t xml:space="preserve">गटकार्यात व परिपाठात उस्फूर्त सहभाग घेते </t>
  </si>
  <si>
    <t xml:space="preserve">अक्षर वळणदार काढण्याचा प्रयत्न करते </t>
  </si>
  <si>
    <t xml:space="preserve">उपक्रम व स्वाध्याय वेळेत पूर्ण करते </t>
  </si>
  <si>
    <t xml:space="preserve">वर्गात नियमित हजर असते  </t>
  </si>
  <si>
    <t xml:space="preserve">स्वाध्याय वेळेत पूर्ण करते </t>
  </si>
  <si>
    <t xml:space="preserve">Activity मध्ये सहभाग घेते </t>
  </si>
  <si>
    <t xml:space="preserve">सामान्य सूचनाओ को समझती है </t>
  </si>
  <si>
    <t xml:space="preserve">स्पष्ट तथा उचित उच्चारण करती है </t>
  </si>
  <si>
    <t xml:space="preserve">वर्णोका योग्य उच्चारण करती है </t>
  </si>
  <si>
    <t xml:space="preserve">चिंत्रो को देखकर शब्द कहती है </t>
  </si>
  <si>
    <t xml:space="preserve">रुचि एवं आनंदपूर्वक कविता सुनती है </t>
  </si>
  <si>
    <t xml:space="preserve">सुनी हुई बाते समझ लेती है  और दोहरती है </t>
  </si>
  <si>
    <t xml:space="preserve">स्वर तथा व्यंजन के उच्चारण ध्यानपूर्वक करती है </t>
  </si>
  <si>
    <t xml:space="preserve">पाठयांश का आशय समझती है </t>
  </si>
  <si>
    <t xml:space="preserve">गीत और कविताए कंठस्थ करती है </t>
  </si>
  <si>
    <t xml:space="preserve">मातृभाषा और हिंदी के ध्वनीयों का भेद समझती है  </t>
  </si>
  <si>
    <t xml:space="preserve">अपने विचार हिंदी मे व्यक्त करती है </t>
  </si>
  <si>
    <t xml:space="preserve">मित्रो के साथ हिंदी मे वार्तालाप करती है </t>
  </si>
  <si>
    <t xml:space="preserve">हिंदी शब्द तथा वाक्यो का मातृभाषा में अनुवाद करती है </t>
  </si>
  <si>
    <t xml:space="preserve">मुकवाचन चढाव -उतार और समझतापूर्वक करती है </t>
  </si>
  <si>
    <t xml:space="preserve">पाठयांश को समझतापूर्वक पढती है </t>
  </si>
  <si>
    <t xml:space="preserve">मौनवाचन समझतापूर्वक करती है </t>
  </si>
  <si>
    <t xml:space="preserve">हिंदी कार्यात्मक व्याकरण को समझपूर्वक जान लेती है </t>
  </si>
  <si>
    <t xml:space="preserve">लेखन में व्याकरण को समझपूर्वक जान लेती है </t>
  </si>
  <si>
    <t xml:space="preserve">नाटयीकरण , वार्तालाप में भाग लेती है </t>
  </si>
  <si>
    <t xml:space="preserve">पाठ्येत्तर पुस्तक एवं लिखित सामग्री पढती है </t>
  </si>
  <si>
    <t xml:space="preserve">हिंदी समाचारपत्र पढती है </t>
  </si>
  <si>
    <t xml:space="preserve">सुसष्ट और शुद्ध लेखन करती है </t>
  </si>
  <si>
    <t xml:space="preserve">दिए गए विषयपर स्वयंप्रेरणासे लेखन करती है </t>
  </si>
  <si>
    <t xml:space="preserve">परिचित विषयपर निबंध लेखन करती है </t>
  </si>
  <si>
    <t xml:space="preserve">दैनंदिन जीवन में हिंदी भाषा का प्रयोग करती है </t>
  </si>
  <si>
    <t xml:space="preserve">हिंदी को राष्ट्रभाषा के रूप मे देखती है </t>
  </si>
  <si>
    <t xml:space="preserve">हिंदी भाषा के प्रति रुचि रखती है </t>
  </si>
  <si>
    <t xml:space="preserve">हिंदी में कहानी सुनाती है </t>
  </si>
  <si>
    <t xml:space="preserve">अध्यापको के साथ हिंदी मे बातचीत करती है  </t>
  </si>
  <si>
    <t xml:space="preserve">शुद्धलेखन समझतापूर्वक करती है </t>
  </si>
  <si>
    <t>मुलगा मुलगी नोंद करणे आवश्यक आहे.</t>
  </si>
  <si>
    <t xml:space="preserve"> अभ्यास वेळच्या वेळी पूर्ण करावा.</t>
  </si>
  <si>
    <t xml:space="preserve">अनिशा पंकज रासकर </t>
  </si>
  <si>
    <t xml:space="preserve">पंकज </t>
  </si>
  <si>
    <t xml:space="preserve">पल्लवी </t>
  </si>
  <si>
    <t>* विद्यार्थी प्रगतिपत्रक सन 2021 - 22 *</t>
  </si>
  <si>
    <t xml:space="preserve">प्रथम सत्र  </t>
  </si>
  <si>
    <t xml:space="preserve">द्वितीय सत्र </t>
  </si>
  <si>
    <t>नोंदवहीत व प्रगती पुस्तकात या नोंदी करू नयेत याच नोंदी तिकडे अपडेट होतात.</t>
  </si>
  <si>
    <t xml:space="preserve">मराठी - प्रथम सत्र </t>
  </si>
  <si>
    <t xml:space="preserve">मराठी - द्वितीय सत्र </t>
  </si>
  <si>
    <t xml:space="preserve">हिंदी  - प्रथम सत्र </t>
  </si>
  <si>
    <t xml:space="preserve">हिंदी  - द्वितीय सत्र </t>
  </si>
  <si>
    <t xml:space="preserve">इंग्रजी  - प्रथम सत्र </t>
  </si>
  <si>
    <t xml:space="preserve">इंग्रजी  - द्वितीय सत्र </t>
  </si>
  <si>
    <t xml:space="preserve">गणित  - प्रथम सत्र </t>
  </si>
  <si>
    <t xml:space="preserve">गणित  - द्वितीय सत्र </t>
  </si>
  <si>
    <t xml:space="preserve">प.अभ्यास 1  / विज्ञान  - प्रथम सत्र </t>
  </si>
  <si>
    <t xml:space="preserve">प.अभ्यास 1  / विज्ञान  - द्वितीय सत्र </t>
  </si>
  <si>
    <t xml:space="preserve">प.अभ्यास 2 / सामाजिक शास्त्रे  - प्रथम सत्र </t>
  </si>
  <si>
    <t xml:space="preserve">प.अभ्यास 2 / सामाजिक शास्त्रे  - द्वितीय सत्र </t>
  </si>
  <si>
    <t xml:space="preserve">कला  - प्रथम सत्र </t>
  </si>
  <si>
    <t xml:space="preserve">कला  - द्वितीय सत्र </t>
  </si>
  <si>
    <t xml:space="preserve">कार्यानुभव  - प्रथम सत्र </t>
  </si>
  <si>
    <t xml:space="preserve">कार्यानुभव  - द्वितीय सत्र </t>
  </si>
  <si>
    <t xml:space="preserve">शारीरिक शिक्षण  - प्रथम सत्र </t>
  </si>
  <si>
    <t xml:space="preserve">शारीरिक शिक्षण  - द्वितीय सत्र </t>
  </si>
  <si>
    <t xml:space="preserve">सागर शिंदे </t>
  </si>
  <si>
    <t>उपस्थिती</t>
  </si>
  <si>
    <t>विद्यार्थी प्रगतिपत्रक</t>
  </si>
  <si>
    <t>सन :-</t>
  </si>
  <si>
    <t>महिना</t>
  </si>
  <si>
    <t>जून</t>
  </si>
  <si>
    <t>जुलै</t>
  </si>
  <si>
    <t>ऑगस्ट</t>
  </si>
  <si>
    <t>सप्टें</t>
  </si>
  <si>
    <t>ऑक्टो.</t>
  </si>
  <si>
    <t>नोव्हें.</t>
  </si>
  <si>
    <t>डिसें</t>
  </si>
  <si>
    <t>जाने.</t>
  </si>
  <si>
    <t>फेब्रू.</t>
  </si>
  <si>
    <t>मार्च</t>
  </si>
  <si>
    <t>एप्रिल</t>
  </si>
  <si>
    <t>मे</t>
  </si>
  <si>
    <t xml:space="preserve">  कामाचे दिवस</t>
  </si>
  <si>
    <t xml:space="preserve">  हजर दिवस</t>
  </si>
  <si>
    <t xml:space="preserve">  वर्गशिक्षक स्वाक्षरी</t>
  </si>
  <si>
    <t xml:space="preserve">  पालक स्वाक्षरी</t>
  </si>
  <si>
    <t xml:space="preserve"> मुख्याध्यापक स्वाक्षरी</t>
  </si>
  <si>
    <t>श्रेणी तक्ता</t>
  </si>
  <si>
    <t>गुणांचे वर्गांतर</t>
  </si>
  <si>
    <t>९१% ते १००%</t>
  </si>
  <si>
    <t>८१% ते ९०%</t>
  </si>
  <si>
    <t>७१% ते ८०%</t>
  </si>
  <si>
    <t>६१% ते ७०%</t>
  </si>
  <si>
    <t>५१% ते ६०%</t>
  </si>
  <si>
    <t>४१% ते ५०%</t>
  </si>
  <si>
    <t>३३% ते ४४%</t>
  </si>
  <si>
    <t>२१% ते ३२%</t>
  </si>
  <si>
    <t>२०% व त्यापेक्षा कमी</t>
  </si>
  <si>
    <t xml:space="preserve">   पालकाचा मोबाईल  क्र.  :-</t>
  </si>
  <si>
    <t>अ-१</t>
  </si>
  <si>
    <t>अ-२</t>
  </si>
  <si>
    <t>ब-१</t>
  </si>
  <si>
    <t>ब-२</t>
  </si>
  <si>
    <t>क-१</t>
  </si>
  <si>
    <t>क-२</t>
  </si>
  <si>
    <t>ड</t>
  </si>
  <si>
    <t>ई-१</t>
  </si>
  <si>
    <t>ई-२</t>
  </si>
  <si>
    <t xml:space="preserve"> विद्यार्थी संकेतांक  :-</t>
  </si>
  <si>
    <t xml:space="preserve">       आधार क्रमांक :-</t>
  </si>
  <si>
    <t>आरोग्यविषयक माहिती</t>
  </si>
  <si>
    <t>प्रथम सत्र</t>
  </si>
  <si>
    <t>द्वितीय सत्र</t>
  </si>
  <si>
    <t>वजन(कि. ग्रॅ.)</t>
  </si>
  <si>
    <t>उंची(सें. मी.)</t>
  </si>
  <si>
    <t>प्रगती पत्रक - प्रथम सत्र</t>
  </si>
  <si>
    <t>प्रगती पत्रक - द्वितीय सत्र</t>
  </si>
  <si>
    <t>हजेरी क्रं.</t>
  </si>
  <si>
    <t>आवड/छंद ( कला, क्रीडा , साहित्य इत्यादि)</t>
  </si>
  <si>
    <t>*</t>
  </si>
  <si>
    <t>उन्हाळी सुट्टीनंतर शाळा दिनांक १७ जून २०२३रोजी सुरु होईल.</t>
  </si>
  <si>
    <t xml:space="preserve">वर्गशिक्षक :- </t>
  </si>
  <si>
    <t xml:space="preserve">प.अभ्यास/विज्ञान </t>
  </si>
  <si>
    <t xml:space="preserve">स.शास्त्र </t>
  </si>
  <si>
    <t>-</t>
  </si>
  <si>
    <t xml:space="preserve">खेड बु </t>
  </si>
  <si>
    <t xml:space="preserve">खंडाळा </t>
  </si>
  <si>
    <t xml:space="preserve">सातारा </t>
  </si>
  <si>
    <t xml:space="preserve">परिशिष्ट - 2 -  आकारिक मूल्यमापन वर्णनात्मक नोंदवही प्रथम सत्र </t>
  </si>
  <si>
    <t xml:space="preserve">परिशिष्ट - 2 -  आकारिक मूल्यमापन वर्णनात्मक नोंदवही द्वितीय सत्र </t>
  </si>
  <si>
    <t xml:space="preserve">सत्र १ </t>
  </si>
  <si>
    <t xml:space="preserve">सत्र २ </t>
  </si>
  <si>
    <t xml:space="preserve">प्रथम सत्र </t>
  </si>
  <si>
    <t xml:space="preserve">कमल </t>
  </si>
  <si>
    <t xml:space="preserve">विठ्ठल </t>
  </si>
  <si>
    <t>ही सर्व माहिती भरणे आवश्यक आहे.</t>
  </si>
  <si>
    <t xml:space="preserve">वजन </t>
  </si>
  <si>
    <t xml:space="preserve">उंची </t>
  </si>
  <si>
    <t>शिक्षकांनी दिलेले साप्ताहिक स्वाध्याय सोडववतो.</t>
  </si>
  <si>
    <t>शिक्षकांनी दिलेले साप्ताहिक स्वाध्याय सोडववते.</t>
  </si>
  <si>
    <t xml:space="preserve">अ क्र </t>
  </si>
  <si>
    <t xml:space="preserve">विद्यार्थी नावे </t>
  </si>
  <si>
    <t xml:space="preserve">विद्यार्थी  हजेरी पत्रक </t>
  </si>
  <si>
    <t>तालुका :-</t>
  </si>
  <si>
    <t xml:space="preserve">स. शास्त्र </t>
  </si>
  <si>
    <t>अ१</t>
  </si>
  <si>
    <t>अ२</t>
  </si>
  <si>
    <t>ब१</t>
  </si>
  <si>
    <t>ब२</t>
  </si>
  <si>
    <t>क१</t>
  </si>
  <si>
    <t>क२</t>
  </si>
  <si>
    <t>इ१</t>
  </si>
  <si>
    <t>इ२</t>
  </si>
  <si>
    <t xml:space="preserve">नोंद वहीतील नोंदींप्रमाणे नोंद घेऊन नोंद वही मुख्याध्यापकांच्या ताब्यात दिली आहे. </t>
  </si>
  <si>
    <t xml:space="preserve">वर्गशिक्षकाचे नाव व सही </t>
  </si>
  <si>
    <t xml:space="preserve">मुख्याध्यापक </t>
  </si>
  <si>
    <t xml:space="preserve">निकाल तपासनीस मुख्याध्यापक </t>
  </si>
  <si>
    <t xml:space="preserve">केंद्रप्रमुख </t>
  </si>
  <si>
    <t xml:space="preserve">शिक्षण विस्तार अधिकारी </t>
  </si>
  <si>
    <t xml:space="preserve">मुलगा </t>
  </si>
  <si>
    <t xml:space="preserve">जिल्हा परिषद प्राथमिक शाळा कोपर्डे </t>
  </si>
  <si>
    <t>https://youtu.be/AoWku8FauEc</t>
  </si>
  <si>
    <t xml:space="preserve">सन २०२३ - २४ </t>
  </si>
  <si>
    <t xml:space="preserve">२०२४-२५ </t>
  </si>
  <si>
    <t>संकलित नोंदतक्ता सन 2024-25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</si>
</sst>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00439]0"/>
    <numFmt numFmtId="165" formatCode="[$-4010000]d/m/yyyy;@"/>
    <numFmt numFmtId="166" formatCode="[$-4000439]0.0"/>
  </numFmts>
  <fonts count="58">
    <font>
      <sz val="10"/>
      <name val="Arial"/>
    </font>
    <font>
      <sz val="11"/>
      <color theme="1"/>
      <name val="Calibri"/>
      <family val="2"/>
      <scheme val="minor"/>
    </font>
    <font>
      <sz val="11"/>
      <color theme="1"/>
      <name val="Calibri"/>
      <family val="2"/>
      <scheme val="minor"/>
    </font>
    <font>
      <u/>
      <sz val="10"/>
      <color theme="10"/>
      <name val="Arial"/>
      <family val="2"/>
    </font>
    <font>
      <sz val="10"/>
      <name val="Arial"/>
      <family val="2"/>
    </font>
    <font>
      <sz val="14"/>
      <name val="Kokila"/>
      <family val="2"/>
    </font>
    <font>
      <sz val="16"/>
      <name val="Kokila"/>
      <family val="2"/>
    </font>
    <font>
      <b/>
      <sz val="16"/>
      <name val="Kokila"/>
      <family val="2"/>
    </font>
    <font>
      <sz val="18"/>
      <name val="Kokila"/>
      <family val="2"/>
    </font>
    <font>
      <b/>
      <sz val="18"/>
      <name val="Kokila"/>
      <family val="2"/>
    </font>
    <font>
      <b/>
      <i/>
      <sz val="18"/>
      <name val="Kokila"/>
      <family val="2"/>
    </font>
    <font>
      <sz val="18"/>
      <color theme="1"/>
      <name val="Kokila"/>
      <family val="2"/>
    </font>
    <font>
      <b/>
      <sz val="20"/>
      <name val="Kokila"/>
      <family val="2"/>
    </font>
    <font>
      <sz val="16"/>
      <color theme="10"/>
      <name val="Kokila"/>
      <family val="2"/>
    </font>
    <font>
      <sz val="20"/>
      <color theme="1"/>
      <name val="Kokila"/>
      <family val="2"/>
    </font>
    <font>
      <sz val="20"/>
      <name val="Kokila"/>
      <family val="2"/>
    </font>
    <font>
      <b/>
      <sz val="20"/>
      <color theme="1"/>
      <name val="Kokila"/>
      <family val="2"/>
    </font>
    <font>
      <b/>
      <sz val="22"/>
      <name val="Kokila"/>
      <family val="2"/>
    </font>
    <font>
      <b/>
      <sz val="24"/>
      <name val="Kokila"/>
      <family val="2"/>
    </font>
    <font>
      <b/>
      <u/>
      <sz val="12"/>
      <color theme="10"/>
      <name val="Arial"/>
      <family val="2"/>
    </font>
    <font>
      <b/>
      <u/>
      <sz val="14"/>
      <color theme="10"/>
      <name val="Arial"/>
      <family val="2"/>
    </font>
    <font>
      <b/>
      <sz val="28"/>
      <color rgb="FFFFFF00"/>
      <name val="Kokila"/>
      <family val="2"/>
    </font>
    <font>
      <b/>
      <sz val="26"/>
      <name val="Kokila"/>
      <family val="2"/>
    </font>
    <font>
      <b/>
      <sz val="36"/>
      <color rgb="FFFFFF00"/>
      <name val="Kokila"/>
      <family val="2"/>
    </font>
    <font>
      <b/>
      <sz val="22"/>
      <color rgb="FFFFFF00"/>
      <name val="Kokila"/>
      <family val="2"/>
    </font>
    <font>
      <u/>
      <sz val="22"/>
      <color theme="10"/>
      <name val="Arial"/>
      <family val="2"/>
    </font>
    <font>
      <b/>
      <sz val="11"/>
      <color theme="1"/>
      <name val="Calibri"/>
      <family val="2"/>
      <scheme val="minor"/>
    </font>
    <font>
      <b/>
      <sz val="18"/>
      <color theme="1"/>
      <name val="Aparajita"/>
      <family val="2"/>
    </font>
    <font>
      <sz val="18"/>
      <color theme="1"/>
      <name val="Shivaji01"/>
    </font>
    <font>
      <b/>
      <sz val="14"/>
      <color theme="1"/>
      <name val="Aparajita"/>
      <family val="2"/>
    </font>
    <font>
      <b/>
      <sz val="12"/>
      <color theme="1"/>
      <name val="Aparajita"/>
      <family val="2"/>
    </font>
    <font>
      <b/>
      <u/>
      <sz val="14"/>
      <color theme="1"/>
      <name val="Aparajita"/>
      <family val="2"/>
    </font>
    <font>
      <b/>
      <sz val="12"/>
      <color theme="1"/>
      <name val="Shivaji01"/>
    </font>
    <font>
      <b/>
      <sz val="12"/>
      <color theme="1"/>
      <name val="Calibri"/>
      <family val="2"/>
      <scheme val="minor"/>
    </font>
    <font>
      <b/>
      <sz val="16"/>
      <color theme="1"/>
      <name val="Kokila"/>
      <family val="2"/>
    </font>
    <font>
      <b/>
      <sz val="11"/>
      <name val="Kokila"/>
      <family val="2"/>
    </font>
    <font>
      <b/>
      <sz val="18"/>
      <color theme="1"/>
      <name val="Kokila"/>
      <family val="2"/>
    </font>
    <font>
      <b/>
      <sz val="18"/>
      <color theme="1"/>
      <name val="Shivaji01"/>
    </font>
    <font>
      <b/>
      <sz val="16"/>
      <color theme="1"/>
      <name val="Calibri"/>
      <family val="2"/>
      <scheme val="minor"/>
    </font>
    <font>
      <sz val="72"/>
      <name val="Kokila"/>
      <family val="2"/>
    </font>
    <font>
      <b/>
      <sz val="18"/>
      <color rgb="FFFF0000"/>
      <name val="Kokila"/>
      <family val="2"/>
    </font>
    <font>
      <b/>
      <sz val="24"/>
      <name val="Aparajita"/>
      <family val="2"/>
    </font>
    <font>
      <b/>
      <i/>
      <sz val="20"/>
      <name val="Kokila"/>
      <family val="2"/>
    </font>
    <font>
      <b/>
      <sz val="20"/>
      <color theme="9" tint="0.59999389629810485"/>
      <name val="Kokila"/>
      <family val="2"/>
    </font>
    <font>
      <b/>
      <sz val="10"/>
      <name val="Arial"/>
      <family val="2"/>
    </font>
    <font>
      <b/>
      <sz val="14"/>
      <name val="Kokila"/>
      <family val="2"/>
    </font>
    <font>
      <b/>
      <sz val="18"/>
      <color rgb="FFFFFF00"/>
      <name val="Kokila"/>
      <family val="2"/>
    </font>
    <font>
      <b/>
      <sz val="20"/>
      <color rgb="FFFFFF00"/>
      <name val="Kokila"/>
      <family val="2"/>
    </font>
    <font>
      <b/>
      <sz val="14"/>
      <name val="Arial"/>
      <family val="2"/>
    </font>
    <font>
      <sz val="12"/>
      <name val="Arial Unicode MS"/>
      <family val="2"/>
    </font>
    <font>
      <b/>
      <sz val="12"/>
      <name val="Calibri"/>
      <family val="2"/>
      <scheme val="minor"/>
    </font>
    <font>
      <sz val="17"/>
      <color theme="1"/>
      <name val="Kokila"/>
      <family val="2"/>
    </font>
    <font>
      <b/>
      <sz val="17"/>
      <color theme="1"/>
      <name val="Kokila"/>
      <family val="2"/>
    </font>
    <font>
      <b/>
      <sz val="12"/>
      <name val="Kokila"/>
      <family val="2"/>
    </font>
    <font>
      <b/>
      <sz val="10"/>
      <color theme="1"/>
      <name val="Aparajita"/>
      <family val="2"/>
    </font>
    <font>
      <u/>
      <sz val="14"/>
      <color theme="10"/>
      <name val="Arial"/>
      <family val="2"/>
    </font>
    <font>
      <b/>
      <sz val="11"/>
      <name val="Arial"/>
      <family val="2"/>
    </font>
    <font>
      <sz val="24"/>
      <name val="Kokila"/>
      <family val="2"/>
    </font>
  </fonts>
  <fills count="11">
    <fill>
      <patternFill patternType="none"/>
    </fill>
    <fill>
      <patternFill patternType="gray125"/>
    </fill>
    <fill>
      <patternFill patternType="solid">
        <fgColor theme="0"/>
        <bgColor indexed="64"/>
      </patternFill>
    </fill>
    <fill>
      <patternFill patternType="solid">
        <fgColor rgb="FFFFFF99"/>
        <bgColor indexed="64"/>
      </patternFill>
    </fill>
    <fill>
      <patternFill patternType="solid">
        <fgColor rgb="FF99FF99"/>
        <bgColor indexed="64"/>
      </patternFill>
    </fill>
    <fill>
      <patternFill patternType="solid">
        <fgColor rgb="FFFFCC99"/>
        <bgColor indexed="64"/>
      </patternFill>
    </fill>
    <fill>
      <gradientFill type="path">
        <stop position="0">
          <color theme="0"/>
        </stop>
        <stop position="1">
          <color rgb="FFFF99CC"/>
        </stop>
      </gradientFill>
    </fill>
    <fill>
      <patternFill patternType="darkDown"/>
    </fill>
    <fill>
      <patternFill patternType="solid">
        <fgColor theme="4" tint="0.79998168889431442"/>
        <bgColor indexed="64"/>
      </patternFill>
    </fill>
    <fill>
      <gradientFill type="path" left="0.5" right="0.5" top="0.5" bottom="0.5">
        <stop position="0">
          <color theme="0"/>
        </stop>
        <stop position="1">
          <color rgb="FFFFCCFF"/>
        </stop>
      </gradientFill>
    </fill>
    <fill>
      <gradientFill type="path">
        <stop position="0">
          <color theme="0"/>
        </stop>
        <stop position="1">
          <color rgb="FF99FF99"/>
        </stop>
      </gradientFill>
    </fill>
  </fills>
  <borders count="116">
    <border>
      <left/>
      <right/>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thin">
        <color indexed="64"/>
      </left>
      <right style="medium">
        <color indexed="64"/>
      </right>
      <top style="medium">
        <color indexed="64"/>
      </top>
      <bottom/>
      <diagonal/>
    </border>
    <border>
      <left/>
      <right style="medium">
        <color indexed="64"/>
      </right>
      <top/>
      <bottom/>
      <diagonal/>
    </border>
    <border>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style="thin">
        <color indexed="64"/>
      </left>
      <right style="thick">
        <color auto="1"/>
      </right>
      <top style="thin">
        <color indexed="64"/>
      </top>
      <bottom style="thin">
        <color indexed="64"/>
      </bottom>
      <diagonal/>
    </border>
    <border>
      <left style="medium">
        <color rgb="FFFF0000"/>
      </left>
      <right style="medium">
        <color rgb="FFFF0000"/>
      </right>
      <top style="medium">
        <color rgb="FFFF0000"/>
      </top>
      <bottom style="medium">
        <color rgb="FFFF0000"/>
      </bottom>
      <diagonal/>
    </border>
    <border>
      <left/>
      <right/>
      <top/>
      <bottom style="medium">
        <color indexed="64"/>
      </bottom>
      <diagonal/>
    </border>
    <border>
      <left style="thin">
        <color indexed="64"/>
      </left>
      <right/>
      <top style="medium">
        <color indexed="64"/>
      </top>
      <bottom/>
      <diagonal/>
    </border>
    <border>
      <left/>
      <right style="thin">
        <color indexed="64"/>
      </right>
      <top/>
      <bottom style="thin">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diagonal/>
    </border>
    <border>
      <left style="thin">
        <color theme="7" tint="0.39994506668294322"/>
      </left>
      <right style="thin">
        <color theme="7" tint="0.39994506668294322"/>
      </right>
      <top style="thin">
        <color theme="7" tint="0.39994506668294322"/>
      </top>
      <bottom style="thin">
        <color theme="7" tint="0.39994506668294322"/>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rgb="FFFF0000"/>
      </right>
      <top/>
      <bottom/>
      <diagonal/>
    </border>
    <border>
      <left style="medium">
        <color indexed="64"/>
      </left>
      <right style="medium">
        <color indexed="64"/>
      </right>
      <top style="medium">
        <color indexed="64"/>
      </top>
      <bottom style="medium">
        <color indexed="64"/>
      </bottom>
      <diagonal/>
    </border>
    <border>
      <left style="thin">
        <color rgb="FFFF0000"/>
      </left>
      <right style="medium">
        <color indexed="64"/>
      </right>
      <top style="thin">
        <color rgb="FFFF0000"/>
      </top>
      <bottom style="thin">
        <color rgb="FFFF0000"/>
      </bottom>
      <diagonal/>
    </border>
    <border>
      <left/>
      <right style="medium">
        <color indexed="64"/>
      </right>
      <top style="thin">
        <color rgb="FFFF0000"/>
      </top>
      <bottom style="thin">
        <color rgb="FFFF0000"/>
      </bottom>
      <diagonal/>
    </border>
    <border>
      <left style="medium">
        <color indexed="64"/>
      </left>
      <right/>
      <top style="thin">
        <color indexed="64"/>
      </top>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top style="thin">
        <color indexed="64"/>
      </top>
      <bottom/>
      <diagonal/>
    </border>
    <border>
      <left style="thin">
        <color indexed="64"/>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indexed="64"/>
      </left>
      <right/>
      <top/>
      <bottom/>
      <diagonal/>
    </border>
    <border>
      <left/>
      <right style="thick">
        <color auto="1"/>
      </right>
      <top/>
      <bottom/>
      <diagonal/>
    </border>
    <border>
      <left style="thick">
        <color auto="1"/>
      </left>
      <right style="thin">
        <color indexed="64"/>
      </right>
      <top style="medium">
        <color indexed="64"/>
      </top>
      <bottom style="thin">
        <color indexed="64"/>
      </bottom>
      <diagonal/>
    </border>
    <border>
      <left style="thin">
        <color indexed="64"/>
      </left>
      <right style="thick">
        <color auto="1"/>
      </right>
      <top style="medium">
        <color indexed="64"/>
      </top>
      <bottom style="thin">
        <color indexed="64"/>
      </bottom>
      <diagonal/>
    </border>
    <border>
      <left style="thick">
        <color auto="1"/>
      </left>
      <right/>
      <top/>
      <bottom style="medium">
        <color indexed="64"/>
      </bottom>
      <diagonal/>
    </border>
    <border>
      <left/>
      <right style="thick">
        <color auto="1"/>
      </right>
      <top/>
      <bottom style="medium">
        <color indexed="64"/>
      </bottom>
      <diagonal/>
    </border>
    <border>
      <left style="thick">
        <color auto="1"/>
      </left>
      <right style="thin">
        <color indexed="64"/>
      </right>
      <top style="thin">
        <color indexed="64"/>
      </top>
      <bottom style="thin">
        <color indexed="64"/>
      </bottom>
      <diagonal/>
    </border>
    <border>
      <left/>
      <right style="thick">
        <color auto="1"/>
      </right>
      <top style="medium">
        <color indexed="64"/>
      </top>
      <bottom/>
      <diagonal/>
    </border>
    <border>
      <left style="thin">
        <color rgb="FFFF0000"/>
      </left>
      <right style="thin">
        <color rgb="FFFF0000"/>
      </right>
      <top style="thin">
        <color rgb="FFFF0000"/>
      </top>
      <bottom style="thin">
        <color rgb="FFFF0000"/>
      </bottom>
      <diagonal/>
    </border>
    <border>
      <left/>
      <right/>
      <top style="thin">
        <color indexed="64"/>
      </top>
      <bottom style="medium">
        <color indexed="64"/>
      </bottom>
      <diagonal/>
    </border>
    <border>
      <left/>
      <right style="thick">
        <color auto="1"/>
      </right>
      <top style="thin">
        <color indexed="64"/>
      </top>
      <bottom style="medium">
        <color indexed="64"/>
      </bottom>
      <diagonal/>
    </border>
    <border>
      <left style="thin">
        <color indexed="64"/>
      </left>
      <right/>
      <top/>
      <bottom style="medium">
        <color indexed="64"/>
      </bottom>
      <diagonal/>
    </border>
    <border>
      <left style="thick">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ck">
        <color auto="1"/>
      </right>
      <top style="medium">
        <color indexed="64"/>
      </top>
      <bottom style="medium">
        <color indexed="64"/>
      </bottom>
      <diagonal/>
    </border>
    <border>
      <left style="thick">
        <color auto="1"/>
      </left>
      <right style="thin">
        <color indexed="64"/>
      </right>
      <top/>
      <bottom style="thin">
        <color indexed="64"/>
      </bottom>
      <diagonal/>
    </border>
    <border>
      <left/>
      <right style="thick">
        <color indexed="64"/>
      </right>
      <top style="medium">
        <color indexed="64"/>
      </top>
      <bottom style="thin">
        <color indexed="64"/>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n">
        <color indexed="64"/>
      </right>
      <top style="thin">
        <color indexed="64"/>
      </top>
      <bottom style="thick">
        <color auto="1"/>
      </bottom>
      <diagonal/>
    </border>
    <border>
      <left style="thin">
        <color indexed="64"/>
      </left>
      <right style="medium">
        <color indexed="64"/>
      </right>
      <top style="thin">
        <color indexed="64"/>
      </top>
      <bottom style="thick">
        <color auto="1"/>
      </bottom>
      <diagonal/>
    </border>
    <border>
      <left style="medium">
        <color indexed="64"/>
      </left>
      <right/>
      <top/>
      <bottom style="thick">
        <color indexed="64"/>
      </bottom>
      <diagonal/>
    </border>
    <border>
      <left/>
      <right style="thin">
        <color auto="1"/>
      </right>
      <top/>
      <bottom style="thick">
        <color auto="1"/>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ck">
        <color indexed="64"/>
      </left>
      <right style="thin">
        <color indexed="64"/>
      </right>
      <top/>
      <bottom/>
      <diagonal/>
    </border>
    <border>
      <left style="thin">
        <color indexed="64"/>
      </left>
      <right style="thick">
        <color auto="1"/>
      </right>
      <top/>
      <bottom style="medium">
        <color auto="1"/>
      </bottom>
      <diagonal/>
    </border>
    <border>
      <left/>
      <right style="thick">
        <color auto="1"/>
      </right>
      <top style="medium">
        <color auto="1"/>
      </top>
      <bottom style="medium">
        <color auto="1"/>
      </bottom>
      <diagonal/>
    </border>
    <border>
      <left style="thin">
        <color indexed="64"/>
      </left>
      <right style="thick">
        <color auto="1"/>
      </right>
      <top style="medium">
        <color auto="1"/>
      </top>
      <bottom/>
      <diagonal/>
    </border>
    <border>
      <left style="thick">
        <color auto="1"/>
      </left>
      <right style="thin">
        <color indexed="64"/>
      </right>
      <top style="thin">
        <color indexed="64"/>
      </top>
      <bottom/>
      <diagonal/>
    </border>
    <border>
      <left style="thick">
        <color auto="1"/>
      </left>
      <right/>
      <top style="medium">
        <color indexed="64"/>
      </top>
      <bottom/>
      <diagonal/>
    </border>
    <border>
      <left style="thin">
        <color indexed="64"/>
      </left>
      <right/>
      <top/>
      <bottom style="thick">
        <color auto="1"/>
      </bottom>
      <diagonal/>
    </border>
    <border>
      <left style="thick">
        <color auto="1"/>
      </left>
      <right style="thick">
        <color auto="1"/>
      </right>
      <top/>
      <bottom/>
      <diagonal/>
    </border>
    <border>
      <left style="thin">
        <color indexed="64"/>
      </left>
      <right style="thin">
        <color auto="1"/>
      </right>
      <top/>
      <bottom style="thick">
        <color auto="1"/>
      </bottom>
      <diagonal/>
    </border>
    <border>
      <left/>
      <right style="thick">
        <color auto="1"/>
      </right>
      <top style="thin">
        <color indexed="64"/>
      </top>
      <bottom style="thin">
        <color indexed="64"/>
      </bottom>
      <diagonal/>
    </border>
    <border>
      <left style="thick">
        <color auto="1"/>
      </left>
      <right/>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4" fillId="0" borderId="0"/>
    <xf numFmtId="0" fontId="2" fillId="0" borderId="0"/>
    <xf numFmtId="0" fontId="1" fillId="0" borderId="0"/>
  </cellStyleXfs>
  <cellXfs count="678">
    <xf numFmtId="0" fontId="0" fillId="0" borderId="0" xfId="0"/>
    <xf numFmtId="0" fontId="5" fillId="0" borderId="0" xfId="0" applyFont="1"/>
    <xf numFmtId="0" fontId="6" fillId="0" borderId="0" xfId="0" applyFont="1" applyAlignment="1">
      <alignment horizontal="center" vertical="center"/>
    </xf>
    <xf numFmtId="0" fontId="6" fillId="0" borderId="31" xfId="0" applyFont="1" applyBorder="1" applyAlignment="1">
      <alignment horizontal="center" vertical="center" textRotation="90"/>
    </xf>
    <xf numFmtId="0" fontId="6" fillId="0" borderId="32" xfId="0" applyFont="1" applyBorder="1" applyAlignment="1">
      <alignment horizontal="center" vertical="center" textRotation="90"/>
    </xf>
    <xf numFmtId="0" fontId="6" fillId="0" borderId="15" xfId="0" applyFont="1" applyBorder="1" applyAlignment="1">
      <alignment horizontal="center" vertical="center"/>
    </xf>
    <xf numFmtId="0" fontId="6" fillId="0" borderId="0" xfId="0" applyFont="1"/>
    <xf numFmtId="0" fontId="8" fillId="0" borderId="0" xfId="0" applyFont="1" applyAlignment="1">
      <alignment horizontal="center" vertical="center"/>
    </xf>
    <xf numFmtId="0" fontId="8" fillId="0" borderId="0" xfId="0" applyFont="1" applyAlignment="1">
      <alignment horizontal="left" vertical="center"/>
    </xf>
    <xf numFmtId="0" fontId="9" fillId="0" borderId="20" xfId="0" applyFont="1" applyBorder="1" applyAlignment="1">
      <alignment horizontal="center" vertical="center" wrapText="1"/>
    </xf>
    <xf numFmtId="0" fontId="9" fillId="0" borderId="29" xfId="0" applyFont="1" applyBorder="1" applyAlignment="1">
      <alignment horizontal="left" vertical="center"/>
    </xf>
    <xf numFmtId="0" fontId="8" fillId="0" borderId="24" xfId="0" applyFont="1" applyBorder="1" applyAlignment="1">
      <alignment horizontal="center" vertical="center"/>
    </xf>
    <xf numFmtId="0" fontId="8" fillId="0" borderId="29" xfId="0" applyFont="1" applyBorder="1" applyAlignment="1">
      <alignment horizontal="left" vertical="center"/>
    </xf>
    <xf numFmtId="0" fontId="8" fillId="2" borderId="29" xfId="0" applyFont="1" applyFill="1" applyBorder="1" applyAlignment="1">
      <alignment horizontal="center" vertical="center"/>
    </xf>
    <xf numFmtId="0" fontId="8" fillId="0" borderId="28" xfId="0" applyFont="1" applyBorder="1" applyAlignment="1">
      <alignment horizontal="center" vertical="center"/>
    </xf>
    <xf numFmtId="0" fontId="8" fillId="0" borderId="15" xfId="0" applyFont="1" applyBorder="1" applyAlignment="1">
      <alignment horizontal="center" vertical="center"/>
    </xf>
    <xf numFmtId="0" fontId="8" fillId="0" borderId="0" xfId="0" applyFont="1"/>
    <xf numFmtId="0" fontId="8" fillId="0" borderId="0" xfId="0" applyFont="1" applyAlignment="1">
      <alignment horizontal="left"/>
    </xf>
    <xf numFmtId="0" fontId="8" fillId="0" borderId="0" xfId="2" applyFont="1"/>
    <xf numFmtId="0" fontId="9" fillId="0" borderId="0" xfId="2" applyFont="1" applyAlignment="1">
      <alignment horizontal="center" vertical="center"/>
    </xf>
    <xf numFmtId="0" fontId="8" fillId="0" borderId="8" xfId="2" applyFont="1" applyBorder="1" applyAlignment="1">
      <alignment horizontal="center" wrapText="1"/>
    </xf>
    <xf numFmtId="0" fontId="8" fillId="0" borderId="29" xfId="2" applyFont="1" applyBorder="1" applyAlignment="1">
      <alignment horizontal="left" vertical="center"/>
    </xf>
    <xf numFmtId="0" fontId="8" fillId="0" borderId="41" xfId="2" applyFont="1" applyBorder="1" applyAlignment="1">
      <alignment horizontal="center" vertical="center" wrapText="1"/>
    </xf>
    <xf numFmtId="0" fontId="8" fillId="0" borderId="50" xfId="2" applyFont="1" applyBorder="1"/>
    <xf numFmtId="1" fontId="8" fillId="0" borderId="28" xfId="2" applyNumberFormat="1" applyFont="1" applyBorder="1" applyAlignment="1">
      <alignment horizontal="center" vertical="center"/>
    </xf>
    <xf numFmtId="164" fontId="8" fillId="0" borderId="29" xfId="2" applyNumberFormat="1" applyFont="1" applyBorder="1"/>
    <xf numFmtId="0" fontId="11" fillId="0" borderId="29" xfId="2" applyFont="1" applyBorder="1" applyAlignment="1" applyProtection="1">
      <alignment horizontal="left"/>
      <protection locked="0"/>
    </xf>
    <xf numFmtId="0" fontId="8" fillId="0" borderId="29" xfId="2" applyFont="1" applyBorder="1"/>
    <xf numFmtId="0" fontId="8" fillId="0" borderId="29" xfId="2" applyFont="1" applyBorder="1" applyAlignment="1">
      <alignment horizontal="center" vertical="center"/>
    </xf>
    <xf numFmtId="14" fontId="8" fillId="0" borderId="29" xfId="2" applyNumberFormat="1" applyFont="1" applyBorder="1"/>
    <xf numFmtId="0" fontId="8" fillId="0" borderId="4" xfId="2" applyFont="1" applyBorder="1" applyAlignment="1">
      <alignment wrapText="1"/>
    </xf>
    <xf numFmtId="0" fontId="8" fillId="0" borderId="37" xfId="2" applyFont="1" applyBorder="1"/>
    <xf numFmtId="1" fontId="8" fillId="0" borderId="29" xfId="2" applyNumberFormat="1" applyFont="1" applyBorder="1" applyAlignment="1">
      <alignment horizontal="center" vertical="center"/>
    </xf>
    <xf numFmtId="0" fontId="8" fillId="0" borderId="28" xfId="2" applyFont="1" applyBorder="1" applyAlignment="1">
      <alignment horizontal="center" vertical="center"/>
    </xf>
    <xf numFmtId="0" fontId="8" fillId="0" borderId="7" xfId="2" applyFont="1" applyBorder="1"/>
    <xf numFmtId="164" fontId="8" fillId="0" borderId="29" xfId="2" applyNumberFormat="1" applyFont="1" applyBorder="1" applyAlignment="1">
      <alignment wrapText="1"/>
    </xf>
    <xf numFmtId="0" fontId="8" fillId="0" borderId="29" xfId="2" applyFont="1" applyBorder="1" applyAlignment="1">
      <alignment wrapText="1"/>
    </xf>
    <xf numFmtId="14" fontId="8" fillId="0" borderId="29" xfId="2" applyNumberFormat="1" applyFont="1" applyBorder="1" applyAlignment="1">
      <alignment wrapText="1"/>
    </xf>
    <xf numFmtId="0" fontId="8" fillId="0" borderId="15" xfId="2" applyFont="1" applyBorder="1" applyAlignment="1">
      <alignment horizontal="center" vertical="center"/>
    </xf>
    <xf numFmtId="0" fontId="7" fillId="0" borderId="3" xfId="0" applyFont="1" applyBorder="1" applyAlignment="1">
      <alignment horizontal="center" vertical="center"/>
    </xf>
    <xf numFmtId="0" fontId="7" fillId="0" borderId="17" xfId="0" applyFont="1" applyBorder="1" applyAlignment="1">
      <alignment horizontal="center" vertical="center"/>
    </xf>
    <xf numFmtId="0" fontId="6" fillId="2" borderId="39" xfId="0" applyFont="1" applyFill="1" applyBorder="1" applyAlignment="1">
      <alignment horizontal="center" vertical="center" wrapText="1"/>
    </xf>
    <xf numFmtId="0" fontId="6" fillId="2" borderId="0" xfId="0" applyFont="1" applyFill="1" applyAlignment="1">
      <alignment horizontal="center" vertical="center" wrapText="1"/>
    </xf>
    <xf numFmtId="0" fontId="7" fillId="2" borderId="0" xfId="0" applyFont="1" applyFill="1" applyAlignment="1">
      <alignment horizontal="center" vertical="center"/>
    </xf>
    <xf numFmtId="0" fontId="6" fillId="2" borderId="0" xfId="0" applyFont="1" applyFill="1"/>
    <xf numFmtId="0" fontId="6" fillId="2" borderId="0" xfId="0" applyFont="1" applyFill="1" applyAlignment="1">
      <alignment horizontal="center"/>
    </xf>
    <xf numFmtId="0" fontId="6" fillId="2" borderId="46" xfId="0" applyFont="1" applyFill="1" applyBorder="1"/>
    <xf numFmtId="0" fontId="6" fillId="2" borderId="0" xfId="0" applyFont="1" applyFill="1" applyAlignment="1">
      <alignment vertical="center"/>
    </xf>
    <xf numFmtId="0" fontId="5" fillId="2" borderId="29" xfId="0" applyFont="1" applyFill="1" applyBorder="1" applyAlignment="1">
      <alignment horizontal="center" textRotation="90"/>
    </xf>
    <xf numFmtId="0" fontId="5" fillId="2" borderId="29" xfId="0" applyFont="1" applyFill="1" applyBorder="1"/>
    <xf numFmtId="0" fontId="6" fillId="2" borderId="17" xfId="0" applyFont="1" applyFill="1" applyBorder="1" applyAlignment="1">
      <alignment horizontal="center" vertical="center"/>
    </xf>
    <xf numFmtId="0" fontId="7" fillId="2" borderId="17" xfId="0" applyFont="1" applyFill="1" applyBorder="1" applyAlignment="1">
      <alignment horizontal="center" vertical="center"/>
    </xf>
    <xf numFmtId="0" fontId="14" fillId="0" borderId="0" xfId="0" applyFont="1"/>
    <xf numFmtId="0" fontId="14" fillId="0" borderId="0" xfId="0" applyFont="1" applyAlignment="1">
      <alignment horizontal="center" vertical="center"/>
    </xf>
    <xf numFmtId="0" fontId="15" fillId="0" borderId="0" xfId="0" applyFont="1"/>
    <xf numFmtId="0" fontId="16" fillId="0" borderId="0" xfId="0" applyFont="1" applyAlignment="1">
      <alignment horizontal="center" vertical="center"/>
    </xf>
    <xf numFmtId="0" fontId="16" fillId="0" borderId="0" xfId="0" applyFont="1" applyAlignment="1">
      <alignment horizontal="left" vertical="center"/>
    </xf>
    <xf numFmtId="0" fontId="14" fillId="0" borderId="0" xfId="0" applyFont="1" applyAlignment="1">
      <alignment horizontal="left" vertical="center"/>
    </xf>
    <xf numFmtId="0" fontId="15" fillId="0" borderId="60" xfId="0" applyFont="1" applyBorder="1" applyAlignment="1">
      <alignment horizontal="left" vertical="center"/>
    </xf>
    <xf numFmtId="0" fontId="15" fillId="0" borderId="0" xfId="0" applyFont="1" applyAlignment="1">
      <alignment horizontal="left" vertical="center"/>
    </xf>
    <xf numFmtId="0" fontId="15" fillId="0" borderId="0" xfId="0" applyFont="1" applyAlignment="1">
      <alignment vertical="center"/>
    </xf>
    <xf numFmtId="0" fontId="17" fillId="0" borderId="0" xfId="0" applyFont="1" applyAlignment="1">
      <alignment horizontal="center" vertical="center" wrapText="1"/>
    </xf>
    <xf numFmtId="0" fontId="15" fillId="0" borderId="22" xfId="0" applyFont="1" applyBorder="1" applyAlignment="1">
      <alignment horizontal="center" vertical="center"/>
    </xf>
    <xf numFmtId="0" fontId="15" fillId="0" borderId="0" xfId="0" applyFont="1" applyAlignment="1">
      <alignment horizontal="center" wrapText="1"/>
    </xf>
    <xf numFmtId="0" fontId="8" fillId="0" borderId="36" xfId="2" applyFont="1" applyBorder="1"/>
    <xf numFmtId="0" fontId="8" fillId="0" borderId="0" xfId="2" applyFont="1" applyAlignment="1">
      <alignment horizontal="right" vertical="center"/>
    </xf>
    <xf numFmtId="0" fontId="8" fillId="0" borderId="0" xfId="2" applyFont="1" applyAlignment="1">
      <alignment vertical="center"/>
    </xf>
    <xf numFmtId="0" fontId="14" fillId="0" borderId="0" xfId="0" applyFont="1" applyAlignment="1">
      <alignment vertical="top"/>
    </xf>
    <xf numFmtId="0" fontId="8" fillId="0" borderId="0" xfId="2" applyFont="1" applyAlignment="1">
      <alignment horizontal="center" vertical="center"/>
    </xf>
    <xf numFmtId="0" fontId="6" fillId="3" borderId="32" xfId="0" applyFont="1" applyFill="1" applyBorder="1" applyAlignment="1">
      <alignment horizontal="center" vertical="center" textRotation="90"/>
    </xf>
    <xf numFmtId="0" fontId="6" fillId="4" borderId="33" xfId="0" applyFont="1" applyFill="1" applyBorder="1" applyAlignment="1">
      <alignment horizontal="center" vertical="center" textRotation="90"/>
    </xf>
    <xf numFmtId="0" fontId="9" fillId="0" borderId="0" xfId="2" applyFont="1" applyAlignment="1">
      <alignment vertical="center"/>
    </xf>
    <xf numFmtId="0" fontId="7" fillId="0" borderId="53" xfId="2" applyFont="1" applyBorder="1" applyAlignment="1">
      <alignment vertical="center"/>
    </xf>
    <xf numFmtId="0" fontId="7" fillId="0" borderId="63" xfId="2" applyFont="1" applyBorder="1" applyAlignment="1">
      <alignment vertical="center"/>
    </xf>
    <xf numFmtId="1" fontId="8" fillId="2" borderId="29" xfId="0" applyNumberFormat="1" applyFont="1" applyFill="1" applyBorder="1" applyAlignment="1">
      <alignment horizontal="center" vertical="center"/>
    </xf>
    <xf numFmtId="0" fontId="12" fillId="0" borderId="0" xfId="0" applyFont="1" applyAlignment="1">
      <alignment horizontal="left" vertical="center"/>
    </xf>
    <xf numFmtId="0" fontId="15" fillId="0" borderId="0" xfId="0" applyFont="1" applyAlignment="1">
      <alignment horizontal="center"/>
    </xf>
    <xf numFmtId="0" fontId="7" fillId="2" borderId="52" xfId="0" applyFont="1" applyFill="1" applyBorder="1" applyAlignment="1">
      <alignment horizontal="center" vertical="center" wrapText="1"/>
    </xf>
    <xf numFmtId="0" fontId="6" fillId="2" borderId="3" xfId="0" applyFont="1" applyFill="1" applyBorder="1" applyAlignment="1">
      <alignment horizontal="center" vertical="center"/>
    </xf>
    <xf numFmtId="1" fontId="6" fillId="2" borderId="17" xfId="0" applyNumberFormat="1" applyFont="1" applyFill="1" applyBorder="1" applyAlignment="1">
      <alignment horizontal="center" vertical="center"/>
    </xf>
    <xf numFmtId="0" fontId="6" fillId="5" borderId="3" xfId="0" applyFont="1" applyFill="1" applyBorder="1" applyAlignment="1">
      <alignment horizontal="center" vertical="center"/>
    </xf>
    <xf numFmtId="0" fontId="6" fillId="5" borderId="17"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18" xfId="0" applyFont="1" applyFill="1" applyBorder="1" applyAlignment="1">
      <alignment horizontal="center" vertical="center"/>
    </xf>
    <xf numFmtId="0" fontId="7" fillId="0" borderId="0" xfId="2" applyFont="1" applyAlignment="1">
      <alignment vertical="center"/>
    </xf>
    <xf numFmtId="0" fontId="7" fillId="0" borderId="12" xfId="2" applyFont="1" applyBorder="1" applyAlignment="1">
      <alignment vertical="center"/>
    </xf>
    <xf numFmtId="0" fontId="15" fillId="0" borderId="42" xfId="0" applyFont="1" applyBorder="1"/>
    <xf numFmtId="0" fontId="15" fillId="0" borderId="39" xfId="0" applyFont="1" applyBorder="1"/>
    <xf numFmtId="0" fontId="15" fillId="0" borderId="43" xfId="0" applyFont="1" applyBorder="1"/>
    <xf numFmtId="164" fontId="15" fillId="0" borderId="66" xfId="0" applyNumberFormat="1" applyFont="1" applyBorder="1" applyAlignment="1">
      <alignment horizontal="center" vertical="center"/>
    </xf>
    <xf numFmtId="0" fontId="15" fillId="0" borderId="46" xfId="0" applyFont="1" applyBorder="1"/>
    <xf numFmtId="0" fontId="15" fillId="0" borderId="20" xfId="0" applyFont="1" applyBorder="1" applyAlignment="1">
      <alignment horizontal="center" vertical="center" wrapText="1"/>
    </xf>
    <xf numFmtId="0" fontId="8" fillId="0" borderId="29" xfId="0" applyFont="1" applyBorder="1" applyAlignment="1">
      <alignment vertical="center"/>
    </xf>
    <xf numFmtId="0" fontId="15" fillId="0" borderId="46" xfId="0" applyFont="1" applyBorder="1" applyAlignment="1">
      <alignment vertical="center"/>
    </xf>
    <xf numFmtId="0" fontId="15" fillId="0" borderId="50" xfId="0" applyFont="1" applyBorder="1"/>
    <xf numFmtId="0" fontId="15" fillId="0" borderId="53" xfId="0" applyFont="1" applyBorder="1"/>
    <xf numFmtId="0" fontId="15" fillId="0" borderId="56" xfId="0" applyFont="1" applyBorder="1"/>
    <xf numFmtId="0" fontId="8" fillId="0" borderId="8" xfId="2" applyFont="1" applyBorder="1" applyAlignment="1">
      <alignment horizontal="center" vertical="center"/>
    </xf>
    <xf numFmtId="0" fontId="8" fillId="0" borderId="26" xfId="2" applyFont="1" applyBorder="1" applyAlignment="1">
      <alignment horizontal="center" vertical="center"/>
    </xf>
    <xf numFmtId="0" fontId="8" fillId="0" borderId="41" xfId="2" applyFont="1" applyBorder="1"/>
    <xf numFmtId="0" fontId="8" fillId="0" borderId="39" xfId="2" applyFont="1" applyBorder="1"/>
    <xf numFmtId="0" fontId="8" fillId="0" borderId="68" xfId="2" applyFont="1" applyBorder="1"/>
    <xf numFmtId="0" fontId="8" fillId="0" borderId="70" xfId="2" applyFont="1" applyBorder="1" applyAlignment="1">
      <alignment horizontal="right"/>
    </xf>
    <xf numFmtId="0" fontId="8" fillId="0" borderId="46" xfId="2" applyFont="1" applyBorder="1"/>
    <xf numFmtId="0" fontId="8" fillId="0" borderId="7" xfId="2" applyFont="1" applyBorder="1" applyAlignment="1">
      <alignment horizontal="center" vertical="center"/>
    </xf>
    <xf numFmtId="0" fontId="8" fillId="0" borderId="24" xfId="2" applyFont="1" applyBorder="1" applyAlignment="1">
      <alignment horizontal="center" vertical="center"/>
    </xf>
    <xf numFmtId="0" fontId="8" fillId="0" borderId="48" xfId="2" applyFont="1" applyBorder="1" applyAlignment="1">
      <alignment horizontal="center" vertical="center"/>
    </xf>
    <xf numFmtId="0" fontId="8" fillId="0" borderId="62" xfId="2" applyFont="1" applyBorder="1" applyAlignment="1">
      <alignment horizontal="center" vertical="center"/>
    </xf>
    <xf numFmtId="0" fontId="8" fillId="0" borderId="46" xfId="2" applyFont="1" applyBorder="1" applyAlignment="1">
      <alignment horizontal="center" vertical="center"/>
    </xf>
    <xf numFmtId="0" fontId="19" fillId="5" borderId="65" xfId="1" applyFont="1" applyFill="1" applyBorder="1" applyAlignment="1" applyProtection="1">
      <alignment horizontal="center" vertical="center"/>
    </xf>
    <xf numFmtId="0" fontId="20" fillId="5" borderId="65" xfId="1" applyFont="1" applyFill="1" applyBorder="1" applyAlignment="1" applyProtection="1">
      <alignment horizontal="center" vertical="center"/>
    </xf>
    <xf numFmtId="0" fontId="22" fillId="0" borderId="0" xfId="0" applyFont="1"/>
    <xf numFmtId="0" fontId="9" fillId="0" borderId="10" xfId="2" applyFont="1" applyBorder="1" applyAlignment="1">
      <alignment vertical="center"/>
    </xf>
    <xf numFmtId="0" fontId="9" fillId="0" borderId="8" xfId="2" applyFont="1" applyBorder="1" applyAlignment="1">
      <alignment vertical="center"/>
    </xf>
    <xf numFmtId="0" fontId="9" fillId="0" borderId="9" xfId="2" applyFont="1" applyBorder="1" applyAlignment="1">
      <alignment vertical="center"/>
    </xf>
    <xf numFmtId="0" fontId="15" fillId="0" borderId="0" xfId="0" applyFont="1" applyAlignment="1">
      <alignment horizontal="left" vertical="center" wrapText="1"/>
    </xf>
    <xf numFmtId="0" fontId="15" fillId="0" borderId="0" xfId="0" applyFont="1" applyAlignment="1">
      <alignment horizontal="center" vertical="center" wrapText="1"/>
    </xf>
    <xf numFmtId="0" fontId="15" fillId="0" borderId="46" xfId="0" applyFont="1" applyBorder="1" applyAlignment="1">
      <alignment horizontal="center" vertical="center" wrapText="1"/>
    </xf>
    <xf numFmtId="0" fontId="15" fillId="0" borderId="46" xfId="0" applyFont="1" applyBorder="1" applyAlignment="1">
      <alignment horizontal="left" vertical="center" wrapText="1"/>
    </xf>
    <xf numFmtId="0" fontId="12" fillId="0" borderId="0" xfId="0" applyFont="1" applyAlignment="1">
      <alignment horizontal="center" vertical="center"/>
    </xf>
    <xf numFmtId="0" fontId="15" fillId="0" borderId="53" xfId="0" applyFont="1" applyBorder="1" applyAlignment="1">
      <alignment horizontal="center" wrapText="1"/>
    </xf>
    <xf numFmtId="0" fontId="15" fillId="0" borderId="56" xfId="0" applyFont="1" applyBorder="1" applyAlignment="1">
      <alignment horizontal="center" wrapText="1"/>
    </xf>
    <xf numFmtId="0" fontId="15" fillId="0" borderId="41" xfId="0" applyFont="1" applyBorder="1"/>
    <xf numFmtId="0" fontId="12" fillId="0" borderId="42" xfId="0" applyFont="1" applyBorder="1" applyAlignment="1">
      <alignment horizontal="center" vertical="center"/>
    </xf>
    <xf numFmtId="164" fontId="12" fillId="0" borderId="67" xfId="0" applyNumberFormat="1" applyFont="1" applyBorder="1" applyAlignment="1" applyProtection="1">
      <alignment horizontal="center" vertical="center"/>
      <protection locked="0"/>
    </xf>
    <xf numFmtId="0" fontId="12" fillId="0" borderId="46" xfId="0" applyFont="1" applyBorder="1" applyAlignment="1">
      <alignment horizontal="left" vertical="center"/>
    </xf>
    <xf numFmtId="0" fontId="15" fillId="0" borderId="46" xfId="0" applyFont="1" applyBorder="1" applyAlignment="1">
      <alignment horizontal="center"/>
    </xf>
    <xf numFmtId="0" fontId="15" fillId="0" borderId="46" xfId="0" applyFont="1" applyBorder="1" applyAlignment="1">
      <alignment horizontal="left" vertical="center"/>
    </xf>
    <xf numFmtId="0" fontId="17" fillId="0" borderId="46" xfId="0" applyFont="1" applyBorder="1" applyAlignment="1">
      <alignment horizontal="center" vertical="center" wrapText="1"/>
    </xf>
    <xf numFmtId="0" fontId="12" fillId="0" borderId="46" xfId="0" applyFont="1" applyBorder="1" applyAlignment="1">
      <alignment horizontal="center" vertical="center"/>
    </xf>
    <xf numFmtId="0" fontId="15" fillId="0" borderId="46" xfId="0" applyFont="1" applyBorder="1" applyAlignment="1">
      <alignment horizontal="center" wrapText="1"/>
    </xf>
    <xf numFmtId="0" fontId="15" fillId="0" borderId="39" xfId="0" applyFont="1" applyBorder="1" applyAlignment="1">
      <alignment wrapText="1"/>
    </xf>
    <xf numFmtId="0" fontId="15" fillId="0" borderId="0" xfId="0" applyFont="1" applyAlignment="1">
      <alignment wrapText="1"/>
    </xf>
    <xf numFmtId="0" fontId="15" fillId="0" borderId="53" xfId="0" applyFont="1" applyBorder="1" applyAlignment="1">
      <alignment wrapText="1"/>
    </xf>
    <xf numFmtId="0" fontId="15" fillId="0" borderId="46" xfId="0" applyFont="1" applyBorder="1" applyAlignment="1">
      <alignment wrapText="1"/>
    </xf>
    <xf numFmtId="0" fontId="8" fillId="0" borderId="41" xfId="0" applyFont="1" applyBorder="1"/>
    <xf numFmtId="0" fontId="8" fillId="0" borderId="42" xfId="0" applyFont="1" applyBorder="1"/>
    <xf numFmtId="0" fontId="8" fillId="0" borderId="43" xfId="0" applyFont="1" applyBorder="1"/>
    <xf numFmtId="0" fontId="8" fillId="0" borderId="39" xfId="0" applyFont="1" applyBorder="1"/>
    <xf numFmtId="0" fontId="8" fillId="0" borderId="46" xfId="0" applyFont="1" applyBorder="1"/>
    <xf numFmtId="0" fontId="8" fillId="0" borderId="50" xfId="0" applyFont="1" applyBorder="1"/>
    <xf numFmtId="0" fontId="8" fillId="0" borderId="53" xfId="0" applyFont="1" applyBorder="1"/>
    <xf numFmtId="0" fontId="8" fillId="0" borderId="56" xfId="0" applyFont="1" applyBorder="1"/>
    <xf numFmtId="0" fontId="9" fillId="0" borderId="0" xfId="0" applyFont="1" applyAlignment="1">
      <alignment horizontal="left" vertical="center"/>
    </xf>
    <xf numFmtId="0" fontId="40" fillId="0" borderId="0" xfId="0" applyFont="1" applyAlignment="1">
      <alignment horizontal="left" vertical="center"/>
    </xf>
    <xf numFmtId="0" fontId="8" fillId="0" borderId="39" xfId="2" applyFont="1" applyBorder="1" applyAlignment="1">
      <alignment horizontal="center" vertical="center"/>
    </xf>
    <xf numFmtId="0" fontId="9" fillId="0" borderId="0" xfId="0" applyFont="1" applyAlignment="1">
      <alignment horizontal="center" vertical="center"/>
    </xf>
    <xf numFmtId="0" fontId="8" fillId="0" borderId="29" xfId="0" applyFont="1" applyBorder="1" applyAlignment="1">
      <alignment horizontal="center" vertical="center"/>
    </xf>
    <xf numFmtId="0" fontId="8" fillId="2" borderId="30" xfId="0" applyFont="1" applyFill="1" applyBorder="1" applyAlignment="1">
      <alignment horizontal="center" vertical="center"/>
    </xf>
    <xf numFmtId="0" fontId="8" fillId="2" borderId="17" xfId="0" applyFont="1" applyFill="1" applyBorder="1" applyAlignment="1">
      <alignment horizontal="center" vertical="center"/>
    </xf>
    <xf numFmtId="1" fontId="8" fillId="2" borderId="17" xfId="0" applyNumberFormat="1" applyFont="1" applyFill="1" applyBorder="1" applyAlignment="1">
      <alignment horizontal="center" vertical="center"/>
    </xf>
    <xf numFmtId="0" fontId="8" fillId="2" borderId="18" xfId="0" applyFont="1" applyFill="1" applyBorder="1" applyAlignment="1">
      <alignment horizontal="center" vertical="center"/>
    </xf>
    <xf numFmtId="0" fontId="12" fillId="0" borderId="0" xfId="0" applyFont="1"/>
    <xf numFmtId="0" fontId="12" fillId="0" borderId="74" xfId="0" applyFont="1" applyBorder="1"/>
    <xf numFmtId="0" fontId="12" fillId="0" borderId="75" xfId="0" applyFont="1" applyBorder="1" applyAlignment="1">
      <alignment horizontal="center" vertical="center"/>
    </xf>
    <xf numFmtId="0" fontId="12" fillId="0" borderId="75" xfId="0" applyFont="1" applyBorder="1"/>
    <xf numFmtId="0" fontId="12" fillId="0" borderId="76" xfId="0" applyFont="1" applyBorder="1"/>
    <xf numFmtId="0" fontId="12" fillId="0" borderId="77" xfId="0" applyFont="1" applyBorder="1"/>
    <xf numFmtId="0" fontId="12" fillId="0" borderId="78" xfId="0" applyFont="1" applyBorder="1"/>
    <xf numFmtId="0" fontId="12" fillId="0" borderId="0" xfId="0" applyFont="1" applyAlignment="1">
      <alignment wrapText="1"/>
    </xf>
    <xf numFmtId="0" fontId="12" fillId="0" borderId="0" xfId="0" applyFont="1" applyAlignment="1">
      <alignment horizontal="right" vertical="center"/>
    </xf>
    <xf numFmtId="0" fontId="9" fillId="0" borderId="3" xfId="0" applyFont="1" applyBorder="1" applyAlignment="1">
      <alignment horizontal="center" vertical="center" textRotation="90"/>
    </xf>
    <xf numFmtId="0" fontId="9" fillId="0" borderId="80" xfId="0" applyFont="1" applyBorder="1" applyAlignment="1">
      <alignment horizontal="center" vertical="center" textRotation="90"/>
    </xf>
    <xf numFmtId="0" fontId="12" fillId="0" borderId="0" xfId="0" applyFont="1" applyAlignment="1">
      <alignment horizontal="center"/>
    </xf>
    <xf numFmtId="164" fontId="12" fillId="0" borderId="85" xfId="0" applyNumberFormat="1" applyFont="1" applyBorder="1" applyAlignment="1">
      <alignment horizontal="center" vertical="center"/>
    </xf>
    <xf numFmtId="0" fontId="43" fillId="0" borderId="0" xfId="0" applyFont="1" applyAlignment="1">
      <alignment horizontal="center" vertical="top"/>
    </xf>
    <xf numFmtId="0" fontId="12" fillId="0" borderId="0" xfId="0" applyFont="1" applyAlignment="1">
      <alignment vertical="center"/>
    </xf>
    <xf numFmtId="0" fontId="12" fillId="0" borderId="0" xfId="0" applyFont="1" applyAlignment="1">
      <alignment horizontal="left" vertical="center" wrapText="1"/>
    </xf>
    <xf numFmtId="0" fontId="9" fillId="0" borderId="15" xfId="0" applyFont="1" applyBorder="1" applyAlignment="1">
      <alignment horizontal="left" vertical="center"/>
    </xf>
    <xf numFmtId="0" fontId="9" fillId="0" borderId="17" xfId="0" applyFont="1" applyBorder="1" applyAlignment="1">
      <alignment horizontal="center" vertical="center"/>
    </xf>
    <xf numFmtId="0" fontId="12" fillId="7" borderId="53" xfId="0" applyFont="1" applyFill="1" applyBorder="1"/>
    <xf numFmtId="0" fontId="12" fillId="7" borderId="56" xfId="0" applyFont="1" applyFill="1" applyBorder="1"/>
    <xf numFmtId="0" fontId="12" fillId="0" borderId="0" xfId="0" applyFont="1" applyAlignment="1">
      <alignment horizontal="center" vertical="center" wrapText="1"/>
    </xf>
    <xf numFmtId="0" fontId="12" fillId="0" borderId="77" xfId="0" quotePrefix="1" applyFont="1" applyBorder="1" applyAlignment="1">
      <alignment horizontal="center" vertical="center"/>
    </xf>
    <xf numFmtId="0" fontId="12" fillId="0" borderId="95" xfId="0" applyFont="1" applyBorder="1"/>
    <xf numFmtId="0" fontId="12" fillId="0" borderId="96" xfId="0" applyFont="1" applyBorder="1"/>
    <xf numFmtId="0" fontId="12" fillId="0" borderId="97" xfId="0" applyFont="1" applyBorder="1"/>
    <xf numFmtId="164" fontId="12" fillId="0" borderId="82" xfId="0" applyNumberFormat="1" applyFont="1" applyBorder="1" applyAlignment="1">
      <alignment horizontal="center" vertical="center"/>
    </xf>
    <xf numFmtId="0" fontId="12" fillId="0" borderId="89" xfId="0" applyFont="1" applyBorder="1" applyAlignment="1">
      <alignment horizontal="center" vertical="center" wrapText="1"/>
    </xf>
    <xf numFmtId="0" fontId="12" fillId="0" borderId="22" xfId="0" applyFont="1" applyBorder="1" applyAlignment="1">
      <alignment horizontal="center" vertical="center"/>
    </xf>
    <xf numFmtId="0" fontId="12" fillId="0" borderId="0" xfId="0" applyFont="1" applyAlignment="1">
      <alignment horizontal="center" wrapText="1"/>
    </xf>
    <xf numFmtId="0" fontId="12" fillId="0" borderId="112" xfId="0" applyFont="1" applyBorder="1"/>
    <xf numFmtId="1" fontId="17" fillId="0" borderId="0" xfId="0" applyNumberFormat="1" applyFont="1" applyAlignment="1">
      <alignment horizontal="left" vertical="center" wrapText="1"/>
    </xf>
    <xf numFmtId="0" fontId="17" fillId="0" borderId="0" xfId="0" applyFont="1" applyAlignment="1">
      <alignment horizontal="left"/>
    </xf>
    <xf numFmtId="0" fontId="12" fillId="0" borderId="0" xfId="0" applyFont="1" applyProtection="1">
      <protection locked="0"/>
    </xf>
    <xf numFmtId="164" fontId="12" fillId="0" borderId="85" xfId="0" applyNumberFormat="1" applyFont="1" applyBorder="1" applyAlignment="1" applyProtection="1">
      <alignment horizontal="center" vertical="center"/>
      <protection locked="0"/>
    </xf>
    <xf numFmtId="164" fontId="12" fillId="0" borderId="29" xfId="0" applyNumberFormat="1" applyFont="1" applyBorder="1" applyAlignment="1" applyProtection="1">
      <alignment horizontal="center" vertical="center"/>
      <protection locked="0"/>
    </xf>
    <xf numFmtId="164" fontId="26" fillId="0" borderId="0" xfId="4" applyNumberFormat="1" applyFont="1"/>
    <xf numFmtId="164" fontId="27" fillId="0" borderId="0" xfId="4" applyNumberFormat="1" applyFont="1" applyAlignment="1">
      <alignment horizontal="center" vertical="center"/>
    </xf>
    <xf numFmtId="164" fontId="27" fillId="0" borderId="0" xfId="4" applyNumberFormat="1" applyFont="1" applyAlignment="1">
      <alignment horizontal="left" vertical="center"/>
    </xf>
    <xf numFmtId="164" fontId="28" fillId="0" borderId="0" xfId="4" applyNumberFormat="1" applyFont="1"/>
    <xf numFmtId="164" fontId="29" fillId="0" borderId="35" xfId="4" applyNumberFormat="1" applyFont="1" applyBorder="1" applyAlignment="1">
      <alignment vertical="center"/>
    </xf>
    <xf numFmtId="164" fontId="30" fillId="0" borderId="35" xfId="4" applyNumberFormat="1" applyFont="1" applyBorder="1" applyAlignment="1">
      <alignment vertical="center"/>
    </xf>
    <xf numFmtId="164" fontId="29" fillId="0" borderId="0" xfId="4" applyNumberFormat="1" applyFont="1" applyAlignment="1">
      <alignment vertical="center"/>
    </xf>
    <xf numFmtId="164" fontId="29" fillId="0" borderId="0" xfId="4" applyNumberFormat="1" applyFont="1" applyAlignment="1">
      <alignment horizontal="center" vertical="center"/>
    </xf>
    <xf numFmtId="164" fontId="29" fillId="0" borderId="0" xfId="4" applyNumberFormat="1" applyFont="1" applyAlignment="1">
      <alignment horizontal="left" vertical="center"/>
    </xf>
    <xf numFmtId="164" fontId="31" fillId="0" borderId="0" xfId="4" applyNumberFormat="1" applyFont="1" applyAlignment="1">
      <alignment vertical="center"/>
    </xf>
    <xf numFmtId="164" fontId="32" fillId="0" borderId="0" xfId="4" applyNumberFormat="1" applyFont="1" applyAlignment="1">
      <alignment horizontal="center"/>
    </xf>
    <xf numFmtId="164" fontId="32" fillId="0" borderId="0" xfId="4" applyNumberFormat="1" applyFont="1"/>
    <xf numFmtId="164" fontId="33" fillId="0" borderId="0" xfId="4" applyNumberFormat="1" applyFont="1" applyAlignment="1">
      <alignment horizontal="left"/>
    </xf>
    <xf numFmtId="164" fontId="33" fillId="0" borderId="0" xfId="4" applyNumberFormat="1" applyFont="1" applyAlignment="1">
      <alignment vertical="center"/>
    </xf>
    <xf numFmtId="164" fontId="34" fillId="0" borderId="0" xfId="4" applyNumberFormat="1" applyFont="1"/>
    <xf numFmtId="164" fontId="35" fillId="0" borderId="29" xfId="4" applyNumberFormat="1" applyFont="1" applyBorder="1" applyAlignment="1">
      <alignment horizontal="center" vertical="center"/>
    </xf>
    <xf numFmtId="164" fontId="7" fillId="0" borderId="29" xfId="4" applyNumberFormat="1" applyFont="1" applyBorder="1" applyAlignment="1">
      <alignment horizontal="center" vertical="center"/>
    </xf>
    <xf numFmtId="164" fontId="7" fillId="0" borderId="29" xfId="4" applyNumberFormat="1" applyFont="1" applyBorder="1" applyAlignment="1">
      <alignment horizontal="center"/>
    </xf>
    <xf numFmtId="164" fontId="34" fillId="0" borderId="0" xfId="4" applyNumberFormat="1" applyFont="1" applyAlignment="1">
      <alignment horizontal="center"/>
    </xf>
    <xf numFmtId="164" fontId="9" fillId="0" borderId="29" xfId="4" quotePrefix="1" applyNumberFormat="1" applyFont="1" applyBorder="1" applyAlignment="1">
      <alignment horizontal="center" vertical="center"/>
    </xf>
    <xf numFmtId="0" fontId="36" fillId="0" borderId="29" xfId="4" applyFont="1" applyBorder="1" applyAlignment="1" applyProtection="1">
      <alignment vertical="center"/>
      <protection locked="0"/>
    </xf>
    <xf numFmtId="164" fontId="36" fillId="0" borderId="29" xfId="4" applyNumberFormat="1" applyFont="1" applyBorder="1" applyAlignment="1" applyProtection="1">
      <alignment horizontal="center" vertical="center" shrinkToFit="1"/>
      <protection locked="0"/>
    </xf>
    <xf numFmtId="164" fontId="36" fillId="0" borderId="29" xfId="4" applyNumberFormat="1" applyFont="1" applyBorder="1" applyAlignment="1" applyProtection="1">
      <alignment horizontal="center" shrinkToFit="1"/>
      <protection locked="0"/>
    </xf>
    <xf numFmtId="164" fontId="9" fillId="0" borderId="29" xfId="4" applyNumberFormat="1" applyFont="1" applyBorder="1" applyAlignment="1" applyProtection="1">
      <alignment horizontal="center" vertical="center"/>
      <protection locked="0"/>
    </xf>
    <xf numFmtId="164" fontId="9" fillId="0" borderId="29" xfId="4" applyNumberFormat="1" applyFont="1" applyBorder="1" applyAlignment="1">
      <alignment horizontal="center" vertical="center"/>
    </xf>
    <xf numFmtId="166" fontId="9" fillId="0" borderId="29" xfId="4" applyNumberFormat="1" applyFont="1" applyBorder="1" applyAlignment="1">
      <alignment horizontal="center" vertical="center"/>
    </xf>
    <xf numFmtId="164" fontId="36" fillId="0" borderId="29" xfId="4" applyNumberFormat="1" applyFont="1" applyBorder="1" applyAlignment="1">
      <alignment horizontal="center" vertical="center"/>
    </xf>
    <xf numFmtId="164" fontId="37" fillId="0" borderId="0" xfId="4" applyNumberFormat="1" applyFont="1"/>
    <xf numFmtId="164" fontId="1" fillId="0" borderId="0" xfId="4" applyNumberFormat="1"/>
    <xf numFmtId="164" fontId="38" fillId="0" borderId="0" xfId="4" applyNumberFormat="1" applyFont="1"/>
    <xf numFmtId="164" fontId="26" fillId="0" borderId="0" xfId="4" applyNumberFormat="1" applyFont="1" applyAlignment="1">
      <alignment horizontal="left"/>
    </xf>
    <xf numFmtId="0" fontId="46" fillId="0" borderId="0" xfId="2" applyFont="1"/>
    <xf numFmtId="0" fontId="47" fillId="0" borderId="0" xfId="2" applyFont="1"/>
    <xf numFmtId="0" fontId="40" fillId="0" borderId="0" xfId="2" applyFont="1"/>
    <xf numFmtId="49" fontId="8" fillId="0" borderId="10" xfId="2" applyNumberFormat="1" applyFont="1" applyBorder="1" applyAlignment="1">
      <alignment vertical="center"/>
    </xf>
    <xf numFmtId="0" fontId="8" fillId="0" borderId="28" xfId="0" applyFont="1" applyBorder="1" applyAlignment="1" applyProtection="1">
      <alignment horizontal="center" vertical="center"/>
      <protection locked="0"/>
    </xf>
    <xf numFmtId="0" fontId="8" fillId="0" borderId="29" xfId="0" applyFont="1" applyBorder="1" applyAlignment="1" applyProtection="1">
      <alignment horizontal="center" vertical="center"/>
      <protection locked="0"/>
    </xf>
    <xf numFmtId="0" fontId="8" fillId="0" borderId="15" xfId="0" applyFont="1" applyBorder="1" applyAlignment="1" applyProtection="1">
      <alignment horizontal="center" vertical="center"/>
      <protection locked="0"/>
    </xf>
    <xf numFmtId="0" fontId="8" fillId="0" borderId="17" xfId="0" applyFont="1" applyBorder="1" applyAlignment="1" applyProtection="1">
      <alignment horizontal="center" vertical="center"/>
      <protection locked="0"/>
    </xf>
    <xf numFmtId="0" fontId="8" fillId="2" borderId="29" xfId="0" applyFont="1" applyFill="1" applyBorder="1" applyAlignment="1" applyProtection="1">
      <alignment horizontal="center" vertical="center"/>
      <protection locked="0"/>
    </xf>
    <xf numFmtId="0" fontId="8" fillId="2" borderId="17" xfId="0" applyFont="1" applyFill="1" applyBorder="1" applyAlignment="1" applyProtection="1">
      <alignment horizontal="center" vertical="center"/>
      <protection locked="0"/>
    </xf>
    <xf numFmtId="0" fontId="8" fillId="5" borderId="28" xfId="0" applyFont="1" applyFill="1" applyBorder="1" applyAlignment="1" applyProtection="1">
      <alignment horizontal="center" vertical="center"/>
      <protection locked="0"/>
    </xf>
    <xf numFmtId="0" fontId="8" fillId="5" borderId="29" xfId="0" applyFont="1" applyFill="1" applyBorder="1" applyAlignment="1" applyProtection="1">
      <alignment horizontal="center" vertical="center"/>
      <protection locked="0"/>
    </xf>
    <xf numFmtId="0" fontId="9" fillId="5" borderId="29" xfId="0" applyFont="1" applyFill="1" applyBorder="1" applyAlignment="1" applyProtection="1">
      <alignment horizontal="center" vertical="center"/>
      <protection locked="0"/>
    </xf>
    <xf numFmtId="0" fontId="9" fillId="5" borderId="30" xfId="0" applyFont="1" applyFill="1" applyBorder="1" applyAlignment="1" applyProtection="1">
      <alignment horizontal="center" vertical="center"/>
      <protection locked="0"/>
    </xf>
    <xf numFmtId="0" fontId="8" fillId="8" borderId="29" xfId="0" applyFont="1" applyFill="1" applyBorder="1" applyAlignment="1">
      <alignment horizontal="center" vertical="center"/>
    </xf>
    <xf numFmtId="0" fontId="9" fillId="8" borderId="29" xfId="0" applyFont="1" applyFill="1" applyBorder="1" applyAlignment="1">
      <alignment horizontal="center" vertical="center"/>
    </xf>
    <xf numFmtId="0" fontId="4" fillId="0" borderId="0" xfId="2"/>
    <xf numFmtId="0" fontId="4" fillId="0" borderId="0" xfId="2" applyAlignment="1">
      <alignment horizontal="left"/>
    </xf>
    <xf numFmtId="0" fontId="9" fillId="0" borderId="3" xfId="2" applyFont="1" applyBorder="1" applyAlignment="1">
      <alignment horizontal="center" vertical="center" textRotation="90"/>
    </xf>
    <xf numFmtId="0" fontId="9" fillId="0" borderId="80" xfId="2" applyFont="1" applyBorder="1" applyAlignment="1">
      <alignment horizontal="center" vertical="center" textRotation="90"/>
    </xf>
    <xf numFmtId="164" fontId="12" fillId="0" borderId="29" xfId="2" applyNumberFormat="1" applyFont="1" applyBorder="1" applyAlignment="1" applyProtection="1">
      <alignment horizontal="center" vertical="center"/>
      <protection locked="0"/>
    </xf>
    <xf numFmtId="164" fontId="12" fillId="0" borderId="51" xfId="2" applyNumberFormat="1" applyFont="1" applyBorder="1" applyAlignment="1" applyProtection="1">
      <alignment horizontal="center" vertical="center"/>
      <protection locked="0"/>
    </xf>
    <xf numFmtId="164" fontId="4" fillId="0" borderId="0" xfId="2" applyNumberFormat="1"/>
    <xf numFmtId="164" fontId="9" fillId="0" borderId="29" xfId="2" quotePrefix="1" applyNumberFormat="1" applyFont="1" applyBorder="1" applyAlignment="1" applyProtection="1">
      <alignment horizontal="center" vertical="center"/>
      <protection locked="0"/>
    </xf>
    <xf numFmtId="164" fontId="27" fillId="0" borderId="0" xfId="0" applyNumberFormat="1" applyFont="1" applyAlignment="1">
      <alignment horizontal="center" vertical="center"/>
    </xf>
    <xf numFmtId="164" fontId="26" fillId="0" borderId="0" xfId="0" applyNumberFormat="1" applyFont="1"/>
    <xf numFmtId="164" fontId="28" fillId="0" borderId="0" xfId="0" applyNumberFormat="1" applyFont="1"/>
    <xf numFmtId="164" fontId="29" fillId="0" borderId="35" xfId="0" applyNumberFormat="1" applyFont="1" applyBorder="1" applyAlignment="1">
      <alignment vertical="center"/>
    </xf>
    <xf numFmtId="164" fontId="29" fillId="0" borderId="0" xfId="0" applyNumberFormat="1" applyFont="1" applyAlignment="1">
      <alignment horizontal="center" vertical="center"/>
    </xf>
    <xf numFmtId="164" fontId="31" fillId="0" borderId="0" xfId="0" applyNumberFormat="1" applyFont="1" applyAlignment="1">
      <alignment vertical="center"/>
    </xf>
    <xf numFmtId="164" fontId="29" fillId="0" borderId="0" xfId="0" applyNumberFormat="1" applyFont="1" applyAlignment="1">
      <alignment vertical="center"/>
    </xf>
    <xf numFmtId="164" fontId="32" fillId="0" borderId="0" xfId="0" applyNumberFormat="1" applyFont="1" applyAlignment="1">
      <alignment horizontal="center"/>
    </xf>
    <xf numFmtId="164" fontId="33" fillId="0" borderId="0" xfId="0" applyNumberFormat="1" applyFont="1" applyAlignment="1">
      <alignment horizontal="center" vertical="center"/>
    </xf>
    <xf numFmtId="164" fontId="32" fillId="0" borderId="0" xfId="0" applyNumberFormat="1" applyFont="1"/>
    <xf numFmtId="164" fontId="33" fillId="0" borderId="0" xfId="0" applyNumberFormat="1" applyFont="1" applyAlignment="1">
      <alignment horizontal="left"/>
    </xf>
    <xf numFmtId="164" fontId="33" fillId="0" borderId="0" xfId="0" applyNumberFormat="1" applyFont="1" applyAlignment="1">
      <alignment vertical="center"/>
    </xf>
    <xf numFmtId="164" fontId="7" fillId="0" borderId="29" xfId="0" applyNumberFormat="1" applyFont="1" applyBorder="1" applyAlignment="1">
      <alignment horizontal="center"/>
    </xf>
    <xf numFmtId="164" fontId="34" fillId="0" borderId="29" xfId="0" applyNumberFormat="1" applyFont="1" applyBorder="1" applyAlignment="1">
      <alignment horizontal="center" vertical="center" shrinkToFit="1"/>
    </xf>
    <xf numFmtId="164" fontId="34" fillId="0" borderId="29" xfId="0" applyNumberFormat="1" applyFont="1" applyBorder="1" applyAlignment="1">
      <alignment horizontal="center" vertical="center"/>
    </xf>
    <xf numFmtId="164" fontId="7" fillId="0" borderId="29" xfId="0" applyNumberFormat="1" applyFont="1" applyBorder="1" applyAlignment="1">
      <alignment horizontal="center" vertical="center"/>
    </xf>
    <xf numFmtId="164" fontId="49" fillId="0" borderId="0" xfId="0" applyNumberFormat="1" applyFont="1" applyAlignment="1">
      <alignment horizontal="center"/>
    </xf>
    <xf numFmtId="164" fontId="50" fillId="0" borderId="0" xfId="0" applyNumberFormat="1" applyFont="1" applyAlignment="1">
      <alignment vertical="center"/>
    </xf>
    <xf numFmtId="164" fontId="51" fillId="0" borderId="0" xfId="0" applyNumberFormat="1" applyFont="1"/>
    <xf numFmtId="164" fontId="52" fillId="0" borderId="0" xfId="0" applyNumberFormat="1" applyFont="1" applyAlignment="1">
      <alignment horizontal="left"/>
    </xf>
    <xf numFmtId="164" fontId="52" fillId="0" borderId="0" xfId="0" applyNumberFormat="1" applyFont="1"/>
    <xf numFmtId="164" fontId="51" fillId="0" borderId="0" xfId="0" applyNumberFormat="1" applyFont="1" applyAlignment="1">
      <alignment horizontal="left"/>
    </xf>
    <xf numFmtId="164" fontId="38" fillId="0" borderId="0" xfId="0" applyNumberFormat="1" applyFont="1"/>
    <xf numFmtId="164" fontId="26" fillId="0" borderId="0" xfId="0" applyNumberFormat="1" applyFont="1" applyAlignment="1">
      <alignment horizontal="left"/>
    </xf>
    <xf numFmtId="164" fontId="53" fillId="0" borderId="29" xfId="0" applyNumberFormat="1" applyFont="1" applyBorder="1" applyAlignment="1">
      <alignment horizontal="center" vertical="center"/>
    </xf>
    <xf numFmtId="0" fontId="9" fillId="0" borderId="29" xfId="0" applyFont="1" applyBorder="1" applyAlignment="1">
      <alignment horizontal="center" vertical="center"/>
    </xf>
    <xf numFmtId="0" fontId="17" fillId="0" borderId="0" xfId="0" applyFont="1" applyAlignment="1">
      <alignment horizontal="center" vertical="center"/>
    </xf>
    <xf numFmtId="0" fontId="0" fillId="6" borderId="0" xfId="0" applyFill="1" applyAlignment="1">
      <alignment horizontal="center"/>
    </xf>
    <xf numFmtId="0" fontId="55" fillId="10" borderId="41" xfId="1" applyFont="1" applyFill="1" applyBorder="1" applyAlignment="1" applyProtection="1">
      <alignment horizontal="center" vertical="center" wrapText="1"/>
    </xf>
    <xf numFmtId="0" fontId="55" fillId="10" borderId="43" xfId="1" applyFont="1" applyFill="1" applyBorder="1" applyAlignment="1" applyProtection="1">
      <alignment horizontal="center" vertical="center" wrapText="1"/>
    </xf>
    <xf numFmtId="0" fontId="55" fillId="10" borderId="39" xfId="1" applyFont="1" applyFill="1" applyBorder="1" applyAlignment="1" applyProtection="1">
      <alignment horizontal="center" vertical="center" wrapText="1"/>
    </xf>
    <xf numFmtId="0" fontId="55" fillId="10" borderId="46" xfId="1" applyFont="1" applyFill="1" applyBorder="1" applyAlignment="1" applyProtection="1">
      <alignment horizontal="center" vertical="center" wrapText="1"/>
    </xf>
    <xf numFmtId="0" fontId="55" fillId="10" borderId="50" xfId="1" applyFont="1" applyFill="1" applyBorder="1" applyAlignment="1" applyProtection="1">
      <alignment horizontal="center" vertical="center" wrapText="1"/>
    </xf>
    <xf numFmtId="0" fontId="55" fillId="10" borderId="56" xfId="1" applyFont="1" applyFill="1" applyBorder="1" applyAlignment="1" applyProtection="1">
      <alignment horizontal="center" vertical="center" wrapText="1"/>
    </xf>
    <xf numFmtId="0" fontId="3" fillId="0" borderId="0" xfId="1" applyAlignment="1" applyProtection="1">
      <alignment horizontal="center" wrapText="1"/>
    </xf>
    <xf numFmtId="0" fontId="56" fillId="0" borderId="0" xfId="0" applyFont="1" applyAlignment="1">
      <alignment horizontal="center" wrapText="1"/>
    </xf>
    <xf numFmtId="0" fontId="8" fillId="0" borderId="0" xfId="2" applyFont="1" applyAlignment="1">
      <alignment horizontal="center" vertical="center" wrapText="1"/>
    </xf>
    <xf numFmtId="0" fontId="8" fillId="0" borderId="12" xfId="2" applyFont="1" applyBorder="1" applyAlignment="1">
      <alignment horizontal="center" vertical="center" wrapText="1"/>
    </xf>
    <xf numFmtId="0" fontId="8" fillId="0" borderId="10" xfId="2" applyFont="1" applyBorder="1" applyAlignment="1">
      <alignment horizontal="center" vertical="center" wrapText="1"/>
    </xf>
    <xf numFmtId="0" fontId="8" fillId="0" borderId="8" xfId="2" applyFont="1" applyBorder="1" applyAlignment="1">
      <alignment horizontal="center" vertical="center" wrapText="1"/>
    </xf>
    <xf numFmtId="0" fontId="8" fillId="0" borderId="1" xfId="2" applyFont="1" applyBorder="1" applyAlignment="1">
      <alignment horizontal="center" vertical="center" wrapText="1"/>
    </xf>
    <xf numFmtId="0" fontId="8" fillId="0" borderId="15" xfId="2" applyFont="1" applyBorder="1" applyAlignment="1">
      <alignment horizontal="center" vertical="center" wrapText="1"/>
    </xf>
    <xf numFmtId="0" fontId="8" fillId="0" borderId="3" xfId="2" applyFont="1" applyBorder="1" applyAlignment="1">
      <alignment horizontal="center" vertical="center" wrapText="1"/>
    </xf>
    <xf numFmtId="0" fontId="8" fillId="0" borderId="17" xfId="2" applyFont="1" applyBorder="1" applyAlignment="1">
      <alignment horizontal="center" vertical="center" wrapText="1"/>
    </xf>
    <xf numFmtId="0" fontId="8" fillId="0" borderId="3" xfId="2" applyFont="1" applyBorder="1" applyAlignment="1">
      <alignment horizontal="center" vertical="center"/>
    </xf>
    <xf numFmtId="0" fontId="8" fillId="0" borderId="17" xfId="2" applyFont="1" applyBorder="1" applyAlignment="1">
      <alignment horizontal="center" vertical="center"/>
    </xf>
    <xf numFmtId="0" fontId="8" fillId="0" borderId="53" xfId="2" applyFont="1" applyBorder="1" applyAlignment="1">
      <alignment horizontal="center"/>
    </xf>
    <xf numFmtId="0" fontId="9" fillId="0" borderId="3" xfId="2" applyFont="1" applyBorder="1" applyAlignment="1">
      <alignment horizontal="center" vertical="center" wrapText="1"/>
    </xf>
    <xf numFmtId="0" fontId="9" fillId="0" borderId="17" xfId="2" applyFont="1" applyBorder="1" applyAlignment="1">
      <alignment horizontal="center" vertical="center" wrapText="1"/>
    </xf>
    <xf numFmtId="0" fontId="8" fillId="0" borderId="4" xfId="2" applyFont="1" applyBorder="1" applyAlignment="1">
      <alignment horizontal="center" vertical="center" wrapText="1"/>
    </xf>
    <xf numFmtId="0" fontId="8" fillId="0" borderId="18" xfId="2" applyFont="1" applyBorder="1" applyAlignment="1">
      <alignment horizontal="center" vertical="center" wrapText="1"/>
    </xf>
    <xf numFmtId="0" fontId="8" fillId="0" borderId="35" xfId="2" applyFont="1" applyBorder="1" applyAlignment="1">
      <alignment horizontal="center"/>
    </xf>
    <xf numFmtId="0" fontId="8" fillId="0" borderId="29" xfId="2" applyFont="1" applyBorder="1" applyAlignment="1">
      <alignment horizontal="center" vertical="center"/>
    </xf>
    <xf numFmtId="0" fontId="8" fillId="0" borderId="10" xfId="2" applyFont="1" applyBorder="1" applyAlignment="1">
      <alignment horizontal="center" wrapText="1"/>
    </xf>
    <xf numFmtId="0" fontId="8" fillId="0" borderId="8" xfId="2" applyFont="1" applyBorder="1" applyAlignment="1">
      <alignment horizontal="center" wrapText="1"/>
    </xf>
    <xf numFmtId="0" fontId="9" fillId="0" borderId="53" xfId="2" applyFont="1" applyBorder="1" applyAlignment="1">
      <alignment horizontal="center" vertical="center"/>
    </xf>
    <xf numFmtId="0" fontId="8" fillId="0" borderId="45" xfId="2" applyFont="1" applyBorder="1" applyAlignment="1">
      <alignment horizontal="center" vertical="center"/>
    </xf>
    <xf numFmtId="0" fontId="8" fillId="0" borderId="27" xfId="2" applyFont="1" applyBorder="1" applyAlignment="1">
      <alignment horizontal="center" vertical="center"/>
    </xf>
    <xf numFmtId="1" fontId="8" fillId="0" borderId="54" xfId="2" applyNumberFormat="1" applyFont="1" applyBorder="1" applyAlignment="1">
      <alignment vertical="center"/>
    </xf>
    <xf numFmtId="1" fontId="8" fillId="0" borderId="25" xfId="2" applyNumberFormat="1" applyFont="1" applyBorder="1" applyAlignment="1">
      <alignment vertical="center"/>
    </xf>
    <xf numFmtId="164" fontId="57" fillId="0" borderId="0" xfId="2" applyNumberFormat="1" applyFont="1" applyAlignment="1">
      <alignment horizontal="center" vertical="center"/>
    </xf>
    <xf numFmtId="0" fontId="9" fillId="0" borderId="35" xfId="0" applyFont="1" applyBorder="1" applyAlignment="1">
      <alignment horizontal="left" vertical="center"/>
    </xf>
    <xf numFmtId="0" fontId="9" fillId="0" borderId="1" xfId="0" applyFont="1" applyBorder="1" applyAlignment="1">
      <alignment horizontal="center" vertical="center" wrapText="1"/>
    </xf>
    <xf numFmtId="0" fontId="9" fillId="0" borderId="6"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45" xfId="0" applyFont="1" applyBorder="1" applyAlignment="1">
      <alignment horizontal="center" vertical="center"/>
    </xf>
    <xf numFmtId="0" fontId="9" fillId="0" borderId="14" xfId="0" applyFont="1" applyBorder="1" applyAlignment="1">
      <alignment horizontal="center" vertical="center"/>
    </xf>
    <xf numFmtId="0" fontId="9" fillId="0" borderId="27"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9" xfId="0" applyFont="1" applyBorder="1" applyAlignment="1">
      <alignment horizontal="center" vertical="center"/>
    </xf>
    <xf numFmtId="0" fontId="8" fillId="0" borderId="31" xfId="0" applyFont="1" applyBorder="1" applyAlignment="1">
      <alignment horizontal="center" vertical="center"/>
    </xf>
    <xf numFmtId="0" fontId="8" fillId="0" borderId="24" xfId="0" applyFont="1" applyBorder="1" applyAlignment="1">
      <alignment horizontal="center" vertical="center"/>
    </xf>
    <xf numFmtId="0" fontId="8" fillId="0" borderId="32" xfId="0" applyFont="1" applyBorder="1" applyAlignment="1">
      <alignment horizontal="center" vertical="center"/>
    </xf>
    <xf numFmtId="0" fontId="8" fillId="0" borderId="26" xfId="0" applyFont="1" applyBorder="1" applyAlignment="1">
      <alignment horizontal="center" vertical="center"/>
    </xf>
    <xf numFmtId="0" fontId="9" fillId="0" borderId="0" xfId="0" applyFont="1" applyAlignment="1">
      <alignment horizontal="left" vertical="center"/>
    </xf>
    <xf numFmtId="0" fontId="9" fillId="0" borderId="32" xfId="2" applyFont="1" applyBorder="1" applyAlignment="1">
      <alignment horizontal="center" vertical="center"/>
    </xf>
    <xf numFmtId="0" fontId="9" fillId="0" borderId="37" xfId="0" applyFont="1" applyBorder="1" applyAlignment="1">
      <alignment horizontal="center" vertical="center"/>
    </xf>
    <xf numFmtId="0" fontId="9" fillId="0" borderId="34" xfId="0" applyFont="1" applyBorder="1" applyAlignment="1">
      <alignment horizontal="center" vertical="center"/>
    </xf>
    <xf numFmtId="0" fontId="9" fillId="0" borderId="38" xfId="0" applyFont="1" applyBorder="1" applyAlignment="1">
      <alignment horizontal="center" vertical="center"/>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8" fillId="0" borderId="40" xfId="0" applyFont="1" applyBorder="1" applyAlignment="1">
      <alignment horizontal="center" vertical="center" textRotation="90" wrapText="1"/>
    </xf>
    <xf numFmtId="0" fontId="8" fillId="0" borderId="44" xfId="0" applyFont="1" applyBorder="1" applyAlignment="1">
      <alignment horizontal="center" vertical="center" textRotation="90" wrapText="1"/>
    </xf>
    <xf numFmtId="0" fontId="8" fillId="0" borderId="29" xfId="0" applyFont="1" applyBorder="1" applyAlignment="1">
      <alignment horizontal="center" vertical="center"/>
    </xf>
    <xf numFmtId="0" fontId="9" fillId="0" borderId="29" xfId="2" applyFont="1" applyBorder="1" applyAlignment="1">
      <alignment horizontal="center" vertical="center"/>
    </xf>
    <xf numFmtId="0" fontId="9" fillId="0" borderId="35" xfId="0" applyFont="1" applyBorder="1" applyAlignment="1">
      <alignment horizontal="center" vertical="center"/>
    </xf>
    <xf numFmtId="0" fontId="8" fillId="0" borderId="0" xfId="0" applyFont="1" applyAlignment="1">
      <alignment horizontal="center" vertical="center"/>
    </xf>
    <xf numFmtId="0" fontId="8" fillId="0" borderId="12" xfId="0" applyFont="1" applyBorder="1" applyAlignment="1">
      <alignment horizontal="center" vertical="center"/>
    </xf>
    <xf numFmtId="0" fontId="9" fillId="0" borderId="10" xfId="2" applyFont="1" applyBorder="1" applyAlignment="1">
      <alignment horizontal="center" vertical="center"/>
    </xf>
    <xf numFmtId="0" fontId="9" fillId="0" borderId="8" xfId="2" applyFont="1" applyBorder="1" applyAlignment="1">
      <alignment horizontal="center" vertical="center"/>
    </xf>
    <xf numFmtId="0" fontId="9" fillId="0" borderId="9" xfId="2" applyFont="1" applyBorder="1" applyAlignment="1">
      <alignment horizontal="center" vertical="center"/>
    </xf>
    <xf numFmtId="0" fontId="8" fillId="0" borderId="30" xfId="2" applyFont="1" applyBorder="1" applyAlignment="1">
      <alignment horizontal="center" vertical="center"/>
    </xf>
    <xf numFmtId="0" fontId="8" fillId="0" borderId="18" xfId="2" applyFont="1" applyBorder="1" applyAlignment="1">
      <alignment horizontal="center" vertical="center"/>
    </xf>
    <xf numFmtId="0" fontId="8" fillId="0" borderId="32" xfId="2" applyFont="1" applyBorder="1" applyAlignment="1">
      <alignment horizontal="center" vertical="center"/>
    </xf>
    <xf numFmtId="0" fontId="8" fillId="0" borderId="26" xfId="2" applyFont="1" applyBorder="1" applyAlignment="1">
      <alignment horizontal="center" vertical="center"/>
    </xf>
    <xf numFmtId="0" fontId="8" fillId="0" borderId="32" xfId="2" applyFont="1" applyBorder="1" applyAlignment="1">
      <alignment horizontal="center" vertical="center" wrapText="1"/>
    </xf>
    <xf numFmtId="0" fontId="8" fillId="0" borderId="26" xfId="2" applyFont="1" applyBorder="1" applyAlignment="1">
      <alignment horizontal="center" vertical="center" wrapText="1"/>
    </xf>
    <xf numFmtId="0" fontId="9" fillId="0" borderId="42" xfId="2" applyFont="1" applyBorder="1" applyAlignment="1">
      <alignment horizontal="center" vertical="center"/>
    </xf>
    <xf numFmtId="0" fontId="9" fillId="0" borderId="43" xfId="2" applyFont="1" applyBorder="1" applyAlignment="1">
      <alignment horizontal="center" vertical="center"/>
    </xf>
    <xf numFmtId="0" fontId="9" fillId="0" borderId="35" xfId="2" applyFont="1" applyBorder="1" applyAlignment="1">
      <alignment horizontal="center" vertical="center"/>
    </xf>
    <xf numFmtId="0" fontId="9" fillId="0" borderId="69" xfId="2" applyFont="1" applyBorder="1" applyAlignment="1">
      <alignment horizontal="center" vertical="center"/>
    </xf>
    <xf numFmtId="0" fontId="8" fillId="0" borderId="36" xfId="2" applyFont="1" applyBorder="1" applyAlignment="1">
      <alignment horizontal="center" vertical="center" wrapText="1"/>
    </xf>
    <xf numFmtId="0" fontId="8" fillId="0" borderId="0" xfId="2" applyFont="1" applyAlignment="1">
      <alignment horizontal="center" vertical="center"/>
    </xf>
    <xf numFmtId="0" fontId="9" fillId="0" borderId="28" xfId="2" applyFont="1" applyBorder="1" applyAlignment="1">
      <alignment horizontal="center" vertical="center"/>
    </xf>
    <xf numFmtId="0" fontId="9" fillId="0" borderId="30" xfId="2" applyFont="1" applyBorder="1" applyAlignment="1">
      <alignment horizontal="center" vertical="center"/>
    </xf>
    <xf numFmtId="0" fontId="24" fillId="0" borderId="0" xfId="2" applyFont="1" applyAlignment="1">
      <alignment horizontal="center" vertical="center" wrapText="1"/>
    </xf>
    <xf numFmtId="0" fontId="9" fillId="0" borderId="0" xfId="2" applyFont="1" applyAlignment="1">
      <alignment horizontal="center" vertical="center" wrapText="1"/>
    </xf>
    <xf numFmtId="0" fontId="12" fillId="0" borderId="0" xfId="2" applyFont="1" applyAlignment="1">
      <alignment horizontal="center" vertical="center"/>
    </xf>
    <xf numFmtId="0" fontId="8" fillId="0" borderId="10" xfId="2" applyFont="1" applyBorder="1" applyAlignment="1">
      <alignment horizontal="center" vertical="center"/>
    </xf>
    <xf numFmtId="0" fontId="8" fillId="0" borderId="8" xfId="2" applyFont="1" applyBorder="1" applyAlignment="1">
      <alignment horizontal="center" vertical="center"/>
    </xf>
    <xf numFmtId="0" fontId="8" fillId="0" borderId="11" xfId="2" applyFont="1" applyBorder="1" applyAlignment="1">
      <alignment horizontal="center" vertical="center"/>
    </xf>
    <xf numFmtId="0" fontId="6" fillId="0" borderId="1" xfId="0" applyFont="1" applyBorder="1" applyAlignment="1">
      <alignment horizontal="center" vertical="center" wrapText="1"/>
    </xf>
    <xf numFmtId="0" fontId="6" fillId="0" borderId="15"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7" xfId="0" applyFont="1" applyBorder="1" applyAlignment="1">
      <alignment horizontal="center" vertical="center" wrapText="1"/>
    </xf>
    <xf numFmtId="0" fontId="6" fillId="2" borderId="41" xfId="0" applyFont="1" applyFill="1" applyBorder="1" applyAlignment="1">
      <alignment horizontal="center" vertical="center"/>
    </xf>
    <xf numFmtId="0" fontId="6" fillId="2" borderId="42" xfId="0" applyFont="1" applyFill="1" applyBorder="1" applyAlignment="1">
      <alignment horizontal="center" vertical="center"/>
    </xf>
    <xf numFmtId="0" fontId="6" fillId="2" borderId="43"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3" xfId="0" applyFont="1" applyFill="1" applyBorder="1" applyAlignment="1">
      <alignment horizontal="center" vertical="center"/>
    </xf>
    <xf numFmtId="0" fontId="6" fillId="2" borderId="56" xfId="0" applyFont="1" applyFill="1" applyBorder="1" applyAlignment="1">
      <alignment horizontal="center" vertical="center"/>
    </xf>
    <xf numFmtId="0" fontId="7" fillId="0" borderId="57"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58" xfId="0" applyFont="1" applyBorder="1" applyAlignment="1">
      <alignment horizontal="center" vertical="center" wrapText="1"/>
    </xf>
    <xf numFmtId="0" fontId="13" fillId="0" borderId="39" xfId="1" applyFont="1" applyBorder="1" applyAlignment="1" applyProtection="1">
      <alignment horizontal="center" vertical="center" wrapText="1"/>
    </xf>
    <xf numFmtId="0" fontId="13" fillId="0" borderId="0" xfId="1" applyFont="1" applyBorder="1" applyAlignment="1" applyProtection="1">
      <alignment horizontal="center" vertical="center" wrapText="1"/>
    </xf>
    <xf numFmtId="0" fontId="13" fillId="2" borderId="0" xfId="1" applyFont="1" applyFill="1" applyBorder="1" applyAlignment="1" applyProtection="1">
      <alignment horizontal="center" vertical="center" wrapText="1"/>
    </xf>
    <xf numFmtId="0" fontId="6" fillId="2" borderId="0" xfId="0" applyFont="1" applyFill="1" applyAlignment="1">
      <alignment horizontal="center" vertical="center" wrapText="1"/>
    </xf>
    <xf numFmtId="0" fontId="6" fillId="2" borderId="46" xfId="0" applyFont="1" applyFill="1" applyBorder="1" applyAlignment="1">
      <alignment horizontal="center" vertical="center" wrapText="1"/>
    </xf>
    <xf numFmtId="0" fontId="6" fillId="0" borderId="50" xfId="0" applyFont="1" applyBorder="1" applyAlignment="1">
      <alignment horizontal="center" wrapText="1"/>
    </xf>
    <xf numFmtId="0" fontId="6" fillId="0" borderId="53" xfId="0" applyFont="1" applyBorder="1" applyAlignment="1">
      <alignment horizontal="center" wrapText="1"/>
    </xf>
    <xf numFmtId="0" fontId="6" fillId="2" borderId="53" xfId="0" applyFont="1" applyFill="1" applyBorder="1" applyAlignment="1">
      <alignment horizontal="center" wrapText="1"/>
    </xf>
    <xf numFmtId="0" fontId="6" fillId="2" borderId="53" xfId="0" applyFont="1" applyFill="1" applyBorder="1" applyAlignment="1">
      <alignment horizontal="center"/>
    </xf>
    <xf numFmtId="0" fontId="6" fillId="2" borderId="56" xfId="0" applyFont="1" applyFill="1" applyBorder="1" applyAlignment="1">
      <alignment horizontal="center"/>
    </xf>
    <xf numFmtId="0" fontId="6" fillId="0" borderId="1" xfId="0" applyFont="1" applyBorder="1" applyAlignment="1">
      <alignment wrapText="1"/>
    </xf>
    <xf numFmtId="0" fontId="6" fillId="0" borderId="28" xfId="0" applyFont="1" applyBorder="1" applyAlignment="1">
      <alignment wrapText="1"/>
    </xf>
    <xf numFmtId="0" fontId="6" fillId="0" borderId="29" xfId="0" applyFont="1" applyBorder="1" applyAlignment="1">
      <alignment horizontal="center" vertical="center" wrapText="1"/>
    </xf>
    <xf numFmtId="0" fontId="7" fillId="2" borderId="2" xfId="0" applyFont="1" applyFill="1" applyBorder="1" applyAlignment="1">
      <alignment vertical="center" wrapText="1"/>
    </xf>
    <xf numFmtId="0" fontId="7" fillId="2" borderId="34" xfId="0" applyFont="1" applyFill="1" applyBorder="1" applyAlignment="1">
      <alignment vertical="center" wrapText="1"/>
    </xf>
    <xf numFmtId="0" fontId="7" fillId="2" borderId="5" xfId="0" applyFont="1" applyFill="1" applyBorder="1" applyAlignment="1">
      <alignment vertical="center" wrapText="1"/>
    </xf>
    <xf numFmtId="0" fontId="7" fillId="2" borderId="54" xfId="0" applyFont="1" applyFill="1" applyBorder="1" applyAlignment="1">
      <alignment horizontal="center" vertical="center" wrapText="1"/>
    </xf>
    <xf numFmtId="0" fontId="7" fillId="2" borderId="42" xfId="0" applyFont="1" applyFill="1" applyBorder="1" applyAlignment="1">
      <alignment horizontal="center" vertical="center" wrapText="1"/>
    </xf>
    <xf numFmtId="0" fontId="7" fillId="2" borderId="47" xfId="0" applyFont="1" applyFill="1" applyBorder="1" applyAlignment="1">
      <alignment horizontal="center" vertical="center" wrapText="1"/>
    </xf>
    <xf numFmtId="0" fontId="7" fillId="2" borderId="25" xfId="0" applyFont="1" applyFill="1" applyBorder="1" applyAlignment="1">
      <alignment horizontal="center" vertical="center" wrapText="1"/>
    </xf>
    <xf numFmtId="0" fontId="7" fillId="2" borderId="35" xfId="0" applyFont="1" applyFill="1" applyBorder="1" applyAlignment="1">
      <alignment horizontal="center" vertical="center" wrapText="1"/>
    </xf>
    <xf numFmtId="0" fontId="7" fillId="2" borderId="55" xfId="0" applyFont="1" applyFill="1" applyBorder="1" applyAlignment="1">
      <alignment horizontal="center" vertical="center" wrapText="1"/>
    </xf>
    <xf numFmtId="0" fontId="6" fillId="2" borderId="3" xfId="0" applyFont="1" applyFill="1" applyBorder="1" applyAlignment="1">
      <alignment horizontal="center" vertical="center" textRotation="90" wrapText="1"/>
    </xf>
    <xf numFmtId="0" fontId="6" fillId="2" borderId="29" xfId="0" applyFont="1" applyFill="1" applyBorder="1" applyAlignment="1">
      <alignment horizontal="center" vertical="center" textRotation="90" wrapText="1"/>
    </xf>
    <xf numFmtId="0" fontId="6" fillId="2" borderId="17" xfId="0" applyFont="1" applyFill="1" applyBorder="1" applyAlignment="1">
      <alignment horizontal="center" vertical="center" textRotation="90" wrapText="1"/>
    </xf>
    <xf numFmtId="0" fontId="6" fillId="2" borderId="45" xfId="0" applyFont="1" applyFill="1" applyBorder="1" applyAlignment="1">
      <alignment horizontal="center" vertical="center" textRotation="90" wrapText="1"/>
    </xf>
    <xf numFmtId="0" fontId="6" fillId="2" borderId="14" xfId="0" applyFont="1" applyFill="1" applyBorder="1" applyAlignment="1">
      <alignment horizontal="center" vertical="center" textRotation="90" wrapText="1"/>
    </xf>
    <xf numFmtId="0" fontId="6" fillId="2" borderId="49" xfId="0" applyFont="1" applyFill="1" applyBorder="1" applyAlignment="1">
      <alignment horizontal="center" vertical="center" textRotation="90" wrapText="1"/>
    </xf>
    <xf numFmtId="0" fontId="7" fillId="0" borderId="16" xfId="0" applyFont="1" applyBorder="1" applyAlignment="1">
      <alignment horizontal="center" vertical="center" wrapText="1"/>
    </xf>
    <xf numFmtId="0" fontId="7" fillId="0" borderId="19" xfId="0" applyFont="1" applyBorder="1" applyAlignment="1">
      <alignment horizontal="center" vertical="center" wrapText="1"/>
    </xf>
    <xf numFmtId="0" fontId="9" fillId="0" borderId="0" xfId="0" applyFont="1" applyAlignment="1">
      <alignment horizontal="center" vertical="center" wrapText="1"/>
    </xf>
    <xf numFmtId="0" fontId="7" fillId="0" borderId="0" xfId="0" applyFont="1" applyAlignment="1">
      <alignment horizontal="center" vertical="center" wrapText="1"/>
    </xf>
    <xf numFmtId="0" fontId="7" fillId="2" borderId="0" xfId="0" quotePrefix="1" applyFont="1" applyFill="1" applyAlignment="1">
      <alignment horizontal="left" vertical="center" wrapText="1"/>
    </xf>
    <xf numFmtId="0" fontId="7" fillId="2" borderId="0" xfId="0" applyFont="1" applyFill="1" applyAlignment="1">
      <alignment horizontal="left" vertical="center" wrapText="1"/>
    </xf>
    <xf numFmtId="0" fontId="7" fillId="2" borderId="0" xfId="0" applyFont="1" applyFill="1" applyAlignment="1">
      <alignment horizontal="center" vertical="center" wrapText="1"/>
    </xf>
    <xf numFmtId="0" fontId="7" fillId="0" borderId="0" xfId="0" applyFont="1" applyAlignment="1">
      <alignment horizontal="right" vertical="center"/>
    </xf>
    <xf numFmtId="0" fontId="7" fillId="2" borderId="0" xfId="0" applyFont="1" applyFill="1" applyAlignment="1">
      <alignment vertical="center"/>
    </xf>
    <xf numFmtId="0" fontId="7" fillId="2" borderId="0" xfId="0" applyFont="1" applyFill="1" applyAlignment="1">
      <alignment horizontal="right" vertical="center" wrapText="1"/>
    </xf>
    <xf numFmtId="0" fontId="15" fillId="0" borderId="55" xfId="0" applyFont="1" applyBorder="1" applyAlignment="1">
      <alignment horizontal="center" vertical="center" wrapText="1"/>
    </xf>
    <xf numFmtId="0" fontId="15" fillId="0" borderId="26" xfId="0" applyFont="1" applyBorder="1" applyAlignment="1">
      <alignment horizontal="center" vertical="center" wrapText="1"/>
    </xf>
    <xf numFmtId="0" fontId="15" fillId="0" borderId="27" xfId="0" applyFont="1" applyBorder="1" applyAlignment="1">
      <alignment horizontal="center" vertical="center" wrapText="1"/>
    </xf>
    <xf numFmtId="0" fontId="15" fillId="0" borderId="9" xfId="0" applyFont="1" applyBorder="1" applyAlignment="1">
      <alignment horizontal="center" vertical="center" wrapText="1"/>
    </xf>
    <xf numFmtId="0" fontId="15" fillId="0" borderId="29" xfId="0" applyFont="1" applyBorder="1" applyAlignment="1">
      <alignment horizontal="center" vertical="center" wrapText="1"/>
    </xf>
    <xf numFmtId="0" fontId="15" fillId="0" borderId="30" xfId="0" applyFont="1" applyBorder="1" applyAlignment="1">
      <alignment horizontal="center" vertical="center" wrapText="1"/>
    </xf>
    <xf numFmtId="0" fontId="15" fillId="0" borderId="59" xfId="0" applyFont="1" applyBorder="1" applyAlignment="1">
      <alignment horizontal="center" vertical="center" wrapText="1"/>
    </xf>
    <xf numFmtId="0" fontId="15" fillId="0" borderId="32" xfId="0" applyFont="1" applyBorder="1" applyAlignment="1">
      <alignment horizontal="center" vertical="center" wrapText="1"/>
    </xf>
    <xf numFmtId="0" fontId="15" fillId="0" borderId="33" xfId="0" applyFont="1" applyBorder="1" applyAlignment="1">
      <alignment horizontal="center" vertical="center" wrapText="1"/>
    </xf>
    <xf numFmtId="164" fontId="15" fillId="0" borderId="6" xfId="0" applyNumberFormat="1" applyFont="1" applyBorder="1" applyAlignment="1">
      <alignment horizontal="center" vertical="center" wrapText="1"/>
    </xf>
    <xf numFmtId="0" fontId="15" fillId="0" borderId="6" xfId="0" applyFont="1" applyBorder="1" applyAlignment="1">
      <alignment horizontal="center" vertical="center" wrapText="1"/>
    </xf>
    <xf numFmtId="0" fontId="9" fillId="0" borderId="26" xfId="0" applyFont="1" applyBorder="1" applyAlignment="1">
      <alignment horizontal="center" vertical="center" wrapText="1"/>
    </xf>
    <xf numFmtId="0" fontId="9" fillId="0" borderId="32" xfId="0" applyFont="1" applyBorder="1" applyAlignment="1">
      <alignment horizontal="center" vertical="center" wrapText="1"/>
    </xf>
    <xf numFmtId="0" fontId="12" fillId="0" borderId="27"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39" xfId="0" applyFont="1" applyBorder="1" applyAlignment="1">
      <alignment vertical="center"/>
    </xf>
    <xf numFmtId="0" fontId="12" fillId="0" borderId="0" xfId="0" applyFont="1" applyAlignment="1">
      <alignment vertical="center"/>
    </xf>
    <xf numFmtId="0" fontId="15" fillId="0" borderId="0" xfId="0" applyFont="1" applyAlignment="1">
      <alignment horizontal="left" vertical="center" wrapText="1"/>
    </xf>
    <xf numFmtId="0" fontId="15" fillId="0" borderId="0" xfId="0" applyFont="1" applyAlignment="1">
      <alignment horizontal="center" vertical="center" wrapText="1"/>
    </xf>
    <xf numFmtId="0" fontId="15" fillId="0" borderId="46" xfId="0" applyFont="1" applyBorder="1" applyAlignment="1">
      <alignment horizontal="center" vertical="center" wrapText="1"/>
    </xf>
    <xf numFmtId="0" fontId="15" fillId="0" borderId="46" xfId="0" applyFont="1" applyBorder="1" applyAlignment="1">
      <alignment horizontal="left" vertical="center" wrapText="1"/>
    </xf>
    <xf numFmtId="0" fontId="9" fillId="0" borderId="39" xfId="0" applyFont="1" applyBorder="1" applyAlignment="1">
      <alignment horizontal="center" vertical="center"/>
    </xf>
    <xf numFmtId="0" fontId="9" fillId="0" borderId="0" xfId="0" applyFont="1" applyAlignment="1">
      <alignment horizontal="center" vertical="center"/>
    </xf>
    <xf numFmtId="164" fontId="15" fillId="0" borderId="0" xfId="0" applyNumberFormat="1" applyFont="1" applyAlignment="1">
      <alignment horizontal="center" vertical="center"/>
    </xf>
    <xf numFmtId="164" fontId="15" fillId="0" borderId="71" xfId="0" applyNumberFormat="1" applyFont="1" applyBorder="1" applyAlignment="1">
      <alignment horizontal="center" vertical="center" wrapText="1"/>
    </xf>
    <xf numFmtId="0" fontId="15" fillId="0" borderId="48" xfId="0" applyFont="1" applyBorder="1" applyAlignment="1">
      <alignment horizontal="center" vertical="center" wrapText="1"/>
    </xf>
    <xf numFmtId="0" fontId="12" fillId="0" borderId="27" xfId="0" applyFont="1" applyBorder="1" applyAlignment="1">
      <alignment horizontal="center" vertical="center"/>
    </xf>
    <xf numFmtId="0" fontId="12" fillId="0" borderId="33" xfId="0" applyFont="1" applyBorder="1" applyAlignment="1">
      <alignment horizontal="center" vertical="center"/>
    </xf>
    <xf numFmtId="0" fontId="12" fillId="0" borderId="47" xfId="0" applyFont="1" applyBorder="1" applyAlignment="1">
      <alignment horizontal="center" vertical="center"/>
    </xf>
    <xf numFmtId="0" fontId="12" fillId="0" borderId="61" xfId="0" applyFont="1" applyBorder="1" applyAlignment="1">
      <alignment horizontal="center" vertical="center"/>
    </xf>
    <xf numFmtId="0" fontId="12" fillId="0" borderId="45" xfId="0" applyFont="1" applyBorder="1" applyAlignment="1">
      <alignment horizontal="center" vertical="center"/>
    </xf>
    <xf numFmtId="0" fontId="12" fillId="0" borderId="63" xfId="0" applyFont="1" applyBorder="1" applyAlignment="1">
      <alignment horizontal="center" vertical="center"/>
    </xf>
    <xf numFmtId="0" fontId="12" fillId="0" borderId="62" xfId="0" applyFont="1" applyBorder="1" applyAlignment="1">
      <alignment horizontal="center" vertical="center"/>
    </xf>
    <xf numFmtId="0" fontId="12" fillId="0" borderId="49" xfId="0" applyFont="1" applyBorder="1" applyAlignment="1">
      <alignment horizontal="center" vertical="center"/>
    </xf>
    <xf numFmtId="0" fontId="15" fillId="0" borderId="3" xfId="0" applyFont="1" applyBorder="1" applyAlignment="1">
      <alignment horizontal="center" vertical="center" wrapText="1"/>
    </xf>
    <xf numFmtId="0" fontId="15" fillId="0" borderId="17" xfId="0" applyFont="1" applyBorder="1" applyAlignment="1">
      <alignment horizontal="center" vertical="center" wrapText="1"/>
    </xf>
    <xf numFmtId="0" fontId="12" fillId="0" borderId="4" xfId="0" applyFont="1" applyBorder="1" applyAlignment="1">
      <alignment horizontal="center" vertical="center"/>
    </xf>
    <xf numFmtId="0" fontId="12" fillId="0" borderId="18" xfId="0" applyFont="1" applyBorder="1" applyAlignment="1">
      <alignment horizontal="center" vertical="center"/>
    </xf>
    <xf numFmtId="0" fontId="9" fillId="0" borderId="3" xfId="0" applyFont="1" applyBorder="1" applyAlignment="1">
      <alignment horizontal="center" vertical="center" wrapText="1"/>
    </xf>
    <xf numFmtId="0" fontId="9" fillId="0" borderId="17" xfId="0" applyFont="1" applyBorder="1" applyAlignment="1">
      <alignment horizontal="center" vertical="center" wrapText="1"/>
    </xf>
    <xf numFmtId="0" fontId="23" fillId="0" borderId="0" xfId="0" applyFont="1" applyAlignment="1">
      <alignment horizontal="center" wrapText="1"/>
    </xf>
    <xf numFmtId="0" fontId="15" fillId="0" borderId="39" xfId="0" applyFont="1" applyBorder="1" applyAlignment="1">
      <alignment horizontal="center" vertical="center"/>
    </xf>
    <xf numFmtId="0" fontId="15" fillId="0" borderId="0" xfId="0" applyFont="1" applyAlignment="1">
      <alignment horizontal="center" vertical="center"/>
    </xf>
    <xf numFmtId="0" fontId="25" fillId="5" borderId="41" xfId="1" applyFont="1" applyFill="1" applyBorder="1" applyAlignment="1" applyProtection="1">
      <alignment horizontal="center" vertical="center"/>
    </xf>
    <xf numFmtId="0" fontId="25" fillId="5" borderId="43" xfId="1" applyFont="1" applyFill="1" applyBorder="1" applyAlignment="1" applyProtection="1">
      <alignment horizontal="center" vertical="center"/>
    </xf>
    <xf numFmtId="0" fontId="25" fillId="5" borderId="50" xfId="1" applyFont="1" applyFill="1" applyBorder="1" applyAlignment="1" applyProtection="1">
      <alignment horizontal="center" vertical="center"/>
    </xf>
    <xf numFmtId="0" fontId="25" fillId="5" borderId="56" xfId="1" applyFont="1" applyFill="1" applyBorder="1" applyAlignment="1" applyProtection="1">
      <alignment horizontal="center" vertical="center"/>
    </xf>
    <xf numFmtId="0" fontId="21" fillId="0" borderId="0" xfId="0" applyFont="1" applyAlignment="1">
      <alignment horizontal="center" wrapText="1"/>
    </xf>
    <xf numFmtId="0" fontId="22" fillId="0" borderId="0" xfId="0" applyFont="1" applyAlignment="1">
      <alignment horizontal="center" vertical="center"/>
    </xf>
    <xf numFmtId="0" fontId="15" fillId="0" borderId="0" xfId="0" applyFont="1" applyAlignment="1">
      <alignment horizontal="left" vertical="center"/>
    </xf>
    <xf numFmtId="0" fontId="12" fillId="0" borderId="0" xfId="0" applyFont="1" applyAlignment="1">
      <alignment horizontal="left" vertical="center" wrapText="1"/>
    </xf>
    <xf numFmtId="165" fontId="15" fillId="0" borderId="0" xfId="0" applyNumberFormat="1" applyFont="1" applyAlignment="1">
      <alignment horizontal="left" vertical="center"/>
    </xf>
    <xf numFmtId="0" fontId="15" fillId="0" borderId="21" xfId="0" applyFont="1" applyBorder="1" applyAlignment="1">
      <alignment horizontal="center" vertical="center" wrapText="1"/>
    </xf>
    <xf numFmtId="0" fontId="15" fillId="0" borderId="23" xfId="0" applyFont="1" applyBorder="1" applyAlignment="1">
      <alignment horizontal="center" vertical="center" wrapText="1"/>
    </xf>
    <xf numFmtId="0" fontId="15" fillId="0" borderId="58" xfId="0" applyFont="1" applyBorder="1" applyAlignment="1">
      <alignment horizontal="center" vertical="center" wrapText="1"/>
    </xf>
    <xf numFmtId="0" fontId="17" fillId="0" borderId="6" xfId="0" applyFont="1" applyBorder="1" applyAlignment="1">
      <alignment horizontal="center" vertical="center" wrapText="1"/>
    </xf>
    <xf numFmtId="0" fontId="17" fillId="0" borderId="13" xfId="0" applyFont="1" applyBorder="1" applyAlignment="1">
      <alignment horizontal="center" vertical="center" wrapText="1"/>
    </xf>
    <xf numFmtId="0" fontId="17" fillId="0" borderId="14" xfId="0" applyFont="1" applyBorder="1" applyAlignment="1">
      <alignment horizontal="center" vertical="center" wrapText="1"/>
    </xf>
    <xf numFmtId="0" fontId="15" fillId="0" borderId="46" xfId="0" applyFont="1" applyBorder="1" applyAlignment="1">
      <alignment horizontal="center" vertical="center"/>
    </xf>
    <xf numFmtId="0" fontId="18" fillId="0" borderId="41"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43" xfId="0" applyFont="1" applyBorder="1" applyAlignment="1">
      <alignment horizontal="center" vertical="center" wrapText="1"/>
    </xf>
    <xf numFmtId="0" fontId="12" fillId="0" borderId="0" xfId="0" applyFont="1" applyAlignment="1">
      <alignment horizontal="center" vertical="center"/>
    </xf>
    <xf numFmtId="0" fontId="12" fillId="0" borderId="64" xfId="0" applyFont="1" applyBorder="1" applyAlignment="1">
      <alignment horizontal="center" vertical="center"/>
    </xf>
    <xf numFmtId="0" fontId="12" fillId="0" borderId="50" xfId="0" applyFont="1" applyBorder="1" applyAlignment="1">
      <alignment horizontal="right" vertical="center" wrapText="1"/>
    </xf>
    <xf numFmtId="0" fontId="12" fillId="0" borderId="53" xfId="0" applyFont="1" applyBorder="1" applyAlignment="1">
      <alignment horizontal="right" vertical="center" wrapText="1"/>
    </xf>
    <xf numFmtId="0" fontId="12" fillId="0" borderId="53" xfId="0" applyFont="1" applyBorder="1" applyAlignment="1">
      <alignment horizontal="left" vertical="center"/>
    </xf>
    <xf numFmtId="0" fontId="12" fillId="0" borderId="56" xfId="0" applyFont="1" applyBorder="1" applyAlignment="1">
      <alignment horizontal="left" vertical="center"/>
    </xf>
    <xf numFmtId="0" fontId="12" fillId="0" borderId="57" xfId="0" applyFont="1" applyBorder="1" applyAlignment="1">
      <alignment horizontal="center" vertical="center" wrapText="1"/>
    </xf>
    <xf numFmtId="0" fontId="12" fillId="0" borderId="58" xfId="0" applyFont="1" applyBorder="1" applyAlignment="1">
      <alignment horizontal="center" vertical="center" wrapText="1"/>
    </xf>
    <xf numFmtId="0" fontId="15" fillId="0" borderId="50" xfId="0" applyFont="1" applyBorder="1" applyAlignment="1">
      <alignment horizontal="center" wrapText="1"/>
    </xf>
    <xf numFmtId="0" fontId="15" fillId="0" borderId="53" xfId="0" applyFont="1" applyBorder="1" applyAlignment="1">
      <alignment horizontal="center" wrapText="1"/>
    </xf>
    <xf numFmtId="0" fontId="15" fillId="0" borderId="56" xfId="0" applyFont="1" applyBorder="1" applyAlignment="1">
      <alignment horizontal="center" wrapText="1"/>
    </xf>
    <xf numFmtId="0" fontId="15" fillId="0" borderId="41"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43"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50" xfId="0" applyFont="1" applyBorder="1" applyAlignment="1">
      <alignment horizontal="center" vertical="center" wrapText="1"/>
    </xf>
    <xf numFmtId="0" fontId="12" fillId="0" borderId="53" xfId="0" applyFont="1" applyBorder="1" applyAlignment="1">
      <alignment horizontal="center" vertical="center" wrapText="1"/>
    </xf>
    <xf numFmtId="0" fontId="12" fillId="0" borderId="53" xfId="0" applyFont="1" applyBorder="1" applyAlignment="1">
      <alignment horizontal="center" vertical="center"/>
    </xf>
    <xf numFmtId="0" fontId="12" fillId="0" borderId="56" xfId="0" applyFont="1" applyBorder="1" applyAlignment="1">
      <alignment horizontal="center" vertical="center"/>
    </xf>
    <xf numFmtId="164" fontId="34" fillId="0" borderId="32" xfId="4" applyNumberFormat="1" applyFont="1" applyBorder="1" applyAlignment="1">
      <alignment horizontal="center" vertical="center" wrapText="1"/>
    </xf>
    <xf numFmtId="164" fontId="34" fillId="0" borderId="13" xfId="4" applyNumberFormat="1" applyFont="1" applyBorder="1" applyAlignment="1">
      <alignment horizontal="center" vertical="center" wrapText="1"/>
    </xf>
    <xf numFmtId="164" fontId="34" fillId="0" borderId="26" xfId="4" applyNumberFormat="1" applyFont="1" applyBorder="1" applyAlignment="1">
      <alignment horizontal="center" vertical="center" wrapText="1"/>
    </xf>
    <xf numFmtId="164" fontId="7" fillId="0" borderId="29" xfId="4" applyNumberFormat="1" applyFont="1" applyBorder="1" applyAlignment="1">
      <alignment horizontal="center"/>
    </xf>
    <xf numFmtId="164" fontId="7" fillId="0" borderId="8" xfId="4" applyNumberFormat="1" applyFont="1" applyBorder="1" applyAlignment="1">
      <alignment horizontal="center"/>
    </xf>
    <xf numFmtId="164" fontId="7" fillId="0" borderId="9" xfId="4" applyNumberFormat="1" applyFont="1" applyBorder="1" applyAlignment="1">
      <alignment horizontal="center"/>
    </xf>
    <xf numFmtId="164" fontId="33" fillId="0" borderId="0" xfId="4" applyNumberFormat="1" applyFont="1" applyAlignment="1" applyProtection="1">
      <alignment horizontal="center" vertical="center"/>
      <protection locked="0"/>
    </xf>
    <xf numFmtId="164" fontId="7" fillId="0" borderId="32" xfId="4" applyNumberFormat="1" applyFont="1" applyBorder="1" applyAlignment="1">
      <alignment horizontal="center" wrapText="1"/>
    </xf>
    <xf numFmtId="164" fontId="7" fillId="0" borderId="13" xfId="4" applyNumberFormat="1" applyFont="1" applyBorder="1" applyAlignment="1">
      <alignment horizontal="center" wrapText="1"/>
    </xf>
    <xf numFmtId="164" fontId="7" fillId="0" borderId="26" xfId="4" applyNumberFormat="1" applyFont="1" applyBorder="1" applyAlignment="1">
      <alignment horizontal="center" wrapText="1"/>
    </xf>
    <xf numFmtId="164" fontId="7" fillId="0" borderId="32" xfId="4" applyNumberFormat="1" applyFont="1" applyBorder="1" applyAlignment="1">
      <alignment horizontal="center" vertical="center"/>
    </xf>
    <xf numFmtId="164" fontId="7" fillId="0" borderId="13" xfId="4" applyNumberFormat="1" applyFont="1" applyBorder="1" applyAlignment="1">
      <alignment horizontal="center" vertical="center"/>
    </xf>
    <xf numFmtId="164" fontId="7" fillId="0" borderId="26" xfId="4" applyNumberFormat="1" applyFont="1" applyBorder="1" applyAlignment="1">
      <alignment horizontal="center" vertical="center"/>
    </xf>
    <xf numFmtId="164" fontId="7" fillId="0" borderId="29" xfId="4" applyNumberFormat="1" applyFont="1" applyBorder="1" applyAlignment="1">
      <alignment horizontal="center" vertical="center"/>
    </xf>
    <xf numFmtId="164" fontId="7" fillId="0" borderId="32" xfId="4" applyNumberFormat="1" applyFont="1" applyBorder="1" applyAlignment="1">
      <alignment horizontal="center" vertical="center" wrapText="1"/>
    </xf>
    <xf numFmtId="164" fontId="7" fillId="0" borderId="13" xfId="4" applyNumberFormat="1" applyFont="1" applyBorder="1" applyAlignment="1">
      <alignment horizontal="center" vertical="center" wrapText="1"/>
    </xf>
    <xf numFmtId="164" fontId="7" fillId="0" borderId="26" xfId="4" applyNumberFormat="1" applyFont="1" applyBorder="1" applyAlignment="1">
      <alignment horizontal="center" vertical="center" wrapText="1"/>
    </xf>
    <xf numFmtId="164" fontId="7" fillId="0" borderId="36" xfId="4" applyNumberFormat="1" applyFont="1" applyBorder="1" applyAlignment="1">
      <alignment horizontal="center" vertical="center"/>
    </xf>
    <xf numFmtId="164" fontId="7" fillId="0" borderId="59" xfId="4" applyNumberFormat="1" applyFont="1" applyBorder="1" applyAlignment="1">
      <alignment horizontal="center" vertical="center"/>
    </xf>
    <xf numFmtId="164" fontId="27" fillId="0" borderId="0" xfId="4" applyNumberFormat="1" applyFont="1" applyAlignment="1">
      <alignment horizontal="center" vertical="center"/>
    </xf>
    <xf numFmtId="164" fontId="29" fillId="0" borderId="35" xfId="4" applyNumberFormat="1" applyFont="1" applyBorder="1" applyAlignment="1">
      <alignment horizontal="center" vertical="center"/>
    </xf>
    <xf numFmtId="164" fontId="29" fillId="0" borderId="35" xfId="4" applyNumberFormat="1" applyFont="1" applyBorder="1" applyAlignment="1" applyProtection="1">
      <alignment horizontal="center" vertical="center"/>
      <protection locked="0"/>
    </xf>
    <xf numFmtId="164" fontId="33" fillId="0" borderId="0" xfId="0" applyNumberFormat="1" applyFont="1" applyAlignment="1">
      <alignment horizontal="center" vertical="center"/>
    </xf>
    <xf numFmtId="164" fontId="9" fillId="0" borderId="32" xfId="0" applyNumberFormat="1" applyFont="1" applyBorder="1" applyAlignment="1">
      <alignment horizontal="center" wrapText="1"/>
    </xf>
    <xf numFmtId="164" fontId="9" fillId="0" borderId="13" xfId="0" applyNumberFormat="1" applyFont="1" applyBorder="1" applyAlignment="1">
      <alignment horizontal="center" wrapText="1"/>
    </xf>
    <xf numFmtId="164" fontId="9" fillId="0" borderId="26" xfId="0" applyNumberFormat="1" applyFont="1" applyBorder="1" applyAlignment="1">
      <alignment horizontal="center" wrapText="1"/>
    </xf>
    <xf numFmtId="164" fontId="9" fillId="0" borderId="32" xfId="0" applyNumberFormat="1" applyFont="1" applyBorder="1" applyAlignment="1">
      <alignment horizontal="center" vertical="center"/>
    </xf>
    <xf numFmtId="164" fontId="9" fillId="0" borderId="13" xfId="0" applyNumberFormat="1" applyFont="1" applyBorder="1" applyAlignment="1">
      <alignment horizontal="center" vertical="center"/>
    </xf>
    <xf numFmtId="164" fontId="9" fillId="0" borderId="26" xfId="0" applyNumberFormat="1" applyFont="1" applyBorder="1" applyAlignment="1">
      <alignment horizontal="center" vertical="center"/>
    </xf>
    <xf numFmtId="164" fontId="9" fillId="0" borderId="10" xfId="0" applyNumberFormat="1" applyFont="1" applyBorder="1" applyAlignment="1">
      <alignment horizontal="center" vertical="center"/>
    </xf>
    <xf numFmtId="164" fontId="9" fillId="0" borderId="8" xfId="0" applyNumberFormat="1" applyFont="1" applyBorder="1" applyAlignment="1">
      <alignment horizontal="center" vertical="center"/>
    </xf>
    <xf numFmtId="164" fontId="9" fillId="0" borderId="9" xfId="0" applyNumberFormat="1" applyFont="1" applyBorder="1" applyAlignment="1">
      <alignment horizontal="center" vertical="center"/>
    </xf>
    <xf numFmtId="164" fontId="7" fillId="0" borderId="10" xfId="0" applyNumberFormat="1" applyFont="1" applyBorder="1" applyAlignment="1">
      <alignment horizontal="center" vertical="center"/>
    </xf>
    <xf numFmtId="164" fontId="7" fillId="0" borderId="8" xfId="0" applyNumberFormat="1" applyFont="1" applyBorder="1" applyAlignment="1">
      <alignment horizontal="center" vertical="center"/>
    </xf>
    <xf numFmtId="164" fontId="7" fillId="0" borderId="9" xfId="0" applyNumberFormat="1" applyFont="1" applyBorder="1" applyAlignment="1">
      <alignment horizontal="center" vertical="center"/>
    </xf>
    <xf numFmtId="164" fontId="27" fillId="0" borderId="0" xfId="0" applyNumberFormat="1" applyFont="1" applyAlignment="1">
      <alignment horizontal="center" vertical="center"/>
    </xf>
    <xf numFmtId="164" fontId="54" fillId="0" borderId="35" xfId="0" applyNumberFormat="1" applyFont="1" applyBorder="1" applyAlignment="1">
      <alignment horizontal="center" vertical="center"/>
    </xf>
    <xf numFmtId="164" fontId="30" fillId="0" borderId="35" xfId="0" applyNumberFormat="1" applyFont="1" applyBorder="1" applyAlignment="1">
      <alignment horizontal="center" vertical="center"/>
    </xf>
    <xf numFmtId="164" fontId="29" fillId="0" borderId="35" xfId="0" applyNumberFormat="1" applyFont="1" applyBorder="1" applyAlignment="1">
      <alignment horizontal="center" vertical="center"/>
    </xf>
    <xf numFmtId="0" fontId="39" fillId="9" borderId="39" xfId="0" applyFont="1" applyFill="1" applyBorder="1" applyAlignment="1">
      <alignment horizontal="center" wrapText="1"/>
    </xf>
    <xf numFmtId="0" fontId="39" fillId="9" borderId="0" xfId="0" applyFont="1" applyFill="1" applyAlignment="1">
      <alignment horizontal="center" wrapText="1"/>
    </xf>
    <xf numFmtId="0" fontId="39" fillId="9" borderId="46" xfId="0" applyFont="1" applyFill="1" applyBorder="1" applyAlignment="1">
      <alignment horizontal="center" wrapText="1"/>
    </xf>
    <xf numFmtId="0" fontId="8" fillId="0" borderId="0" xfId="0" applyFont="1" applyAlignment="1">
      <alignment horizontal="center"/>
    </xf>
    <xf numFmtId="0" fontId="8" fillId="0" borderId="46" xfId="0" applyFont="1" applyBorder="1" applyAlignment="1">
      <alignment horizontal="center"/>
    </xf>
    <xf numFmtId="0" fontId="21" fillId="0" borderId="0" xfId="0" applyFont="1" applyAlignment="1">
      <alignment horizontal="center" vertical="top" wrapText="1"/>
    </xf>
    <xf numFmtId="0" fontId="12" fillId="0" borderId="110" xfId="0" applyFont="1" applyBorder="1" applyAlignment="1">
      <alignment horizontal="center" wrapText="1"/>
    </xf>
    <xf numFmtId="0" fontId="12" fillId="0" borderId="42" xfId="0" applyFont="1" applyBorder="1" applyAlignment="1">
      <alignment horizontal="center" wrapText="1"/>
    </xf>
    <xf numFmtId="0" fontId="12" fillId="0" borderId="47" xfId="0" applyFont="1" applyBorder="1" applyAlignment="1">
      <alignment horizontal="center" wrapText="1"/>
    </xf>
    <xf numFmtId="0" fontId="12" fillId="0" borderId="95" xfId="0" applyFont="1" applyBorder="1" applyAlignment="1">
      <alignment horizontal="center" wrapText="1"/>
    </xf>
    <xf numFmtId="0" fontId="12" fillId="0" borderId="96" xfId="0" applyFont="1" applyBorder="1" applyAlignment="1">
      <alignment horizontal="center" wrapText="1"/>
    </xf>
    <xf numFmtId="0" fontId="12" fillId="0" borderId="101" xfId="0" applyFont="1" applyBorder="1" applyAlignment="1">
      <alignment horizontal="center" wrapText="1"/>
    </xf>
    <xf numFmtId="0" fontId="12" fillId="0" borderId="54" xfId="0" applyFont="1" applyBorder="1" applyAlignment="1">
      <alignment horizontal="center" wrapText="1"/>
    </xf>
    <xf numFmtId="0" fontId="12" fillId="0" borderId="111" xfId="0" applyFont="1" applyBorder="1" applyAlignment="1">
      <alignment horizontal="center" wrapText="1"/>
    </xf>
    <xf numFmtId="0" fontId="12" fillId="0" borderId="84" xfId="0" applyFont="1" applyBorder="1" applyAlignment="1">
      <alignment horizontal="center" wrapText="1"/>
    </xf>
    <xf numFmtId="0" fontId="12" fillId="0" borderId="97" xfId="0" applyFont="1" applyBorder="1" applyAlignment="1">
      <alignment horizontal="center" wrapText="1"/>
    </xf>
    <xf numFmtId="0" fontId="12" fillId="0" borderId="61" xfId="0" applyFont="1" applyBorder="1" applyAlignment="1">
      <alignment horizontal="center" wrapText="1"/>
    </xf>
    <xf numFmtId="0" fontId="12" fillId="0" borderId="113" xfId="0" applyFont="1" applyBorder="1" applyAlignment="1">
      <alignment horizontal="center" wrapText="1"/>
    </xf>
    <xf numFmtId="164" fontId="12" fillId="0" borderId="109" xfId="0" applyNumberFormat="1" applyFont="1" applyBorder="1" applyAlignment="1">
      <alignment horizontal="center" vertical="center" wrapText="1"/>
    </xf>
    <xf numFmtId="0" fontId="12" fillId="0" borderId="105" xfId="0" applyFont="1" applyBorder="1" applyAlignment="1">
      <alignment horizontal="center" vertical="center" wrapText="1"/>
    </xf>
    <xf numFmtId="0" fontId="9" fillId="0" borderId="72" xfId="0" applyFont="1" applyBorder="1" applyAlignment="1">
      <alignment horizontal="center" vertical="center" wrapText="1"/>
    </xf>
    <xf numFmtId="0" fontId="9" fillId="0" borderId="59" xfId="0" applyFont="1" applyBorder="1" applyAlignment="1">
      <alignment horizontal="center" vertical="center" wrapText="1"/>
    </xf>
    <xf numFmtId="0" fontId="9" fillId="0" borderId="73" xfId="0" applyFont="1" applyBorder="1" applyAlignment="1">
      <alignment horizontal="center" vertical="center" wrapText="1"/>
    </xf>
    <xf numFmtId="0" fontId="9" fillId="0" borderId="12" xfId="0" applyFont="1" applyBorder="1" applyAlignment="1">
      <alignment horizontal="center" vertical="center" wrapText="1"/>
    </xf>
    <xf numFmtId="0" fontId="12" fillId="0" borderId="29" xfId="0" applyFont="1" applyBorder="1" applyAlignment="1">
      <alignment horizontal="center" vertical="center" wrapText="1"/>
    </xf>
    <xf numFmtId="0" fontId="12" fillId="0" borderId="32" xfId="0" applyFont="1" applyBorder="1" applyAlignment="1">
      <alignment horizontal="center" vertical="center" wrapText="1"/>
    </xf>
    <xf numFmtId="0" fontId="9" fillId="0" borderId="29" xfId="0" applyFont="1" applyBorder="1" applyAlignment="1">
      <alignment horizontal="center" vertical="center" wrapText="1"/>
    </xf>
    <xf numFmtId="0" fontId="12" fillId="0" borderId="29" xfId="0" applyFont="1" applyBorder="1" applyAlignment="1">
      <alignment horizontal="center" vertical="center"/>
    </xf>
    <xf numFmtId="0" fontId="12" fillId="0" borderId="32" xfId="0" applyFont="1" applyBorder="1" applyAlignment="1">
      <alignment horizontal="center" vertical="center"/>
    </xf>
    <xf numFmtId="0" fontId="12" fillId="0" borderId="108" xfId="0" applyFont="1" applyBorder="1" applyAlignment="1">
      <alignment horizontal="center" vertical="center"/>
    </xf>
    <xf numFmtId="0" fontId="12" fillId="0" borderId="106" xfId="0" applyFont="1" applyBorder="1" applyAlignment="1">
      <alignment horizontal="center" vertical="center"/>
    </xf>
    <xf numFmtId="0" fontId="12" fillId="0" borderId="93" xfId="0" applyFont="1" applyBorder="1" applyAlignment="1">
      <alignment horizontal="center" vertical="center" wrapText="1"/>
    </xf>
    <xf numFmtId="0" fontId="12" fillId="0" borderId="72" xfId="0" applyFont="1" applyBorder="1" applyAlignment="1">
      <alignment horizontal="center" vertical="center" wrapText="1"/>
    </xf>
    <xf numFmtId="0" fontId="12" fillId="0" borderId="59" xfId="0" applyFont="1" applyBorder="1" applyAlignment="1">
      <alignment horizontal="center" vertical="center" wrapText="1"/>
    </xf>
    <xf numFmtId="0" fontId="12" fillId="0" borderId="25" xfId="0" applyFont="1" applyBorder="1" applyAlignment="1">
      <alignment horizontal="center" vertical="center" wrapText="1"/>
    </xf>
    <xf numFmtId="0" fontId="12" fillId="0" borderId="55" xfId="0" applyFont="1" applyBorder="1" applyAlignment="1">
      <alignment horizontal="center" vertical="center" wrapText="1"/>
    </xf>
    <xf numFmtId="0" fontId="12" fillId="0" borderId="54"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84" xfId="0" applyFont="1" applyBorder="1" applyAlignment="1">
      <alignment horizontal="center" vertical="center" wrapText="1"/>
    </xf>
    <xf numFmtId="0" fontId="12" fillId="0" borderId="73" xfId="0" applyFont="1" applyBorder="1" applyAlignment="1">
      <alignment horizontal="center" vertical="center" wrapText="1"/>
    </xf>
    <xf numFmtId="0" fontId="12" fillId="0" borderId="0" xfId="0" applyFont="1" applyAlignment="1">
      <alignment horizontal="center" vertical="center" wrapText="1"/>
    </xf>
    <xf numFmtId="0" fontId="12" fillId="0" borderId="78" xfId="0" applyFont="1" applyBorder="1" applyAlignment="1">
      <alignment horizontal="center" vertical="center" wrapText="1"/>
    </xf>
    <xf numFmtId="0" fontId="12" fillId="0" borderId="88" xfId="0" applyFont="1" applyBorder="1" applyAlignment="1">
      <alignment horizontal="center" vertical="center" wrapText="1"/>
    </xf>
    <xf numFmtId="0" fontId="12" fillId="0" borderId="82" xfId="0" applyFont="1" applyBorder="1" applyAlignment="1">
      <alignment horizontal="center" vertical="center" wrapText="1"/>
    </xf>
    <xf numFmtId="0" fontId="12" fillId="0" borderId="54" xfId="0" quotePrefix="1" applyFont="1" applyBorder="1" applyAlignment="1">
      <alignment horizontal="center" vertical="center" wrapText="1"/>
    </xf>
    <xf numFmtId="0" fontId="12" fillId="0" borderId="61" xfId="0" applyFont="1" applyBorder="1" applyAlignment="1">
      <alignment horizontal="center" vertical="center" wrapText="1"/>
    </xf>
    <xf numFmtId="0" fontId="12" fillId="0" borderId="108" xfId="0" applyFont="1" applyBorder="1" applyAlignment="1">
      <alignment horizontal="center" vertical="center" wrapText="1"/>
    </xf>
    <xf numFmtId="0" fontId="12" fillId="0" borderId="62" xfId="0" applyFont="1" applyBorder="1" applyAlignment="1">
      <alignment horizontal="center" vertical="center" wrapText="1"/>
    </xf>
    <xf numFmtId="0" fontId="12" fillId="0" borderId="106" xfId="0" applyFont="1" applyBorder="1" applyAlignment="1">
      <alignment horizontal="center" vertical="center" wrapText="1"/>
    </xf>
    <xf numFmtId="0" fontId="12" fillId="0" borderId="10" xfId="0" applyFont="1" applyBorder="1" applyAlignment="1">
      <alignment horizontal="center" vertical="center"/>
    </xf>
    <xf numFmtId="0" fontId="12" fillId="0" borderId="25" xfId="0" applyFont="1" applyBorder="1" applyAlignment="1">
      <alignment horizontal="center" vertical="center"/>
    </xf>
    <xf numFmtId="0" fontId="12" fillId="0" borderId="21" xfId="0" applyFont="1" applyBorder="1" applyAlignment="1">
      <alignment horizontal="center" vertical="center" wrapText="1"/>
    </xf>
    <xf numFmtId="0" fontId="12" fillId="0" borderId="91"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12" fillId="0" borderId="107" xfId="0" applyFont="1" applyBorder="1" applyAlignment="1">
      <alignment horizontal="center" vertical="center" wrapText="1"/>
    </xf>
    <xf numFmtId="164" fontId="12" fillId="0" borderId="105" xfId="0" applyNumberFormat="1" applyFont="1" applyBorder="1" applyAlignment="1">
      <alignment horizontal="center" vertical="center" wrapText="1"/>
    </xf>
    <xf numFmtId="0" fontId="12" fillId="0" borderId="12" xfId="0" applyFont="1" applyBorder="1" applyAlignment="1">
      <alignment horizontal="center" vertical="center" wrapText="1"/>
    </xf>
    <xf numFmtId="0" fontId="12" fillId="0" borderId="26" xfId="0" applyFont="1" applyBorder="1" applyAlignment="1">
      <alignment horizontal="center" vertical="center" wrapText="1"/>
    </xf>
    <xf numFmtId="0" fontId="12" fillId="0" borderId="98" xfId="0" applyFont="1" applyBorder="1" applyAlignment="1">
      <alignment horizontal="center" vertical="center"/>
    </xf>
    <xf numFmtId="0" fontId="12" fillId="0" borderId="99" xfId="0" applyFont="1" applyBorder="1" applyAlignment="1">
      <alignment horizontal="center" vertical="center"/>
    </xf>
    <xf numFmtId="164" fontId="12" fillId="0" borderId="100" xfId="0" applyNumberFormat="1" applyFont="1" applyBorder="1" applyAlignment="1">
      <alignment horizontal="center" vertical="center"/>
    </xf>
    <xf numFmtId="164" fontId="12" fillId="0" borderId="101" xfId="0" applyNumberFormat="1" applyFont="1" applyBorder="1" applyAlignment="1">
      <alignment horizontal="center" vertical="center"/>
    </xf>
    <xf numFmtId="164" fontId="12" fillId="0" borderId="96" xfId="0" applyNumberFormat="1" applyFont="1" applyBorder="1" applyAlignment="1">
      <alignment horizontal="center" vertical="center"/>
    </xf>
    <xf numFmtId="164" fontId="12" fillId="0" borderId="97" xfId="0" applyNumberFormat="1" applyFont="1" applyBorder="1" applyAlignment="1">
      <alignment horizontal="center" vertical="center"/>
    </xf>
    <xf numFmtId="0" fontId="17" fillId="0" borderId="74" xfId="0" applyFont="1" applyBorder="1" applyAlignment="1">
      <alignment horizontal="center" vertical="center" wrapText="1"/>
    </xf>
    <xf numFmtId="0" fontId="17" fillId="0" borderId="75" xfId="0" applyFont="1" applyBorder="1" applyAlignment="1">
      <alignment horizontal="center" vertical="center" wrapText="1"/>
    </xf>
    <xf numFmtId="0" fontId="17" fillId="0" borderId="76" xfId="0" applyFont="1" applyBorder="1" applyAlignment="1">
      <alignment horizontal="center" vertical="center" wrapText="1"/>
    </xf>
    <xf numFmtId="0" fontId="17" fillId="0" borderId="102" xfId="0" applyFont="1" applyBorder="1" applyAlignment="1">
      <alignment horizontal="center" vertical="center" wrapText="1"/>
    </xf>
    <xf numFmtId="0" fontId="17" fillId="0" borderId="103" xfId="0" applyFont="1" applyBorder="1" applyAlignment="1">
      <alignment horizontal="center" vertical="center" wrapText="1"/>
    </xf>
    <xf numFmtId="0" fontId="17" fillId="0" borderId="104" xfId="0" applyFont="1" applyBorder="1" applyAlignment="1">
      <alignment horizontal="center" vertical="center" wrapText="1"/>
    </xf>
    <xf numFmtId="0" fontId="12" fillId="0" borderId="77" xfId="0" applyFont="1" applyBorder="1" applyAlignment="1">
      <alignment horizontal="center" vertical="center" wrapText="1"/>
    </xf>
    <xf numFmtId="0" fontId="12" fillId="0" borderId="105" xfId="0" applyFont="1" applyBorder="1" applyAlignment="1">
      <alignment horizontal="center" vertical="center"/>
    </xf>
    <xf numFmtId="0" fontId="12" fillId="0" borderId="73" xfId="0" applyFont="1" applyBorder="1" applyAlignment="1">
      <alignment horizontal="center" vertical="center"/>
    </xf>
    <xf numFmtId="0" fontId="12" fillId="0" borderId="12" xfId="0" applyFont="1" applyBorder="1" applyAlignment="1">
      <alignment horizontal="left" vertical="center"/>
    </xf>
    <xf numFmtId="0" fontId="12" fillId="0" borderId="13" xfId="0" applyFont="1" applyBorder="1" applyAlignment="1">
      <alignment horizontal="left" vertical="center"/>
    </xf>
    <xf numFmtId="0" fontId="12" fillId="0" borderId="73" xfId="0" applyFont="1" applyBorder="1" applyAlignment="1">
      <alignment horizontal="left" vertical="center"/>
    </xf>
    <xf numFmtId="0" fontId="12" fillId="0" borderId="89" xfId="0" applyFont="1" applyBorder="1" applyAlignment="1">
      <alignment horizontal="center" wrapText="1"/>
    </xf>
    <xf numFmtId="0" fontId="12" fillId="0" borderId="90" xfId="0" applyFont="1" applyBorder="1" applyAlignment="1">
      <alignment horizontal="center" wrapText="1"/>
    </xf>
    <xf numFmtId="0" fontId="12" fillId="0" borderId="91" xfId="0" applyFont="1" applyBorder="1" applyAlignment="1">
      <alignment horizontal="center" vertical="center"/>
    </xf>
    <xf numFmtId="0" fontId="12" fillId="0" borderId="22" xfId="0" applyFont="1" applyBorder="1" applyAlignment="1">
      <alignment horizontal="center" vertical="center"/>
    </xf>
    <xf numFmtId="0" fontId="12" fillId="0" borderId="92" xfId="0" applyFont="1" applyBorder="1" applyAlignment="1">
      <alignment horizontal="center" vertical="center"/>
    </xf>
    <xf numFmtId="0" fontId="12" fillId="0" borderId="93" xfId="0" applyFont="1" applyBorder="1" applyAlignment="1">
      <alignment horizontal="center" vertical="center"/>
    </xf>
    <xf numFmtId="164" fontId="12" fillId="0" borderId="37" xfId="0" applyNumberFormat="1" applyFont="1" applyBorder="1" applyAlignment="1">
      <alignment horizontal="center" vertical="center"/>
    </xf>
    <xf numFmtId="164" fontId="12" fillId="0" borderId="5" xfId="0" applyNumberFormat="1" applyFont="1" applyBorder="1" applyAlignment="1">
      <alignment horizontal="center" vertical="center"/>
    </xf>
    <xf numFmtId="164" fontId="12" fillId="0" borderId="34" xfId="0" applyNumberFormat="1" applyFont="1" applyBorder="1" applyAlignment="1">
      <alignment horizontal="center" vertical="center"/>
    </xf>
    <xf numFmtId="164" fontId="12" fillId="0" borderId="94" xfId="0" applyNumberFormat="1" applyFont="1" applyBorder="1" applyAlignment="1">
      <alignment horizontal="center" vertical="center"/>
    </xf>
    <xf numFmtId="0" fontId="12" fillId="0" borderId="46" xfId="0" applyFont="1" applyBorder="1" applyAlignment="1">
      <alignment horizontal="left" vertical="center" wrapText="1"/>
    </xf>
    <xf numFmtId="0" fontId="9" fillId="0" borderId="77" xfId="0" applyFont="1" applyBorder="1" applyAlignment="1">
      <alignment horizontal="left" vertical="center"/>
    </xf>
    <xf numFmtId="0" fontId="9" fillId="0" borderId="77" xfId="0" applyFont="1" applyBorder="1" applyAlignment="1">
      <alignment horizontal="center" vertical="center"/>
    </xf>
    <xf numFmtId="164" fontId="17" fillId="0" borderId="0" xfId="0" applyNumberFormat="1" applyFont="1" applyAlignment="1">
      <alignment horizontal="left" vertical="center" wrapText="1"/>
    </xf>
    <xf numFmtId="1" fontId="17" fillId="0" borderId="0" xfId="0" applyNumberFormat="1" applyFont="1" applyAlignment="1">
      <alignment horizontal="left" vertical="center" wrapText="1"/>
    </xf>
    <xf numFmtId="0" fontId="45" fillId="0" borderId="61" xfId="0" applyFont="1" applyBorder="1" applyAlignment="1">
      <alignment horizontal="center" vertical="top" wrapText="1"/>
    </xf>
    <xf numFmtId="0" fontId="45" fillId="0" borderId="62" xfId="0" applyFont="1" applyBorder="1" applyAlignment="1">
      <alignment horizontal="center" vertical="top" wrapText="1"/>
    </xf>
    <xf numFmtId="0" fontId="45" fillId="0" borderId="54" xfId="0" applyFont="1" applyBorder="1" applyAlignment="1">
      <alignment horizontal="center" vertical="top" wrapText="1"/>
    </xf>
    <xf numFmtId="0" fontId="45" fillId="0" borderId="47" xfId="0" applyFont="1" applyBorder="1" applyAlignment="1">
      <alignment horizontal="center" vertical="top" wrapText="1"/>
    </xf>
    <xf numFmtId="0" fontId="45" fillId="0" borderId="88" xfId="0" applyFont="1" applyBorder="1" applyAlignment="1">
      <alignment horizontal="center" vertical="top" wrapText="1"/>
    </xf>
    <xf numFmtId="0" fontId="45" fillId="0" borderId="63" xfId="0" applyFont="1" applyBorder="1" applyAlignment="1">
      <alignment horizontal="center" vertical="top" wrapText="1"/>
    </xf>
    <xf numFmtId="0" fontId="12" fillId="7" borderId="54" xfId="0" applyFont="1" applyFill="1" applyBorder="1" applyAlignment="1">
      <alignment horizontal="center"/>
    </xf>
    <xf numFmtId="0" fontId="12" fillId="7" borderId="43" xfId="0" applyFont="1" applyFill="1" applyBorder="1" applyAlignment="1">
      <alignment horizontal="center"/>
    </xf>
    <xf numFmtId="0" fontId="12" fillId="7" borderId="88" xfId="0" applyFont="1" applyFill="1" applyBorder="1" applyAlignment="1">
      <alignment horizontal="center"/>
    </xf>
    <xf numFmtId="0" fontId="12" fillId="7" borderId="56" xfId="0" applyFont="1" applyFill="1" applyBorder="1" applyAlignment="1">
      <alignment horizontal="center"/>
    </xf>
    <xf numFmtId="0" fontId="12" fillId="0" borderId="77" xfId="0" applyFont="1" applyBorder="1" applyAlignment="1">
      <alignment horizontal="left" vertical="center"/>
    </xf>
    <xf numFmtId="0" fontId="12" fillId="0" borderId="0" xfId="0" applyFont="1" applyAlignment="1">
      <alignment horizontal="left" vertical="center"/>
    </xf>
    <xf numFmtId="0" fontId="9" fillId="0" borderId="71" xfId="0" applyFont="1" applyBorder="1" applyAlignment="1">
      <alignment horizontal="center" vertical="center" wrapText="1"/>
    </xf>
    <xf numFmtId="0" fontId="9" fillId="0" borderId="48" xfId="0" applyFont="1" applyBorder="1" applyAlignment="1">
      <alignment horizontal="center" vertical="center" wrapText="1"/>
    </xf>
    <xf numFmtId="0" fontId="44" fillId="0" borderId="78" xfId="0" applyFont="1" applyBorder="1" applyAlignment="1">
      <alignment horizontal="center"/>
    </xf>
    <xf numFmtId="0" fontId="12" fillId="0" borderId="77" xfId="0" applyFont="1" applyBorder="1" applyAlignment="1">
      <alignment horizontal="center" vertical="center"/>
    </xf>
    <xf numFmtId="0" fontId="12" fillId="0" borderId="78" xfId="0" applyFont="1" applyBorder="1" applyAlignment="1">
      <alignment horizontal="center" vertical="center"/>
    </xf>
    <xf numFmtId="0" fontId="43" fillId="0" borderId="0" xfId="0" applyFont="1" applyAlignment="1">
      <alignment horizontal="center" vertical="top"/>
    </xf>
    <xf numFmtId="0" fontId="43" fillId="0" borderId="78" xfId="0" applyFont="1" applyBorder="1" applyAlignment="1">
      <alignment horizontal="center" vertical="top"/>
    </xf>
    <xf numFmtId="0" fontId="9" fillId="0" borderId="83" xfId="0" applyFont="1" applyBorder="1" applyAlignment="1">
      <alignment horizontal="left" vertical="center"/>
    </xf>
    <xf numFmtId="0" fontId="9" fillId="0" borderId="29" xfId="0" applyFont="1" applyBorder="1" applyAlignment="1">
      <alignment horizontal="left" vertical="center"/>
    </xf>
    <xf numFmtId="0" fontId="12" fillId="0" borderId="16" xfId="0" applyFont="1" applyBorder="1" applyAlignment="1" applyProtection="1">
      <alignment horizontal="center"/>
      <protection locked="0"/>
    </xf>
    <xf numFmtId="0" fontId="12" fillId="0" borderId="86" xfId="0" applyFont="1" applyBorder="1" applyAlignment="1" applyProtection="1">
      <alignment horizontal="center"/>
      <protection locked="0"/>
    </xf>
    <xf numFmtId="0" fontId="12" fillId="0" borderId="19" xfId="0" applyFont="1" applyBorder="1" applyAlignment="1" applyProtection="1">
      <alignment horizontal="center"/>
      <protection locked="0"/>
    </xf>
    <xf numFmtId="0" fontId="12" fillId="0" borderId="87" xfId="0" applyFont="1" applyBorder="1" applyAlignment="1" applyProtection="1">
      <alignment horizontal="center"/>
      <protection locked="0"/>
    </xf>
    <xf numFmtId="165" fontId="12" fillId="0" borderId="0" xfId="0" applyNumberFormat="1" applyFont="1" applyAlignment="1">
      <alignment horizontal="center" vertical="center"/>
    </xf>
    <xf numFmtId="164" fontId="12" fillId="0" borderId="10" xfId="0" applyNumberFormat="1" applyFont="1" applyBorder="1" applyAlignment="1" applyProtection="1">
      <alignment horizontal="center" vertical="center"/>
      <protection locked="0"/>
    </xf>
    <xf numFmtId="164" fontId="12" fillId="0" borderId="8" xfId="0" applyNumberFormat="1" applyFont="1" applyBorder="1" applyAlignment="1" applyProtection="1">
      <alignment horizontal="center" vertical="center"/>
      <protection locked="0"/>
    </xf>
    <xf numFmtId="164" fontId="12" fillId="0" borderId="114" xfId="0" applyNumberFormat="1" applyFont="1" applyBorder="1" applyAlignment="1" applyProtection="1">
      <alignment horizontal="center" vertical="center"/>
      <protection locked="0"/>
    </xf>
    <xf numFmtId="0" fontId="12" fillId="0" borderId="77" xfId="0" applyFont="1" applyBorder="1" applyAlignment="1">
      <alignment horizontal="left" vertical="center" wrapText="1"/>
    </xf>
    <xf numFmtId="0" fontId="12" fillId="0" borderId="29" xfId="0" applyFont="1" applyBorder="1" applyAlignment="1" applyProtection="1">
      <alignment horizontal="center"/>
      <protection locked="0"/>
    </xf>
    <xf numFmtId="0" fontId="12" fillId="0" borderId="51" xfId="0" applyFont="1" applyBorder="1" applyAlignment="1" applyProtection="1">
      <alignment horizontal="center"/>
      <protection locked="0"/>
    </xf>
    <xf numFmtId="0" fontId="17" fillId="0" borderId="74" xfId="0" applyFont="1" applyBorder="1" applyAlignment="1">
      <alignment horizontal="center"/>
    </xf>
    <xf numFmtId="0" fontId="17" fillId="0" borderId="75" xfId="0" applyFont="1" applyBorder="1" applyAlignment="1">
      <alignment horizontal="center"/>
    </xf>
    <xf numFmtId="0" fontId="17" fillId="0" borderId="76" xfId="0" applyFont="1" applyBorder="1" applyAlignment="1">
      <alignment horizontal="center"/>
    </xf>
    <xf numFmtId="0" fontId="41" fillId="0" borderId="75" xfId="0" applyFont="1" applyBorder="1" applyAlignment="1">
      <alignment horizontal="center" vertical="center" wrapText="1"/>
    </xf>
    <xf numFmtId="164" fontId="18" fillId="0" borderId="0" xfId="0" applyNumberFormat="1" applyFont="1" applyAlignment="1">
      <alignment horizontal="center" vertical="center"/>
    </xf>
    <xf numFmtId="0" fontId="18" fillId="0" borderId="0" xfId="0" applyFont="1" applyAlignment="1">
      <alignment horizontal="center" vertical="center"/>
    </xf>
    <xf numFmtId="0" fontId="18" fillId="0" borderId="78" xfId="0" applyFont="1" applyBorder="1" applyAlignment="1">
      <alignment horizontal="center" vertical="center"/>
    </xf>
    <xf numFmtId="0" fontId="9" fillId="0" borderId="79" xfId="0" applyFont="1" applyBorder="1" applyAlignment="1">
      <alignment horizontal="center" vertical="center"/>
    </xf>
    <xf numFmtId="0" fontId="9" fillId="0" borderId="3" xfId="0" applyFont="1" applyBorder="1" applyAlignment="1">
      <alignment horizontal="center" vertical="center"/>
    </xf>
    <xf numFmtId="0" fontId="12" fillId="0" borderId="81" xfId="0" applyFont="1" applyBorder="1" applyAlignment="1">
      <alignment horizontal="right" vertical="center" wrapText="1"/>
    </xf>
    <xf numFmtId="0" fontId="42" fillId="0" borderId="0" xfId="0" applyFont="1" applyAlignment="1">
      <alignment horizontal="center" vertical="center" wrapText="1"/>
    </xf>
    <xf numFmtId="0" fontId="12" fillId="0" borderId="42" xfId="0" applyFont="1" applyBorder="1" applyAlignment="1">
      <alignment horizontal="center"/>
    </xf>
    <xf numFmtId="0" fontId="12" fillId="0" borderId="84" xfId="0" applyFont="1" applyBorder="1" applyAlignment="1">
      <alignment horizontal="center"/>
    </xf>
    <xf numFmtId="0" fontId="12" fillId="0" borderId="0" xfId="0" applyFont="1" applyAlignment="1">
      <alignment horizontal="center"/>
    </xf>
    <xf numFmtId="0" fontId="12" fillId="0" borderId="78" xfId="0" applyFont="1" applyBorder="1" applyAlignment="1">
      <alignment horizontal="center"/>
    </xf>
    <xf numFmtId="0" fontId="12" fillId="0" borderId="10" xfId="0" applyFont="1" applyBorder="1" applyAlignment="1" applyProtection="1">
      <alignment horizontal="center"/>
      <protection locked="0"/>
    </xf>
    <xf numFmtId="0" fontId="12" fillId="0" borderId="8" xfId="0" applyFont="1" applyBorder="1" applyAlignment="1" applyProtection="1">
      <alignment horizontal="center"/>
      <protection locked="0"/>
    </xf>
    <xf numFmtId="0" fontId="12" fillId="0" borderId="9" xfId="0" applyFont="1" applyBorder="1" applyAlignment="1" applyProtection="1">
      <alignment horizontal="center"/>
      <protection locked="0"/>
    </xf>
    <xf numFmtId="0" fontId="9" fillId="0" borderId="110" xfId="2" applyFont="1" applyBorder="1" applyAlignment="1">
      <alignment horizontal="center" vertical="center" wrapText="1"/>
    </xf>
    <xf numFmtId="0" fontId="9" fillId="0" borderId="115" xfId="2" applyFont="1" applyBorder="1" applyAlignment="1">
      <alignment horizontal="center" vertical="center" wrapText="1"/>
    </xf>
    <xf numFmtId="0" fontId="9" fillId="0" borderId="110" xfId="2" applyFont="1" applyBorder="1" applyAlignment="1">
      <alignment horizontal="center" vertical="center"/>
    </xf>
    <xf numFmtId="0" fontId="9" fillId="0" borderId="115" xfId="2" applyFont="1" applyBorder="1" applyAlignment="1">
      <alignment horizontal="center" vertical="center"/>
    </xf>
    <xf numFmtId="0" fontId="48" fillId="0" borderId="0" xfId="2" applyFont="1" applyAlignment="1">
      <alignment horizontal="center" vertical="center"/>
    </xf>
  </cellXfs>
  <cellStyles count="5">
    <cellStyle name="Hyperlink" xfId="1" builtinId="8"/>
    <cellStyle name="Normal" xfId="0" builtinId="0"/>
    <cellStyle name="Normal 2" xfId="2" xr:uid="{00000000-0005-0000-0000-000002000000}"/>
    <cellStyle name="Normal 3" xfId="3" xr:uid="{00000000-0005-0000-0000-000003000000}"/>
    <cellStyle name="Normal 4" xfId="4" xr:uid="{00000000-0005-0000-0000-000004000000}"/>
  </cellStyles>
  <dxfs count="68">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
      <numFmt numFmtId="167" formatCode="\म\ु\ल\ग\ा\ "/>
    </dxf>
    <dxf>
      <numFmt numFmtId="168" formatCode="\म\ु\ल\ग\ी\ "/>
    </dxf>
  </dxfs>
  <tableStyles count="0" defaultTableStyle="TableStyleMedium9" defaultPivotStyle="PivotStyleLight16"/>
  <colors>
    <mruColors>
      <color rgb="FF99FF99"/>
      <color rgb="FFFFCCFF"/>
      <color rgb="FFFF99FF"/>
      <color rgb="FFFFFF99"/>
      <color rgb="FFFF99CC"/>
      <color rgb="FFFFFF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hyperlink" Target="#Sco!A1"/><Relationship Id="rId13" Type="http://schemas.openxmlformats.org/officeDocument/2006/relationships/hyperlink" Target="#'GradeCard (4)'!A1"/><Relationship Id="rId18" Type="http://schemas.openxmlformats.org/officeDocument/2006/relationships/hyperlink" Target="#Sheet1!A1"/><Relationship Id="rId26" Type="http://schemas.openxmlformats.org/officeDocument/2006/relationships/hyperlink" Target="#Gunatmak2!A1"/><Relationship Id="rId3" Type="http://schemas.openxmlformats.org/officeDocument/2006/relationships/image" Target="../media/image1.jpeg"/><Relationship Id="rId21" Type="http://schemas.openxmlformats.org/officeDocument/2006/relationships/hyperlink" Target="#Nondi_Girls!A1"/><Relationship Id="rId7" Type="http://schemas.openxmlformats.org/officeDocument/2006/relationships/hyperlink" Target="#Sci!A1"/><Relationship Id="rId12" Type="http://schemas.openxmlformats.org/officeDocument/2006/relationships/image" Target="../media/image2.jpeg"/><Relationship Id="rId17" Type="http://schemas.openxmlformats.org/officeDocument/2006/relationships/image" Target="../media/image6.jpeg"/><Relationship Id="rId25" Type="http://schemas.openxmlformats.org/officeDocument/2006/relationships/hyperlink" Target="#Gunatmak!A1"/><Relationship Id="rId2" Type="http://schemas.openxmlformats.org/officeDocument/2006/relationships/hyperlink" Target="#Marathi!A1"/><Relationship Id="rId16" Type="http://schemas.openxmlformats.org/officeDocument/2006/relationships/image" Target="../media/image5.jpeg"/><Relationship Id="rId20" Type="http://schemas.openxmlformats.org/officeDocument/2006/relationships/image" Target="../media/image7.jpeg"/><Relationship Id="rId29" Type="http://schemas.openxmlformats.org/officeDocument/2006/relationships/hyperlink" Target="#PragNondi!A1"/><Relationship Id="rId1" Type="http://schemas.openxmlformats.org/officeDocument/2006/relationships/hyperlink" Target="#students!A1"/><Relationship Id="rId6" Type="http://schemas.openxmlformats.org/officeDocument/2006/relationships/hyperlink" Target="#Maths!A1"/><Relationship Id="rId11" Type="http://schemas.openxmlformats.org/officeDocument/2006/relationships/hyperlink" Target="#Shashi!A1"/><Relationship Id="rId24" Type="http://schemas.openxmlformats.org/officeDocument/2006/relationships/hyperlink" Target="#Varna2!A1"/><Relationship Id="rId32" Type="http://schemas.openxmlformats.org/officeDocument/2006/relationships/hyperlink" Target="#'Sheet4 (2)'!A1"/><Relationship Id="rId5" Type="http://schemas.openxmlformats.org/officeDocument/2006/relationships/hyperlink" Target="#English!A1"/><Relationship Id="rId15" Type="http://schemas.openxmlformats.org/officeDocument/2006/relationships/image" Target="../media/image4.jpeg"/><Relationship Id="rId23" Type="http://schemas.openxmlformats.org/officeDocument/2006/relationships/hyperlink" Target="#Varna!A1"/><Relationship Id="rId28" Type="http://schemas.openxmlformats.org/officeDocument/2006/relationships/hyperlink" Target="#'2_R '!A1"/><Relationship Id="rId10" Type="http://schemas.openxmlformats.org/officeDocument/2006/relationships/hyperlink" Target="#Karya!A1"/><Relationship Id="rId19" Type="http://schemas.openxmlformats.org/officeDocument/2006/relationships/hyperlink" Target="#nondi_Boys!A1"/><Relationship Id="rId31" Type="http://schemas.openxmlformats.org/officeDocument/2006/relationships/hyperlink" Target="#Sheet4!A1"/><Relationship Id="rId4" Type="http://schemas.openxmlformats.org/officeDocument/2006/relationships/hyperlink" Target="#Hindi!A1"/><Relationship Id="rId9" Type="http://schemas.openxmlformats.org/officeDocument/2006/relationships/hyperlink" Target="#Kala!A1"/><Relationship Id="rId14" Type="http://schemas.openxmlformats.org/officeDocument/2006/relationships/image" Target="../media/image3.jpeg"/><Relationship Id="rId22" Type="http://schemas.openxmlformats.org/officeDocument/2006/relationships/image" Target="../media/image8.jpeg"/><Relationship Id="rId27" Type="http://schemas.openxmlformats.org/officeDocument/2006/relationships/hyperlink" Target="#'1_R'!A1"/><Relationship Id="rId30" Type="http://schemas.openxmlformats.org/officeDocument/2006/relationships/hyperlink" Target="#Sheet2!A1"/></Relationships>
</file>

<file path=xl/drawings/_rels/drawing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6.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7.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9.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10.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1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17.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1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_rels/drawing19.xml.rels><?xml version="1.0" encoding="UTF-8" standalone="yes"?>
<Relationships xmlns="http://schemas.openxmlformats.org/package/2006/relationships"><Relationship Id="rId1" Type="http://schemas.openxmlformats.org/officeDocument/2006/relationships/image" Target="../media/image9.png"/></Relationships>
</file>

<file path=xl/drawings/_rels/drawing20.xml.rels><?xml version="1.0" encoding="UTF-8" standalone="yes"?>
<Relationships xmlns="http://schemas.openxmlformats.org/package/2006/relationships"><Relationship Id="rId1" Type="http://schemas.openxmlformats.org/officeDocument/2006/relationships/hyperlink" Target="#Home!A1"/></Relationships>
</file>

<file path=xl/drawings/_rels/drawing21.xml.rels><?xml version="1.0" encoding="UTF-8" standalone="yes"?>
<Relationships xmlns="http://schemas.openxmlformats.org/package/2006/relationships"><Relationship Id="rId1" Type="http://schemas.openxmlformats.org/officeDocument/2006/relationships/hyperlink" Target="#Home!A1"/></Relationships>
</file>

<file path=xl/drawings/_rels/drawing22.xml.rels><?xml version="1.0" encoding="UTF-8" standalone="yes"?>
<Relationships xmlns="http://schemas.openxmlformats.org/package/2006/relationships"><Relationship Id="rId1" Type="http://schemas.openxmlformats.org/officeDocument/2006/relationships/hyperlink" Target="#Home!A1"/></Relationships>
</file>

<file path=xl/drawings/_rels/drawing23.xml.rels><?xml version="1.0" encoding="UTF-8" standalone="yes"?>
<Relationships xmlns="http://schemas.openxmlformats.org/package/2006/relationships"><Relationship Id="rId1" Type="http://schemas.openxmlformats.org/officeDocument/2006/relationships/hyperlink" Target="#Home!A1"/></Relationships>
</file>

<file path=xl/drawings/_rels/drawing2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jpeg"/><Relationship Id="rId5" Type="http://schemas.openxmlformats.org/officeDocument/2006/relationships/image" Target="../media/image1.jpeg"/><Relationship Id="rId4" Type="http://schemas.openxmlformats.org/officeDocument/2006/relationships/hyperlink" Target="#HOME!A1"/></Relationships>
</file>

<file path=xl/drawings/_rels/drawing2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2</xdr:col>
      <xdr:colOff>28575</xdr:colOff>
      <xdr:row>0</xdr:row>
      <xdr:rowOff>104775</xdr:rowOff>
    </xdr:from>
    <xdr:to>
      <xdr:col>17</xdr:col>
      <xdr:colOff>133350</xdr:colOff>
      <xdr:row>4</xdr:row>
      <xdr:rowOff>28575</xdr:rowOff>
    </xdr:to>
    <xdr:sp macro="" textlink="">
      <xdr:nvSpPr>
        <xdr:cNvPr id="2" name="Rounded Rectangle 1">
          <a:extLst>
            <a:ext uri="{FF2B5EF4-FFF2-40B4-BE49-F238E27FC236}">
              <a16:creationId xmlns:a16="http://schemas.microsoft.com/office/drawing/2014/main" id="{00000000-0008-0000-0000-000002000000}"/>
            </a:ext>
          </a:extLst>
        </xdr:cNvPr>
        <xdr:cNvSpPr/>
      </xdr:nvSpPr>
      <xdr:spPr>
        <a:xfrm>
          <a:off x="1247775" y="104775"/>
          <a:ext cx="9248775" cy="571500"/>
        </a:xfrm>
        <a:prstGeom prst="roundRect">
          <a:avLst/>
        </a:prstGeom>
        <a:gradFill>
          <a:gsLst>
            <a:gs pos="0">
              <a:srgbClr val="FFCC99"/>
            </a:gs>
            <a:gs pos="50000">
              <a:srgbClr val="FFFF00"/>
            </a:gs>
            <a:gs pos="100000">
              <a:schemeClr val="accent1">
                <a:tint val="23500"/>
                <a:satMod val="160000"/>
              </a:schemeClr>
            </a:gs>
          </a:gsLst>
          <a:lin ang="5400000" scaled="0"/>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सातत्यपूर्ण सर्वंकष मूल्यमापन सन २०२४-२५ </a:t>
          </a:r>
          <a:endParaRPr lang="en-US" sz="1400" b="1">
            <a:solidFill>
              <a:sysClr val="windowText" lastClr="000000"/>
            </a:solidFill>
          </a:endParaRPr>
        </a:p>
      </xdr:txBody>
    </xdr:sp>
    <xdr:clientData/>
  </xdr:twoCellAnchor>
  <xdr:twoCellAnchor>
    <xdr:from>
      <xdr:col>0</xdr:col>
      <xdr:colOff>303454</xdr:colOff>
      <xdr:row>9</xdr:row>
      <xdr:rowOff>77973</xdr:rowOff>
    </xdr:from>
    <xdr:to>
      <xdr:col>3</xdr:col>
      <xdr:colOff>550661</xdr:colOff>
      <xdr:row>13</xdr:row>
      <xdr:rowOff>1773</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303454" y="1573176"/>
          <a:ext cx="2074678" cy="588335"/>
        </a:xfrm>
        <a:prstGeom prst="roundRect">
          <a:avLst/>
        </a:prstGeom>
        <a:gradFill>
          <a:gsLst>
            <a:gs pos="0">
              <a:srgbClr val="FFCC99"/>
            </a:gs>
            <a:gs pos="50000">
              <a:srgbClr val="FFFF00"/>
            </a:gs>
            <a:gs pos="100000">
              <a:schemeClr val="accent1">
                <a:tint val="23500"/>
                <a:satMod val="160000"/>
              </a:schemeClr>
            </a:gs>
          </a:gsLst>
          <a:lin ang="5400000" scaled="0"/>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विद्यार्थी माहिती भरा </a:t>
          </a:r>
          <a:endParaRPr lang="en-US" sz="1400" b="1">
            <a:solidFill>
              <a:sysClr val="windowText" lastClr="000000"/>
            </a:solidFill>
          </a:endParaRPr>
        </a:p>
      </xdr:txBody>
    </xdr:sp>
    <xdr:clientData/>
  </xdr:twoCellAnchor>
  <xdr:twoCellAnchor>
    <xdr:from>
      <xdr:col>7</xdr:col>
      <xdr:colOff>195822</xdr:colOff>
      <xdr:row>5</xdr:row>
      <xdr:rowOff>8197</xdr:rowOff>
    </xdr:from>
    <xdr:to>
      <xdr:col>10</xdr:col>
      <xdr:colOff>443029</xdr:colOff>
      <xdr:row>9</xdr:row>
      <xdr:rowOff>164807</xdr:rowOff>
    </xdr:to>
    <xdr:sp macro="" textlink="">
      <xdr:nvSpPr>
        <xdr:cNvPr id="4" name="Rounded Rectangle 3">
          <a:extLst>
            <a:ext uri="{FF2B5EF4-FFF2-40B4-BE49-F238E27FC236}">
              <a16:creationId xmlns:a16="http://schemas.microsoft.com/office/drawing/2014/main" id="{00000000-0008-0000-0000-000004000000}"/>
            </a:ext>
          </a:extLst>
        </xdr:cNvPr>
        <xdr:cNvSpPr/>
      </xdr:nvSpPr>
      <xdr:spPr>
        <a:xfrm>
          <a:off x="4459921" y="838866"/>
          <a:ext cx="2074678" cy="821144"/>
        </a:xfrm>
        <a:prstGeom prst="roundRect">
          <a:avLst/>
        </a:prstGeom>
        <a:gradFill>
          <a:gsLst>
            <a:gs pos="0">
              <a:srgbClr val="FFCC99"/>
            </a:gs>
            <a:gs pos="50000">
              <a:srgbClr val="FFFF00"/>
            </a:gs>
            <a:gs pos="100000">
              <a:schemeClr val="accent1">
                <a:tint val="23500"/>
                <a:satMod val="160000"/>
              </a:schemeClr>
            </a:gs>
          </a:gsLst>
          <a:lin ang="5400000" scaled="0"/>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वर्णनात्मक नोंदीसाठी क्लिक करा </a:t>
          </a:r>
          <a:endParaRPr lang="en-US" sz="1400" b="1">
            <a:solidFill>
              <a:sysClr val="windowText" lastClr="000000"/>
            </a:solidFill>
          </a:endParaRPr>
        </a:p>
      </xdr:txBody>
    </xdr:sp>
    <xdr:clientData/>
  </xdr:twoCellAnchor>
  <xdr:twoCellAnchor>
    <xdr:from>
      <xdr:col>0</xdr:col>
      <xdr:colOff>152623</xdr:colOff>
      <xdr:row>14</xdr:row>
      <xdr:rowOff>7974</xdr:rowOff>
    </xdr:from>
    <xdr:to>
      <xdr:col>6</xdr:col>
      <xdr:colOff>531628</xdr:colOff>
      <xdr:row>17</xdr:row>
      <xdr:rowOff>93700</xdr:rowOff>
    </xdr:to>
    <xdr:sp macro="" textlink="">
      <xdr:nvSpPr>
        <xdr:cNvPr id="5" name="Rounded Rectangle 4">
          <a:extLst>
            <a:ext uri="{FF2B5EF4-FFF2-40B4-BE49-F238E27FC236}">
              <a16:creationId xmlns:a16="http://schemas.microsoft.com/office/drawing/2014/main" id="{00000000-0008-0000-0000-000005000000}"/>
            </a:ext>
          </a:extLst>
        </xdr:cNvPr>
        <xdr:cNvSpPr/>
      </xdr:nvSpPr>
      <xdr:spPr>
        <a:xfrm>
          <a:off x="152623" y="2333846"/>
          <a:ext cx="4033947" cy="584127"/>
        </a:xfrm>
        <a:prstGeom prst="roundRect">
          <a:avLst/>
        </a:prstGeom>
        <a:gradFill>
          <a:gsLst>
            <a:gs pos="0">
              <a:srgbClr val="FFCC99"/>
            </a:gs>
            <a:gs pos="50000">
              <a:srgbClr val="FFFF00"/>
            </a:gs>
            <a:gs pos="100000">
              <a:schemeClr val="accent1">
                <a:tint val="23500"/>
                <a:satMod val="160000"/>
              </a:schemeClr>
            </a:gs>
          </a:gsLst>
          <a:lin ang="5400000" scaled="0"/>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सत्र १ व २ च्या आकारिक व संकलित मूल्यमापन  नोंदीसाठी खालील विषयांवर क्लिक करा </a:t>
          </a:r>
          <a:endParaRPr lang="en-US" sz="1400" b="1">
            <a:solidFill>
              <a:sysClr val="windowText" lastClr="000000"/>
            </a:solidFill>
          </a:endParaRPr>
        </a:p>
      </xdr:txBody>
    </xdr:sp>
    <xdr:clientData/>
  </xdr:twoCellAnchor>
  <xdr:twoCellAnchor>
    <xdr:from>
      <xdr:col>0</xdr:col>
      <xdr:colOff>171451</xdr:colOff>
      <xdr:row>18</xdr:row>
      <xdr:rowOff>76200</xdr:rowOff>
    </xdr:from>
    <xdr:to>
      <xdr:col>2</xdr:col>
      <xdr:colOff>95250</xdr:colOff>
      <xdr:row>20</xdr:row>
      <xdr:rowOff>104775</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000-000006000000}"/>
            </a:ext>
          </a:extLst>
        </xdr:cNvPr>
        <xdr:cNvSpPr/>
      </xdr:nvSpPr>
      <xdr:spPr>
        <a:xfrm>
          <a:off x="171451" y="2990850"/>
          <a:ext cx="1142999"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मराठी </a:t>
          </a:r>
          <a:endParaRPr lang="en-US" sz="1400" b="1">
            <a:solidFill>
              <a:sysClr val="windowText" lastClr="000000"/>
            </a:solidFill>
          </a:endParaRPr>
        </a:p>
      </xdr:txBody>
    </xdr:sp>
    <xdr:clientData/>
  </xdr:twoCellAnchor>
  <xdr:twoCellAnchor>
    <xdr:from>
      <xdr:col>2</xdr:col>
      <xdr:colOff>390526</xdr:colOff>
      <xdr:row>18</xdr:row>
      <xdr:rowOff>76200</xdr:rowOff>
    </xdr:from>
    <xdr:to>
      <xdr:col>4</xdr:col>
      <xdr:colOff>314325</xdr:colOff>
      <xdr:row>20</xdr:row>
      <xdr:rowOff>104775</xdr:rowOff>
    </xdr:to>
    <xdr:sp macro="" textlink="">
      <xdr:nvSpPr>
        <xdr:cNvPr id="7" name="Rounded Rectangle 6">
          <a:hlinkClick xmlns:r="http://schemas.openxmlformats.org/officeDocument/2006/relationships" r:id="rId4"/>
          <a:extLst>
            <a:ext uri="{FF2B5EF4-FFF2-40B4-BE49-F238E27FC236}">
              <a16:creationId xmlns:a16="http://schemas.microsoft.com/office/drawing/2014/main" id="{00000000-0008-0000-0000-000007000000}"/>
            </a:ext>
          </a:extLst>
        </xdr:cNvPr>
        <xdr:cNvSpPr/>
      </xdr:nvSpPr>
      <xdr:spPr>
        <a:xfrm>
          <a:off x="1609726" y="2990850"/>
          <a:ext cx="1142999"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हिंदी  </a:t>
          </a:r>
          <a:endParaRPr lang="en-US" sz="1400" b="1">
            <a:solidFill>
              <a:sysClr val="windowText" lastClr="000000"/>
            </a:solidFill>
          </a:endParaRPr>
        </a:p>
      </xdr:txBody>
    </xdr:sp>
    <xdr:clientData/>
  </xdr:twoCellAnchor>
  <xdr:twoCellAnchor>
    <xdr:from>
      <xdr:col>5</xdr:col>
      <xdr:colOff>38101</xdr:colOff>
      <xdr:row>18</xdr:row>
      <xdr:rowOff>76200</xdr:rowOff>
    </xdr:from>
    <xdr:to>
      <xdr:col>6</xdr:col>
      <xdr:colOff>571500</xdr:colOff>
      <xdr:row>20</xdr:row>
      <xdr:rowOff>104775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000-000008000000}"/>
            </a:ext>
          </a:extLst>
        </xdr:cNvPr>
        <xdr:cNvSpPr/>
      </xdr:nvSpPr>
      <xdr:spPr>
        <a:xfrm>
          <a:off x="3086101" y="2990850"/>
          <a:ext cx="1142999"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इंग्रजी </a:t>
          </a:r>
          <a:endParaRPr lang="en-US" sz="1400" b="1">
            <a:solidFill>
              <a:sysClr val="windowText" lastClr="000000"/>
            </a:solidFill>
          </a:endParaRPr>
        </a:p>
      </xdr:txBody>
    </xdr:sp>
    <xdr:clientData/>
  </xdr:twoCellAnchor>
  <xdr:twoCellAnchor>
    <xdr:from>
      <xdr:col>0</xdr:col>
      <xdr:colOff>171451</xdr:colOff>
      <xdr:row>22</xdr:row>
      <xdr:rowOff>9525</xdr:rowOff>
    </xdr:from>
    <xdr:to>
      <xdr:col>2</xdr:col>
      <xdr:colOff>95250</xdr:colOff>
      <xdr:row>24</xdr:row>
      <xdr:rowOff>38100</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000-000009000000}"/>
            </a:ext>
          </a:extLst>
        </xdr:cNvPr>
        <xdr:cNvSpPr/>
      </xdr:nvSpPr>
      <xdr:spPr>
        <a:xfrm>
          <a:off x="171451" y="3571875"/>
          <a:ext cx="1142999"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गणित  </a:t>
          </a:r>
          <a:endParaRPr lang="en-US" sz="1400" b="1">
            <a:solidFill>
              <a:sysClr val="windowText" lastClr="000000"/>
            </a:solidFill>
          </a:endParaRPr>
        </a:p>
      </xdr:txBody>
    </xdr:sp>
    <xdr:clientData/>
  </xdr:twoCellAnchor>
  <xdr:twoCellAnchor>
    <xdr:from>
      <xdr:col>2</xdr:col>
      <xdr:colOff>400051</xdr:colOff>
      <xdr:row>22</xdr:row>
      <xdr:rowOff>9525</xdr:rowOff>
    </xdr:from>
    <xdr:to>
      <xdr:col>4</xdr:col>
      <xdr:colOff>323850</xdr:colOff>
      <xdr:row>24</xdr:row>
      <xdr:rowOff>38100</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000-00000A000000}"/>
            </a:ext>
          </a:extLst>
        </xdr:cNvPr>
        <xdr:cNvSpPr/>
      </xdr:nvSpPr>
      <xdr:spPr>
        <a:xfrm>
          <a:off x="1619251" y="3571875"/>
          <a:ext cx="1142999"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प.अभ्यास  </a:t>
          </a:r>
          <a:endParaRPr lang="en-US" sz="1400" b="1">
            <a:solidFill>
              <a:sysClr val="windowText" lastClr="000000"/>
            </a:solidFill>
          </a:endParaRPr>
        </a:p>
      </xdr:txBody>
    </xdr:sp>
    <xdr:clientData/>
  </xdr:twoCellAnchor>
  <xdr:twoCellAnchor>
    <xdr:from>
      <xdr:col>5</xdr:col>
      <xdr:colOff>38101</xdr:colOff>
      <xdr:row>22</xdr:row>
      <xdr:rowOff>9525</xdr:rowOff>
    </xdr:from>
    <xdr:to>
      <xdr:col>7</xdr:col>
      <xdr:colOff>447675</xdr:colOff>
      <xdr:row>24</xdr:row>
      <xdr:rowOff>38100</xdr:rowOff>
    </xdr:to>
    <xdr:sp macro="" textlink="">
      <xdr:nvSpPr>
        <xdr:cNvPr id="11" name="Rounded Rectangle 10">
          <a:hlinkClick xmlns:r="http://schemas.openxmlformats.org/officeDocument/2006/relationships" r:id="rId8"/>
          <a:extLst>
            <a:ext uri="{FF2B5EF4-FFF2-40B4-BE49-F238E27FC236}">
              <a16:creationId xmlns:a16="http://schemas.microsoft.com/office/drawing/2014/main" id="{00000000-0008-0000-0000-00000B000000}"/>
            </a:ext>
          </a:extLst>
        </xdr:cNvPr>
        <xdr:cNvSpPr/>
      </xdr:nvSpPr>
      <xdr:spPr>
        <a:xfrm>
          <a:off x="3086101" y="3571875"/>
          <a:ext cx="1628774"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सामाजिक शास्त्रे  </a:t>
          </a:r>
          <a:endParaRPr lang="en-US" sz="1400" b="1">
            <a:solidFill>
              <a:sysClr val="windowText" lastClr="000000"/>
            </a:solidFill>
          </a:endParaRPr>
        </a:p>
      </xdr:txBody>
    </xdr:sp>
    <xdr:clientData/>
  </xdr:twoCellAnchor>
  <xdr:twoCellAnchor>
    <xdr:from>
      <xdr:col>0</xdr:col>
      <xdr:colOff>152401</xdr:colOff>
      <xdr:row>25</xdr:row>
      <xdr:rowOff>57150</xdr:rowOff>
    </xdr:from>
    <xdr:to>
      <xdr:col>2</xdr:col>
      <xdr:colOff>76200</xdr:colOff>
      <xdr:row>27</xdr:row>
      <xdr:rowOff>85725</xdr:rowOff>
    </xdr:to>
    <xdr:sp macro="" textlink="">
      <xdr:nvSpPr>
        <xdr:cNvPr id="12" name="Rounded Rectangle 11">
          <a:hlinkClick xmlns:r="http://schemas.openxmlformats.org/officeDocument/2006/relationships" r:id="rId9"/>
          <a:extLst>
            <a:ext uri="{FF2B5EF4-FFF2-40B4-BE49-F238E27FC236}">
              <a16:creationId xmlns:a16="http://schemas.microsoft.com/office/drawing/2014/main" id="{00000000-0008-0000-0000-00000C000000}"/>
            </a:ext>
          </a:extLst>
        </xdr:cNvPr>
        <xdr:cNvSpPr/>
      </xdr:nvSpPr>
      <xdr:spPr>
        <a:xfrm>
          <a:off x="152401" y="4105275"/>
          <a:ext cx="1142999"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कला </a:t>
          </a:r>
          <a:endParaRPr lang="en-US" sz="1400" b="1">
            <a:solidFill>
              <a:sysClr val="windowText" lastClr="000000"/>
            </a:solidFill>
          </a:endParaRPr>
        </a:p>
      </xdr:txBody>
    </xdr:sp>
    <xdr:clientData/>
  </xdr:twoCellAnchor>
  <xdr:twoCellAnchor>
    <xdr:from>
      <xdr:col>2</xdr:col>
      <xdr:colOff>371476</xdr:colOff>
      <xdr:row>25</xdr:row>
      <xdr:rowOff>57150</xdr:rowOff>
    </xdr:from>
    <xdr:to>
      <xdr:col>4</xdr:col>
      <xdr:colOff>295275</xdr:colOff>
      <xdr:row>27</xdr:row>
      <xdr:rowOff>85725</xdr:rowOff>
    </xdr:to>
    <xdr:sp macro="" textlink="">
      <xdr:nvSpPr>
        <xdr:cNvPr id="13" name="Rounded Rectangle 12">
          <a:hlinkClick xmlns:r="http://schemas.openxmlformats.org/officeDocument/2006/relationships" r:id="rId10"/>
          <a:extLst>
            <a:ext uri="{FF2B5EF4-FFF2-40B4-BE49-F238E27FC236}">
              <a16:creationId xmlns:a16="http://schemas.microsoft.com/office/drawing/2014/main" id="{00000000-0008-0000-0000-00000D000000}"/>
            </a:ext>
          </a:extLst>
        </xdr:cNvPr>
        <xdr:cNvSpPr/>
      </xdr:nvSpPr>
      <xdr:spPr>
        <a:xfrm>
          <a:off x="1590676" y="4105275"/>
          <a:ext cx="1142999"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कार्यानुभव  </a:t>
          </a:r>
          <a:endParaRPr lang="en-US" sz="1400" b="1">
            <a:solidFill>
              <a:sysClr val="windowText" lastClr="000000"/>
            </a:solidFill>
          </a:endParaRPr>
        </a:p>
      </xdr:txBody>
    </xdr:sp>
    <xdr:clientData/>
  </xdr:twoCellAnchor>
  <xdr:twoCellAnchor>
    <xdr:from>
      <xdr:col>5</xdr:col>
      <xdr:colOff>19051</xdr:colOff>
      <xdr:row>25</xdr:row>
      <xdr:rowOff>57150</xdr:rowOff>
    </xdr:from>
    <xdr:to>
      <xdr:col>6</xdr:col>
      <xdr:colOff>552450</xdr:colOff>
      <xdr:row>27</xdr:row>
      <xdr:rowOff>85725</xdr:rowOff>
    </xdr:to>
    <xdr:sp macro="" textlink="">
      <xdr:nvSpPr>
        <xdr:cNvPr id="14" name="Rounded Rectangle 13">
          <a:hlinkClick xmlns:r="http://schemas.openxmlformats.org/officeDocument/2006/relationships" r:id="rId11"/>
          <a:extLst>
            <a:ext uri="{FF2B5EF4-FFF2-40B4-BE49-F238E27FC236}">
              <a16:creationId xmlns:a16="http://schemas.microsoft.com/office/drawing/2014/main" id="{00000000-0008-0000-0000-00000E000000}"/>
            </a:ext>
          </a:extLst>
        </xdr:cNvPr>
        <xdr:cNvSpPr/>
      </xdr:nvSpPr>
      <xdr:spPr>
        <a:xfrm>
          <a:off x="3067051" y="4105275"/>
          <a:ext cx="1142999" cy="352425"/>
        </a:xfrm>
        <a:prstGeom prst="roundRect">
          <a:avLst/>
        </a:prstGeom>
        <a:blipFill>
          <a:blip xmlns:r="http://schemas.openxmlformats.org/officeDocument/2006/relationships" r:embed="rId3"/>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शा.शिक्षण  </a:t>
          </a:r>
          <a:endParaRPr lang="en-US" sz="1400" b="1">
            <a:solidFill>
              <a:sysClr val="windowText" lastClr="000000"/>
            </a:solidFill>
          </a:endParaRPr>
        </a:p>
      </xdr:txBody>
    </xdr:sp>
    <xdr:clientData/>
  </xdr:twoCellAnchor>
  <xdr:twoCellAnchor>
    <xdr:from>
      <xdr:col>11</xdr:col>
      <xdr:colOff>158820</xdr:colOff>
      <xdr:row>4</xdr:row>
      <xdr:rowOff>131578</xdr:rowOff>
    </xdr:from>
    <xdr:to>
      <xdr:col>15</xdr:col>
      <xdr:colOff>6419</xdr:colOff>
      <xdr:row>9</xdr:row>
      <xdr:rowOff>141102</xdr:rowOff>
    </xdr:to>
    <xdr:sp macro="" textlink="">
      <xdr:nvSpPr>
        <xdr:cNvPr id="15" name="Rounded Rectangle 14">
          <a:extLst>
            <a:ext uri="{FF2B5EF4-FFF2-40B4-BE49-F238E27FC236}">
              <a16:creationId xmlns:a16="http://schemas.microsoft.com/office/drawing/2014/main" id="{00000000-0008-0000-0000-00000F000000}"/>
            </a:ext>
          </a:extLst>
        </xdr:cNvPr>
        <xdr:cNvSpPr/>
      </xdr:nvSpPr>
      <xdr:spPr>
        <a:xfrm>
          <a:off x="6859547" y="796113"/>
          <a:ext cx="2284227" cy="840192"/>
        </a:xfrm>
        <a:prstGeom prst="roundRect">
          <a:avLst/>
        </a:prstGeom>
        <a:blipFill>
          <a:blip xmlns:r="http://schemas.openxmlformats.org/officeDocument/2006/relationships" r:embed="rId12"/>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आकारिक - संकलित गुण  मूल्यमापन नोंदवही </a:t>
          </a:r>
          <a:endParaRPr lang="en-US" sz="1400" b="1">
            <a:solidFill>
              <a:sysClr val="windowText" lastClr="000000"/>
            </a:solidFill>
          </a:endParaRPr>
        </a:p>
      </xdr:txBody>
    </xdr:sp>
    <xdr:clientData/>
  </xdr:twoCellAnchor>
  <xdr:twoCellAnchor>
    <xdr:from>
      <xdr:col>10</xdr:col>
      <xdr:colOff>266321</xdr:colOff>
      <xdr:row>16</xdr:row>
      <xdr:rowOff>36279</xdr:rowOff>
    </xdr:from>
    <xdr:to>
      <xdr:col>14</xdr:col>
      <xdr:colOff>113920</xdr:colOff>
      <xdr:row>20</xdr:row>
      <xdr:rowOff>83905</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00000000-0008-0000-0000-000010000000}"/>
            </a:ext>
          </a:extLst>
        </xdr:cNvPr>
        <xdr:cNvSpPr/>
      </xdr:nvSpPr>
      <xdr:spPr>
        <a:xfrm>
          <a:off x="6327685" y="2609266"/>
          <a:ext cx="2272144" cy="690873"/>
        </a:xfrm>
        <a:prstGeom prst="roundRect">
          <a:avLst/>
        </a:prstGeom>
        <a:blipFill>
          <a:blip xmlns:r="http://schemas.openxmlformats.org/officeDocument/2006/relationships" r:embed="rId14"/>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प्रगती पत्रक साठी येथे क्लिक करा </a:t>
          </a:r>
          <a:endParaRPr lang="en-US" sz="1400" b="1">
            <a:solidFill>
              <a:sysClr val="windowText" lastClr="000000"/>
            </a:solidFill>
          </a:endParaRPr>
        </a:p>
      </xdr:txBody>
    </xdr:sp>
    <xdr:clientData/>
  </xdr:twoCellAnchor>
  <xdr:twoCellAnchor editAs="oneCell">
    <xdr:from>
      <xdr:col>19</xdr:col>
      <xdr:colOff>426971</xdr:colOff>
      <xdr:row>0</xdr:row>
      <xdr:rowOff>22151</xdr:rowOff>
    </xdr:from>
    <xdr:to>
      <xdr:col>21</xdr:col>
      <xdr:colOff>393174</xdr:colOff>
      <xdr:row>10</xdr:row>
      <xdr:rowOff>140261</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2084581" y="22151"/>
          <a:ext cx="1193320" cy="1800448"/>
        </a:xfrm>
        <a:prstGeom prst="rect">
          <a:avLst/>
        </a:prstGeom>
      </xdr:spPr>
    </xdr:pic>
    <xdr:clientData/>
  </xdr:twoCellAnchor>
  <xdr:twoCellAnchor>
    <xdr:from>
      <xdr:col>19</xdr:col>
      <xdr:colOff>60030</xdr:colOff>
      <xdr:row>11</xdr:row>
      <xdr:rowOff>20818</xdr:rowOff>
    </xdr:from>
    <xdr:to>
      <xdr:col>22</xdr:col>
      <xdr:colOff>117181</xdr:colOff>
      <xdr:row>12</xdr:row>
      <xdr:rowOff>148851</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11634013" y="1848289"/>
          <a:ext cx="1884621" cy="294167"/>
        </a:xfrm>
        <a:prstGeom prst="rect">
          <a:avLst/>
        </a:prstGeom>
        <a:blipFill>
          <a:blip xmlns:r="http://schemas.openxmlformats.org/officeDocument/2006/relationships" r:embed="rId16"/>
          <a:tile tx="0" ty="0" sx="100000" sy="100000" flip="none" algn="tl"/>
        </a:bli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600" b="1">
              <a:latin typeface="Aparajita" pitchFamily="34" charset="0"/>
              <a:ea typeface="KaiTi" pitchFamily="49" charset="-122"/>
              <a:cs typeface="Aparajita" pitchFamily="34" charset="0"/>
            </a:rPr>
            <a:t>श्री.पंकज विठ्ठल रासकर </a:t>
          </a:r>
          <a:endParaRPr lang="en-US" sz="1600" b="1">
            <a:latin typeface="Aparajita" pitchFamily="34" charset="0"/>
            <a:ea typeface="KaiTi" pitchFamily="49" charset="-122"/>
            <a:cs typeface="Aparajita" pitchFamily="34" charset="0"/>
          </a:endParaRPr>
        </a:p>
      </xdr:txBody>
    </xdr:sp>
    <xdr:clientData/>
  </xdr:twoCellAnchor>
  <xdr:twoCellAnchor>
    <xdr:from>
      <xdr:col>19</xdr:col>
      <xdr:colOff>25253</xdr:colOff>
      <xdr:row>12</xdr:row>
      <xdr:rowOff>159930</xdr:rowOff>
    </xdr:from>
    <xdr:to>
      <xdr:col>22</xdr:col>
      <xdr:colOff>82404</xdr:colOff>
      <xdr:row>20</xdr:row>
      <xdr:rowOff>50948</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11599236" y="2153535"/>
          <a:ext cx="1884621" cy="1220087"/>
        </a:xfrm>
        <a:prstGeom prst="rect">
          <a:avLst/>
        </a:prstGeom>
        <a:blipFill>
          <a:blip xmlns:r="http://schemas.openxmlformats.org/officeDocument/2006/relationships" r:embed="rId17"/>
          <a:tile tx="0" ty="0" sx="100000" sy="100000" flip="none" algn="tl"/>
        </a:bli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b="1">
              <a:solidFill>
                <a:srgbClr val="FFFF00"/>
              </a:solidFill>
              <a:latin typeface="Aparajita" pitchFamily="34" charset="0"/>
              <a:ea typeface="KaiTi" pitchFamily="49" charset="-122"/>
              <a:cs typeface="Aparajita" pitchFamily="34" charset="0"/>
            </a:rPr>
            <a:t>9421209613</a:t>
          </a:r>
          <a:r>
            <a:rPr lang="en-US" sz="1600" b="1" baseline="0">
              <a:solidFill>
                <a:srgbClr val="FFFF00"/>
              </a:solidFill>
              <a:latin typeface="Aparajita" pitchFamily="34" charset="0"/>
              <a:ea typeface="KaiTi" pitchFamily="49" charset="-122"/>
              <a:cs typeface="Aparajita" pitchFamily="34" charset="0"/>
            </a:rPr>
            <a:t> </a:t>
          </a:r>
        </a:p>
        <a:p>
          <a:pPr algn="ctr"/>
          <a:r>
            <a:rPr lang="en-US" sz="1600" b="1" baseline="0">
              <a:solidFill>
                <a:srgbClr val="FFFF00"/>
              </a:solidFill>
              <a:latin typeface="Aparajita" pitchFamily="34" charset="0"/>
              <a:ea typeface="KaiTi" pitchFamily="49" charset="-122"/>
              <a:cs typeface="Aparajita" pitchFamily="34" charset="0"/>
            </a:rPr>
            <a:t>pankaj1210raskar@gmail.com</a:t>
          </a:r>
        </a:p>
        <a:p>
          <a:pPr algn="ctr"/>
          <a:r>
            <a:rPr lang="en-US" sz="1600" b="1" baseline="0">
              <a:solidFill>
                <a:srgbClr val="FFFF00"/>
              </a:solidFill>
              <a:latin typeface="Aparajita" pitchFamily="34" charset="0"/>
              <a:ea typeface="KaiTi" pitchFamily="49" charset="-122"/>
              <a:cs typeface="Aparajita" pitchFamily="34" charset="0"/>
            </a:rPr>
            <a:t>www.brckhandala.blogspot.com</a:t>
          </a:r>
          <a:endParaRPr lang="en-US" sz="1600" b="1">
            <a:solidFill>
              <a:srgbClr val="FFFF00"/>
            </a:solidFill>
            <a:latin typeface="Aparajita" pitchFamily="34" charset="0"/>
            <a:ea typeface="KaiTi" pitchFamily="49" charset="-122"/>
            <a:cs typeface="Aparajita" pitchFamily="34" charset="0"/>
          </a:endParaRPr>
        </a:p>
      </xdr:txBody>
    </xdr:sp>
    <xdr:clientData/>
  </xdr:twoCellAnchor>
  <xdr:twoCellAnchor>
    <xdr:from>
      <xdr:col>14</xdr:col>
      <xdr:colOff>132907</xdr:colOff>
      <xdr:row>17</xdr:row>
      <xdr:rowOff>77529</xdr:rowOff>
    </xdr:from>
    <xdr:to>
      <xdr:col>23</xdr:col>
      <xdr:colOff>376570</xdr:colOff>
      <xdr:row>28</xdr:row>
      <xdr:rowOff>44302</xdr:rowOff>
    </xdr:to>
    <xdr:sp macro="" textlink="">
      <xdr:nvSpPr>
        <xdr:cNvPr id="20" name="Rounded Rectangle 19">
          <a:extLst>
            <a:ext uri="{FF2B5EF4-FFF2-40B4-BE49-F238E27FC236}">
              <a16:creationId xmlns:a16="http://schemas.microsoft.com/office/drawing/2014/main" id="{00000000-0008-0000-0000-000014000000}"/>
            </a:ext>
          </a:extLst>
        </xdr:cNvPr>
        <xdr:cNvSpPr/>
      </xdr:nvSpPr>
      <xdr:spPr>
        <a:xfrm>
          <a:off x="8661105" y="2901802"/>
          <a:ext cx="5726075" cy="1794244"/>
        </a:xfrm>
        <a:prstGeom prst="roundRect">
          <a:avLst/>
        </a:prstGeom>
        <a:gradFill>
          <a:gsLst>
            <a:gs pos="0">
              <a:srgbClr val="99FF99"/>
            </a:gs>
            <a:gs pos="50000">
              <a:srgbClr val="FFFF99"/>
            </a:gs>
            <a:gs pos="100000">
              <a:schemeClr val="tx2">
                <a:lumMod val="40000"/>
                <a:lumOff val="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100" b="1">
              <a:solidFill>
                <a:sysClr val="windowText" lastClr="000000"/>
              </a:solidFill>
            </a:rPr>
            <a:t>फ्लो चार्ट :-</a:t>
          </a:r>
        </a:p>
        <a:p>
          <a:pPr algn="ctr"/>
          <a:r>
            <a:rPr lang="mr-IN" sz="1200" b="1">
              <a:solidFill>
                <a:sysClr val="windowText" lastClr="000000"/>
              </a:solidFill>
            </a:rPr>
            <a:t>प्रथम विद्यार्थी व शाळेची माहिती भरा.विषयानुसार आकारिक गुणांचे विभाजन करा.</a:t>
          </a:r>
        </a:p>
        <a:p>
          <a:pPr algn="ctr"/>
          <a:r>
            <a:rPr lang="mr-IN" sz="1200" b="1">
              <a:solidFill>
                <a:sysClr val="windowText" lastClr="000000"/>
              </a:solidFill>
            </a:rPr>
            <a:t>वर्णनात्मक नोंदी dropdown लिस्ट मधून निवडा </a:t>
          </a:r>
        </a:p>
        <a:p>
          <a:pPr algn="ctr"/>
          <a:r>
            <a:rPr lang="mr-IN" sz="1200" b="1">
              <a:solidFill>
                <a:sysClr val="windowText" lastClr="000000"/>
              </a:solidFill>
            </a:rPr>
            <a:t>आकारिक गुणांची नोंद</a:t>
          </a:r>
          <a:r>
            <a:rPr lang="mr-IN" sz="1200" b="1" baseline="0">
              <a:solidFill>
                <a:sysClr val="windowText" lastClr="000000"/>
              </a:solidFill>
            </a:rPr>
            <a:t> आपोआप होते .</a:t>
          </a:r>
        </a:p>
        <a:p>
          <a:pPr algn="ctr"/>
          <a:r>
            <a:rPr lang="mr-IN" sz="1200" b="1">
              <a:solidFill>
                <a:sysClr val="windowText" lastClr="000000"/>
              </a:solidFill>
            </a:rPr>
            <a:t>प्रगती पत्रकात हजेरी क्रमांक बदलून प्रिंट काढा </a:t>
          </a:r>
        </a:p>
        <a:p>
          <a:pPr algn="ctr"/>
          <a:r>
            <a:rPr lang="mr-IN" sz="1200" b="1">
              <a:solidFill>
                <a:sysClr val="windowText" lastClr="000000"/>
              </a:solidFill>
            </a:rPr>
            <a:t>सर्व प्रिंट A4 कागदावर काढावी </a:t>
          </a:r>
        </a:p>
        <a:p>
          <a:pPr algn="ctr"/>
          <a:r>
            <a:rPr lang="mr-IN" sz="1200">
              <a:solidFill>
                <a:sysClr val="windowText" lastClr="000000"/>
              </a:solidFill>
            </a:rPr>
            <a:t>गरज भासल्यास</a:t>
          </a:r>
          <a:r>
            <a:rPr lang="mr-IN" sz="1200" baseline="0">
              <a:solidFill>
                <a:sysClr val="windowText" lastClr="000000"/>
              </a:solidFill>
            </a:rPr>
            <a:t> sheet unprotect करण्यासाठी </a:t>
          </a:r>
          <a:r>
            <a:rPr lang="mr-IN" sz="1200" b="1" baseline="0">
              <a:solidFill>
                <a:sysClr val="windowText" lastClr="000000"/>
              </a:solidFill>
            </a:rPr>
            <a:t>123</a:t>
          </a:r>
          <a:r>
            <a:rPr lang="mr-IN" sz="1200" baseline="0">
              <a:solidFill>
                <a:sysClr val="windowText" lastClr="000000"/>
              </a:solidFill>
            </a:rPr>
            <a:t> हा पासवर्ड वापरा .</a:t>
          </a:r>
          <a:endParaRPr lang="en-US" sz="1200">
            <a:solidFill>
              <a:sysClr val="windowText" lastClr="000000"/>
            </a:solidFill>
          </a:endParaRPr>
        </a:p>
      </xdr:txBody>
    </xdr:sp>
    <xdr:clientData/>
  </xdr:twoCellAnchor>
  <xdr:twoCellAnchor>
    <xdr:from>
      <xdr:col>15</xdr:col>
      <xdr:colOff>213322</xdr:colOff>
      <xdr:row>4</xdr:row>
      <xdr:rowOff>150849</xdr:rowOff>
    </xdr:from>
    <xdr:to>
      <xdr:col>19</xdr:col>
      <xdr:colOff>60921</xdr:colOff>
      <xdr:row>9</xdr:row>
      <xdr:rowOff>32341</xdr:rowOff>
    </xdr:to>
    <xdr:sp macro="" textlink="">
      <xdr:nvSpPr>
        <xdr:cNvPr id="22" name="Rounded Rectangle 21">
          <a:extLst>
            <a:ext uri="{FF2B5EF4-FFF2-40B4-BE49-F238E27FC236}">
              <a16:creationId xmlns:a16="http://schemas.microsoft.com/office/drawing/2014/main" id="{00000000-0008-0000-0000-000016000000}"/>
            </a:ext>
          </a:extLst>
        </xdr:cNvPr>
        <xdr:cNvSpPr/>
      </xdr:nvSpPr>
      <xdr:spPr>
        <a:xfrm>
          <a:off x="9350677" y="815384"/>
          <a:ext cx="2284227" cy="712160"/>
        </a:xfrm>
        <a:prstGeom prst="roundRect">
          <a:avLst/>
        </a:prstGeom>
        <a:blipFill>
          <a:blip xmlns:r="http://schemas.openxmlformats.org/officeDocument/2006/relationships" r:embed="rId14"/>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निका पत्रक साठी येथे क्लिक करा </a:t>
          </a:r>
          <a:endParaRPr lang="en-US" sz="1400" b="1">
            <a:solidFill>
              <a:sysClr val="windowText" lastClr="000000"/>
            </a:solidFill>
          </a:endParaRPr>
        </a:p>
      </xdr:txBody>
    </xdr:sp>
    <xdr:clientData/>
  </xdr:twoCellAnchor>
  <xdr:twoCellAnchor>
    <xdr:from>
      <xdr:col>0</xdr:col>
      <xdr:colOff>287948</xdr:colOff>
      <xdr:row>5</xdr:row>
      <xdr:rowOff>110755</xdr:rowOff>
    </xdr:from>
    <xdr:to>
      <xdr:col>3</xdr:col>
      <xdr:colOff>575912</xdr:colOff>
      <xdr:row>8</xdr:row>
      <xdr:rowOff>1</xdr:rowOff>
    </xdr:to>
    <xdr:sp macro="" textlink="">
      <xdr:nvSpPr>
        <xdr:cNvPr id="23" name="Rounded Rectangle 22">
          <a:hlinkClick xmlns:r="http://schemas.openxmlformats.org/officeDocument/2006/relationships" r:id="rId18"/>
          <a:extLst>
            <a:ext uri="{FF2B5EF4-FFF2-40B4-BE49-F238E27FC236}">
              <a16:creationId xmlns:a16="http://schemas.microsoft.com/office/drawing/2014/main" id="{00000000-0008-0000-0000-000017000000}"/>
            </a:ext>
          </a:extLst>
        </xdr:cNvPr>
        <xdr:cNvSpPr/>
      </xdr:nvSpPr>
      <xdr:spPr>
        <a:xfrm>
          <a:off x="287948" y="941424"/>
          <a:ext cx="2115435" cy="387647"/>
        </a:xfrm>
        <a:prstGeom prst="roundRect">
          <a:avLst/>
        </a:prstGeom>
        <a:gradFill>
          <a:gsLst>
            <a:gs pos="0">
              <a:srgbClr val="FFCC99"/>
            </a:gs>
            <a:gs pos="50000">
              <a:srgbClr val="FFFF00"/>
            </a:gs>
            <a:gs pos="100000">
              <a:schemeClr val="accent1">
                <a:tint val="23500"/>
                <a:satMod val="160000"/>
              </a:schemeClr>
            </a:gs>
          </a:gsLst>
          <a:lin ang="5400000" scaled="0"/>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नोंद वही मुखपृष्ठ </a:t>
          </a:r>
          <a:endParaRPr lang="en-US" sz="1400" b="1">
            <a:solidFill>
              <a:sysClr val="windowText" lastClr="000000"/>
            </a:solidFill>
          </a:endParaRPr>
        </a:p>
      </xdr:txBody>
    </xdr:sp>
    <xdr:clientData/>
  </xdr:twoCellAnchor>
  <xdr:twoCellAnchor>
    <xdr:from>
      <xdr:col>10</xdr:col>
      <xdr:colOff>299040</xdr:colOff>
      <xdr:row>21</xdr:row>
      <xdr:rowOff>11073</xdr:rowOff>
    </xdr:from>
    <xdr:to>
      <xdr:col>13</xdr:col>
      <xdr:colOff>598081</xdr:colOff>
      <xdr:row>24</xdr:row>
      <xdr:rowOff>110753</xdr:rowOff>
    </xdr:to>
    <xdr:sp macro="" textlink="">
      <xdr:nvSpPr>
        <xdr:cNvPr id="24" name="Rectangle 23">
          <a:hlinkClick xmlns:r="http://schemas.openxmlformats.org/officeDocument/2006/relationships" r:id="rId19"/>
          <a:extLst>
            <a:ext uri="{FF2B5EF4-FFF2-40B4-BE49-F238E27FC236}">
              <a16:creationId xmlns:a16="http://schemas.microsoft.com/office/drawing/2014/main" id="{00000000-0008-0000-0000-000018000000}"/>
            </a:ext>
          </a:extLst>
        </xdr:cNvPr>
        <xdr:cNvSpPr/>
      </xdr:nvSpPr>
      <xdr:spPr>
        <a:xfrm>
          <a:off x="6390610" y="3499881"/>
          <a:ext cx="2126512" cy="598081"/>
        </a:xfrm>
        <a:prstGeom prst="rect">
          <a:avLst/>
        </a:prstGeom>
        <a:blipFill>
          <a:blip xmlns:r="http://schemas.openxmlformats.org/officeDocument/2006/relationships" r:embed="rId20"/>
          <a:tile tx="0" ty="0" sx="100000" sy="100000" flip="none" algn="tl"/>
        </a:bli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मुलांच्या नोंदी अपडेट नोंदी </a:t>
          </a:r>
          <a:r>
            <a:rPr lang="mr-IN" sz="1400" b="1">
              <a:solidFill>
                <a:sysClr val="windowText" lastClr="000000"/>
              </a:solidFill>
              <a:latin typeface="+mn-lt"/>
              <a:ea typeface="+mn-ea"/>
              <a:cs typeface="+mn-cs"/>
            </a:rPr>
            <a:t> येथून </a:t>
          </a:r>
          <a:r>
            <a:rPr lang="mr-IN" sz="1400" b="1">
              <a:solidFill>
                <a:sysClr val="windowText" lastClr="000000"/>
              </a:solidFill>
            </a:rPr>
            <a:t>अपडेट   करा  </a:t>
          </a:r>
          <a:endParaRPr lang="en-US" sz="1400" b="1">
            <a:solidFill>
              <a:sysClr val="windowText" lastClr="000000"/>
            </a:solidFill>
          </a:endParaRPr>
        </a:p>
      </xdr:txBody>
    </xdr:sp>
    <xdr:clientData/>
  </xdr:twoCellAnchor>
  <xdr:twoCellAnchor>
    <xdr:from>
      <xdr:col>10</xdr:col>
      <xdr:colOff>296382</xdr:colOff>
      <xdr:row>24</xdr:row>
      <xdr:rowOff>152399</xdr:rowOff>
    </xdr:from>
    <xdr:to>
      <xdr:col>13</xdr:col>
      <xdr:colOff>595423</xdr:colOff>
      <xdr:row>28</xdr:row>
      <xdr:rowOff>85945</xdr:rowOff>
    </xdr:to>
    <xdr:sp macro="" textlink="">
      <xdr:nvSpPr>
        <xdr:cNvPr id="25" name="Rectangle 24">
          <a:hlinkClick xmlns:r="http://schemas.openxmlformats.org/officeDocument/2006/relationships" r:id="rId21"/>
          <a:extLst>
            <a:ext uri="{FF2B5EF4-FFF2-40B4-BE49-F238E27FC236}">
              <a16:creationId xmlns:a16="http://schemas.microsoft.com/office/drawing/2014/main" id="{00000000-0008-0000-0000-000019000000}"/>
            </a:ext>
          </a:extLst>
        </xdr:cNvPr>
        <xdr:cNvSpPr/>
      </xdr:nvSpPr>
      <xdr:spPr>
        <a:xfrm>
          <a:off x="6387952" y="4139608"/>
          <a:ext cx="2126512" cy="598081"/>
        </a:xfrm>
        <a:prstGeom prst="rect">
          <a:avLst/>
        </a:prstGeom>
        <a:blipFill>
          <a:blip xmlns:r="http://schemas.openxmlformats.org/officeDocument/2006/relationships" r:embed="rId20"/>
          <a:tile tx="0" ty="0" sx="100000" sy="100000" flip="none" algn="tl"/>
        </a:bli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मुलींच्या नोंदी अपडेट नोंदी </a:t>
          </a:r>
          <a:r>
            <a:rPr lang="mr-IN" sz="1400" b="1">
              <a:solidFill>
                <a:sysClr val="windowText" lastClr="000000"/>
              </a:solidFill>
              <a:latin typeface="+mn-lt"/>
              <a:ea typeface="+mn-ea"/>
              <a:cs typeface="+mn-cs"/>
            </a:rPr>
            <a:t> येथून </a:t>
          </a:r>
          <a:r>
            <a:rPr lang="mr-IN" sz="1400" b="1">
              <a:solidFill>
                <a:sysClr val="windowText" lastClr="000000"/>
              </a:solidFill>
            </a:rPr>
            <a:t>अपडेट   करा  </a:t>
          </a:r>
          <a:endParaRPr lang="en-US" sz="1400" b="1">
            <a:solidFill>
              <a:sysClr val="windowText" lastClr="000000"/>
            </a:solidFill>
          </a:endParaRPr>
        </a:p>
      </xdr:txBody>
    </xdr:sp>
    <xdr:clientData/>
  </xdr:twoCellAnchor>
  <xdr:twoCellAnchor>
    <xdr:from>
      <xdr:col>8</xdr:col>
      <xdr:colOff>44301</xdr:colOff>
      <xdr:row>22</xdr:row>
      <xdr:rowOff>66453</xdr:rowOff>
    </xdr:from>
    <xdr:to>
      <xdr:col>9</xdr:col>
      <xdr:colOff>564853</xdr:colOff>
      <xdr:row>27</xdr:row>
      <xdr:rowOff>55378</xdr:rowOff>
    </xdr:to>
    <xdr:sp macro="" textlink="">
      <xdr:nvSpPr>
        <xdr:cNvPr id="26" name="Rounded Rectangle 25">
          <a:extLst>
            <a:ext uri="{FF2B5EF4-FFF2-40B4-BE49-F238E27FC236}">
              <a16:creationId xmlns:a16="http://schemas.microsoft.com/office/drawing/2014/main" id="{00000000-0008-0000-0000-00001A000000}"/>
            </a:ext>
          </a:extLst>
        </xdr:cNvPr>
        <xdr:cNvSpPr/>
      </xdr:nvSpPr>
      <xdr:spPr>
        <a:xfrm>
          <a:off x="4917557" y="3721395"/>
          <a:ext cx="1129709" cy="819593"/>
        </a:xfrm>
        <a:prstGeom prst="roundRect">
          <a:avLst/>
        </a:prstGeom>
        <a:blipFill>
          <a:blip xmlns:r="http://schemas.openxmlformats.org/officeDocument/2006/relationships" r:embed="rId22"/>
          <a:tile tx="0" ty="0" sx="100000" sy="100000" flip="none" algn="tl"/>
        </a:bli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100" b="1">
              <a:solidFill>
                <a:sysClr val="windowText" lastClr="000000"/>
              </a:solidFill>
            </a:rPr>
            <a:t>गरज वाटल्यास नोंदी येथून अपडेट करा</a:t>
          </a:r>
          <a:r>
            <a:rPr lang="mr-IN" sz="1100">
              <a:solidFill>
                <a:sysClr val="windowText" lastClr="000000"/>
              </a:solidFill>
            </a:rPr>
            <a:t>.</a:t>
          </a:r>
          <a:endParaRPr lang="en-US" sz="1100">
            <a:solidFill>
              <a:sysClr val="windowText" lastClr="000000"/>
            </a:solidFill>
          </a:endParaRPr>
        </a:p>
      </xdr:txBody>
    </xdr:sp>
    <xdr:clientData/>
  </xdr:twoCellAnchor>
  <xdr:twoCellAnchor>
    <xdr:from>
      <xdr:col>9</xdr:col>
      <xdr:colOff>476249</xdr:colOff>
      <xdr:row>23</xdr:row>
      <xdr:rowOff>55377</xdr:rowOff>
    </xdr:from>
    <xdr:to>
      <xdr:col>10</xdr:col>
      <xdr:colOff>254738</xdr:colOff>
      <xdr:row>26</xdr:row>
      <xdr:rowOff>121831</xdr:rowOff>
    </xdr:to>
    <xdr:sp macro="" textlink="">
      <xdr:nvSpPr>
        <xdr:cNvPr id="28" name="Right Arrow 27">
          <a:extLst>
            <a:ext uri="{FF2B5EF4-FFF2-40B4-BE49-F238E27FC236}">
              <a16:creationId xmlns:a16="http://schemas.microsoft.com/office/drawing/2014/main" id="{00000000-0008-0000-0000-00001C000000}"/>
            </a:ext>
          </a:extLst>
        </xdr:cNvPr>
        <xdr:cNvSpPr/>
      </xdr:nvSpPr>
      <xdr:spPr>
        <a:xfrm>
          <a:off x="5958662" y="3876453"/>
          <a:ext cx="387646" cy="564855"/>
        </a:xfrm>
        <a:prstGeom prst="rightArrow">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392524</xdr:colOff>
      <xdr:row>11</xdr:row>
      <xdr:rowOff>38766</xdr:rowOff>
    </xdr:from>
    <xdr:to>
      <xdr:col>8</xdr:col>
      <xdr:colOff>465174</xdr:colOff>
      <xdr:row>14</xdr:row>
      <xdr:rowOff>77529</xdr:rowOff>
    </xdr:to>
    <xdr:sp macro="" textlink="">
      <xdr:nvSpPr>
        <xdr:cNvPr id="29" name="Rounded Rectangle 3">
          <a:hlinkClick xmlns:r="http://schemas.openxmlformats.org/officeDocument/2006/relationships" r:id="rId23"/>
          <a:extLst>
            <a:ext uri="{FF2B5EF4-FFF2-40B4-BE49-F238E27FC236}">
              <a16:creationId xmlns:a16="http://schemas.microsoft.com/office/drawing/2014/main" id="{D66F2510-1A01-4499-A224-18EC2A4C4529}"/>
            </a:ext>
          </a:extLst>
        </xdr:cNvPr>
        <xdr:cNvSpPr/>
      </xdr:nvSpPr>
      <xdr:spPr>
        <a:xfrm>
          <a:off x="4656623" y="1866237"/>
          <a:ext cx="681807" cy="537164"/>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सत्र १ </a:t>
          </a:r>
          <a:endParaRPr lang="en-US" sz="1400" b="1">
            <a:solidFill>
              <a:sysClr val="windowText" lastClr="000000"/>
            </a:solidFill>
          </a:endParaRPr>
        </a:p>
      </xdr:txBody>
    </xdr:sp>
    <xdr:clientData/>
  </xdr:twoCellAnchor>
  <xdr:twoCellAnchor>
    <xdr:from>
      <xdr:col>9</xdr:col>
      <xdr:colOff>146204</xdr:colOff>
      <xdr:row>11</xdr:row>
      <xdr:rowOff>47184</xdr:rowOff>
    </xdr:from>
    <xdr:to>
      <xdr:col>10</xdr:col>
      <xdr:colOff>218854</xdr:colOff>
      <xdr:row>14</xdr:row>
      <xdr:rowOff>85947</xdr:rowOff>
    </xdr:to>
    <xdr:sp macro="" textlink="">
      <xdr:nvSpPr>
        <xdr:cNvPr id="30" name="Rounded Rectangle 3">
          <a:hlinkClick xmlns:r="http://schemas.openxmlformats.org/officeDocument/2006/relationships" r:id="rId24"/>
          <a:extLst>
            <a:ext uri="{FF2B5EF4-FFF2-40B4-BE49-F238E27FC236}">
              <a16:creationId xmlns:a16="http://schemas.microsoft.com/office/drawing/2014/main" id="{388230E9-231C-46A9-AA7D-4F76D7FBDDE9}"/>
            </a:ext>
          </a:extLst>
        </xdr:cNvPr>
        <xdr:cNvSpPr/>
      </xdr:nvSpPr>
      <xdr:spPr>
        <a:xfrm>
          <a:off x="5628617" y="1874655"/>
          <a:ext cx="681807" cy="537164"/>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सत्र २ </a:t>
          </a:r>
          <a:endParaRPr lang="en-US" sz="1400" b="1">
            <a:solidFill>
              <a:sysClr val="windowText" lastClr="000000"/>
            </a:solidFill>
          </a:endParaRPr>
        </a:p>
      </xdr:txBody>
    </xdr:sp>
    <xdr:clientData/>
  </xdr:twoCellAnchor>
  <xdr:twoCellAnchor>
    <xdr:from>
      <xdr:col>11</xdr:col>
      <xdr:colOff>365062</xdr:colOff>
      <xdr:row>11</xdr:row>
      <xdr:rowOff>22374</xdr:rowOff>
    </xdr:from>
    <xdr:to>
      <xdr:col>12</xdr:col>
      <xdr:colOff>437712</xdr:colOff>
      <xdr:row>14</xdr:row>
      <xdr:rowOff>61137</xdr:rowOff>
    </xdr:to>
    <xdr:sp macro="" textlink="">
      <xdr:nvSpPr>
        <xdr:cNvPr id="31" name="Rounded Rectangle 3">
          <a:hlinkClick xmlns:r="http://schemas.openxmlformats.org/officeDocument/2006/relationships" r:id="rId25"/>
          <a:extLst>
            <a:ext uri="{FF2B5EF4-FFF2-40B4-BE49-F238E27FC236}">
              <a16:creationId xmlns:a16="http://schemas.microsoft.com/office/drawing/2014/main" id="{38A1E938-3D8C-4558-AB77-1E92647CEBFB}"/>
            </a:ext>
          </a:extLst>
        </xdr:cNvPr>
        <xdr:cNvSpPr/>
      </xdr:nvSpPr>
      <xdr:spPr>
        <a:xfrm>
          <a:off x="7065789" y="1849845"/>
          <a:ext cx="681807" cy="537164"/>
        </a:xfrm>
        <a:prstGeom prst="round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सत्र १ </a:t>
          </a:r>
          <a:endParaRPr lang="en-US" sz="1400" b="1">
            <a:solidFill>
              <a:sysClr val="windowText" lastClr="000000"/>
            </a:solidFill>
          </a:endParaRPr>
        </a:p>
      </xdr:txBody>
    </xdr:sp>
    <xdr:clientData/>
  </xdr:twoCellAnchor>
  <xdr:twoCellAnchor>
    <xdr:from>
      <xdr:col>13</xdr:col>
      <xdr:colOff>251644</xdr:colOff>
      <xdr:row>10</xdr:row>
      <xdr:rowOff>163699</xdr:rowOff>
    </xdr:from>
    <xdr:to>
      <xdr:col>14</xdr:col>
      <xdr:colOff>324294</xdr:colOff>
      <xdr:row>14</xdr:row>
      <xdr:rowOff>36328</xdr:rowOff>
    </xdr:to>
    <xdr:sp macro="" textlink="">
      <xdr:nvSpPr>
        <xdr:cNvPr id="32" name="Rounded Rectangle 3">
          <a:hlinkClick xmlns:r="http://schemas.openxmlformats.org/officeDocument/2006/relationships" r:id="rId26"/>
          <a:extLst>
            <a:ext uri="{FF2B5EF4-FFF2-40B4-BE49-F238E27FC236}">
              <a16:creationId xmlns:a16="http://schemas.microsoft.com/office/drawing/2014/main" id="{72F9B7E6-564B-4E03-90B2-EB5B6E9D81F0}"/>
            </a:ext>
          </a:extLst>
        </xdr:cNvPr>
        <xdr:cNvSpPr/>
      </xdr:nvSpPr>
      <xdr:spPr>
        <a:xfrm>
          <a:off x="8170685" y="1825036"/>
          <a:ext cx="681807" cy="537164"/>
        </a:xfrm>
        <a:prstGeom prst="round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सत्र २ </a:t>
          </a:r>
          <a:endParaRPr lang="en-US" sz="1400" b="1">
            <a:solidFill>
              <a:sysClr val="windowText" lastClr="000000"/>
            </a:solidFill>
          </a:endParaRPr>
        </a:p>
      </xdr:txBody>
    </xdr:sp>
    <xdr:clientData/>
  </xdr:twoCellAnchor>
  <xdr:twoCellAnchor>
    <xdr:from>
      <xdr:col>15</xdr:col>
      <xdr:colOff>392393</xdr:colOff>
      <xdr:row>10</xdr:row>
      <xdr:rowOff>61362</xdr:rowOff>
    </xdr:from>
    <xdr:to>
      <xdr:col>16</xdr:col>
      <xdr:colOff>465043</xdr:colOff>
      <xdr:row>13</xdr:row>
      <xdr:rowOff>100125</xdr:rowOff>
    </xdr:to>
    <xdr:sp macro="" textlink="">
      <xdr:nvSpPr>
        <xdr:cNvPr id="33" name="Rounded Rectangle 3">
          <a:hlinkClick xmlns:r="http://schemas.openxmlformats.org/officeDocument/2006/relationships" r:id="rId27"/>
          <a:extLst>
            <a:ext uri="{FF2B5EF4-FFF2-40B4-BE49-F238E27FC236}">
              <a16:creationId xmlns:a16="http://schemas.microsoft.com/office/drawing/2014/main" id="{125DA236-2F1A-4C51-A4AA-DC1B0590E6AA}"/>
            </a:ext>
          </a:extLst>
        </xdr:cNvPr>
        <xdr:cNvSpPr/>
      </xdr:nvSpPr>
      <xdr:spPr>
        <a:xfrm>
          <a:off x="9484438" y="1669479"/>
          <a:ext cx="678787" cy="52119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सत्र १ </a:t>
          </a:r>
          <a:endParaRPr lang="en-US" sz="1400" b="1">
            <a:solidFill>
              <a:sysClr val="windowText" lastClr="000000"/>
            </a:solidFill>
          </a:endParaRPr>
        </a:p>
      </xdr:txBody>
    </xdr:sp>
    <xdr:clientData/>
  </xdr:twoCellAnchor>
  <xdr:twoCellAnchor>
    <xdr:from>
      <xdr:col>17</xdr:col>
      <xdr:colOff>335505</xdr:colOff>
      <xdr:row>10</xdr:row>
      <xdr:rowOff>80855</xdr:rowOff>
    </xdr:from>
    <xdr:to>
      <xdr:col>18</xdr:col>
      <xdr:colOff>408155</xdr:colOff>
      <xdr:row>13</xdr:row>
      <xdr:rowOff>119618</xdr:rowOff>
    </xdr:to>
    <xdr:sp macro="" textlink="">
      <xdr:nvSpPr>
        <xdr:cNvPr id="34" name="Rounded Rectangle 3">
          <a:hlinkClick xmlns:r="http://schemas.openxmlformats.org/officeDocument/2006/relationships" r:id="rId28"/>
          <a:extLst>
            <a:ext uri="{FF2B5EF4-FFF2-40B4-BE49-F238E27FC236}">
              <a16:creationId xmlns:a16="http://schemas.microsoft.com/office/drawing/2014/main" id="{5F6D45C5-4C54-4E06-BC2E-8F7984A6DE83}"/>
            </a:ext>
          </a:extLst>
        </xdr:cNvPr>
        <xdr:cNvSpPr/>
      </xdr:nvSpPr>
      <xdr:spPr>
        <a:xfrm>
          <a:off x="10639823" y="1688972"/>
          <a:ext cx="678787" cy="52119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सत्र २ </a:t>
          </a:r>
          <a:endParaRPr lang="en-US" sz="1400" b="1">
            <a:solidFill>
              <a:sysClr val="windowText" lastClr="000000"/>
            </a:solidFill>
          </a:endParaRPr>
        </a:p>
      </xdr:txBody>
    </xdr:sp>
    <xdr:clientData/>
  </xdr:twoCellAnchor>
  <xdr:twoCellAnchor>
    <xdr:from>
      <xdr:col>4</xdr:col>
      <xdr:colOff>143982</xdr:colOff>
      <xdr:row>5</xdr:row>
      <xdr:rowOff>66452</xdr:rowOff>
    </xdr:from>
    <xdr:to>
      <xdr:col>6</xdr:col>
      <xdr:colOff>431947</xdr:colOff>
      <xdr:row>12</xdr:row>
      <xdr:rowOff>121831</xdr:rowOff>
    </xdr:to>
    <xdr:sp macro="" textlink="">
      <xdr:nvSpPr>
        <xdr:cNvPr id="35" name="Rounded Rectangle 3">
          <a:hlinkClick xmlns:r="http://schemas.openxmlformats.org/officeDocument/2006/relationships" r:id="rId29"/>
          <a:extLst>
            <a:ext uri="{FF2B5EF4-FFF2-40B4-BE49-F238E27FC236}">
              <a16:creationId xmlns:a16="http://schemas.microsoft.com/office/drawing/2014/main" id="{B64AC594-FC11-4D73-968D-60EEF5FB25CF}"/>
            </a:ext>
          </a:extLst>
        </xdr:cNvPr>
        <xdr:cNvSpPr/>
      </xdr:nvSpPr>
      <xdr:spPr>
        <a:xfrm>
          <a:off x="2580610" y="897121"/>
          <a:ext cx="1506279" cy="1218315"/>
        </a:xfrm>
        <a:prstGeom prst="roundRect">
          <a:avLst/>
        </a:prstGeom>
        <a:gradFill>
          <a:gsLst>
            <a:gs pos="0">
              <a:srgbClr val="FFCC99"/>
            </a:gs>
            <a:gs pos="50000">
              <a:srgbClr val="FFFF00"/>
            </a:gs>
            <a:gs pos="100000">
              <a:schemeClr val="accent1">
                <a:tint val="23500"/>
                <a:satMod val="160000"/>
              </a:schemeClr>
            </a:gs>
          </a:gsLst>
          <a:lin ang="5400000" scaled="0"/>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प्रगती पुस्तकावरील नोंदीसाठी क्लिक करा </a:t>
          </a:r>
          <a:endParaRPr lang="en-US" sz="1400" b="1">
            <a:solidFill>
              <a:sysClr val="windowText" lastClr="000000"/>
            </a:solidFill>
          </a:endParaRPr>
        </a:p>
      </xdr:txBody>
    </xdr:sp>
    <xdr:clientData/>
  </xdr:twoCellAnchor>
  <xdr:twoCellAnchor>
    <xdr:from>
      <xdr:col>1</xdr:col>
      <xdr:colOff>465173</xdr:colOff>
      <xdr:row>7</xdr:row>
      <xdr:rowOff>163475</xdr:rowOff>
    </xdr:from>
    <xdr:to>
      <xdr:col>2</xdr:col>
      <xdr:colOff>163475</xdr:colOff>
      <xdr:row>10</xdr:row>
      <xdr:rowOff>52720</xdr:rowOff>
    </xdr:to>
    <xdr:sp macro="" textlink="">
      <xdr:nvSpPr>
        <xdr:cNvPr id="36" name="Right Arrow 27">
          <a:extLst>
            <a:ext uri="{FF2B5EF4-FFF2-40B4-BE49-F238E27FC236}">
              <a16:creationId xmlns:a16="http://schemas.microsoft.com/office/drawing/2014/main" id="{36053983-3C84-4E78-AAAF-B08577D74A74}"/>
            </a:ext>
          </a:extLst>
        </xdr:cNvPr>
        <xdr:cNvSpPr/>
      </xdr:nvSpPr>
      <xdr:spPr>
        <a:xfrm rot="5400000">
          <a:off x="1034237" y="1366504"/>
          <a:ext cx="387646" cy="307459"/>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63795</xdr:colOff>
      <xdr:row>16</xdr:row>
      <xdr:rowOff>16835</xdr:rowOff>
    </xdr:from>
    <xdr:to>
      <xdr:col>6</xdr:col>
      <xdr:colOff>371254</xdr:colOff>
      <xdr:row>18</xdr:row>
      <xdr:rowOff>72214</xdr:rowOff>
    </xdr:to>
    <xdr:sp macro="" textlink="">
      <xdr:nvSpPr>
        <xdr:cNvPr id="37" name="Right Arrow 27">
          <a:extLst>
            <a:ext uri="{FF2B5EF4-FFF2-40B4-BE49-F238E27FC236}">
              <a16:creationId xmlns:a16="http://schemas.microsoft.com/office/drawing/2014/main" id="{920037BD-3747-4830-B91B-6821873848EE}"/>
            </a:ext>
          </a:extLst>
        </xdr:cNvPr>
        <xdr:cNvSpPr/>
      </xdr:nvSpPr>
      <xdr:spPr>
        <a:xfrm rot="5400000">
          <a:off x="3678644" y="2715068"/>
          <a:ext cx="387646" cy="307459"/>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44305</xdr:colOff>
      <xdr:row>11</xdr:row>
      <xdr:rowOff>22153</xdr:rowOff>
    </xdr:from>
    <xdr:to>
      <xdr:col>6</xdr:col>
      <xdr:colOff>351764</xdr:colOff>
      <xdr:row>13</xdr:row>
      <xdr:rowOff>77532</xdr:rowOff>
    </xdr:to>
    <xdr:sp macro="" textlink="">
      <xdr:nvSpPr>
        <xdr:cNvPr id="38" name="Right Arrow 27">
          <a:extLst>
            <a:ext uri="{FF2B5EF4-FFF2-40B4-BE49-F238E27FC236}">
              <a16:creationId xmlns:a16="http://schemas.microsoft.com/office/drawing/2014/main" id="{41218F34-E460-4774-94EE-FD6097E61EA6}"/>
            </a:ext>
          </a:extLst>
        </xdr:cNvPr>
        <xdr:cNvSpPr/>
      </xdr:nvSpPr>
      <xdr:spPr>
        <a:xfrm rot="16200000">
          <a:off x="3659154" y="1889717"/>
          <a:ext cx="387646" cy="307459"/>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422426</xdr:colOff>
      <xdr:row>6</xdr:row>
      <xdr:rowOff>126042</xdr:rowOff>
    </xdr:from>
    <xdr:to>
      <xdr:col>7</xdr:col>
      <xdr:colOff>200915</xdr:colOff>
      <xdr:row>8</xdr:row>
      <xdr:rowOff>101233</xdr:rowOff>
    </xdr:to>
    <xdr:sp macro="" textlink="">
      <xdr:nvSpPr>
        <xdr:cNvPr id="39" name="Right Arrow 27">
          <a:extLst>
            <a:ext uri="{FF2B5EF4-FFF2-40B4-BE49-F238E27FC236}">
              <a16:creationId xmlns:a16="http://schemas.microsoft.com/office/drawing/2014/main" id="{6ABD89AC-53DC-422D-BB9D-A339CEDB66D5}"/>
            </a:ext>
          </a:extLst>
        </xdr:cNvPr>
        <xdr:cNvSpPr/>
      </xdr:nvSpPr>
      <xdr:spPr>
        <a:xfrm>
          <a:off x="4077368" y="1122844"/>
          <a:ext cx="387646" cy="307459"/>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10</xdr:col>
      <xdr:colOff>446731</xdr:colOff>
      <xdr:row>6</xdr:row>
      <xdr:rowOff>8421</xdr:rowOff>
    </xdr:from>
    <xdr:to>
      <xdr:col>11</xdr:col>
      <xdr:colOff>267274</xdr:colOff>
      <xdr:row>7</xdr:row>
      <xdr:rowOff>161594</xdr:rowOff>
    </xdr:to>
    <xdr:sp macro="" textlink="">
      <xdr:nvSpPr>
        <xdr:cNvPr id="40" name="Right Arrow 27">
          <a:extLst>
            <a:ext uri="{FF2B5EF4-FFF2-40B4-BE49-F238E27FC236}">
              <a16:creationId xmlns:a16="http://schemas.microsoft.com/office/drawing/2014/main" id="{A89BB139-3E04-4FBF-B6F2-D929F50DD435}"/>
            </a:ext>
          </a:extLst>
        </xdr:cNvPr>
        <xdr:cNvSpPr/>
      </xdr:nvSpPr>
      <xdr:spPr>
        <a:xfrm>
          <a:off x="6538301" y="1005223"/>
          <a:ext cx="429700" cy="319307"/>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440365</xdr:colOff>
      <xdr:row>9</xdr:row>
      <xdr:rowOff>72213</xdr:rowOff>
    </xdr:from>
    <xdr:to>
      <xdr:col>9</xdr:col>
      <xdr:colOff>138667</xdr:colOff>
      <xdr:row>11</xdr:row>
      <xdr:rowOff>127591</xdr:rowOff>
    </xdr:to>
    <xdr:sp macro="" textlink="">
      <xdr:nvSpPr>
        <xdr:cNvPr id="41" name="Right Arrow 27">
          <a:extLst>
            <a:ext uri="{FF2B5EF4-FFF2-40B4-BE49-F238E27FC236}">
              <a16:creationId xmlns:a16="http://schemas.microsoft.com/office/drawing/2014/main" id="{89E1C9C6-0EC8-43B5-8AFC-DF8302C8DE2C}"/>
            </a:ext>
          </a:extLst>
        </xdr:cNvPr>
        <xdr:cNvSpPr/>
      </xdr:nvSpPr>
      <xdr:spPr>
        <a:xfrm rot="5400000">
          <a:off x="5273528" y="1607509"/>
          <a:ext cx="387646" cy="307459"/>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12</xdr:col>
      <xdr:colOff>493086</xdr:colOff>
      <xdr:row>9</xdr:row>
      <xdr:rowOff>47404</xdr:rowOff>
    </xdr:from>
    <xdr:to>
      <xdr:col>13</xdr:col>
      <xdr:colOff>191388</xdr:colOff>
      <xdr:row>11</xdr:row>
      <xdr:rowOff>102782</xdr:rowOff>
    </xdr:to>
    <xdr:sp macro="" textlink="">
      <xdr:nvSpPr>
        <xdr:cNvPr id="42" name="Right Arrow 27">
          <a:extLst>
            <a:ext uri="{FF2B5EF4-FFF2-40B4-BE49-F238E27FC236}">
              <a16:creationId xmlns:a16="http://schemas.microsoft.com/office/drawing/2014/main" id="{F0FB0369-8E5E-424C-A0D9-20FD1BA2E4C2}"/>
            </a:ext>
          </a:extLst>
        </xdr:cNvPr>
        <xdr:cNvSpPr/>
      </xdr:nvSpPr>
      <xdr:spPr>
        <a:xfrm rot="5400000">
          <a:off x="7762877" y="1582700"/>
          <a:ext cx="387646" cy="307459"/>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16</xdr:col>
      <xdr:colOff>579035</xdr:colOff>
      <xdr:row>8</xdr:row>
      <xdr:rowOff>133349</xdr:rowOff>
    </xdr:from>
    <xdr:to>
      <xdr:col>17</xdr:col>
      <xdr:colOff>277337</xdr:colOff>
      <xdr:row>11</xdr:row>
      <xdr:rowOff>22594</xdr:rowOff>
    </xdr:to>
    <xdr:sp macro="" textlink="">
      <xdr:nvSpPr>
        <xdr:cNvPr id="43" name="Right Arrow 27">
          <a:extLst>
            <a:ext uri="{FF2B5EF4-FFF2-40B4-BE49-F238E27FC236}">
              <a16:creationId xmlns:a16="http://schemas.microsoft.com/office/drawing/2014/main" id="{0B3F671E-4664-4FFC-BA8E-48CB36517420}"/>
            </a:ext>
          </a:extLst>
        </xdr:cNvPr>
        <xdr:cNvSpPr/>
      </xdr:nvSpPr>
      <xdr:spPr>
        <a:xfrm rot="5400000">
          <a:off x="10285454" y="1502512"/>
          <a:ext cx="387646" cy="307459"/>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22</xdr:col>
      <xdr:colOff>61849</xdr:colOff>
      <xdr:row>0</xdr:row>
      <xdr:rowOff>37111</xdr:rowOff>
    </xdr:from>
    <xdr:to>
      <xdr:col>25</xdr:col>
      <xdr:colOff>173181</xdr:colOff>
      <xdr:row>15</xdr:row>
      <xdr:rowOff>49481</xdr:rowOff>
    </xdr:to>
    <xdr:sp macro="" textlink="">
      <xdr:nvSpPr>
        <xdr:cNvPr id="21" name="Rectangle: Rounded Corners 20">
          <a:extLst>
            <a:ext uri="{FF2B5EF4-FFF2-40B4-BE49-F238E27FC236}">
              <a16:creationId xmlns:a16="http://schemas.microsoft.com/office/drawing/2014/main" id="{D53CB7D7-9CB5-4241-9105-CD1396188C85}"/>
            </a:ext>
          </a:extLst>
        </xdr:cNvPr>
        <xdr:cNvSpPr/>
      </xdr:nvSpPr>
      <xdr:spPr>
        <a:xfrm>
          <a:off x="13396849" y="37111"/>
          <a:ext cx="1929741" cy="2424545"/>
        </a:xfrm>
        <a:prstGeom prst="roundRect">
          <a:avLst/>
        </a:prstGeom>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mr-IN" sz="1200" b="1"/>
            <a:t>हे सॉफ्टवेअर आवडल्यास याची किंमत म्हणून गरीब विद्यार्थ्याचा खर्च करावा.</a:t>
          </a:r>
          <a:r>
            <a:rPr lang="mr-IN" sz="1200" b="1" baseline="0"/>
            <a:t> त्याला माझ्या वतीने वह्या , पेन आपणास शक्य असेल ती मदत करावी.ही नम्र विनंती.</a:t>
          </a:r>
          <a:endParaRPr lang="en-US" sz="1200" b="1"/>
        </a:p>
      </xdr:txBody>
    </xdr:sp>
    <xdr:clientData/>
  </xdr:twoCellAnchor>
  <xdr:twoCellAnchor>
    <xdr:from>
      <xdr:col>7</xdr:col>
      <xdr:colOff>197921</xdr:colOff>
      <xdr:row>16</xdr:row>
      <xdr:rowOff>49480</xdr:rowOff>
    </xdr:from>
    <xdr:to>
      <xdr:col>10</xdr:col>
      <xdr:colOff>-1</xdr:colOff>
      <xdr:row>20</xdr:row>
      <xdr:rowOff>97106</xdr:rowOff>
    </xdr:to>
    <xdr:sp macro="" textlink="">
      <xdr:nvSpPr>
        <xdr:cNvPr id="27" name="Rounded Rectangle 15">
          <a:hlinkClick xmlns:r="http://schemas.openxmlformats.org/officeDocument/2006/relationships" r:id="rId30"/>
          <a:extLst>
            <a:ext uri="{FF2B5EF4-FFF2-40B4-BE49-F238E27FC236}">
              <a16:creationId xmlns:a16="http://schemas.microsoft.com/office/drawing/2014/main" id="{5BDDCD09-AF93-44A7-96F3-7C55B6FF94E2}"/>
            </a:ext>
          </a:extLst>
        </xdr:cNvPr>
        <xdr:cNvSpPr/>
      </xdr:nvSpPr>
      <xdr:spPr>
        <a:xfrm>
          <a:off x="4440876" y="2622467"/>
          <a:ext cx="1620487" cy="690873"/>
        </a:xfrm>
        <a:prstGeom prst="roundRect">
          <a:avLst/>
        </a:prstGeom>
        <a:blipFill>
          <a:blip xmlns:r="http://schemas.openxmlformats.org/officeDocument/2006/relationships" r:embed="rId14"/>
          <a:tile tx="0" ty="0" sx="100000" sy="100000" flip="none" algn="tl"/>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प्रगती पुस्तकासाठी हजेरी पत्रक </a:t>
          </a:r>
          <a:endParaRPr lang="en-US" sz="1400" b="1">
            <a:solidFill>
              <a:sysClr val="windowText" lastClr="000000"/>
            </a:solidFill>
          </a:endParaRPr>
        </a:p>
      </xdr:txBody>
    </xdr:sp>
    <xdr:clientData/>
  </xdr:twoCellAnchor>
  <xdr:twoCellAnchor>
    <xdr:from>
      <xdr:col>15</xdr:col>
      <xdr:colOff>420586</xdr:colOff>
      <xdr:row>14</xdr:row>
      <xdr:rowOff>12370</xdr:rowOff>
    </xdr:from>
    <xdr:to>
      <xdr:col>16</xdr:col>
      <xdr:colOff>493236</xdr:colOff>
      <xdr:row>17</xdr:row>
      <xdr:rowOff>51133</xdr:rowOff>
    </xdr:to>
    <xdr:sp macro="" textlink="">
      <xdr:nvSpPr>
        <xdr:cNvPr id="44" name="Rounded Rectangle 3">
          <a:hlinkClick xmlns:r="http://schemas.openxmlformats.org/officeDocument/2006/relationships" r:id="rId31"/>
          <a:extLst>
            <a:ext uri="{FF2B5EF4-FFF2-40B4-BE49-F238E27FC236}">
              <a16:creationId xmlns:a16="http://schemas.microsoft.com/office/drawing/2014/main" id="{EA38FF3B-4F84-4313-B943-960F18CF0C20}"/>
            </a:ext>
          </a:extLst>
        </xdr:cNvPr>
        <xdr:cNvSpPr/>
      </xdr:nvSpPr>
      <xdr:spPr>
        <a:xfrm>
          <a:off x="9512631" y="2263734"/>
          <a:ext cx="678787" cy="52119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श्रेणी </a:t>
          </a:r>
          <a:endParaRPr lang="en-US" sz="1400" b="1">
            <a:solidFill>
              <a:sysClr val="windowText" lastClr="000000"/>
            </a:solidFill>
          </a:endParaRPr>
        </a:p>
      </xdr:txBody>
    </xdr:sp>
    <xdr:clientData/>
  </xdr:twoCellAnchor>
  <xdr:twoCellAnchor>
    <xdr:from>
      <xdr:col>17</xdr:col>
      <xdr:colOff>350321</xdr:colOff>
      <xdr:row>14</xdr:row>
      <xdr:rowOff>53439</xdr:rowOff>
    </xdr:from>
    <xdr:to>
      <xdr:col>18</xdr:col>
      <xdr:colOff>422971</xdr:colOff>
      <xdr:row>17</xdr:row>
      <xdr:rowOff>92202</xdr:rowOff>
    </xdr:to>
    <xdr:sp macro="" textlink="">
      <xdr:nvSpPr>
        <xdr:cNvPr id="45" name="Rounded Rectangle 3">
          <a:hlinkClick xmlns:r="http://schemas.openxmlformats.org/officeDocument/2006/relationships" r:id="rId32"/>
          <a:extLst>
            <a:ext uri="{FF2B5EF4-FFF2-40B4-BE49-F238E27FC236}">
              <a16:creationId xmlns:a16="http://schemas.microsoft.com/office/drawing/2014/main" id="{EF9F1EBA-9E2B-4359-8DC5-353DC86FAFAB}"/>
            </a:ext>
          </a:extLst>
        </xdr:cNvPr>
        <xdr:cNvSpPr/>
      </xdr:nvSpPr>
      <xdr:spPr>
        <a:xfrm>
          <a:off x="10654639" y="2304803"/>
          <a:ext cx="678787" cy="52119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400" b="1">
              <a:solidFill>
                <a:sysClr val="windowText" lastClr="000000"/>
              </a:solidFill>
            </a:rPr>
            <a:t>श्रेणी </a:t>
          </a:r>
          <a:endParaRPr lang="en-US" sz="1400" b="1">
            <a:solidFill>
              <a:sysClr val="windowText" lastClr="000000"/>
            </a:solidFill>
          </a:endParaRPr>
        </a:p>
      </xdr:txBody>
    </xdr:sp>
    <xdr:clientData/>
  </xdr:twoCellAnchor>
  <xdr:twoCellAnchor>
    <xdr:from>
      <xdr:col>23</xdr:col>
      <xdr:colOff>346365</xdr:colOff>
      <xdr:row>15</xdr:row>
      <xdr:rowOff>61852</xdr:rowOff>
    </xdr:from>
    <xdr:to>
      <xdr:col>26</xdr:col>
      <xdr:colOff>247403</xdr:colOff>
      <xdr:row>22</xdr:row>
      <xdr:rowOff>24740</xdr:rowOff>
    </xdr:to>
    <xdr:sp macro="" textlink="">
      <xdr:nvSpPr>
        <xdr:cNvPr id="46" name="Rectangle: Rounded Corners 45">
          <a:extLst>
            <a:ext uri="{FF2B5EF4-FFF2-40B4-BE49-F238E27FC236}">
              <a16:creationId xmlns:a16="http://schemas.microsoft.com/office/drawing/2014/main" id="{E891A127-9A07-2500-8645-080E5389312D}"/>
            </a:ext>
          </a:extLst>
        </xdr:cNvPr>
        <xdr:cNvSpPr/>
      </xdr:nvSpPr>
      <xdr:spPr>
        <a:xfrm>
          <a:off x="14287501" y="2474027"/>
          <a:ext cx="1719447" cy="1088570"/>
        </a:xfrm>
        <a:prstGeom prst="round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mr-IN" sz="1200" b="1"/>
            <a:t>सॉफ्टवेअर वापर कसा करावा यासाठी खालील लिंक वर क्लिक करा.</a:t>
          </a:r>
          <a:endParaRPr lang="en-US" sz="1200" b="1"/>
        </a:p>
        <a:p>
          <a:pPr algn="l"/>
          <a:endParaRPr lang="en-US" sz="1200" b="1"/>
        </a:p>
        <a:p>
          <a:pPr algn="l"/>
          <a:endParaRPr lang="mr-IN" sz="1200" b="1"/>
        </a:p>
      </xdr:txBody>
    </xdr:sp>
    <xdr:clientData/>
  </xdr:twoCellAnchor>
  <xdr:twoCellAnchor>
    <xdr:from>
      <xdr:col>24</xdr:col>
      <xdr:colOff>442744</xdr:colOff>
      <xdr:row>20</xdr:row>
      <xdr:rowOff>132412</xdr:rowOff>
    </xdr:from>
    <xdr:to>
      <xdr:col>25</xdr:col>
      <xdr:colOff>141047</xdr:colOff>
      <xdr:row>23</xdr:row>
      <xdr:rowOff>26979</xdr:rowOff>
    </xdr:to>
    <xdr:sp macro="" textlink="">
      <xdr:nvSpPr>
        <xdr:cNvPr id="47" name="Right Arrow 27">
          <a:extLst>
            <a:ext uri="{FF2B5EF4-FFF2-40B4-BE49-F238E27FC236}">
              <a16:creationId xmlns:a16="http://schemas.microsoft.com/office/drawing/2014/main" id="{EF4303A4-280C-420D-847F-3B968B9CEF7A}"/>
            </a:ext>
          </a:extLst>
        </xdr:cNvPr>
        <xdr:cNvSpPr/>
      </xdr:nvSpPr>
      <xdr:spPr>
        <a:xfrm rot="5400000">
          <a:off x="14953736" y="3384927"/>
          <a:ext cx="377002" cy="304439"/>
        </a:xfrm>
        <a:prstGeom prst="rightArrow">
          <a:avLst>
            <a:gd name="adj1" fmla="val 50000"/>
            <a:gd name="adj2" fmla="val 58571"/>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57150</xdr:colOff>
      <xdr:row>0</xdr:row>
      <xdr:rowOff>304800</xdr:rowOff>
    </xdr:from>
    <xdr:to>
      <xdr:col>13</xdr:col>
      <xdr:colOff>1209675</xdr:colOff>
      <xdr:row>2</xdr:row>
      <xdr:rowOff>47625</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100-000004000000}"/>
            </a:ext>
          </a:extLst>
        </xdr:cNvPr>
        <xdr:cNvSpPr/>
      </xdr:nvSpPr>
      <xdr:spPr>
        <a:xfrm>
          <a:off x="11210925" y="304800"/>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1152525</xdr:colOff>
      <xdr:row>1</xdr:row>
      <xdr:rowOff>114300</xdr:rowOff>
    </xdr:to>
    <xdr:sp macro="" textlink="">
      <xdr:nvSpPr>
        <xdr:cNvPr id="3" name="Rounded Rectangle 3">
          <a:hlinkClick xmlns:r="http://schemas.openxmlformats.org/officeDocument/2006/relationships" r:id="rId1"/>
          <a:extLst>
            <a:ext uri="{FF2B5EF4-FFF2-40B4-BE49-F238E27FC236}">
              <a16:creationId xmlns:a16="http://schemas.microsoft.com/office/drawing/2014/main" id="{C905C223-75BE-4BE1-AFEC-EE04F95D32D2}"/>
            </a:ext>
          </a:extLst>
        </xdr:cNvPr>
        <xdr:cNvSpPr/>
      </xdr:nvSpPr>
      <xdr:spPr>
        <a:xfrm>
          <a:off x="514350" y="0"/>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twoCellAnchor>
    <xdr:from>
      <xdr:col>9</xdr:col>
      <xdr:colOff>552450</xdr:colOff>
      <xdr:row>1</xdr:row>
      <xdr:rowOff>276225</xdr:rowOff>
    </xdr:from>
    <xdr:to>
      <xdr:col>9</xdr:col>
      <xdr:colOff>1171575</xdr:colOff>
      <xdr:row>4</xdr:row>
      <xdr:rowOff>66675</xdr:rowOff>
    </xdr:to>
    <xdr:sp macro="" textlink="">
      <xdr:nvSpPr>
        <xdr:cNvPr id="4" name="Down Arrow 2">
          <a:extLst>
            <a:ext uri="{FF2B5EF4-FFF2-40B4-BE49-F238E27FC236}">
              <a16:creationId xmlns:a16="http://schemas.microsoft.com/office/drawing/2014/main" id="{E55E9A5E-F9DB-4244-B782-7AD87F8E022C}"/>
            </a:ext>
          </a:extLst>
        </xdr:cNvPr>
        <xdr:cNvSpPr/>
      </xdr:nvSpPr>
      <xdr:spPr>
        <a:xfrm>
          <a:off x="7267575" y="581025"/>
          <a:ext cx="619125" cy="7048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581025</xdr:colOff>
      <xdr:row>2</xdr:row>
      <xdr:rowOff>57150</xdr:rowOff>
    </xdr:from>
    <xdr:to>
      <xdr:col>9</xdr:col>
      <xdr:colOff>495300</xdr:colOff>
      <xdr:row>3</xdr:row>
      <xdr:rowOff>171450</xdr:rowOff>
    </xdr:to>
    <xdr:sp macro="" textlink="">
      <xdr:nvSpPr>
        <xdr:cNvPr id="5" name="Rounded Rectangle 3">
          <a:hlinkClick xmlns:r="http://schemas.openxmlformats.org/officeDocument/2006/relationships" r:id="rId1"/>
          <a:extLst>
            <a:ext uri="{FF2B5EF4-FFF2-40B4-BE49-F238E27FC236}">
              <a16:creationId xmlns:a16="http://schemas.microsoft.com/office/drawing/2014/main" id="{6E9AA2B0-2C5C-482E-8CEE-467EA6EFDE93}"/>
            </a:ext>
          </a:extLst>
        </xdr:cNvPr>
        <xdr:cNvSpPr/>
      </xdr:nvSpPr>
      <xdr:spPr>
        <a:xfrm>
          <a:off x="11696700" y="666750"/>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257175</xdr:colOff>
      <xdr:row>0</xdr:row>
      <xdr:rowOff>161925</xdr:rowOff>
    </xdr:from>
    <xdr:to>
      <xdr:col>2</xdr:col>
      <xdr:colOff>1409700</xdr:colOff>
      <xdr:row>1</xdr:row>
      <xdr:rowOff>276225</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200-000004000000}"/>
            </a:ext>
          </a:extLst>
        </xdr:cNvPr>
        <xdr:cNvSpPr/>
      </xdr:nvSpPr>
      <xdr:spPr>
        <a:xfrm>
          <a:off x="771525" y="161925"/>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76200</xdr:colOff>
      <xdr:row>0</xdr:row>
      <xdr:rowOff>38100</xdr:rowOff>
    </xdr:from>
    <xdr:to>
      <xdr:col>2</xdr:col>
      <xdr:colOff>1085850</xdr:colOff>
      <xdr:row>1</xdr:row>
      <xdr:rowOff>152400</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300-000003000000}"/>
            </a:ext>
          </a:extLst>
        </xdr:cNvPr>
        <xdr:cNvSpPr/>
      </xdr:nvSpPr>
      <xdr:spPr>
        <a:xfrm>
          <a:off x="247650" y="38100"/>
          <a:ext cx="1352550"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76200</xdr:colOff>
      <xdr:row>0</xdr:row>
      <xdr:rowOff>161925</xdr:rowOff>
    </xdr:from>
    <xdr:to>
      <xdr:col>2</xdr:col>
      <xdr:colOff>885825</xdr:colOff>
      <xdr:row>1</xdr:row>
      <xdr:rowOff>276225</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247650" y="161925"/>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9525</xdr:colOff>
      <xdr:row>0</xdr:row>
      <xdr:rowOff>161925</xdr:rowOff>
    </xdr:from>
    <xdr:to>
      <xdr:col>2</xdr:col>
      <xdr:colOff>819150</xdr:colOff>
      <xdr:row>1</xdr:row>
      <xdr:rowOff>276225</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180975" y="161925"/>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161925</xdr:colOff>
      <xdr:row>0</xdr:row>
      <xdr:rowOff>209550</xdr:rowOff>
    </xdr:from>
    <xdr:to>
      <xdr:col>2</xdr:col>
      <xdr:colOff>800100</xdr:colOff>
      <xdr:row>2</xdr:row>
      <xdr:rowOff>19050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61925" y="209550"/>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190500</xdr:colOff>
      <xdr:row>0</xdr:row>
      <xdr:rowOff>123825</xdr:rowOff>
    </xdr:from>
    <xdr:to>
      <xdr:col>2</xdr:col>
      <xdr:colOff>1000125</xdr:colOff>
      <xdr:row>1</xdr:row>
      <xdr:rowOff>238125</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361950" y="123825"/>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257175</xdr:colOff>
      <xdr:row>0</xdr:row>
      <xdr:rowOff>152400</xdr:rowOff>
    </xdr:from>
    <xdr:to>
      <xdr:col>2</xdr:col>
      <xdr:colOff>1066800</xdr:colOff>
      <xdr:row>1</xdr:row>
      <xdr:rowOff>266700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428625" y="152400"/>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257175</xdr:colOff>
      <xdr:row>0</xdr:row>
      <xdr:rowOff>76200</xdr:rowOff>
    </xdr:from>
    <xdr:to>
      <xdr:col>2</xdr:col>
      <xdr:colOff>1066800</xdr:colOff>
      <xdr:row>1</xdr:row>
      <xdr:rowOff>190500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428625" y="76200"/>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304800</xdr:colOff>
      <xdr:row>0</xdr:row>
      <xdr:rowOff>104775</xdr:rowOff>
    </xdr:from>
    <xdr:to>
      <xdr:col>2</xdr:col>
      <xdr:colOff>1114425</xdr:colOff>
      <xdr:row>1</xdr:row>
      <xdr:rowOff>219075</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476250" y="104775"/>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514350</xdr:colOff>
      <xdr:row>4</xdr:row>
      <xdr:rowOff>85726</xdr:rowOff>
    </xdr:from>
    <xdr:to>
      <xdr:col>8</xdr:col>
      <xdr:colOff>247650</xdr:colOff>
      <xdr:row>6</xdr:row>
      <xdr:rowOff>47626</xdr:rowOff>
    </xdr:to>
    <xdr:cxnSp macro="">
      <xdr:nvCxnSpPr>
        <xdr:cNvPr id="3" name="Straight Arrow Connector 2">
          <a:extLst>
            <a:ext uri="{FF2B5EF4-FFF2-40B4-BE49-F238E27FC236}">
              <a16:creationId xmlns:a16="http://schemas.microsoft.com/office/drawing/2014/main" id="{00000000-0008-0000-0B00-000003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11</xdr:row>
      <xdr:rowOff>9528</xdr:rowOff>
    </xdr:from>
    <xdr:to>
      <xdr:col>7</xdr:col>
      <xdr:colOff>152401</xdr:colOff>
      <xdr:row>11</xdr:row>
      <xdr:rowOff>209551</xdr:rowOff>
    </xdr:to>
    <xdr:cxnSp macro="">
      <xdr:nvCxnSpPr>
        <xdr:cNvPr id="4" name="Straight Arrow Connector 3">
          <a:extLst>
            <a:ext uri="{FF2B5EF4-FFF2-40B4-BE49-F238E27FC236}">
              <a16:creationId xmlns:a16="http://schemas.microsoft.com/office/drawing/2014/main" id="{00000000-0008-0000-0B00-000004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35</xdr:row>
      <xdr:rowOff>85726</xdr:rowOff>
    </xdr:from>
    <xdr:to>
      <xdr:col>8</xdr:col>
      <xdr:colOff>247650</xdr:colOff>
      <xdr:row>37</xdr:row>
      <xdr:rowOff>47626</xdr:rowOff>
    </xdr:to>
    <xdr:cxnSp macro="">
      <xdr:nvCxnSpPr>
        <xdr:cNvPr id="5" name="Straight Arrow Connector 4">
          <a:extLst>
            <a:ext uri="{FF2B5EF4-FFF2-40B4-BE49-F238E27FC236}">
              <a16:creationId xmlns:a16="http://schemas.microsoft.com/office/drawing/2014/main" id="{00000000-0008-0000-0B00-000005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42</xdr:row>
      <xdr:rowOff>9528</xdr:rowOff>
    </xdr:from>
    <xdr:to>
      <xdr:col>7</xdr:col>
      <xdr:colOff>152401</xdr:colOff>
      <xdr:row>42</xdr:row>
      <xdr:rowOff>209551</xdr:rowOff>
    </xdr:to>
    <xdr:cxnSp macro="">
      <xdr:nvCxnSpPr>
        <xdr:cNvPr id="6" name="Straight Arrow Connector 5">
          <a:extLst>
            <a:ext uri="{FF2B5EF4-FFF2-40B4-BE49-F238E27FC236}">
              <a16:creationId xmlns:a16="http://schemas.microsoft.com/office/drawing/2014/main" id="{00000000-0008-0000-0B00-000006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66</xdr:row>
      <xdr:rowOff>85726</xdr:rowOff>
    </xdr:from>
    <xdr:to>
      <xdr:col>8</xdr:col>
      <xdr:colOff>247650</xdr:colOff>
      <xdr:row>68</xdr:row>
      <xdr:rowOff>47626</xdr:rowOff>
    </xdr:to>
    <xdr:cxnSp macro="">
      <xdr:nvCxnSpPr>
        <xdr:cNvPr id="7" name="Straight Arrow Connector 6">
          <a:extLst>
            <a:ext uri="{FF2B5EF4-FFF2-40B4-BE49-F238E27FC236}">
              <a16:creationId xmlns:a16="http://schemas.microsoft.com/office/drawing/2014/main" id="{00000000-0008-0000-0B00-000007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73</xdr:row>
      <xdr:rowOff>9528</xdr:rowOff>
    </xdr:from>
    <xdr:to>
      <xdr:col>7</xdr:col>
      <xdr:colOff>152401</xdr:colOff>
      <xdr:row>73</xdr:row>
      <xdr:rowOff>209551</xdr:rowOff>
    </xdr:to>
    <xdr:cxnSp macro="">
      <xdr:nvCxnSpPr>
        <xdr:cNvPr id="8" name="Straight Arrow Connector 7">
          <a:extLst>
            <a:ext uri="{FF2B5EF4-FFF2-40B4-BE49-F238E27FC236}">
              <a16:creationId xmlns:a16="http://schemas.microsoft.com/office/drawing/2014/main" id="{00000000-0008-0000-0B00-000008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97</xdr:row>
      <xdr:rowOff>85726</xdr:rowOff>
    </xdr:from>
    <xdr:to>
      <xdr:col>8</xdr:col>
      <xdr:colOff>247650</xdr:colOff>
      <xdr:row>99</xdr:row>
      <xdr:rowOff>47626</xdr:rowOff>
    </xdr:to>
    <xdr:cxnSp macro="">
      <xdr:nvCxnSpPr>
        <xdr:cNvPr id="9" name="Straight Arrow Connector 8">
          <a:extLst>
            <a:ext uri="{FF2B5EF4-FFF2-40B4-BE49-F238E27FC236}">
              <a16:creationId xmlns:a16="http://schemas.microsoft.com/office/drawing/2014/main" id="{00000000-0008-0000-0B00-000009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104</xdr:row>
      <xdr:rowOff>9528</xdr:rowOff>
    </xdr:from>
    <xdr:to>
      <xdr:col>7</xdr:col>
      <xdr:colOff>152401</xdr:colOff>
      <xdr:row>104</xdr:row>
      <xdr:rowOff>209551</xdr:rowOff>
    </xdr:to>
    <xdr:cxnSp macro="">
      <xdr:nvCxnSpPr>
        <xdr:cNvPr id="10" name="Straight Arrow Connector 9">
          <a:extLst>
            <a:ext uri="{FF2B5EF4-FFF2-40B4-BE49-F238E27FC236}">
              <a16:creationId xmlns:a16="http://schemas.microsoft.com/office/drawing/2014/main" id="{00000000-0008-0000-0B00-00000A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128</xdr:row>
      <xdr:rowOff>85726</xdr:rowOff>
    </xdr:from>
    <xdr:to>
      <xdr:col>8</xdr:col>
      <xdr:colOff>247650</xdr:colOff>
      <xdr:row>130</xdr:row>
      <xdr:rowOff>47626</xdr:rowOff>
    </xdr:to>
    <xdr:cxnSp macro="">
      <xdr:nvCxnSpPr>
        <xdr:cNvPr id="11" name="Straight Arrow Connector 10">
          <a:extLst>
            <a:ext uri="{FF2B5EF4-FFF2-40B4-BE49-F238E27FC236}">
              <a16:creationId xmlns:a16="http://schemas.microsoft.com/office/drawing/2014/main" id="{00000000-0008-0000-0B00-00000B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135</xdr:row>
      <xdr:rowOff>9528</xdr:rowOff>
    </xdr:from>
    <xdr:to>
      <xdr:col>7</xdr:col>
      <xdr:colOff>152401</xdr:colOff>
      <xdr:row>135</xdr:row>
      <xdr:rowOff>209551</xdr:rowOff>
    </xdr:to>
    <xdr:cxnSp macro="">
      <xdr:nvCxnSpPr>
        <xdr:cNvPr id="12" name="Straight Arrow Connector 11">
          <a:extLst>
            <a:ext uri="{FF2B5EF4-FFF2-40B4-BE49-F238E27FC236}">
              <a16:creationId xmlns:a16="http://schemas.microsoft.com/office/drawing/2014/main" id="{00000000-0008-0000-0B00-00000C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159</xdr:row>
      <xdr:rowOff>85726</xdr:rowOff>
    </xdr:from>
    <xdr:to>
      <xdr:col>8</xdr:col>
      <xdr:colOff>247650</xdr:colOff>
      <xdr:row>161</xdr:row>
      <xdr:rowOff>47626</xdr:rowOff>
    </xdr:to>
    <xdr:cxnSp macro="">
      <xdr:nvCxnSpPr>
        <xdr:cNvPr id="13" name="Straight Arrow Connector 12">
          <a:extLst>
            <a:ext uri="{FF2B5EF4-FFF2-40B4-BE49-F238E27FC236}">
              <a16:creationId xmlns:a16="http://schemas.microsoft.com/office/drawing/2014/main" id="{00000000-0008-0000-0B00-00000D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166</xdr:row>
      <xdr:rowOff>9528</xdr:rowOff>
    </xdr:from>
    <xdr:to>
      <xdr:col>7</xdr:col>
      <xdr:colOff>152401</xdr:colOff>
      <xdr:row>166</xdr:row>
      <xdr:rowOff>209551</xdr:rowOff>
    </xdr:to>
    <xdr:cxnSp macro="">
      <xdr:nvCxnSpPr>
        <xdr:cNvPr id="14" name="Straight Arrow Connector 13">
          <a:extLst>
            <a:ext uri="{FF2B5EF4-FFF2-40B4-BE49-F238E27FC236}">
              <a16:creationId xmlns:a16="http://schemas.microsoft.com/office/drawing/2014/main" id="{00000000-0008-0000-0B00-00000E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190</xdr:row>
      <xdr:rowOff>85726</xdr:rowOff>
    </xdr:from>
    <xdr:to>
      <xdr:col>8</xdr:col>
      <xdr:colOff>247650</xdr:colOff>
      <xdr:row>192</xdr:row>
      <xdr:rowOff>47626</xdr:rowOff>
    </xdr:to>
    <xdr:cxnSp macro="">
      <xdr:nvCxnSpPr>
        <xdr:cNvPr id="15" name="Straight Arrow Connector 14">
          <a:extLst>
            <a:ext uri="{FF2B5EF4-FFF2-40B4-BE49-F238E27FC236}">
              <a16:creationId xmlns:a16="http://schemas.microsoft.com/office/drawing/2014/main" id="{00000000-0008-0000-0B00-00000F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197</xdr:row>
      <xdr:rowOff>9528</xdr:rowOff>
    </xdr:from>
    <xdr:to>
      <xdr:col>7</xdr:col>
      <xdr:colOff>152401</xdr:colOff>
      <xdr:row>197</xdr:row>
      <xdr:rowOff>209551</xdr:rowOff>
    </xdr:to>
    <xdr:cxnSp macro="">
      <xdr:nvCxnSpPr>
        <xdr:cNvPr id="16" name="Straight Arrow Connector 15">
          <a:extLst>
            <a:ext uri="{FF2B5EF4-FFF2-40B4-BE49-F238E27FC236}">
              <a16:creationId xmlns:a16="http://schemas.microsoft.com/office/drawing/2014/main" id="{00000000-0008-0000-0B00-000010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221</xdr:row>
      <xdr:rowOff>85726</xdr:rowOff>
    </xdr:from>
    <xdr:to>
      <xdr:col>8</xdr:col>
      <xdr:colOff>247650</xdr:colOff>
      <xdr:row>223</xdr:row>
      <xdr:rowOff>47626</xdr:rowOff>
    </xdr:to>
    <xdr:cxnSp macro="">
      <xdr:nvCxnSpPr>
        <xdr:cNvPr id="17" name="Straight Arrow Connector 16">
          <a:extLst>
            <a:ext uri="{FF2B5EF4-FFF2-40B4-BE49-F238E27FC236}">
              <a16:creationId xmlns:a16="http://schemas.microsoft.com/office/drawing/2014/main" id="{00000000-0008-0000-0B00-000011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228</xdr:row>
      <xdr:rowOff>9528</xdr:rowOff>
    </xdr:from>
    <xdr:to>
      <xdr:col>7</xdr:col>
      <xdr:colOff>152401</xdr:colOff>
      <xdr:row>228</xdr:row>
      <xdr:rowOff>209551</xdr:rowOff>
    </xdr:to>
    <xdr:cxnSp macro="">
      <xdr:nvCxnSpPr>
        <xdr:cNvPr id="18" name="Straight Arrow Connector 17">
          <a:extLst>
            <a:ext uri="{FF2B5EF4-FFF2-40B4-BE49-F238E27FC236}">
              <a16:creationId xmlns:a16="http://schemas.microsoft.com/office/drawing/2014/main" id="{00000000-0008-0000-0B00-000012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252</xdr:row>
      <xdr:rowOff>85726</xdr:rowOff>
    </xdr:from>
    <xdr:to>
      <xdr:col>8</xdr:col>
      <xdr:colOff>247650</xdr:colOff>
      <xdr:row>254</xdr:row>
      <xdr:rowOff>47626</xdr:rowOff>
    </xdr:to>
    <xdr:cxnSp macro="">
      <xdr:nvCxnSpPr>
        <xdr:cNvPr id="19" name="Straight Arrow Connector 18">
          <a:extLst>
            <a:ext uri="{FF2B5EF4-FFF2-40B4-BE49-F238E27FC236}">
              <a16:creationId xmlns:a16="http://schemas.microsoft.com/office/drawing/2014/main" id="{00000000-0008-0000-0B00-000013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259</xdr:row>
      <xdr:rowOff>9528</xdr:rowOff>
    </xdr:from>
    <xdr:to>
      <xdr:col>7</xdr:col>
      <xdr:colOff>152401</xdr:colOff>
      <xdr:row>259</xdr:row>
      <xdr:rowOff>209551</xdr:rowOff>
    </xdr:to>
    <xdr:cxnSp macro="">
      <xdr:nvCxnSpPr>
        <xdr:cNvPr id="20" name="Straight Arrow Connector 19">
          <a:extLst>
            <a:ext uri="{FF2B5EF4-FFF2-40B4-BE49-F238E27FC236}">
              <a16:creationId xmlns:a16="http://schemas.microsoft.com/office/drawing/2014/main" id="{00000000-0008-0000-0B00-000014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283</xdr:row>
      <xdr:rowOff>85726</xdr:rowOff>
    </xdr:from>
    <xdr:to>
      <xdr:col>8</xdr:col>
      <xdr:colOff>247650</xdr:colOff>
      <xdr:row>285</xdr:row>
      <xdr:rowOff>47626</xdr:rowOff>
    </xdr:to>
    <xdr:cxnSp macro="">
      <xdr:nvCxnSpPr>
        <xdr:cNvPr id="21" name="Straight Arrow Connector 20">
          <a:extLst>
            <a:ext uri="{FF2B5EF4-FFF2-40B4-BE49-F238E27FC236}">
              <a16:creationId xmlns:a16="http://schemas.microsoft.com/office/drawing/2014/main" id="{00000000-0008-0000-0B00-000015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290</xdr:row>
      <xdr:rowOff>9528</xdr:rowOff>
    </xdr:from>
    <xdr:to>
      <xdr:col>7</xdr:col>
      <xdr:colOff>152401</xdr:colOff>
      <xdr:row>290</xdr:row>
      <xdr:rowOff>209551</xdr:rowOff>
    </xdr:to>
    <xdr:cxnSp macro="">
      <xdr:nvCxnSpPr>
        <xdr:cNvPr id="22" name="Straight Arrow Connector 21">
          <a:extLst>
            <a:ext uri="{FF2B5EF4-FFF2-40B4-BE49-F238E27FC236}">
              <a16:creationId xmlns:a16="http://schemas.microsoft.com/office/drawing/2014/main" id="{00000000-0008-0000-0B00-000016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314</xdr:row>
      <xdr:rowOff>85726</xdr:rowOff>
    </xdr:from>
    <xdr:to>
      <xdr:col>8</xdr:col>
      <xdr:colOff>247650</xdr:colOff>
      <xdr:row>316</xdr:row>
      <xdr:rowOff>47626</xdr:rowOff>
    </xdr:to>
    <xdr:cxnSp macro="">
      <xdr:nvCxnSpPr>
        <xdr:cNvPr id="23" name="Straight Arrow Connector 22">
          <a:extLst>
            <a:ext uri="{FF2B5EF4-FFF2-40B4-BE49-F238E27FC236}">
              <a16:creationId xmlns:a16="http://schemas.microsoft.com/office/drawing/2014/main" id="{00000000-0008-0000-0B00-000017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321</xdr:row>
      <xdr:rowOff>9528</xdr:rowOff>
    </xdr:from>
    <xdr:to>
      <xdr:col>7</xdr:col>
      <xdr:colOff>152401</xdr:colOff>
      <xdr:row>321</xdr:row>
      <xdr:rowOff>209551</xdr:rowOff>
    </xdr:to>
    <xdr:cxnSp macro="">
      <xdr:nvCxnSpPr>
        <xdr:cNvPr id="24" name="Straight Arrow Connector 23">
          <a:extLst>
            <a:ext uri="{FF2B5EF4-FFF2-40B4-BE49-F238E27FC236}">
              <a16:creationId xmlns:a16="http://schemas.microsoft.com/office/drawing/2014/main" id="{00000000-0008-0000-0B00-000018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345</xdr:row>
      <xdr:rowOff>85726</xdr:rowOff>
    </xdr:from>
    <xdr:to>
      <xdr:col>8</xdr:col>
      <xdr:colOff>247650</xdr:colOff>
      <xdr:row>347</xdr:row>
      <xdr:rowOff>47626</xdr:rowOff>
    </xdr:to>
    <xdr:cxnSp macro="">
      <xdr:nvCxnSpPr>
        <xdr:cNvPr id="25" name="Straight Arrow Connector 24">
          <a:extLst>
            <a:ext uri="{FF2B5EF4-FFF2-40B4-BE49-F238E27FC236}">
              <a16:creationId xmlns:a16="http://schemas.microsoft.com/office/drawing/2014/main" id="{00000000-0008-0000-0B00-000019000000}"/>
            </a:ext>
          </a:extLst>
        </xdr:cNvPr>
        <xdr:cNvCxnSpPr/>
      </xdr:nvCxnSpPr>
      <xdr:spPr>
        <a:xfrm rot="10800000">
          <a:off x="7667625" y="11639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352</xdr:row>
      <xdr:rowOff>9528</xdr:rowOff>
    </xdr:from>
    <xdr:to>
      <xdr:col>7</xdr:col>
      <xdr:colOff>152401</xdr:colOff>
      <xdr:row>352</xdr:row>
      <xdr:rowOff>209551</xdr:rowOff>
    </xdr:to>
    <xdr:cxnSp macro="">
      <xdr:nvCxnSpPr>
        <xdr:cNvPr id="26" name="Straight Arrow Connector 25">
          <a:extLst>
            <a:ext uri="{FF2B5EF4-FFF2-40B4-BE49-F238E27FC236}">
              <a16:creationId xmlns:a16="http://schemas.microsoft.com/office/drawing/2014/main" id="{00000000-0008-0000-0B00-00001A000000}"/>
            </a:ext>
          </a:extLst>
        </xdr:cNvPr>
        <xdr:cNvCxnSpPr/>
      </xdr:nvCxnSpPr>
      <xdr:spPr>
        <a:xfrm rot="10800000">
          <a:off x="6686551" y="13611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376</xdr:row>
      <xdr:rowOff>85726</xdr:rowOff>
    </xdr:from>
    <xdr:to>
      <xdr:col>8</xdr:col>
      <xdr:colOff>247650</xdr:colOff>
      <xdr:row>378</xdr:row>
      <xdr:rowOff>47626</xdr:rowOff>
    </xdr:to>
    <xdr:cxnSp macro="">
      <xdr:nvCxnSpPr>
        <xdr:cNvPr id="27" name="Straight Arrow Connector 26">
          <a:extLst>
            <a:ext uri="{FF2B5EF4-FFF2-40B4-BE49-F238E27FC236}">
              <a16:creationId xmlns:a16="http://schemas.microsoft.com/office/drawing/2014/main" id="{00000000-0008-0000-0B00-00001B000000}"/>
            </a:ext>
          </a:extLst>
        </xdr:cNvPr>
        <xdr:cNvCxnSpPr/>
      </xdr:nvCxnSpPr>
      <xdr:spPr>
        <a:xfrm rot="10800000">
          <a:off x="7667625" y="22250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383</xdr:row>
      <xdr:rowOff>9528</xdr:rowOff>
    </xdr:from>
    <xdr:to>
      <xdr:col>7</xdr:col>
      <xdr:colOff>152401</xdr:colOff>
      <xdr:row>383</xdr:row>
      <xdr:rowOff>209551</xdr:rowOff>
    </xdr:to>
    <xdr:cxnSp macro="">
      <xdr:nvCxnSpPr>
        <xdr:cNvPr id="28" name="Straight Arrow Connector 27">
          <a:extLst>
            <a:ext uri="{FF2B5EF4-FFF2-40B4-BE49-F238E27FC236}">
              <a16:creationId xmlns:a16="http://schemas.microsoft.com/office/drawing/2014/main" id="{00000000-0008-0000-0B00-00001C000000}"/>
            </a:ext>
          </a:extLst>
        </xdr:cNvPr>
        <xdr:cNvCxnSpPr/>
      </xdr:nvCxnSpPr>
      <xdr:spPr>
        <a:xfrm rot="10800000">
          <a:off x="6686551" y="24222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407</xdr:row>
      <xdr:rowOff>85726</xdr:rowOff>
    </xdr:from>
    <xdr:to>
      <xdr:col>8</xdr:col>
      <xdr:colOff>247650</xdr:colOff>
      <xdr:row>409</xdr:row>
      <xdr:rowOff>47626</xdr:rowOff>
    </xdr:to>
    <xdr:cxnSp macro="">
      <xdr:nvCxnSpPr>
        <xdr:cNvPr id="29" name="Straight Arrow Connector 28">
          <a:extLst>
            <a:ext uri="{FF2B5EF4-FFF2-40B4-BE49-F238E27FC236}">
              <a16:creationId xmlns:a16="http://schemas.microsoft.com/office/drawing/2014/main" id="{00000000-0008-0000-0B00-00001D000000}"/>
            </a:ext>
          </a:extLst>
        </xdr:cNvPr>
        <xdr:cNvCxnSpPr/>
      </xdr:nvCxnSpPr>
      <xdr:spPr>
        <a:xfrm rot="10800000">
          <a:off x="7667625" y="32861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414</xdr:row>
      <xdr:rowOff>9528</xdr:rowOff>
    </xdr:from>
    <xdr:to>
      <xdr:col>7</xdr:col>
      <xdr:colOff>152401</xdr:colOff>
      <xdr:row>414</xdr:row>
      <xdr:rowOff>209551</xdr:rowOff>
    </xdr:to>
    <xdr:cxnSp macro="">
      <xdr:nvCxnSpPr>
        <xdr:cNvPr id="30" name="Straight Arrow Connector 29">
          <a:extLst>
            <a:ext uri="{FF2B5EF4-FFF2-40B4-BE49-F238E27FC236}">
              <a16:creationId xmlns:a16="http://schemas.microsoft.com/office/drawing/2014/main" id="{00000000-0008-0000-0B00-00001E000000}"/>
            </a:ext>
          </a:extLst>
        </xdr:cNvPr>
        <xdr:cNvCxnSpPr/>
      </xdr:nvCxnSpPr>
      <xdr:spPr>
        <a:xfrm rot="10800000">
          <a:off x="6686551" y="34832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438</xdr:row>
      <xdr:rowOff>85726</xdr:rowOff>
    </xdr:from>
    <xdr:to>
      <xdr:col>8</xdr:col>
      <xdr:colOff>247650</xdr:colOff>
      <xdr:row>440</xdr:row>
      <xdr:rowOff>47626</xdr:rowOff>
    </xdr:to>
    <xdr:cxnSp macro="">
      <xdr:nvCxnSpPr>
        <xdr:cNvPr id="31" name="Straight Arrow Connector 30">
          <a:extLst>
            <a:ext uri="{FF2B5EF4-FFF2-40B4-BE49-F238E27FC236}">
              <a16:creationId xmlns:a16="http://schemas.microsoft.com/office/drawing/2014/main" id="{00000000-0008-0000-0B00-00001F000000}"/>
            </a:ext>
          </a:extLst>
        </xdr:cNvPr>
        <xdr:cNvCxnSpPr/>
      </xdr:nvCxnSpPr>
      <xdr:spPr>
        <a:xfrm rot="10800000">
          <a:off x="7667625" y="43472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445</xdr:row>
      <xdr:rowOff>9528</xdr:rowOff>
    </xdr:from>
    <xdr:to>
      <xdr:col>7</xdr:col>
      <xdr:colOff>152401</xdr:colOff>
      <xdr:row>445</xdr:row>
      <xdr:rowOff>209551</xdr:rowOff>
    </xdr:to>
    <xdr:cxnSp macro="">
      <xdr:nvCxnSpPr>
        <xdr:cNvPr id="32" name="Straight Arrow Connector 31">
          <a:extLst>
            <a:ext uri="{FF2B5EF4-FFF2-40B4-BE49-F238E27FC236}">
              <a16:creationId xmlns:a16="http://schemas.microsoft.com/office/drawing/2014/main" id="{00000000-0008-0000-0B00-000020000000}"/>
            </a:ext>
          </a:extLst>
        </xdr:cNvPr>
        <xdr:cNvCxnSpPr/>
      </xdr:nvCxnSpPr>
      <xdr:spPr>
        <a:xfrm rot="10800000">
          <a:off x="6686551" y="45443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469</xdr:row>
      <xdr:rowOff>85726</xdr:rowOff>
    </xdr:from>
    <xdr:to>
      <xdr:col>8</xdr:col>
      <xdr:colOff>247650</xdr:colOff>
      <xdr:row>471</xdr:row>
      <xdr:rowOff>47626</xdr:rowOff>
    </xdr:to>
    <xdr:cxnSp macro="">
      <xdr:nvCxnSpPr>
        <xdr:cNvPr id="33" name="Straight Arrow Connector 32">
          <a:extLst>
            <a:ext uri="{FF2B5EF4-FFF2-40B4-BE49-F238E27FC236}">
              <a16:creationId xmlns:a16="http://schemas.microsoft.com/office/drawing/2014/main" id="{00000000-0008-0000-0B00-000021000000}"/>
            </a:ext>
          </a:extLst>
        </xdr:cNvPr>
        <xdr:cNvCxnSpPr/>
      </xdr:nvCxnSpPr>
      <xdr:spPr>
        <a:xfrm rot="10800000">
          <a:off x="7667625" y="54082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476</xdr:row>
      <xdr:rowOff>9528</xdr:rowOff>
    </xdr:from>
    <xdr:to>
      <xdr:col>7</xdr:col>
      <xdr:colOff>152401</xdr:colOff>
      <xdr:row>476</xdr:row>
      <xdr:rowOff>209551</xdr:rowOff>
    </xdr:to>
    <xdr:cxnSp macro="">
      <xdr:nvCxnSpPr>
        <xdr:cNvPr id="34" name="Straight Arrow Connector 33">
          <a:extLst>
            <a:ext uri="{FF2B5EF4-FFF2-40B4-BE49-F238E27FC236}">
              <a16:creationId xmlns:a16="http://schemas.microsoft.com/office/drawing/2014/main" id="{00000000-0008-0000-0B00-000022000000}"/>
            </a:ext>
          </a:extLst>
        </xdr:cNvPr>
        <xdr:cNvCxnSpPr/>
      </xdr:nvCxnSpPr>
      <xdr:spPr>
        <a:xfrm rot="10800000">
          <a:off x="6686551" y="56054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500</xdr:row>
      <xdr:rowOff>85726</xdr:rowOff>
    </xdr:from>
    <xdr:to>
      <xdr:col>8</xdr:col>
      <xdr:colOff>247650</xdr:colOff>
      <xdr:row>502</xdr:row>
      <xdr:rowOff>47626</xdr:rowOff>
    </xdr:to>
    <xdr:cxnSp macro="">
      <xdr:nvCxnSpPr>
        <xdr:cNvPr id="35" name="Straight Arrow Connector 34">
          <a:extLst>
            <a:ext uri="{FF2B5EF4-FFF2-40B4-BE49-F238E27FC236}">
              <a16:creationId xmlns:a16="http://schemas.microsoft.com/office/drawing/2014/main" id="{00000000-0008-0000-0B00-000023000000}"/>
            </a:ext>
          </a:extLst>
        </xdr:cNvPr>
        <xdr:cNvCxnSpPr/>
      </xdr:nvCxnSpPr>
      <xdr:spPr>
        <a:xfrm rot="10800000">
          <a:off x="7667625" y="64693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507</xdr:row>
      <xdr:rowOff>9528</xdr:rowOff>
    </xdr:from>
    <xdr:to>
      <xdr:col>7</xdr:col>
      <xdr:colOff>152401</xdr:colOff>
      <xdr:row>507</xdr:row>
      <xdr:rowOff>209551</xdr:rowOff>
    </xdr:to>
    <xdr:cxnSp macro="">
      <xdr:nvCxnSpPr>
        <xdr:cNvPr id="36" name="Straight Arrow Connector 35">
          <a:extLst>
            <a:ext uri="{FF2B5EF4-FFF2-40B4-BE49-F238E27FC236}">
              <a16:creationId xmlns:a16="http://schemas.microsoft.com/office/drawing/2014/main" id="{00000000-0008-0000-0B00-000024000000}"/>
            </a:ext>
          </a:extLst>
        </xdr:cNvPr>
        <xdr:cNvCxnSpPr/>
      </xdr:nvCxnSpPr>
      <xdr:spPr>
        <a:xfrm rot="10800000">
          <a:off x="6686551" y="66665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531</xdr:row>
      <xdr:rowOff>85726</xdr:rowOff>
    </xdr:from>
    <xdr:to>
      <xdr:col>8</xdr:col>
      <xdr:colOff>247650</xdr:colOff>
      <xdr:row>533</xdr:row>
      <xdr:rowOff>47626</xdr:rowOff>
    </xdr:to>
    <xdr:cxnSp macro="">
      <xdr:nvCxnSpPr>
        <xdr:cNvPr id="37" name="Straight Arrow Connector 36">
          <a:extLst>
            <a:ext uri="{FF2B5EF4-FFF2-40B4-BE49-F238E27FC236}">
              <a16:creationId xmlns:a16="http://schemas.microsoft.com/office/drawing/2014/main" id="{00000000-0008-0000-0B00-000025000000}"/>
            </a:ext>
          </a:extLst>
        </xdr:cNvPr>
        <xdr:cNvCxnSpPr/>
      </xdr:nvCxnSpPr>
      <xdr:spPr>
        <a:xfrm rot="10800000">
          <a:off x="7667625" y="75304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538</xdr:row>
      <xdr:rowOff>9528</xdr:rowOff>
    </xdr:from>
    <xdr:to>
      <xdr:col>7</xdr:col>
      <xdr:colOff>152401</xdr:colOff>
      <xdr:row>538</xdr:row>
      <xdr:rowOff>209551</xdr:rowOff>
    </xdr:to>
    <xdr:cxnSp macro="">
      <xdr:nvCxnSpPr>
        <xdr:cNvPr id="38" name="Straight Arrow Connector 37">
          <a:extLst>
            <a:ext uri="{FF2B5EF4-FFF2-40B4-BE49-F238E27FC236}">
              <a16:creationId xmlns:a16="http://schemas.microsoft.com/office/drawing/2014/main" id="{00000000-0008-0000-0B00-000026000000}"/>
            </a:ext>
          </a:extLst>
        </xdr:cNvPr>
        <xdr:cNvCxnSpPr/>
      </xdr:nvCxnSpPr>
      <xdr:spPr>
        <a:xfrm rot="10800000">
          <a:off x="6686551" y="77276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562</xdr:row>
      <xdr:rowOff>85726</xdr:rowOff>
    </xdr:from>
    <xdr:to>
      <xdr:col>8</xdr:col>
      <xdr:colOff>247650</xdr:colOff>
      <xdr:row>564</xdr:row>
      <xdr:rowOff>47626</xdr:rowOff>
    </xdr:to>
    <xdr:cxnSp macro="">
      <xdr:nvCxnSpPr>
        <xdr:cNvPr id="39" name="Straight Arrow Connector 38">
          <a:extLst>
            <a:ext uri="{FF2B5EF4-FFF2-40B4-BE49-F238E27FC236}">
              <a16:creationId xmlns:a16="http://schemas.microsoft.com/office/drawing/2014/main" id="{00000000-0008-0000-0B00-000027000000}"/>
            </a:ext>
          </a:extLst>
        </xdr:cNvPr>
        <xdr:cNvCxnSpPr/>
      </xdr:nvCxnSpPr>
      <xdr:spPr>
        <a:xfrm rot="10800000">
          <a:off x="7667625" y="85915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569</xdr:row>
      <xdr:rowOff>9528</xdr:rowOff>
    </xdr:from>
    <xdr:to>
      <xdr:col>7</xdr:col>
      <xdr:colOff>152401</xdr:colOff>
      <xdr:row>569</xdr:row>
      <xdr:rowOff>209551</xdr:rowOff>
    </xdr:to>
    <xdr:cxnSp macro="">
      <xdr:nvCxnSpPr>
        <xdr:cNvPr id="40" name="Straight Arrow Connector 39">
          <a:extLst>
            <a:ext uri="{FF2B5EF4-FFF2-40B4-BE49-F238E27FC236}">
              <a16:creationId xmlns:a16="http://schemas.microsoft.com/office/drawing/2014/main" id="{00000000-0008-0000-0B00-000028000000}"/>
            </a:ext>
          </a:extLst>
        </xdr:cNvPr>
        <xdr:cNvCxnSpPr/>
      </xdr:nvCxnSpPr>
      <xdr:spPr>
        <a:xfrm rot="10800000">
          <a:off x="6686551" y="87887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593</xdr:row>
      <xdr:rowOff>85726</xdr:rowOff>
    </xdr:from>
    <xdr:to>
      <xdr:col>8</xdr:col>
      <xdr:colOff>247650</xdr:colOff>
      <xdr:row>595</xdr:row>
      <xdr:rowOff>47626</xdr:rowOff>
    </xdr:to>
    <xdr:cxnSp macro="">
      <xdr:nvCxnSpPr>
        <xdr:cNvPr id="41" name="Straight Arrow Connector 40">
          <a:extLst>
            <a:ext uri="{FF2B5EF4-FFF2-40B4-BE49-F238E27FC236}">
              <a16:creationId xmlns:a16="http://schemas.microsoft.com/office/drawing/2014/main" id="{00000000-0008-0000-0B00-000029000000}"/>
            </a:ext>
          </a:extLst>
        </xdr:cNvPr>
        <xdr:cNvCxnSpPr/>
      </xdr:nvCxnSpPr>
      <xdr:spPr>
        <a:xfrm rot="10800000">
          <a:off x="7667625" y="96526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600</xdr:row>
      <xdr:rowOff>9528</xdr:rowOff>
    </xdr:from>
    <xdr:to>
      <xdr:col>7</xdr:col>
      <xdr:colOff>152401</xdr:colOff>
      <xdr:row>600</xdr:row>
      <xdr:rowOff>209551</xdr:rowOff>
    </xdr:to>
    <xdr:cxnSp macro="">
      <xdr:nvCxnSpPr>
        <xdr:cNvPr id="42" name="Straight Arrow Connector 41">
          <a:extLst>
            <a:ext uri="{FF2B5EF4-FFF2-40B4-BE49-F238E27FC236}">
              <a16:creationId xmlns:a16="http://schemas.microsoft.com/office/drawing/2014/main" id="{00000000-0008-0000-0B00-00002A000000}"/>
            </a:ext>
          </a:extLst>
        </xdr:cNvPr>
        <xdr:cNvCxnSpPr/>
      </xdr:nvCxnSpPr>
      <xdr:spPr>
        <a:xfrm rot="10800000">
          <a:off x="6686551" y="98498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624</xdr:row>
      <xdr:rowOff>85726</xdr:rowOff>
    </xdr:from>
    <xdr:to>
      <xdr:col>8</xdr:col>
      <xdr:colOff>247650</xdr:colOff>
      <xdr:row>626</xdr:row>
      <xdr:rowOff>47626</xdr:rowOff>
    </xdr:to>
    <xdr:cxnSp macro="">
      <xdr:nvCxnSpPr>
        <xdr:cNvPr id="43" name="Straight Arrow Connector 42">
          <a:extLst>
            <a:ext uri="{FF2B5EF4-FFF2-40B4-BE49-F238E27FC236}">
              <a16:creationId xmlns:a16="http://schemas.microsoft.com/office/drawing/2014/main" id="{00000000-0008-0000-0B00-00002B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631</xdr:row>
      <xdr:rowOff>9528</xdr:rowOff>
    </xdr:from>
    <xdr:to>
      <xdr:col>7</xdr:col>
      <xdr:colOff>152401</xdr:colOff>
      <xdr:row>631</xdr:row>
      <xdr:rowOff>209551</xdr:rowOff>
    </xdr:to>
    <xdr:cxnSp macro="">
      <xdr:nvCxnSpPr>
        <xdr:cNvPr id="44" name="Straight Arrow Connector 43">
          <a:extLst>
            <a:ext uri="{FF2B5EF4-FFF2-40B4-BE49-F238E27FC236}">
              <a16:creationId xmlns:a16="http://schemas.microsoft.com/office/drawing/2014/main" id="{00000000-0008-0000-0B00-00002C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655</xdr:row>
      <xdr:rowOff>85726</xdr:rowOff>
    </xdr:from>
    <xdr:to>
      <xdr:col>8</xdr:col>
      <xdr:colOff>247650</xdr:colOff>
      <xdr:row>657</xdr:row>
      <xdr:rowOff>47626</xdr:rowOff>
    </xdr:to>
    <xdr:cxnSp macro="">
      <xdr:nvCxnSpPr>
        <xdr:cNvPr id="45" name="Straight Arrow Connector 44">
          <a:extLst>
            <a:ext uri="{FF2B5EF4-FFF2-40B4-BE49-F238E27FC236}">
              <a16:creationId xmlns:a16="http://schemas.microsoft.com/office/drawing/2014/main" id="{00000000-0008-0000-0B00-00002D000000}"/>
            </a:ext>
          </a:extLst>
        </xdr:cNvPr>
        <xdr:cNvCxnSpPr/>
      </xdr:nvCxnSpPr>
      <xdr:spPr>
        <a:xfrm rot="10800000">
          <a:off x="7667625" y="11639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662</xdr:row>
      <xdr:rowOff>9528</xdr:rowOff>
    </xdr:from>
    <xdr:to>
      <xdr:col>7</xdr:col>
      <xdr:colOff>152401</xdr:colOff>
      <xdr:row>662</xdr:row>
      <xdr:rowOff>209551</xdr:rowOff>
    </xdr:to>
    <xdr:cxnSp macro="">
      <xdr:nvCxnSpPr>
        <xdr:cNvPr id="46" name="Straight Arrow Connector 45">
          <a:extLst>
            <a:ext uri="{FF2B5EF4-FFF2-40B4-BE49-F238E27FC236}">
              <a16:creationId xmlns:a16="http://schemas.microsoft.com/office/drawing/2014/main" id="{00000000-0008-0000-0B00-00002E000000}"/>
            </a:ext>
          </a:extLst>
        </xdr:cNvPr>
        <xdr:cNvCxnSpPr/>
      </xdr:nvCxnSpPr>
      <xdr:spPr>
        <a:xfrm rot="10800000">
          <a:off x="6686551" y="13611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686</xdr:row>
      <xdr:rowOff>85726</xdr:rowOff>
    </xdr:from>
    <xdr:to>
      <xdr:col>8</xdr:col>
      <xdr:colOff>247650</xdr:colOff>
      <xdr:row>688</xdr:row>
      <xdr:rowOff>47626</xdr:rowOff>
    </xdr:to>
    <xdr:cxnSp macro="">
      <xdr:nvCxnSpPr>
        <xdr:cNvPr id="47" name="Straight Arrow Connector 46">
          <a:extLst>
            <a:ext uri="{FF2B5EF4-FFF2-40B4-BE49-F238E27FC236}">
              <a16:creationId xmlns:a16="http://schemas.microsoft.com/office/drawing/2014/main" id="{00000000-0008-0000-0B00-00002F000000}"/>
            </a:ext>
          </a:extLst>
        </xdr:cNvPr>
        <xdr:cNvCxnSpPr/>
      </xdr:nvCxnSpPr>
      <xdr:spPr>
        <a:xfrm rot="10800000">
          <a:off x="7667625" y="22250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693</xdr:row>
      <xdr:rowOff>9528</xdr:rowOff>
    </xdr:from>
    <xdr:to>
      <xdr:col>7</xdr:col>
      <xdr:colOff>152401</xdr:colOff>
      <xdr:row>693</xdr:row>
      <xdr:rowOff>209551</xdr:rowOff>
    </xdr:to>
    <xdr:cxnSp macro="">
      <xdr:nvCxnSpPr>
        <xdr:cNvPr id="48" name="Straight Arrow Connector 47">
          <a:extLst>
            <a:ext uri="{FF2B5EF4-FFF2-40B4-BE49-F238E27FC236}">
              <a16:creationId xmlns:a16="http://schemas.microsoft.com/office/drawing/2014/main" id="{00000000-0008-0000-0B00-000030000000}"/>
            </a:ext>
          </a:extLst>
        </xdr:cNvPr>
        <xdr:cNvCxnSpPr/>
      </xdr:nvCxnSpPr>
      <xdr:spPr>
        <a:xfrm rot="10800000">
          <a:off x="6686551" y="24222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717</xdr:row>
      <xdr:rowOff>85726</xdr:rowOff>
    </xdr:from>
    <xdr:to>
      <xdr:col>8</xdr:col>
      <xdr:colOff>247650</xdr:colOff>
      <xdr:row>719</xdr:row>
      <xdr:rowOff>47626</xdr:rowOff>
    </xdr:to>
    <xdr:cxnSp macro="">
      <xdr:nvCxnSpPr>
        <xdr:cNvPr id="49" name="Straight Arrow Connector 48">
          <a:extLst>
            <a:ext uri="{FF2B5EF4-FFF2-40B4-BE49-F238E27FC236}">
              <a16:creationId xmlns:a16="http://schemas.microsoft.com/office/drawing/2014/main" id="{00000000-0008-0000-0B00-000031000000}"/>
            </a:ext>
          </a:extLst>
        </xdr:cNvPr>
        <xdr:cNvCxnSpPr/>
      </xdr:nvCxnSpPr>
      <xdr:spPr>
        <a:xfrm rot="10800000">
          <a:off x="7667625" y="32861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724</xdr:row>
      <xdr:rowOff>9528</xdr:rowOff>
    </xdr:from>
    <xdr:to>
      <xdr:col>7</xdr:col>
      <xdr:colOff>152401</xdr:colOff>
      <xdr:row>724</xdr:row>
      <xdr:rowOff>209551</xdr:rowOff>
    </xdr:to>
    <xdr:cxnSp macro="">
      <xdr:nvCxnSpPr>
        <xdr:cNvPr id="50" name="Straight Arrow Connector 49">
          <a:extLst>
            <a:ext uri="{FF2B5EF4-FFF2-40B4-BE49-F238E27FC236}">
              <a16:creationId xmlns:a16="http://schemas.microsoft.com/office/drawing/2014/main" id="{00000000-0008-0000-0B00-000032000000}"/>
            </a:ext>
          </a:extLst>
        </xdr:cNvPr>
        <xdr:cNvCxnSpPr/>
      </xdr:nvCxnSpPr>
      <xdr:spPr>
        <a:xfrm rot="10800000">
          <a:off x="6686551" y="34832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748</xdr:row>
      <xdr:rowOff>85726</xdr:rowOff>
    </xdr:from>
    <xdr:to>
      <xdr:col>8</xdr:col>
      <xdr:colOff>247650</xdr:colOff>
      <xdr:row>750</xdr:row>
      <xdr:rowOff>47626</xdr:rowOff>
    </xdr:to>
    <xdr:cxnSp macro="">
      <xdr:nvCxnSpPr>
        <xdr:cNvPr id="51" name="Straight Arrow Connector 50">
          <a:extLst>
            <a:ext uri="{FF2B5EF4-FFF2-40B4-BE49-F238E27FC236}">
              <a16:creationId xmlns:a16="http://schemas.microsoft.com/office/drawing/2014/main" id="{00000000-0008-0000-0B00-000033000000}"/>
            </a:ext>
          </a:extLst>
        </xdr:cNvPr>
        <xdr:cNvCxnSpPr/>
      </xdr:nvCxnSpPr>
      <xdr:spPr>
        <a:xfrm rot="10800000">
          <a:off x="7667625" y="43472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755</xdr:row>
      <xdr:rowOff>9528</xdr:rowOff>
    </xdr:from>
    <xdr:to>
      <xdr:col>7</xdr:col>
      <xdr:colOff>152401</xdr:colOff>
      <xdr:row>755</xdr:row>
      <xdr:rowOff>209551</xdr:rowOff>
    </xdr:to>
    <xdr:cxnSp macro="">
      <xdr:nvCxnSpPr>
        <xdr:cNvPr id="52" name="Straight Arrow Connector 51">
          <a:extLst>
            <a:ext uri="{FF2B5EF4-FFF2-40B4-BE49-F238E27FC236}">
              <a16:creationId xmlns:a16="http://schemas.microsoft.com/office/drawing/2014/main" id="{00000000-0008-0000-0B00-000034000000}"/>
            </a:ext>
          </a:extLst>
        </xdr:cNvPr>
        <xdr:cNvCxnSpPr/>
      </xdr:nvCxnSpPr>
      <xdr:spPr>
        <a:xfrm rot="10800000">
          <a:off x="6686551" y="45443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779</xdr:row>
      <xdr:rowOff>85726</xdr:rowOff>
    </xdr:from>
    <xdr:to>
      <xdr:col>8</xdr:col>
      <xdr:colOff>247650</xdr:colOff>
      <xdr:row>781</xdr:row>
      <xdr:rowOff>47626</xdr:rowOff>
    </xdr:to>
    <xdr:cxnSp macro="">
      <xdr:nvCxnSpPr>
        <xdr:cNvPr id="53" name="Straight Arrow Connector 52">
          <a:extLst>
            <a:ext uri="{FF2B5EF4-FFF2-40B4-BE49-F238E27FC236}">
              <a16:creationId xmlns:a16="http://schemas.microsoft.com/office/drawing/2014/main" id="{00000000-0008-0000-0B00-000035000000}"/>
            </a:ext>
          </a:extLst>
        </xdr:cNvPr>
        <xdr:cNvCxnSpPr/>
      </xdr:nvCxnSpPr>
      <xdr:spPr>
        <a:xfrm rot="10800000">
          <a:off x="7667625" y="54082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786</xdr:row>
      <xdr:rowOff>9528</xdr:rowOff>
    </xdr:from>
    <xdr:to>
      <xdr:col>7</xdr:col>
      <xdr:colOff>152401</xdr:colOff>
      <xdr:row>786</xdr:row>
      <xdr:rowOff>209551</xdr:rowOff>
    </xdr:to>
    <xdr:cxnSp macro="">
      <xdr:nvCxnSpPr>
        <xdr:cNvPr id="54" name="Straight Arrow Connector 53">
          <a:extLst>
            <a:ext uri="{FF2B5EF4-FFF2-40B4-BE49-F238E27FC236}">
              <a16:creationId xmlns:a16="http://schemas.microsoft.com/office/drawing/2014/main" id="{00000000-0008-0000-0B00-000036000000}"/>
            </a:ext>
          </a:extLst>
        </xdr:cNvPr>
        <xdr:cNvCxnSpPr/>
      </xdr:nvCxnSpPr>
      <xdr:spPr>
        <a:xfrm rot="10800000">
          <a:off x="6686551" y="56054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810</xdr:row>
      <xdr:rowOff>85726</xdr:rowOff>
    </xdr:from>
    <xdr:to>
      <xdr:col>8</xdr:col>
      <xdr:colOff>247650</xdr:colOff>
      <xdr:row>812</xdr:row>
      <xdr:rowOff>47626</xdr:rowOff>
    </xdr:to>
    <xdr:cxnSp macro="">
      <xdr:nvCxnSpPr>
        <xdr:cNvPr id="55" name="Straight Arrow Connector 54">
          <a:extLst>
            <a:ext uri="{FF2B5EF4-FFF2-40B4-BE49-F238E27FC236}">
              <a16:creationId xmlns:a16="http://schemas.microsoft.com/office/drawing/2014/main" id="{00000000-0008-0000-0B00-000037000000}"/>
            </a:ext>
          </a:extLst>
        </xdr:cNvPr>
        <xdr:cNvCxnSpPr/>
      </xdr:nvCxnSpPr>
      <xdr:spPr>
        <a:xfrm rot="10800000">
          <a:off x="7667625" y="64693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817</xdr:row>
      <xdr:rowOff>9528</xdr:rowOff>
    </xdr:from>
    <xdr:to>
      <xdr:col>7</xdr:col>
      <xdr:colOff>152401</xdr:colOff>
      <xdr:row>817</xdr:row>
      <xdr:rowOff>209551</xdr:rowOff>
    </xdr:to>
    <xdr:cxnSp macro="">
      <xdr:nvCxnSpPr>
        <xdr:cNvPr id="56" name="Straight Arrow Connector 55">
          <a:extLst>
            <a:ext uri="{FF2B5EF4-FFF2-40B4-BE49-F238E27FC236}">
              <a16:creationId xmlns:a16="http://schemas.microsoft.com/office/drawing/2014/main" id="{00000000-0008-0000-0B00-000038000000}"/>
            </a:ext>
          </a:extLst>
        </xdr:cNvPr>
        <xdr:cNvCxnSpPr/>
      </xdr:nvCxnSpPr>
      <xdr:spPr>
        <a:xfrm rot="10800000">
          <a:off x="6686551" y="66665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841</xdr:row>
      <xdr:rowOff>85726</xdr:rowOff>
    </xdr:from>
    <xdr:to>
      <xdr:col>8</xdr:col>
      <xdr:colOff>247650</xdr:colOff>
      <xdr:row>843</xdr:row>
      <xdr:rowOff>47626</xdr:rowOff>
    </xdr:to>
    <xdr:cxnSp macro="">
      <xdr:nvCxnSpPr>
        <xdr:cNvPr id="57" name="Straight Arrow Connector 56">
          <a:extLst>
            <a:ext uri="{FF2B5EF4-FFF2-40B4-BE49-F238E27FC236}">
              <a16:creationId xmlns:a16="http://schemas.microsoft.com/office/drawing/2014/main" id="{00000000-0008-0000-0B00-000039000000}"/>
            </a:ext>
          </a:extLst>
        </xdr:cNvPr>
        <xdr:cNvCxnSpPr/>
      </xdr:nvCxnSpPr>
      <xdr:spPr>
        <a:xfrm rot="10800000">
          <a:off x="7667625" y="75304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848</xdr:row>
      <xdr:rowOff>9528</xdr:rowOff>
    </xdr:from>
    <xdr:to>
      <xdr:col>7</xdr:col>
      <xdr:colOff>152401</xdr:colOff>
      <xdr:row>848</xdr:row>
      <xdr:rowOff>209551</xdr:rowOff>
    </xdr:to>
    <xdr:cxnSp macro="">
      <xdr:nvCxnSpPr>
        <xdr:cNvPr id="58" name="Straight Arrow Connector 57">
          <a:extLst>
            <a:ext uri="{FF2B5EF4-FFF2-40B4-BE49-F238E27FC236}">
              <a16:creationId xmlns:a16="http://schemas.microsoft.com/office/drawing/2014/main" id="{00000000-0008-0000-0B00-00003A000000}"/>
            </a:ext>
          </a:extLst>
        </xdr:cNvPr>
        <xdr:cNvCxnSpPr/>
      </xdr:nvCxnSpPr>
      <xdr:spPr>
        <a:xfrm rot="10800000">
          <a:off x="6686551" y="77276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872</xdr:row>
      <xdr:rowOff>85726</xdr:rowOff>
    </xdr:from>
    <xdr:to>
      <xdr:col>8</xdr:col>
      <xdr:colOff>247650</xdr:colOff>
      <xdr:row>874</xdr:row>
      <xdr:rowOff>47626</xdr:rowOff>
    </xdr:to>
    <xdr:cxnSp macro="">
      <xdr:nvCxnSpPr>
        <xdr:cNvPr id="59" name="Straight Arrow Connector 58">
          <a:extLst>
            <a:ext uri="{FF2B5EF4-FFF2-40B4-BE49-F238E27FC236}">
              <a16:creationId xmlns:a16="http://schemas.microsoft.com/office/drawing/2014/main" id="{00000000-0008-0000-0B00-00003B000000}"/>
            </a:ext>
          </a:extLst>
        </xdr:cNvPr>
        <xdr:cNvCxnSpPr/>
      </xdr:nvCxnSpPr>
      <xdr:spPr>
        <a:xfrm rot="10800000">
          <a:off x="7667625" y="85915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879</xdr:row>
      <xdr:rowOff>9528</xdr:rowOff>
    </xdr:from>
    <xdr:to>
      <xdr:col>7</xdr:col>
      <xdr:colOff>152401</xdr:colOff>
      <xdr:row>879</xdr:row>
      <xdr:rowOff>209551</xdr:rowOff>
    </xdr:to>
    <xdr:cxnSp macro="">
      <xdr:nvCxnSpPr>
        <xdr:cNvPr id="60" name="Straight Arrow Connector 59">
          <a:extLst>
            <a:ext uri="{FF2B5EF4-FFF2-40B4-BE49-F238E27FC236}">
              <a16:creationId xmlns:a16="http://schemas.microsoft.com/office/drawing/2014/main" id="{00000000-0008-0000-0B00-00003C000000}"/>
            </a:ext>
          </a:extLst>
        </xdr:cNvPr>
        <xdr:cNvCxnSpPr/>
      </xdr:nvCxnSpPr>
      <xdr:spPr>
        <a:xfrm rot="10800000">
          <a:off x="6686551" y="87887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903</xdr:row>
      <xdr:rowOff>85726</xdr:rowOff>
    </xdr:from>
    <xdr:to>
      <xdr:col>8</xdr:col>
      <xdr:colOff>247650</xdr:colOff>
      <xdr:row>905</xdr:row>
      <xdr:rowOff>47626</xdr:rowOff>
    </xdr:to>
    <xdr:cxnSp macro="">
      <xdr:nvCxnSpPr>
        <xdr:cNvPr id="61" name="Straight Arrow Connector 60">
          <a:extLst>
            <a:ext uri="{FF2B5EF4-FFF2-40B4-BE49-F238E27FC236}">
              <a16:creationId xmlns:a16="http://schemas.microsoft.com/office/drawing/2014/main" id="{00000000-0008-0000-0B00-00003D000000}"/>
            </a:ext>
          </a:extLst>
        </xdr:cNvPr>
        <xdr:cNvCxnSpPr/>
      </xdr:nvCxnSpPr>
      <xdr:spPr>
        <a:xfrm rot="10800000">
          <a:off x="7667625" y="96526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910</xdr:row>
      <xdr:rowOff>9528</xdr:rowOff>
    </xdr:from>
    <xdr:to>
      <xdr:col>7</xdr:col>
      <xdr:colOff>152401</xdr:colOff>
      <xdr:row>910</xdr:row>
      <xdr:rowOff>209551</xdr:rowOff>
    </xdr:to>
    <xdr:cxnSp macro="">
      <xdr:nvCxnSpPr>
        <xdr:cNvPr id="62" name="Straight Arrow Connector 61">
          <a:extLst>
            <a:ext uri="{FF2B5EF4-FFF2-40B4-BE49-F238E27FC236}">
              <a16:creationId xmlns:a16="http://schemas.microsoft.com/office/drawing/2014/main" id="{00000000-0008-0000-0B00-00003E000000}"/>
            </a:ext>
          </a:extLst>
        </xdr:cNvPr>
        <xdr:cNvCxnSpPr/>
      </xdr:nvCxnSpPr>
      <xdr:spPr>
        <a:xfrm rot="10800000">
          <a:off x="6686551" y="98498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934</xdr:row>
      <xdr:rowOff>85726</xdr:rowOff>
    </xdr:from>
    <xdr:to>
      <xdr:col>8</xdr:col>
      <xdr:colOff>247650</xdr:colOff>
      <xdr:row>936</xdr:row>
      <xdr:rowOff>47626</xdr:rowOff>
    </xdr:to>
    <xdr:cxnSp macro="">
      <xdr:nvCxnSpPr>
        <xdr:cNvPr id="63" name="Straight Arrow Connector 62">
          <a:extLst>
            <a:ext uri="{FF2B5EF4-FFF2-40B4-BE49-F238E27FC236}">
              <a16:creationId xmlns:a16="http://schemas.microsoft.com/office/drawing/2014/main" id="{00000000-0008-0000-0B00-00003F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941</xdr:row>
      <xdr:rowOff>9528</xdr:rowOff>
    </xdr:from>
    <xdr:to>
      <xdr:col>7</xdr:col>
      <xdr:colOff>152401</xdr:colOff>
      <xdr:row>941</xdr:row>
      <xdr:rowOff>209551</xdr:rowOff>
    </xdr:to>
    <xdr:cxnSp macro="">
      <xdr:nvCxnSpPr>
        <xdr:cNvPr id="64" name="Straight Arrow Connector 63">
          <a:extLst>
            <a:ext uri="{FF2B5EF4-FFF2-40B4-BE49-F238E27FC236}">
              <a16:creationId xmlns:a16="http://schemas.microsoft.com/office/drawing/2014/main" id="{00000000-0008-0000-0B00-000040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965</xdr:row>
      <xdr:rowOff>85726</xdr:rowOff>
    </xdr:from>
    <xdr:to>
      <xdr:col>8</xdr:col>
      <xdr:colOff>247650</xdr:colOff>
      <xdr:row>967</xdr:row>
      <xdr:rowOff>47626</xdr:rowOff>
    </xdr:to>
    <xdr:cxnSp macro="">
      <xdr:nvCxnSpPr>
        <xdr:cNvPr id="65" name="Straight Arrow Connector 64">
          <a:extLst>
            <a:ext uri="{FF2B5EF4-FFF2-40B4-BE49-F238E27FC236}">
              <a16:creationId xmlns:a16="http://schemas.microsoft.com/office/drawing/2014/main" id="{00000000-0008-0000-0B00-000041000000}"/>
            </a:ext>
          </a:extLst>
        </xdr:cNvPr>
        <xdr:cNvCxnSpPr/>
      </xdr:nvCxnSpPr>
      <xdr:spPr>
        <a:xfrm rot="10800000">
          <a:off x="7667625" y="11639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972</xdr:row>
      <xdr:rowOff>9528</xdr:rowOff>
    </xdr:from>
    <xdr:to>
      <xdr:col>7</xdr:col>
      <xdr:colOff>152401</xdr:colOff>
      <xdr:row>972</xdr:row>
      <xdr:rowOff>209551</xdr:rowOff>
    </xdr:to>
    <xdr:cxnSp macro="">
      <xdr:nvCxnSpPr>
        <xdr:cNvPr id="66" name="Straight Arrow Connector 65">
          <a:extLst>
            <a:ext uri="{FF2B5EF4-FFF2-40B4-BE49-F238E27FC236}">
              <a16:creationId xmlns:a16="http://schemas.microsoft.com/office/drawing/2014/main" id="{00000000-0008-0000-0B00-000042000000}"/>
            </a:ext>
          </a:extLst>
        </xdr:cNvPr>
        <xdr:cNvCxnSpPr/>
      </xdr:nvCxnSpPr>
      <xdr:spPr>
        <a:xfrm rot="10800000">
          <a:off x="6686551" y="13611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996</xdr:row>
      <xdr:rowOff>85726</xdr:rowOff>
    </xdr:from>
    <xdr:to>
      <xdr:col>8</xdr:col>
      <xdr:colOff>247650</xdr:colOff>
      <xdr:row>998</xdr:row>
      <xdr:rowOff>47626</xdr:rowOff>
    </xdr:to>
    <xdr:cxnSp macro="">
      <xdr:nvCxnSpPr>
        <xdr:cNvPr id="67" name="Straight Arrow Connector 66">
          <a:extLst>
            <a:ext uri="{FF2B5EF4-FFF2-40B4-BE49-F238E27FC236}">
              <a16:creationId xmlns:a16="http://schemas.microsoft.com/office/drawing/2014/main" id="{00000000-0008-0000-0B00-000043000000}"/>
            </a:ext>
          </a:extLst>
        </xdr:cNvPr>
        <xdr:cNvCxnSpPr/>
      </xdr:nvCxnSpPr>
      <xdr:spPr>
        <a:xfrm rot="10800000">
          <a:off x="7667625" y="22250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1003</xdr:row>
      <xdr:rowOff>9528</xdr:rowOff>
    </xdr:from>
    <xdr:to>
      <xdr:col>7</xdr:col>
      <xdr:colOff>152401</xdr:colOff>
      <xdr:row>1003</xdr:row>
      <xdr:rowOff>209551</xdr:rowOff>
    </xdr:to>
    <xdr:cxnSp macro="">
      <xdr:nvCxnSpPr>
        <xdr:cNvPr id="68" name="Straight Arrow Connector 67">
          <a:extLst>
            <a:ext uri="{FF2B5EF4-FFF2-40B4-BE49-F238E27FC236}">
              <a16:creationId xmlns:a16="http://schemas.microsoft.com/office/drawing/2014/main" id="{00000000-0008-0000-0B00-000044000000}"/>
            </a:ext>
          </a:extLst>
        </xdr:cNvPr>
        <xdr:cNvCxnSpPr/>
      </xdr:nvCxnSpPr>
      <xdr:spPr>
        <a:xfrm rot="10800000">
          <a:off x="6686551" y="24222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1027</xdr:row>
      <xdr:rowOff>85726</xdr:rowOff>
    </xdr:from>
    <xdr:to>
      <xdr:col>8</xdr:col>
      <xdr:colOff>247650</xdr:colOff>
      <xdr:row>1029</xdr:row>
      <xdr:rowOff>47626</xdr:rowOff>
    </xdr:to>
    <xdr:cxnSp macro="">
      <xdr:nvCxnSpPr>
        <xdr:cNvPr id="69" name="Straight Arrow Connector 68">
          <a:extLst>
            <a:ext uri="{FF2B5EF4-FFF2-40B4-BE49-F238E27FC236}">
              <a16:creationId xmlns:a16="http://schemas.microsoft.com/office/drawing/2014/main" id="{00000000-0008-0000-0B00-000045000000}"/>
            </a:ext>
          </a:extLst>
        </xdr:cNvPr>
        <xdr:cNvCxnSpPr/>
      </xdr:nvCxnSpPr>
      <xdr:spPr>
        <a:xfrm rot="10800000">
          <a:off x="7667625" y="32861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1034</xdr:row>
      <xdr:rowOff>9528</xdr:rowOff>
    </xdr:from>
    <xdr:to>
      <xdr:col>7</xdr:col>
      <xdr:colOff>152401</xdr:colOff>
      <xdr:row>1034</xdr:row>
      <xdr:rowOff>209551</xdr:rowOff>
    </xdr:to>
    <xdr:cxnSp macro="">
      <xdr:nvCxnSpPr>
        <xdr:cNvPr id="70" name="Straight Arrow Connector 69">
          <a:extLst>
            <a:ext uri="{FF2B5EF4-FFF2-40B4-BE49-F238E27FC236}">
              <a16:creationId xmlns:a16="http://schemas.microsoft.com/office/drawing/2014/main" id="{00000000-0008-0000-0B00-000046000000}"/>
            </a:ext>
          </a:extLst>
        </xdr:cNvPr>
        <xdr:cNvCxnSpPr/>
      </xdr:nvCxnSpPr>
      <xdr:spPr>
        <a:xfrm rot="10800000">
          <a:off x="6686551" y="34832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1058</xdr:row>
      <xdr:rowOff>85726</xdr:rowOff>
    </xdr:from>
    <xdr:to>
      <xdr:col>8</xdr:col>
      <xdr:colOff>247650</xdr:colOff>
      <xdr:row>1060</xdr:row>
      <xdr:rowOff>47626</xdr:rowOff>
    </xdr:to>
    <xdr:cxnSp macro="">
      <xdr:nvCxnSpPr>
        <xdr:cNvPr id="71" name="Straight Arrow Connector 70">
          <a:extLst>
            <a:ext uri="{FF2B5EF4-FFF2-40B4-BE49-F238E27FC236}">
              <a16:creationId xmlns:a16="http://schemas.microsoft.com/office/drawing/2014/main" id="{00000000-0008-0000-0B00-000047000000}"/>
            </a:ext>
          </a:extLst>
        </xdr:cNvPr>
        <xdr:cNvCxnSpPr/>
      </xdr:nvCxnSpPr>
      <xdr:spPr>
        <a:xfrm rot="10800000">
          <a:off x="7667625" y="43472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1065</xdr:row>
      <xdr:rowOff>9528</xdr:rowOff>
    </xdr:from>
    <xdr:to>
      <xdr:col>7</xdr:col>
      <xdr:colOff>152401</xdr:colOff>
      <xdr:row>1065</xdr:row>
      <xdr:rowOff>209551</xdr:rowOff>
    </xdr:to>
    <xdr:cxnSp macro="">
      <xdr:nvCxnSpPr>
        <xdr:cNvPr id="72" name="Straight Arrow Connector 71">
          <a:extLst>
            <a:ext uri="{FF2B5EF4-FFF2-40B4-BE49-F238E27FC236}">
              <a16:creationId xmlns:a16="http://schemas.microsoft.com/office/drawing/2014/main" id="{00000000-0008-0000-0B00-000048000000}"/>
            </a:ext>
          </a:extLst>
        </xdr:cNvPr>
        <xdr:cNvCxnSpPr/>
      </xdr:nvCxnSpPr>
      <xdr:spPr>
        <a:xfrm rot="10800000">
          <a:off x="6686551" y="45443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1089</xdr:row>
      <xdr:rowOff>85726</xdr:rowOff>
    </xdr:from>
    <xdr:to>
      <xdr:col>8</xdr:col>
      <xdr:colOff>247650</xdr:colOff>
      <xdr:row>1091</xdr:row>
      <xdr:rowOff>47626</xdr:rowOff>
    </xdr:to>
    <xdr:cxnSp macro="">
      <xdr:nvCxnSpPr>
        <xdr:cNvPr id="73" name="Straight Arrow Connector 72">
          <a:extLst>
            <a:ext uri="{FF2B5EF4-FFF2-40B4-BE49-F238E27FC236}">
              <a16:creationId xmlns:a16="http://schemas.microsoft.com/office/drawing/2014/main" id="{00000000-0008-0000-0B00-000049000000}"/>
            </a:ext>
          </a:extLst>
        </xdr:cNvPr>
        <xdr:cNvCxnSpPr/>
      </xdr:nvCxnSpPr>
      <xdr:spPr>
        <a:xfrm rot="10800000">
          <a:off x="7667625" y="54082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1096</xdr:row>
      <xdr:rowOff>9528</xdr:rowOff>
    </xdr:from>
    <xdr:to>
      <xdr:col>7</xdr:col>
      <xdr:colOff>152401</xdr:colOff>
      <xdr:row>1096</xdr:row>
      <xdr:rowOff>209551</xdr:rowOff>
    </xdr:to>
    <xdr:cxnSp macro="">
      <xdr:nvCxnSpPr>
        <xdr:cNvPr id="74" name="Straight Arrow Connector 73">
          <a:extLst>
            <a:ext uri="{FF2B5EF4-FFF2-40B4-BE49-F238E27FC236}">
              <a16:creationId xmlns:a16="http://schemas.microsoft.com/office/drawing/2014/main" id="{00000000-0008-0000-0B00-00004A000000}"/>
            </a:ext>
          </a:extLst>
        </xdr:cNvPr>
        <xdr:cNvCxnSpPr/>
      </xdr:nvCxnSpPr>
      <xdr:spPr>
        <a:xfrm rot="10800000">
          <a:off x="6686551" y="56054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1120</xdr:row>
      <xdr:rowOff>85726</xdr:rowOff>
    </xdr:from>
    <xdr:to>
      <xdr:col>8</xdr:col>
      <xdr:colOff>247650</xdr:colOff>
      <xdr:row>1122</xdr:row>
      <xdr:rowOff>47626</xdr:rowOff>
    </xdr:to>
    <xdr:cxnSp macro="">
      <xdr:nvCxnSpPr>
        <xdr:cNvPr id="75" name="Straight Arrow Connector 74">
          <a:extLst>
            <a:ext uri="{FF2B5EF4-FFF2-40B4-BE49-F238E27FC236}">
              <a16:creationId xmlns:a16="http://schemas.microsoft.com/office/drawing/2014/main" id="{00000000-0008-0000-0B00-00004B000000}"/>
            </a:ext>
          </a:extLst>
        </xdr:cNvPr>
        <xdr:cNvCxnSpPr/>
      </xdr:nvCxnSpPr>
      <xdr:spPr>
        <a:xfrm rot="10800000">
          <a:off x="7667625" y="64693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1127</xdr:row>
      <xdr:rowOff>9528</xdr:rowOff>
    </xdr:from>
    <xdr:to>
      <xdr:col>7</xdr:col>
      <xdr:colOff>152401</xdr:colOff>
      <xdr:row>1127</xdr:row>
      <xdr:rowOff>209551</xdr:rowOff>
    </xdr:to>
    <xdr:cxnSp macro="">
      <xdr:nvCxnSpPr>
        <xdr:cNvPr id="76" name="Straight Arrow Connector 75">
          <a:extLst>
            <a:ext uri="{FF2B5EF4-FFF2-40B4-BE49-F238E27FC236}">
              <a16:creationId xmlns:a16="http://schemas.microsoft.com/office/drawing/2014/main" id="{00000000-0008-0000-0B00-00004C000000}"/>
            </a:ext>
          </a:extLst>
        </xdr:cNvPr>
        <xdr:cNvCxnSpPr/>
      </xdr:nvCxnSpPr>
      <xdr:spPr>
        <a:xfrm rot="10800000">
          <a:off x="6686551" y="66665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1151</xdr:row>
      <xdr:rowOff>85726</xdr:rowOff>
    </xdr:from>
    <xdr:to>
      <xdr:col>8</xdr:col>
      <xdr:colOff>247650</xdr:colOff>
      <xdr:row>1153</xdr:row>
      <xdr:rowOff>47626</xdr:rowOff>
    </xdr:to>
    <xdr:cxnSp macro="">
      <xdr:nvCxnSpPr>
        <xdr:cNvPr id="77" name="Straight Arrow Connector 76">
          <a:extLst>
            <a:ext uri="{FF2B5EF4-FFF2-40B4-BE49-F238E27FC236}">
              <a16:creationId xmlns:a16="http://schemas.microsoft.com/office/drawing/2014/main" id="{00000000-0008-0000-0B00-00004D000000}"/>
            </a:ext>
          </a:extLst>
        </xdr:cNvPr>
        <xdr:cNvCxnSpPr/>
      </xdr:nvCxnSpPr>
      <xdr:spPr>
        <a:xfrm rot="10800000">
          <a:off x="7667625" y="75304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1158</xdr:row>
      <xdr:rowOff>9528</xdr:rowOff>
    </xdr:from>
    <xdr:to>
      <xdr:col>7</xdr:col>
      <xdr:colOff>152401</xdr:colOff>
      <xdr:row>1158</xdr:row>
      <xdr:rowOff>209551</xdr:rowOff>
    </xdr:to>
    <xdr:cxnSp macro="">
      <xdr:nvCxnSpPr>
        <xdr:cNvPr id="78" name="Straight Arrow Connector 77">
          <a:extLst>
            <a:ext uri="{FF2B5EF4-FFF2-40B4-BE49-F238E27FC236}">
              <a16:creationId xmlns:a16="http://schemas.microsoft.com/office/drawing/2014/main" id="{00000000-0008-0000-0B00-00004E000000}"/>
            </a:ext>
          </a:extLst>
        </xdr:cNvPr>
        <xdr:cNvCxnSpPr/>
      </xdr:nvCxnSpPr>
      <xdr:spPr>
        <a:xfrm rot="10800000">
          <a:off x="6686551" y="77276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1182</xdr:row>
      <xdr:rowOff>85726</xdr:rowOff>
    </xdr:from>
    <xdr:to>
      <xdr:col>8</xdr:col>
      <xdr:colOff>247650</xdr:colOff>
      <xdr:row>1184</xdr:row>
      <xdr:rowOff>47626</xdr:rowOff>
    </xdr:to>
    <xdr:cxnSp macro="">
      <xdr:nvCxnSpPr>
        <xdr:cNvPr id="79" name="Straight Arrow Connector 78">
          <a:extLst>
            <a:ext uri="{FF2B5EF4-FFF2-40B4-BE49-F238E27FC236}">
              <a16:creationId xmlns:a16="http://schemas.microsoft.com/office/drawing/2014/main" id="{00000000-0008-0000-0B00-00004F000000}"/>
            </a:ext>
          </a:extLst>
        </xdr:cNvPr>
        <xdr:cNvCxnSpPr/>
      </xdr:nvCxnSpPr>
      <xdr:spPr>
        <a:xfrm rot="10800000">
          <a:off x="7667625" y="85915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1189</xdr:row>
      <xdr:rowOff>9528</xdr:rowOff>
    </xdr:from>
    <xdr:to>
      <xdr:col>7</xdr:col>
      <xdr:colOff>152401</xdr:colOff>
      <xdr:row>1189</xdr:row>
      <xdr:rowOff>209551</xdr:rowOff>
    </xdr:to>
    <xdr:cxnSp macro="">
      <xdr:nvCxnSpPr>
        <xdr:cNvPr id="80" name="Straight Arrow Connector 79">
          <a:extLst>
            <a:ext uri="{FF2B5EF4-FFF2-40B4-BE49-F238E27FC236}">
              <a16:creationId xmlns:a16="http://schemas.microsoft.com/office/drawing/2014/main" id="{00000000-0008-0000-0B00-000050000000}"/>
            </a:ext>
          </a:extLst>
        </xdr:cNvPr>
        <xdr:cNvCxnSpPr/>
      </xdr:nvCxnSpPr>
      <xdr:spPr>
        <a:xfrm rot="10800000">
          <a:off x="6686551" y="87887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1213</xdr:row>
      <xdr:rowOff>85726</xdr:rowOff>
    </xdr:from>
    <xdr:to>
      <xdr:col>8</xdr:col>
      <xdr:colOff>247650</xdr:colOff>
      <xdr:row>1215</xdr:row>
      <xdr:rowOff>47626</xdr:rowOff>
    </xdr:to>
    <xdr:cxnSp macro="">
      <xdr:nvCxnSpPr>
        <xdr:cNvPr id="81" name="Straight Arrow Connector 80">
          <a:extLst>
            <a:ext uri="{FF2B5EF4-FFF2-40B4-BE49-F238E27FC236}">
              <a16:creationId xmlns:a16="http://schemas.microsoft.com/office/drawing/2014/main" id="{00000000-0008-0000-0B00-000051000000}"/>
            </a:ext>
          </a:extLst>
        </xdr:cNvPr>
        <xdr:cNvCxnSpPr/>
      </xdr:nvCxnSpPr>
      <xdr:spPr>
        <a:xfrm rot="10800000">
          <a:off x="7667625" y="96526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1220</xdr:row>
      <xdr:rowOff>9528</xdr:rowOff>
    </xdr:from>
    <xdr:to>
      <xdr:col>7</xdr:col>
      <xdr:colOff>152401</xdr:colOff>
      <xdr:row>1220</xdr:row>
      <xdr:rowOff>209551</xdr:rowOff>
    </xdr:to>
    <xdr:cxnSp macro="">
      <xdr:nvCxnSpPr>
        <xdr:cNvPr id="82" name="Straight Arrow Connector 81">
          <a:extLst>
            <a:ext uri="{FF2B5EF4-FFF2-40B4-BE49-F238E27FC236}">
              <a16:creationId xmlns:a16="http://schemas.microsoft.com/office/drawing/2014/main" id="{00000000-0008-0000-0B00-000052000000}"/>
            </a:ext>
          </a:extLst>
        </xdr:cNvPr>
        <xdr:cNvCxnSpPr/>
      </xdr:nvCxnSpPr>
      <xdr:spPr>
        <a:xfrm rot="10800000">
          <a:off x="6686551" y="98498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1244</xdr:row>
      <xdr:rowOff>85726</xdr:rowOff>
    </xdr:from>
    <xdr:to>
      <xdr:col>8</xdr:col>
      <xdr:colOff>247650</xdr:colOff>
      <xdr:row>1246</xdr:row>
      <xdr:rowOff>47626</xdr:rowOff>
    </xdr:to>
    <xdr:cxnSp macro="">
      <xdr:nvCxnSpPr>
        <xdr:cNvPr id="83" name="Straight Arrow Connector 82">
          <a:extLst>
            <a:ext uri="{FF2B5EF4-FFF2-40B4-BE49-F238E27FC236}">
              <a16:creationId xmlns:a16="http://schemas.microsoft.com/office/drawing/2014/main" id="{00000000-0008-0000-0B00-000053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1251</xdr:row>
      <xdr:rowOff>9528</xdr:rowOff>
    </xdr:from>
    <xdr:to>
      <xdr:col>7</xdr:col>
      <xdr:colOff>152401</xdr:colOff>
      <xdr:row>1251</xdr:row>
      <xdr:rowOff>209551</xdr:rowOff>
    </xdr:to>
    <xdr:cxnSp macro="">
      <xdr:nvCxnSpPr>
        <xdr:cNvPr id="84" name="Straight Arrow Connector 83">
          <a:extLst>
            <a:ext uri="{FF2B5EF4-FFF2-40B4-BE49-F238E27FC236}">
              <a16:creationId xmlns:a16="http://schemas.microsoft.com/office/drawing/2014/main" id="{00000000-0008-0000-0B00-000054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1275</xdr:row>
      <xdr:rowOff>85726</xdr:rowOff>
    </xdr:from>
    <xdr:to>
      <xdr:col>8</xdr:col>
      <xdr:colOff>247650</xdr:colOff>
      <xdr:row>1277</xdr:row>
      <xdr:rowOff>47626</xdr:rowOff>
    </xdr:to>
    <xdr:cxnSp macro="">
      <xdr:nvCxnSpPr>
        <xdr:cNvPr id="85" name="Straight Arrow Connector 84">
          <a:extLst>
            <a:ext uri="{FF2B5EF4-FFF2-40B4-BE49-F238E27FC236}">
              <a16:creationId xmlns:a16="http://schemas.microsoft.com/office/drawing/2014/main" id="{00000000-0008-0000-0B00-000055000000}"/>
            </a:ext>
          </a:extLst>
        </xdr:cNvPr>
        <xdr:cNvCxnSpPr/>
      </xdr:nvCxnSpPr>
      <xdr:spPr>
        <a:xfrm rot="10800000">
          <a:off x="7667625" y="11639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1282</xdr:row>
      <xdr:rowOff>9528</xdr:rowOff>
    </xdr:from>
    <xdr:to>
      <xdr:col>7</xdr:col>
      <xdr:colOff>152401</xdr:colOff>
      <xdr:row>1282</xdr:row>
      <xdr:rowOff>209551</xdr:rowOff>
    </xdr:to>
    <xdr:cxnSp macro="">
      <xdr:nvCxnSpPr>
        <xdr:cNvPr id="86" name="Straight Arrow Connector 85">
          <a:extLst>
            <a:ext uri="{FF2B5EF4-FFF2-40B4-BE49-F238E27FC236}">
              <a16:creationId xmlns:a16="http://schemas.microsoft.com/office/drawing/2014/main" id="{00000000-0008-0000-0B00-000056000000}"/>
            </a:ext>
          </a:extLst>
        </xdr:cNvPr>
        <xdr:cNvCxnSpPr/>
      </xdr:nvCxnSpPr>
      <xdr:spPr>
        <a:xfrm rot="10800000">
          <a:off x="6686551" y="13611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1306</xdr:row>
      <xdr:rowOff>85726</xdr:rowOff>
    </xdr:from>
    <xdr:to>
      <xdr:col>8</xdr:col>
      <xdr:colOff>247650</xdr:colOff>
      <xdr:row>1308</xdr:row>
      <xdr:rowOff>47626</xdr:rowOff>
    </xdr:to>
    <xdr:cxnSp macro="">
      <xdr:nvCxnSpPr>
        <xdr:cNvPr id="87" name="Straight Arrow Connector 86">
          <a:extLst>
            <a:ext uri="{FF2B5EF4-FFF2-40B4-BE49-F238E27FC236}">
              <a16:creationId xmlns:a16="http://schemas.microsoft.com/office/drawing/2014/main" id="{00000000-0008-0000-0B00-000057000000}"/>
            </a:ext>
          </a:extLst>
        </xdr:cNvPr>
        <xdr:cNvCxnSpPr/>
      </xdr:nvCxnSpPr>
      <xdr:spPr>
        <a:xfrm rot="10800000">
          <a:off x="7667625" y="22250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1313</xdr:row>
      <xdr:rowOff>9528</xdr:rowOff>
    </xdr:from>
    <xdr:to>
      <xdr:col>7</xdr:col>
      <xdr:colOff>152401</xdr:colOff>
      <xdr:row>1313</xdr:row>
      <xdr:rowOff>209551</xdr:rowOff>
    </xdr:to>
    <xdr:cxnSp macro="">
      <xdr:nvCxnSpPr>
        <xdr:cNvPr id="88" name="Straight Arrow Connector 87">
          <a:extLst>
            <a:ext uri="{FF2B5EF4-FFF2-40B4-BE49-F238E27FC236}">
              <a16:creationId xmlns:a16="http://schemas.microsoft.com/office/drawing/2014/main" id="{00000000-0008-0000-0B00-000058000000}"/>
            </a:ext>
          </a:extLst>
        </xdr:cNvPr>
        <xdr:cNvCxnSpPr/>
      </xdr:nvCxnSpPr>
      <xdr:spPr>
        <a:xfrm rot="10800000">
          <a:off x="6686551" y="24222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1337</xdr:row>
      <xdr:rowOff>85726</xdr:rowOff>
    </xdr:from>
    <xdr:to>
      <xdr:col>8</xdr:col>
      <xdr:colOff>247650</xdr:colOff>
      <xdr:row>1339</xdr:row>
      <xdr:rowOff>47626</xdr:rowOff>
    </xdr:to>
    <xdr:cxnSp macro="">
      <xdr:nvCxnSpPr>
        <xdr:cNvPr id="89" name="Straight Arrow Connector 88">
          <a:extLst>
            <a:ext uri="{FF2B5EF4-FFF2-40B4-BE49-F238E27FC236}">
              <a16:creationId xmlns:a16="http://schemas.microsoft.com/office/drawing/2014/main" id="{00000000-0008-0000-0B00-000059000000}"/>
            </a:ext>
          </a:extLst>
        </xdr:cNvPr>
        <xdr:cNvCxnSpPr/>
      </xdr:nvCxnSpPr>
      <xdr:spPr>
        <a:xfrm rot="10800000">
          <a:off x="7667625" y="32861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1344</xdr:row>
      <xdr:rowOff>9528</xdr:rowOff>
    </xdr:from>
    <xdr:to>
      <xdr:col>7</xdr:col>
      <xdr:colOff>152401</xdr:colOff>
      <xdr:row>1344</xdr:row>
      <xdr:rowOff>209551</xdr:rowOff>
    </xdr:to>
    <xdr:cxnSp macro="">
      <xdr:nvCxnSpPr>
        <xdr:cNvPr id="90" name="Straight Arrow Connector 89">
          <a:extLst>
            <a:ext uri="{FF2B5EF4-FFF2-40B4-BE49-F238E27FC236}">
              <a16:creationId xmlns:a16="http://schemas.microsoft.com/office/drawing/2014/main" id="{00000000-0008-0000-0B00-00005A000000}"/>
            </a:ext>
          </a:extLst>
        </xdr:cNvPr>
        <xdr:cNvCxnSpPr/>
      </xdr:nvCxnSpPr>
      <xdr:spPr>
        <a:xfrm rot="10800000">
          <a:off x="6686551" y="34832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1368</xdr:row>
      <xdr:rowOff>85726</xdr:rowOff>
    </xdr:from>
    <xdr:to>
      <xdr:col>8</xdr:col>
      <xdr:colOff>247650</xdr:colOff>
      <xdr:row>1370</xdr:row>
      <xdr:rowOff>47626</xdr:rowOff>
    </xdr:to>
    <xdr:cxnSp macro="">
      <xdr:nvCxnSpPr>
        <xdr:cNvPr id="91" name="Straight Arrow Connector 90">
          <a:extLst>
            <a:ext uri="{FF2B5EF4-FFF2-40B4-BE49-F238E27FC236}">
              <a16:creationId xmlns:a16="http://schemas.microsoft.com/office/drawing/2014/main" id="{00000000-0008-0000-0B00-00005B000000}"/>
            </a:ext>
          </a:extLst>
        </xdr:cNvPr>
        <xdr:cNvCxnSpPr/>
      </xdr:nvCxnSpPr>
      <xdr:spPr>
        <a:xfrm rot="10800000">
          <a:off x="7667625" y="43472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1375</xdr:row>
      <xdr:rowOff>9528</xdr:rowOff>
    </xdr:from>
    <xdr:to>
      <xdr:col>7</xdr:col>
      <xdr:colOff>152401</xdr:colOff>
      <xdr:row>1375</xdr:row>
      <xdr:rowOff>209551</xdr:rowOff>
    </xdr:to>
    <xdr:cxnSp macro="">
      <xdr:nvCxnSpPr>
        <xdr:cNvPr id="92" name="Straight Arrow Connector 91">
          <a:extLst>
            <a:ext uri="{FF2B5EF4-FFF2-40B4-BE49-F238E27FC236}">
              <a16:creationId xmlns:a16="http://schemas.microsoft.com/office/drawing/2014/main" id="{00000000-0008-0000-0B00-00005C000000}"/>
            </a:ext>
          </a:extLst>
        </xdr:cNvPr>
        <xdr:cNvCxnSpPr/>
      </xdr:nvCxnSpPr>
      <xdr:spPr>
        <a:xfrm rot="10800000">
          <a:off x="6686551" y="45443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1399</xdr:row>
      <xdr:rowOff>85726</xdr:rowOff>
    </xdr:from>
    <xdr:to>
      <xdr:col>8</xdr:col>
      <xdr:colOff>247650</xdr:colOff>
      <xdr:row>1401</xdr:row>
      <xdr:rowOff>47626</xdr:rowOff>
    </xdr:to>
    <xdr:cxnSp macro="">
      <xdr:nvCxnSpPr>
        <xdr:cNvPr id="93" name="Straight Arrow Connector 92">
          <a:extLst>
            <a:ext uri="{FF2B5EF4-FFF2-40B4-BE49-F238E27FC236}">
              <a16:creationId xmlns:a16="http://schemas.microsoft.com/office/drawing/2014/main" id="{00000000-0008-0000-0B00-00005D000000}"/>
            </a:ext>
          </a:extLst>
        </xdr:cNvPr>
        <xdr:cNvCxnSpPr/>
      </xdr:nvCxnSpPr>
      <xdr:spPr>
        <a:xfrm rot="10800000">
          <a:off x="7667625" y="54082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1406</xdr:row>
      <xdr:rowOff>9528</xdr:rowOff>
    </xdr:from>
    <xdr:to>
      <xdr:col>7</xdr:col>
      <xdr:colOff>152401</xdr:colOff>
      <xdr:row>1406</xdr:row>
      <xdr:rowOff>209551</xdr:rowOff>
    </xdr:to>
    <xdr:cxnSp macro="">
      <xdr:nvCxnSpPr>
        <xdr:cNvPr id="94" name="Straight Arrow Connector 93">
          <a:extLst>
            <a:ext uri="{FF2B5EF4-FFF2-40B4-BE49-F238E27FC236}">
              <a16:creationId xmlns:a16="http://schemas.microsoft.com/office/drawing/2014/main" id="{00000000-0008-0000-0B00-00005E000000}"/>
            </a:ext>
          </a:extLst>
        </xdr:cNvPr>
        <xdr:cNvCxnSpPr/>
      </xdr:nvCxnSpPr>
      <xdr:spPr>
        <a:xfrm rot="10800000">
          <a:off x="6686551" y="56054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1430</xdr:row>
      <xdr:rowOff>85726</xdr:rowOff>
    </xdr:from>
    <xdr:to>
      <xdr:col>8</xdr:col>
      <xdr:colOff>247650</xdr:colOff>
      <xdr:row>1432</xdr:row>
      <xdr:rowOff>47626</xdr:rowOff>
    </xdr:to>
    <xdr:cxnSp macro="">
      <xdr:nvCxnSpPr>
        <xdr:cNvPr id="95" name="Straight Arrow Connector 94">
          <a:extLst>
            <a:ext uri="{FF2B5EF4-FFF2-40B4-BE49-F238E27FC236}">
              <a16:creationId xmlns:a16="http://schemas.microsoft.com/office/drawing/2014/main" id="{00000000-0008-0000-0B00-00005F000000}"/>
            </a:ext>
          </a:extLst>
        </xdr:cNvPr>
        <xdr:cNvCxnSpPr/>
      </xdr:nvCxnSpPr>
      <xdr:spPr>
        <a:xfrm rot="10800000">
          <a:off x="7667625" y="64693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1437</xdr:row>
      <xdr:rowOff>9528</xdr:rowOff>
    </xdr:from>
    <xdr:to>
      <xdr:col>7</xdr:col>
      <xdr:colOff>152401</xdr:colOff>
      <xdr:row>1437</xdr:row>
      <xdr:rowOff>209551</xdr:rowOff>
    </xdr:to>
    <xdr:cxnSp macro="">
      <xdr:nvCxnSpPr>
        <xdr:cNvPr id="96" name="Straight Arrow Connector 95">
          <a:extLst>
            <a:ext uri="{FF2B5EF4-FFF2-40B4-BE49-F238E27FC236}">
              <a16:creationId xmlns:a16="http://schemas.microsoft.com/office/drawing/2014/main" id="{00000000-0008-0000-0B00-000060000000}"/>
            </a:ext>
          </a:extLst>
        </xdr:cNvPr>
        <xdr:cNvCxnSpPr/>
      </xdr:nvCxnSpPr>
      <xdr:spPr>
        <a:xfrm rot="10800000">
          <a:off x="6686551" y="66665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1461</xdr:row>
      <xdr:rowOff>85726</xdr:rowOff>
    </xdr:from>
    <xdr:to>
      <xdr:col>8</xdr:col>
      <xdr:colOff>247650</xdr:colOff>
      <xdr:row>1463</xdr:row>
      <xdr:rowOff>47626</xdr:rowOff>
    </xdr:to>
    <xdr:cxnSp macro="">
      <xdr:nvCxnSpPr>
        <xdr:cNvPr id="97" name="Straight Arrow Connector 96">
          <a:extLst>
            <a:ext uri="{FF2B5EF4-FFF2-40B4-BE49-F238E27FC236}">
              <a16:creationId xmlns:a16="http://schemas.microsoft.com/office/drawing/2014/main" id="{00000000-0008-0000-0B00-000061000000}"/>
            </a:ext>
          </a:extLst>
        </xdr:cNvPr>
        <xdr:cNvCxnSpPr/>
      </xdr:nvCxnSpPr>
      <xdr:spPr>
        <a:xfrm rot="10800000">
          <a:off x="7667625" y="75304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1468</xdr:row>
      <xdr:rowOff>9528</xdr:rowOff>
    </xdr:from>
    <xdr:to>
      <xdr:col>7</xdr:col>
      <xdr:colOff>152401</xdr:colOff>
      <xdr:row>1468</xdr:row>
      <xdr:rowOff>209551</xdr:rowOff>
    </xdr:to>
    <xdr:cxnSp macro="">
      <xdr:nvCxnSpPr>
        <xdr:cNvPr id="98" name="Straight Arrow Connector 97">
          <a:extLst>
            <a:ext uri="{FF2B5EF4-FFF2-40B4-BE49-F238E27FC236}">
              <a16:creationId xmlns:a16="http://schemas.microsoft.com/office/drawing/2014/main" id="{00000000-0008-0000-0B00-000062000000}"/>
            </a:ext>
          </a:extLst>
        </xdr:cNvPr>
        <xdr:cNvCxnSpPr/>
      </xdr:nvCxnSpPr>
      <xdr:spPr>
        <a:xfrm rot="10800000">
          <a:off x="6686551" y="77276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1492</xdr:row>
      <xdr:rowOff>85726</xdr:rowOff>
    </xdr:from>
    <xdr:to>
      <xdr:col>8</xdr:col>
      <xdr:colOff>247650</xdr:colOff>
      <xdr:row>1494</xdr:row>
      <xdr:rowOff>47626</xdr:rowOff>
    </xdr:to>
    <xdr:cxnSp macro="">
      <xdr:nvCxnSpPr>
        <xdr:cNvPr id="99" name="Straight Arrow Connector 98">
          <a:extLst>
            <a:ext uri="{FF2B5EF4-FFF2-40B4-BE49-F238E27FC236}">
              <a16:creationId xmlns:a16="http://schemas.microsoft.com/office/drawing/2014/main" id="{00000000-0008-0000-0B00-000063000000}"/>
            </a:ext>
          </a:extLst>
        </xdr:cNvPr>
        <xdr:cNvCxnSpPr/>
      </xdr:nvCxnSpPr>
      <xdr:spPr>
        <a:xfrm rot="10800000">
          <a:off x="7667625" y="85915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1499</xdr:row>
      <xdr:rowOff>9528</xdr:rowOff>
    </xdr:from>
    <xdr:to>
      <xdr:col>7</xdr:col>
      <xdr:colOff>152401</xdr:colOff>
      <xdr:row>1499</xdr:row>
      <xdr:rowOff>209551</xdr:rowOff>
    </xdr:to>
    <xdr:cxnSp macro="">
      <xdr:nvCxnSpPr>
        <xdr:cNvPr id="100" name="Straight Arrow Connector 99">
          <a:extLst>
            <a:ext uri="{FF2B5EF4-FFF2-40B4-BE49-F238E27FC236}">
              <a16:creationId xmlns:a16="http://schemas.microsoft.com/office/drawing/2014/main" id="{00000000-0008-0000-0B00-000064000000}"/>
            </a:ext>
          </a:extLst>
        </xdr:cNvPr>
        <xdr:cNvCxnSpPr/>
      </xdr:nvCxnSpPr>
      <xdr:spPr>
        <a:xfrm rot="10800000">
          <a:off x="6686551" y="87887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1523</xdr:row>
      <xdr:rowOff>85726</xdr:rowOff>
    </xdr:from>
    <xdr:to>
      <xdr:col>8</xdr:col>
      <xdr:colOff>247650</xdr:colOff>
      <xdr:row>1525</xdr:row>
      <xdr:rowOff>47626</xdr:rowOff>
    </xdr:to>
    <xdr:cxnSp macro="">
      <xdr:nvCxnSpPr>
        <xdr:cNvPr id="101" name="Straight Arrow Connector 100">
          <a:extLst>
            <a:ext uri="{FF2B5EF4-FFF2-40B4-BE49-F238E27FC236}">
              <a16:creationId xmlns:a16="http://schemas.microsoft.com/office/drawing/2014/main" id="{00000000-0008-0000-0B00-000065000000}"/>
            </a:ext>
          </a:extLst>
        </xdr:cNvPr>
        <xdr:cNvCxnSpPr/>
      </xdr:nvCxnSpPr>
      <xdr:spPr>
        <a:xfrm rot="10800000">
          <a:off x="7667625" y="96526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1530</xdr:row>
      <xdr:rowOff>9528</xdr:rowOff>
    </xdr:from>
    <xdr:to>
      <xdr:col>7</xdr:col>
      <xdr:colOff>152401</xdr:colOff>
      <xdr:row>1530</xdr:row>
      <xdr:rowOff>209551</xdr:rowOff>
    </xdr:to>
    <xdr:cxnSp macro="">
      <xdr:nvCxnSpPr>
        <xdr:cNvPr id="102" name="Straight Arrow Connector 101">
          <a:extLst>
            <a:ext uri="{FF2B5EF4-FFF2-40B4-BE49-F238E27FC236}">
              <a16:creationId xmlns:a16="http://schemas.microsoft.com/office/drawing/2014/main" id="{00000000-0008-0000-0B00-000066000000}"/>
            </a:ext>
          </a:extLst>
        </xdr:cNvPr>
        <xdr:cNvCxnSpPr/>
      </xdr:nvCxnSpPr>
      <xdr:spPr>
        <a:xfrm rot="10800000">
          <a:off x="6686551" y="98498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1554</xdr:row>
      <xdr:rowOff>85726</xdr:rowOff>
    </xdr:from>
    <xdr:to>
      <xdr:col>8</xdr:col>
      <xdr:colOff>247650</xdr:colOff>
      <xdr:row>1556</xdr:row>
      <xdr:rowOff>47626</xdr:rowOff>
    </xdr:to>
    <xdr:cxnSp macro="">
      <xdr:nvCxnSpPr>
        <xdr:cNvPr id="103" name="Straight Arrow Connector 102">
          <a:extLst>
            <a:ext uri="{FF2B5EF4-FFF2-40B4-BE49-F238E27FC236}">
              <a16:creationId xmlns:a16="http://schemas.microsoft.com/office/drawing/2014/main" id="{00000000-0008-0000-0B00-00006700000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1561</xdr:row>
      <xdr:rowOff>9528</xdr:rowOff>
    </xdr:from>
    <xdr:to>
      <xdr:col>7</xdr:col>
      <xdr:colOff>152401</xdr:colOff>
      <xdr:row>1561</xdr:row>
      <xdr:rowOff>209551</xdr:rowOff>
    </xdr:to>
    <xdr:cxnSp macro="">
      <xdr:nvCxnSpPr>
        <xdr:cNvPr id="104" name="Straight Arrow Connector 103">
          <a:extLst>
            <a:ext uri="{FF2B5EF4-FFF2-40B4-BE49-F238E27FC236}">
              <a16:creationId xmlns:a16="http://schemas.microsoft.com/office/drawing/2014/main" id="{00000000-0008-0000-0B00-000068000000}"/>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1585</xdr:row>
      <xdr:rowOff>85726</xdr:rowOff>
    </xdr:from>
    <xdr:to>
      <xdr:col>8</xdr:col>
      <xdr:colOff>247650</xdr:colOff>
      <xdr:row>1587</xdr:row>
      <xdr:rowOff>47626</xdr:rowOff>
    </xdr:to>
    <xdr:cxnSp macro="">
      <xdr:nvCxnSpPr>
        <xdr:cNvPr id="105" name="Straight Arrow Connector 104">
          <a:extLst>
            <a:ext uri="{FF2B5EF4-FFF2-40B4-BE49-F238E27FC236}">
              <a16:creationId xmlns:a16="http://schemas.microsoft.com/office/drawing/2014/main" id="{00000000-0008-0000-0B00-000069000000}"/>
            </a:ext>
          </a:extLst>
        </xdr:cNvPr>
        <xdr:cNvCxnSpPr/>
      </xdr:nvCxnSpPr>
      <xdr:spPr>
        <a:xfrm rot="10800000">
          <a:off x="7667625" y="11639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1592</xdr:row>
      <xdr:rowOff>9528</xdr:rowOff>
    </xdr:from>
    <xdr:to>
      <xdr:col>7</xdr:col>
      <xdr:colOff>152401</xdr:colOff>
      <xdr:row>1592</xdr:row>
      <xdr:rowOff>209551</xdr:rowOff>
    </xdr:to>
    <xdr:cxnSp macro="">
      <xdr:nvCxnSpPr>
        <xdr:cNvPr id="106" name="Straight Arrow Connector 105">
          <a:extLst>
            <a:ext uri="{FF2B5EF4-FFF2-40B4-BE49-F238E27FC236}">
              <a16:creationId xmlns:a16="http://schemas.microsoft.com/office/drawing/2014/main" id="{00000000-0008-0000-0B00-00006A000000}"/>
            </a:ext>
          </a:extLst>
        </xdr:cNvPr>
        <xdr:cNvCxnSpPr/>
      </xdr:nvCxnSpPr>
      <xdr:spPr>
        <a:xfrm rot="10800000">
          <a:off x="6686551" y="13611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1616</xdr:row>
      <xdr:rowOff>85726</xdr:rowOff>
    </xdr:from>
    <xdr:to>
      <xdr:col>8</xdr:col>
      <xdr:colOff>247650</xdr:colOff>
      <xdr:row>1618</xdr:row>
      <xdr:rowOff>47626</xdr:rowOff>
    </xdr:to>
    <xdr:cxnSp macro="">
      <xdr:nvCxnSpPr>
        <xdr:cNvPr id="107" name="Straight Arrow Connector 106">
          <a:extLst>
            <a:ext uri="{FF2B5EF4-FFF2-40B4-BE49-F238E27FC236}">
              <a16:creationId xmlns:a16="http://schemas.microsoft.com/office/drawing/2014/main" id="{00000000-0008-0000-0B00-00006B000000}"/>
            </a:ext>
          </a:extLst>
        </xdr:cNvPr>
        <xdr:cNvCxnSpPr/>
      </xdr:nvCxnSpPr>
      <xdr:spPr>
        <a:xfrm rot="10800000">
          <a:off x="7667625" y="22250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1623</xdr:row>
      <xdr:rowOff>9528</xdr:rowOff>
    </xdr:from>
    <xdr:to>
      <xdr:col>7</xdr:col>
      <xdr:colOff>152401</xdr:colOff>
      <xdr:row>1623</xdr:row>
      <xdr:rowOff>209551</xdr:rowOff>
    </xdr:to>
    <xdr:cxnSp macro="">
      <xdr:nvCxnSpPr>
        <xdr:cNvPr id="108" name="Straight Arrow Connector 107">
          <a:extLst>
            <a:ext uri="{FF2B5EF4-FFF2-40B4-BE49-F238E27FC236}">
              <a16:creationId xmlns:a16="http://schemas.microsoft.com/office/drawing/2014/main" id="{00000000-0008-0000-0B00-00006C000000}"/>
            </a:ext>
          </a:extLst>
        </xdr:cNvPr>
        <xdr:cNvCxnSpPr/>
      </xdr:nvCxnSpPr>
      <xdr:spPr>
        <a:xfrm rot="10800000">
          <a:off x="6686551" y="24222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1647</xdr:row>
      <xdr:rowOff>85726</xdr:rowOff>
    </xdr:from>
    <xdr:to>
      <xdr:col>8</xdr:col>
      <xdr:colOff>247650</xdr:colOff>
      <xdr:row>1649</xdr:row>
      <xdr:rowOff>47626</xdr:rowOff>
    </xdr:to>
    <xdr:cxnSp macro="">
      <xdr:nvCxnSpPr>
        <xdr:cNvPr id="109" name="Straight Arrow Connector 108">
          <a:extLst>
            <a:ext uri="{FF2B5EF4-FFF2-40B4-BE49-F238E27FC236}">
              <a16:creationId xmlns:a16="http://schemas.microsoft.com/office/drawing/2014/main" id="{00000000-0008-0000-0B00-00006D000000}"/>
            </a:ext>
          </a:extLst>
        </xdr:cNvPr>
        <xdr:cNvCxnSpPr/>
      </xdr:nvCxnSpPr>
      <xdr:spPr>
        <a:xfrm rot="10800000">
          <a:off x="7667625" y="32861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1654</xdr:row>
      <xdr:rowOff>9528</xdr:rowOff>
    </xdr:from>
    <xdr:to>
      <xdr:col>7</xdr:col>
      <xdr:colOff>152401</xdr:colOff>
      <xdr:row>1654</xdr:row>
      <xdr:rowOff>209551</xdr:rowOff>
    </xdr:to>
    <xdr:cxnSp macro="">
      <xdr:nvCxnSpPr>
        <xdr:cNvPr id="110" name="Straight Arrow Connector 109">
          <a:extLst>
            <a:ext uri="{FF2B5EF4-FFF2-40B4-BE49-F238E27FC236}">
              <a16:creationId xmlns:a16="http://schemas.microsoft.com/office/drawing/2014/main" id="{00000000-0008-0000-0B00-00006E000000}"/>
            </a:ext>
          </a:extLst>
        </xdr:cNvPr>
        <xdr:cNvCxnSpPr/>
      </xdr:nvCxnSpPr>
      <xdr:spPr>
        <a:xfrm rot="10800000">
          <a:off x="6686551" y="34832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1678</xdr:row>
      <xdr:rowOff>85726</xdr:rowOff>
    </xdr:from>
    <xdr:to>
      <xdr:col>8</xdr:col>
      <xdr:colOff>247650</xdr:colOff>
      <xdr:row>1680</xdr:row>
      <xdr:rowOff>47626</xdr:rowOff>
    </xdr:to>
    <xdr:cxnSp macro="">
      <xdr:nvCxnSpPr>
        <xdr:cNvPr id="111" name="Straight Arrow Connector 110">
          <a:extLst>
            <a:ext uri="{FF2B5EF4-FFF2-40B4-BE49-F238E27FC236}">
              <a16:creationId xmlns:a16="http://schemas.microsoft.com/office/drawing/2014/main" id="{00000000-0008-0000-0B00-00006F000000}"/>
            </a:ext>
          </a:extLst>
        </xdr:cNvPr>
        <xdr:cNvCxnSpPr/>
      </xdr:nvCxnSpPr>
      <xdr:spPr>
        <a:xfrm rot="10800000">
          <a:off x="7667625" y="43472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1685</xdr:row>
      <xdr:rowOff>9528</xdr:rowOff>
    </xdr:from>
    <xdr:to>
      <xdr:col>7</xdr:col>
      <xdr:colOff>152401</xdr:colOff>
      <xdr:row>1685</xdr:row>
      <xdr:rowOff>209551</xdr:rowOff>
    </xdr:to>
    <xdr:cxnSp macro="">
      <xdr:nvCxnSpPr>
        <xdr:cNvPr id="112" name="Straight Arrow Connector 111">
          <a:extLst>
            <a:ext uri="{FF2B5EF4-FFF2-40B4-BE49-F238E27FC236}">
              <a16:creationId xmlns:a16="http://schemas.microsoft.com/office/drawing/2014/main" id="{00000000-0008-0000-0B00-000070000000}"/>
            </a:ext>
          </a:extLst>
        </xdr:cNvPr>
        <xdr:cNvCxnSpPr/>
      </xdr:nvCxnSpPr>
      <xdr:spPr>
        <a:xfrm rot="10800000">
          <a:off x="6686551" y="45443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1709</xdr:row>
      <xdr:rowOff>85726</xdr:rowOff>
    </xdr:from>
    <xdr:to>
      <xdr:col>8</xdr:col>
      <xdr:colOff>247650</xdr:colOff>
      <xdr:row>1711</xdr:row>
      <xdr:rowOff>47626</xdr:rowOff>
    </xdr:to>
    <xdr:cxnSp macro="">
      <xdr:nvCxnSpPr>
        <xdr:cNvPr id="113" name="Straight Arrow Connector 112">
          <a:extLst>
            <a:ext uri="{FF2B5EF4-FFF2-40B4-BE49-F238E27FC236}">
              <a16:creationId xmlns:a16="http://schemas.microsoft.com/office/drawing/2014/main" id="{00000000-0008-0000-0B00-000071000000}"/>
            </a:ext>
          </a:extLst>
        </xdr:cNvPr>
        <xdr:cNvCxnSpPr/>
      </xdr:nvCxnSpPr>
      <xdr:spPr>
        <a:xfrm rot="10800000">
          <a:off x="7667625" y="54082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1716</xdr:row>
      <xdr:rowOff>9528</xdr:rowOff>
    </xdr:from>
    <xdr:to>
      <xdr:col>7</xdr:col>
      <xdr:colOff>152401</xdr:colOff>
      <xdr:row>1716</xdr:row>
      <xdr:rowOff>209551</xdr:rowOff>
    </xdr:to>
    <xdr:cxnSp macro="">
      <xdr:nvCxnSpPr>
        <xdr:cNvPr id="114" name="Straight Arrow Connector 113">
          <a:extLst>
            <a:ext uri="{FF2B5EF4-FFF2-40B4-BE49-F238E27FC236}">
              <a16:creationId xmlns:a16="http://schemas.microsoft.com/office/drawing/2014/main" id="{00000000-0008-0000-0B00-000072000000}"/>
            </a:ext>
          </a:extLst>
        </xdr:cNvPr>
        <xdr:cNvCxnSpPr/>
      </xdr:nvCxnSpPr>
      <xdr:spPr>
        <a:xfrm rot="10800000">
          <a:off x="6686551" y="56054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1740</xdr:row>
      <xdr:rowOff>85726</xdr:rowOff>
    </xdr:from>
    <xdr:to>
      <xdr:col>8</xdr:col>
      <xdr:colOff>247650</xdr:colOff>
      <xdr:row>1742</xdr:row>
      <xdr:rowOff>47626</xdr:rowOff>
    </xdr:to>
    <xdr:cxnSp macro="">
      <xdr:nvCxnSpPr>
        <xdr:cNvPr id="115" name="Straight Arrow Connector 114">
          <a:extLst>
            <a:ext uri="{FF2B5EF4-FFF2-40B4-BE49-F238E27FC236}">
              <a16:creationId xmlns:a16="http://schemas.microsoft.com/office/drawing/2014/main" id="{00000000-0008-0000-0B00-000073000000}"/>
            </a:ext>
          </a:extLst>
        </xdr:cNvPr>
        <xdr:cNvCxnSpPr/>
      </xdr:nvCxnSpPr>
      <xdr:spPr>
        <a:xfrm rot="10800000">
          <a:off x="7667625" y="64693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1747</xdr:row>
      <xdr:rowOff>9528</xdr:rowOff>
    </xdr:from>
    <xdr:to>
      <xdr:col>7</xdr:col>
      <xdr:colOff>152401</xdr:colOff>
      <xdr:row>1747</xdr:row>
      <xdr:rowOff>209551</xdr:rowOff>
    </xdr:to>
    <xdr:cxnSp macro="">
      <xdr:nvCxnSpPr>
        <xdr:cNvPr id="116" name="Straight Arrow Connector 115">
          <a:extLst>
            <a:ext uri="{FF2B5EF4-FFF2-40B4-BE49-F238E27FC236}">
              <a16:creationId xmlns:a16="http://schemas.microsoft.com/office/drawing/2014/main" id="{00000000-0008-0000-0B00-000074000000}"/>
            </a:ext>
          </a:extLst>
        </xdr:cNvPr>
        <xdr:cNvCxnSpPr/>
      </xdr:nvCxnSpPr>
      <xdr:spPr>
        <a:xfrm rot="10800000">
          <a:off x="6686551" y="66665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1771</xdr:row>
      <xdr:rowOff>85726</xdr:rowOff>
    </xdr:from>
    <xdr:to>
      <xdr:col>8</xdr:col>
      <xdr:colOff>247650</xdr:colOff>
      <xdr:row>1773</xdr:row>
      <xdr:rowOff>47626</xdr:rowOff>
    </xdr:to>
    <xdr:cxnSp macro="">
      <xdr:nvCxnSpPr>
        <xdr:cNvPr id="117" name="Straight Arrow Connector 116">
          <a:extLst>
            <a:ext uri="{FF2B5EF4-FFF2-40B4-BE49-F238E27FC236}">
              <a16:creationId xmlns:a16="http://schemas.microsoft.com/office/drawing/2014/main" id="{00000000-0008-0000-0B00-000075000000}"/>
            </a:ext>
          </a:extLst>
        </xdr:cNvPr>
        <xdr:cNvCxnSpPr/>
      </xdr:nvCxnSpPr>
      <xdr:spPr>
        <a:xfrm rot="10800000">
          <a:off x="7667625" y="75304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1778</xdr:row>
      <xdr:rowOff>9528</xdr:rowOff>
    </xdr:from>
    <xdr:to>
      <xdr:col>7</xdr:col>
      <xdr:colOff>152401</xdr:colOff>
      <xdr:row>1778</xdr:row>
      <xdr:rowOff>209551</xdr:rowOff>
    </xdr:to>
    <xdr:cxnSp macro="">
      <xdr:nvCxnSpPr>
        <xdr:cNvPr id="118" name="Straight Arrow Connector 117">
          <a:extLst>
            <a:ext uri="{FF2B5EF4-FFF2-40B4-BE49-F238E27FC236}">
              <a16:creationId xmlns:a16="http://schemas.microsoft.com/office/drawing/2014/main" id="{00000000-0008-0000-0B00-000076000000}"/>
            </a:ext>
          </a:extLst>
        </xdr:cNvPr>
        <xdr:cNvCxnSpPr/>
      </xdr:nvCxnSpPr>
      <xdr:spPr>
        <a:xfrm rot="10800000">
          <a:off x="6686551" y="77276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1802</xdr:row>
      <xdr:rowOff>85726</xdr:rowOff>
    </xdr:from>
    <xdr:to>
      <xdr:col>8</xdr:col>
      <xdr:colOff>247650</xdr:colOff>
      <xdr:row>1804</xdr:row>
      <xdr:rowOff>47626</xdr:rowOff>
    </xdr:to>
    <xdr:cxnSp macro="">
      <xdr:nvCxnSpPr>
        <xdr:cNvPr id="119" name="Straight Arrow Connector 118">
          <a:extLst>
            <a:ext uri="{FF2B5EF4-FFF2-40B4-BE49-F238E27FC236}">
              <a16:creationId xmlns:a16="http://schemas.microsoft.com/office/drawing/2014/main" id="{00000000-0008-0000-0B00-000077000000}"/>
            </a:ext>
          </a:extLst>
        </xdr:cNvPr>
        <xdr:cNvCxnSpPr/>
      </xdr:nvCxnSpPr>
      <xdr:spPr>
        <a:xfrm rot="10800000">
          <a:off x="7667625" y="85915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1809</xdr:row>
      <xdr:rowOff>9528</xdr:rowOff>
    </xdr:from>
    <xdr:to>
      <xdr:col>7</xdr:col>
      <xdr:colOff>152401</xdr:colOff>
      <xdr:row>1809</xdr:row>
      <xdr:rowOff>209551</xdr:rowOff>
    </xdr:to>
    <xdr:cxnSp macro="">
      <xdr:nvCxnSpPr>
        <xdr:cNvPr id="120" name="Straight Arrow Connector 119">
          <a:extLst>
            <a:ext uri="{FF2B5EF4-FFF2-40B4-BE49-F238E27FC236}">
              <a16:creationId xmlns:a16="http://schemas.microsoft.com/office/drawing/2014/main" id="{00000000-0008-0000-0B00-000078000000}"/>
            </a:ext>
          </a:extLst>
        </xdr:cNvPr>
        <xdr:cNvCxnSpPr/>
      </xdr:nvCxnSpPr>
      <xdr:spPr>
        <a:xfrm rot="10800000">
          <a:off x="6686551" y="87887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1833</xdr:row>
      <xdr:rowOff>85726</xdr:rowOff>
    </xdr:from>
    <xdr:to>
      <xdr:col>8</xdr:col>
      <xdr:colOff>247650</xdr:colOff>
      <xdr:row>1835</xdr:row>
      <xdr:rowOff>47626</xdr:rowOff>
    </xdr:to>
    <xdr:cxnSp macro="">
      <xdr:nvCxnSpPr>
        <xdr:cNvPr id="121" name="Straight Arrow Connector 120">
          <a:extLst>
            <a:ext uri="{FF2B5EF4-FFF2-40B4-BE49-F238E27FC236}">
              <a16:creationId xmlns:a16="http://schemas.microsoft.com/office/drawing/2014/main" id="{00000000-0008-0000-0B00-000079000000}"/>
            </a:ext>
          </a:extLst>
        </xdr:cNvPr>
        <xdr:cNvCxnSpPr/>
      </xdr:nvCxnSpPr>
      <xdr:spPr>
        <a:xfrm rot="10800000">
          <a:off x="7667625" y="96526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1840</xdr:row>
      <xdr:rowOff>9528</xdr:rowOff>
    </xdr:from>
    <xdr:to>
      <xdr:col>7</xdr:col>
      <xdr:colOff>152401</xdr:colOff>
      <xdr:row>1840</xdr:row>
      <xdr:rowOff>209551</xdr:rowOff>
    </xdr:to>
    <xdr:cxnSp macro="">
      <xdr:nvCxnSpPr>
        <xdr:cNvPr id="122" name="Straight Arrow Connector 121">
          <a:extLst>
            <a:ext uri="{FF2B5EF4-FFF2-40B4-BE49-F238E27FC236}">
              <a16:creationId xmlns:a16="http://schemas.microsoft.com/office/drawing/2014/main" id="{00000000-0008-0000-0B00-00007A000000}"/>
            </a:ext>
          </a:extLst>
        </xdr:cNvPr>
        <xdr:cNvCxnSpPr/>
      </xdr:nvCxnSpPr>
      <xdr:spPr>
        <a:xfrm rot="10800000">
          <a:off x="6686551" y="98498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1864</xdr:row>
      <xdr:rowOff>85726</xdr:rowOff>
    </xdr:from>
    <xdr:to>
      <xdr:col>8</xdr:col>
      <xdr:colOff>247650</xdr:colOff>
      <xdr:row>1866</xdr:row>
      <xdr:rowOff>47626</xdr:rowOff>
    </xdr:to>
    <xdr:cxnSp macro="">
      <xdr:nvCxnSpPr>
        <xdr:cNvPr id="123" name="Straight Arrow Connector 122">
          <a:extLst>
            <a:ext uri="{FF2B5EF4-FFF2-40B4-BE49-F238E27FC236}">
              <a16:creationId xmlns:a16="http://schemas.microsoft.com/office/drawing/2014/main" id="{00000000-0008-0000-0B00-00007B000000}"/>
            </a:ext>
          </a:extLst>
        </xdr:cNvPr>
        <xdr:cNvCxnSpPr/>
      </xdr:nvCxnSpPr>
      <xdr:spPr>
        <a:xfrm rot="10800000">
          <a:off x="7667625" y="5315712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1871</xdr:row>
      <xdr:rowOff>9528</xdr:rowOff>
    </xdr:from>
    <xdr:to>
      <xdr:col>7</xdr:col>
      <xdr:colOff>152401</xdr:colOff>
      <xdr:row>1871</xdr:row>
      <xdr:rowOff>209551</xdr:rowOff>
    </xdr:to>
    <xdr:cxnSp macro="">
      <xdr:nvCxnSpPr>
        <xdr:cNvPr id="124" name="Straight Arrow Connector 123">
          <a:extLst>
            <a:ext uri="{FF2B5EF4-FFF2-40B4-BE49-F238E27FC236}">
              <a16:creationId xmlns:a16="http://schemas.microsoft.com/office/drawing/2014/main" id="{00000000-0008-0000-0B00-00007C000000}"/>
            </a:ext>
          </a:extLst>
        </xdr:cNvPr>
        <xdr:cNvCxnSpPr/>
      </xdr:nvCxnSpPr>
      <xdr:spPr>
        <a:xfrm rot="10800000">
          <a:off x="6686551" y="5335428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1895</xdr:row>
      <xdr:rowOff>85726</xdr:rowOff>
    </xdr:from>
    <xdr:to>
      <xdr:col>8</xdr:col>
      <xdr:colOff>247650</xdr:colOff>
      <xdr:row>1897</xdr:row>
      <xdr:rowOff>47626</xdr:rowOff>
    </xdr:to>
    <xdr:cxnSp macro="">
      <xdr:nvCxnSpPr>
        <xdr:cNvPr id="125" name="Straight Arrow Connector 124">
          <a:extLst>
            <a:ext uri="{FF2B5EF4-FFF2-40B4-BE49-F238E27FC236}">
              <a16:creationId xmlns:a16="http://schemas.microsoft.com/office/drawing/2014/main" id="{00000000-0008-0000-0B00-00007D000000}"/>
            </a:ext>
          </a:extLst>
        </xdr:cNvPr>
        <xdr:cNvCxnSpPr/>
      </xdr:nvCxnSpPr>
      <xdr:spPr>
        <a:xfrm rot="10800000">
          <a:off x="7667625" y="5421820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1902</xdr:row>
      <xdr:rowOff>9528</xdr:rowOff>
    </xdr:from>
    <xdr:to>
      <xdr:col>7</xdr:col>
      <xdr:colOff>152401</xdr:colOff>
      <xdr:row>1902</xdr:row>
      <xdr:rowOff>209551</xdr:rowOff>
    </xdr:to>
    <xdr:cxnSp macro="">
      <xdr:nvCxnSpPr>
        <xdr:cNvPr id="126" name="Straight Arrow Connector 125">
          <a:extLst>
            <a:ext uri="{FF2B5EF4-FFF2-40B4-BE49-F238E27FC236}">
              <a16:creationId xmlns:a16="http://schemas.microsoft.com/office/drawing/2014/main" id="{00000000-0008-0000-0B00-00007E000000}"/>
            </a:ext>
          </a:extLst>
        </xdr:cNvPr>
        <xdr:cNvCxnSpPr/>
      </xdr:nvCxnSpPr>
      <xdr:spPr>
        <a:xfrm rot="10800000">
          <a:off x="6686551" y="5441537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1926</xdr:row>
      <xdr:rowOff>85726</xdr:rowOff>
    </xdr:from>
    <xdr:to>
      <xdr:col>8</xdr:col>
      <xdr:colOff>247650</xdr:colOff>
      <xdr:row>1928</xdr:row>
      <xdr:rowOff>47626</xdr:rowOff>
    </xdr:to>
    <xdr:cxnSp macro="">
      <xdr:nvCxnSpPr>
        <xdr:cNvPr id="127" name="Straight Arrow Connector 126">
          <a:extLst>
            <a:ext uri="{FF2B5EF4-FFF2-40B4-BE49-F238E27FC236}">
              <a16:creationId xmlns:a16="http://schemas.microsoft.com/office/drawing/2014/main" id="{00000000-0008-0000-0B00-00007F000000}"/>
            </a:ext>
          </a:extLst>
        </xdr:cNvPr>
        <xdr:cNvCxnSpPr/>
      </xdr:nvCxnSpPr>
      <xdr:spPr>
        <a:xfrm rot="10800000">
          <a:off x="7667625" y="5527929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1933</xdr:row>
      <xdr:rowOff>9528</xdr:rowOff>
    </xdr:from>
    <xdr:to>
      <xdr:col>7</xdr:col>
      <xdr:colOff>152401</xdr:colOff>
      <xdr:row>1933</xdr:row>
      <xdr:rowOff>209551</xdr:rowOff>
    </xdr:to>
    <xdr:cxnSp macro="">
      <xdr:nvCxnSpPr>
        <xdr:cNvPr id="128" name="Straight Arrow Connector 127">
          <a:extLst>
            <a:ext uri="{FF2B5EF4-FFF2-40B4-BE49-F238E27FC236}">
              <a16:creationId xmlns:a16="http://schemas.microsoft.com/office/drawing/2014/main" id="{00000000-0008-0000-0B00-000080000000}"/>
            </a:ext>
          </a:extLst>
        </xdr:cNvPr>
        <xdr:cNvCxnSpPr/>
      </xdr:nvCxnSpPr>
      <xdr:spPr>
        <a:xfrm rot="10800000">
          <a:off x="6686551" y="5547645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1957</xdr:row>
      <xdr:rowOff>85726</xdr:rowOff>
    </xdr:from>
    <xdr:to>
      <xdr:col>8</xdr:col>
      <xdr:colOff>247650</xdr:colOff>
      <xdr:row>1959</xdr:row>
      <xdr:rowOff>47626</xdr:rowOff>
    </xdr:to>
    <xdr:cxnSp macro="">
      <xdr:nvCxnSpPr>
        <xdr:cNvPr id="129" name="Straight Arrow Connector 128">
          <a:extLst>
            <a:ext uri="{FF2B5EF4-FFF2-40B4-BE49-F238E27FC236}">
              <a16:creationId xmlns:a16="http://schemas.microsoft.com/office/drawing/2014/main" id="{00000000-0008-0000-0B00-000081000000}"/>
            </a:ext>
          </a:extLst>
        </xdr:cNvPr>
        <xdr:cNvCxnSpPr/>
      </xdr:nvCxnSpPr>
      <xdr:spPr>
        <a:xfrm rot="10800000">
          <a:off x="7667625" y="5634037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1964</xdr:row>
      <xdr:rowOff>9528</xdr:rowOff>
    </xdr:from>
    <xdr:to>
      <xdr:col>7</xdr:col>
      <xdr:colOff>152401</xdr:colOff>
      <xdr:row>1964</xdr:row>
      <xdr:rowOff>209551</xdr:rowOff>
    </xdr:to>
    <xdr:cxnSp macro="">
      <xdr:nvCxnSpPr>
        <xdr:cNvPr id="130" name="Straight Arrow Connector 129">
          <a:extLst>
            <a:ext uri="{FF2B5EF4-FFF2-40B4-BE49-F238E27FC236}">
              <a16:creationId xmlns:a16="http://schemas.microsoft.com/office/drawing/2014/main" id="{00000000-0008-0000-0B00-000082000000}"/>
            </a:ext>
          </a:extLst>
        </xdr:cNvPr>
        <xdr:cNvCxnSpPr/>
      </xdr:nvCxnSpPr>
      <xdr:spPr>
        <a:xfrm rot="10800000">
          <a:off x="6686551" y="5653754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1988</xdr:row>
      <xdr:rowOff>85726</xdr:rowOff>
    </xdr:from>
    <xdr:to>
      <xdr:col>8</xdr:col>
      <xdr:colOff>247650</xdr:colOff>
      <xdr:row>1990</xdr:row>
      <xdr:rowOff>47626</xdr:rowOff>
    </xdr:to>
    <xdr:cxnSp macro="">
      <xdr:nvCxnSpPr>
        <xdr:cNvPr id="131" name="Straight Arrow Connector 130">
          <a:extLst>
            <a:ext uri="{FF2B5EF4-FFF2-40B4-BE49-F238E27FC236}">
              <a16:creationId xmlns:a16="http://schemas.microsoft.com/office/drawing/2014/main" id="{00000000-0008-0000-0B00-000083000000}"/>
            </a:ext>
          </a:extLst>
        </xdr:cNvPr>
        <xdr:cNvCxnSpPr/>
      </xdr:nvCxnSpPr>
      <xdr:spPr>
        <a:xfrm rot="10800000">
          <a:off x="7667625" y="5740146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1995</xdr:row>
      <xdr:rowOff>9528</xdr:rowOff>
    </xdr:from>
    <xdr:to>
      <xdr:col>7</xdr:col>
      <xdr:colOff>152401</xdr:colOff>
      <xdr:row>1995</xdr:row>
      <xdr:rowOff>209551</xdr:rowOff>
    </xdr:to>
    <xdr:cxnSp macro="">
      <xdr:nvCxnSpPr>
        <xdr:cNvPr id="132" name="Straight Arrow Connector 131">
          <a:extLst>
            <a:ext uri="{FF2B5EF4-FFF2-40B4-BE49-F238E27FC236}">
              <a16:creationId xmlns:a16="http://schemas.microsoft.com/office/drawing/2014/main" id="{00000000-0008-0000-0B00-000084000000}"/>
            </a:ext>
          </a:extLst>
        </xdr:cNvPr>
        <xdr:cNvCxnSpPr/>
      </xdr:nvCxnSpPr>
      <xdr:spPr>
        <a:xfrm rot="10800000">
          <a:off x="6686551" y="5759862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2019</xdr:row>
      <xdr:rowOff>85726</xdr:rowOff>
    </xdr:from>
    <xdr:to>
      <xdr:col>8</xdr:col>
      <xdr:colOff>247650</xdr:colOff>
      <xdr:row>2021</xdr:row>
      <xdr:rowOff>47626</xdr:rowOff>
    </xdr:to>
    <xdr:cxnSp macro="">
      <xdr:nvCxnSpPr>
        <xdr:cNvPr id="133" name="Straight Arrow Connector 132">
          <a:extLst>
            <a:ext uri="{FF2B5EF4-FFF2-40B4-BE49-F238E27FC236}">
              <a16:creationId xmlns:a16="http://schemas.microsoft.com/office/drawing/2014/main" id="{00000000-0008-0000-0B00-000085000000}"/>
            </a:ext>
          </a:extLst>
        </xdr:cNvPr>
        <xdr:cNvCxnSpPr/>
      </xdr:nvCxnSpPr>
      <xdr:spPr>
        <a:xfrm rot="10800000">
          <a:off x="7667625" y="5846254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2026</xdr:row>
      <xdr:rowOff>9528</xdr:rowOff>
    </xdr:from>
    <xdr:to>
      <xdr:col>7</xdr:col>
      <xdr:colOff>152401</xdr:colOff>
      <xdr:row>2026</xdr:row>
      <xdr:rowOff>209551</xdr:rowOff>
    </xdr:to>
    <xdr:cxnSp macro="">
      <xdr:nvCxnSpPr>
        <xdr:cNvPr id="134" name="Straight Arrow Connector 133">
          <a:extLst>
            <a:ext uri="{FF2B5EF4-FFF2-40B4-BE49-F238E27FC236}">
              <a16:creationId xmlns:a16="http://schemas.microsoft.com/office/drawing/2014/main" id="{00000000-0008-0000-0B00-000086000000}"/>
            </a:ext>
          </a:extLst>
        </xdr:cNvPr>
        <xdr:cNvCxnSpPr/>
      </xdr:nvCxnSpPr>
      <xdr:spPr>
        <a:xfrm rot="10800000">
          <a:off x="6686551" y="5865971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2050</xdr:row>
      <xdr:rowOff>85726</xdr:rowOff>
    </xdr:from>
    <xdr:to>
      <xdr:col>8</xdr:col>
      <xdr:colOff>247650</xdr:colOff>
      <xdr:row>2052</xdr:row>
      <xdr:rowOff>47626</xdr:rowOff>
    </xdr:to>
    <xdr:cxnSp macro="">
      <xdr:nvCxnSpPr>
        <xdr:cNvPr id="135" name="Straight Arrow Connector 134">
          <a:extLst>
            <a:ext uri="{FF2B5EF4-FFF2-40B4-BE49-F238E27FC236}">
              <a16:creationId xmlns:a16="http://schemas.microsoft.com/office/drawing/2014/main" id="{00000000-0008-0000-0B00-000087000000}"/>
            </a:ext>
          </a:extLst>
        </xdr:cNvPr>
        <xdr:cNvCxnSpPr/>
      </xdr:nvCxnSpPr>
      <xdr:spPr>
        <a:xfrm rot="10800000">
          <a:off x="7667625" y="5952363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2057</xdr:row>
      <xdr:rowOff>9528</xdr:rowOff>
    </xdr:from>
    <xdr:to>
      <xdr:col>7</xdr:col>
      <xdr:colOff>152401</xdr:colOff>
      <xdr:row>2057</xdr:row>
      <xdr:rowOff>209551</xdr:rowOff>
    </xdr:to>
    <xdr:cxnSp macro="">
      <xdr:nvCxnSpPr>
        <xdr:cNvPr id="136" name="Straight Arrow Connector 135">
          <a:extLst>
            <a:ext uri="{FF2B5EF4-FFF2-40B4-BE49-F238E27FC236}">
              <a16:creationId xmlns:a16="http://schemas.microsoft.com/office/drawing/2014/main" id="{00000000-0008-0000-0B00-000088000000}"/>
            </a:ext>
          </a:extLst>
        </xdr:cNvPr>
        <xdr:cNvCxnSpPr/>
      </xdr:nvCxnSpPr>
      <xdr:spPr>
        <a:xfrm rot="10800000">
          <a:off x="6686551" y="5972079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2081</xdr:row>
      <xdr:rowOff>85726</xdr:rowOff>
    </xdr:from>
    <xdr:to>
      <xdr:col>8</xdr:col>
      <xdr:colOff>247650</xdr:colOff>
      <xdr:row>2083</xdr:row>
      <xdr:rowOff>47626</xdr:rowOff>
    </xdr:to>
    <xdr:cxnSp macro="">
      <xdr:nvCxnSpPr>
        <xdr:cNvPr id="137" name="Straight Arrow Connector 136">
          <a:extLst>
            <a:ext uri="{FF2B5EF4-FFF2-40B4-BE49-F238E27FC236}">
              <a16:creationId xmlns:a16="http://schemas.microsoft.com/office/drawing/2014/main" id="{00000000-0008-0000-0B00-000089000000}"/>
            </a:ext>
          </a:extLst>
        </xdr:cNvPr>
        <xdr:cNvCxnSpPr/>
      </xdr:nvCxnSpPr>
      <xdr:spPr>
        <a:xfrm rot="10800000">
          <a:off x="7667625" y="6058471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2088</xdr:row>
      <xdr:rowOff>9528</xdr:rowOff>
    </xdr:from>
    <xdr:to>
      <xdr:col>7</xdr:col>
      <xdr:colOff>152401</xdr:colOff>
      <xdr:row>2088</xdr:row>
      <xdr:rowOff>209551</xdr:rowOff>
    </xdr:to>
    <xdr:cxnSp macro="">
      <xdr:nvCxnSpPr>
        <xdr:cNvPr id="138" name="Straight Arrow Connector 137">
          <a:extLst>
            <a:ext uri="{FF2B5EF4-FFF2-40B4-BE49-F238E27FC236}">
              <a16:creationId xmlns:a16="http://schemas.microsoft.com/office/drawing/2014/main" id="{00000000-0008-0000-0B00-00008A000000}"/>
            </a:ext>
          </a:extLst>
        </xdr:cNvPr>
        <xdr:cNvCxnSpPr/>
      </xdr:nvCxnSpPr>
      <xdr:spPr>
        <a:xfrm rot="10800000">
          <a:off x="6686551" y="6078188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2112</xdr:row>
      <xdr:rowOff>85726</xdr:rowOff>
    </xdr:from>
    <xdr:to>
      <xdr:col>8</xdr:col>
      <xdr:colOff>247650</xdr:colOff>
      <xdr:row>2114</xdr:row>
      <xdr:rowOff>47626</xdr:rowOff>
    </xdr:to>
    <xdr:cxnSp macro="">
      <xdr:nvCxnSpPr>
        <xdr:cNvPr id="139" name="Straight Arrow Connector 138">
          <a:extLst>
            <a:ext uri="{FF2B5EF4-FFF2-40B4-BE49-F238E27FC236}">
              <a16:creationId xmlns:a16="http://schemas.microsoft.com/office/drawing/2014/main" id="{00000000-0008-0000-0B00-00008B000000}"/>
            </a:ext>
          </a:extLst>
        </xdr:cNvPr>
        <xdr:cNvCxnSpPr/>
      </xdr:nvCxnSpPr>
      <xdr:spPr>
        <a:xfrm rot="10800000">
          <a:off x="7667625" y="6164580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2119</xdr:row>
      <xdr:rowOff>9528</xdr:rowOff>
    </xdr:from>
    <xdr:to>
      <xdr:col>7</xdr:col>
      <xdr:colOff>152401</xdr:colOff>
      <xdr:row>2119</xdr:row>
      <xdr:rowOff>209551</xdr:rowOff>
    </xdr:to>
    <xdr:cxnSp macro="">
      <xdr:nvCxnSpPr>
        <xdr:cNvPr id="140" name="Straight Arrow Connector 139">
          <a:extLst>
            <a:ext uri="{FF2B5EF4-FFF2-40B4-BE49-F238E27FC236}">
              <a16:creationId xmlns:a16="http://schemas.microsoft.com/office/drawing/2014/main" id="{00000000-0008-0000-0B00-00008C000000}"/>
            </a:ext>
          </a:extLst>
        </xdr:cNvPr>
        <xdr:cNvCxnSpPr/>
      </xdr:nvCxnSpPr>
      <xdr:spPr>
        <a:xfrm rot="10800000">
          <a:off x="6686551" y="6184296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2143</xdr:row>
      <xdr:rowOff>85726</xdr:rowOff>
    </xdr:from>
    <xdr:to>
      <xdr:col>8</xdr:col>
      <xdr:colOff>247650</xdr:colOff>
      <xdr:row>2145</xdr:row>
      <xdr:rowOff>47626</xdr:rowOff>
    </xdr:to>
    <xdr:cxnSp macro="">
      <xdr:nvCxnSpPr>
        <xdr:cNvPr id="141" name="Straight Arrow Connector 140">
          <a:extLst>
            <a:ext uri="{FF2B5EF4-FFF2-40B4-BE49-F238E27FC236}">
              <a16:creationId xmlns:a16="http://schemas.microsoft.com/office/drawing/2014/main" id="{00000000-0008-0000-0B00-00008D000000}"/>
            </a:ext>
          </a:extLst>
        </xdr:cNvPr>
        <xdr:cNvCxnSpPr/>
      </xdr:nvCxnSpPr>
      <xdr:spPr>
        <a:xfrm rot="10800000">
          <a:off x="7667625" y="6270688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2150</xdr:row>
      <xdr:rowOff>9528</xdr:rowOff>
    </xdr:from>
    <xdr:to>
      <xdr:col>7</xdr:col>
      <xdr:colOff>152401</xdr:colOff>
      <xdr:row>2150</xdr:row>
      <xdr:rowOff>209551</xdr:rowOff>
    </xdr:to>
    <xdr:cxnSp macro="">
      <xdr:nvCxnSpPr>
        <xdr:cNvPr id="142" name="Straight Arrow Connector 141">
          <a:extLst>
            <a:ext uri="{FF2B5EF4-FFF2-40B4-BE49-F238E27FC236}">
              <a16:creationId xmlns:a16="http://schemas.microsoft.com/office/drawing/2014/main" id="{00000000-0008-0000-0B00-00008E000000}"/>
            </a:ext>
          </a:extLst>
        </xdr:cNvPr>
        <xdr:cNvCxnSpPr/>
      </xdr:nvCxnSpPr>
      <xdr:spPr>
        <a:xfrm rot="10800000">
          <a:off x="6686551" y="6290405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514350</xdr:colOff>
      <xdr:row>4</xdr:row>
      <xdr:rowOff>85726</xdr:rowOff>
    </xdr:from>
    <xdr:to>
      <xdr:col>8</xdr:col>
      <xdr:colOff>247650</xdr:colOff>
      <xdr:row>6</xdr:row>
      <xdr:rowOff>47626</xdr:rowOff>
    </xdr:to>
    <xdr:cxnSp macro="">
      <xdr:nvCxnSpPr>
        <xdr:cNvPr id="2" name="Straight Arrow Connector 1">
          <a:extLst>
            <a:ext uri="{FF2B5EF4-FFF2-40B4-BE49-F238E27FC236}">
              <a16:creationId xmlns:a16="http://schemas.microsoft.com/office/drawing/2014/main" id="{6661C81F-7FA3-4656-8667-535F2E57C3B0}"/>
            </a:ext>
          </a:extLst>
        </xdr:cNvPr>
        <xdr:cNvCxnSpPr/>
      </xdr:nvCxnSpPr>
      <xdr:spPr>
        <a:xfrm rot="10800000">
          <a:off x="7667625" y="1028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11</xdr:row>
      <xdr:rowOff>9528</xdr:rowOff>
    </xdr:from>
    <xdr:to>
      <xdr:col>7</xdr:col>
      <xdr:colOff>152401</xdr:colOff>
      <xdr:row>11</xdr:row>
      <xdr:rowOff>209551</xdr:rowOff>
    </xdr:to>
    <xdr:cxnSp macro="">
      <xdr:nvCxnSpPr>
        <xdr:cNvPr id="3" name="Straight Arrow Connector 2">
          <a:extLst>
            <a:ext uri="{FF2B5EF4-FFF2-40B4-BE49-F238E27FC236}">
              <a16:creationId xmlns:a16="http://schemas.microsoft.com/office/drawing/2014/main" id="{AB5FEC65-9C4B-42D7-9126-3CA0259C9206}"/>
            </a:ext>
          </a:extLst>
        </xdr:cNvPr>
        <xdr:cNvCxnSpPr/>
      </xdr:nvCxnSpPr>
      <xdr:spPr>
        <a:xfrm rot="10800000">
          <a:off x="6686551" y="3000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35</xdr:row>
      <xdr:rowOff>85726</xdr:rowOff>
    </xdr:from>
    <xdr:to>
      <xdr:col>8</xdr:col>
      <xdr:colOff>247650</xdr:colOff>
      <xdr:row>37</xdr:row>
      <xdr:rowOff>47626</xdr:rowOff>
    </xdr:to>
    <xdr:cxnSp macro="">
      <xdr:nvCxnSpPr>
        <xdr:cNvPr id="4" name="Straight Arrow Connector 3">
          <a:extLst>
            <a:ext uri="{FF2B5EF4-FFF2-40B4-BE49-F238E27FC236}">
              <a16:creationId xmlns:a16="http://schemas.microsoft.com/office/drawing/2014/main" id="{5D8C2E92-3036-4486-8752-60E4432134FD}"/>
            </a:ext>
          </a:extLst>
        </xdr:cNvPr>
        <xdr:cNvCxnSpPr/>
      </xdr:nvCxnSpPr>
      <xdr:spPr>
        <a:xfrm rot="10800000">
          <a:off x="7667625" y="11639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42</xdr:row>
      <xdr:rowOff>9528</xdr:rowOff>
    </xdr:from>
    <xdr:to>
      <xdr:col>7</xdr:col>
      <xdr:colOff>152401</xdr:colOff>
      <xdr:row>42</xdr:row>
      <xdr:rowOff>209551</xdr:rowOff>
    </xdr:to>
    <xdr:cxnSp macro="">
      <xdr:nvCxnSpPr>
        <xdr:cNvPr id="5" name="Straight Arrow Connector 4">
          <a:extLst>
            <a:ext uri="{FF2B5EF4-FFF2-40B4-BE49-F238E27FC236}">
              <a16:creationId xmlns:a16="http://schemas.microsoft.com/office/drawing/2014/main" id="{5579A964-6730-4057-A577-D7FF8B4AF7C8}"/>
            </a:ext>
          </a:extLst>
        </xdr:cNvPr>
        <xdr:cNvCxnSpPr/>
      </xdr:nvCxnSpPr>
      <xdr:spPr>
        <a:xfrm rot="10800000">
          <a:off x="6686551" y="13611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66</xdr:row>
      <xdr:rowOff>85726</xdr:rowOff>
    </xdr:from>
    <xdr:to>
      <xdr:col>8</xdr:col>
      <xdr:colOff>247650</xdr:colOff>
      <xdr:row>68</xdr:row>
      <xdr:rowOff>47626</xdr:rowOff>
    </xdr:to>
    <xdr:cxnSp macro="">
      <xdr:nvCxnSpPr>
        <xdr:cNvPr id="6" name="Straight Arrow Connector 5">
          <a:extLst>
            <a:ext uri="{FF2B5EF4-FFF2-40B4-BE49-F238E27FC236}">
              <a16:creationId xmlns:a16="http://schemas.microsoft.com/office/drawing/2014/main" id="{7E7B8818-448F-4DE4-9D41-E11A02A8EA54}"/>
            </a:ext>
          </a:extLst>
        </xdr:cNvPr>
        <xdr:cNvCxnSpPr/>
      </xdr:nvCxnSpPr>
      <xdr:spPr>
        <a:xfrm rot="10800000">
          <a:off x="7667625" y="22250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73</xdr:row>
      <xdr:rowOff>9528</xdr:rowOff>
    </xdr:from>
    <xdr:to>
      <xdr:col>7</xdr:col>
      <xdr:colOff>152401</xdr:colOff>
      <xdr:row>73</xdr:row>
      <xdr:rowOff>209551</xdr:rowOff>
    </xdr:to>
    <xdr:cxnSp macro="">
      <xdr:nvCxnSpPr>
        <xdr:cNvPr id="7" name="Straight Arrow Connector 6">
          <a:extLst>
            <a:ext uri="{FF2B5EF4-FFF2-40B4-BE49-F238E27FC236}">
              <a16:creationId xmlns:a16="http://schemas.microsoft.com/office/drawing/2014/main" id="{FDD57622-5612-45DB-BA47-704787CD2FA8}"/>
            </a:ext>
          </a:extLst>
        </xdr:cNvPr>
        <xdr:cNvCxnSpPr/>
      </xdr:nvCxnSpPr>
      <xdr:spPr>
        <a:xfrm rot="10800000">
          <a:off x="6686551" y="24222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97</xdr:row>
      <xdr:rowOff>85726</xdr:rowOff>
    </xdr:from>
    <xdr:to>
      <xdr:col>8</xdr:col>
      <xdr:colOff>247650</xdr:colOff>
      <xdr:row>99</xdr:row>
      <xdr:rowOff>47626</xdr:rowOff>
    </xdr:to>
    <xdr:cxnSp macro="">
      <xdr:nvCxnSpPr>
        <xdr:cNvPr id="8" name="Straight Arrow Connector 7">
          <a:extLst>
            <a:ext uri="{FF2B5EF4-FFF2-40B4-BE49-F238E27FC236}">
              <a16:creationId xmlns:a16="http://schemas.microsoft.com/office/drawing/2014/main" id="{ED93B3CF-91BD-4D5F-8B0D-1A0F660E3D5F}"/>
            </a:ext>
          </a:extLst>
        </xdr:cNvPr>
        <xdr:cNvCxnSpPr/>
      </xdr:nvCxnSpPr>
      <xdr:spPr>
        <a:xfrm rot="10800000">
          <a:off x="7667625" y="32861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104</xdr:row>
      <xdr:rowOff>9528</xdr:rowOff>
    </xdr:from>
    <xdr:to>
      <xdr:col>7</xdr:col>
      <xdr:colOff>152401</xdr:colOff>
      <xdr:row>104</xdr:row>
      <xdr:rowOff>209551</xdr:rowOff>
    </xdr:to>
    <xdr:cxnSp macro="">
      <xdr:nvCxnSpPr>
        <xdr:cNvPr id="9" name="Straight Arrow Connector 8">
          <a:extLst>
            <a:ext uri="{FF2B5EF4-FFF2-40B4-BE49-F238E27FC236}">
              <a16:creationId xmlns:a16="http://schemas.microsoft.com/office/drawing/2014/main" id="{4C5AF3D0-3E85-4A36-AF49-FFA0F253D153}"/>
            </a:ext>
          </a:extLst>
        </xdr:cNvPr>
        <xdr:cNvCxnSpPr/>
      </xdr:nvCxnSpPr>
      <xdr:spPr>
        <a:xfrm rot="10800000">
          <a:off x="6686551" y="34832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128</xdr:row>
      <xdr:rowOff>85726</xdr:rowOff>
    </xdr:from>
    <xdr:to>
      <xdr:col>8</xdr:col>
      <xdr:colOff>247650</xdr:colOff>
      <xdr:row>130</xdr:row>
      <xdr:rowOff>47626</xdr:rowOff>
    </xdr:to>
    <xdr:cxnSp macro="">
      <xdr:nvCxnSpPr>
        <xdr:cNvPr id="10" name="Straight Arrow Connector 9">
          <a:extLst>
            <a:ext uri="{FF2B5EF4-FFF2-40B4-BE49-F238E27FC236}">
              <a16:creationId xmlns:a16="http://schemas.microsoft.com/office/drawing/2014/main" id="{71323D0D-243B-4453-A214-1DFE30F78B80}"/>
            </a:ext>
          </a:extLst>
        </xdr:cNvPr>
        <xdr:cNvCxnSpPr/>
      </xdr:nvCxnSpPr>
      <xdr:spPr>
        <a:xfrm rot="10800000">
          <a:off x="7667625" y="43472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135</xdr:row>
      <xdr:rowOff>9528</xdr:rowOff>
    </xdr:from>
    <xdr:to>
      <xdr:col>7</xdr:col>
      <xdr:colOff>152401</xdr:colOff>
      <xdr:row>135</xdr:row>
      <xdr:rowOff>209551</xdr:rowOff>
    </xdr:to>
    <xdr:cxnSp macro="">
      <xdr:nvCxnSpPr>
        <xdr:cNvPr id="11" name="Straight Arrow Connector 10">
          <a:extLst>
            <a:ext uri="{FF2B5EF4-FFF2-40B4-BE49-F238E27FC236}">
              <a16:creationId xmlns:a16="http://schemas.microsoft.com/office/drawing/2014/main" id="{1F262528-DAF7-4F2A-A47A-E85CD4EEDB62}"/>
            </a:ext>
          </a:extLst>
        </xdr:cNvPr>
        <xdr:cNvCxnSpPr/>
      </xdr:nvCxnSpPr>
      <xdr:spPr>
        <a:xfrm rot="10800000">
          <a:off x="6686551" y="45443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159</xdr:row>
      <xdr:rowOff>85726</xdr:rowOff>
    </xdr:from>
    <xdr:to>
      <xdr:col>8</xdr:col>
      <xdr:colOff>247650</xdr:colOff>
      <xdr:row>161</xdr:row>
      <xdr:rowOff>47626</xdr:rowOff>
    </xdr:to>
    <xdr:cxnSp macro="">
      <xdr:nvCxnSpPr>
        <xdr:cNvPr id="12" name="Straight Arrow Connector 11">
          <a:extLst>
            <a:ext uri="{FF2B5EF4-FFF2-40B4-BE49-F238E27FC236}">
              <a16:creationId xmlns:a16="http://schemas.microsoft.com/office/drawing/2014/main" id="{46CC57CF-45EB-4924-94A7-B47E7342ABE0}"/>
            </a:ext>
          </a:extLst>
        </xdr:cNvPr>
        <xdr:cNvCxnSpPr/>
      </xdr:nvCxnSpPr>
      <xdr:spPr>
        <a:xfrm rot="10800000">
          <a:off x="7667625" y="54082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166</xdr:row>
      <xdr:rowOff>9528</xdr:rowOff>
    </xdr:from>
    <xdr:to>
      <xdr:col>7</xdr:col>
      <xdr:colOff>152401</xdr:colOff>
      <xdr:row>166</xdr:row>
      <xdr:rowOff>209551</xdr:rowOff>
    </xdr:to>
    <xdr:cxnSp macro="">
      <xdr:nvCxnSpPr>
        <xdr:cNvPr id="13" name="Straight Arrow Connector 12">
          <a:extLst>
            <a:ext uri="{FF2B5EF4-FFF2-40B4-BE49-F238E27FC236}">
              <a16:creationId xmlns:a16="http://schemas.microsoft.com/office/drawing/2014/main" id="{C45E5480-8BD0-4F82-9165-416E930C1BE9}"/>
            </a:ext>
          </a:extLst>
        </xdr:cNvPr>
        <xdr:cNvCxnSpPr/>
      </xdr:nvCxnSpPr>
      <xdr:spPr>
        <a:xfrm rot="10800000">
          <a:off x="6686551" y="56054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190</xdr:row>
      <xdr:rowOff>85726</xdr:rowOff>
    </xdr:from>
    <xdr:to>
      <xdr:col>8</xdr:col>
      <xdr:colOff>247650</xdr:colOff>
      <xdr:row>192</xdr:row>
      <xdr:rowOff>47626</xdr:rowOff>
    </xdr:to>
    <xdr:cxnSp macro="">
      <xdr:nvCxnSpPr>
        <xdr:cNvPr id="14" name="Straight Arrow Connector 13">
          <a:extLst>
            <a:ext uri="{FF2B5EF4-FFF2-40B4-BE49-F238E27FC236}">
              <a16:creationId xmlns:a16="http://schemas.microsoft.com/office/drawing/2014/main" id="{E008D870-3160-4896-B073-3FC9ED5E85D7}"/>
            </a:ext>
          </a:extLst>
        </xdr:cNvPr>
        <xdr:cNvCxnSpPr/>
      </xdr:nvCxnSpPr>
      <xdr:spPr>
        <a:xfrm rot="10800000">
          <a:off x="7667625" y="64693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197</xdr:row>
      <xdr:rowOff>9528</xdr:rowOff>
    </xdr:from>
    <xdr:to>
      <xdr:col>7</xdr:col>
      <xdr:colOff>152401</xdr:colOff>
      <xdr:row>197</xdr:row>
      <xdr:rowOff>209551</xdr:rowOff>
    </xdr:to>
    <xdr:cxnSp macro="">
      <xdr:nvCxnSpPr>
        <xdr:cNvPr id="15" name="Straight Arrow Connector 14">
          <a:extLst>
            <a:ext uri="{FF2B5EF4-FFF2-40B4-BE49-F238E27FC236}">
              <a16:creationId xmlns:a16="http://schemas.microsoft.com/office/drawing/2014/main" id="{B443550B-EFBC-4B6E-916D-A5A5CC3BA11D}"/>
            </a:ext>
          </a:extLst>
        </xdr:cNvPr>
        <xdr:cNvCxnSpPr/>
      </xdr:nvCxnSpPr>
      <xdr:spPr>
        <a:xfrm rot="10800000">
          <a:off x="6686551" y="66665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221</xdr:row>
      <xdr:rowOff>85726</xdr:rowOff>
    </xdr:from>
    <xdr:to>
      <xdr:col>8</xdr:col>
      <xdr:colOff>247650</xdr:colOff>
      <xdr:row>223</xdr:row>
      <xdr:rowOff>47626</xdr:rowOff>
    </xdr:to>
    <xdr:cxnSp macro="">
      <xdr:nvCxnSpPr>
        <xdr:cNvPr id="16" name="Straight Arrow Connector 15">
          <a:extLst>
            <a:ext uri="{FF2B5EF4-FFF2-40B4-BE49-F238E27FC236}">
              <a16:creationId xmlns:a16="http://schemas.microsoft.com/office/drawing/2014/main" id="{035B954B-BC56-416A-8195-76638066978E}"/>
            </a:ext>
          </a:extLst>
        </xdr:cNvPr>
        <xdr:cNvCxnSpPr/>
      </xdr:nvCxnSpPr>
      <xdr:spPr>
        <a:xfrm rot="10800000">
          <a:off x="7667625" y="75304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228</xdr:row>
      <xdr:rowOff>9528</xdr:rowOff>
    </xdr:from>
    <xdr:to>
      <xdr:col>7</xdr:col>
      <xdr:colOff>152401</xdr:colOff>
      <xdr:row>228</xdr:row>
      <xdr:rowOff>209551</xdr:rowOff>
    </xdr:to>
    <xdr:cxnSp macro="">
      <xdr:nvCxnSpPr>
        <xdr:cNvPr id="17" name="Straight Arrow Connector 16">
          <a:extLst>
            <a:ext uri="{FF2B5EF4-FFF2-40B4-BE49-F238E27FC236}">
              <a16:creationId xmlns:a16="http://schemas.microsoft.com/office/drawing/2014/main" id="{4F21A3EE-3C7A-47B0-AD32-E63EA9B6D595}"/>
            </a:ext>
          </a:extLst>
        </xdr:cNvPr>
        <xdr:cNvCxnSpPr/>
      </xdr:nvCxnSpPr>
      <xdr:spPr>
        <a:xfrm rot="10800000">
          <a:off x="6686551" y="77276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252</xdr:row>
      <xdr:rowOff>85726</xdr:rowOff>
    </xdr:from>
    <xdr:to>
      <xdr:col>8</xdr:col>
      <xdr:colOff>247650</xdr:colOff>
      <xdr:row>254</xdr:row>
      <xdr:rowOff>47626</xdr:rowOff>
    </xdr:to>
    <xdr:cxnSp macro="">
      <xdr:nvCxnSpPr>
        <xdr:cNvPr id="18" name="Straight Arrow Connector 17">
          <a:extLst>
            <a:ext uri="{FF2B5EF4-FFF2-40B4-BE49-F238E27FC236}">
              <a16:creationId xmlns:a16="http://schemas.microsoft.com/office/drawing/2014/main" id="{714E0F11-CF04-48E7-9013-BA9437FD2E24}"/>
            </a:ext>
          </a:extLst>
        </xdr:cNvPr>
        <xdr:cNvCxnSpPr/>
      </xdr:nvCxnSpPr>
      <xdr:spPr>
        <a:xfrm rot="10800000">
          <a:off x="7667625" y="85915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259</xdr:row>
      <xdr:rowOff>9528</xdr:rowOff>
    </xdr:from>
    <xdr:to>
      <xdr:col>7</xdr:col>
      <xdr:colOff>152401</xdr:colOff>
      <xdr:row>259</xdr:row>
      <xdr:rowOff>209551</xdr:rowOff>
    </xdr:to>
    <xdr:cxnSp macro="">
      <xdr:nvCxnSpPr>
        <xdr:cNvPr id="19" name="Straight Arrow Connector 18">
          <a:extLst>
            <a:ext uri="{FF2B5EF4-FFF2-40B4-BE49-F238E27FC236}">
              <a16:creationId xmlns:a16="http://schemas.microsoft.com/office/drawing/2014/main" id="{52A48F19-1DE2-4849-BF38-30A40D32A4E1}"/>
            </a:ext>
          </a:extLst>
        </xdr:cNvPr>
        <xdr:cNvCxnSpPr/>
      </xdr:nvCxnSpPr>
      <xdr:spPr>
        <a:xfrm rot="10800000">
          <a:off x="6686551" y="87887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283</xdr:row>
      <xdr:rowOff>85726</xdr:rowOff>
    </xdr:from>
    <xdr:to>
      <xdr:col>8</xdr:col>
      <xdr:colOff>247650</xdr:colOff>
      <xdr:row>285</xdr:row>
      <xdr:rowOff>47626</xdr:rowOff>
    </xdr:to>
    <xdr:cxnSp macro="">
      <xdr:nvCxnSpPr>
        <xdr:cNvPr id="20" name="Straight Arrow Connector 19">
          <a:extLst>
            <a:ext uri="{FF2B5EF4-FFF2-40B4-BE49-F238E27FC236}">
              <a16:creationId xmlns:a16="http://schemas.microsoft.com/office/drawing/2014/main" id="{CE44B6C6-1E60-4890-93CC-C0BAF97BFE14}"/>
            </a:ext>
          </a:extLst>
        </xdr:cNvPr>
        <xdr:cNvCxnSpPr/>
      </xdr:nvCxnSpPr>
      <xdr:spPr>
        <a:xfrm rot="10800000">
          <a:off x="7667625" y="96526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290</xdr:row>
      <xdr:rowOff>9528</xdr:rowOff>
    </xdr:from>
    <xdr:to>
      <xdr:col>7</xdr:col>
      <xdr:colOff>152401</xdr:colOff>
      <xdr:row>290</xdr:row>
      <xdr:rowOff>209551</xdr:rowOff>
    </xdr:to>
    <xdr:cxnSp macro="">
      <xdr:nvCxnSpPr>
        <xdr:cNvPr id="21" name="Straight Arrow Connector 20">
          <a:extLst>
            <a:ext uri="{FF2B5EF4-FFF2-40B4-BE49-F238E27FC236}">
              <a16:creationId xmlns:a16="http://schemas.microsoft.com/office/drawing/2014/main" id="{05DCBBE9-038F-4CAD-A6E8-41EECE17FE7A}"/>
            </a:ext>
          </a:extLst>
        </xdr:cNvPr>
        <xdr:cNvCxnSpPr/>
      </xdr:nvCxnSpPr>
      <xdr:spPr>
        <a:xfrm rot="10800000">
          <a:off x="6686551" y="98498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314</xdr:row>
      <xdr:rowOff>85726</xdr:rowOff>
    </xdr:from>
    <xdr:to>
      <xdr:col>8</xdr:col>
      <xdr:colOff>247650</xdr:colOff>
      <xdr:row>316</xdr:row>
      <xdr:rowOff>47626</xdr:rowOff>
    </xdr:to>
    <xdr:cxnSp macro="">
      <xdr:nvCxnSpPr>
        <xdr:cNvPr id="22" name="Straight Arrow Connector 21">
          <a:extLst>
            <a:ext uri="{FF2B5EF4-FFF2-40B4-BE49-F238E27FC236}">
              <a16:creationId xmlns:a16="http://schemas.microsoft.com/office/drawing/2014/main" id="{45AFD565-E967-427D-9F5F-CA44854AC7CE}"/>
            </a:ext>
          </a:extLst>
        </xdr:cNvPr>
        <xdr:cNvCxnSpPr/>
      </xdr:nvCxnSpPr>
      <xdr:spPr>
        <a:xfrm rot="10800000">
          <a:off x="7667625" y="1071372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321</xdr:row>
      <xdr:rowOff>9528</xdr:rowOff>
    </xdr:from>
    <xdr:to>
      <xdr:col>7</xdr:col>
      <xdr:colOff>152401</xdr:colOff>
      <xdr:row>321</xdr:row>
      <xdr:rowOff>209551</xdr:rowOff>
    </xdr:to>
    <xdr:cxnSp macro="">
      <xdr:nvCxnSpPr>
        <xdr:cNvPr id="23" name="Straight Arrow Connector 22">
          <a:extLst>
            <a:ext uri="{FF2B5EF4-FFF2-40B4-BE49-F238E27FC236}">
              <a16:creationId xmlns:a16="http://schemas.microsoft.com/office/drawing/2014/main" id="{8A5EF4AA-8722-49E1-B6D4-117AA3C941E5}"/>
            </a:ext>
          </a:extLst>
        </xdr:cNvPr>
        <xdr:cNvCxnSpPr/>
      </xdr:nvCxnSpPr>
      <xdr:spPr>
        <a:xfrm rot="10800000">
          <a:off x="6686551" y="1091088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345</xdr:row>
      <xdr:rowOff>85726</xdr:rowOff>
    </xdr:from>
    <xdr:to>
      <xdr:col>8</xdr:col>
      <xdr:colOff>247650</xdr:colOff>
      <xdr:row>347</xdr:row>
      <xdr:rowOff>47626</xdr:rowOff>
    </xdr:to>
    <xdr:cxnSp macro="">
      <xdr:nvCxnSpPr>
        <xdr:cNvPr id="24" name="Straight Arrow Connector 23">
          <a:extLst>
            <a:ext uri="{FF2B5EF4-FFF2-40B4-BE49-F238E27FC236}">
              <a16:creationId xmlns:a16="http://schemas.microsoft.com/office/drawing/2014/main" id="{36819288-0168-474F-805E-C23D08E29862}"/>
            </a:ext>
          </a:extLst>
        </xdr:cNvPr>
        <xdr:cNvCxnSpPr/>
      </xdr:nvCxnSpPr>
      <xdr:spPr>
        <a:xfrm rot="10800000">
          <a:off x="7667625" y="1177480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352</xdr:row>
      <xdr:rowOff>9528</xdr:rowOff>
    </xdr:from>
    <xdr:to>
      <xdr:col>7</xdr:col>
      <xdr:colOff>152401</xdr:colOff>
      <xdr:row>352</xdr:row>
      <xdr:rowOff>209551</xdr:rowOff>
    </xdr:to>
    <xdr:cxnSp macro="">
      <xdr:nvCxnSpPr>
        <xdr:cNvPr id="25" name="Straight Arrow Connector 24">
          <a:extLst>
            <a:ext uri="{FF2B5EF4-FFF2-40B4-BE49-F238E27FC236}">
              <a16:creationId xmlns:a16="http://schemas.microsoft.com/office/drawing/2014/main" id="{12F5B64D-8E6C-4469-9A52-A17A815A62E6}"/>
            </a:ext>
          </a:extLst>
        </xdr:cNvPr>
        <xdr:cNvCxnSpPr/>
      </xdr:nvCxnSpPr>
      <xdr:spPr>
        <a:xfrm rot="10800000">
          <a:off x="6686551" y="1197197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376</xdr:row>
      <xdr:rowOff>85726</xdr:rowOff>
    </xdr:from>
    <xdr:to>
      <xdr:col>8</xdr:col>
      <xdr:colOff>247650</xdr:colOff>
      <xdr:row>378</xdr:row>
      <xdr:rowOff>47626</xdr:rowOff>
    </xdr:to>
    <xdr:cxnSp macro="">
      <xdr:nvCxnSpPr>
        <xdr:cNvPr id="26" name="Straight Arrow Connector 25">
          <a:extLst>
            <a:ext uri="{FF2B5EF4-FFF2-40B4-BE49-F238E27FC236}">
              <a16:creationId xmlns:a16="http://schemas.microsoft.com/office/drawing/2014/main" id="{6067680C-1BCF-4220-942A-9394850225B1}"/>
            </a:ext>
          </a:extLst>
        </xdr:cNvPr>
        <xdr:cNvCxnSpPr/>
      </xdr:nvCxnSpPr>
      <xdr:spPr>
        <a:xfrm rot="10800000">
          <a:off x="7667625" y="1283589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383</xdr:row>
      <xdr:rowOff>9528</xdr:rowOff>
    </xdr:from>
    <xdr:to>
      <xdr:col>7</xdr:col>
      <xdr:colOff>152401</xdr:colOff>
      <xdr:row>383</xdr:row>
      <xdr:rowOff>209551</xdr:rowOff>
    </xdr:to>
    <xdr:cxnSp macro="">
      <xdr:nvCxnSpPr>
        <xdr:cNvPr id="27" name="Straight Arrow Connector 26">
          <a:extLst>
            <a:ext uri="{FF2B5EF4-FFF2-40B4-BE49-F238E27FC236}">
              <a16:creationId xmlns:a16="http://schemas.microsoft.com/office/drawing/2014/main" id="{9069FB36-450F-459B-8F7D-B7B744995E8B}"/>
            </a:ext>
          </a:extLst>
        </xdr:cNvPr>
        <xdr:cNvCxnSpPr/>
      </xdr:nvCxnSpPr>
      <xdr:spPr>
        <a:xfrm rot="10800000">
          <a:off x="6686551" y="1303305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407</xdr:row>
      <xdr:rowOff>85726</xdr:rowOff>
    </xdr:from>
    <xdr:to>
      <xdr:col>8</xdr:col>
      <xdr:colOff>247650</xdr:colOff>
      <xdr:row>409</xdr:row>
      <xdr:rowOff>47626</xdr:rowOff>
    </xdr:to>
    <xdr:cxnSp macro="">
      <xdr:nvCxnSpPr>
        <xdr:cNvPr id="28" name="Straight Arrow Connector 27">
          <a:extLst>
            <a:ext uri="{FF2B5EF4-FFF2-40B4-BE49-F238E27FC236}">
              <a16:creationId xmlns:a16="http://schemas.microsoft.com/office/drawing/2014/main" id="{5139FD29-3724-4436-A71C-AF0E50E06E95}"/>
            </a:ext>
          </a:extLst>
        </xdr:cNvPr>
        <xdr:cNvCxnSpPr/>
      </xdr:nvCxnSpPr>
      <xdr:spPr>
        <a:xfrm rot="10800000">
          <a:off x="7667625" y="1389697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414</xdr:row>
      <xdr:rowOff>9528</xdr:rowOff>
    </xdr:from>
    <xdr:to>
      <xdr:col>7</xdr:col>
      <xdr:colOff>152401</xdr:colOff>
      <xdr:row>414</xdr:row>
      <xdr:rowOff>209551</xdr:rowOff>
    </xdr:to>
    <xdr:cxnSp macro="">
      <xdr:nvCxnSpPr>
        <xdr:cNvPr id="29" name="Straight Arrow Connector 28">
          <a:extLst>
            <a:ext uri="{FF2B5EF4-FFF2-40B4-BE49-F238E27FC236}">
              <a16:creationId xmlns:a16="http://schemas.microsoft.com/office/drawing/2014/main" id="{666B440C-7138-4BD9-858C-1CEB85DD75ED}"/>
            </a:ext>
          </a:extLst>
        </xdr:cNvPr>
        <xdr:cNvCxnSpPr/>
      </xdr:nvCxnSpPr>
      <xdr:spPr>
        <a:xfrm rot="10800000">
          <a:off x="6686551" y="1409414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438</xdr:row>
      <xdr:rowOff>85726</xdr:rowOff>
    </xdr:from>
    <xdr:to>
      <xdr:col>8</xdr:col>
      <xdr:colOff>247650</xdr:colOff>
      <xdr:row>440</xdr:row>
      <xdr:rowOff>47626</xdr:rowOff>
    </xdr:to>
    <xdr:cxnSp macro="">
      <xdr:nvCxnSpPr>
        <xdr:cNvPr id="30" name="Straight Arrow Connector 29">
          <a:extLst>
            <a:ext uri="{FF2B5EF4-FFF2-40B4-BE49-F238E27FC236}">
              <a16:creationId xmlns:a16="http://schemas.microsoft.com/office/drawing/2014/main" id="{A030301F-3F6F-4D84-B921-001ABBBFF6F0}"/>
            </a:ext>
          </a:extLst>
        </xdr:cNvPr>
        <xdr:cNvCxnSpPr/>
      </xdr:nvCxnSpPr>
      <xdr:spPr>
        <a:xfrm rot="10800000">
          <a:off x="7667625" y="1495806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445</xdr:row>
      <xdr:rowOff>9528</xdr:rowOff>
    </xdr:from>
    <xdr:to>
      <xdr:col>7</xdr:col>
      <xdr:colOff>152401</xdr:colOff>
      <xdr:row>445</xdr:row>
      <xdr:rowOff>209551</xdr:rowOff>
    </xdr:to>
    <xdr:cxnSp macro="">
      <xdr:nvCxnSpPr>
        <xdr:cNvPr id="31" name="Straight Arrow Connector 30">
          <a:extLst>
            <a:ext uri="{FF2B5EF4-FFF2-40B4-BE49-F238E27FC236}">
              <a16:creationId xmlns:a16="http://schemas.microsoft.com/office/drawing/2014/main" id="{049DFF8D-0AFB-494A-9A29-62962533D4E6}"/>
            </a:ext>
          </a:extLst>
        </xdr:cNvPr>
        <xdr:cNvCxnSpPr/>
      </xdr:nvCxnSpPr>
      <xdr:spPr>
        <a:xfrm rot="10800000">
          <a:off x="6686551" y="1515522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469</xdr:row>
      <xdr:rowOff>85726</xdr:rowOff>
    </xdr:from>
    <xdr:to>
      <xdr:col>8</xdr:col>
      <xdr:colOff>247650</xdr:colOff>
      <xdr:row>471</xdr:row>
      <xdr:rowOff>47626</xdr:rowOff>
    </xdr:to>
    <xdr:cxnSp macro="">
      <xdr:nvCxnSpPr>
        <xdr:cNvPr id="32" name="Straight Arrow Connector 31">
          <a:extLst>
            <a:ext uri="{FF2B5EF4-FFF2-40B4-BE49-F238E27FC236}">
              <a16:creationId xmlns:a16="http://schemas.microsoft.com/office/drawing/2014/main" id="{FC2BB0BC-1846-4F3D-8047-9978F85AC748}"/>
            </a:ext>
          </a:extLst>
        </xdr:cNvPr>
        <xdr:cNvCxnSpPr/>
      </xdr:nvCxnSpPr>
      <xdr:spPr>
        <a:xfrm rot="10800000">
          <a:off x="7667625" y="1601914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476</xdr:row>
      <xdr:rowOff>9528</xdr:rowOff>
    </xdr:from>
    <xdr:to>
      <xdr:col>7</xdr:col>
      <xdr:colOff>152401</xdr:colOff>
      <xdr:row>476</xdr:row>
      <xdr:rowOff>209551</xdr:rowOff>
    </xdr:to>
    <xdr:cxnSp macro="">
      <xdr:nvCxnSpPr>
        <xdr:cNvPr id="33" name="Straight Arrow Connector 32">
          <a:extLst>
            <a:ext uri="{FF2B5EF4-FFF2-40B4-BE49-F238E27FC236}">
              <a16:creationId xmlns:a16="http://schemas.microsoft.com/office/drawing/2014/main" id="{1CFE2F46-E61A-47F3-A393-17F92ADFB9F5}"/>
            </a:ext>
          </a:extLst>
        </xdr:cNvPr>
        <xdr:cNvCxnSpPr/>
      </xdr:nvCxnSpPr>
      <xdr:spPr>
        <a:xfrm rot="10800000">
          <a:off x="6686551" y="1621631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500</xdr:row>
      <xdr:rowOff>85726</xdr:rowOff>
    </xdr:from>
    <xdr:to>
      <xdr:col>8</xdr:col>
      <xdr:colOff>247650</xdr:colOff>
      <xdr:row>502</xdr:row>
      <xdr:rowOff>47626</xdr:rowOff>
    </xdr:to>
    <xdr:cxnSp macro="">
      <xdr:nvCxnSpPr>
        <xdr:cNvPr id="34" name="Straight Arrow Connector 33">
          <a:extLst>
            <a:ext uri="{FF2B5EF4-FFF2-40B4-BE49-F238E27FC236}">
              <a16:creationId xmlns:a16="http://schemas.microsoft.com/office/drawing/2014/main" id="{9C23A8A7-8CF6-47B2-B790-7E791839FA07}"/>
            </a:ext>
          </a:extLst>
        </xdr:cNvPr>
        <xdr:cNvCxnSpPr/>
      </xdr:nvCxnSpPr>
      <xdr:spPr>
        <a:xfrm rot="10800000">
          <a:off x="7667625" y="1708023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507</xdr:row>
      <xdr:rowOff>9528</xdr:rowOff>
    </xdr:from>
    <xdr:to>
      <xdr:col>7</xdr:col>
      <xdr:colOff>152401</xdr:colOff>
      <xdr:row>507</xdr:row>
      <xdr:rowOff>209551</xdr:rowOff>
    </xdr:to>
    <xdr:cxnSp macro="">
      <xdr:nvCxnSpPr>
        <xdr:cNvPr id="35" name="Straight Arrow Connector 34">
          <a:extLst>
            <a:ext uri="{FF2B5EF4-FFF2-40B4-BE49-F238E27FC236}">
              <a16:creationId xmlns:a16="http://schemas.microsoft.com/office/drawing/2014/main" id="{E21908E7-61F6-4801-BB34-2A69CCAB8A0E}"/>
            </a:ext>
          </a:extLst>
        </xdr:cNvPr>
        <xdr:cNvCxnSpPr/>
      </xdr:nvCxnSpPr>
      <xdr:spPr>
        <a:xfrm rot="10800000">
          <a:off x="6686551" y="1727739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531</xdr:row>
      <xdr:rowOff>85726</xdr:rowOff>
    </xdr:from>
    <xdr:to>
      <xdr:col>8</xdr:col>
      <xdr:colOff>247650</xdr:colOff>
      <xdr:row>533</xdr:row>
      <xdr:rowOff>47626</xdr:rowOff>
    </xdr:to>
    <xdr:cxnSp macro="">
      <xdr:nvCxnSpPr>
        <xdr:cNvPr id="36" name="Straight Arrow Connector 35">
          <a:extLst>
            <a:ext uri="{FF2B5EF4-FFF2-40B4-BE49-F238E27FC236}">
              <a16:creationId xmlns:a16="http://schemas.microsoft.com/office/drawing/2014/main" id="{7032A93E-59B9-4A85-94E4-4960BC803429}"/>
            </a:ext>
          </a:extLst>
        </xdr:cNvPr>
        <xdr:cNvCxnSpPr/>
      </xdr:nvCxnSpPr>
      <xdr:spPr>
        <a:xfrm rot="10800000">
          <a:off x="7667625" y="1814131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538</xdr:row>
      <xdr:rowOff>9528</xdr:rowOff>
    </xdr:from>
    <xdr:to>
      <xdr:col>7</xdr:col>
      <xdr:colOff>152401</xdr:colOff>
      <xdr:row>538</xdr:row>
      <xdr:rowOff>209551</xdr:rowOff>
    </xdr:to>
    <xdr:cxnSp macro="">
      <xdr:nvCxnSpPr>
        <xdr:cNvPr id="37" name="Straight Arrow Connector 36">
          <a:extLst>
            <a:ext uri="{FF2B5EF4-FFF2-40B4-BE49-F238E27FC236}">
              <a16:creationId xmlns:a16="http://schemas.microsoft.com/office/drawing/2014/main" id="{8B2400B6-CB54-4772-9528-EA5487AECFF7}"/>
            </a:ext>
          </a:extLst>
        </xdr:cNvPr>
        <xdr:cNvCxnSpPr/>
      </xdr:nvCxnSpPr>
      <xdr:spPr>
        <a:xfrm rot="10800000">
          <a:off x="6686551" y="1833848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562</xdr:row>
      <xdr:rowOff>85726</xdr:rowOff>
    </xdr:from>
    <xdr:to>
      <xdr:col>8</xdr:col>
      <xdr:colOff>247650</xdr:colOff>
      <xdr:row>564</xdr:row>
      <xdr:rowOff>47626</xdr:rowOff>
    </xdr:to>
    <xdr:cxnSp macro="">
      <xdr:nvCxnSpPr>
        <xdr:cNvPr id="38" name="Straight Arrow Connector 37">
          <a:extLst>
            <a:ext uri="{FF2B5EF4-FFF2-40B4-BE49-F238E27FC236}">
              <a16:creationId xmlns:a16="http://schemas.microsoft.com/office/drawing/2014/main" id="{43CF6740-F436-4CB9-8376-13CE994D1972}"/>
            </a:ext>
          </a:extLst>
        </xdr:cNvPr>
        <xdr:cNvCxnSpPr/>
      </xdr:nvCxnSpPr>
      <xdr:spPr>
        <a:xfrm rot="10800000">
          <a:off x="7667625" y="1920240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569</xdr:row>
      <xdr:rowOff>9528</xdr:rowOff>
    </xdr:from>
    <xdr:to>
      <xdr:col>7</xdr:col>
      <xdr:colOff>152401</xdr:colOff>
      <xdr:row>569</xdr:row>
      <xdr:rowOff>209551</xdr:rowOff>
    </xdr:to>
    <xdr:cxnSp macro="">
      <xdr:nvCxnSpPr>
        <xdr:cNvPr id="39" name="Straight Arrow Connector 38">
          <a:extLst>
            <a:ext uri="{FF2B5EF4-FFF2-40B4-BE49-F238E27FC236}">
              <a16:creationId xmlns:a16="http://schemas.microsoft.com/office/drawing/2014/main" id="{28B09425-B743-4B93-A824-59819F1C5494}"/>
            </a:ext>
          </a:extLst>
        </xdr:cNvPr>
        <xdr:cNvCxnSpPr/>
      </xdr:nvCxnSpPr>
      <xdr:spPr>
        <a:xfrm rot="10800000">
          <a:off x="6686551" y="1939956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593</xdr:row>
      <xdr:rowOff>85726</xdr:rowOff>
    </xdr:from>
    <xdr:to>
      <xdr:col>8</xdr:col>
      <xdr:colOff>247650</xdr:colOff>
      <xdr:row>595</xdr:row>
      <xdr:rowOff>47626</xdr:rowOff>
    </xdr:to>
    <xdr:cxnSp macro="">
      <xdr:nvCxnSpPr>
        <xdr:cNvPr id="40" name="Straight Arrow Connector 39">
          <a:extLst>
            <a:ext uri="{FF2B5EF4-FFF2-40B4-BE49-F238E27FC236}">
              <a16:creationId xmlns:a16="http://schemas.microsoft.com/office/drawing/2014/main" id="{DDA875C4-9985-48CF-8CA1-88F10A2DC7E9}"/>
            </a:ext>
          </a:extLst>
        </xdr:cNvPr>
        <xdr:cNvCxnSpPr/>
      </xdr:nvCxnSpPr>
      <xdr:spPr>
        <a:xfrm rot="10800000">
          <a:off x="7667625" y="2026348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600</xdr:row>
      <xdr:rowOff>9528</xdr:rowOff>
    </xdr:from>
    <xdr:to>
      <xdr:col>7</xdr:col>
      <xdr:colOff>152401</xdr:colOff>
      <xdr:row>600</xdr:row>
      <xdr:rowOff>209551</xdr:rowOff>
    </xdr:to>
    <xdr:cxnSp macro="">
      <xdr:nvCxnSpPr>
        <xdr:cNvPr id="41" name="Straight Arrow Connector 40">
          <a:extLst>
            <a:ext uri="{FF2B5EF4-FFF2-40B4-BE49-F238E27FC236}">
              <a16:creationId xmlns:a16="http://schemas.microsoft.com/office/drawing/2014/main" id="{5B9FF5CD-0A2B-448D-8ABC-46EDA6E5F6B9}"/>
            </a:ext>
          </a:extLst>
        </xdr:cNvPr>
        <xdr:cNvCxnSpPr/>
      </xdr:nvCxnSpPr>
      <xdr:spPr>
        <a:xfrm rot="10800000">
          <a:off x="6686551" y="2046065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624</xdr:row>
      <xdr:rowOff>85726</xdr:rowOff>
    </xdr:from>
    <xdr:to>
      <xdr:col>8</xdr:col>
      <xdr:colOff>247650</xdr:colOff>
      <xdr:row>626</xdr:row>
      <xdr:rowOff>47626</xdr:rowOff>
    </xdr:to>
    <xdr:cxnSp macro="">
      <xdr:nvCxnSpPr>
        <xdr:cNvPr id="42" name="Straight Arrow Connector 41">
          <a:extLst>
            <a:ext uri="{FF2B5EF4-FFF2-40B4-BE49-F238E27FC236}">
              <a16:creationId xmlns:a16="http://schemas.microsoft.com/office/drawing/2014/main" id="{29A5D214-20BE-4A58-ACC8-27595FE76D6A}"/>
            </a:ext>
          </a:extLst>
        </xdr:cNvPr>
        <xdr:cNvCxnSpPr/>
      </xdr:nvCxnSpPr>
      <xdr:spPr>
        <a:xfrm rot="10800000">
          <a:off x="7667625" y="213245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631</xdr:row>
      <xdr:rowOff>9528</xdr:rowOff>
    </xdr:from>
    <xdr:to>
      <xdr:col>7</xdr:col>
      <xdr:colOff>152401</xdr:colOff>
      <xdr:row>631</xdr:row>
      <xdr:rowOff>209551</xdr:rowOff>
    </xdr:to>
    <xdr:cxnSp macro="">
      <xdr:nvCxnSpPr>
        <xdr:cNvPr id="43" name="Straight Arrow Connector 42">
          <a:extLst>
            <a:ext uri="{FF2B5EF4-FFF2-40B4-BE49-F238E27FC236}">
              <a16:creationId xmlns:a16="http://schemas.microsoft.com/office/drawing/2014/main" id="{21C3CC81-DFAD-4C89-A6D9-2598B740B190}"/>
            </a:ext>
          </a:extLst>
        </xdr:cNvPr>
        <xdr:cNvCxnSpPr/>
      </xdr:nvCxnSpPr>
      <xdr:spPr>
        <a:xfrm rot="10800000">
          <a:off x="6686551" y="215217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655</xdr:row>
      <xdr:rowOff>85726</xdr:rowOff>
    </xdr:from>
    <xdr:to>
      <xdr:col>8</xdr:col>
      <xdr:colOff>247650</xdr:colOff>
      <xdr:row>657</xdr:row>
      <xdr:rowOff>47626</xdr:rowOff>
    </xdr:to>
    <xdr:cxnSp macro="">
      <xdr:nvCxnSpPr>
        <xdr:cNvPr id="44" name="Straight Arrow Connector 43">
          <a:extLst>
            <a:ext uri="{FF2B5EF4-FFF2-40B4-BE49-F238E27FC236}">
              <a16:creationId xmlns:a16="http://schemas.microsoft.com/office/drawing/2014/main" id="{9EED1C04-D2AA-4B1B-9FC4-1324FC9765BF}"/>
            </a:ext>
          </a:extLst>
        </xdr:cNvPr>
        <xdr:cNvCxnSpPr/>
      </xdr:nvCxnSpPr>
      <xdr:spPr>
        <a:xfrm rot="10800000">
          <a:off x="7667625" y="223856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662</xdr:row>
      <xdr:rowOff>9528</xdr:rowOff>
    </xdr:from>
    <xdr:to>
      <xdr:col>7</xdr:col>
      <xdr:colOff>152401</xdr:colOff>
      <xdr:row>662</xdr:row>
      <xdr:rowOff>209551</xdr:rowOff>
    </xdr:to>
    <xdr:cxnSp macro="">
      <xdr:nvCxnSpPr>
        <xdr:cNvPr id="45" name="Straight Arrow Connector 44">
          <a:extLst>
            <a:ext uri="{FF2B5EF4-FFF2-40B4-BE49-F238E27FC236}">
              <a16:creationId xmlns:a16="http://schemas.microsoft.com/office/drawing/2014/main" id="{97454244-7FB5-4E72-97E5-A284694E8500}"/>
            </a:ext>
          </a:extLst>
        </xdr:cNvPr>
        <xdr:cNvCxnSpPr/>
      </xdr:nvCxnSpPr>
      <xdr:spPr>
        <a:xfrm rot="10800000">
          <a:off x="6686551" y="225828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686</xdr:row>
      <xdr:rowOff>85726</xdr:rowOff>
    </xdr:from>
    <xdr:to>
      <xdr:col>8</xdr:col>
      <xdr:colOff>247650</xdr:colOff>
      <xdr:row>688</xdr:row>
      <xdr:rowOff>47626</xdr:rowOff>
    </xdr:to>
    <xdr:cxnSp macro="">
      <xdr:nvCxnSpPr>
        <xdr:cNvPr id="46" name="Straight Arrow Connector 45">
          <a:extLst>
            <a:ext uri="{FF2B5EF4-FFF2-40B4-BE49-F238E27FC236}">
              <a16:creationId xmlns:a16="http://schemas.microsoft.com/office/drawing/2014/main" id="{0701810E-E9F6-4D0A-877E-E963A14099E8}"/>
            </a:ext>
          </a:extLst>
        </xdr:cNvPr>
        <xdr:cNvCxnSpPr/>
      </xdr:nvCxnSpPr>
      <xdr:spPr>
        <a:xfrm rot="10800000">
          <a:off x="7667625" y="234467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693</xdr:row>
      <xdr:rowOff>9528</xdr:rowOff>
    </xdr:from>
    <xdr:to>
      <xdr:col>7</xdr:col>
      <xdr:colOff>152401</xdr:colOff>
      <xdr:row>693</xdr:row>
      <xdr:rowOff>209551</xdr:rowOff>
    </xdr:to>
    <xdr:cxnSp macro="">
      <xdr:nvCxnSpPr>
        <xdr:cNvPr id="47" name="Straight Arrow Connector 46">
          <a:extLst>
            <a:ext uri="{FF2B5EF4-FFF2-40B4-BE49-F238E27FC236}">
              <a16:creationId xmlns:a16="http://schemas.microsoft.com/office/drawing/2014/main" id="{CB033674-A136-4D4C-BAC6-66AE6DF87F4E}"/>
            </a:ext>
          </a:extLst>
        </xdr:cNvPr>
        <xdr:cNvCxnSpPr/>
      </xdr:nvCxnSpPr>
      <xdr:spPr>
        <a:xfrm rot="10800000">
          <a:off x="6686551" y="236439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717</xdr:row>
      <xdr:rowOff>85726</xdr:rowOff>
    </xdr:from>
    <xdr:to>
      <xdr:col>8</xdr:col>
      <xdr:colOff>247650</xdr:colOff>
      <xdr:row>719</xdr:row>
      <xdr:rowOff>47626</xdr:rowOff>
    </xdr:to>
    <xdr:cxnSp macro="">
      <xdr:nvCxnSpPr>
        <xdr:cNvPr id="48" name="Straight Arrow Connector 47">
          <a:extLst>
            <a:ext uri="{FF2B5EF4-FFF2-40B4-BE49-F238E27FC236}">
              <a16:creationId xmlns:a16="http://schemas.microsoft.com/office/drawing/2014/main" id="{6AD3A1A9-2CED-463A-B4C3-07E8534C7296}"/>
            </a:ext>
          </a:extLst>
        </xdr:cNvPr>
        <xdr:cNvCxnSpPr/>
      </xdr:nvCxnSpPr>
      <xdr:spPr>
        <a:xfrm rot="10800000">
          <a:off x="7667625" y="245078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724</xdr:row>
      <xdr:rowOff>9528</xdr:rowOff>
    </xdr:from>
    <xdr:to>
      <xdr:col>7</xdr:col>
      <xdr:colOff>152401</xdr:colOff>
      <xdr:row>724</xdr:row>
      <xdr:rowOff>209551</xdr:rowOff>
    </xdr:to>
    <xdr:cxnSp macro="">
      <xdr:nvCxnSpPr>
        <xdr:cNvPr id="49" name="Straight Arrow Connector 48">
          <a:extLst>
            <a:ext uri="{FF2B5EF4-FFF2-40B4-BE49-F238E27FC236}">
              <a16:creationId xmlns:a16="http://schemas.microsoft.com/office/drawing/2014/main" id="{D9316BF6-FA95-41FA-9E2C-D83A36318A12}"/>
            </a:ext>
          </a:extLst>
        </xdr:cNvPr>
        <xdr:cNvCxnSpPr/>
      </xdr:nvCxnSpPr>
      <xdr:spPr>
        <a:xfrm rot="10800000">
          <a:off x="6686551" y="247049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748</xdr:row>
      <xdr:rowOff>85726</xdr:rowOff>
    </xdr:from>
    <xdr:to>
      <xdr:col>8</xdr:col>
      <xdr:colOff>247650</xdr:colOff>
      <xdr:row>750</xdr:row>
      <xdr:rowOff>47626</xdr:rowOff>
    </xdr:to>
    <xdr:cxnSp macro="">
      <xdr:nvCxnSpPr>
        <xdr:cNvPr id="50" name="Straight Arrow Connector 49">
          <a:extLst>
            <a:ext uri="{FF2B5EF4-FFF2-40B4-BE49-F238E27FC236}">
              <a16:creationId xmlns:a16="http://schemas.microsoft.com/office/drawing/2014/main" id="{67CCBF48-39A7-4F2D-9110-FCEA89F8D854}"/>
            </a:ext>
          </a:extLst>
        </xdr:cNvPr>
        <xdr:cNvCxnSpPr/>
      </xdr:nvCxnSpPr>
      <xdr:spPr>
        <a:xfrm rot="10800000">
          <a:off x="7667625" y="255689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755</xdr:row>
      <xdr:rowOff>9528</xdr:rowOff>
    </xdr:from>
    <xdr:to>
      <xdr:col>7</xdr:col>
      <xdr:colOff>152401</xdr:colOff>
      <xdr:row>755</xdr:row>
      <xdr:rowOff>209551</xdr:rowOff>
    </xdr:to>
    <xdr:cxnSp macro="">
      <xdr:nvCxnSpPr>
        <xdr:cNvPr id="51" name="Straight Arrow Connector 50">
          <a:extLst>
            <a:ext uri="{FF2B5EF4-FFF2-40B4-BE49-F238E27FC236}">
              <a16:creationId xmlns:a16="http://schemas.microsoft.com/office/drawing/2014/main" id="{A916C1D6-4A53-4426-82E9-A01F719DC3B3}"/>
            </a:ext>
          </a:extLst>
        </xdr:cNvPr>
        <xdr:cNvCxnSpPr/>
      </xdr:nvCxnSpPr>
      <xdr:spPr>
        <a:xfrm rot="10800000">
          <a:off x="6686551" y="257660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779</xdr:row>
      <xdr:rowOff>85726</xdr:rowOff>
    </xdr:from>
    <xdr:to>
      <xdr:col>8</xdr:col>
      <xdr:colOff>247650</xdr:colOff>
      <xdr:row>781</xdr:row>
      <xdr:rowOff>47626</xdr:rowOff>
    </xdr:to>
    <xdr:cxnSp macro="">
      <xdr:nvCxnSpPr>
        <xdr:cNvPr id="52" name="Straight Arrow Connector 51">
          <a:extLst>
            <a:ext uri="{FF2B5EF4-FFF2-40B4-BE49-F238E27FC236}">
              <a16:creationId xmlns:a16="http://schemas.microsoft.com/office/drawing/2014/main" id="{294C8892-42AC-427E-825C-8F456F4894BF}"/>
            </a:ext>
          </a:extLst>
        </xdr:cNvPr>
        <xdr:cNvCxnSpPr/>
      </xdr:nvCxnSpPr>
      <xdr:spPr>
        <a:xfrm rot="10800000">
          <a:off x="7667625" y="266299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786</xdr:row>
      <xdr:rowOff>9528</xdr:rowOff>
    </xdr:from>
    <xdr:to>
      <xdr:col>7</xdr:col>
      <xdr:colOff>152401</xdr:colOff>
      <xdr:row>786</xdr:row>
      <xdr:rowOff>209551</xdr:rowOff>
    </xdr:to>
    <xdr:cxnSp macro="">
      <xdr:nvCxnSpPr>
        <xdr:cNvPr id="53" name="Straight Arrow Connector 52">
          <a:extLst>
            <a:ext uri="{FF2B5EF4-FFF2-40B4-BE49-F238E27FC236}">
              <a16:creationId xmlns:a16="http://schemas.microsoft.com/office/drawing/2014/main" id="{2D809B68-37C1-4D85-ABC2-0A7778952690}"/>
            </a:ext>
          </a:extLst>
        </xdr:cNvPr>
        <xdr:cNvCxnSpPr/>
      </xdr:nvCxnSpPr>
      <xdr:spPr>
        <a:xfrm rot="10800000">
          <a:off x="6686551" y="268271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810</xdr:row>
      <xdr:rowOff>85726</xdr:rowOff>
    </xdr:from>
    <xdr:to>
      <xdr:col>8</xdr:col>
      <xdr:colOff>247650</xdr:colOff>
      <xdr:row>812</xdr:row>
      <xdr:rowOff>47626</xdr:rowOff>
    </xdr:to>
    <xdr:cxnSp macro="">
      <xdr:nvCxnSpPr>
        <xdr:cNvPr id="54" name="Straight Arrow Connector 53">
          <a:extLst>
            <a:ext uri="{FF2B5EF4-FFF2-40B4-BE49-F238E27FC236}">
              <a16:creationId xmlns:a16="http://schemas.microsoft.com/office/drawing/2014/main" id="{D21C15AF-9F20-409B-9BF7-9A672206B654}"/>
            </a:ext>
          </a:extLst>
        </xdr:cNvPr>
        <xdr:cNvCxnSpPr/>
      </xdr:nvCxnSpPr>
      <xdr:spPr>
        <a:xfrm rot="10800000">
          <a:off x="7667625" y="276910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817</xdr:row>
      <xdr:rowOff>9528</xdr:rowOff>
    </xdr:from>
    <xdr:to>
      <xdr:col>7</xdr:col>
      <xdr:colOff>152401</xdr:colOff>
      <xdr:row>817</xdr:row>
      <xdr:rowOff>209551</xdr:rowOff>
    </xdr:to>
    <xdr:cxnSp macro="">
      <xdr:nvCxnSpPr>
        <xdr:cNvPr id="55" name="Straight Arrow Connector 54">
          <a:extLst>
            <a:ext uri="{FF2B5EF4-FFF2-40B4-BE49-F238E27FC236}">
              <a16:creationId xmlns:a16="http://schemas.microsoft.com/office/drawing/2014/main" id="{1D02E625-C43E-490D-8C97-E891E19EBBE2}"/>
            </a:ext>
          </a:extLst>
        </xdr:cNvPr>
        <xdr:cNvCxnSpPr/>
      </xdr:nvCxnSpPr>
      <xdr:spPr>
        <a:xfrm rot="10800000">
          <a:off x="6686551" y="278882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841</xdr:row>
      <xdr:rowOff>85726</xdr:rowOff>
    </xdr:from>
    <xdr:to>
      <xdr:col>8</xdr:col>
      <xdr:colOff>247650</xdr:colOff>
      <xdr:row>843</xdr:row>
      <xdr:rowOff>47626</xdr:rowOff>
    </xdr:to>
    <xdr:cxnSp macro="">
      <xdr:nvCxnSpPr>
        <xdr:cNvPr id="56" name="Straight Arrow Connector 55">
          <a:extLst>
            <a:ext uri="{FF2B5EF4-FFF2-40B4-BE49-F238E27FC236}">
              <a16:creationId xmlns:a16="http://schemas.microsoft.com/office/drawing/2014/main" id="{DD6CB4F2-E670-406C-9228-77BE663EBDEF}"/>
            </a:ext>
          </a:extLst>
        </xdr:cNvPr>
        <xdr:cNvCxnSpPr/>
      </xdr:nvCxnSpPr>
      <xdr:spPr>
        <a:xfrm rot="10800000">
          <a:off x="7667625" y="287521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848</xdr:row>
      <xdr:rowOff>9528</xdr:rowOff>
    </xdr:from>
    <xdr:to>
      <xdr:col>7</xdr:col>
      <xdr:colOff>152401</xdr:colOff>
      <xdr:row>848</xdr:row>
      <xdr:rowOff>209551</xdr:rowOff>
    </xdr:to>
    <xdr:cxnSp macro="">
      <xdr:nvCxnSpPr>
        <xdr:cNvPr id="57" name="Straight Arrow Connector 56">
          <a:extLst>
            <a:ext uri="{FF2B5EF4-FFF2-40B4-BE49-F238E27FC236}">
              <a16:creationId xmlns:a16="http://schemas.microsoft.com/office/drawing/2014/main" id="{EC502CE7-589A-408C-8B11-62B800B3F37A}"/>
            </a:ext>
          </a:extLst>
        </xdr:cNvPr>
        <xdr:cNvCxnSpPr/>
      </xdr:nvCxnSpPr>
      <xdr:spPr>
        <a:xfrm rot="10800000">
          <a:off x="6686551" y="289493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872</xdr:row>
      <xdr:rowOff>85726</xdr:rowOff>
    </xdr:from>
    <xdr:to>
      <xdr:col>8</xdr:col>
      <xdr:colOff>247650</xdr:colOff>
      <xdr:row>874</xdr:row>
      <xdr:rowOff>47626</xdr:rowOff>
    </xdr:to>
    <xdr:cxnSp macro="">
      <xdr:nvCxnSpPr>
        <xdr:cNvPr id="58" name="Straight Arrow Connector 57">
          <a:extLst>
            <a:ext uri="{FF2B5EF4-FFF2-40B4-BE49-F238E27FC236}">
              <a16:creationId xmlns:a16="http://schemas.microsoft.com/office/drawing/2014/main" id="{B8334295-0796-406A-93C7-E06D8EF24DE1}"/>
            </a:ext>
          </a:extLst>
        </xdr:cNvPr>
        <xdr:cNvCxnSpPr/>
      </xdr:nvCxnSpPr>
      <xdr:spPr>
        <a:xfrm rot="10800000">
          <a:off x="7667625" y="298132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879</xdr:row>
      <xdr:rowOff>9528</xdr:rowOff>
    </xdr:from>
    <xdr:to>
      <xdr:col>7</xdr:col>
      <xdr:colOff>152401</xdr:colOff>
      <xdr:row>879</xdr:row>
      <xdr:rowOff>209551</xdr:rowOff>
    </xdr:to>
    <xdr:cxnSp macro="">
      <xdr:nvCxnSpPr>
        <xdr:cNvPr id="59" name="Straight Arrow Connector 58">
          <a:extLst>
            <a:ext uri="{FF2B5EF4-FFF2-40B4-BE49-F238E27FC236}">
              <a16:creationId xmlns:a16="http://schemas.microsoft.com/office/drawing/2014/main" id="{29F3C415-B97A-4659-A07D-C1725B8E3517}"/>
            </a:ext>
          </a:extLst>
        </xdr:cNvPr>
        <xdr:cNvCxnSpPr/>
      </xdr:nvCxnSpPr>
      <xdr:spPr>
        <a:xfrm rot="10800000">
          <a:off x="6686551" y="300104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903</xdr:row>
      <xdr:rowOff>85726</xdr:rowOff>
    </xdr:from>
    <xdr:to>
      <xdr:col>8</xdr:col>
      <xdr:colOff>247650</xdr:colOff>
      <xdr:row>905</xdr:row>
      <xdr:rowOff>47626</xdr:rowOff>
    </xdr:to>
    <xdr:cxnSp macro="">
      <xdr:nvCxnSpPr>
        <xdr:cNvPr id="60" name="Straight Arrow Connector 59">
          <a:extLst>
            <a:ext uri="{FF2B5EF4-FFF2-40B4-BE49-F238E27FC236}">
              <a16:creationId xmlns:a16="http://schemas.microsoft.com/office/drawing/2014/main" id="{62A9F397-C4CF-42FE-B9EA-FB48EDEFB4B8}"/>
            </a:ext>
          </a:extLst>
        </xdr:cNvPr>
        <xdr:cNvCxnSpPr/>
      </xdr:nvCxnSpPr>
      <xdr:spPr>
        <a:xfrm rot="10800000">
          <a:off x="7667625" y="308743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910</xdr:row>
      <xdr:rowOff>9528</xdr:rowOff>
    </xdr:from>
    <xdr:to>
      <xdr:col>7</xdr:col>
      <xdr:colOff>152401</xdr:colOff>
      <xdr:row>910</xdr:row>
      <xdr:rowOff>209551</xdr:rowOff>
    </xdr:to>
    <xdr:cxnSp macro="">
      <xdr:nvCxnSpPr>
        <xdr:cNvPr id="61" name="Straight Arrow Connector 60">
          <a:extLst>
            <a:ext uri="{FF2B5EF4-FFF2-40B4-BE49-F238E27FC236}">
              <a16:creationId xmlns:a16="http://schemas.microsoft.com/office/drawing/2014/main" id="{8FA0EFA7-46FE-4C1F-95D3-AC31C32DAC84}"/>
            </a:ext>
          </a:extLst>
        </xdr:cNvPr>
        <xdr:cNvCxnSpPr/>
      </xdr:nvCxnSpPr>
      <xdr:spPr>
        <a:xfrm rot="10800000">
          <a:off x="6686551" y="310715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934</xdr:row>
      <xdr:rowOff>85726</xdr:rowOff>
    </xdr:from>
    <xdr:to>
      <xdr:col>8</xdr:col>
      <xdr:colOff>247650</xdr:colOff>
      <xdr:row>936</xdr:row>
      <xdr:rowOff>47626</xdr:rowOff>
    </xdr:to>
    <xdr:cxnSp macro="">
      <xdr:nvCxnSpPr>
        <xdr:cNvPr id="62" name="Straight Arrow Connector 61">
          <a:extLst>
            <a:ext uri="{FF2B5EF4-FFF2-40B4-BE49-F238E27FC236}">
              <a16:creationId xmlns:a16="http://schemas.microsoft.com/office/drawing/2014/main" id="{E720D096-62D0-4702-AAD7-06F9D07D7D02}"/>
            </a:ext>
          </a:extLst>
        </xdr:cNvPr>
        <xdr:cNvCxnSpPr/>
      </xdr:nvCxnSpPr>
      <xdr:spPr>
        <a:xfrm rot="10800000">
          <a:off x="7667625" y="3193542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941</xdr:row>
      <xdr:rowOff>9528</xdr:rowOff>
    </xdr:from>
    <xdr:to>
      <xdr:col>7</xdr:col>
      <xdr:colOff>152401</xdr:colOff>
      <xdr:row>941</xdr:row>
      <xdr:rowOff>209551</xdr:rowOff>
    </xdr:to>
    <xdr:cxnSp macro="">
      <xdr:nvCxnSpPr>
        <xdr:cNvPr id="63" name="Straight Arrow Connector 62">
          <a:extLst>
            <a:ext uri="{FF2B5EF4-FFF2-40B4-BE49-F238E27FC236}">
              <a16:creationId xmlns:a16="http://schemas.microsoft.com/office/drawing/2014/main" id="{B4BF2043-1C5E-4A8C-A739-ED1D417044DB}"/>
            </a:ext>
          </a:extLst>
        </xdr:cNvPr>
        <xdr:cNvCxnSpPr/>
      </xdr:nvCxnSpPr>
      <xdr:spPr>
        <a:xfrm rot="10800000">
          <a:off x="6686551" y="3213258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965</xdr:row>
      <xdr:rowOff>85726</xdr:rowOff>
    </xdr:from>
    <xdr:to>
      <xdr:col>8</xdr:col>
      <xdr:colOff>247650</xdr:colOff>
      <xdr:row>967</xdr:row>
      <xdr:rowOff>47626</xdr:rowOff>
    </xdr:to>
    <xdr:cxnSp macro="">
      <xdr:nvCxnSpPr>
        <xdr:cNvPr id="64" name="Straight Arrow Connector 63">
          <a:extLst>
            <a:ext uri="{FF2B5EF4-FFF2-40B4-BE49-F238E27FC236}">
              <a16:creationId xmlns:a16="http://schemas.microsoft.com/office/drawing/2014/main" id="{2FCD02BE-7C26-4452-9AA0-E8CDFB88128F}"/>
            </a:ext>
          </a:extLst>
        </xdr:cNvPr>
        <xdr:cNvCxnSpPr/>
      </xdr:nvCxnSpPr>
      <xdr:spPr>
        <a:xfrm rot="10800000">
          <a:off x="7667625" y="3299650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972</xdr:row>
      <xdr:rowOff>9528</xdr:rowOff>
    </xdr:from>
    <xdr:to>
      <xdr:col>7</xdr:col>
      <xdr:colOff>152401</xdr:colOff>
      <xdr:row>972</xdr:row>
      <xdr:rowOff>209551</xdr:rowOff>
    </xdr:to>
    <xdr:cxnSp macro="">
      <xdr:nvCxnSpPr>
        <xdr:cNvPr id="65" name="Straight Arrow Connector 64">
          <a:extLst>
            <a:ext uri="{FF2B5EF4-FFF2-40B4-BE49-F238E27FC236}">
              <a16:creationId xmlns:a16="http://schemas.microsoft.com/office/drawing/2014/main" id="{609C53B3-1974-4349-B858-44EB292DD486}"/>
            </a:ext>
          </a:extLst>
        </xdr:cNvPr>
        <xdr:cNvCxnSpPr/>
      </xdr:nvCxnSpPr>
      <xdr:spPr>
        <a:xfrm rot="10800000">
          <a:off x="6686551" y="3319367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996</xdr:row>
      <xdr:rowOff>85726</xdr:rowOff>
    </xdr:from>
    <xdr:to>
      <xdr:col>8</xdr:col>
      <xdr:colOff>247650</xdr:colOff>
      <xdr:row>998</xdr:row>
      <xdr:rowOff>47626</xdr:rowOff>
    </xdr:to>
    <xdr:cxnSp macro="">
      <xdr:nvCxnSpPr>
        <xdr:cNvPr id="66" name="Straight Arrow Connector 65">
          <a:extLst>
            <a:ext uri="{FF2B5EF4-FFF2-40B4-BE49-F238E27FC236}">
              <a16:creationId xmlns:a16="http://schemas.microsoft.com/office/drawing/2014/main" id="{8BD37350-8547-40AF-9841-C8215BDC50E9}"/>
            </a:ext>
          </a:extLst>
        </xdr:cNvPr>
        <xdr:cNvCxnSpPr/>
      </xdr:nvCxnSpPr>
      <xdr:spPr>
        <a:xfrm rot="10800000">
          <a:off x="7667625" y="3405759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1003</xdr:row>
      <xdr:rowOff>9528</xdr:rowOff>
    </xdr:from>
    <xdr:to>
      <xdr:col>7</xdr:col>
      <xdr:colOff>152401</xdr:colOff>
      <xdr:row>1003</xdr:row>
      <xdr:rowOff>209551</xdr:rowOff>
    </xdr:to>
    <xdr:cxnSp macro="">
      <xdr:nvCxnSpPr>
        <xdr:cNvPr id="67" name="Straight Arrow Connector 66">
          <a:extLst>
            <a:ext uri="{FF2B5EF4-FFF2-40B4-BE49-F238E27FC236}">
              <a16:creationId xmlns:a16="http://schemas.microsoft.com/office/drawing/2014/main" id="{E17E33C5-8A04-4114-8B09-5B1363E8493B}"/>
            </a:ext>
          </a:extLst>
        </xdr:cNvPr>
        <xdr:cNvCxnSpPr/>
      </xdr:nvCxnSpPr>
      <xdr:spPr>
        <a:xfrm rot="10800000">
          <a:off x="6686551" y="3425475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1027</xdr:row>
      <xdr:rowOff>85726</xdr:rowOff>
    </xdr:from>
    <xdr:to>
      <xdr:col>8</xdr:col>
      <xdr:colOff>247650</xdr:colOff>
      <xdr:row>1029</xdr:row>
      <xdr:rowOff>47626</xdr:rowOff>
    </xdr:to>
    <xdr:cxnSp macro="">
      <xdr:nvCxnSpPr>
        <xdr:cNvPr id="68" name="Straight Arrow Connector 67">
          <a:extLst>
            <a:ext uri="{FF2B5EF4-FFF2-40B4-BE49-F238E27FC236}">
              <a16:creationId xmlns:a16="http://schemas.microsoft.com/office/drawing/2014/main" id="{4DA7B7FD-17E6-4C0E-A50C-9424DE14A220}"/>
            </a:ext>
          </a:extLst>
        </xdr:cNvPr>
        <xdr:cNvCxnSpPr/>
      </xdr:nvCxnSpPr>
      <xdr:spPr>
        <a:xfrm rot="10800000">
          <a:off x="7667625" y="3511867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1034</xdr:row>
      <xdr:rowOff>9528</xdr:rowOff>
    </xdr:from>
    <xdr:to>
      <xdr:col>7</xdr:col>
      <xdr:colOff>152401</xdr:colOff>
      <xdr:row>1034</xdr:row>
      <xdr:rowOff>209551</xdr:rowOff>
    </xdr:to>
    <xdr:cxnSp macro="">
      <xdr:nvCxnSpPr>
        <xdr:cNvPr id="69" name="Straight Arrow Connector 68">
          <a:extLst>
            <a:ext uri="{FF2B5EF4-FFF2-40B4-BE49-F238E27FC236}">
              <a16:creationId xmlns:a16="http://schemas.microsoft.com/office/drawing/2014/main" id="{4D6F3AD8-1C72-4BD0-B120-24BEBFDA5060}"/>
            </a:ext>
          </a:extLst>
        </xdr:cNvPr>
        <xdr:cNvCxnSpPr/>
      </xdr:nvCxnSpPr>
      <xdr:spPr>
        <a:xfrm rot="10800000">
          <a:off x="6686551" y="3531584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1058</xdr:row>
      <xdr:rowOff>85726</xdr:rowOff>
    </xdr:from>
    <xdr:to>
      <xdr:col>8</xdr:col>
      <xdr:colOff>247650</xdr:colOff>
      <xdr:row>1060</xdr:row>
      <xdr:rowOff>47626</xdr:rowOff>
    </xdr:to>
    <xdr:cxnSp macro="">
      <xdr:nvCxnSpPr>
        <xdr:cNvPr id="70" name="Straight Arrow Connector 69">
          <a:extLst>
            <a:ext uri="{FF2B5EF4-FFF2-40B4-BE49-F238E27FC236}">
              <a16:creationId xmlns:a16="http://schemas.microsoft.com/office/drawing/2014/main" id="{42547ECD-CCB4-42C9-879A-F738AB32E381}"/>
            </a:ext>
          </a:extLst>
        </xdr:cNvPr>
        <xdr:cNvCxnSpPr/>
      </xdr:nvCxnSpPr>
      <xdr:spPr>
        <a:xfrm rot="10800000">
          <a:off x="7667625" y="3617976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1065</xdr:row>
      <xdr:rowOff>9528</xdr:rowOff>
    </xdr:from>
    <xdr:to>
      <xdr:col>7</xdr:col>
      <xdr:colOff>152401</xdr:colOff>
      <xdr:row>1065</xdr:row>
      <xdr:rowOff>209551</xdr:rowOff>
    </xdr:to>
    <xdr:cxnSp macro="">
      <xdr:nvCxnSpPr>
        <xdr:cNvPr id="71" name="Straight Arrow Connector 70">
          <a:extLst>
            <a:ext uri="{FF2B5EF4-FFF2-40B4-BE49-F238E27FC236}">
              <a16:creationId xmlns:a16="http://schemas.microsoft.com/office/drawing/2014/main" id="{AC4607A6-1AE9-4FA4-A1CE-2F72826B00FF}"/>
            </a:ext>
          </a:extLst>
        </xdr:cNvPr>
        <xdr:cNvCxnSpPr/>
      </xdr:nvCxnSpPr>
      <xdr:spPr>
        <a:xfrm rot="10800000">
          <a:off x="6686551" y="3637692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1089</xdr:row>
      <xdr:rowOff>85726</xdr:rowOff>
    </xdr:from>
    <xdr:to>
      <xdr:col>8</xdr:col>
      <xdr:colOff>247650</xdr:colOff>
      <xdr:row>1091</xdr:row>
      <xdr:rowOff>47626</xdr:rowOff>
    </xdr:to>
    <xdr:cxnSp macro="">
      <xdr:nvCxnSpPr>
        <xdr:cNvPr id="72" name="Straight Arrow Connector 71">
          <a:extLst>
            <a:ext uri="{FF2B5EF4-FFF2-40B4-BE49-F238E27FC236}">
              <a16:creationId xmlns:a16="http://schemas.microsoft.com/office/drawing/2014/main" id="{8B80EA9C-0AFD-4469-97A4-49C94E2A1C0A}"/>
            </a:ext>
          </a:extLst>
        </xdr:cNvPr>
        <xdr:cNvCxnSpPr/>
      </xdr:nvCxnSpPr>
      <xdr:spPr>
        <a:xfrm rot="10800000">
          <a:off x="7667625" y="3724084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1096</xdr:row>
      <xdr:rowOff>9528</xdr:rowOff>
    </xdr:from>
    <xdr:to>
      <xdr:col>7</xdr:col>
      <xdr:colOff>152401</xdr:colOff>
      <xdr:row>1096</xdr:row>
      <xdr:rowOff>209551</xdr:rowOff>
    </xdr:to>
    <xdr:cxnSp macro="">
      <xdr:nvCxnSpPr>
        <xdr:cNvPr id="73" name="Straight Arrow Connector 72">
          <a:extLst>
            <a:ext uri="{FF2B5EF4-FFF2-40B4-BE49-F238E27FC236}">
              <a16:creationId xmlns:a16="http://schemas.microsoft.com/office/drawing/2014/main" id="{790DC838-DA9A-4E26-BB68-08110215BD6F}"/>
            </a:ext>
          </a:extLst>
        </xdr:cNvPr>
        <xdr:cNvCxnSpPr/>
      </xdr:nvCxnSpPr>
      <xdr:spPr>
        <a:xfrm rot="10800000">
          <a:off x="6686551" y="3743801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1120</xdr:row>
      <xdr:rowOff>85726</xdr:rowOff>
    </xdr:from>
    <xdr:to>
      <xdr:col>8</xdr:col>
      <xdr:colOff>247650</xdr:colOff>
      <xdr:row>1122</xdr:row>
      <xdr:rowOff>47626</xdr:rowOff>
    </xdr:to>
    <xdr:cxnSp macro="">
      <xdr:nvCxnSpPr>
        <xdr:cNvPr id="74" name="Straight Arrow Connector 73">
          <a:extLst>
            <a:ext uri="{FF2B5EF4-FFF2-40B4-BE49-F238E27FC236}">
              <a16:creationId xmlns:a16="http://schemas.microsoft.com/office/drawing/2014/main" id="{98B65288-F13D-430D-A2CB-2C665F6F0EBD}"/>
            </a:ext>
          </a:extLst>
        </xdr:cNvPr>
        <xdr:cNvCxnSpPr/>
      </xdr:nvCxnSpPr>
      <xdr:spPr>
        <a:xfrm rot="10800000">
          <a:off x="7667625" y="3830193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1127</xdr:row>
      <xdr:rowOff>9528</xdr:rowOff>
    </xdr:from>
    <xdr:to>
      <xdr:col>7</xdr:col>
      <xdr:colOff>152401</xdr:colOff>
      <xdr:row>1127</xdr:row>
      <xdr:rowOff>209551</xdr:rowOff>
    </xdr:to>
    <xdr:cxnSp macro="">
      <xdr:nvCxnSpPr>
        <xdr:cNvPr id="75" name="Straight Arrow Connector 74">
          <a:extLst>
            <a:ext uri="{FF2B5EF4-FFF2-40B4-BE49-F238E27FC236}">
              <a16:creationId xmlns:a16="http://schemas.microsoft.com/office/drawing/2014/main" id="{EE5F46E7-2EB3-4832-98F0-1D84A7A8917F}"/>
            </a:ext>
          </a:extLst>
        </xdr:cNvPr>
        <xdr:cNvCxnSpPr/>
      </xdr:nvCxnSpPr>
      <xdr:spPr>
        <a:xfrm rot="10800000">
          <a:off x="6686551" y="3849909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1151</xdr:row>
      <xdr:rowOff>85726</xdr:rowOff>
    </xdr:from>
    <xdr:to>
      <xdr:col>8</xdr:col>
      <xdr:colOff>247650</xdr:colOff>
      <xdr:row>1153</xdr:row>
      <xdr:rowOff>47626</xdr:rowOff>
    </xdr:to>
    <xdr:cxnSp macro="">
      <xdr:nvCxnSpPr>
        <xdr:cNvPr id="76" name="Straight Arrow Connector 75">
          <a:extLst>
            <a:ext uri="{FF2B5EF4-FFF2-40B4-BE49-F238E27FC236}">
              <a16:creationId xmlns:a16="http://schemas.microsoft.com/office/drawing/2014/main" id="{4DA4B8F6-8BFD-4EB1-B33A-F194C94F1BE1}"/>
            </a:ext>
          </a:extLst>
        </xdr:cNvPr>
        <xdr:cNvCxnSpPr/>
      </xdr:nvCxnSpPr>
      <xdr:spPr>
        <a:xfrm rot="10800000">
          <a:off x="7667625" y="3936301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1158</xdr:row>
      <xdr:rowOff>9528</xdr:rowOff>
    </xdr:from>
    <xdr:to>
      <xdr:col>7</xdr:col>
      <xdr:colOff>152401</xdr:colOff>
      <xdr:row>1158</xdr:row>
      <xdr:rowOff>209551</xdr:rowOff>
    </xdr:to>
    <xdr:cxnSp macro="">
      <xdr:nvCxnSpPr>
        <xdr:cNvPr id="77" name="Straight Arrow Connector 76">
          <a:extLst>
            <a:ext uri="{FF2B5EF4-FFF2-40B4-BE49-F238E27FC236}">
              <a16:creationId xmlns:a16="http://schemas.microsoft.com/office/drawing/2014/main" id="{F098E931-D5B9-4F8D-A1D3-82235378975E}"/>
            </a:ext>
          </a:extLst>
        </xdr:cNvPr>
        <xdr:cNvCxnSpPr/>
      </xdr:nvCxnSpPr>
      <xdr:spPr>
        <a:xfrm rot="10800000">
          <a:off x="6686551" y="3956018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1182</xdr:row>
      <xdr:rowOff>85726</xdr:rowOff>
    </xdr:from>
    <xdr:to>
      <xdr:col>8</xdr:col>
      <xdr:colOff>247650</xdr:colOff>
      <xdr:row>1184</xdr:row>
      <xdr:rowOff>47626</xdr:rowOff>
    </xdr:to>
    <xdr:cxnSp macro="">
      <xdr:nvCxnSpPr>
        <xdr:cNvPr id="78" name="Straight Arrow Connector 77">
          <a:extLst>
            <a:ext uri="{FF2B5EF4-FFF2-40B4-BE49-F238E27FC236}">
              <a16:creationId xmlns:a16="http://schemas.microsoft.com/office/drawing/2014/main" id="{A83656A6-73BA-4B4C-A8F8-A940584CAC64}"/>
            </a:ext>
          </a:extLst>
        </xdr:cNvPr>
        <xdr:cNvCxnSpPr/>
      </xdr:nvCxnSpPr>
      <xdr:spPr>
        <a:xfrm rot="10800000">
          <a:off x="7667625" y="4042410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1189</xdr:row>
      <xdr:rowOff>9528</xdr:rowOff>
    </xdr:from>
    <xdr:to>
      <xdr:col>7</xdr:col>
      <xdr:colOff>152401</xdr:colOff>
      <xdr:row>1189</xdr:row>
      <xdr:rowOff>209551</xdr:rowOff>
    </xdr:to>
    <xdr:cxnSp macro="">
      <xdr:nvCxnSpPr>
        <xdr:cNvPr id="79" name="Straight Arrow Connector 78">
          <a:extLst>
            <a:ext uri="{FF2B5EF4-FFF2-40B4-BE49-F238E27FC236}">
              <a16:creationId xmlns:a16="http://schemas.microsoft.com/office/drawing/2014/main" id="{0B12F171-83D0-4BD4-AB6C-0B7C79E5305C}"/>
            </a:ext>
          </a:extLst>
        </xdr:cNvPr>
        <xdr:cNvCxnSpPr/>
      </xdr:nvCxnSpPr>
      <xdr:spPr>
        <a:xfrm rot="10800000">
          <a:off x="6686551" y="4062126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1213</xdr:row>
      <xdr:rowOff>85726</xdr:rowOff>
    </xdr:from>
    <xdr:to>
      <xdr:col>8</xdr:col>
      <xdr:colOff>247650</xdr:colOff>
      <xdr:row>1215</xdr:row>
      <xdr:rowOff>47626</xdr:rowOff>
    </xdr:to>
    <xdr:cxnSp macro="">
      <xdr:nvCxnSpPr>
        <xdr:cNvPr id="80" name="Straight Arrow Connector 79">
          <a:extLst>
            <a:ext uri="{FF2B5EF4-FFF2-40B4-BE49-F238E27FC236}">
              <a16:creationId xmlns:a16="http://schemas.microsoft.com/office/drawing/2014/main" id="{E2D905DD-5752-452F-A106-EFE94CBF758F}"/>
            </a:ext>
          </a:extLst>
        </xdr:cNvPr>
        <xdr:cNvCxnSpPr/>
      </xdr:nvCxnSpPr>
      <xdr:spPr>
        <a:xfrm rot="10800000">
          <a:off x="7667625" y="4148518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1220</xdr:row>
      <xdr:rowOff>9528</xdr:rowOff>
    </xdr:from>
    <xdr:to>
      <xdr:col>7</xdr:col>
      <xdr:colOff>152401</xdr:colOff>
      <xdr:row>1220</xdr:row>
      <xdr:rowOff>209551</xdr:rowOff>
    </xdr:to>
    <xdr:cxnSp macro="">
      <xdr:nvCxnSpPr>
        <xdr:cNvPr id="81" name="Straight Arrow Connector 80">
          <a:extLst>
            <a:ext uri="{FF2B5EF4-FFF2-40B4-BE49-F238E27FC236}">
              <a16:creationId xmlns:a16="http://schemas.microsoft.com/office/drawing/2014/main" id="{B9FB17E7-4C54-4D4F-A3BA-2B01EEB6488F}"/>
            </a:ext>
          </a:extLst>
        </xdr:cNvPr>
        <xdr:cNvCxnSpPr/>
      </xdr:nvCxnSpPr>
      <xdr:spPr>
        <a:xfrm rot="10800000">
          <a:off x="6686551" y="4168235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1244</xdr:row>
      <xdr:rowOff>85726</xdr:rowOff>
    </xdr:from>
    <xdr:to>
      <xdr:col>8</xdr:col>
      <xdr:colOff>247650</xdr:colOff>
      <xdr:row>1246</xdr:row>
      <xdr:rowOff>47626</xdr:rowOff>
    </xdr:to>
    <xdr:cxnSp macro="">
      <xdr:nvCxnSpPr>
        <xdr:cNvPr id="82" name="Straight Arrow Connector 81">
          <a:extLst>
            <a:ext uri="{FF2B5EF4-FFF2-40B4-BE49-F238E27FC236}">
              <a16:creationId xmlns:a16="http://schemas.microsoft.com/office/drawing/2014/main" id="{5BB1C0C4-A09F-42EA-9366-55BD91B495B0}"/>
            </a:ext>
          </a:extLst>
        </xdr:cNvPr>
        <xdr:cNvCxnSpPr/>
      </xdr:nvCxnSpPr>
      <xdr:spPr>
        <a:xfrm rot="10800000">
          <a:off x="7667625" y="425462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1251</xdr:row>
      <xdr:rowOff>9528</xdr:rowOff>
    </xdr:from>
    <xdr:to>
      <xdr:col>7</xdr:col>
      <xdr:colOff>152401</xdr:colOff>
      <xdr:row>1251</xdr:row>
      <xdr:rowOff>209551</xdr:rowOff>
    </xdr:to>
    <xdr:cxnSp macro="">
      <xdr:nvCxnSpPr>
        <xdr:cNvPr id="83" name="Straight Arrow Connector 82">
          <a:extLst>
            <a:ext uri="{FF2B5EF4-FFF2-40B4-BE49-F238E27FC236}">
              <a16:creationId xmlns:a16="http://schemas.microsoft.com/office/drawing/2014/main" id="{4A5D092A-87B0-40EE-A628-6CC31FFC9A5F}"/>
            </a:ext>
          </a:extLst>
        </xdr:cNvPr>
        <xdr:cNvCxnSpPr/>
      </xdr:nvCxnSpPr>
      <xdr:spPr>
        <a:xfrm rot="10800000">
          <a:off x="6686551" y="427434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1275</xdr:row>
      <xdr:rowOff>85726</xdr:rowOff>
    </xdr:from>
    <xdr:to>
      <xdr:col>8</xdr:col>
      <xdr:colOff>247650</xdr:colOff>
      <xdr:row>1277</xdr:row>
      <xdr:rowOff>47626</xdr:rowOff>
    </xdr:to>
    <xdr:cxnSp macro="">
      <xdr:nvCxnSpPr>
        <xdr:cNvPr id="84" name="Straight Arrow Connector 83">
          <a:extLst>
            <a:ext uri="{FF2B5EF4-FFF2-40B4-BE49-F238E27FC236}">
              <a16:creationId xmlns:a16="http://schemas.microsoft.com/office/drawing/2014/main" id="{E7BFBD1C-EC74-4E89-9A04-51B31AF430A8}"/>
            </a:ext>
          </a:extLst>
        </xdr:cNvPr>
        <xdr:cNvCxnSpPr/>
      </xdr:nvCxnSpPr>
      <xdr:spPr>
        <a:xfrm rot="10800000">
          <a:off x="7667625" y="436073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1282</xdr:row>
      <xdr:rowOff>9528</xdr:rowOff>
    </xdr:from>
    <xdr:to>
      <xdr:col>7</xdr:col>
      <xdr:colOff>152401</xdr:colOff>
      <xdr:row>1282</xdr:row>
      <xdr:rowOff>209551</xdr:rowOff>
    </xdr:to>
    <xdr:cxnSp macro="">
      <xdr:nvCxnSpPr>
        <xdr:cNvPr id="85" name="Straight Arrow Connector 84">
          <a:extLst>
            <a:ext uri="{FF2B5EF4-FFF2-40B4-BE49-F238E27FC236}">
              <a16:creationId xmlns:a16="http://schemas.microsoft.com/office/drawing/2014/main" id="{44EF8348-4025-4B07-BFD2-568568F403E0}"/>
            </a:ext>
          </a:extLst>
        </xdr:cNvPr>
        <xdr:cNvCxnSpPr/>
      </xdr:nvCxnSpPr>
      <xdr:spPr>
        <a:xfrm rot="10800000">
          <a:off x="6686551" y="438045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1306</xdr:row>
      <xdr:rowOff>85726</xdr:rowOff>
    </xdr:from>
    <xdr:to>
      <xdr:col>8</xdr:col>
      <xdr:colOff>247650</xdr:colOff>
      <xdr:row>1308</xdr:row>
      <xdr:rowOff>47626</xdr:rowOff>
    </xdr:to>
    <xdr:cxnSp macro="">
      <xdr:nvCxnSpPr>
        <xdr:cNvPr id="86" name="Straight Arrow Connector 85">
          <a:extLst>
            <a:ext uri="{FF2B5EF4-FFF2-40B4-BE49-F238E27FC236}">
              <a16:creationId xmlns:a16="http://schemas.microsoft.com/office/drawing/2014/main" id="{1F12F663-929D-4D08-8139-2B6D7C586661}"/>
            </a:ext>
          </a:extLst>
        </xdr:cNvPr>
        <xdr:cNvCxnSpPr/>
      </xdr:nvCxnSpPr>
      <xdr:spPr>
        <a:xfrm rot="10800000">
          <a:off x="7667625" y="446684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1313</xdr:row>
      <xdr:rowOff>9528</xdr:rowOff>
    </xdr:from>
    <xdr:to>
      <xdr:col>7</xdr:col>
      <xdr:colOff>152401</xdr:colOff>
      <xdr:row>1313</xdr:row>
      <xdr:rowOff>209551</xdr:rowOff>
    </xdr:to>
    <xdr:cxnSp macro="">
      <xdr:nvCxnSpPr>
        <xdr:cNvPr id="87" name="Straight Arrow Connector 86">
          <a:extLst>
            <a:ext uri="{FF2B5EF4-FFF2-40B4-BE49-F238E27FC236}">
              <a16:creationId xmlns:a16="http://schemas.microsoft.com/office/drawing/2014/main" id="{F47ACBC2-6BA0-4F1C-9965-D7D8EF06BD3D}"/>
            </a:ext>
          </a:extLst>
        </xdr:cNvPr>
        <xdr:cNvCxnSpPr/>
      </xdr:nvCxnSpPr>
      <xdr:spPr>
        <a:xfrm rot="10800000">
          <a:off x="6686551" y="448656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1337</xdr:row>
      <xdr:rowOff>85726</xdr:rowOff>
    </xdr:from>
    <xdr:to>
      <xdr:col>8</xdr:col>
      <xdr:colOff>247650</xdr:colOff>
      <xdr:row>1339</xdr:row>
      <xdr:rowOff>47626</xdr:rowOff>
    </xdr:to>
    <xdr:cxnSp macro="">
      <xdr:nvCxnSpPr>
        <xdr:cNvPr id="88" name="Straight Arrow Connector 87">
          <a:extLst>
            <a:ext uri="{FF2B5EF4-FFF2-40B4-BE49-F238E27FC236}">
              <a16:creationId xmlns:a16="http://schemas.microsoft.com/office/drawing/2014/main" id="{6196BF8D-98AC-4025-9F94-821BA289000F}"/>
            </a:ext>
          </a:extLst>
        </xdr:cNvPr>
        <xdr:cNvCxnSpPr/>
      </xdr:nvCxnSpPr>
      <xdr:spPr>
        <a:xfrm rot="10800000">
          <a:off x="7667625" y="457295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1344</xdr:row>
      <xdr:rowOff>9528</xdr:rowOff>
    </xdr:from>
    <xdr:to>
      <xdr:col>7</xdr:col>
      <xdr:colOff>152401</xdr:colOff>
      <xdr:row>1344</xdr:row>
      <xdr:rowOff>209551</xdr:rowOff>
    </xdr:to>
    <xdr:cxnSp macro="">
      <xdr:nvCxnSpPr>
        <xdr:cNvPr id="89" name="Straight Arrow Connector 88">
          <a:extLst>
            <a:ext uri="{FF2B5EF4-FFF2-40B4-BE49-F238E27FC236}">
              <a16:creationId xmlns:a16="http://schemas.microsoft.com/office/drawing/2014/main" id="{1C368C7C-5937-457E-8247-DD22B107E4DD}"/>
            </a:ext>
          </a:extLst>
        </xdr:cNvPr>
        <xdr:cNvCxnSpPr/>
      </xdr:nvCxnSpPr>
      <xdr:spPr>
        <a:xfrm rot="10800000">
          <a:off x="6686551" y="459266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1368</xdr:row>
      <xdr:rowOff>85726</xdr:rowOff>
    </xdr:from>
    <xdr:to>
      <xdr:col>8</xdr:col>
      <xdr:colOff>247650</xdr:colOff>
      <xdr:row>1370</xdr:row>
      <xdr:rowOff>47626</xdr:rowOff>
    </xdr:to>
    <xdr:cxnSp macro="">
      <xdr:nvCxnSpPr>
        <xdr:cNvPr id="90" name="Straight Arrow Connector 89">
          <a:extLst>
            <a:ext uri="{FF2B5EF4-FFF2-40B4-BE49-F238E27FC236}">
              <a16:creationId xmlns:a16="http://schemas.microsoft.com/office/drawing/2014/main" id="{9E4BD3B0-9D0E-40F2-987C-B2F87E86FBBF}"/>
            </a:ext>
          </a:extLst>
        </xdr:cNvPr>
        <xdr:cNvCxnSpPr/>
      </xdr:nvCxnSpPr>
      <xdr:spPr>
        <a:xfrm rot="10800000">
          <a:off x="7667625" y="467906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1375</xdr:row>
      <xdr:rowOff>9528</xdr:rowOff>
    </xdr:from>
    <xdr:to>
      <xdr:col>7</xdr:col>
      <xdr:colOff>152401</xdr:colOff>
      <xdr:row>1375</xdr:row>
      <xdr:rowOff>209551</xdr:rowOff>
    </xdr:to>
    <xdr:cxnSp macro="">
      <xdr:nvCxnSpPr>
        <xdr:cNvPr id="91" name="Straight Arrow Connector 90">
          <a:extLst>
            <a:ext uri="{FF2B5EF4-FFF2-40B4-BE49-F238E27FC236}">
              <a16:creationId xmlns:a16="http://schemas.microsoft.com/office/drawing/2014/main" id="{AFAC47AA-51FC-4160-9307-2DF294BB92D0}"/>
            </a:ext>
          </a:extLst>
        </xdr:cNvPr>
        <xdr:cNvCxnSpPr/>
      </xdr:nvCxnSpPr>
      <xdr:spPr>
        <a:xfrm rot="10800000">
          <a:off x="6686551" y="469877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1399</xdr:row>
      <xdr:rowOff>85726</xdr:rowOff>
    </xdr:from>
    <xdr:to>
      <xdr:col>8</xdr:col>
      <xdr:colOff>247650</xdr:colOff>
      <xdr:row>1401</xdr:row>
      <xdr:rowOff>47626</xdr:rowOff>
    </xdr:to>
    <xdr:cxnSp macro="">
      <xdr:nvCxnSpPr>
        <xdr:cNvPr id="92" name="Straight Arrow Connector 91">
          <a:extLst>
            <a:ext uri="{FF2B5EF4-FFF2-40B4-BE49-F238E27FC236}">
              <a16:creationId xmlns:a16="http://schemas.microsoft.com/office/drawing/2014/main" id="{224777E9-62DF-4EA5-A062-A34F0290546F}"/>
            </a:ext>
          </a:extLst>
        </xdr:cNvPr>
        <xdr:cNvCxnSpPr/>
      </xdr:nvCxnSpPr>
      <xdr:spPr>
        <a:xfrm rot="10800000">
          <a:off x="7667625" y="478516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1406</xdr:row>
      <xdr:rowOff>9528</xdr:rowOff>
    </xdr:from>
    <xdr:to>
      <xdr:col>7</xdr:col>
      <xdr:colOff>152401</xdr:colOff>
      <xdr:row>1406</xdr:row>
      <xdr:rowOff>209551</xdr:rowOff>
    </xdr:to>
    <xdr:cxnSp macro="">
      <xdr:nvCxnSpPr>
        <xdr:cNvPr id="93" name="Straight Arrow Connector 92">
          <a:extLst>
            <a:ext uri="{FF2B5EF4-FFF2-40B4-BE49-F238E27FC236}">
              <a16:creationId xmlns:a16="http://schemas.microsoft.com/office/drawing/2014/main" id="{3143DB1A-6AF7-451C-87D7-3380A960D244}"/>
            </a:ext>
          </a:extLst>
        </xdr:cNvPr>
        <xdr:cNvCxnSpPr/>
      </xdr:nvCxnSpPr>
      <xdr:spPr>
        <a:xfrm rot="10800000">
          <a:off x="6686551" y="480488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1430</xdr:row>
      <xdr:rowOff>85726</xdr:rowOff>
    </xdr:from>
    <xdr:to>
      <xdr:col>8</xdr:col>
      <xdr:colOff>247650</xdr:colOff>
      <xdr:row>1432</xdr:row>
      <xdr:rowOff>47626</xdr:rowOff>
    </xdr:to>
    <xdr:cxnSp macro="">
      <xdr:nvCxnSpPr>
        <xdr:cNvPr id="94" name="Straight Arrow Connector 93">
          <a:extLst>
            <a:ext uri="{FF2B5EF4-FFF2-40B4-BE49-F238E27FC236}">
              <a16:creationId xmlns:a16="http://schemas.microsoft.com/office/drawing/2014/main" id="{5C7AC5DC-6375-4B04-9DE1-9BD64F0B7C7A}"/>
            </a:ext>
          </a:extLst>
        </xdr:cNvPr>
        <xdr:cNvCxnSpPr/>
      </xdr:nvCxnSpPr>
      <xdr:spPr>
        <a:xfrm rot="10800000">
          <a:off x="7667625" y="489127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1437</xdr:row>
      <xdr:rowOff>9528</xdr:rowOff>
    </xdr:from>
    <xdr:to>
      <xdr:col>7</xdr:col>
      <xdr:colOff>152401</xdr:colOff>
      <xdr:row>1437</xdr:row>
      <xdr:rowOff>209551</xdr:rowOff>
    </xdr:to>
    <xdr:cxnSp macro="">
      <xdr:nvCxnSpPr>
        <xdr:cNvPr id="95" name="Straight Arrow Connector 94">
          <a:extLst>
            <a:ext uri="{FF2B5EF4-FFF2-40B4-BE49-F238E27FC236}">
              <a16:creationId xmlns:a16="http://schemas.microsoft.com/office/drawing/2014/main" id="{F4E27629-D71F-494D-A078-797496584498}"/>
            </a:ext>
          </a:extLst>
        </xdr:cNvPr>
        <xdr:cNvCxnSpPr/>
      </xdr:nvCxnSpPr>
      <xdr:spPr>
        <a:xfrm rot="10800000">
          <a:off x="6686551" y="491099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1461</xdr:row>
      <xdr:rowOff>85726</xdr:rowOff>
    </xdr:from>
    <xdr:to>
      <xdr:col>8</xdr:col>
      <xdr:colOff>247650</xdr:colOff>
      <xdr:row>1463</xdr:row>
      <xdr:rowOff>47626</xdr:rowOff>
    </xdr:to>
    <xdr:cxnSp macro="">
      <xdr:nvCxnSpPr>
        <xdr:cNvPr id="96" name="Straight Arrow Connector 95">
          <a:extLst>
            <a:ext uri="{FF2B5EF4-FFF2-40B4-BE49-F238E27FC236}">
              <a16:creationId xmlns:a16="http://schemas.microsoft.com/office/drawing/2014/main" id="{ECEBA8A8-6D6A-4D1C-B1CB-D57FDB33F0EC}"/>
            </a:ext>
          </a:extLst>
        </xdr:cNvPr>
        <xdr:cNvCxnSpPr/>
      </xdr:nvCxnSpPr>
      <xdr:spPr>
        <a:xfrm rot="10800000">
          <a:off x="7667625" y="499738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1468</xdr:row>
      <xdr:rowOff>9528</xdr:rowOff>
    </xdr:from>
    <xdr:to>
      <xdr:col>7</xdr:col>
      <xdr:colOff>152401</xdr:colOff>
      <xdr:row>1468</xdr:row>
      <xdr:rowOff>209551</xdr:rowOff>
    </xdr:to>
    <xdr:cxnSp macro="">
      <xdr:nvCxnSpPr>
        <xdr:cNvPr id="97" name="Straight Arrow Connector 96">
          <a:extLst>
            <a:ext uri="{FF2B5EF4-FFF2-40B4-BE49-F238E27FC236}">
              <a16:creationId xmlns:a16="http://schemas.microsoft.com/office/drawing/2014/main" id="{F5ED2B87-41D8-435B-983D-4B1180103EDD}"/>
            </a:ext>
          </a:extLst>
        </xdr:cNvPr>
        <xdr:cNvCxnSpPr/>
      </xdr:nvCxnSpPr>
      <xdr:spPr>
        <a:xfrm rot="10800000">
          <a:off x="6686551" y="501710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1492</xdr:row>
      <xdr:rowOff>85726</xdr:rowOff>
    </xdr:from>
    <xdr:to>
      <xdr:col>8</xdr:col>
      <xdr:colOff>247650</xdr:colOff>
      <xdr:row>1494</xdr:row>
      <xdr:rowOff>47626</xdr:rowOff>
    </xdr:to>
    <xdr:cxnSp macro="">
      <xdr:nvCxnSpPr>
        <xdr:cNvPr id="98" name="Straight Arrow Connector 97">
          <a:extLst>
            <a:ext uri="{FF2B5EF4-FFF2-40B4-BE49-F238E27FC236}">
              <a16:creationId xmlns:a16="http://schemas.microsoft.com/office/drawing/2014/main" id="{42C15692-1DB9-4068-8191-C17DD7BEF800}"/>
            </a:ext>
          </a:extLst>
        </xdr:cNvPr>
        <xdr:cNvCxnSpPr/>
      </xdr:nvCxnSpPr>
      <xdr:spPr>
        <a:xfrm rot="10800000">
          <a:off x="7667625" y="510349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1499</xdr:row>
      <xdr:rowOff>9528</xdr:rowOff>
    </xdr:from>
    <xdr:to>
      <xdr:col>7</xdr:col>
      <xdr:colOff>152401</xdr:colOff>
      <xdr:row>1499</xdr:row>
      <xdr:rowOff>209551</xdr:rowOff>
    </xdr:to>
    <xdr:cxnSp macro="">
      <xdr:nvCxnSpPr>
        <xdr:cNvPr id="99" name="Straight Arrow Connector 98">
          <a:extLst>
            <a:ext uri="{FF2B5EF4-FFF2-40B4-BE49-F238E27FC236}">
              <a16:creationId xmlns:a16="http://schemas.microsoft.com/office/drawing/2014/main" id="{E756555E-F30E-4061-BC80-126FB648184F}"/>
            </a:ext>
          </a:extLst>
        </xdr:cNvPr>
        <xdr:cNvCxnSpPr/>
      </xdr:nvCxnSpPr>
      <xdr:spPr>
        <a:xfrm rot="10800000">
          <a:off x="6686551" y="512321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1523</xdr:row>
      <xdr:rowOff>85726</xdr:rowOff>
    </xdr:from>
    <xdr:to>
      <xdr:col>8</xdr:col>
      <xdr:colOff>247650</xdr:colOff>
      <xdr:row>1525</xdr:row>
      <xdr:rowOff>47626</xdr:rowOff>
    </xdr:to>
    <xdr:cxnSp macro="">
      <xdr:nvCxnSpPr>
        <xdr:cNvPr id="100" name="Straight Arrow Connector 99">
          <a:extLst>
            <a:ext uri="{FF2B5EF4-FFF2-40B4-BE49-F238E27FC236}">
              <a16:creationId xmlns:a16="http://schemas.microsoft.com/office/drawing/2014/main" id="{2F09FC3E-F7D7-4FB8-8C0A-EEB4B14EFBBE}"/>
            </a:ext>
          </a:extLst>
        </xdr:cNvPr>
        <xdr:cNvCxnSpPr/>
      </xdr:nvCxnSpPr>
      <xdr:spPr>
        <a:xfrm rot="10800000">
          <a:off x="7667625" y="520960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1530</xdr:row>
      <xdr:rowOff>9528</xdr:rowOff>
    </xdr:from>
    <xdr:to>
      <xdr:col>7</xdr:col>
      <xdr:colOff>152401</xdr:colOff>
      <xdr:row>1530</xdr:row>
      <xdr:rowOff>209551</xdr:rowOff>
    </xdr:to>
    <xdr:cxnSp macro="">
      <xdr:nvCxnSpPr>
        <xdr:cNvPr id="101" name="Straight Arrow Connector 100">
          <a:extLst>
            <a:ext uri="{FF2B5EF4-FFF2-40B4-BE49-F238E27FC236}">
              <a16:creationId xmlns:a16="http://schemas.microsoft.com/office/drawing/2014/main" id="{063A6EBE-2CBE-4747-A193-92D23CD15113}"/>
            </a:ext>
          </a:extLst>
        </xdr:cNvPr>
        <xdr:cNvCxnSpPr/>
      </xdr:nvCxnSpPr>
      <xdr:spPr>
        <a:xfrm rot="10800000">
          <a:off x="6686551" y="522932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1554</xdr:row>
      <xdr:rowOff>85726</xdr:rowOff>
    </xdr:from>
    <xdr:to>
      <xdr:col>8</xdr:col>
      <xdr:colOff>247650</xdr:colOff>
      <xdr:row>1556</xdr:row>
      <xdr:rowOff>47626</xdr:rowOff>
    </xdr:to>
    <xdr:cxnSp macro="">
      <xdr:nvCxnSpPr>
        <xdr:cNvPr id="102" name="Straight Arrow Connector 101">
          <a:extLst>
            <a:ext uri="{FF2B5EF4-FFF2-40B4-BE49-F238E27FC236}">
              <a16:creationId xmlns:a16="http://schemas.microsoft.com/office/drawing/2014/main" id="{1798FF42-6221-4F45-84F0-F7E17C2145C6}"/>
            </a:ext>
          </a:extLst>
        </xdr:cNvPr>
        <xdr:cNvCxnSpPr/>
      </xdr:nvCxnSpPr>
      <xdr:spPr>
        <a:xfrm rot="10800000">
          <a:off x="7667625" y="5315712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1561</xdr:row>
      <xdr:rowOff>9528</xdr:rowOff>
    </xdr:from>
    <xdr:to>
      <xdr:col>7</xdr:col>
      <xdr:colOff>152401</xdr:colOff>
      <xdr:row>1561</xdr:row>
      <xdr:rowOff>209551</xdr:rowOff>
    </xdr:to>
    <xdr:cxnSp macro="">
      <xdr:nvCxnSpPr>
        <xdr:cNvPr id="103" name="Straight Arrow Connector 102">
          <a:extLst>
            <a:ext uri="{FF2B5EF4-FFF2-40B4-BE49-F238E27FC236}">
              <a16:creationId xmlns:a16="http://schemas.microsoft.com/office/drawing/2014/main" id="{9467F8A5-408B-4063-A6E9-74EA3CD5FE61}"/>
            </a:ext>
          </a:extLst>
        </xdr:cNvPr>
        <xdr:cNvCxnSpPr/>
      </xdr:nvCxnSpPr>
      <xdr:spPr>
        <a:xfrm rot="10800000">
          <a:off x="6686551" y="5335428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1585</xdr:row>
      <xdr:rowOff>85726</xdr:rowOff>
    </xdr:from>
    <xdr:to>
      <xdr:col>8</xdr:col>
      <xdr:colOff>247650</xdr:colOff>
      <xdr:row>1587</xdr:row>
      <xdr:rowOff>47626</xdr:rowOff>
    </xdr:to>
    <xdr:cxnSp macro="">
      <xdr:nvCxnSpPr>
        <xdr:cNvPr id="104" name="Straight Arrow Connector 103">
          <a:extLst>
            <a:ext uri="{FF2B5EF4-FFF2-40B4-BE49-F238E27FC236}">
              <a16:creationId xmlns:a16="http://schemas.microsoft.com/office/drawing/2014/main" id="{CE7B8662-EEFE-484D-9F78-09498F5CADB8}"/>
            </a:ext>
          </a:extLst>
        </xdr:cNvPr>
        <xdr:cNvCxnSpPr/>
      </xdr:nvCxnSpPr>
      <xdr:spPr>
        <a:xfrm rot="10800000">
          <a:off x="7667625" y="5421820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1592</xdr:row>
      <xdr:rowOff>9528</xdr:rowOff>
    </xdr:from>
    <xdr:to>
      <xdr:col>7</xdr:col>
      <xdr:colOff>152401</xdr:colOff>
      <xdr:row>1592</xdr:row>
      <xdr:rowOff>209551</xdr:rowOff>
    </xdr:to>
    <xdr:cxnSp macro="">
      <xdr:nvCxnSpPr>
        <xdr:cNvPr id="105" name="Straight Arrow Connector 104">
          <a:extLst>
            <a:ext uri="{FF2B5EF4-FFF2-40B4-BE49-F238E27FC236}">
              <a16:creationId xmlns:a16="http://schemas.microsoft.com/office/drawing/2014/main" id="{D8C9ECB7-3873-422A-9CFF-915EA2E7D148}"/>
            </a:ext>
          </a:extLst>
        </xdr:cNvPr>
        <xdr:cNvCxnSpPr/>
      </xdr:nvCxnSpPr>
      <xdr:spPr>
        <a:xfrm rot="10800000">
          <a:off x="6686551" y="5441537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1616</xdr:row>
      <xdr:rowOff>85726</xdr:rowOff>
    </xdr:from>
    <xdr:to>
      <xdr:col>8</xdr:col>
      <xdr:colOff>247650</xdr:colOff>
      <xdr:row>1618</xdr:row>
      <xdr:rowOff>47626</xdr:rowOff>
    </xdr:to>
    <xdr:cxnSp macro="">
      <xdr:nvCxnSpPr>
        <xdr:cNvPr id="106" name="Straight Arrow Connector 105">
          <a:extLst>
            <a:ext uri="{FF2B5EF4-FFF2-40B4-BE49-F238E27FC236}">
              <a16:creationId xmlns:a16="http://schemas.microsoft.com/office/drawing/2014/main" id="{EFAF145E-F98D-4136-8C94-90139A9653F0}"/>
            </a:ext>
          </a:extLst>
        </xdr:cNvPr>
        <xdr:cNvCxnSpPr/>
      </xdr:nvCxnSpPr>
      <xdr:spPr>
        <a:xfrm rot="10800000">
          <a:off x="7667625" y="5527929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1623</xdr:row>
      <xdr:rowOff>9528</xdr:rowOff>
    </xdr:from>
    <xdr:to>
      <xdr:col>7</xdr:col>
      <xdr:colOff>152401</xdr:colOff>
      <xdr:row>1623</xdr:row>
      <xdr:rowOff>209551</xdr:rowOff>
    </xdr:to>
    <xdr:cxnSp macro="">
      <xdr:nvCxnSpPr>
        <xdr:cNvPr id="107" name="Straight Arrow Connector 106">
          <a:extLst>
            <a:ext uri="{FF2B5EF4-FFF2-40B4-BE49-F238E27FC236}">
              <a16:creationId xmlns:a16="http://schemas.microsoft.com/office/drawing/2014/main" id="{42A07D11-9CB4-43B0-83DF-9B01AFC5E5C2}"/>
            </a:ext>
          </a:extLst>
        </xdr:cNvPr>
        <xdr:cNvCxnSpPr/>
      </xdr:nvCxnSpPr>
      <xdr:spPr>
        <a:xfrm rot="10800000">
          <a:off x="6686551" y="5547645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1647</xdr:row>
      <xdr:rowOff>85726</xdr:rowOff>
    </xdr:from>
    <xdr:to>
      <xdr:col>8</xdr:col>
      <xdr:colOff>247650</xdr:colOff>
      <xdr:row>1649</xdr:row>
      <xdr:rowOff>47626</xdr:rowOff>
    </xdr:to>
    <xdr:cxnSp macro="">
      <xdr:nvCxnSpPr>
        <xdr:cNvPr id="108" name="Straight Arrow Connector 107">
          <a:extLst>
            <a:ext uri="{FF2B5EF4-FFF2-40B4-BE49-F238E27FC236}">
              <a16:creationId xmlns:a16="http://schemas.microsoft.com/office/drawing/2014/main" id="{FE58D1F8-C598-4508-87B9-FE4698F0AE91}"/>
            </a:ext>
          </a:extLst>
        </xdr:cNvPr>
        <xdr:cNvCxnSpPr/>
      </xdr:nvCxnSpPr>
      <xdr:spPr>
        <a:xfrm rot="10800000">
          <a:off x="7667625" y="5634037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1654</xdr:row>
      <xdr:rowOff>9528</xdr:rowOff>
    </xdr:from>
    <xdr:to>
      <xdr:col>7</xdr:col>
      <xdr:colOff>152401</xdr:colOff>
      <xdr:row>1654</xdr:row>
      <xdr:rowOff>209551</xdr:rowOff>
    </xdr:to>
    <xdr:cxnSp macro="">
      <xdr:nvCxnSpPr>
        <xdr:cNvPr id="109" name="Straight Arrow Connector 108">
          <a:extLst>
            <a:ext uri="{FF2B5EF4-FFF2-40B4-BE49-F238E27FC236}">
              <a16:creationId xmlns:a16="http://schemas.microsoft.com/office/drawing/2014/main" id="{366B0D80-F018-4609-91B9-578B5781234B}"/>
            </a:ext>
          </a:extLst>
        </xdr:cNvPr>
        <xdr:cNvCxnSpPr/>
      </xdr:nvCxnSpPr>
      <xdr:spPr>
        <a:xfrm rot="10800000">
          <a:off x="6686551" y="5653754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1678</xdr:row>
      <xdr:rowOff>85726</xdr:rowOff>
    </xdr:from>
    <xdr:to>
      <xdr:col>8</xdr:col>
      <xdr:colOff>247650</xdr:colOff>
      <xdr:row>1680</xdr:row>
      <xdr:rowOff>47626</xdr:rowOff>
    </xdr:to>
    <xdr:cxnSp macro="">
      <xdr:nvCxnSpPr>
        <xdr:cNvPr id="110" name="Straight Arrow Connector 109">
          <a:extLst>
            <a:ext uri="{FF2B5EF4-FFF2-40B4-BE49-F238E27FC236}">
              <a16:creationId xmlns:a16="http://schemas.microsoft.com/office/drawing/2014/main" id="{BFAAFB9E-A216-4B3A-80C3-D13B5CFBCFA1}"/>
            </a:ext>
          </a:extLst>
        </xdr:cNvPr>
        <xdr:cNvCxnSpPr/>
      </xdr:nvCxnSpPr>
      <xdr:spPr>
        <a:xfrm rot="10800000">
          <a:off x="7667625" y="5740146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1685</xdr:row>
      <xdr:rowOff>9528</xdr:rowOff>
    </xdr:from>
    <xdr:to>
      <xdr:col>7</xdr:col>
      <xdr:colOff>152401</xdr:colOff>
      <xdr:row>1685</xdr:row>
      <xdr:rowOff>209551</xdr:rowOff>
    </xdr:to>
    <xdr:cxnSp macro="">
      <xdr:nvCxnSpPr>
        <xdr:cNvPr id="111" name="Straight Arrow Connector 110">
          <a:extLst>
            <a:ext uri="{FF2B5EF4-FFF2-40B4-BE49-F238E27FC236}">
              <a16:creationId xmlns:a16="http://schemas.microsoft.com/office/drawing/2014/main" id="{47AE079C-2C57-4618-8FE9-4420859D6F49}"/>
            </a:ext>
          </a:extLst>
        </xdr:cNvPr>
        <xdr:cNvCxnSpPr/>
      </xdr:nvCxnSpPr>
      <xdr:spPr>
        <a:xfrm rot="10800000">
          <a:off x="6686551" y="5759862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1709</xdr:row>
      <xdr:rowOff>85726</xdr:rowOff>
    </xdr:from>
    <xdr:to>
      <xdr:col>8</xdr:col>
      <xdr:colOff>247650</xdr:colOff>
      <xdr:row>1711</xdr:row>
      <xdr:rowOff>47626</xdr:rowOff>
    </xdr:to>
    <xdr:cxnSp macro="">
      <xdr:nvCxnSpPr>
        <xdr:cNvPr id="112" name="Straight Arrow Connector 111">
          <a:extLst>
            <a:ext uri="{FF2B5EF4-FFF2-40B4-BE49-F238E27FC236}">
              <a16:creationId xmlns:a16="http://schemas.microsoft.com/office/drawing/2014/main" id="{11153CEF-F3A2-4F2A-BA3C-36D471BED5DA}"/>
            </a:ext>
          </a:extLst>
        </xdr:cNvPr>
        <xdr:cNvCxnSpPr/>
      </xdr:nvCxnSpPr>
      <xdr:spPr>
        <a:xfrm rot="10800000">
          <a:off x="7667625" y="5846254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1716</xdr:row>
      <xdr:rowOff>9528</xdr:rowOff>
    </xdr:from>
    <xdr:to>
      <xdr:col>7</xdr:col>
      <xdr:colOff>152401</xdr:colOff>
      <xdr:row>1716</xdr:row>
      <xdr:rowOff>209551</xdr:rowOff>
    </xdr:to>
    <xdr:cxnSp macro="">
      <xdr:nvCxnSpPr>
        <xdr:cNvPr id="113" name="Straight Arrow Connector 112">
          <a:extLst>
            <a:ext uri="{FF2B5EF4-FFF2-40B4-BE49-F238E27FC236}">
              <a16:creationId xmlns:a16="http://schemas.microsoft.com/office/drawing/2014/main" id="{7AEB4E3B-7889-4F61-96D7-021D58A25ED5}"/>
            </a:ext>
          </a:extLst>
        </xdr:cNvPr>
        <xdr:cNvCxnSpPr/>
      </xdr:nvCxnSpPr>
      <xdr:spPr>
        <a:xfrm rot="10800000">
          <a:off x="6686551" y="5865971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1740</xdr:row>
      <xdr:rowOff>85726</xdr:rowOff>
    </xdr:from>
    <xdr:to>
      <xdr:col>8</xdr:col>
      <xdr:colOff>247650</xdr:colOff>
      <xdr:row>1742</xdr:row>
      <xdr:rowOff>47626</xdr:rowOff>
    </xdr:to>
    <xdr:cxnSp macro="">
      <xdr:nvCxnSpPr>
        <xdr:cNvPr id="114" name="Straight Arrow Connector 113">
          <a:extLst>
            <a:ext uri="{FF2B5EF4-FFF2-40B4-BE49-F238E27FC236}">
              <a16:creationId xmlns:a16="http://schemas.microsoft.com/office/drawing/2014/main" id="{C905DA70-7F11-4C37-B6CC-C01F41238A1E}"/>
            </a:ext>
          </a:extLst>
        </xdr:cNvPr>
        <xdr:cNvCxnSpPr/>
      </xdr:nvCxnSpPr>
      <xdr:spPr>
        <a:xfrm rot="10800000">
          <a:off x="7667625" y="5952363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1747</xdr:row>
      <xdr:rowOff>9528</xdr:rowOff>
    </xdr:from>
    <xdr:to>
      <xdr:col>7</xdr:col>
      <xdr:colOff>152401</xdr:colOff>
      <xdr:row>1747</xdr:row>
      <xdr:rowOff>209551</xdr:rowOff>
    </xdr:to>
    <xdr:cxnSp macro="">
      <xdr:nvCxnSpPr>
        <xdr:cNvPr id="115" name="Straight Arrow Connector 114">
          <a:extLst>
            <a:ext uri="{FF2B5EF4-FFF2-40B4-BE49-F238E27FC236}">
              <a16:creationId xmlns:a16="http://schemas.microsoft.com/office/drawing/2014/main" id="{C6FD9057-AE58-495B-AC42-BE8844618982}"/>
            </a:ext>
          </a:extLst>
        </xdr:cNvPr>
        <xdr:cNvCxnSpPr/>
      </xdr:nvCxnSpPr>
      <xdr:spPr>
        <a:xfrm rot="10800000">
          <a:off x="6686551" y="5972079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1771</xdr:row>
      <xdr:rowOff>85726</xdr:rowOff>
    </xdr:from>
    <xdr:to>
      <xdr:col>8</xdr:col>
      <xdr:colOff>247650</xdr:colOff>
      <xdr:row>1773</xdr:row>
      <xdr:rowOff>47626</xdr:rowOff>
    </xdr:to>
    <xdr:cxnSp macro="">
      <xdr:nvCxnSpPr>
        <xdr:cNvPr id="116" name="Straight Arrow Connector 115">
          <a:extLst>
            <a:ext uri="{FF2B5EF4-FFF2-40B4-BE49-F238E27FC236}">
              <a16:creationId xmlns:a16="http://schemas.microsoft.com/office/drawing/2014/main" id="{3CFB1489-984B-43B6-8267-E9140C1F2646}"/>
            </a:ext>
          </a:extLst>
        </xdr:cNvPr>
        <xdr:cNvCxnSpPr/>
      </xdr:nvCxnSpPr>
      <xdr:spPr>
        <a:xfrm rot="10800000">
          <a:off x="7667625" y="6058471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1778</xdr:row>
      <xdr:rowOff>9528</xdr:rowOff>
    </xdr:from>
    <xdr:to>
      <xdr:col>7</xdr:col>
      <xdr:colOff>152401</xdr:colOff>
      <xdr:row>1778</xdr:row>
      <xdr:rowOff>209551</xdr:rowOff>
    </xdr:to>
    <xdr:cxnSp macro="">
      <xdr:nvCxnSpPr>
        <xdr:cNvPr id="117" name="Straight Arrow Connector 116">
          <a:extLst>
            <a:ext uri="{FF2B5EF4-FFF2-40B4-BE49-F238E27FC236}">
              <a16:creationId xmlns:a16="http://schemas.microsoft.com/office/drawing/2014/main" id="{80813C10-419F-4642-895F-6CAC0336C485}"/>
            </a:ext>
          </a:extLst>
        </xdr:cNvPr>
        <xdr:cNvCxnSpPr/>
      </xdr:nvCxnSpPr>
      <xdr:spPr>
        <a:xfrm rot="10800000">
          <a:off x="6686551" y="6078188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1802</xdr:row>
      <xdr:rowOff>85726</xdr:rowOff>
    </xdr:from>
    <xdr:to>
      <xdr:col>8</xdr:col>
      <xdr:colOff>247650</xdr:colOff>
      <xdr:row>1804</xdr:row>
      <xdr:rowOff>47626</xdr:rowOff>
    </xdr:to>
    <xdr:cxnSp macro="">
      <xdr:nvCxnSpPr>
        <xdr:cNvPr id="118" name="Straight Arrow Connector 117">
          <a:extLst>
            <a:ext uri="{FF2B5EF4-FFF2-40B4-BE49-F238E27FC236}">
              <a16:creationId xmlns:a16="http://schemas.microsoft.com/office/drawing/2014/main" id="{97B55C05-9308-49A0-99FB-72B0B20E6CFC}"/>
            </a:ext>
          </a:extLst>
        </xdr:cNvPr>
        <xdr:cNvCxnSpPr/>
      </xdr:nvCxnSpPr>
      <xdr:spPr>
        <a:xfrm rot="10800000">
          <a:off x="7667625" y="6164580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1809</xdr:row>
      <xdr:rowOff>9528</xdr:rowOff>
    </xdr:from>
    <xdr:to>
      <xdr:col>7</xdr:col>
      <xdr:colOff>152401</xdr:colOff>
      <xdr:row>1809</xdr:row>
      <xdr:rowOff>209551</xdr:rowOff>
    </xdr:to>
    <xdr:cxnSp macro="">
      <xdr:nvCxnSpPr>
        <xdr:cNvPr id="119" name="Straight Arrow Connector 118">
          <a:extLst>
            <a:ext uri="{FF2B5EF4-FFF2-40B4-BE49-F238E27FC236}">
              <a16:creationId xmlns:a16="http://schemas.microsoft.com/office/drawing/2014/main" id="{29E596D6-A586-425C-B951-A322CA60F0A3}"/>
            </a:ext>
          </a:extLst>
        </xdr:cNvPr>
        <xdr:cNvCxnSpPr/>
      </xdr:nvCxnSpPr>
      <xdr:spPr>
        <a:xfrm rot="10800000">
          <a:off x="6686551" y="6184296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1833</xdr:row>
      <xdr:rowOff>85726</xdr:rowOff>
    </xdr:from>
    <xdr:to>
      <xdr:col>8</xdr:col>
      <xdr:colOff>247650</xdr:colOff>
      <xdr:row>1835</xdr:row>
      <xdr:rowOff>47626</xdr:rowOff>
    </xdr:to>
    <xdr:cxnSp macro="">
      <xdr:nvCxnSpPr>
        <xdr:cNvPr id="120" name="Straight Arrow Connector 119">
          <a:extLst>
            <a:ext uri="{FF2B5EF4-FFF2-40B4-BE49-F238E27FC236}">
              <a16:creationId xmlns:a16="http://schemas.microsoft.com/office/drawing/2014/main" id="{33124845-B93E-41D6-92D1-80ACE89D8A89}"/>
            </a:ext>
          </a:extLst>
        </xdr:cNvPr>
        <xdr:cNvCxnSpPr/>
      </xdr:nvCxnSpPr>
      <xdr:spPr>
        <a:xfrm rot="10800000">
          <a:off x="7667625" y="6270688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1840</xdr:row>
      <xdr:rowOff>9528</xdr:rowOff>
    </xdr:from>
    <xdr:to>
      <xdr:col>7</xdr:col>
      <xdr:colOff>152401</xdr:colOff>
      <xdr:row>1840</xdr:row>
      <xdr:rowOff>209551</xdr:rowOff>
    </xdr:to>
    <xdr:cxnSp macro="">
      <xdr:nvCxnSpPr>
        <xdr:cNvPr id="121" name="Straight Arrow Connector 120">
          <a:extLst>
            <a:ext uri="{FF2B5EF4-FFF2-40B4-BE49-F238E27FC236}">
              <a16:creationId xmlns:a16="http://schemas.microsoft.com/office/drawing/2014/main" id="{CB9B66CB-4C9F-45AB-BFF4-D3F40381EFEA}"/>
            </a:ext>
          </a:extLst>
        </xdr:cNvPr>
        <xdr:cNvCxnSpPr/>
      </xdr:nvCxnSpPr>
      <xdr:spPr>
        <a:xfrm rot="10800000">
          <a:off x="6686551" y="6290405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1864</xdr:row>
      <xdr:rowOff>85726</xdr:rowOff>
    </xdr:from>
    <xdr:to>
      <xdr:col>8</xdr:col>
      <xdr:colOff>247650</xdr:colOff>
      <xdr:row>1866</xdr:row>
      <xdr:rowOff>47626</xdr:rowOff>
    </xdr:to>
    <xdr:cxnSp macro="">
      <xdr:nvCxnSpPr>
        <xdr:cNvPr id="122" name="Straight Arrow Connector 121">
          <a:extLst>
            <a:ext uri="{FF2B5EF4-FFF2-40B4-BE49-F238E27FC236}">
              <a16:creationId xmlns:a16="http://schemas.microsoft.com/office/drawing/2014/main" id="{054CA1E8-08F1-470F-B476-F77440993088}"/>
            </a:ext>
          </a:extLst>
        </xdr:cNvPr>
        <xdr:cNvCxnSpPr/>
      </xdr:nvCxnSpPr>
      <xdr:spPr>
        <a:xfrm rot="10800000">
          <a:off x="7667625" y="6376797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1871</xdr:row>
      <xdr:rowOff>9528</xdr:rowOff>
    </xdr:from>
    <xdr:to>
      <xdr:col>7</xdr:col>
      <xdr:colOff>152401</xdr:colOff>
      <xdr:row>1871</xdr:row>
      <xdr:rowOff>209551</xdr:rowOff>
    </xdr:to>
    <xdr:cxnSp macro="">
      <xdr:nvCxnSpPr>
        <xdr:cNvPr id="123" name="Straight Arrow Connector 122">
          <a:extLst>
            <a:ext uri="{FF2B5EF4-FFF2-40B4-BE49-F238E27FC236}">
              <a16:creationId xmlns:a16="http://schemas.microsoft.com/office/drawing/2014/main" id="{F5DDC7E3-EEE7-4EF1-B16A-E18497588BCC}"/>
            </a:ext>
          </a:extLst>
        </xdr:cNvPr>
        <xdr:cNvCxnSpPr/>
      </xdr:nvCxnSpPr>
      <xdr:spPr>
        <a:xfrm rot="10800000">
          <a:off x="6686551" y="6396513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1895</xdr:row>
      <xdr:rowOff>85726</xdr:rowOff>
    </xdr:from>
    <xdr:to>
      <xdr:col>8</xdr:col>
      <xdr:colOff>247650</xdr:colOff>
      <xdr:row>1897</xdr:row>
      <xdr:rowOff>47626</xdr:rowOff>
    </xdr:to>
    <xdr:cxnSp macro="">
      <xdr:nvCxnSpPr>
        <xdr:cNvPr id="124" name="Straight Arrow Connector 123">
          <a:extLst>
            <a:ext uri="{FF2B5EF4-FFF2-40B4-BE49-F238E27FC236}">
              <a16:creationId xmlns:a16="http://schemas.microsoft.com/office/drawing/2014/main" id="{94F76784-8D88-4014-8FCB-4ECD31CA2F0A}"/>
            </a:ext>
          </a:extLst>
        </xdr:cNvPr>
        <xdr:cNvCxnSpPr/>
      </xdr:nvCxnSpPr>
      <xdr:spPr>
        <a:xfrm rot="10800000">
          <a:off x="7667625" y="6482905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1902</xdr:row>
      <xdr:rowOff>9528</xdr:rowOff>
    </xdr:from>
    <xdr:to>
      <xdr:col>7</xdr:col>
      <xdr:colOff>152401</xdr:colOff>
      <xdr:row>1902</xdr:row>
      <xdr:rowOff>209551</xdr:rowOff>
    </xdr:to>
    <xdr:cxnSp macro="">
      <xdr:nvCxnSpPr>
        <xdr:cNvPr id="125" name="Straight Arrow Connector 124">
          <a:extLst>
            <a:ext uri="{FF2B5EF4-FFF2-40B4-BE49-F238E27FC236}">
              <a16:creationId xmlns:a16="http://schemas.microsoft.com/office/drawing/2014/main" id="{A30D0F29-7DD5-4205-A755-B846924366CE}"/>
            </a:ext>
          </a:extLst>
        </xdr:cNvPr>
        <xdr:cNvCxnSpPr/>
      </xdr:nvCxnSpPr>
      <xdr:spPr>
        <a:xfrm rot="10800000">
          <a:off x="6686551" y="6502622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1926</xdr:row>
      <xdr:rowOff>85726</xdr:rowOff>
    </xdr:from>
    <xdr:to>
      <xdr:col>8</xdr:col>
      <xdr:colOff>247650</xdr:colOff>
      <xdr:row>1928</xdr:row>
      <xdr:rowOff>47626</xdr:rowOff>
    </xdr:to>
    <xdr:cxnSp macro="">
      <xdr:nvCxnSpPr>
        <xdr:cNvPr id="126" name="Straight Arrow Connector 125">
          <a:extLst>
            <a:ext uri="{FF2B5EF4-FFF2-40B4-BE49-F238E27FC236}">
              <a16:creationId xmlns:a16="http://schemas.microsoft.com/office/drawing/2014/main" id="{291546B4-6689-4ADC-BF3F-F2F474A65BF6}"/>
            </a:ext>
          </a:extLst>
        </xdr:cNvPr>
        <xdr:cNvCxnSpPr/>
      </xdr:nvCxnSpPr>
      <xdr:spPr>
        <a:xfrm rot="10800000">
          <a:off x="7667625" y="6589014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1933</xdr:row>
      <xdr:rowOff>9528</xdr:rowOff>
    </xdr:from>
    <xdr:to>
      <xdr:col>7</xdr:col>
      <xdr:colOff>152401</xdr:colOff>
      <xdr:row>1933</xdr:row>
      <xdr:rowOff>209551</xdr:rowOff>
    </xdr:to>
    <xdr:cxnSp macro="">
      <xdr:nvCxnSpPr>
        <xdr:cNvPr id="127" name="Straight Arrow Connector 126">
          <a:extLst>
            <a:ext uri="{FF2B5EF4-FFF2-40B4-BE49-F238E27FC236}">
              <a16:creationId xmlns:a16="http://schemas.microsoft.com/office/drawing/2014/main" id="{541261F2-B409-4626-A799-72F60F893F8F}"/>
            </a:ext>
          </a:extLst>
        </xdr:cNvPr>
        <xdr:cNvCxnSpPr/>
      </xdr:nvCxnSpPr>
      <xdr:spPr>
        <a:xfrm rot="10800000">
          <a:off x="6686551" y="6608730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1957</xdr:row>
      <xdr:rowOff>85726</xdr:rowOff>
    </xdr:from>
    <xdr:to>
      <xdr:col>8</xdr:col>
      <xdr:colOff>247650</xdr:colOff>
      <xdr:row>1959</xdr:row>
      <xdr:rowOff>47626</xdr:rowOff>
    </xdr:to>
    <xdr:cxnSp macro="">
      <xdr:nvCxnSpPr>
        <xdr:cNvPr id="128" name="Straight Arrow Connector 127">
          <a:extLst>
            <a:ext uri="{FF2B5EF4-FFF2-40B4-BE49-F238E27FC236}">
              <a16:creationId xmlns:a16="http://schemas.microsoft.com/office/drawing/2014/main" id="{390A8B16-8ABC-44F9-83A1-0E71EE73D5CB}"/>
            </a:ext>
          </a:extLst>
        </xdr:cNvPr>
        <xdr:cNvCxnSpPr/>
      </xdr:nvCxnSpPr>
      <xdr:spPr>
        <a:xfrm rot="10800000">
          <a:off x="7667625" y="6695122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1964</xdr:row>
      <xdr:rowOff>9528</xdr:rowOff>
    </xdr:from>
    <xdr:to>
      <xdr:col>7</xdr:col>
      <xdr:colOff>152401</xdr:colOff>
      <xdr:row>1964</xdr:row>
      <xdr:rowOff>209551</xdr:rowOff>
    </xdr:to>
    <xdr:cxnSp macro="">
      <xdr:nvCxnSpPr>
        <xdr:cNvPr id="129" name="Straight Arrow Connector 128">
          <a:extLst>
            <a:ext uri="{FF2B5EF4-FFF2-40B4-BE49-F238E27FC236}">
              <a16:creationId xmlns:a16="http://schemas.microsoft.com/office/drawing/2014/main" id="{B2968779-8C1B-4571-B4D2-26522F2D361E}"/>
            </a:ext>
          </a:extLst>
        </xdr:cNvPr>
        <xdr:cNvCxnSpPr/>
      </xdr:nvCxnSpPr>
      <xdr:spPr>
        <a:xfrm rot="10800000">
          <a:off x="6686551" y="6714839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1988</xdr:row>
      <xdr:rowOff>85726</xdr:rowOff>
    </xdr:from>
    <xdr:to>
      <xdr:col>8</xdr:col>
      <xdr:colOff>247650</xdr:colOff>
      <xdr:row>1990</xdr:row>
      <xdr:rowOff>47626</xdr:rowOff>
    </xdr:to>
    <xdr:cxnSp macro="">
      <xdr:nvCxnSpPr>
        <xdr:cNvPr id="130" name="Straight Arrow Connector 129">
          <a:extLst>
            <a:ext uri="{FF2B5EF4-FFF2-40B4-BE49-F238E27FC236}">
              <a16:creationId xmlns:a16="http://schemas.microsoft.com/office/drawing/2014/main" id="{A7853BC5-C242-4C96-A706-366CCC9E9E66}"/>
            </a:ext>
          </a:extLst>
        </xdr:cNvPr>
        <xdr:cNvCxnSpPr/>
      </xdr:nvCxnSpPr>
      <xdr:spPr>
        <a:xfrm rot="10800000">
          <a:off x="7667625" y="6801231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1995</xdr:row>
      <xdr:rowOff>9528</xdr:rowOff>
    </xdr:from>
    <xdr:to>
      <xdr:col>7</xdr:col>
      <xdr:colOff>152401</xdr:colOff>
      <xdr:row>1995</xdr:row>
      <xdr:rowOff>209551</xdr:rowOff>
    </xdr:to>
    <xdr:cxnSp macro="">
      <xdr:nvCxnSpPr>
        <xdr:cNvPr id="131" name="Straight Arrow Connector 130">
          <a:extLst>
            <a:ext uri="{FF2B5EF4-FFF2-40B4-BE49-F238E27FC236}">
              <a16:creationId xmlns:a16="http://schemas.microsoft.com/office/drawing/2014/main" id="{92CA9057-F76B-4E06-BE7B-7CE02683E0BF}"/>
            </a:ext>
          </a:extLst>
        </xdr:cNvPr>
        <xdr:cNvCxnSpPr/>
      </xdr:nvCxnSpPr>
      <xdr:spPr>
        <a:xfrm rot="10800000">
          <a:off x="6686551" y="6820947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2019</xdr:row>
      <xdr:rowOff>85726</xdr:rowOff>
    </xdr:from>
    <xdr:to>
      <xdr:col>8</xdr:col>
      <xdr:colOff>247650</xdr:colOff>
      <xdr:row>2021</xdr:row>
      <xdr:rowOff>47626</xdr:rowOff>
    </xdr:to>
    <xdr:cxnSp macro="">
      <xdr:nvCxnSpPr>
        <xdr:cNvPr id="132" name="Straight Arrow Connector 131">
          <a:extLst>
            <a:ext uri="{FF2B5EF4-FFF2-40B4-BE49-F238E27FC236}">
              <a16:creationId xmlns:a16="http://schemas.microsoft.com/office/drawing/2014/main" id="{597D5924-DF30-4B8C-B122-B69015F2AC27}"/>
            </a:ext>
          </a:extLst>
        </xdr:cNvPr>
        <xdr:cNvCxnSpPr/>
      </xdr:nvCxnSpPr>
      <xdr:spPr>
        <a:xfrm rot="10800000">
          <a:off x="7667625" y="6907339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2026</xdr:row>
      <xdr:rowOff>9528</xdr:rowOff>
    </xdr:from>
    <xdr:to>
      <xdr:col>7</xdr:col>
      <xdr:colOff>152401</xdr:colOff>
      <xdr:row>2026</xdr:row>
      <xdr:rowOff>209551</xdr:rowOff>
    </xdr:to>
    <xdr:cxnSp macro="">
      <xdr:nvCxnSpPr>
        <xdr:cNvPr id="133" name="Straight Arrow Connector 132">
          <a:extLst>
            <a:ext uri="{FF2B5EF4-FFF2-40B4-BE49-F238E27FC236}">
              <a16:creationId xmlns:a16="http://schemas.microsoft.com/office/drawing/2014/main" id="{1AA66E5C-2E0C-44EB-85A9-9E86195DE961}"/>
            </a:ext>
          </a:extLst>
        </xdr:cNvPr>
        <xdr:cNvCxnSpPr/>
      </xdr:nvCxnSpPr>
      <xdr:spPr>
        <a:xfrm rot="10800000">
          <a:off x="6686551" y="6927056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2050</xdr:row>
      <xdr:rowOff>85726</xdr:rowOff>
    </xdr:from>
    <xdr:to>
      <xdr:col>8</xdr:col>
      <xdr:colOff>247650</xdr:colOff>
      <xdr:row>2052</xdr:row>
      <xdr:rowOff>47626</xdr:rowOff>
    </xdr:to>
    <xdr:cxnSp macro="">
      <xdr:nvCxnSpPr>
        <xdr:cNvPr id="134" name="Straight Arrow Connector 133">
          <a:extLst>
            <a:ext uri="{FF2B5EF4-FFF2-40B4-BE49-F238E27FC236}">
              <a16:creationId xmlns:a16="http://schemas.microsoft.com/office/drawing/2014/main" id="{47BB6E88-8561-4ECE-BAC2-6F30A20E5646}"/>
            </a:ext>
          </a:extLst>
        </xdr:cNvPr>
        <xdr:cNvCxnSpPr/>
      </xdr:nvCxnSpPr>
      <xdr:spPr>
        <a:xfrm rot="10800000">
          <a:off x="7667625" y="7013448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2057</xdr:row>
      <xdr:rowOff>9528</xdr:rowOff>
    </xdr:from>
    <xdr:to>
      <xdr:col>7</xdr:col>
      <xdr:colOff>152401</xdr:colOff>
      <xdr:row>2057</xdr:row>
      <xdr:rowOff>209551</xdr:rowOff>
    </xdr:to>
    <xdr:cxnSp macro="">
      <xdr:nvCxnSpPr>
        <xdr:cNvPr id="135" name="Straight Arrow Connector 134">
          <a:extLst>
            <a:ext uri="{FF2B5EF4-FFF2-40B4-BE49-F238E27FC236}">
              <a16:creationId xmlns:a16="http://schemas.microsoft.com/office/drawing/2014/main" id="{62E19E83-53CA-4136-B238-866476845940}"/>
            </a:ext>
          </a:extLst>
        </xdr:cNvPr>
        <xdr:cNvCxnSpPr/>
      </xdr:nvCxnSpPr>
      <xdr:spPr>
        <a:xfrm rot="10800000">
          <a:off x="6686551" y="7033164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2081</xdr:row>
      <xdr:rowOff>85726</xdr:rowOff>
    </xdr:from>
    <xdr:to>
      <xdr:col>8</xdr:col>
      <xdr:colOff>247650</xdr:colOff>
      <xdr:row>2083</xdr:row>
      <xdr:rowOff>47626</xdr:rowOff>
    </xdr:to>
    <xdr:cxnSp macro="">
      <xdr:nvCxnSpPr>
        <xdr:cNvPr id="136" name="Straight Arrow Connector 135">
          <a:extLst>
            <a:ext uri="{FF2B5EF4-FFF2-40B4-BE49-F238E27FC236}">
              <a16:creationId xmlns:a16="http://schemas.microsoft.com/office/drawing/2014/main" id="{1DE6F827-E4A8-4F64-A7AE-8190633F29F9}"/>
            </a:ext>
          </a:extLst>
        </xdr:cNvPr>
        <xdr:cNvCxnSpPr/>
      </xdr:nvCxnSpPr>
      <xdr:spPr>
        <a:xfrm rot="10800000">
          <a:off x="7667625" y="7119556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2088</xdr:row>
      <xdr:rowOff>9528</xdr:rowOff>
    </xdr:from>
    <xdr:to>
      <xdr:col>7</xdr:col>
      <xdr:colOff>152401</xdr:colOff>
      <xdr:row>2088</xdr:row>
      <xdr:rowOff>209551</xdr:rowOff>
    </xdr:to>
    <xdr:cxnSp macro="">
      <xdr:nvCxnSpPr>
        <xdr:cNvPr id="137" name="Straight Arrow Connector 136">
          <a:extLst>
            <a:ext uri="{FF2B5EF4-FFF2-40B4-BE49-F238E27FC236}">
              <a16:creationId xmlns:a16="http://schemas.microsoft.com/office/drawing/2014/main" id="{571F794E-8463-472D-9EBF-FA1855224E7F}"/>
            </a:ext>
          </a:extLst>
        </xdr:cNvPr>
        <xdr:cNvCxnSpPr/>
      </xdr:nvCxnSpPr>
      <xdr:spPr>
        <a:xfrm rot="10800000">
          <a:off x="6686551" y="7139273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2112</xdr:row>
      <xdr:rowOff>85726</xdr:rowOff>
    </xdr:from>
    <xdr:to>
      <xdr:col>8</xdr:col>
      <xdr:colOff>247650</xdr:colOff>
      <xdr:row>2114</xdr:row>
      <xdr:rowOff>47626</xdr:rowOff>
    </xdr:to>
    <xdr:cxnSp macro="">
      <xdr:nvCxnSpPr>
        <xdr:cNvPr id="138" name="Straight Arrow Connector 137">
          <a:extLst>
            <a:ext uri="{FF2B5EF4-FFF2-40B4-BE49-F238E27FC236}">
              <a16:creationId xmlns:a16="http://schemas.microsoft.com/office/drawing/2014/main" id="{39F96BB7-E6D6-452D-BD95-80E7D2407F9E}"/>
            </a:ext>
          </a:extLst>
        </xdr:cNvPr>
        <xdr:cNvCxnSpPr/>
      </xdr:nvCxnSpPr>
      <xdr:spPr>
        <a:xfrm rot="10800000">
          <a:off x="7667625" y="72256650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2119</xdr:row>
      <xdr:rowOff>9528</xdr:rowOff>
    </xdr:from>
    <xdr:to>
      <xdr:col>7</xdr:col>
      <xdr:colOff>152401</xdr:colOff>
      <xdr:row>2119</xdr:row>
      <xdr:rowOff>209551</xdr:rowOff>
    </xdr:to>
    <xdr:cxnSp macro="">
      <xdr:nvCxnSpPr>
        <xdr:cNvPr id="139" name="Straight Arrow Connector 138">
          <a:extLst>
            <a:ext uri="{FF2B5EF4-FFF2-40B4-BE49-F238E27FC236}">
              <a16:creationId xmlns:a16="http://schemas.microsoft.com/office/drawing/2014/main" id="{C8D248C6-5414-4CDF-8CB7-552E85B477FD}"/>
            </a:ext>
          </a:extLst>
        </xdr:cNvPr>
        <xdr:cNvCxnSpPr/>
      </xdr:nvCxnSpPr>
      <xdr:spPr>
        <a:xfrm rot="10800000">
          <a:off x="6686551" y="72453817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2143</xdr:row>
      <xdr:rowOff>85726</xdr:rowOff>
    </xdr:from>
    <xdr:to>
      <xdr:col>8</xdr:col>
      <xdr:colOff>247650</xdr:colOff>
      <xdr:row>2145</xdr:row>
      <xdr:rowOff>47626</xdr:rowOff>
    </xdr:to>
    <xdr:cxnSp macro="">
      <xdr:nvCxnSpPr>
        <xdr:cNvPr id="140" name="Straight Arrow Connector 139">
          <a:extLst>
            <a:ext uri="{FF2B5EF4-FFF2-40B4-BE49-F238E27FC236}">
              <a16:creationId xmlns:a16="http://schemas.microsoft.com/office/drawing/2014/main" id="{1B01F6B3-0E75-45AD-936D-A84DEC687263}"/>
            </a:ext>
          </a:extLst>
        </xdr:cNvPr>
        <xdr:cNvCxnSpPr/>
      </xdr:nvCxnSpPr>
      <xdr:spPr>
        <a:xfrm rot="10800000">
          <a:off x="7667625" y="733177351"/>
          <a:ext cx="342900" cy="29527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2150</xdr:row>
      <xdr:rowOff>9528</xdr:rowOff>
    </xdr:from>
    <xdr:to>
      <xdr:col>7</xdr:col>
      <xdr:colOff>152401</xdr:colOff>
      <xdr:row>2150</xdr:row>
      <xdr:rowOff>209551</xdr:rowOff>
    </xdr:to>
    <xdr:cxnSp macro="">
      <xdr:nvCxnSpPr>
        <xdr:cNvPr id="141" name="Straight Arrow Connector 140">
          <a:extLst>
            <a:ext uri="{FF2B5EF4-FFF2-40B4-BE49-F238E27FC236}">
              <a16:creationId xmlns:a16="http://schemas.microsoft.com/office/drawing/2014/main" id="{23D96266-A79C-4830-AE6F-1458BDB5878E}"/>
            </a:ext>
          </a:extLst>
        </xdr:cNvPr>
        <xdr:cNvCxnSpPr/>
      </xdr:nvCxnSpPr>
      <xdr:spPr>
        <a:xfrm rot="10800000">
          <a:off x="6686551" y="735149028"/>
          <a:ext cx="619125" cy="200023"/>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23</xdr:col>
      <xdr:colOff>76201</xdr:colOff>
      <xdr:row>4</xdr:row>
      <xdr:rowOff>857252</xdr:rowOff>
    </xdr:from>
    <xdr:to>
      <xdr:col>23</xdr:col>
      <xdr:colOff>304801</xdr:colOff>
      <xdr:row>6</xdr:row>
      <xdr:rowOff>133350</xdr:rowOff>
    </xdr:to>
    <xdr:cxnSp macro="">
      <xdr:nvCxnSpPr>
        <xdr:cNvPr id="2" name="Straight Arrow Connector 1">
          <a:extLst>
            <a:ext uri="{FF2B5EF4-FFF2-40B4-BE49-F238E27FC236}">
              <a16:creationId xmlns:a16="http://schemas.microsoft.com/office/drawing/2014/main" id="{00000000-0008-0000-0C00-000002000000}"/>
            </a:ext>
          </a:extLst>
        </xdr:cNvPr>
        <xdr:cNvCxnSpPr/>
      </xdr:nvCxnSpPr>
      <xdr:spPr>
        <a:xfrm rot="16200000" flipV="1">
          <a:off x="7681914" y="2185989"/>
          <a:ext cx="561973" cy="228600"/>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23</xdr:col>
      <xdr:colOff>76201</xdr:colOff>
      <xdr:row>4</xdr:row>
      <xdr:rowOff>857252</xdr:rowOff>
    </xdr:from>
    <xdr:to>
      <xdr:col>23</xdr:col>
      <xdr:colOff>304801</xdr:colOff>
      <xdr:row>6</xdr:row>
      <xdr:rowOff>133350</xdr:rowOff>
    </xdr:to>
    <xdr:cxnSp macro="">
      <xdr:nvCxnSpPr>
        <xdr:cNvPr id="2" name="Straight Arrow Connector 1">
          <a:extLst>
            <a:ext uri="{FF2B5EF4-FFF2-40B4-BE49-F238E27FC236}">
              <a16:creationId xmlns:a16="http://schemas.microsoft.com/office/drawing/2014/main" id="{BC37EE1F-D4FA-46D5-A9CF-3CA9FFC09823}"/>
            </a:ext>
          </a:extLst>
        </xdr:cNvPr>
        <xdr:cNvCxnSpPr/>
      </xdr:nvCxnSpPr>
      <xdr:spPr>
        <a:xfrm rot="16200000" flipV="1">
          <a:off x="7681914" y="2185989"/>
          <a:ext cx="561973" cy="228600"/>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1152525</xdr:colOff>
      <xdr:row>0</xdr:row>
      <xdr:rowOff>419100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257175" y="0"/>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1152525</xdr:colOff>
      <xdr:row>0</xdr:row>
      <xdr:rowOff>419100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a:xfrm>
          <a:off x="257175" y="0"/>
          <a:ext cx="1152525"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23</xdr:col>
      <xdr:colOff>89298</xdr:colOff>
      <xdr:row>5</xdr:row>
      <xdr:rowOff>104179</xdr:rowOff>
    </xdr:from>
    <xdr:to>
      <xdr:col>23</xdr:col>
      <xdr:colOff>550665</xdr:colOff>
      <xdr:row>7</xdr:row>
      <xdr:rowOff>178594</xdr:rowOff>
    </xdr:to>
    <xdr:cxnSp macro="">
      <xdr:nvCxnSpPr>
        <xdr:cNvPr id="3" name="Straight Arrow Connector 2">
          <a:extLst>
            <a:ext uri="{FF2B5EF4-FFF2-40B4-BE49-F238E27FC236}">
              <a16:creationId xmlns:a16="http://schemas.microsoft.com/office/drawing/2014/main" id="{00000000-0008-0000-0F00-000003000000}"/>
            </a:ext>
          </a:extLst>
        </xdr:cNvPr>
        <xdr:cNvCxnSpPr/>
      </xdr:nvCxnSpPr>
      <xdr:spPr>
        <a:xfrm rot="16200000" flipV="1">
          <a:off x="15999024" y="1518047"/>
          <a:ext cx="669727" cy="461367"/>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77986</xdr:colOff>
      <xdr:row>14</xdr:row>
      <xdr:rowOff>0</xdr:rowOff>
    </xdr:from>
    <xdr:to>
      <xdr:col>24</xdr:col>
      <xdr:colOff>539353</xdr:colOff>
      <xdr:row>15</xdr:row>
      <xdr:rowOff>137517</xdr:rowOff>
    </xdr:to>
    <xdr:cxnSp macro="">
      <xdr:nvCxnSpPr>
        <xdr:cNvPr id="4" name="Straight Arrow Connector 3">
          <a:extLst>
            <a:ext uri="{FF2B5EF4-FFF2-40B4-BE49-F238E27FC236}">
              <a16:creationId xmlns:a16="http://schemas.microsoft.com/office/drawing/2014/main" id="{00000000-0008-0000-0F00-000004000000}"/>
            </a:ext>
          </a:extLst>
        </xdr:cNvPr>
        <xdr:cNvCxnSpPr/>
      </xdr:nvCxnSpPr>
      <xdr:spPr>
        <a:xfrm rot="16200000" flipV="1">
          <a:off x="16597908" y="4245173"/>
          <a:ext cx="669727" cy="461367"/>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153625</xdr:colOff>
      <xdr:row>3</xdr:row>
      <xdr:rowOff>61451</xdr:rowOff>
    </xdr:from>
    <xdr:to>
      <xdr:col>7</xdr:col>
      <xdr:colOff>531007</xdr:colOff>
      <xdr:row>6</xdr:row>
      <xdr:rowOff>52602</xdr:rowOff>
    </xdr:to>
    <xdr:pic>
      <xdr:nvPicPr>
        <xdr:cNvPr id="5" name="Picture 4" descr="logo.png">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cstate="print"/>
        <a:stretch>
          <a:fillRect/>
        </a:stretch>
      </xdr:blipFill>
      <xdr:spPr>
        <a:xfrm>
          <a:off x="4654956" y="768145"/>
          <a:ext cx="1099439" cy="1097280"/>
        </a:xfrm>
        <a:prstGeom prst="rect">
          <a:avLst/>
        </a:prstGeom>
      </xdr:spPr>
    </xdr:pic>
    <xdr:clientData/>
  </xdr:twoCellAnchor>
  <xdr:twoCellAnchor editAs="oneCell">
    <xdr:from>
      <xdr:col>17</xdr:col>
      <xdr:colOff>229213</xdr:colOff>
      <xdr:row>3</xdr:row>
      <xdr:rowOff>75585</xdr:rowOff>
    </xdr:from>
    <xdr:to>
      <xdr:col>18</xdr:col>
      <xdr:colOff>606595</xdr:colOff>
      <xdr:row>6</xdr:row>
      <xdr:rowOff>66736</xdr:rowOff>
    </xdr:to>
    <xdr:pic>
      <xdr:nvPicPr>
        <xdr:cNvPr id="6" name="Picture 5" descr="logo.png">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1" cstate="print"/>
        <a:stretch>
          <a:fillRect/>
        </a:stretch>
      </xdr:blipFill>
      <xdr:spPr>
        <a:xfrm>
          <a:off x="13149415" y="782279"/>
          <a:ext cx="1099439" cy="109728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23</xdr:col>
      <xdr:colOff>247650</xdr:colOff>
      <xdr:row>0</xdr:row>
      <xdr:rowOff>66675</xdr:rowOff>
    </xdr:from>
    <xdr:to>
      <xdr:col>24</xdr:col>
      <xdr:colOff>314326</xdr:colOff>
      <xdr:row>1</xdr:row>
      <xdr:rowOff>0</xdr:rowOff>
    </xdr:to>
    <xdr:sp macro="" textlink="">
      <xdr:nvSpPr>
        <xdr:cNvPr id="2" name="Rounded Rectangle 3">
          <a:hlinkClick xmlns:r="http://schemas.openxmlformats.org/officeDocument/2006/relationships" r:id="rId1"/>
          <a:extLst>
            <a:ext uri="{FF2B5EF4-FFF2-40B4-BE49-F238E27FC236}">
              <a16:creationId xmlns:a16="http://schemas.microsoft.com/office/drawing/2014/main" id="{27003E99-776D-4075-BD76-53A767E7866B}"/>
            </a:ext>
          </a:extLst>
        </xdr:cNvPr>
        <xdr:cNvSpPr/>
      </xdr:nvSpPr>
      <xdr:spPr>
        <a:xfrm>
          <a:off x="14468475" y="66675"/>
          <a:ext cx="647701" cy="266700"/>
        </a:xfrm>
        <a:prstGeom prst="roundRect">
          <a:avLst/>
        </a:prstGeom>
        <a:gradFill>
          <a:gsLst>
            <a:gs pos="0">
              <a:schemeClr val="bg1"/>
            </a:gs>
            <a:gs pos="45000">
              <a:srgbClr val="FFFF99"/>
            </a:gs>
            <a:gs pos="70000">
              <a:srgbClr val="FF9966"/>
            </a:gs>
            <a:gs pos="100000">
              <a:srgbClr val="FF0000"/>
            </a:gs>
          </a:gsLst>
          <a:lin ang="5400000" scaled="0"/>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200" b="1">
              <a:solidFill>
                <a:sysClr val="windowText" lastClr="000000"/>
              </a:solidFill>
            </a:rPr>
            <a:t>HOME</a:t>
          </a:r>
          <a:endParaRPr lang="en-US" sz="1200" b="1">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26</xdr:col>
      <xdr:colOff>47625</xdr:colOff>
      <xdr:row>0</xdr:row>
      <xdr:rowOff>123825</xdr:rowOff>
    </xdr:from>
    <xdr:to>
      <xdr:col>28</xdr:col>
      <xdr:colOff>161925</xdr:colOff>
      <xdr:row>1</xdr:row>
      <xdr:rowOff>57150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865ADFC9-1D99-4D7B-9C98-549BD7D591FF}"/>
            </a:ext>
          </a:extLst>
        </xdr:cNvPr>
        <xdr:cNvSpPr/>
      </xdr:nvSpPr>
      <xdr:spPr>
        <a:xfrm>
          <a:off x="9953625" y="123825"/>
          <a:ext cx="876300" cy="266700"/>
        </a:xfrm>
        <a:prstGeom prst="roundRect">
          <a:avLst/>
        </a:prstGeom>
        <a:gradFill>
          <a:gsLst>
            <a:gs pos="0">
              <a:schemeClr val="bg1"/>
            </a:gs>
            <a:gs pos="45000">
              <a:srgbClr val="FFFF99"/>
            </a:gs>
            <a:gs pos="70000">
              <a:srgbClr val="FF9966"/>
            </a:gs>
            <a:gs pos="100000">
              <a:srgbClr val="FF0000"/>
            </a:gs>
          </a:gsLst>
          <a:lin ang="5400000" scaled="0"/>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200" b="1">
              <a:solidFill>
                <a:sysClr val="windowText" lastClr="000000"/>
              </a:solidFill>
            </a:rPr>
            <a:t>HOME</a:t>
          </a:r>
          <a:endParaRPr lang="en-US" sz="1200" b="1">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23</xdr:col>
      <xdr:colOff>247650</xdr:colOff>
      <xdr:row>0</xdr:row>
      <xdr:rowOff>66675</xdr:rowOff>
    </xdr:from>
    <xdr:to>
      <xdr:col>24</xdr:col>
      <xdr:colOff>314326</xdr:colOff>
      <xdr:row>1</xdr:row>
      <xdr:rowOff>0</xdr:rowOff>
    </xdr:to>
    <xdr:sp macro="" textlink="">
      <xdr:nvSpPr>
        <xdr:cNvPr id="2" name="Rounded Rectangle 3">
          <a:hlinkClick xmlns:r="http://schemas.openxmlformats.org/officeDocument/2006/relationships" r:id="rId1"/>
          <a:extLst>
            <a:ext uri="{FF2B5EF4-FFF2-40B4-BE49-F238E27FC236}">
              <a16:creationId xmlns:a16="http://schemas.microsoft.com/office/drawing/2014/main" id="{68844938-3970-4CA6-A536-5196C3902E58}"/>
            </a:ext>
          </a:extLst>
        </xdr:cNvPr>
        <xdr:cNvSpPr/>
      </xdr:nvSpPr>
      <xdr:spPr>
        <a:xfrm>
          <a:off x="14468475" y="66675"/>
          <a:ext cx="647701" cy="266700"/>
        </a:xfrm>
        <a:prstGeom prst="roundRect">
          <a:avLst/>
        </a:prstGeom>
        <a:gradFill>
          <a:gsLst>
            <a:gs pos="0">
              <a:schemeClr val="bg1"/>
            </a:gs>
            <a:gs pos="45000">
              <a:srgbClr val="FFFF99"/>
            </a:gs>
            <a:gs pos="70000">
              <a:srgbClr val="FF9966"/>
            </a:gs>
            <a:gs pos="100000">
              <a:srgbClr val="FF0000"/>
            </a:gs>
          </a:gsLst>
          <a:lin ang="5400000" scaled="0"/>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200" b="1">
              <a:solidFill>
                <a:sysClr val="windowText" lastClr="000000"/>
              </a:solidFill>
            </a:rPr>
            <a:t>HOME</a:t>
          </a:r>
          <a:endParaRPr lang="en-US" sz="1200" b="1">
            <a:solidFill>
              <a:sysClr val="windowText" lastClr="000000"/>
            </a:solidFill>
          </a:endParaRPr>
        </a:p>
      </xdr:txBody>
    </xdr:sp>
    <xdr:clientData/>
  </xdr:twoCellAnchor>
  <xdr:twoCellAnchor>
    <xdr:from>
      <xdr:col>23</xdr:col>
      <xdr:colOff>247650</xdr:colOff>
      <xdr:row>0</xdr:row>
      <xdr:rowOff>66675</xdr:rowOff>
    </xdr:from>
    <xdr:to>
      <xdr:col>24</xdr:col>
      <xdr:colOff>314326</xdr:colOff>
      <xdr:row>1</xdr:row>
      <xdr:rowOff>0</xdr:rowOff>
    </xdr:to>
    <xdr:sp macro="" textlink="">
      <xdr:nvSpPr>
        <xdr:cNvPr id="3" name="Rounded Rectangle 3">
          <a:hlinkClick xmlns:r="http://schemas.openxmlformats.org/officeDocument/2006/relationships" r:id="rId1"/>
          <a:extLst>
            <a:ext uri="{FF2B5EF4-FFF2-40B4-BE49-F238E27FC236}">
              <a16:creationId xmlns:a16="http://schemas.microsoft.com/office/drawing/2014/main" id="{EAAE03F2-FAFD-49C2-92C4-A6134B1C5347}"/>
            </a:ext>
          </a:extLst>
        </xdr:cNvPr>
        <xdr:cNvSpPr/>
      </xdr:nvSpPr>
      <xdr:spPr>
        <a:xfrm>
          <a:off x="14468475" y="66675"/>
          <a:ext cx="647701" cy="266700"/>
        </a:xfrm>
        <a:prstGeom prst="roundRect">
          <a:avLst/>
        </a:prstGeom>
        <a:gradFill>
          <a:gsLst>
            <a:gs pos="0">
              <a:schemeClr val="bg1"/>
            </a:gs>
            <a:gs pos="45000">
              <a:srgbClr val="FFFF99"/>
            </a:gs>
            <a:gs pos="70000">
              <a:srgbClr val="FF9966"/>
            </a:gs>
            <a:gs pos="100000">
              <a:srgbClr val="FF0000"/>
            </a:gs>
          </a:gsLst>
          <a:lin ang="5400000" scaled="0"/>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200" b="1">
              <a:solidFill>
                <a:sysClr val="windowText" lastClr="000000"/>
              </a:solidFill>
            </a:rPr>
            <a:t>HOME</a:t>
          </a:r>
          <a:endParaRPr lang="en-US" sz="1200" b="1">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26</xdr:col>
      <xdr:colOff>47625</xdr:colOff>
      <xdr:row>0</xdr:row>
      <xdr:rowOff>123825</xdr:rowOff>
    </xdr:from>
    <xdr:to>
      <xdr:col>28</xdr:col>
      <xdr:colOff>161925</xdr:colOff>
      <xdr:row>1</xdr:row>
      <xdr:rowOff>57150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8C107912-2587-4680-9482-53ECA22BD6F5}"/>
            </a:ext>
          </a:extLst>
        </xdr:cNvPr>
        <xdr:cNvSpPr/>
      </xdr:nvSpPr>
      <xdr:spPr>
        <a:xfrm>
          <a:off x="9953625" y="123825"/>
          <a:ext cx="876300" cy="266700"/>
        </a:xfrm>
        <a:prstGeom prst="roundRect">
          <a:avLst/>
        </a:prstGeom>
        <a:gradFill>
          <a:gsLst>
            <a:gs pos="0">
              <a:schemeClr val="bg1"/>
            </a:gs>
            <a:gs pos="45000">
              <a:srgbClr val="FFFF99"/>
            </a:gs>
            <a:gs pos="70000">
              <a:srgbClr val="FF9966"/>
            </a:gs>
            <a:gs pos="100000">
              <a:srgbClr val="FF0000"/>
            </a:gs>
          </a:gsLst>
          <a:lin ang="5400000" scaled="0"/>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200" b="1">
              <a:solidFill>
                <a:sysClr val="windowText" lastClr="000000"/>
              </a:solidFill>
            </a:rPr>
            <a:t>HOME</a:t>
          </a:r>
          <a:endParaRPr lang="en-US" sz="1200" b="1">
            <a:solidFill>
              <a:sysClr val="windowText" lastClr="000000"/>
            </a:solidFill>
          </a:endParaRPr>
        </a:p>
      </xdr:txBody>
    </xdr:sp>
    <xdr:clientData/>
  </xdr:twoCellAnchor>
  <xdr:twoCellAnchor>
    <xdr:from>
      <xdr:col>26</xdr:col>
      <xdr:colOff>47625</xdr:colOff>
      <xdr:row>0</xdr:row>
      <xdr:rowOff>123825</xdr:rowOff>
    </xdr:from>
    <xdr:to>
      <xdr:col>28</xdr:col>
      <xdr:colOff>161925</xdr:colOff>
      <xdr:row>1</xdr:row>
      <xdr:rowOff>57150</xdr:rowOff>
    </xdr:to>
    <xdr:sp macro="" textlink="">
      <xdr:nvSpPr>
        <xdr:cNvPr id="3" name="Rounded Rectangle 1">
          <a:hlinkClick xmlns:r="http://schemas.openxmlformats.org/officeDocument/2006/relationships" r:id="rId1"/>
          <a:extLst>
            <a:ext uri="{FF2B5EF4-FFF2-40B4-BE49-F238E27FC236}">
              <a16:creationId xmlns:a16="http://schemas.microsoft.com/office/drawing/2014/main" id="{11F8B512-7982-44DD-971B-409775E3EC50}"/>
            </a:ext>
          </a:extLst>
        </xdr:cNvPr>
        <xdr:cNvSpPr/>
      </xdr:nvSpPr>
      <xdr:spPr>
        <a:xfrm>
          <a:off x="9496425" y="123825"/>
          <a:ext cx="838200" cy="228600"/>
        </a:xfrm>
        <a:prstGeom prst="roundRect">
          <a:avLst/>
        </a:prstGeom>
        <a:gradFill>
          <a:gsLst>
            <a:gs pos="0">
              <a:schemeClr val="bg1"/>
            </a:gs>
            <a:gs pos="45000">
              <a:srgbClr val="FFFF99"/>
            </a:gs>
            <a:gs pos="70000">
              <a:srgbClr val="FF9966"/>
            </a:gs>
            <a:gs pos="100000">
              <a:srgbClr val="FF0000"/>
            </a:gs>
          </a:gsLst>
          <a:lin ang="5400000" scaled="0"/>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1200" b="1">
              <a:solidFill>
                <a:sysClr val="windowText" lastClr="000000"/>
              </a:solidFill>
            </a:rPr>
            <a:t>HOME</a:t>
          </a:r>
          <a:endParaRPr lang="en-US" sz="1200" b="1">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238125</xdr:colOff>
      <xdr:row>23</xdr:row>
      <xdr:rowOff>266700</xdr:rowOff>
    </xdr:from>
    <xdr:to>
      <xdr:col>7</xdr:col>
      <xdr:colOff>276225</xdr:colOff>
      <xdr:row>28</xdr:row>
      <xdr:rowOff>219075</xdr:rowOff>
    </xdr:to>
    <xdr:pic>
      <xdr:nvPicPr>
        <xdr:cNvPr id="2" name="Picture 1" descr="st.jpg">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1724025" y="7362825"/>
          <a:ext cx="2476500" cy="1524000"/>
        </a:xfrm>
        <a:prstGeom prst="rect">
          <a:avLst/>
        </a:prstGeom>
      </xdr:spPr>
    </xdr:pic>
    <xdr:clientData/>
  </xdr:twoCellAnchor>
  <xdr:twoCellAnchor editAs="oneCell">
    <xdr:from>
      <xdr:col>6</xdr:col>
      <xdr:colOff>514350</xdr:colOff>
      <xdr:row>19</xdr:row>
      <xdr:rowOff>38105</xdr:rowOff>
    </xdr:from>
    <xdr:to>
      <xdr:col>9</xdr:col>
      <xdr:colOff>514350</xdr:colOff>
      <xdr:row>23</xdr:row>
      <xdr:rowOff>98218</xdr:rowOff>
    </xdr:to>
    <xdr:pic>
      <xdr:nvPicPr>
        <xdr:cNvPr id="3" name="Picture 2" descr="1617472368394.png">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cstate="print"/>
        <a:stretch>
          <a:fillRect/>
        </a:stretch>
      </xdr:blipFill>
      <xdr:spPr>
        <a:xfrm>
          <a:off x="3829050" y="5876930"/>
          <a:ext cx="1828800" cy="1317413"/>
        </a:xfrm>
        <a:prstGeom prst="rect">
          <a:avLst/>
        </a:prstGeom>
      </xdr:spPr>
    </xdr:pic>
    <xdr:clientData/>
  </xdr:twoCellAnchor>
  <xdr:twoCellAnchor editAs="oneCell">
    <xdr:from>
      <xdr:col>1</xdr:col>
      <xdr:colOff>273830</xdr:colOff>
      <xdr:row>18</xdr:row>
      <xdr:rowOff>290789</xdr:rowOff>
    </xdr:from>
    <xdr:to>
      <xdr:col>3</xdr:col>
      <xdr:colOff>342899</xdr:colOff>
      <xdr:row>22</xdr:row>
      <xdr:rowOff>287164</xdr:rowOff>
    </xdr:to>
    <xdr:pic>
      <xdr:nvPicPr>
        <xdr:cNvPr id="4" name="Picture 3" descr="1617472531591.png">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cstate="print"/>
        <a:stretch>
          <a:fillRect/>
        </a:stretch>
      </xdr:blipFill>
      <xdr:spPr>
        <a:xfrm>
          <a:off x="540530" y="5815289"/>
          <a:ext cx="1288269" cy="1253675"/>
        </a:xfrm>
        <a:prstGeom prst="rect">
          <a:avLst/>
        </a:prstGeom>
      </xdr:spPr>
    </xdr:pic>
    <xdr:clientData/>
  </xdr:twoCellAnchor>
  <xdr:twoCellAnchor>
    <xdr:from>
      <xdr:col>12</xdr:col>
      <xdr:colOff>0</xdr:colOff>
      <xdr:row>2</xdr:row>
      <xdr:rowOff>0</xdr:rowOff>
    </xdr:from>
    <xdr:to>
      <xdr:col>13</xdr:col>
      <xdr:colOff>542925</xdr:colOff>
      <xdr:row>3</xdr:row>
      <xdr:rowOff>104775</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100-000005000000}"/>
            </a:ext>
          </a:extLst>
        </xdr:cNvPr>
        <xdr:cNvSpPr/>
      </xdr:nvSpPr>
      <xdr:spPr>
        <a:xfrm>
          <a:off x="6572250" y="495300"/>
          <a:ext cx="1152525" cy="419100"/>
        </a:xfrm>
        <a:prstGeom prst="roundRect">
          <a:avLst/>
        </a:prstGeom>
        <a:blipFill>
          <a:blip xmlns:r="http://schemas.openxmlformats.org/officeDocument/2006/relationships" r:embed="rId5"/>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17</xdr:col>
      <xdr:colOff>200025</xdr:colOff>
      <xdr:row>1</xdr:row>
      <xdr:rowOff>57150</xdr:rowOff>
    </xdr:from>
    <xdr:to>
      <xdr:col>19</xdr:col>
      <xdr:colOff>625</xdr:colOff>
      <xdr:row>3</xdr:row>
      <xdr:rowOff>166725</xdr:rowOff>
    </xdr:to>
    <xdr:pic>
      <xdr:nvPicPr>
        <xdr:cNvPr id="2" name="Picture 1" descr="logo.png">
          <a:extLst>
            <a:ext uri="{FF2B5EF4-FFF2-40B4-BE49-F238E27FC236}">
              <a16:creationId xmlns:a16="http://schemas.microsoft.com/office/drawing/2014/main" id="{712A1143-47E7-4EE7-8BFD-4116C24ECDBE}"/>
            </a:ext>
          </a:extLst>
        </xdr:cNvPr>
        <xdr:cNvPicPr>
          <a:picLocks noChangeAspect="1"/>
        </xdr:cNvPicPr>
      </xdr:nvPicPr>
      <xdr:blipFill>
        <a:blip xmlns:r="http://schemas.openxmlformats.org/officeDocument/2006/relationships" r:embed="rId1" cstate="print"/>
        <a:stretch>
          <a:fillRect/>
        </a:stretch>
      </xdr:blipFill>
      <xdr:spPr>
        <a:xfrm>
          <a:off x="6276975" y="447675"/>
          <a:ext cx="1224000" cy="1224000"/>
        </a:xfrm>
        <a:prstGeom prst="rect">
          <a:avLst/>
        </a:prstGeom>
      </xdr:spPr>
    </xdr:pic>
    <xdr:clientData/>
  </xdr:twoCellAnchor>
  <xdr:twoCellAnchor>
    <xdr:from>
      <xdr:col>27</xdr:col>
      <xdr:colOff>89298</xdr:colOff>
      <xdr:row>5</xdr:row>
      <xdr:rowOff>104179</xdr:rowOff>
    </xdr:from>
    <xdr:to>
      <xdr:col>27</xdr:col>
      <xdr:colOff>550665</xdr:colOff>
      <xdr:row>7</xdr:row>
      <xdr:rowOff>178594</xdr:rowOff>
    </xdr:to>
    <xdr:cxnSp macro="">
      <xdr:nvCxnSpPr>
        <xdr:cNvPr id="3" name="Straight Arrow Connector 2">
          <a:extLst>
            <a:ext uri="{FF2B5EF4-FFF2-40B4-BE49-F238E27FC236}">
              <a16:creationId xmlns:a16="http://schemas.microsoft.com/office/drawing/2014/main" id="{C3680656-9D34-4249-8597-D4D5C02BFD8B}"/>
            </a:ext>
          </a:extLst>
        </xdr:cNvPr>
        <xdr:cNvCxnSpPr/>
      </xdr:nvCxnSpPr>
      <xdr:spPr>
        <a:xfrm rot="16200000" flipV="1">
          <a:off x="17113449" y="2072878"/>
          <a:ext cx="874515" cy="461367"/>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77986</xdr:colOff>
      <xdr:row>14</xdr:row>
      <xdr:rowOff>0</xdr:rowOff>
    </xdr:from>
    <xdr:to>
      <xdr:col>28</xdr:col>
      <xdr:colOff>539353</xdr:colOff>
      <xdr:row>15</xdr:row>
      <xdr:rowOff>137517</xdr:rowOff>
    </xdr:to>
    <xdr:cxnSp macro="">
      <xdr:nvCxnSpPr>
        <xdr:cNvPr id="4" name="Straight Arrow Connector 3">
          <a:extLst>
            <a:ext uri="{FF2B5EF4-FFF2-40B4-BE49-F238E27FC236}">
              <a16:creationId xmlns:a16="http://schemas.microsoft.com/office/drawing/2014/main" id="{DDCFF29F-00B1-434A-84C0-58E9351FE8C1}"/>
            </a:ext>
          </a:extLst>
        </xdr:cNvPr>
        <xdr:cNvCxnSpPr/>
      </xdr:nvCxnSpPr>
      <xdr:spPr>
        <a:xfrm rot="16200000" flipV="1">
          <a:off x="17904024" y="5053012"/>
          <a:ext cx="489942" cy="461367"/>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15</xdr:col>
      <xdr:colOff>0</xdr:colOff>
      <xdr:row>4</xdr:row>
      <xdr:rowOff>0</xdr:rowOff>
    </xdr:from>
    <xdr:to>
      <xdr:col>16</xdr:col>
      <xdr:colOff>542925</xdr:colOff>
      <xdr:row>4</xdr:row>
      <xdr:rowOff>438150</xdr:rowOff>
    </xdr:to>
    <xdr:sp macro="" textlink="">
      <xdr:nvSpPr>
        <xdr:cNvPr id="2" name="Rounded Rectangle 3">
          <a:hlinkClick xmlns:r="http://schemas.openxmlformats.org/officeDocument/2006/relationships" r:id="rId1"/>
          <a:extLst>
            <a:ext uri="{FF2B5EF4-FFF2-40B4-BE49-F238E27FC236}">
              <a16:creationId xmlns:a16="http://schemas.microsoft.com/office/drawing/2014/main" id="{C9B7A785-8DFA-44AC-9A0A-ADA2D8B53A5A}"/>
            </a:ext>
          </a:extLst>
        </xdr:cNvPr>
        <xdr:cNvSpPr/>
      </xdr:nvSpPr>
      <xdr:spPr>
        <a:xfrm>
          <a:off x="10353675" y="819150"/>
          <a:ext cx="1152525" cy="43815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mr-IN" sz="2400" b="1">
              <a:solidFill>
                <a:srgbClr val="FF0000"/>
              </a:solidFill>
            </a:rPr>
            <a:t>HOME</a:t>
          </a:r>
          <a:endParaRPr lang="en-US" sz="2400" b="1">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CE_Updated_2022/NEW_CCE-2021-22%20-%20First_Kopared_2022_new.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ata0\_\&#160;\Pallavi%20Result\result%20nikal%20patrak%20(Autosaved)%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hri/Desktop/sagar%20result%20nikal%20patra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tudents"/>
      <sheetName val="PragNondi"/>
      <sheetName val="Marathi"/>
      <sheetName val="Hindi"/>
      <sheetName val="English"/>
      <sheetName val="Maths"/>
      <sheetName val="Sci"/>
      <sheetName val="Sco"/>
      <sheetName val="Kala"/>
      <sheetName val="Karya"/>
      <sheetName val="Shashi"/>
      <sheetName val="Varna"/>
      <sheetName val="Varna2"/>
      <sheetName val="Gunatmak"/>
      <sheetName val="Gunatmak2"/>
      <sheetName val="nondi_Boys"/>
      <sheetName val="Nondi_Girls"/>
      <sheetName val="Sheet2"/>
      <sheetName val="GradeCard (2)"/>
      <sheetName val="1_R"/>
      <sheetName val="2_R "/>
      <sheetName val="Sheet1"/>
      <sheetName val="GradeCard (4)"/>
    </sheetNames>
    <sheetDataSet>
      <sheetData sheetId="0"/>
      <sheetData sheetId="1"/>
      <sheetData sheetId="2"/>
      <sheetData sheetId="3"/>
      <sheetData sheetId="4"/>
      <sheetData sheetId="5"/>
      <sheetData sheetId="6"/>
      <sheetData sheetId="7"/>
      <sheetData sheetId="8"/>
      <sheetData sheetId="9">
        <row r="8">
          <cell r="B8">
            <v>1</v>
          </cell>
        </row>
        <row r="9">
          <cell r="B9">
            <v>2</v>
          </cell>
        </row>
        <row r="10">
          <cell r="B10">
            <v>3</v>
          </cell>
        </row>
        <row r="11">
          <cell r="B11">
            <v>4</v>
          </cell>
        </row>
        <row r="12">
          <cell r="B12">
            <v>5</v>
          </cell>
        </row>
        <row r="13">
          <cell r="B13">
            <v>6</v>
          </cell>
        </row>
        <row r="14">
          <cell r="B14">
            <v>7</v>
          </cell>
        </row>
        <row r="15">
          <cell r="B15">
            <v>8</v>
          </cell>
        </row>
        <row r="16">
          <cell r="B16">
            <v>9</v>
          </cell>
        </row>
        <row r="17">
          <cell r="B17">
            <v>10</v>
          </cell>
        </row>
        <row r="18">
          <cell r="B18">
            <v>11</v>
          </cell>
        </row>
        <row r="19">
          <cell r="B19">
            <v>12</v>
          </cell>
        </row>
        <row r="20">
          <cell r="B20">
            <v>13</v>
          </cell>
        </row>
        <row r="21">
          <cell r="B21">
            <v>14</v>
          </cell>
        </row>
        <row r="22">
          <cell r="B22">
            <v>15</v>
          </cell>
        </row>
        <row r="23">
          <cell r="B23">
            <v>16</v>
          </cell>
        </row>
        <row r="24">
          <cell r="B24">
            <v>17</v>
          </cell>
        </row>
        <row r="25">
          <cell r="B25">
            <v>18</v>
          </cell>
        </row>
        <row r="26">
          <cell r="B26">
            <v>19</v>
          </cell>
        </row>
        <row r="27">
          <cell r="B27">
            <v>20</v>
          </cell>
        </row>
        <row r="28">
          <cell r="B28">
            <v>21</v>
          </cell>
        </row>
        <row r="29">
          <cell r="B29">
            <v>22</v>
          </cell>
        </row>
        <row r="30">
          <cell r="B30">
            <v>23</v>
          </cell>
        </row>
        <row r="31">
          <cell r="B31">
            <v>24</v>
          </cell>
        </row>
        <row r="32">
          <cell r="B32">
            <v>25</v>
          </cell>
        </row>
        <row r="33">
          <cell r="B33">
            <v>26</v>
          </cell>
        </row>
        <row r="34">
          <cell r="B34">
            <v>27</v>
          </cell>
        </row>
        <row r="35">
          <cell r="B35">
            <v>28</v>
          </cell>
        </row>
        <row r="36">
          <cell r="B36">
            <v>29</v>
          </cell>
        </row>
        <row r="37">
          <cell r="B37">
            <v>30</v>
          </cell>
        </row>
        <row r="38">
          <cell r="B38">
            <v>31</v>
          </cell>
        </row>
        <row r="39">
          <cell r="B39">
            <v>32</v>
          </cell>
        </row>
        <row r="40">
          <cell r="B40">
            <v>33</v>
          </cell>
        </row>
        <row r="41">
          <cell r="B41">
            <v>34</v>
          </cell>
        </row>
        <row r="42">
          <cell r="B42">
            <v>35</v>
          </cell>
        </row>
        <row r="43">
          <cell r="B43">
            <v>36</v>
          </cell>
        </row>
        <row r="44">
          <cell r="B44">
            <v>37</v>
          </cell>
        </row>
        <row r="45">
          <cell r="B45">
            <v>38</v>
          </cell>
        </row>
        <row r="46">
          <cell r="B46">
            <v>39</v>
          </cell>
        </row>
        <row r="47">
          <cell r="B47">
            <v>40</v>
          </cell>
        </row>
        <row r="48">
          <cell r="B48">
            <v>41</v>
          </cell>
        </row>
        <row r="49">
          <cell r="B49">
            <v>42</v>
          </cell>
        </row>
        <row r="50">
          <cell r="B50">
            <v>43</v>
          </cell>
        </row>
        <row r="51">
          <cell r="B51">
            <v>44</v>
          </cell>
        </row>
        <row r="52">
          <cell r="B52">
            <v>45</v>
          </cell>
        </row>
        <row r="53">
          <cell r="B53">
            <v>46</v>
          </cell>
        </row>
        <row r="54">
          <cell r="B54">
            <v>47</v>
          </cell>
        </row>
        <row r="55">
          <cell r="B55">
            <v>48</v>
          </cell>
        </row>
        <row r="56">
          <cell r="B56">
            <v>49</v>
          </cell>
        </row>
        <row r="57">
          <cell r="B57">
            <v>50</v>
          </cell>
        </row>
        <row r="58">
          <cell r="B58">
            <v>51</v>
          </cell>
        </row>
        <row r="59">
          <cell r="B59">
            <v>52</v>
          </cell>
        </row>
        <row r="60">
          <cell r="B60">
            <v>53</v>
          </cell>
        </row>
        <row r="61">
          <cell r="B61">
            <v>54</v>
          </cell>
        </row>
        <row r="62">
          <cell r="B62">
            <v>55</v>
          </cell>
        </row>
        <row r="63">
          <cell r="B63">
            <v>56</v>
          </cell>
        </row>
        <row r="64">
          <cell r="B64">
            <v>57</v>
          </cell>
        </row>
        <row r="65">
          <cell r="B65">
            <v>58</v>
          </cell>
        </row>
        <row r="66">
          <cell r="B66">
            <v>59</v>
          </cell>
        </row>
        <row r="67">
          <cell r="B67">
            <v>60</v>
          </cell>
        </row>
        <row r="68">
          <cell r="B68">
            <v>61</v>
          </cell>
        </row>
        <row r="69">
          <cell r="B69">
            <v>62</v>
          </cell>
        </row>
        <row r="70">
          <cell r="B70">
            <v>63</v>
          </cell>
        </row>
        <row r="71">
          <cell r="B71">
            <v>64</v>
          </cell>
        </row>
        <row r="72">
          <cell r="B72">
            <v>65</v>
          </cell>
        </row>
        <row r="73">
          <cell r="B73">
            <v>66</v>
          </cell>
        </row>
        <row r="74">
          <cell r="B74">
            <v>67</v>
          </cell>
        </row>
        <row r="75">
          <cell r="B75">
            <v>68</v>
          </cell>
        </row>
        <row r="76">
          <cell r="B76">
            <v>69</v>
          </cell>
        </row>
        <row r="77">
          <cell r="B77">
            <v>70</v>
          </cell>
        </row>
      </sheetData>
      <sheetData sheetId="10"/>
      <sheetData sheetId="11"/>
      <sheetData sheetId="12"/>
      <sheetData sheetId="13"/>
      <sheetData sheetId="14"/>
      <sheetData sheetId="15"/>
      <sheetData sheetId="16">
        <row r="2">
          <cell r="B2" t="str">
            <v>स्वाध्याय मध्ये दिलेल्या चित्राचे  वर्णन स्वतःच्या शब्दात करतो.</v>
          </cell>
          <cell r="C2" t="str">
            <v xml:space="preserve">आर.टी.ई.अॅक्ट , २००९ कलम १६ नुसार वर्गोन्नत </v>
          </cell>
          <cell r="D2" t="str">
            <v>ऑनलाईन अभ्यासातील कृती समजून घेतो व घटक समजून घेतो.</v>
          </cell>
          <cell r="E2" t="str">
            <v xml:space="preserve">संख्या वाचन करतो </v>
          </cell>
          <cell r="F2" t="str">
            <v xml:space="preserve">आर.टी.ई.अॅक्ट , २००९ कलम १६ नुसार वर्गोन्नत </v>
          </cell>
          <cell r="G2" t="str">
            <v xml:space="preserve">आर.टी.ई.अॅक्ट , २००९ कलम १६ नुसार वर्गोन्नत </v>
          </cell>
          <cell r="H2" t="str">
            <v xml:space="preserve">कलेचे विविध प्रकार समजून घेतो </v>
          </cell>
          <cell r="I2" t="str">
            <v xml:space="preserve">कार्यशिक्षणाचे महत्व समजून घेतो </v>
          </cell>
          <cell r="J2" t="str">
            <v xml:space="preserve">खेळात उस्फूर्तपणे भाग घेतो </v>
          </cell>
          <cell r="K2" t="str">
            <v xml:space="preserve">आर.टी.ई.अॅक्ट , २००९ कलम १६ नुसार वर्गोन्नत </v>
          </cell>
          <cell r="L2" t="str">
            <v>चित्रे काढणे , खेळणे .</v>
          </cell>
          <cell r="M2" t="str">
            <v xml:space="preserve">वाचन,लेखनाकडे लक्ष द्यावे </v>
          </cell>
          <cell r="N2" t="str">
            <v xml:space="preserve">आपली मते मुद्देसुद,थोडक्यात मांडतो </v>
          </cell>
        </row>
        <row r="3">
          <cell r="B3" t="str">
            <v xml:space="preserve">online वर्ग  अभ्यासात सहभाग घेतो </v>
          </cell>
          <cell r="C3" t="str">
            <v>अभ्यासासाठी बनवलेल्या whats app ग्रुप वर स्वाध्याय पाठवतो.</v>
          </cell>
          <cell r="D3" t="str">
            <v xml:space="preserve">Solves the written Activity with confience </v>
          </cell>
          <cell r="E3" t="str">
            <v xml:space="preserve">लहान मोठ्या संख्या ओळखतो </v>
          </cell>
          <cell r="F3" t="str">
            <v>अभ्यासासाठी बनवलेल्या whats app ग्रुप वर स्वाध्याय पाठवतो.</v>
          </cell>
          <cell r="G3" t="str">
            <v>अभ्यासासाठी बनवलेल्या whats app ग्रुप वर स्वाध्याय पाठवतो.</v>
          </cell>
          <cell r="H3" t="str">
            <v xml:space="preserve">मनातील भाव व कल्पना चित्रात रेखाटतो  </v>
          </cell>
          <cell r="I3" t="str">
            <v xml:space="preserve">कृती,उपक्रम आवडीने करतो </v>
          </cell>
          <cell r="J3" t="str">
            <v>आरोग्यासाठी नियमित व्यायाम करतो</v>
          </cell>
          <cell r="K3" t="str">
            <v>अभ्यासासाठी बनवलेल्या whats app ग्रुप वर स्वाध्याय पाठवतो.</v>
          </cell>
          <cell r="L3" t="str">
            <v xml:space="preserve">चित्रे काढणे , पोहणे </v>
          </cell>
          <cell r="M3" t="str">
            <v xml:space="preserve">हस्ताक्षर सुधारणा आवश्यक </v>
          </cell>
          <cell r="N3" t="str">
            <v xml:space="preserve">आपली मते ठामपणे मांडतो </v>
          </cell>
        </row>
        <row r="4">
          <cell r="B4" t="str">
            <v xml:space="preserve">स्वाध्याय उपक्रमात सहभाग घेतो </v>
          </cell>
          <cell r="C4" t="str">
            <v>शिक्षकांनी दिलेले साप्तादिक स्वाध्याय सोडववतो.</v>
          </cell>
          <cell r="D4" t="str">
            <v>Copy the Letters and words correctly</v>
          </cell>
          <cell r="E4" t="str">
            <v xml:space="preserve">संख्याचा क्रम ओळखतो </v>
          </cell>
          <cell r="F4" t="str">
            <v>शिक्षकांनी दिलेले साप्तादिक स्वाध्याय सोडववतो.</v>
          </cell>
          <cell r="G4" t="str">
            <v>शिक्षकांनी दिलेले साप्तादिक स्वाध्याय सोडववतो.</v>
          </cell>
          <cell r="H4" t="str">
            <v xml:space="preserve">चित्रात रंग भरताना रंगसंगती राखतो </v>
          </cell>
          <cell r="I4" t="str">
            <v xml:space="preserve">उपक्रमात व कृतीत नाविन्य निर्माण करतो </v>
          </cell>
          <cell r="J4" t="str">
            <v xml:space="preserve">तालबद्ध  हालचाली करतो </v>
          </cell>
          <cell r="K4" t="str">
            <v>शिक्षकांनी दिलेले साप्तादिक स्वाध्याय सोडववतो.</v>
          </cell>
          <cell r="L4" t="str">
            <v>चित्रे काढणे , सायकल चालवणे .</v>
          </cell>
          <cell r="M4" t="str">
            <v>वाचन योग्य गतीने करावे.</v>
          </cell>
          <cell r="N4" t="str">
            <v>कोणतेही काम एकाग्रतेने करतो</v>
          </cell>
        </row>
        <row r="5">
          <cell r="B5" t="str">
            <v>कृतीपात्रिका अचूक सोडवतो.</v>
          </cell>
          <cell r="C5" t="str">
            <v>you tube वर पाठववलेले video पाहतो माहिती समजून घेतो.</v>
          </cell>
          <cell r="D5" t="str">
            <v xml:space="preserve">Read aloud from textbook </v>
          </cell>
          <cell r="E5" t="str">
            <v xml:space="preserve">संख्या चढत्या उतरत्या क्रमाने लिहितो </v>
          </cell>
          <cell r="F5" t="str">
            <v>you tube वर पाठववलेले video पाहतो माहिती समजून घेतो.</v>
          </cell>
          <cell r="G5" t="str">
            <v>you tube वर पाठववलेले video पाहतो माहिती समजून घेतो.</v>
          </cell>
          <cell r="H5" t="str">
            <v xml:space="preserve">चित्रे सुंदर काढतो </v>
          </cell>
          <cell r="I5" t="str">
            <v xml:space="preserve">तयार केलेल्या वस्तूचे प्रदर्शन मांडतो </v>
          </cell>
          <cell r="J5" t="str">
            <v xml:space="preserve">गटाचे नेतृत्व करतो </v>
          </cell>
          <cell r="K5" t="str">
            <v>you tube वर पाठववलेले video पाहतो माहिती समजून घेतो.</v>
          </cell>
          <cell r="L5" t="str">
            <v xml:space="preserve">नृत्य,अभिनय ,नाटयीकरण करतो </v>
          </cell>
          <cell r="M5" t="str">
            <v xml:space="preserve">शब्दांचे पाठांतर करावे </v>
          </cell>
          <cell r="N5" t="str">
            <v>कोणतेही काम वेळेच्या वेळी पूर्ण करतो</v>
          </cell>
        </row>
        <row r="6">
          <cell r="B6" t="str">
            <v>गोष्टी ऐकतो व स्वत:च्या शब्दात लेखन करतो.</v>
          </cell>
          <cell r="C6" t="str">
            <v>online टेस्ट सोडववतो.</v>
          </cell>
          <cell r="D6" t="str">
            <v xml:space="preserve">Write correctly on one line </v>
          </cell>
          <cell r="E6" t="str">
            <v>१ ते २० पर्यंतच्या संख्यांवर कृती करतो. वस्तूंचा आकार आणि लहान-मोठेपणा यानुसार वस्तूंचे वर्गीकरण करतो.</v>
          </cell>
          <cell r="F6" t="str">
            <v>online टेस्ट सोडववतो.</v>
          </cell>
          <cell r="G6" t="str">
            <v>online टेस्ट सोडववतो.</v>
          </cell>
          <cell r="H6" t="str">
            <v>प्रमाणबद्ध रेखाटन करतो</v>
          </cell>
          <cell r="I6" t="str">
            <v>परिसर स्वच्छ ठेवतो</v>
          </cell>
          <cell r="J6" t="str">
            <v xml:space="preserve">खेळ व शारीरिक हालचालीतून आनंद मिळवतो </v>
          </cell>
          <cell r="K6" t="str">
            <v>online टेस्ट सोडववतो.</v>
          </cell>
          <cell r="L6" t="str">
            <v xml:space="preserve">खेळात सहभागी होतो </v>
          </cell>
          <cell r="M6" t="str">
            <v>मुळाक्षरे अक्षर ओळख आवश्यक.</v>
          </cell>
          <cell r="N6" t="str">
            <v xml:space="preserve">आत्मविश्वासाने काम करतो </v>
          </cell>
        </row>
        <row r="7">
          <cell r="B7" t="str">
            <v>कृतीपत्रीकेमधील कृती पूर्ण करतो.</v>
          </cell>
          <cell r="C7" t="str">
            <v>शिक्षकांच्या सूचनेनुसार अभ्यास पूर्ण करतो.</v>
          </cell>
          <cell r="D7" t="str">
            <v xml:space="preserve">Listen with concentration </v>
          </cell>
          <cell r="E7" t="str">
            <v xml:space="preserve">वस्तूंच्या चित्रांच्या किंवा चिन्हांच्या साहाय्याने २० पर्यंतच्या संख्यांची नावे म्हणतो आणि मोजतो. </v>
          </cell>
          <cell r="F7" t="str">
            <v>शिक्षकांच्या सूचनेनुसार अभ्यास पूर्ण करतो.</v>
          </cell>
          <cell r="G7" t="str">
            <v>शिक्षकांच्या सूचनेनुसार अभ्यास पूर्ण करतो.</v>
          </cell>
          <cell r="H7" t="str">
            <v xml:space="preserve">मुक्तहस्त कलाकृतीची रचना करतो </v>
          </cell>
          <cell r="I7" t="str">
            <v xml:space="preserve">नैसर्गिक आपत्तीच्या वेळी मदत गोळा करतो </v>
          </cell>
          <cell r="J7" t="str">
            <v xml:space="preserve">गटातील सहकर्‍यांना मार्गदर्शन करतो </v>
          </cell>
          <cell r="K7" t="str">
            <v>शिक्षकांच्या सूचनेनुसार अभ्यास पूर्ण करतो.</v>
          </cell>
          <cell r="L7" t="str">
            <v xml:space="preserve">अवांतर वाचन करणे </v>
          </cell>
          <cell r="M7" t="str">
            <v xml:space="preserve">चौदाखडी वरील शब्दांचे वाचन सुधारणा आवश्यक </v>
          </cell>
          <cell r="N7" t="str">
            <v xml:space="preserve">इतरापेक्षा वेगळ्या कल्पना/विचार करतो </v>
          </cell>
        </row>
        <row r="8">
          <cell r="B8" t="str">
            <v>कृतीपत्रिकेतील चुका समजून घेतो व चुका दुरुस्त करतो.</v>
          </cell>
          <cell r="C8" t="str">
            <v>स्वाध्याय मध्ये दिलेल्या चित्राचे  वर्णन स्वतःच्या शब्दात करतो.</v>
          </cell>
          <cell r="D8" t="str">
            <v>Read the poem in rhythm</v>
          </cell>
          <cell r="E8" t="str">
            <v>१ ते ९ अंकांचा वापर करून वस्तू मोजतो.</v>
          </cell>
          <cell r="F8" t="str">
            <v>स्वाध्याय मध्ये दिलेल्या चित्राचे  वर्णन स्वतःच्या शब्दात करतो.</v>
          </cell>
          <cell r="G8" t="str">
            <v>स्वाध्याय मध्ये दिलेल्या चित्राचे  वर्णन स्वतःच्या शब्दात करतो.</v>
          </cell>
          <cell r="H8" t="str">
            <v xml:space="preserve">रंगाच्या छटातील फरक ओळखतो </v>
          </cell>
          <cell r="I8" t="str">
            <v xml:space="preserve">कृती करताना नवीन तंत्राचा व तंत्रज्ञानाचा वापर करतो </v>
          </cell>
          <cell r="J8" t="str">
            <v xml:space="preserve">इतराशी खिलाडू वृत्तीने वागतो </v>
          </cell>
          <cell r="K8" t="str">
            <v>स्वाध्याय मध्ये दिलेल्या चित्राचे  वर्णन स्वतःच्या शब्दात करतो.</v>
          </cell>
          <cell r="L8" t="str">
            <v xml:space="preserve">गणिती आकडेमोड करतो </v>
          </cell>
          <cell r="M8" t="str">
            <v xml:space="preserve">अंक वाचन सुधारणा आवश्यक </v>
          </cell>
          <cell r="N8" t="str">
            <v xml:space="preserve">जेथे जेथे संधी मिळेल तेथे पुढाकार घेऊन काम करतो </v>
          </cell>
        </row>
        <row r="9">
          <cell r="B9" t="str">
            <v>ऑनलाईन अभ्यासातील कृती समजून घेतो व घटक समजून घेतो.</v>
          </cell>
          <cell r="C9" t="str">
            <v xml:space="preserve">online वर्ग  अभ्यासात सहभाग घेतो </v>
          </cell>
          <cell r="D9" t="str">
            <v xml:space="preserve">Read and act accordingly </v>
          </cell>
          <cell r="E9" t="str">
            <v>२० पर्यंतच्या संख्यांची तुलना करतो. उदा. वर्गातील मुले आणि मुली यांपैकी कोणाची संख्या जास्त आहे, हे सांगतो.</v>
          </cell>
          <cell r="F9" t="str">
            <v xml:space="preserve">online वर्ग  अभ्यासात सहभाग घेतो </v>
          </cell>
          <cell r="G9" t="str">
            <v xml:space="preserve">online वर्ग  अभ्यासात सहभाग घेतो </v>
          </cell>
          <cell r="H9" t="str">
            <v xml:space="preserve">चित्राच्या प्रदर्शनात सहभाग घेतो </v>
          </cell>
          <cell r="I9" t="str">
            <v xml:space="preserve">आधुनिक साधनाचा वापर करतो </v>
          </cell>
          <cell r="J9" t="str">
            <v xml:space="preserve">विविध खेळात व स्पर्धेत भाग घेतो </v>
          </cell>
          <cell r="K9" t="str">
            <v xml:space="preserve">online वर्ग  अभ्यासात सहभाग घेतो </v>
          </cell>
          <cell r="L9" t="str">
            <v xml:space="preserve">कार्यानुभवातील वस्तु बनवितो </v>
          </cell>
          <cell r="M9" t="str">
            <v xml:space="preserve">इंग्रजी अल्फाबेट्स चाररेघी मध्ये लेखन सराव आवश्यक . </v>
          </cell>
          <cell r="N9" t="str">
            <v xml:space="preserve">वैयक्तिक स्वच्छतेकडे सातत्याने लक्ष देतो </v>
          </cell>
        </row>
        <row r="10">
          <cell r="B10" t="str">
            <v xml:space="preserve">विविध उद्देशांसाठी स्वतःच्या भाषेचा किंवा शाळेतील माध्यम भाषेचा वापर करून गप्पागोष्टी करतो.  </v>
          </cell>
          <cell r="C10" t="str">
            <v xml:space="preserve">स्वाध्याय उपक्रमात सहभाग घेतो </v>
          </cell>
          <cell r="D10" t="str">
            <v xml:space="preserve">Read the part in dialougs with understanding </v>
          </cell>
          <cell r="E10" t="str">
            <v xml:space="preserve">दैनंदिन व्यवहारात बेरीज-वजाबाकीसाठी १ २० पर्यंतच्या संख्यांचा वापर करतो. </v>
          </cell>
          <cell r="F10" t="str">
            <v xml:space="preserve">स्वाध्याय उपक्रमात सहभाग घेतो </v>
          </cell>
          <cell r="G10" t="str">
            <v xml:space="preserve">स्वाध्याय उपक्रमात सहभाग घेतो </v>
          </cell>
          <cell r="H10" t="str">
            <v xml:space="preserve">चित्राच्या स्पर्धेत सहभाग घेतो </v>
          </cell>
          <cell r="I10" t="str">
            <v xml:space="preserve">व्यावसायिक कौशल्ये प्राप्त करण्याचा प्रयत्न करतो </v>
          </cell>
          <cell r="J10" t="str">
            <v>खेळाची विविध कौशल्ये आत्मसात करतो</v>
          </cell>
          <cell r="K10" t="str">
            <v xml:space="preserve">स्वाध्याय उपक्रमात सहभाग घेतो </v>
          </cell>
          <cell r="L10" t="str">
            <v xml:space="preserve">स्पर्धा परीक्षामध्ये सहभागी होतो </v>
          </cell>
          <cell r="M10" t="str">
            <v xml:space="preserve">१ ते १०० अंक वाचन सुधारणा आवश्यक </v>
          </cell>
          <cell r="N10" t="str">
            <v xml:space="preserve">शिक्षकाच्या आज्ञेचे पालन करतो </v>
          </cell>
        </row>
        <row r="11">
          <cell r="B11" t="str">
            <v>कविता, गोष्टी ऐकतो , माहिती मिळवण्यासाठी प्रश्न विचातो, स्वतःचे अनुभव सांगतो.</v>
          </cell>
          <cell r="C11" t="str">
            <v>कृतीपात्रिका अचूक सोडवतो.</v>
          </cell>
          <cell r="D11" t="str">
            <v xml:space="preserve">Write the answer of questions </v>
          </cell>
          <cell r="E11" t="str">
            <v xml:space="preserve">वस्तू वापरून ९ पर्यंतच्या संख्यांच्या, बेरजांची रचना करतो. </v>
          </cell>
          <cell r="F11" t="str">
            <v>कृतीपात्रिका अचूक सोडवतो.</v>
          </cell>
          <cell r="G11" t="str">
            <v>कृतीपात्रिका अचूक सोडवतो.</v>
          </cell>
          <cell r="H11" t="str">
            <v xml:space="preserve">कलात्मक दृष्टीकोन ठेवतो </v>
          </cell>
          <cell r="I11" t="str">
            <v xml:space="preserve">चर्चेत सहभागी होतो </v>
          </cell>
          <cell r="J11" t="str">
            <v xml:space="preserve">मैदानावरील विविध कामे आवडीने करतो </v>
          </cell>
          <cell r="K11" t="str">
            <v>कृतीपात्रिका अचूक सोडवतो.</v>
          </cell>
          <cell r="L11" t="str">
            <v xml:space="preserve">कथा,कविता,संवाद लेखन करतो </v>
          </cell>
          <cell r="M11" t="str">
            <v xml:space="preserve">संवाद कौशल्य वाढवावे </v>
          </cell>
          <cell r="N11" t="str">
            <v xml:space="preserve">स्वत:च्या आवडी - निवडी बाबत स्पष्टता आहे </v>
          </cell>
        </row>
        <row r="12">
          <cell r="B12" t="str">
            <v xml:space="preserve">ऐकलेल्या गोष्टींविषयी (गोष्ट, कविता इत्यादी) गप्पा मारतात, आपले मत व्यक्त करतात. </v>
          </cell>
          <cell r="C12" t="str">
            <v>गोष्टी ऐकतो व स्वत:च्या शब्दात लेखन करतो.</v>
          </cell>
          <cell r="D12" t="str">
            <v xml:space="preserve">Take part in language game </v>
          </cell>
          <cell r="E12" t="str">
            <v>वस्तू वापरून १ ते ९ अंकांच्या मदतीने वजाबाकी करतो. उ</v>
          </cell>
          <cell r="F12" t="str">
            <v>गोष्टी ऐकतो व स्वत:च्या शब्दात लेखन करतो.</v>
          </cell>
          <cell r="G12" t="str">
            <v>गोष्टी ऐकतो व स्वत:च्या शब्दात लेखन करतो.</v>
          </cell>
          <cell r="H12" t="str">
            <v xml:space="preserve">विविध कलाप्रकारातील कौशल्य प्राप्त करतो </v>
          </cell>
          <cell r="I12" t="str">
            <v xml:space="preserve">समस्या निराकरणासाठी उपाय शोधतो </v>
          </cell>
          <cell r="J12" t="str">
            <v xml:space="preserve">क्रिडागंणाचे मोजमापे लक्षात घेऊन मैदानाची आखणी करतो </v>
          </cell>
          <cell r="K12" t="str">
            <v>गोष्टी ऐकतो व स्वत:च्या शब्दात लेखन करतो.</v>
          </cell>
          <cell r="L12" t="str">
            <v xml:space="preserve">वाचन करणे </v>
          </cell>
          <cell r="M12" t="str">
            <v xml:space="preserve">परिपाठात सहभाग घ्यावा </v>
          </cell>
          <cell r="N12" t="str">
            <v xml:space="preserve">धाडसी वृत्ती दिसून येते </v>
          </cell>
        </row>
        <row r="13">
          <cell r="B13" t="str">
            <v>प्रश्न विचारतो. भाषेतील विशिष्ट ध्वनी आणि शब्द यांच्याशी खेळण्याचा आनंद घेतो. उदा., भिंगरी, झिंगरी.</v>
          </cell>
          <cell r="C13" t="str">
            <v>कृतीपत्रीकेमधील कृती पूर्ण करतो.</v>
          </cell>
          <cell r="D13" t="str">
            <v xml:space="preserve">Read silently by understanding </v>
          </cell>
          <cell r="E13" t="str">
            <v>दैनंदिन जीवनातील ९ पर्यंतच्या संख्यांच्या बेरीज वजाबाकीवर आधारित प्रश्न सोडवितो.</v>
          </cell>
          <cell r="F13" t="str">
            <v>कृतीपत्रीकेमधील कृती पूर्ण करतो.</v>
          </cell>
          <cell r="G13" t="str">
            <v>कृतीपत्रीकेमधील कृती पूर्ण करतो.</v>
          </cell>
          <cell r="H13" t="str">
            <v xml:space="preserve">कलेविषयी मनापासून प्रेम बाळगतो </v>
          </cell>
          <cell r="I13" t="str">
            <v xml:space="preserve">विविध मुल्याची जोपासना करतो </v>
          </cell>
          <cell r="J13" t="str">
            <v xml:space="preserve">आरोग्यदायी सवयीचे पालन करतो </v>
          </cell>
          <cell r="K13" t="str">
            <v>कृतीपत्रीकेमधील कृती पूर्ण करतो.</v>
          </cell>
          <cell r="L13" t="str">
            <v xml:space="preserve">लेखन करणे </v>
          </cell>
          <cell r="M13" t="str">
            <v xml:space="preserve">विज्ञानाचे प्रयोग करून पहावे </v>
          </cell>
          <cell r="N13" t="str">
            <v xml:space="preserve">स्वत:ची चूक मोकळेपणाने मान्य करतो </v>
          </cell>
        </row>
        <row r="14">
          <cell r="B14" t="str">
            <v>लिखित साहित्य आणि चित्र स्वरूपातील साहित्य यांतील फरक सांगू शकतो.</v>
          </cell>
          <cell r="C14" t="str">
            <v>कृतीपत्रिकेतील चुका समजून घेतो व चुका दुरुस्त करतो.</v>
          </cell>
          <cell r="D14" t="str">
            <v xml:space="preserve">Recite with enjoys poems and songs </v>
          </cell>
          <cell r="E14" t="str">
            <v>९९ पर्यंतच्या संख्या ओळखतो आणि अंकांत लिहितो.</v>
          </cell>
          <cell r="F14" t="str">
            <v>कृतीपत्रिकेतील चुका समजून घेतो व चुका दुरुस्त करतो.</v>
          </cell>
          <cell r="G14" t="str">
            <v>कृतीपत्रिकेतील चुका समजून घेतो व चुका दुरुस्त करतो.</v>
          </cell>
          <cell r="H14" t="str">
            <v xml:space="preserve">वर्ग सजावट करतो </v>
          </cell>
          <cell r="I14" t="str">
            <v xml:space="preserve">साहित्य,साधने वापराबाबत कौशल्य प्राप्त करतो </v>
          </cell>
          <cell r="J14" t="str">
            <v xml:space="preserve">मनोरंजक खेळात सहभागी होतो </v>
          </cell>
          <cell r="K14" t="str">
            <v>कृतीपत्रिकेतील चुका समजून घेतो व चुका दुरुस्त करतो.</v>
          </cell>
          <cell r="L14" t="str">
            <v>खेळणे</v>
          </cell>
          <cell r="M14" t="str">
            <v xml:space="preserve">हिंदी भाषेचा उपयोग करावे </v>
          </cell>
          <cell r="N14" t="str">
            <v xml:space="preserve">गटात काम करताना सोबत्याची मते जाणून घेतो </v>
          </cell>
        </row>
        <row r="15">
          <cell r="B15" t="str">
            <v xml:space="preserve">चित्रातील सूक्ष्म व दृश्य पैलूंचे बारकाईने निरीक्षण करतो. </v>
          </cell>
          <cell r="C15" t="str">
            <v>ऑनलाईन अभ्यासातील कृती समजून घेतो व घटक समजून घेतो.</v>
          </cell>
          <cell r="D15" t="str">
            <v>Give responses in various contexts</v>
          </cell>
          <cell r="E15" t="str">
            <v>आकार, वस्तू आणि संख्यांमधील आकृतिबंधाचे निरीक्षण करतो. आकृतिबंधाचा विस्तार करतो आणि निर्मिती करतो.</v>
          </cell>
          <cell r="F15" t="str">
            <v>ऑनलाईन अभ्यासातील कृती समजून घेतो व घटक समजून घेतो.</v>
          </cell>
          <cell r="G15" t="str">
            <v>ऑनलाईन अभ्यासातील कृती समजून घेतो व घटक समजून घेतो.</v>
          </cell>
          <cell r="H15" t="str">
            <v xml:space="preserve">मातीपासून विविध आकार बनवितो </v>
          </cell>
          <cell r="I15" t="str">
            <v xml:space="preserve">शिक्षकाचे सहकार्य घेतो </v>
          </cell>
          <cell r="J15" t="str">
            <v xml:space="preserve">शारीरिक श्रम आनंदाने करतो </v>
          </cell>
          <cell r="K15" t="str">
            <v>ऑनलाईन अभ्यासातील कृती समजून घेतो व घटक समजून घेतो.</v>
          </cell>
          <cell r="L15" t="str">
            <v xml:space="preserve">पोहणे </v>
          </cell>
          <cell r="M15" t="str">
            <v xml:space="preserve">शालेय उपक्रमात सहभाग घ्यावा </v>
          </cell>
          <cell r="N15" t="str">
            <v xml:space="preserve">भेदभाव न करता सर्वामध्ये मिसळतो </v>
          </cell>
        </row>
        <row r="16">
          <cell r="B16" t="str">
            <v xml:space="preserve">चित्रातील वा चित्रमालिकांतील घडणाऱ्या वेगवेगळ्या घटना, कृती आणि पात्र यांना एकसंधपणे पाहून त्यांचे कौतुक करतो. </v>
          </cell>
          <cell r="C16" t="str">
            <v>सामान्य सूचनाओ को समझता है</v>
          </cell>
          <cell r="D16" t="str">
            <v xml:space="preserve">identify commonly used words </v>
          </cell>
          <cell r="E16" t="str">
            <v xml:space="preserve">चित्रे/अंक वापरून माहिती गोळा करतो. नोंद करतो आणि चित्रे पाहून सोप्या माहितीचा अर्थ लावतो. </v>
          </cell>
          <cell r="G16" t="str">
            <v xml:space="preserve">ऐतिहासिक स्थळाची माहिती सांगतो </v>
          </cell>
          <cell r="H16" t="str">
            <v xml:space="preserve">स्व निर्मितीतून आनंद मिळवितो </v>
          </cell>
          <cell r="I16" t="str">
            <v>कागद कामातून चांगल्या वस्तू तयार करतो.</v>
          </cell>
          <cell r="J16" t="str">
            <v xml:space="preserve">मैदानाची स्वच्छता करतो </v>
          </cell>
          <cell r="K16" t="str">
            <v xml:space="preserve">आपले विचार ,अनुभव ,भावना स्पष्ट शब्दात व्यक्त करतो </v>
          </cell>
          <cell r="L16" t="str">
            <v>सायकल खेळणे</v>
          </cell>
          <cell r="M16" t="str">
            <v xml:space="preserve">गटचर्चेत सहभाग घ्यावा </v>
          </cell>
          <cell r="N16" t="str">
            <v xml:space="preserve">वर्ग, शाळा ,परिसर स्वच्छ ठेवण्याचा प्रयत्न करतो </v>
          </cell>
        </row>
        <row r="17">
          <cell r="B17" t="str">
            <v xml:space="preserve">वाचलेल्या गोष्टी, कविता यांतील अक्षरे/ शब्द / वाक्ये इत्यादी पाहून आणि त्यांचे ध्वनी ऐकून, समजून ओळखतो. </v>
          </cell>
          <cell r="C17" t="str">
            <v>स्पष्ट तथा उचित उच्चारण करता है</v>
          </cell>
          <cell r="D17" t="str">
            <v xml:space="preserve">Learns and names English words for familiar objects and pictures. </v>
          </cell>
          <cell r="E17" t="str">
            <v xml:space="preserve"> मूल बागेतील चित्रात विविध प्रकारची फुले पाहून या बागेत विशिष्ट रंगांची फुले जास्त आहेत हा तर्क/अनुमान काढतो.</v>
          </cell>
          <cell r="F17" t="str">
            <v>विज्ञान व तंत्रज्ञानाचे महत्व जाणतो</v>
          </cell>
          <cell r="G17" t="str">
            <v xml:space="preserve">संविधान व प्रतिज्ञा म्हणतो </v>
          </cell>
          <cell r="H17" t="str">
            <v xml:space="preserve">नृत्त्या मध्ये आवडीने सहभाग घेतो </v>
          </cell>
          <cell r="I17" t="str">
            <v>माती कामातून विविध वस्तू चांगल्या प्रकारे तयार करतो.</v>
          </cell>
          <cell r="J17" t="str">
            <v xml:space="preserve">जय पराजय आनंदाने स्वीकारतो </v>
          </cell>
          <cell r="K17" t="str">
            <v xml:space="preserve">ऐकलेल्या मजकुरातील आशय स्वत:च्या शब्दात सांगतो </v>
          </cell>
          <cell r="L17" t="str">
            <v xml:space="preserve">चित्रे काढणे </v>
          </cell>
          <cell r="M17" t="str">
            <v>चित्रकलेचा छंद जोपासावा</v>
          </cell>
          <cell r="N17" t="str">
            <v xml:space="preserve">मित्रांना गरजेनुरूप सहकार्य करतो </v>
          </cell>
        </row>
        <row r="18">
          <cell r="B18" t="str">
            <v>परिसरातील छापील मजकूर व त्याचा उद्देश यांचा संदर्भाने अंदाज लावतो. उदा., नाव सांगणे.</v>
          </cell>
          <cell r="C18" t="str">
            <v>वर्णोका योग्य उच्चारण करता है</v>
          </cell>
          <cell r="D18" t="str">
            <v>Recognizes/ Identifies letters of alphabet and their sounds correctly.</v>
          </cell>
          <cell r="E18" t="str">
            <v xml:space="preserve">शून्य ही संकल्पना समजून घेतो. </v>
          </cell>
          <cell r="F18" t="str">
            <v>विज्ञानाचा आपणास होणारा फायदा सांगतो</v>
          </cell>
          <cell r="G18" t="str">
            <v xml:space="preserve">समाजसुधारकाची माहिती सांगतो </v>
          </cell>
          <cell r="H18" t="str">
            <v>सप्तस्वरांची सरगम म्हणतो.</v>
          </cell>
          <cell r="I18" t="str">
            <v xml:space="preserve">ठसेकामातून चांगल्या प्रकारे चित्रे तयार करतो. </v>
          </cell>
          <cell r="J18" t="str">
            <v>पंचाच्या निर्णयाचे आदर करतो</v>
          </cell>
          <cell r="K18" t="str">
            <v xml:space="preserve">बोलताना शब्दाचा स्पष्ट उच्चार करतो </v>
          </cell>
          <cell r="L18" t="str">
            <v xml:space="preserve">गीत गायन </v>
          </cell>
          <cell r="M18" t="str">
            <v xml:space="preserve">वर्तमानपत्राचे नियमित वाचन करावे </v>
          </cell>
          <cell r="N18" t="str">
            <v xml:space="preserve">मित्रांच्या सुखदु:खामध्ये सहभागी होतो </v>
          </cell>
        </row>
        <row r="19">
          <cell r="B19" t="str">
            <v xml:space="preserve">लिखित साहित्यातील अक्षरे, शब्द आणि वाक्ये ही एकके ओळखतो. </v>
          </cell>
          <cell r="C19" t="str">
            <v>चिंत्रो को देखकर शब्द कहता है</v>
          </cell>
          <cell r="D19" t="str">
            <v>Differentiates between capital and small letters in print.</v>
          </cell>
          <cell r="E19" t="str">
            <v>१ ते २० पर्यंतच्या संख्यांचे वाचन लेखन अचूक व उलट सुलट क्रमाने बिनचूक करतो.</v>
          </cell>
          <cell r="F19" t="str">
            <v>आधुनिक शोधाची माहिती घेतो</v>
          </cell>
          <cell r="G19" t="str">
            <v xml:space="preserve">संविधानाचे महत्व सांगतो </v>
          </cell>
          <cell r="H19" t="str">
            <v>वाद्यांचे प्रकार व त्यांची नावे सांगतो/ओळखतो.</v>
          </cell>
          <cell r="I19" t="str">
            <v>चित्र दाखवल्यावर त्यावर चर्चा करतो.</v>
          </cell>
          <cell r="J19" t="str">
            <v xml:space="preserve">खेळातून राष्ट्रभक्ती मुल्याची जोपासना करतो </v>
          </cell>
          <cell r="K19" t="str">
            <v xml:space="preserve">कोणतीही गोष्ट लक्षपूर्वक ऐकतो </v>
          </cell>
          <cell r="L19" t="str">
            <v xml:space="preserve">संग्रह करणे </v>
          </cell>
          <cell r="M19" t="str">
            <v xml:space="preserve">संगणकाचा वापर करावा </v>
          </cell>
          <cell r="N19" t="str">
            <v xml:space="preserve">शाळेच्या नियमाचे पालन करतो </v>
          </cell>
        </row>
        <row r="20">
          <cell r="B20" t="str">
            <v xml:space="preserve">परिचित / अपरिचित मजकुरामध्ये  रस घेतो, गप्पागोष्टी करतो आणि त्यांचे अर्थ शोधण्यासाठी विविध युक्त्यांचा वापर करतो.  </v>
          </cell>
          <cell r="C20" t="str">
            <v>रुचि एवं आनंदपूर्वक कविता सुनता है</v>
          </cell>
          <cell r="D20" t="str">
            <v>Sings/Recites poems / rhymes with  proper rhythm and actions.</v>
          </cell>
          <cell r="E20" t="str">
            <v>२१ ते ३० पर्यंतच्या संख्यांचे वाचन लेखन अचूक व उलट सुलट क्रमाने बिनचूक करतो.</v>
          </cell>
          <cell r="F20" t="str">
            <v>आधुनिक तंत्रज्ञान व उपकरणे यांचे फायदे स्पष्ट करतो</v>
          </cell>
          <cell r="G20" t="str">
            <v xml:space="preserve">थोर नेत्याची माहिती सांगतो </v>
          </cell>
          <cell r="H20" t="str">
            <v>समूहगीते/प्रार्थना सूर/लयीत गायन करतो.</v>
          </cell>
          <cell r="I20" t="str">
            <v>विविध कामे करण्यासाठी लागणाऱ्या साहित्यांची माहिती घेतो व नावे सांगतो.</v>
          </cell>
          <cell r="J20" t="str">
            <v xml:space="preserve">श्रेष्ठ खेळाडूची माहिती करून घेतो </v>
          </cell>
          <cell r="K20" t="str">
            <v xml:space="preserve">प्रभावीपणे प्रकटवाचन करतो </v>
          </cell>
          <cell r="L20" t="str">
            <v xml:space="preserve">उपक्रम तयार करणे </v>
          </cell>
          <cell r="M20" t="str">
            <v xml:space="preserve">प्रयोगामध्ये कृतीशील सहभाग असावा </v>
          </cell>
          <cell r="N20" t="str">
            <v xml:space="preserve">इतराशी नम्रपणे वागतो </v>
          </cell>
        </row>
        <row r="21">
          <cell r="B21" t="str">
            <v>केवळ चित्र किंवा चित्र व मजकूर यांच्या मदतीने अंदाज करतो, अक्षर व ध्वनी यांच्या संबंधांचा वापर करतो, पूर्वानुभव आणि माहितीच्या आधारे अंदाज करणे.</v>
          </cell>
          <cell r="C21" t="str">
            <v>सुनी हुई बाते समझ लेता है और दोहरता है</v>
          </cell>
          <cell r="D21" t="str">
            <v xml:space="preserve">Listens gives appropriate verbal / non-verbal responses. </v>
          </cell>
          <cell r="E21" t="str">
            <v>३१ ते ४० पर्यंतच्या संख्यांचे वाचन लेखन अचूक व उलट सुलट क्रमाने बिनचूक करतो.</v>
          </cell>
          <cell r="F21" t="str">
            <v>वनस्पती ,प्राणी व मानव यांचे परस्परावलंबन सांगतो</v>
          </cell>
          <cell r="G21" t="str">
            <v xml:space="preserve">ऐतिहासिक घटनांची इसवी सन सांगतो </v>
          </cell>
          <cell r="H21" t="str">
            <v>चित्रे/विडीओ पाहून नृत्य प्रकार ओळखतो.</v>
          </cell>
          <cell r="I21" t="str">
            <v>पाण्याचा वापर काटकसरीने वापर करतो.</v>
          </cell>
          <cell r="J21" t="str">
            <v xml:space="preserve">शिस्तीचे पालन करतो </v>
          </cell>
          <cell r="K21" t="str">
            <v xml:space="preserve">मजकुराचे वाचन समजपूर्वक करतो </v>
          </cell>
          <cell r="L21" t="str">
            <v xml:space="preserve">प्रतिकृती बनवणे </v>
          </cell>
          <cell r="M21" t="str">
            <v xml:space="preserve">गणित विषयाकडे लक्ष द्यावे </v>
          </cell>
          <cell r="N21" t="str">
            <v xml:space="preserve">नवीन गोष्ट समजून घेण्याची जिज्ञासा दाखवतो </v>
          </cell>
        </row>
        <row r="22">
          <cell r="B22" t="str">
            <v xml:space="preserve">वर्णमालेतील अक्षरे व ध्वनी ओळखतो. </v>
          </cell>
          <cell r="C22" t="str">
            <v>स्वर तथा व्यंजन के उच्चारण ध्यानपूर्वक करता है</v>
          </cell>
          <cell r="D22" t="str">
            <v xml:space="preserve">Understands the sequence of events and stories in simple narration. </v>
          </cell>
          <cell r="E22" t="str">
            <v>४१ ते ५० पर्यंतच्या संख्यांचे वाचन लेखन अचूक व उलट सुलट क्रमाने बिनचूक करतो.</v>
          </cell>
          <cell r="F22" t="str">
            <v>विविध पदार्थाचे गुणधर्म सांगतो</v>
          </cell>
          <cell r="G22" t="str">
            <v xml:space="preserve">नागरिकाचे मूलभूत अधिकार सांगतो </v>
          </cell>
          <cell r="H22" t="str">
            <v>उत्तम प्रकारे नृत्य करतो.</v>
          </cell>
          <cell r="I22" t="str">
            <v>पाण्याचा वापर काटकसरीने करण्यासाठी उपाय सुचवतो.</v>
          </cell>
          <cell r="J22" t="str">
            <v xml:space="preserve">विविध राष्ट्रीय व आंतरराष्ट्रीय खेळाची माहिती करून घेतो </v>
          </cell>
          <cell r="K22" t="str">
            <v xml:space="preserve">आत्मविश्वासपूर्वक बोलतो </v>
          </cell>
          <cell r="L22" t="str">
            <v xml:space="preserve">प्रयोग करणे </v>
          </cell>
          <cell r="M22" t="str">
            <v xml:space="preserve">गटकार्यात सहभाग वाढवावे </v>
          </cell>
          <cell r="N22" t="str">
            <v xml:space="preserve">नवनवीन गोष्टी शिकायला  आवडतात </v>
          </cell>
        </row>
        <row r="23">
          <cell r="B23" t="str">
            <v>शाळेबाहेर आणि शाळेत (वाचनकोपरा / वाचनालय) आपल्या आवडीच्या पुस्तकांची स्वतः निवड करतो आणि वाचण्याचाप्रयत्न करतो.</v>
          </cell>
          <cell r="C23" t="str">
            <v>पाठयांश का आशय समझता है</v>
          </cell>
          <cell r="D23" t="str">
            <v>Carries out simple instructions, commands and acts accordingly.</v>
          </cell>
          <cell r="E23" t="str">
            <v>५१ ते ६० पर्यंतच्या संख्यांचे वाचन लेखन अचूक व उलट सुलट क्रमाने बिनचूक करतो.</v>
          </cell>
          <cell r="F23" t="str">
            <v>वैज्ञानिक राशीची एकके सांगतो</v>
          </cell>
          <cell r="G23" t="str">
            <v>ऐतिहासिक चित्रपट/मालिका आवडीने पाहतो.</v>
          </cell>
          <cell r="H23" t="str">
            <v>शालेय स्नेहसंमेलनात सहभाग घेतो.</v>
          </cell>
          <cell r="I23" t="str">
            <v>समस्या निराकरण उपाय सुचवतो.</v>
          </cell>
          <cell r="J23" t="str">
            <v xml:space="preserve">विविध योगासने व कवायत प्रकाराची माहिती घेतो </v>
          </cell>
          <cell r="K23" t="str">
            <v xml:space="preserve">दिलेल्या विषयावर मुद्देसूद बोलतो </v>
          </cell>
          <cell r="L23" t="str">
            <v xml:space="preserve">कार्यानुभवातील वस्तू तयार करणे </v>
          </cell>
          <cell r="M23" t="str">
            <v>गणितीक्रियाकडे लक्ष द्यावे</v>
          </cell>
          <cell r="N23" t="str">
            <v xml:space="preserve">उपक्रमामध्ये कृतीशील सहभाग घेतो </v>
          </cell>
        </row>
        <row r="24">
          <cell r="B24" t="str">
            <v>लेखन शिकताना ऐकलेले आणि आपल्या मनातील विचार, रेषा, विकासस्तरानुसार चित्रे,  आपल्या पद्धतीने लिहिण्याचा प्रयत्न करतो.</v>
          </cell>
          <cell r="C24" t="str">
            <v>गीत और कविताए कंठस्थ करता है</v>
          </cell>
          <cell r="D24" t="str">
            <v>Listens to English words, greetings, polite forms of expression ,simple sentences and responds in English or Mother tongue.</v>
          </cell>
          <cell r="E24" t="str">
            <v>६१ ते ७० पर्यंतच्या संख्यांचे वाचन लेखन अचूक व उलट सुलट क्रमाने बिनचूक करतो.</v>
          </cell>
          <cell r="F24" t="str">
            <v xml:space="preserve">विविध प्रकारच्या बलाची माहिती सांगतो </v>
          </cell>
          <cell r="G24" t="str">
            <v>रस्त्याने चालताना रहदारीच्या नियमांचे पालन करतो.</v>
          </cell>
          <cell r="H24" t="str">
            <v>शालेय सफाई/वर्ग सजावट या कार्यांमध्ये स्वतः हून सहभाग घेतो.</v>
          </cell>
          <cell r="I24" t="str">
            <v>आगपेटीच्या काड्या पासून विविध आकार तयार करतो.</v>
          </cell>
          <cell r="J24" t="str">
            <v xml:space="preserve">उपक्रमामध्ये उत्स्फूर्तपणे सहभाग घेते </v>
          </cell>
          <cell r="K24" t="str">
            <v xml:space="preserve">लक्षपूर्वक , एकाग्रतेने व समजपुर्वक मुकवाचन करतो </v>
          </cell>
          <cell r="L24" t="str">
            <v xml:space="preserve">हस्ताक्षरात सुधारणा करावी </v>
          </cell>
          <cell r="M24" t="str">
            <v xml:space="preserve">शाळेत येण्यात आनंद वाटतो </v>
          </cell>
          <cell r="N24" t="str">
            <v xml:space="preserve">शांत स्वभाव </v>
          </cell>
        </row>
        <row r="25">
          <cell r="B25" t="str">
            <v>स्वतः काढलेल्या चित्रांची नावे लिहितो.</v>
          </cell>
          <cell r="C25" t="str">
            <v xml:space="preserve">मातृभाषा और हिंदी के ध्वनीयों का भेद समझता है </v>
          </cell>
          <cell r="D25" t="str">
            <v>Speaks about self / situations / pictures in English.</v>
          </cell>
          <cell r="E25" t="str">
            <v>७१ ते ८० पर्यंतच्या संख्यांचे वाचन लेखन अचूक व उलट सुलट क्रमाने बिनचूक करतो.</v>
          </cell>
          <cell r="F25" t="str">
            <v>चुंबकीय व अचुंबकीय पदार्थ ओळखतो</v>
          </cell>
          <cell r="G25" t="str">
            <v>ऐतिहासिक घटना/ पुरुषांची माहिती लक्षपूर्वक ऐकतो.</v>
          </cell>
          <cell r="H25" t="str">
            <v>आई वडिलांना कामात मदत करतो.</v>
          </cell>
          <cell r="I25" t="str">
            <v xml:space="preserve">आत्मविश्वासाने कृती करतो </v>
          </cell>
          <cell r="J25" t="str">
            <v xml:space="preserve">प्रयोगवहीत आकृत्या छान काढते </v>
          </cell>
          <cell r="K25" t="str">
            <v xml:space="preserve">योग्य गतीने व आरोह अवरोहाने वाचन करतो </v>
          </cell>
          <cell r="L25" t="str">
            <v>विज्ञान प्रयोगात सहभाग असावा</v>
          </cell>
          <cell r="M25" t="str">
            <v xml:space="preserve">गृहपाठ आवडीने करतो </v>
          </cell>
          <cell r="N25" t="str">
            <v>खोडकर</v>
          </cell>
        </row>
        <row r="26">
          <cell r="B26" t="str">
            <v>ऑनलाईन क्लास ला गैरहजर .</v>
          </cell>
          <cell r="C26" t="str">
            <v>अपने विचार हिंदी मे व्यक्त करता है</v>
          </cell>
          <cell r="D26" t="str">
            <v>Uses nouns such as 'boy', 'sun' and prepositions like 'in', 'on', 'under' etc.</v>
          </cell>
          <cell r="E26" t="str">
            <v>८१ ते ९० पर्यंतच्या संख्यांचे वाचन लेखन अचूक व उलट सुलट क्रमाने बिनचूक करतो.</v>
          </cell>
          <cell r="F26" t="str">
            <v>धातू व अधातू सांगतो</v>
          </cell>
          <cell r="G26" t="str">
            <v>ऐतिहासिक वास्तू/किल्ले यांची चित्रे जमवतो.</v>
          </cell>
          <cell r="H26" t="str">
            <v>बागकामाची आवड आहे.</v>
          </cell>
          <cell r="I26" t="str">
            <v xml:space="preserve">समजशील वर्तन करतो </v>
          </cell>
          <cell r="J26" t="str">
            <v xml:space="preserve">दिलेला अभ्यास वेळेत पूर्ण करते </v>
          </cell>
          <cell r="K26" t="str">
            <v xml:space="preserve">विविध विषयावरील चर्चेत भाग घेतो </v>
          </cell>
          <cell r="L26" t="str">
            <v xml:space="preserve">इंग्रजी वाचन व लेखन सुधारावे </v>
          </cell>
          <cell r="M26" t="str">
            <v xml:space="preserve">खूप प्रश्न विचारतो </v>
          </cell>
          <cell r="N26" t="str">
            <v>हुशार व अभ्यासू</v>
          </cell>
        </row>
        <row r="27">
          <cell r="B27" t="str">
            <v>मुळाक्षरे वाचन सरावाची गरज आहे.</v>
          </cell>
          <cell r="C27" t="str">
            <v>मित्रो के साथ हिंदी मे वार्तालाप करता है</v>
          </cell>
          <cell r="D27" t="str">
            <v>Writes simple words like 'fan', 'hen', 'rat', etc.</v>
          </cell>
          <cell r="E27" t="str">
            <v>९१ ते १००   पर्यंतच्या संख्यांचे वाचन लेखन अचूक व उलट सुलट क्रमाने बिनचूक करतो.</v>
          </cell>
          <cell r="F27" t="str">
            <v xml:space="preserve">नैसर्गिक घटनामधील कार्यकारणभाव लक्षात घेतो </v>
          </cell>
          <cell r="G27" t="str">
            <v>चित्र/फोटो पाहून ऐतिहासिक वास्तू/पुरुष ओळखतो.</v>
          </cell>
          <cell r="H27" t="str">
            <v>स्वतः चे साहित्य /यंत्रे यांची चांगली देखभाल करतो.</v>
          </cell>
          <cell r="I27" t="str">
            <v xml:space="preserve">ज्ञानाचा उपयोग उपजीवेकेसाठी करतो </v>
          </cell>
          <cell r="J27" t="str">
            <v xml:space="preserve">स्वाध्याय स्वत: समजून सोडवितो </v>
          </cell>
          <cell r="K27" t="str">
            <v xml:space="preserve">स्वत:हून प्रश्न विचारतो </v>
          </cell>
          <cell r="L27" t="str">
            <v xml:space="preserve">इंग्रजी शब्दाचे पाठांतर करावे </v>
          </cell>
          <cell r="M27" t="str">
            <v xml:space="preserve">स्वत:चा अभ्यास स्वत: करतो </v>
          </cell>
          <cell r="N27" t="str">
            <v xml:space="preserve">अबोल </v>
          </cell>
        </row>
        <row r="28">
          <cell r="B28" t="str">
            <v>परिच्छेद सोपी गोष्ट वाचन करतो.</v>
          </cell>
          <cell r="C28" t="str">
            <v>हिंदी शब्द तथा वाक्यो का मातृभाषा में अनुवाद करता है</v>
          </cell>
          <cell r="D28" t="str">
            <v xml:space="preserve">Listens and enjoys fables and short stories. </v>
          </cell>
          <cell r="E28" t="str">
            <v>१ ते १०० पर्यंतच्या संख्यांचे दशक व एकक बिनचूक ओळखतो.</v>
          </cell>
          <cell r="F28" t="str">
            <v xml:space="preserve">भौतिक राशीचा दैनंदिन जीवनात वापर करतो </v>
          </cell>
          <cell r="G28" t="str">
            <v>चित्रातील ऐतिहासिक वास्तू/पुरुषाबद्दल माहिती माहिती सांगतो.</v>
          </cell>
          <cell r="H28" t="str">
            <v>परिपाठात सहभाग घेण्यापूर्वी पूर्वतयारी नसते.</v>
          </cell>
          <cell r="I28" t="str">
            <v xml:space="preserve">समाजाच्या व राष्ट्राच्या विकासासाठी झटतो </v>
          </cell>
          <cell r="J28" t="str">
            <v xml:space="preserve">शाळेत नियमित उपस्थित राहतो  </v>
          </cell>
          <cell r="K28" t="str">
            <v>कविता तालासुरात साभिनय म्हणतो</v>
          </cell>
          <cell r="L28" t="str">
            <v xml:space="preserve">इंग्रजी शब्दांचे संग्रह व पाठांतर करावे </v>
          </cell>
          <cell r="M28" t="str">
            <v xml:space="preserve">शिक्षकाविषयी आदर बाळगतो </v>
          </cell>
          <cell r="N28" t="str">
            <v xml:space="preserve">खेळकर </v>
          </cell>
        </row>
        <row r="29">
          <cell r="B29" t="str">
            <v>जोड्शब्दांचे वाचन अचूक गतीने करतो.</v>
          </cell>
          <cell r="C29" t="str">
            <v>मुकवाचन चढाव -उतार और समझतापूर्वक करता है</v>
          </cell>
          <cell r="D29" t="str">
            <v>Identifies different shapes.</v>
          </cell>
          <cell r="E29" t="str">
            <v>१ ते १०० पर्यंतच्या संख्यांचे विस्तारित रूप  बिनचूक लेखन करतो.</v>
          </cell>
          <cell r="F29" t="str">
            <v xml:space="preserve">मानवी जीवनात विज्ञानाची भूमिका स्पष्ट करतो </v>
          </cell>
          <cell r="G29" t="str">
            <v>ऐतिहासिक घटनांचा योग्य क्रम लावतो.</v>
          </cell>
          <cell r="H29" t="str">
            <v>पोशाख निटनेटका व स्वच्छ ठेवावा.</v>
          </cell>
          <cell r="I29" t="str">
            <v xml:space="preserve">दिलेले प्रात्यक्षिक पूर्ण करतो </v>
          </cell>
          <cell r="J29" t="str">
            <v>वाचन स्पष्ट उच्चारात करतो</v>
          </cell>
          <cell r="K29" t="str">
            <v xml:space="preserve">नाट्यभिनय प्रसंगानुरूप व व्यक्तिनुरूप करतो </v>
          </cell>
          <cell r="L29" t="str">
            <v xml:space="preserve">इंग्रजी वाचन व लेखन सराव करावा </v>
          </cell>
          <cell r="M29" t="str">
            <v xml:space="preserve">शालेय परिपाठात सहभाग असावा </v>
          </cell>
          <cell r="N29" t="str">
            <v xml:space="preserve">नम्र </v>
          </cell>
        </row>
        <row r="30">
          <cell r="B30" t="str">
            <v>अक्षर सुधारण्यासाठी प्रयत्न आवश्यक आहेत.</v>
          </cell>
          <cell r="C30" t="str">
            <v>पाठयांश को समझतापूर्वक पढता है</v>
          </cell>
          <cell r="D30" t="str">
            <v>Counts numbers up to 10.</v>
          </cell>
          <cell r="E30">
            <v>0</v>
          </cell>
          <cell r="F30" t="str">
            <v xml:space="preserve">जैविक - अजैविक घटकाचे वर्गीकरण करतो </v>
          </cell>
          <cell r="G30" t="str">
            <v>आपल्या परिसरातील ऐतिहासिक ठिकाणांची माहिती सांगतो.</v>
          </cell>
          <cell r="H30" t="str">
            <v>कागदापासून विविध कलाकृती बनवतो.</v>
          </cell>
          <cell r="I30" t="str">
            <v xml:space="preserve">प्रकल्प स्वत:च्या सहभागातून पूर्ण करतो </v>
          </cell>
          <cell r="J30" t="str">
            <v xml:space="preserve">शब्दांचे वाचन स्पष्ट करतो </v>
          </cell>
          <cell r="K30" t="str">
            <v xml:space="preserve">नाट्यातील संवाद साभिनय व व्यक्तिनुरूप करतो </v>
          </cell>
          <cell r="L30" t="str">
            <v xml:space="preserve">शैक्षणिक चित्राचा संग्रह करावा </v>
          </cell>
          <cell r="M30" t="str">
            <v>उपक्रमामध्ये  सहभाग असावा</v>
          </cell>
        </row>
        <row r="31">
          <cell r="B31" t="str">
            <v>वाचन गती वाढवण्याची आवश्यकता.</v>
          </cell>
          <cell r="C31" t="str">
            <v>मौनवाचन समझतापूर्वक करता है</v>
          </cell>
          <cell r="D31" t="str">
            <v>Enjoys rhymes, songs and poems.</v>
          </cell>
          <cell r="E31" t="str">
            <v xml:space="preserve"> मूल बागेतील चित्रात विविध प्रकारची फुले पाहून या बागेत विशिष्ट रंगांची फुले जास्त आहेत हा तर्क/अनुमान काढतो.</v>
          </cell>
          <cell r="F31" t="str">
            <v>सजीव व निर्जीव वर्गीकरण करतो</v>
          </cell>
          <cell r="G31" t="str">
            <v>इतिहासाचे विविध कालखंड सांगतो.</v>
          </cell>
          <cell r="H31" t="str">
            <v>ठशांपासून चित्रकृती बनवते.</v>
          </cell>
          <cell r="I31" t="str">
            <v xml:space="preserve">प्रकल्पाचे सादरीकरण चांगले करतो </v>
          </cell>
          <cell r="J31" t="str">
            <v xml:space="preserve">संभाषणात हिंदी भाषेचा वापर करतो </v>
          </cell>
          <cell r="K31" t="str">
            <v xml:space="preserve">दैनंदिन व्यवहारात प्रमाणभाषेचा वापर करतो </v>
          </cell>
          <cell r="L31" t="str">
            <v xml:space="preserve">शुद्धलेखनामध्ये प्रगती करावे </v>
          </cell>
          <cell r="M31" t="str">
            <v xml:space="preserve">लेखनातील चुका टाळाव्या </v>
          </cell>
        </row>
        <row r="32">
          <cell r="B32" t="str">
            <v>मुळाक्षरे वाचन तयारी आवश्यक आहे.</v>
          </cell>
          <cell r="C32" t="str">
            <v>हिंदी कार्यात्मक व्याकरण को समझपूर्वक जान लेता है</v>
          </cell>
          <cell r="D32" t="str">
            <v>Responds appropriately to commands given by teachers etc.</v>
          </cell>
          <cell r="E32" t="str">
            <v xml:space="preserve">शून्य ही संकल्पना समजून घेतो. </v>
          </cell>
          <cell r="F32" t="str">
            <v>मिश्रणातील पदार्थ वेगळे करण्याचे प्रयोग करतो</v>
          </cell>
          <cell r="G32" t="str">
            <v>ऐतिहासिक घटनांची माहिती स्वतःच्या शब्दात सांगतो.</v>
          </cell>
          <cell r="I32" t="str">
            <v>श्रम करणाऱ्यांचा आदर करतो.</v>
          </cell>
          <cell r="J32" t="str">
            <v xml:space="preserve">शालेय उपक्रमात सहभाग घेते </v>
          </cell>
          <cell r="K32" t="str">
            <v xml:space="preserve">विविध बोलीभाषेतील नवीन शब्द समजून घेतो </v>
          </cell>
          <cell r="L32" t="str">
            <v xml:space="preserve">नक्षिकाम </v>
          </cell>
          <cell r="M32" t="str">
            <v xml:space="preserve">नकाशा वाचनाचा सराव करावा </v>
          </cell>
        </row>
        <row r="33">
          <cell r="B33" t="str">
            <v>चौदाखडी चे वाचन व लेखन अचूक करतो.</v>
          </cell>
          <cell r="C33" t="str">
            <v>लेखन में व्याकरण को समझपूर्वक जान लेता है</v>
          </cell>
          <cell r="D33" t="str">
            <v>Uses stock expressions in face to face interactions.</v>
          </cell>
          <cell r="E33" t="str">
            <v>१ ते २० पर्यंतच्या संख्यांचे वाचन लेखन अचूक व उलट सुलट क्रमाने बिनचूक करतो.</v>
          </cell>
          <cell r="F33" t="str">
            <v>प्रथमोपचाराची माहिती सांगतो</v>
          </cell>
          <cell r="G33" t="str">
            <v>विविध ऐतिहासिक वास्तूची योग्य ठिकाण/शहर सांगतो.</v>
          </cell>
          <cell r="I33" t="str">
            <v xml:space="preserve">विविध योगासने व कवायत प्रकार सादर करतो </v>
          </cell>
          <cell r="J33" t="str">
            <v>स्वाध्याय वेळेवर पूर्ण करते</v>
          </cell>
          <cell r="K33" t="str">
            <v xml:space="preserve">बोलीभाषा व प्रमाणभाषा यातील फरक जाणतो </v>
          </cell>
          <cell r="L33" t="str">
            <v xml:space="preserve">व्यायाम करणे </v>
          </cell>
          <cell r="M33" t="str">
            <v xml:space="preserve">जोडाक्षर वाचनाचा सराव करावा </v>
          </cell>
        </row>
        <row r="34">
          <cell r="B34" t="str">
            <v xml:space="preserve">हस्ताक्षर सुधारणा आवश्यक </v>
          </cell>
          <cell r="C34" t="str">
            <v>नाटयीकरण , वार्तालाप में भाग लेता है</v>
          </cell>
          <cell r="D34" t="str">
            <v>Narrates Enacts familiar story or event.</v>
          </cell>
          <cell r="E34" t="str">
            <v>२१ ते ३० पर्यंतच्या संख्यांचे वाचन लेखन अचूक व उलट सुलट क्रमाने बिनचूक करतो.</v>
          </cell>
          <cell r="F34" t="str">
            <v xml:space="preserve">परिसरात घडणार्‍या घटनांची माहिती घेतो </v>
          </cell>
          <cell r="G34" t="str">
            <v>ऐतिहासिक कलाकृती रुचीपूर्वक पाहतो.</v>
          </cell>
          <cell r="I34" t="str">
            <v xml:space="preserve">कलेविषयी रुचि ठेवतो </v>
          </cell>
          <cell r="J34" t="str">
            <v>कार्यानुभवातील वस्तू बनवितो</v>
          </cell>
          <cell r="K34" t="str">
            <v xml:space="preserve">व्याकरणानुसार भाषेचा वापर करतो </v>
          </cell>
          <cell r="L34" t="str">
            <v xml:space="preserve">संगणक </v>
          </cell>
          <cell r="M34" t="str">
            <v xml:space="preserve">वाचन व लेखनात सुधारणा करावी </v>
          </cell>
        </row>
        <row r="35">
          <cell r="B35" t="str">
            <v>अंक वाचन सुधारणा आवश्यक.</v>
          </cell>
          <cell r="C35" t="str">
            <v>पाठ्येत्तर पुस्तक एवं लिखित सामग्री पढता है</v>
          </cell>
          <cell r="D35" t="str">
            <v>Associates words with pictures.</v>
          </cell>
          <cell r="E35" t="str">
            <v>३१ ते ४० पर्यंतच्या संख्यांचे वाचन लेखन अचूक व उलट सुलट क्रमाने बिनचूक करतो.</v>
          </cell>
          <cell r="F35" t="str">
            <v xml:space="preserve">अवकाशीय घटना समजून घेतो </v>
          </cell>
          <cell r="G35" t="str">
            <v>ऐतिहासिक कथा सांगतो.</v>
          </cell>
          <cell r="I35" t="str">
            <v xml:space="preserve">दैनंदिन शालेय खेळात भाग घेतो </v>
          </cell>
          <cell r="K35" t="str">
            <v xml:space="preserve">भाषण, संभाषण ,संवाद ,चर्चा एकाग्रतेने ऐकतो </v>
          </cell>
          <cell r="L35" t="str">
            <v xml:space="preserve">नृत्य </v>
          </cell>
          <cell r="M35" t="str">
            <v xml:space="preserve">अवांतर पुस्तकाचे वाचन करावे </v>
          </cell>
        </row>
        <row r="36">
          <cell r="B36" t="str">
            <v>मुळाक्षरे वाचन सरावाची आवश्यकता.</v>
          </cell>
          <cell r="C36" t="str">
            <v>हिंदी समाचारपत्र पढता है</v>
          </cell>
          <cell r="D36">
            <v>0</v>
          </cell>
          <cell r="E36" t="str">
            <v>४१ ते ५० पर्यंतच्या संख्यांचे वाचन लेखन अचूक व उलट सुलट क्रमाने बिनचूक करतो.</v>
          </cell>
          <cell r="F36" t="str">
            <v>वैज्ञानिक शोध व तंत्रज्ञानामुळे झालेली प्रगती सांगतो</v>
          </cell>
          <cell r="G36" t="str">
            <v>ग्रामपंचायातीची रचना सांगतो.</v>
          </cell>
          <cell r="I36" t="str">
            <v xml:space="preserve">आरोग्यासाठी व्यायामाचे महत्व सांगतो </v>
          </cell>
          <cell r="K36" t="str">
            <v xml:space="preserve">बोधकथा, वर्तमानपत्रे , मासिके इ वाचतो व इतरांना माहिती सांगतो </v>
          </cell>
          <cell r="L36" t="str">
            <v xml:space="preserve"> उदाहरणे सोडविण्याचा सराव करावा </v>
          </cell>
          <cell r="M36" t="str">
            <v>प्रकल्प वेळेवर पूर्ण करावे</v>
          </cell>
        </row>
        <row r="37">
          <cell r="B37">
            <v>0</v>
          </cell>
          <cell r="C37" t="str">
            <v>सुसष्ट और शुद्ध लेखन करता है</v>
          </cell>
          <cell r="D37">
            <v>0</v>
          </cell>
          <cell r="E37" t="str">
            <v>५१ ते ६० पर्यंतच्या संख्यांचे वाचन लेखन अचूक व उलट सुलट क्रमाने बिनचूक करतो.</v>
          </cell>
          <cell r="F37" t="str">
            <v xml:space="preserve">वैज्ञानिक सोप्या प्रतिकृती तयार करतो </v>
          </cell>
          <cell r="G37" t="str">
            <v>गावातील विविध सामाजिक संस्थांची माहिती सांगतो.</v>
          </cell>
          <cell r="I37" t="str">
            <v xml:space="preserve"> राहणीमान स्वच्छ व नीटनेटके ठेवतो.</v>
          </cell>
          <cell r="K37" t="str">
            <v xml:space="preserve">ऐकलेल्या ,वाचलेल्या गोष्टीबाबत निष्कर्ष काढतो </v>
          </cell>
          <cell r="L37" t="str">
            <v xml:space="preserve">नियमित अभ्यासाची सवय लावावी </v>
          </cell>
          <cell r="M37" t="str">
            <v xml:space="preserve">अक्षर सुधारणे आवश्यक </v>
          </cell>
        </row>
        <row r="38">
          <cell r="B38">
            <v>0</v>
          </cell>
          <cell r="C38" t="str">
            <v>दिए गए विषयपर स्वयंप्रेरणासे लेखन करता है</v>
          </cell>
          <cell r="E38" t="str">
            <v>६१ ते ७० पर्यंतच्या संख्यांचे वाचन लेखन अचूक व उलट सुलट क्रमाने बिनचूक करतो.</v>
          </cell>
          <cell r="F38" t="str">
            <v xml:space="preserve">प्रयोगाच्या साहित्याची मांडणी करतो </v>
          </cell>
          <cell r="G38" t="str">
            <v>लोकनृत्य/लोकगीते आवडीने पाहतो.</v>
          </cell>
          <cell r="I38" t="str">
            <v>खेळात सहभाग घेताना संकोच बाळगतो.</v>
          </cell>
          <cell r="K38" t="str">
            <v xml:space="preserve">मजकूर वाचून प्रश्नाची योग्य उत्तरे देतो </v>
          </cell>
          <cell r="L38" t="str">
            <v xml:space="preserve">नियमित उपस्थित राहावे </v>
          </cell>
          <cell r="M38" t="str">
            <v xml:space="preserve">भाषा विषयात प्रगती करावी </v>
          </cell>
        </row>
        <row r="39">
          <cell r="B39">
            <v>0</v>
          </cell>
          <cell r="C39" t="str">
            <v>परिचित विषयपर निबंध लेखन करता है</v>
          </cell>
          <cell r="E39" t="str">
            <v>७१ ते ८० पर्यंतच्या संख्यांचे वाचन लेखन अचूक व उलट सुलट क्रमाने बिनचूक करतो.</v>
          </cell>
          <cell r="F39" t="str">
            <v xml:space="preserve">प्रयोगाचे साहित्य काळजीपूर्वक हाताळतो </v>
          </cell>
          <cell r="G39" t="str">
            <v>लोकनृत्य लोकगीते सादर करतो.</v>
          </cell>
          <cell r="K39" t="str">
            <v xml:space="preserve">निंबध लेखनात आपल्या भाषेत विचार मांडतो </v>
          </cell>
          <cell r="M39" t="str">
            <v xml:space="preserve">अक्षर वळणदार काढावे </v>
          </cell>
        </row>
        <row r="40">
          <cell r="B40">
            <v>0</v>
          </cell>
          <cell r="C40" t="str">
            <v>दैनंदिन जीवन में हिंदी भाषा का प्रयोग करता है</v>
          </cell>
          <cell r="E40" t="str">
            <v>८१ ते ९० पर्यंतच्या संख्यांचे वाचन लेखन अचूक व उलट सुलट क्रमाने बिनचूक करतो.</v>
          </cell>
          <cell r="F40" t="str">
            <v>प्रयोगाची अचूक आकृत्या काढतो</v>
          </cell>
          <cell r="G40" t="str">
            <v>नृत्यातील विविध मुद्रा सादर करतो.</v>
          </cell>
          <cell r="K40" t="str">
            <v xml:space="preserve">शब्द , वाक्यप्रचार म्हणी , बोधवाक्ये इ चा लेखनात वापर करतो </v>
          </cell>
          <cell r="M40" t="str">
            <v xml:space="preserve">गणित सूत्राचे पाठांतर करावे </v>
          </cell>
        </row>
        <row r="41">
          <cell r="B41">
            <v>0</v>
          </cell>
          <cell r="C41" t="str">
            <v>हिंदी को राष्ट्रभाषा के रूप मे देखता है</v>
          </cell>
          <cell r="E41" t="str">
            <v>९१ ते १००   पर्यंतच्या संख्यांचे वाचन लेखन अचूक व उलट सुलट क्रमाने बिनचूक करतो.</v>
          </cell>
          <cell r="F41" t="str">
            <v xml:space="preserve">धोकादायक वस्तु हाताळताना विशेष कळाजी घेतो </v>
          </cell>
          <cell r="G41" t="str">
            <v>नाट्यीकरणात आवडीने सहभाग घेतो.</v>
          </cell>
          <cell r="K41" t="str">
            <v xml:space="preserve">अवांतर वाचन करतो </v>
          </cell>
          <cell r="M41" t="str">
            <v xml:space="preserve">स्वाध्याय वेळेत पूर्ण करावे </v>
          </cell>
        </row>
        <row r="42">
          <cell r="B42">
            <v>0</v>
          </cell>
          <cell r="C42" t="str">
            <v>हिंदी भाषा के प्रति रुचि रखता है</v>
          </cell>
          <cell r="E42" t="str">
            <v>१ ते १०० पर्यंतच्या संख्यांचे दशक व एकक बिनचूक ओळखतो.</v>
          </cell>
          <cell r="F42" t="str">
            <v>पदार्थ्याच्या संज्ञा सांगतो</v>
          </cell>
          <cell r="G42" t="str">
            <v>कविता/गीते गाताना गायनाचा आनंद घेतो.</v>
          </cell>
          <cell r="H42" t="str">
            <v>परिपाठात सहभाग घेण्यापूर्वी पूर्वतयारी नसते.</v>
          </cell>
          <cell r="I42" t="str">
            <v xml:space="preserve">समाजाच्या व राष्ट्राच्या विकासासाठी झटतो </v>
          </cell>
          <cell r="J42" t="str">
            <v xml:space="preserve">शाळेत नियमित उपस्थित राहतो  </v>
          </cell>
          <cell r="K42" t="str">
            <v xml:space="preserve">गोष्टी,कविता ,लेख वर्णन इ स्वरूपाने लेखन करतो </v>
          </cell>
          <cell r="M42" t="str">
            <v xml:space="preserve">दैनंदीन उपस्थितीकडे लक्ष द्यावे </v>
          </cell>
        </row>
        <row r="43">
          <cell r="B43">
            <v>0</v>
          </cell>
          <cell r="C43" t="str">
            <v>हिंदी में कहानी सुनाता है</v>
          </cell>
          <cell r="E43" t="str">
            <v>१ ते १०० पर्यंतच्या संख्यांचे विस्तारित रूप  बिनचूक लेखन करतो.</v>
          </cell>
          <cell r="F43" t="str">
            <v xml:space="preserve">बदलाचे प्रकार सांगतो </v>
          </cell>
          <cell r="G43" t="str">
            <v>विविध उत्सवांसाठी मातीच्या सुंदर मूर्ती स्वतः बनवतो.</v>
          </cell>
          <cell r="H43" t="str">
            <v>पोशाख निटनेटका व स्वच्छ ठेवावा.</v>
          </cell>
          <cell r="I43" t="str">
            <v xml:space="preserve">दिलेले प्रात्यक्षिक पूर्ण करतो </v>
          </cell>
          <cell r="J43" t="str">
            <v>वाचन स्पष्ट उच्चारात करतो</v>
          </cell>
          <cell r="K43" t="str">
            <v xml:space="preserve">मुद्देसूद लेखन करतो </v>
          </cell>
          <cell r="M43" t="str">
            <v xml:space="preserve">गणिती क्रियाचा सराव करा </v>
          </cell>
        </row>
        <row r="44">
          <cell r="B44">
            <v>0</v>
          </cell>
          <cell r="C44" t="str">
            <v xml:space="preserve">अध्यापको के साथ हिंदी मे बातचीत करता है </v>
          </cell>
          <cell r="E44" t="str">
            <v>संख्या वाचन सुधारणा आवश्यक.</v>
          </cell>
          <cell r="F44" t="str">
            <v>बदलाचे वेगवेगळ्या प्रकारात वर्गीकरण करतो</v>
          </cell>
          <cell r="G44" t="str">
            <v>खडू/साबण कोरून त्रिमितीय आकार बनवते.</v>
          </cell>
          <cell r="H44" t="str">
            <v>कागदापासून विविध कलाकृती बनवतो.</v>
          </cell>
          <cell r="I44" t="str">
            <v xml:space="preserve">प्रकल्प स्वत:च्या सहभागातून पूर्ण करतो </v>
          </cell>
          <cell r="J44" t="str">
            <v xml:space="preserve">शब्दांचे वाचन स्पष्ट करतो </v>
          </cell>
          <cell r="K44" t="str">
            <v xml:space="preserve">शुद्धलेखन अचूक करतो </v>
          </cell>
          <cell r="M44" t="str">
            <v>संवाद कौशल्य आत्मसात करावे</v>
          </cell>
        </row>
        <row r="45">
          <cell r="B45">
            <v>0</v>
          </cell>
          <cell r="C45" t="str">
            <v>शुद्धलेखन समझतापूर्वक करता है</v>
          </cell>
          <cell r="E45" t="str">
            <v>तोंडी बेरीज सराव आवश्यक.</v>
          </cell>
          <cell r="F45" t="str">
            <v xml:space="preserve">पारीभाषिक शब्दाचे अर्थ समजून घेतो </v>
          </cell>
          <cell r="G45" t="str">
            <v>चित्र प्रदर्शन आवडीने पाहतो.</v>
          </cell>
          <cell r="H45" t="str">
            <v>ठशांपासून चित्रकृती बनवते.</v>
          </cell>
          <cell r="I45" t="str">
            <v xml:space="preserve">प्रकल्पाचे सादरीकरण चांगले करतो </v>
          </cell>
          <cell r="J45" t="str">
            <v xml:space="preserve">संभाषणात हिंदी भाषेचा वापर करतो </v>
          </cell>
          <cell r="K45" t="str">
            <v xml:space="preserve">अचूक अनुलेखन करतो </v>
          </cell>
          <cell r="M45" t="str">
            <v xml:space="preserve">गणितातील मांडणी योग्य करावे </v>
          </cell>
        </row>
        <row r="46">
          <cell r="B46">
            <v>0</v>
          </cell>
          <cell r="C46" t="str">
            <v>हिंदी तासिका के दौरान हिंदी मी बातचीत करनी चाहिये</v>
          </cell>
          <cell r="E46" t="str">
            <v>तोंडी वजाबाकी सराव आवश्यक.</v>
          </cell>
          <cell r="F46" t="str">
            <v>नैसर्गिक साधनसंपत्तीचे महत्त्व सांगतो</v>
          </cell>
          <cell r="G46" t="str">
            <v xml:space="preserve">प्रादेशिक लोकजीवनाची माहिती घेतो </v>
          </cell>
          <cell r="I46" t="str">
            <v>श्रम करणाऱ्यांचा आदर करतो.</v>
          </cell>
          <cell r="J46" t="str">
            <v xml:space="preserve">शालेय उपक्रमात सहभाग घेते </v>
          </cell>
          <cell r="K46" t="str">
            <v>Copy the Letters and words correctly</v>
          </cell>
          <cell r="M46" t="str">
            <v xml:space="preserve">शुद्धलेखनाकडे लक्ष द्यावे </v>
          </cell>
        </row>
        <row r="47">
          <cell r="B47">
            <v>0</v>
          </cell>
          <cell r="C47" t="str">
            <v>सही हिंदी उच्चारण के लिये हिंदी समाचार एवं कार्यक्रम सुने</v>
          </cell>
          <cell r="E47" t="str">
            <v>अंक पुढे मोजून बेरीज करता यावी.</v>
          </cell>
          <cell r="F47" t="str">
            <v>समतोल आहाराचे महत्व सांगतो</v>
          </cell>
          <cell r="G47" t="str">
            <v xml:space="preserve">नकाशे काढतो व भरतो </v>
          </cell>
          <cell r="I47" t="str">
            <v xml:space="preserve">विविध योगासने व कवायत प्रकार सादर करतो </v>
          </cell>
          <cell r="J47" t="str">
            <v>स्वाध्याय वेळेवर पूर्ण करते</v>
          </cell>
          <cell r="K47" t="str">
            <v xml:space="preserve">Read aloud from textbook </v>
          </cell>
          <cell r="M47" t="str">
            <v xml:space="preserve">इंग्रजी शब्दसंग्रह वाढविणे </v>
          </cell>
        </row>
        <row r="48">
          <cell r="B48">
            <v>0</v>
          </cell>
          <cell r="C48" t="str">
            <v>हिंदी बोलते समय मराठी शब्दो का उपयोग ना करे</v>
          </cell>
          <cell r="E48">
            <v>0</v>
          </cell>
          <cell r="F48" t="str">
            <v xml:space="preserve">रोगाची माहिती घेतो व लक्षणे सांगतो </v>
          </cell>
          <cell r="G48" t="str">
            <v xml:space="preserve">नकाशा वाचन करतो </v>
          </cell>
          <cell r="I48" t="str">
            <v xml:space="preserve">कलेविषयी रुचि ठेवतो </v>
          </cell>
          <cell r="J48" t="str">
            <v>कार्यानुभवातील वस्तू बनवितो</v>
          </cell>
          <cell r="K48" t="str">
            <v xml:space="preserve">Write correctly on one line </v>
          </cell>
          <cell r="M48" t="str">
            <v>अडखळत वाचन करतो/करते.</v>
          </cell>
        </row>
        <row r="49">
          <cell r="B49">
            <v>0</v>
          </cell>
          <cell r="C49" t="str">
            <v>नियमित रूप से पाठो का प्रकट वाचन करे</v>
          </cell>
          <cell r="E49">
            <v>0</v>
          </cell>
          <cell r="F49" t="str">
            <v xml:space="preserve">रोगावरील उपायाची माहिती करून घेतो </v>
          </cell>
          <cell r="G49" t="str">
            <v xml:space="preserve">नकाशातील स्थाने व ठिकाणे दर्शवितो </v>
          </cell>
          <cell r="I49" t="str">
            <v xml:space="preserve">दैनंदिन शालेय खेळात भाग घेतो </v>
          </cell>
          <cell r="K49" t="str">
            <v xml:space="preserve">Listen with concentration </v>
          </cell>
          <cell r="M49" t="str">
            <v>दिलेला स्वाध्याय वेळेवर पूर्ण करीत नाही.</v>
          </cell>
        </row>
        <row r="50">
          <cell r="B50">
            <v>0</v>
          </cell>
          <cell r="D50">
            <v>0</v>
          </cell>
          <cell r="E50">
            <v>0</v>
          </cell>
          <cell r="F50" t="str">
            <v xml:space="preserve">नैसर्गिक आपत्तीची माहिती घेतो </v>
          </cell>
          <cell r="G50" t="str">
            <v>नृत्य नाट्य यान सहभाग घेताना संकोच बाळगते..</v>
          </cell>
          <cell r="I50" t="str">
            <v xml:space="preserve">आरोग्यासाठी व्यायामाचे महत्व सांगतो </v>
          </cell>
          <cell r="K50" t="str">
            <v>Speaks about self / situations / pictures in English.</v>
          </cell>
          <cell r="M50" t="str">
            <v>नियमित वाचन सराव करावा.</v>
          </cell>
        </row>
        <row r="51">
          <cell r="B51">
            <v>0</v>
          </cell>
          <cell r="E51">
            <v>0</v>
          </cell>
          <cell r="F51" t="str">
            <v xml:space="preserve">पृथ्वी गोलाचा अभ्यास करतो </v>
          </cell>
          <cell r="G51" t="str">
            <v>मुक्त स्वराने गायन करावे.</v>
          </cell>
          <cell r="I51" t="str">
            <v xml:space="preserve"> राहणीमान स्वच्छ व नीटनेटके ठेवतो.</v>
          </cell>
          <cell r="K51" t="str">
            <v>Uses nouns such as 'boy', 'sun' and prepositions like 'in', 'on', 'under' etc.</v>
          </cell>
          <cell r="M51" t="str">
            <v>अवांतर वाचन करावे.</v>
          </cell>
        </row>
        <row r="52">
          <cell r="B52">
            <v>0</v>
          </cell>
          <cell r="E52">
            <v>0</v>
          </cell>
          <cell r="F52" t="str">
            <v xml:space="preserve">लोकसंख्येचे दुष्परिणाम सांगतो </v>
          </cell>
          <cell r="I52" t="str">
            <v>खेळात सहभाग घेताना संकोच बाळगतो.</v>
          </cell>
          <cell r="K52">
            <v>0</v>
          </cell>
          <cell r="M52" t="str">
            <v>कविता गायन मुक्त स्वरात करावे.</v>
          </cell>
        </row>
        <row r="53">
          <cell r="B53">
            <v>0</v>
          </cell>
          <cell r="E53">
            <v>0</v>
          </cell>
          <cell r="F53" t="str">
            <v>वृक्ष संवर्धंनासाठी कार्यशील राहतो</v>
          </cell>
          <cell r="G53" t="str">
            <v xml:space="preserve">लोकसंख्या जनजागृती करतो </v>
          </cell>
          <cell r="K53">
            <v>0</v>
          </cell>
          <cell r="M53" t="str">
            <v>कविता पाठांतर करावे.</v>
          </cell>
        </row>
        <row r="54">
          <cell r="B54">
            <v>0</v>
          </cell>
          <cell r="E54">
            <v>0</v>
          </cell>
          <cell r="F54" t="str">
            <v xml:space="preserve">पाण्याचे महत्व जाणतो </v>
          </cell>
          <cell r="G54" t="str">
            <v xml:space="preserve">क्षेत्रभेटीत सहभागी होतो </v>
          </cell>
          <cell r="K54">
            <v>0</v>
          </cell>
          <cell r="M54" t="str">
            <v>शुद्धलेखनाचा अधिक सराव करावा.</v>
          </cell>
        </row>
        <row r="55">
          <cell r="B55">
            <v>0</v>
          </cell>
          <cell r="E55">
            <v>0</v>
          </cell>
          <cell r="F55" t="str">
            <v xml:space="preserve">पिके,हवामान,जमीन इ विषयी माहिती संकलित करतो </v>
          </cell>
          <cell r="G55" t="str">
            <v xml:space="preserve">सहलीतील निरीक्षणाची नोंद करतो </v>
          </cell>
          <cell r="K55">
            <v>0</v>
          </cell>
          <cell r="M55" t="str">
            <v>ऱ्हस्व-दीर्घ लेखन अचूक करावे.</v>
          </cell>
        </row>
        <row r="56">
          <cell r="B56">
            <v>0</v>
          </cell>
          <cell r="E56">
            <v>0</v>
          </cell>
          <cell r="F56" t="str">
            <v>नैसर्गिक आपत्तीची माहिती करून घेतो</v>
          </cell>
          <cell r="G56" t="str">
            <v xml:space="preserve">वृक्षारोपण व संवर्धन करतो </v>
          </cell>
          <cell r="K56">
            <v>0</v>
          </cell>
          <cell r="M56" t="str">
            <v>वर्गातील चर्चा, उपक्रमांमध्ये सक्रीय सहभाग हवा.</v>
          </cell>
        </row>
        <row r="57">
          <cell r="B57">
            <v>0</v>
          </cell>
          <cell r="E57">
            <v>0</v>
          </cell>
          <cell r="F57" t="str">
            <v xml:space="preserve">वैज्ञानिक दृष्टीकोन जोपासतो </v>
          </cell>
          <cell r="G57" t="str">
            <v xml:space="preserve">राष्ट्रीय संपत्तीची जोपासना करतो </v>
          </cell>
          <cell r="K57">
            <v>0</v>
          </cell>
          <cell r="M57" t="str">
            <v>जोडाक्षरांचे वाचन योग्य व अचूक करावे.</v>
          </cell>
        </row>
        <row r="58">
          <cell r="B58">
            <v>0</v>
          </cell>
          <cell r="E58">
            <v>0</v>
          </cell>
          <cell r="F58" t="str">
            <v xml:space="preserve">पाणी संवर्धंनासाठी  उपाय समजून घेतो </v>
          </cell>
          <cell r="G58" t="str">
            <v xml:space="preserve">नैसर्गिक साधनसंपत्तीचा काटकसरीने वापर करतो </v>
          </cell>
          <cell r="K58">
            <v>0</v>
          </cell>
          <cell r="M58" t="str">
            <v>जोडाक्षर लेखनाचा अधिक सराव करावा.</v>
          </cell>
        </row>
        <row r="59">
          <cell r="B59">
            <v>0</v>
          </cell>
          <cell r="E59">
            <v>0</v>
          </cell>
          <cell r="F59" t="str">
            <v xml:space="preserve">अंधश्रद्धा व गैरसमजुतीबाबत जनजागृती करतो </v>
          </cell>
          <cell r="G59" t="str">
            <v xml:space="preserve">पर्यावरण संवर्धंनासाठी क्रियाशील भाग घेतो </v>
          </cell>
          <cell r="K59">
            <v>0</v>
          </cell>
        </row>
        <row r="60">
          <cell r="B60">
            <v>0</v>
          </cell>
          <cell r="E60">
            <v>0</v>
          </cell>
          <cell r="F60" t="str">
            <v xml:space="preserve">विज्ञानातील गंमतीजमती सांगतो </v>
          </cell>
          <cell r="G60" t="str">
            <v xml:space="preserve">पर्यावरण दुष्परिणामाची कारणे समजून घेतो </v>
          </cell>
          <cell r="K60">
            <v>0</v>
          </cell>
        </row>
        <row r="61">
          <cell r="B61">
            <v>0</v>
          </cell>
          <cell r="E61">
            <v>0</v>
          </cell>
          <cell r="F61" t="str">
            <v xml:space="preserve">टाकाऊ पासून टिकाऊ वस्तु तयार करतो </v>
          </cell>
          <cell r="G61" t="str">
            <v xml:space="preserve">ऐतिहासिक व भौगोलिक स्थळाची माहिती घेतो </v>
          </cell>
          <cell r="K61">
            <v>0</v>
          </cell>
        </row>
        <row r="62">
          <cell r="B62">
            <v>0</v>
          </cell>
          <cell r="E62">
            <v>0</v>
          </cell>
          <cell r="F62" t="str">
            <v xml:space="preserve">वैज्ञानिक व संशोधक यांची पुस्तके वाचतो </v>
          </cell>
          <cell r="K62">
            <v>0</v>
          </cell>
        </row>
        <row r="63">
          <cell r="B63">
            <v>0</v>
          </cell>
          <cell r="E63">
            <v>0</v>
          </cell>
          <cell r="K63">
            <v>0</v>
          </cell>
        </row>
        <row r="64">
          <cell r="B64">
            <v>0</v>
          </cell>
          <cell r="E64">
            <v>0</v>
          </cell>
          <cell r="K64">
            <v>0</v>
          </cell>
        </row>
        <row r="65">
          <cell r="B65">
            <v>0</v>
          </cell>
          <cell r="E65">
            <v>0</v>
          </cell>
          <cell r="K65">
            <v>0</v>
          </cell>
        </row>
        <row r="66">
          <cell r="B66">
            <v>0</v>
          </cell>
          <cell r="E66">
            <v>0</v>
          </cell>
          <cell r="K66">
            <v>0</v>
          </cell>
        </row>
        <row r="67">
          <cell r="B67">
            <v>0</v>
          </cell>
          <cell r="E67">
            <v>0</v>
          </cell>
          <cell r="K67">
            <v>0</v>
          </cell>
        </row>
        <row r="68">
          <cell r="B68">
            <v>0</v>
          </cell>
          <cell r="K68">
            <v>0</v>
          </cell>
        </row>
        <row r="69">
          <cell r="B69">
            <v>0</v>
          </cell>
          <cell r="K69">
            <v>0</v>
          </cell>
        </row>
        <row r="70">
          <cell r="B70">
            <v>0</v>
          </cell>
          <cell r="K70">
            <v>0</v>
          </cell>
        </row>
        <row r="71">
          <cell r="B71">
            <v>0</v>
          </cell>
          <cell r="K71">
            <v>0</v>
          </cell>
        </row>
        <row r="72">
          <cell r="B72">
            <v>0</v>
          </cell>
          <cell r="K72">
            <v>0</v>
          </cell>
        </row>
        <row r="73">
          <cell r="B73">
            <v>0</v>
          </cell>
          <cell r="K73">
            <v>0</v>
          </cell>
        </row>
        <row r="75">
          <cell r="B75">
            <v>0</v>
          </cell>
          <cell r="K75">
            <v>0</v>
          </cell>
        </row>
        <row r="76">
          <cell r="B76">
            <v>0</v>
          </cell>
          <cell r="K76">
            <v>0</v>
          </cell>
        </row>
        <row r="77">
          <cell r="B77">
            <v>0</v>
          </cell>
          <cell r="K77">
            <v>0</v>
          </cell>
        </row>
        <row r="78">
          <cell r="B78">
            <v>0</v>
          </cell>
          <cell r="K78">
            <v>0</v>
          </cell>
        </row>
        <row r="79">
          <cell r="B79">
            <v>0</v>
          </cell>
          <cell r="K79">
            <v>0</v>
          </cell>
        </row>
        <row r="80">
          <cell r="B80">
            <v>0</v>
          </cell>
          <cell r="K80">
            <v>0</v>
          </cell>
        </row>
        <row r="81">
          <cell r="B81">
            <v>0</v>
          </cell>
          <cell r="K81">
            <v>0</v>
          </cell>
        </row>
        <row r="82">
          <cell r="K82">
            <v>0</v>
          </cell>
        </row>
      </sheetData>
      <sheetData sheetId="17">
        <row r="2">
          <cell r="B2" t="str">
            <v>स्वाध्याय मध्ये दिलेल्या चित्राचे  वर्णन स्वतःच्या शब्दात करते.</v>
          </cell>
          <cell r="C2" t="str">
            <v xml:space="preserve">आर.टी.ई.अॅक्ट , २००९ कलम १६ नुसार वर्गोन्नत </v>
          </cell>
          <cell r="D2" t="str">
            <v>ऑनलाईन अभ्यासातील कृती समजून घेते व घटक समजून घेते.</v>
          </cell>
          <cell r="E2" t="str">
            <v xml:space="preserve">संख्या वाचन करते </v>
          </cell>
          <cell r="F2" t="str">
            <v xml:space="preserve">आर.टी.ई.अॅक्ट , २००९ कलम १६ नुसार वर्गोन्नत </v>
          </cell>
          <cell r="G2" t="str">
            <v xml:space="preserve">आर.टी.ई.अॅक्ट , २००९ कलम १६ नुसार वर्गोन्नत </v>
          </cell>
          <cell r="H2" t="str">
            <v xml:space="preserve">कलेचे विविध प्रकार समजून घेते </v>
          </cell>
          <cell r="I2" t="str">
            <v xml:space="preserve">कार्यशिक्षणाचे महत्व समजून घेते </v>
          </cell>
          <cell r="J2" t="str">
            <v xml:space="preserve">खेळात उस्फूर्तपणे भाग घेते </v>
          </cell>
          <cell r="K2" t="str">
            <v xml:space="preserve">आर.टी.ई.अॅक्ट , २००९ कलम १६ नुसार वर्गोन्नत </v>
          </cell>
          <cell r="L2" t="str">
            <v>चित्रे काढणे , खेळणे .</v>
          </cell>
          <cell r="M2" t="str">
            <v xml:space="preserve">वाचन,लेखनाकडे लक्ष द्यावे </v>
          </cell>
          <cell r="N2" t="str">
            <v xml:space="preserve">आपली मते मुद्देसुद,थोडक्यात मांडते </v>
          </cell>
        </row>
        <row r="3">
          <cell r="B3" t="str">
            <v xml:space="preserve">online वर्ग  अभ्यासात सहभाग घेते </v>
          </cell>
          <cell r="C3" t="str">
            <v>अभ्यासासाठी बनवलेल्या whats app ग्रुप वर स्वाध्याय पाठवते.</v>
          </cell>
          <cell r="D3" t="str">
            <v xml:space="preserve">Solves the written Activity with confience </v>
          </cell>
          <cell r="E3" t="str">
            <v xml:space="preserve">लहान मोठ्या संख्या ओळखते </v>
          </cell>
          <cell r="F3" t="str">
            <v>अभ्यासासाठी बनवलेल्या whats app ग्रुप वर स्वाध्याय पाठवते.</v>
          </cell>
          <cell r="G3" t="str">
            <v>अभ्यासासाठी बनवलेल्या whats app ग्रुप वर स्वाध्याय पाठवते.</v>
          </cell>
          <cell r="H3" t="str">
            <v xml:space="preserve">मनातील भाव व कल्पना चित्रात रेखाटते  </v>
          </cell>
          <cell r="I3" t="str">
            <v xml:space="preserve">कृती,उपक्रम आवडीने करते </v>
          </cell>
          <cell r="J3" t="str">
            <v>आरोग्यासाठी नियमित व्यायाम करते</v>
          </cell>
          <cell r="K3" t="str">
            <v>अभ्यासासाठी बनवलेल्या whats app ग्रुप वर स्वाध्याय पाठवते.</v>
          </cell>
          <cell r="L3" t="str">
            <v xml:space="preserve">चित्रे काढणे , पोहणे </v>
          </cell>
          <cell r="M3" t="str">
            <v xml:space="preserve">हस्ताक्षर सुधारणा आवश्यक </v>
          </cell>
          <cell r="N3" t="str">
            <v xml:space="preserve">आपली मते ठामपणे मांडते </v>
          </cell>
        </row>
        <row r="4">
          <cell r="B4" t="str">
            <v xml:space="preserve">स्वाध्याय उपक्रमात सहभाग घेते </v>
          </cell>
          <cell r="C4" t="str">
            <v>शिक्षकांनी दिलेले साप्तादिक स्वाध्याय सोडववते.</v>
          </cell>
          <cell r="D4" t="str">
            <v>Copy the Letters and words correctly</v>
          </cell>
          <cell r="E4" t="str">
            <v xml:space="preserve">संख्याचा क्रम ओळखते </v>
          </cell>
          <cell r="F4" t="str">
            <v>शिक्षकांनी दिलेले साप्तादिक स्वाध्याय सोडववते.</v>
          </cell>
          <cell r="G4" t="str">
            <v>शिक्षकांनी दिलेले साप्तादिक स्वाध्याय सोडववते.</v>
          </cell>
          <cell r="H4" t="str">
            <v xml:space="preserve">चित्रात रंग भरताना रंगसंगती राखते </v>
          </cell>
          <cell r="I4" t="str">
            <v xml:space="preserve">उपक्रमात व कृतीत नाविन्य निर्माण करते </v>
          </cell>
          <cell r="J4" t="str">
            <v xml:space="preserve">तालबद्ध  हालचाली करते </v>
          </cell>
          <cell r="K4" t="str">
            <v>शिक्षकांनी दिलेले साप्तादिक स्वाध्याय सोडववते.</v>
          </cell>
          <cell r="L4" t="str">
            <v>चित्रे काढणे , सायकल चालवणे .</v>
          </cell>
          <cell r="M4" t="str">
            <v>वाचन योग्य गतीने करावे.</v>
          </cell>
          <cell r="N4" t="str">
            <v>कोणतेही काम एकाग्रतेने करते</v>
          </cell>
        </row>
        <row r="5">
          <cell r="B5" t="str">
            <v>कृतीपात्रिका अचूक सोडवते.</v>
          </cell>
          <cell r="C5" t="str">
            <v>you tube वर पाठववलेले video पाहते माहिती समजून घेते.</v>
          </cell>
          <cell r="D5" t="str">
            <v xml:space="preserve">Read aloud from textbook </v>
          </cell>
          <cell r="E5" t="str">
            <v xml:space="preserve">संख्या चढत्या उतरत्या क्रमाने लिहिते </v>
          </cell>
          <cell r="F5" t="str">
            <v>you tube वर पाठववलेले video पाहते माहिती समजून घेते.</v>
          </cell>
          <cell r="G5" t="str">
            <v>you tube वर पाठववलेले video पाहते माहिती समजून घेते.</v>
          </cell>
          <cell r="H5" t="str">
            <v xml:space="preserve">चित्रे सुंदर काढते </v>
          </cell>
          <cell r="I5" t="str">
            <v xml:space="preserve">तयार केलेल्या वस्तूचे प्रदर्शन मांडते </v>
          </cell>
          <cell r="J5" t="str">
            <v xml:space="preserve">गटाचे नेतृत्व करते </v>
          </cell>
          <cell r="K5" t="str">
            <v>you tube वर पाठववलेले video पाहते माहिती समजून घेते.</v>
          </cell>
          <cell r="L5" t="str">
            <v xml:space="preserve">नृत्य,अभिनय ,नाटयीकरण करते </v>
          </cell>
          <cell r="M5" t="str">
            <v xml:space="preserve">शब्दांचे पाठांतर करावे </v>
          </cell>
          <cell r="N5" t="str">
            <v>कोणतेही काम वेळेच्या वेळी पूर्ण करते</v>
          </cell>
        </row>
        <row r="6">
          <cell r="B6" t="str">
            <v>गोष्टी ऐकते व स्वत:च्या शब्दात लेखन करते.</v>
          </cell>
          <cell r="C6" t="str">
            <v>online टेस्ट सोडववते.</v>
          </cell>
          <cell r="D6" t="str">
            <v xml:space="preserve">Write correctly on one line </v>
          </cell>
          <cell r="E6" t="str">
            <v>१ ते २० पर्यंतच्या संख्यांवर कृती करते. वस्तूंचा आकार आणि लहान-मोठेपणा यानुसार वस्तूंचे वर्गीकरण करते.</v>
          </cell>
          <cell r="F6" t="str">
            <v>online टेस्ट सोडववते.</v>
          </cell>
          <cell r="G6" t="str">
            <v>online टेस्ट सोडववते.</v>
          </cell>
          <cell r="H6" t="str">
            <v>प्रमाणबद्ध रेखाटन करते</v>
          </cell>
          <cell r="I6" t="str">
            <v>परिसर स्वच्छ ठेवते</v>
          </cell>
          <cell r="J6" t="str">
            <v xml:space="preserve">खेळ व शारीरिक हालचालीतून आनंद मिळवते </v>
          </cell>
          <cell r="K6" t="str">
            <v>online टेस्ट सोडववते.</v>
          </cell>
          <cell r="L6" t="str">
            <v xml:space="preserve">खेळात सहभागी होते </v>
          </cell>
          <cell r="M6" t="str">
            <v>मुळाक्षरे अक्षर ओळख आवश्यक.</v>
          </cell>
          <cell r="N6" t="str">
            <v xml:space="preserve">आत्मविश्वासाने काम करते </v>
          </cell>
        </row>
        <row r="7">
          <cell r="B7" t="str">
            <v>कृतीपत्रीकेमधील कृती पूर्ण करते.</v>
          </cell>
          <cell r="C7" t="str">
            <v>शिक्षकांच्या सूचनेनुसार अभ्यास पूर्ण करते.</v>
          </cell>
          <cell r="D7" t="str">
            <v xml:space="preserve">Listen with concentration </v>
          </cell>
          <cell r="E7" t="str">
            <v xml:space="preserve">वस्तूंच्या चित्रांच्या किंवा चिन्हांच्या साहाय्याने २० पर्यंतच्या संख्यांची नावे म्हणते आणि मोजते. </v>
          </cell>
          <cell r="F7" t="str">
            <v>शिक्षकांच्या सूचनेनुसार अभ्यास पूर्ण करते.</v>
          </cell>
          <cell r="G7" t="str">
            <v>शिक्षकांच्या सूचनेनुसार अभ्यास पूर्ण करते.</v>
          </cell>
          <cell r="H7" t="str">
            <v xml:space="preserve">मुक्तहस्त कलाकृतीची रचना करते </v>
          </cell>
          <cell r="I7" t="str">
            <v xml:space="preserve">नैसर्गिक आपत्तीच्या वेळी मदत गोळा करते </v>
          </cell>
          <cell r="J7" t="str">
            <v xml:space="preserve">गटातील सहकर्‍यांना मार्गदर्शन करते </v>
          </cell>
          <cell r="K7" t="str">
            <v>शिक्षकांच्या सूचनेनुसार अभ्यास पूर्ण करते.</v>
          </cell>
          <cell r="L7" t="str">
            <v xml:space="preserve">अवांतर वाचन करणे </v>
          </cell>
          <cell r="M7" t="str">
            <v xml:space="preserve">चौदाखडी वरील शब्दांचे वाचन सुधारणा आवश्यक </v>
          </cell>
          <cell r="N7" t="str">
            <v xml:space="preserve">इतरापेक्षा वेगळ्या कल्पना/विचार करते </v>
          </cell>
        </row>
        <row r="8">
          <cell r="B8" t="str">
            <v>कृतीपत्रिकेतील चुका समजून घेते व चुका दुरुस्त करते.</v>
          </cell>
          <cell r="C8" t="str">
            <v>स्वाध्याय मध्ये दिलेल्या चित्राचे  वर्णन स्वतःच्या शब्दात करते.</v>
          </cell>
          <cell r="D8" t="str">
            <v>Read the poem in rhythm</v>
          </cell>
          <cell r="E8" t="str">
            <v>१ ते ९ अंकांचा वापर करून वस्तू मोजते.</v>
          </cell>
          <cell r="F8" t="str">
            <v>स्वाध्याय मध्ये दिलेल्या चित्राचे  वर्णन स्वतःच्या शब्दात करते.</v>
          </cell>
          <cell r="G8" t="str">
            <v>स्वाध्याय मध्ये दिलेल्या चित्राचे  वर्णन स्वतःच्या शब्दात करते.</v>
          </cell>
          <cell r="H8" t="str">
            <v xml:space="preserve">रंगाच्या छटातील फरक ओळखते </v>
          </cell>
          <cell r="I8" t="str">
            <v xml:space="preserve">कृती करताना नवीन तंत्राचा व तंत्रज्ञानाचा वापर करते </v>
          </cell>
          <cell r="J8" t="str">
            <v xml:space="preserve">इतराशी खिलाडू वृत्तीने वागते </v>
          </cell>
          <cell r="K8" t="str">
            <v>स्वाध्याय मध्ये दिलेल्या चित्राचे  वर्णन स्वतःच्या शब्दात करते.</v>
          </cell>
          <cell r="L8" t="str">
            <v xml:space="preserve">गणिती आकडेमोड करते </v>
          </cell>
          <cell r="M8" t="str">
            <v xml:space="preserve">अंक वाचन सुधारणा आवश्यक </v>
          </cell>
          <cell r="N8" t="str">
            <v xml:space="preserve">जेथे जेथे संधी मिळेल तेथे पुढाकार घेऊन काम करते </v>
          </cell>
        </row>
        <row r="9">
          <cell r="B9" t="str">
            <v>ऑनलाईन अभ्यासातील कृती समजून घेते व घटक समजून घेते.</v>
          </cell>
          <cell r="C9" t="str">
            <v xml:space="preserve">online वर्ग  अभ्यासात सहभाग घेते </v>
          </cell>
          <cell r="D9" t="str">
            <v xml:space="preserve">Read and act accordingly </v>
          </cell>
          <cell r="E9" t="str">
            <v>२० पर्यंतच्या संख्यांची तुलना करते. उदा. वर्गातील मुले आणि मुली यांपैकी कोणाची संख्या जास्त आहे, हे सांगते.</v>
          </cell>
          <cell r="F9" t="str">
            <v xml:space="preserve">online वर्ग  अभ्यासात सहभाग घेते </v>
          </cell>
          <cell r="G9" t="str">
            <v xml:space="preserve">online वर्ग  अभ्यासात सहभाग घेते </v>
          </cell>
          <cell r="H9" t="str">
            <v xml:space="preserve">चित्राच्या प्रदर्शनात सहभाग घेते </v>
          </cell>
          <cell r="I9" t="str">
            <v xml:space="preserve">आधुनिक साधनाचा वापर करते </v>
          </cell>
          <cell r="J9" t="str">
            <v xml:space="preserve">विविध खेळात व स्पर्धेत भाग घेते </v>
          </cell>
          <cell r="K9" t="str">
            <v xml:space="preserve">online वर्ग  अभ्यासात सहभाग घेते </v>
          </cell>
          <cell r="L9" t="str">
            <v xml:space="preserve">कार्यानुभवातील वस्तु बनविते </v>
          </cell>
          <cell r="M9" t="str">
            <v xml:space="preserve">इंग्रजी अल्फाबेट्स चाररेघी मध्ये लेखन सराव आवश्यक . </v>
          </cell>
          <cell r="N9" t="str">
            <v xml:space="preserve">वैयक्तिक स्वच्छतेकडे सातत्याने लक्ष देते </v>
          </cell>
        </row>
        <row r="10">
          <cell r="B10" t="str">
            <v xml:space="preserve">विविध उद्देशांसाठी स्वतःच्या भाषेचा किंवा शाळेतील माध्यम भाषेचा वापर करून गप्पागोष्टी करते.  </v>
          </cell>
          <cell r="C10" t="str">
            <v xml:space="preserve">स्वाध्याय उपक्रमात सहभाग घेते </v>
          </cell>
          <cell r="D10" t="str">
            <v xml:space="preserve">Read the part in dialougs with understanding </v>
          </cell>
          <cell r="E10" t="str">
            <v xml:space="preserve">दैनंदिन व्यवहारात बेरीज-वजाबाकीसाठी १ २० पर्यंतच्या संख्यांचा वापर करते. </v>
          </cell>
          <cell r="F10" t="str">
            <v xml:space="preserve">स्वाध्याय उपक्रमात सहभाग घेते </v>
          </cell>
          <cell r="G10" t="str">
            <v xml:space="preserve">स्वाध्याय उपक्रमात सहभाग घेते </v>
          </cell>
          <cell r="H10" t="str">
            <v xml:space="preserve">चित्राच्या स्पर्धेत सहभाग घेते </v>
          </cell>
          <cell r="I10" t="str">
            <v xml:space="preserve">व्यावसायिक कौशल्ये प्राप्त करण्याचा प्रयत्न करते </v>
          </cell>
          <cell r="J10" t="str">
            <v>खेळाची विविध कौशल्ये आत्मसात करते</v>
          </cell>
          <cell r="K10" t="str">
            <v xml:space="preserve">स्वाध्याय उपक्रमात सहभाग घेते </v>
          </cell>
          <cell r="L10" t="str">
            <v xml:space="preserve">स्पर्धा परीक्षामध्ये सहभागी होते </v>
          </cell>
          <cell r="M10" t="str">
            <v xml:space="preserve">१ ते १०० अंक वाचन सुधारणा आवश्यक </v>
          </cell>
          <cell r="N10" t="str">
            <v xml:space="preserve">शिक्षकाच्या आज्ञेचे पालन करते </v>
          </cell>
        </row>
        <row r="11">
          <cell r="B11" t="str">
            <v>कविता, गोष्टी ऐकते , माहिती मिळवण्यासाठी प्रश्न विचाते, स्वतःचे अनुभव सांगते.</v>
          </cell>
          <cell r="C11" t="str">
            <v>कृतीपात्रिका अचूक सोडवते.</v>
          </cell>
          <cell r="D11" t="str">
            <v xml:space="preserve">Write the answer of questions </v>
          </cell>
          <cell r="E11" t="str">
            <v xml:space="preserve">वस्तू वापरून ९ पर्यंतच्या संख्यांच्या, बेरजांची रचना करते. </v>
          </cell>
          <cell r="F11" t="str">
            <v>कृतीपात्रिका अचूक सोडवते.</v>
          </cell>
          <cell r="G11" t="str">
            <v>कृतीपात्रिका अचूक सोडवते.</v>
          </cell>
          <cell r="H11" t="str">
            <v xml:space="preserve">कलात्मक दृष्टीकोन ठेवते </v>
          </cell>
          <cell r="I11" t="str">
            <v xml:space="preserve">चर्चेत सहभागी होते </v>
          </cell>
          <cell r="J11" t="str">
            <v xml:space="preserve">मैदानावरील विविध कामे आवडीने करते </v>
          </cell>
          <cell r="K11" t="str">
            <v>कृतीपात्रिका अचूक सोडवते.</v>
          </cell>
          <cell r="L11" t="str">
            <v xml:space="preserve">कथा,कविता,संवाद लेखन करते </v>
          </cell>
          <cell r="M11" t="str">
            <v xml:space="preserve">संवाद कौशल्य वाढवावे </v>
          </cell>
          <cell r="N11" t="str">
            <v xml:space="preserve">स्वत:च्या आवडी - निवडी बाबत स्पष्टता आहे </v>
          </cell>
        </row>
        <row r="12">
          <cell r="B12" t="str">
            <v xml:space="preserve">ऐकलेल्या गोष्टींविषयी (गोष्ट, कविता इत्यादी) गप्पा मारतात, आपले मत व्यक्त करतात. </v>
          </cell>
          <cell r="C12" t="str">
            <v>गोष्टी ऐकते व स्वत:च्या शब्दात लेखन करते.</v>
          </cell>
          <cell r="D12" t="str">
            <v xml:space="preserve">Take part in language game </v>
          </cell>
          <cell r="E12" t="str">
            <v>वस्तू वापरून १ ते ९ अंकांच्या मदतीने वजाबाकी करते. उ</v>
          </cell>
          <cell r="F12" t="str">
            <v>गोष्टी ऐकते व स्वत:च्या शब्दात लेखन करते.</v>
          </cell>
          <cell r="G12" t="str">
            <v>गोष्टी ऐकते व स्वत:च्या शब्दात लेखन करते.</v>
          </cell>
          <cell r="H12" t="str">
            <v xml:space="preserve">विविध कलाप्रकारातील कौशल्य प्राप्त करते </v>
          </cell>
          <cell r="I12" t="str">
            <v xml:space="preserve">समस्या निराकरणासाठी उपाय शोधते </v>
          </cell>
          <cell r="J12" t="str">
            <v xml:space="preserve">क्रिडागंणाचे मोजमापे लक्षात घेऊन मैदानाची आखणी करते </v>
          </cell>
          <cell r="K12" t="str">
            <v>गोष्टी ऐकते व स्वत:च्या शब्दात लेखन करते.</v>
          </cell>
          <cell r="L12" t="str">
            <v xml:space="preserve">वाचन करणे </v>
          </cell>
          <cell r="M12" t="str">
            <v xml:space="preserve">परिपाठात सहभाग घ्यावा </v>
          </cell>
          <cell r="N12" t="str">
            <v xml:space="preserve">धाडसी वृत्ती दिसून येते </v>
          </cell>
        </row>
        <row r="13">
          <cell r="B13" t="str">
            <v>प्रश्न विचारते. भाषेतील विशिष्ट ध्वनी आणि शब्द यांच्याशी खेळण्याचा आनंद घेते. उदा., भिंगरी, झिंगरी.</v>
          </cell>
          <cell r="C13" t="str">
            <v>कृतीपत्रीकेमधील कृती पूर्ण करते.</v>
          </cell>
          <cell r="D13" t="str">
            <v xml:space="preserve">Read silently by understanding </v>
          </cell>
          <cell r="E13" t="str">
            <v>दैनंदिन जीवनातील ९ पर्यंतच्या संख्यांच्या बेरीज वजाबाकीवर आधारित प्रश्न सोडविते.</v>
          </cell>
          <cell r="F13" t="str">
            <v>कृतीपत्रीकेमधील कृती पूर्ण करते.</v>
          </cell>
          <cell r="G13" t="str">
            <v>कृतीपत्रीकेमधील कृती पूर्ण करते.</v>
          </cell>
          <cell r="H13" t="str">
            <v xml:space="preserve">कलेविषयी मनापासून प्रेम बाळगते </v>
          </cell>
          <cell r="I13" t="str">
            <v xml:space="preserve">विविध मुल्याची जोपासना करते </v>
          </cell>
          <cell r="J13" t="str">
            <v xml:space="preserve">आरोग्यदायी सवयीचे पालन करते </v>
          </cell>
          <cell r="K13" t="str">
            <v>कृतीपत्रीकेमधील कृती पूर्ण करते.</v>
          </cell>
          <cell r="L13" t="str">
            <v xml:space="preserve">लेखन करणे </v>
          </cell>
          <cell r="M13" t="str">
            <v xml:space="preserve">विज्ञानाचे प्रयोग करून पहावे </v>
          </cell>
          <cell r="N13" t="str">
            <v xml:space="preserve">स्वत:ची चूक मोकळेपणाने मान्य करते </v>
          </cell>
        </row>
        <row r="14">
          <cell r="B14" t="str">
            <v>लिखित साहित्य आणि चित्र स्वरूपातील साहित्य यांतील फरक सांगू शकते.</v>
          </cell>
          <cell r="C14" t="str">
            <v>कृतीपत्रिकेतील चुका समजून घेते व चुका दुरुस्त करते.</v>
          </cell>
          <cell r="D14" t="str">
            <v xml:space="preserve">Recite with enjoys poems and songs </v>
          </cell>
          <cell r="E14" t="str">
            <v>९९ पर्यंतच्या संख्या ओळखते आणि अंकांत लिहिते.</v>
          </cell>
          <cell r="F14" t="str">
            <v>कृतीपत्रिकेतील चुका समजून घेते व चुका दुरुस्त करते.</v>
          </cell>
          <cell r="G14" t="str">
            <v>कृतीपत्रिकेतील चुका समजून घेते व चुका दुरुस्त करते.</v>
          </cell>
          <cell r="H14" t="str">
            <v xml:space="preserve">वर्ग सजावट करते </v>
          </cell>
          <cell r="I14" t="str">
            <v xml:space="preserve">साहित्य,साधने वापराबाबत कौशल्य प्राप्त करते </v>
          </cell>
          <cell r="J14" t="str">
            <v xml:space="preserve">मनोरंजक खेळात सहभागी होते </v>
          </cell>
          <cell r="K14" t="str">
            <v>कृतीपत्रिकेतील चुका समजून घेते व चुका दुरुस्त करते.</v>
          </cell>
          <cell r="L14" t="str">
            <v>खेळणे</v>
          </cell>
          <cell r="M14" t="str">
            <v xml:space="preserve">हिंदी भाषेचा उपयोग करावे </v>
          </cell>
          <cell r="N14" t="str">
            <v xml:space="preserve">गटात काम करताना सोबत्याची मते जाणून घेते </v>
          </cell>
        </row>
        <row r="15">
          <cell r="B15" t="str">
            <v xml:space="preserve">चित्रातील सूक्ष्म व दृश्य पैलूंचे बारकाईने निरीक्षण करते. </v>
          </cell>
          <cell r="C15" t="str">
            <v>ऑनलाईन अभ्यासातील कृती समजून घेते व घटक समजून घेते.</v>
          </cell>
          <cell r="D15" t="str">
            <v>Give responses in various contexts</v>
          </cell>
          <cell r="E15" t="str">
            <v>आकार, वस्तू आणि संख्यांमधील आकृतिबंधाचे निरीक्षण करते. आकृतिबंधाचा विस्तार करते आणि निर्मिती करते.</v>
          </cell>
          <cell r="F15" t="str">
            <v>ऑनलाईन अभ्यासातील कृती समजून घेते व घटक समजून घेते.</v>
          </cell>
          <cell r="G15" t="str">
            <v>ऑनलाईन अभ्यासातील कृती समजून घेते व घटक समजून घेते.</v>
          </cell>
          <cell r="H15" t="str">
            <v xml:space="preserve">मातीपासून विविध आकार बनविते </v>
          </cell>
          <cell r="I15" t="str">
            <v xml:space="preserve">शिक्षकाचे सहकार्य घेते </v>
          </cell>
          <cell r="J15" t="str">
            <v xml:space="preserve">शारीरिक श्रम आनंदाने करते </v>
          </cell>
          <cell r="K15" t="str">
            <v>ऑनलाईन अभ्यासातील कृती समजून घेते व घटक समजून घेते.</v>
          </cell>
          <cell r="L15" t="str">
            <v xml:space="preserve">पोहणे </v>
          </cell>
          <cell r="M15" t="str">
            <v xml:space="preserve">शालेय उपक्रमात सहभाग घ्यावा </v>
          </cell>
          <cell r="N15" t="str">
            <v xml:space="preserve">भेदभाव न करता सर्वामध्ये मिसळते </v>
          </cell>
        </row>
        <row r="16">
          <cell r="B16" t="str">
            <v xml:space="preserve">चित्रातील वा चित्रमालिकांतील घडणाऱ्या वेगवेगळ्या घटना, कृती आणि पात्र यांना एकसंधपणे पाहून त्यांचे कौतुक करते. </v>
          </cell>
          <cell r="C16" t="str">
            <v>सामान्य सूचनाओ को समझता है</v>
          </cell>
          <cell r="D16" t="str">
            <v xml:space="preserve">identify commonly used words </v>
          </cell>
          <cell r="E16" t="str">
            <v xml:space="preserve">चित्रे/अंक वापरून माहिती गोळा करते. नोंद करते आणि चित्रे पाहून सोप्या माहितीचा अर्थ लावते. </v>
          </cell>
          <cell r="G16" t="str">
            <v xml:space="preserve">ऐतिहासिक स्थळाची माहिती सांगते </v>
          </cell>
          <cell r="H16" t="str">
            <v xml:space="preserve">स्व निर्मितीतून आनंद मिळविते </v>
          </cell>
          <cell r="I16" t="str">
            <v>कागद कामातून चांगल्या वस्तू तयार करते.</v>
          </cell>
          <cell r="J16" t="str">
            <v xml:space="preserve">मैदानाची स्वच्छता करते </v>
          </cell>
          <cell r="K16" t="str">
            <v xml:space="preserve">आपले विचार ,अनुभव ,भावना स्पष्ट शब्दात व्यक्त करते </v>
          </cell>
          <cell r="L16" t="str">
            <v>सायकल खेळणे</v>
          </cell>
          <cell r="M16" t="str">
            <v xml:space="preserve">गटचर्चेत सहभाग घ्यावा </v>
          </cell>
          <cell r="N16" t="str">
            <v xml:space="preserve">वर्ग, शाळा ,परिसर स्वच्छ ठेवण्याचा प्रयत्न करते </v>
          </cell>
        </row>
        <row r="17">
          <cell r="B17" t="str">
            <v xml:space="preserve">वाचलेल्या गोष्टी, कविता यांतील अक्षरे/ शब्द / वाक्ये इत्यादी पाहून आणि त्यांचे ध्वनी ऐकून, समजून ओळखते. </v>
          </cell>
          <cell r="C17" t="str">
            <v>स्पष्ट तथा उचित उच्चारण करता है</v>
          </cell>
          <cell r="D17" t="str">
            <v xml:space="preserve">Learns and names English words for familiar objects and pictures. </v>
          </cell>
          <cell r="E17" t="str">
            <v xml:space="preserve"> मूल बागेतील चित्रात विविध प्रकारची फुले पाहून या बागेत विशिष्ट रंगांची फुले जास्त आहेत हा तर्क/अनुमान काढते.</v>
          </cell>
          <cell r="F17" t="str">
            <v>विज्ञान व तंत्रज्ञानाचे महत्व जाणते</v>
          </cell>
          <cell r="G17" t="str">
            <v xml:space="preserve">संविधान व प्रतिज्ञा म्हणते </v>
          </cell>
          <cell r="H17" t="str">
            <v xml:space="preserve">नृत्त्या मध्ये आवडीने सहभाग घेते </v>
          </cell>
          <cell r="I17" t="str">
            <v>माती कामातून विविध वस्तू चांगल्या प्रकारे तयार करते.</v>
          </cell>
          <cell r="J17" t="str">
            <v xml:space="preserve">जय पराजय आनंदाने स्वीकारते </v>
          </cell>
          <cell r="K17" t="str">
            <v xml:space="preserve">ऐकलेल्या मजकुरातील आशय स्वत:च्या शब्दात सांगते </v>
          </cell>
          <cell r="L17" t="str">
            <v xml:space="preserve">चित्रे काढणे </v>
          </cell>
          <cell r="M17" t="str">
            <v>चित्रकलेचा छंद जोपासावा</v>
          </cell>
          <cell r="N17" t="str">
            <v xml:space="preserve">मित्रांना गरजेनुरूप सहकार्य करते </v>
          </cell>
        </row>
        <row r="18">
          <cell r="B18" t="str">
            <v>परिसरातील छापील मजकूर व त्याचा उद्देश यांचा संदर्भाने अंदाज लावते. उदा., नाव सांगणे.</v>
          </cell>
          <cell r="C18" t="str">
            <v>वर्णोका योग्य उच्चारण करता है</v>
          </cell>
          <cell r="D18" t="str">
            <v>Recognizes/ Identifies letters of alphabet and their sounds correctly.</v>
          </cell>
          <cell r="E18" t="str">
            <v xml:space="preserve">शून्य ही संकल्पना समजून घेते. </v>
          </cell>
          <cell r="F18" t="str">
            <v>विज्ञानाचा आपणास होणारा फायदा सांगते</v>
          </cell>
          <cell r="G18" t="str">
            <v xml:space="preserve">समाजसुधारकाची माहिती सांगते </v>
          </cell>
          <cell r="H18" t="str">
            <v>सप्तस्वरांची सरगम म्हणते.</v>
          </cell>
          <cell r="I18" t="str">
            <v xml:space="preserve">ठसेकामातून चांगल्या प्रकारे चित्रे तयार करते. </v>
          </cell>
          <cell r="J18" t="str">
            <v>पंचाच्या निर्णयाचे आदर करते</v>
          </cell>
          <cell r="K18" t="str">
            <v xml:space="preserve">बोलताना शब्दाचा स्पष्ट उच्चार करते </v>
          </cell>
          <cell r="L18" t="str">
            <v xml:space="preserve">गीत गायन </v>
          </cell>
          <cell r="M18" t="str">
            <v xml:space="preserve">वर्तमानपत्राचे नियमित वाचन करावे </v>
          </cell>
          <cell r="N18" t="str">
            <v xml:space="preserve">मित्रांच्या सुखदु:खामध्ये सहभागी होते </v>
          </cell>
        </row>
        <row r="19">
          <cell r="B19" t="str">
            <v xml:space="preserve">लिखित साहित्यातील अक्षरे, शब्द आणि वाक्ये ही एकके ओळखते. </v>
          </cell>
          <cell r="C19" t="str">
            <v>चिंत्रो को देखकर शब्द कहता है</v>
          </cell>
          <cell r="D19" t="str">
            <v>Differentiates between capital and small letters in print.</v>
          </cell>
          <cell r="E19" t="str">
            <v>१ ते २० पर्यंतच्या संख्यांचे वाचन लेखन अचूक व उलट सुलट क्रमाने बिनचूक करते.</v>
          </cell>
          <cell r="F19" t="str">
            <v>आधुनिक शोधाची माहिती घेते</v>
          </cell>
          <cell r="G19" t="str">
            <v xml:space="preserve">संविधानाचे महत्व सांगते </v>
          </cell>
          <cell r="H19" t="str">
            <v>वाद्यांचे प्रकार व त्यांची नावे सांगते/ओळखते.</v>
          </cell>
          <cell r="I19" t="str">
            <v>चित्र दाखवल्यावर त्यावर चर्चा करते.</v>
          </cell>
          <cell r="J19" t="str">
            <v xml:space="preserve">खेळातून राष्ट्रभक्ती मुल्याची जोपासना करते </v>
          </cell>
          <cell r="K19" t="str">
            <v xml:space="preserve">कोणतीही गोष्ट लक्षपूर्वक ऐकते </v>
          </cell>
          <cell r="L19" t="str">
            <v xml:space="preserve">संग्रह करणे </v>
          </cell>
          <cell r="M19" t="str">
            <v xml:space="preserve">संगणकाचा वापर करावा </v>
          </cell>
          <cell r="N19" t="str">
            <v xml:space="preserve">शाळेच्या नियमाचे पालन करते </v>
          </cell>
        </row>
        <row r="20">
          <cell r="B20" t="str">
            <v xml:space="preserve">परिचित / अपरिचित मजकुरामध्ये  रस घेते, गप्पागोष्टी करते आणि त्यांचे अर्थ शोधण्यासाठी विविध युक्त्यांचा वापर करते.  </v>
          </cell>
          <cell r="C20" t="str">
            <v>रुचि एवं आनंदपूर्वक कविता सुनता है</v>
          </cell>
          <cell r="D20" t="str">
            <v>Sings/Recites poems / rhymes with  proper rhythm and actions.</v>
          </cell>
          <cell r="E20" t="str">
            <v>२१ ते ३० पर्यंतच्या संख्यांचे वाचन लेखन अचूक व उलट सुलट क्रमाने बिनचूक करते.</v>
          </cell>
          <cell r="F20" t="str">
            <v>आधुनिक तंत्रज्ञान व उपकरणे यांचे फायदे स्पष्ट करते</v>
          </cell>
          <cell r="G20" t="str">
            <v xml:space="preserve">थोर नेत्याची माहिती सांगते </v>
          </cell>
          <cell r="H20" t="str">
            <v>समूहगीते/प्रार्थना सूर/लयीत गायन करते.</v>
          </cell>
          <cell r="I20" t="str">
            <v>विविध कामे करण्यासाठी लागणाऱ्या साहित्यांची माहिती घेते व नावे सांगते.</v>
          </cell>
          <cell r="J20" t="str">
            <v xml:space="preserve">श्रेष्ठ खेळाडूची माहिती करून घेते </v>
          </cell>
          <cell r="K20" t="str">
            <v xml:space="preserve">प्रभावीपणे प्रकटवाचन करते </v>
          </cell>
          <cell r="L20" t="str">
            <v xml:space="preserve">उपक्रम तयार करणे </v>
          </cell>
          <cell r="M20" t="str">
            <v xml:space="preserve">प्रयोगामध्ये कृतीशील सहभाग असावा </v>
          </cell>
          <cell r="N20" t="str">
            <v xml:space="preserve">इतराशी नम्रपणे वागते </v>
          </cell>
        </row>
        <row r="21">
          <cell r="B21" t="str">
            <v>केवळ चित्र किंवा चित्र व मजकूर यांच्या मदतीने अंदाज करते, अक्षर व ध्वनी यांच्या संबंधांचा वापर करते, पूर्वानुभव आणि माहितीच्या आधारे अंदाज करणे.</v>
          </cell>
          <cell r="C21" t="str">
            <v>सुनी हुई बाते समझ लेता है और दोहरता है</v>
          </cell>
          <cell r="D21" t="str">
            <v xml:space="preserve">Listens gives appropriate verbal / non-verbal responses. </v>
          </cell>
          <cell r="E21" t="str">
            <v>३१ ते ४० पर्यंतच्या संख्यांचे वाचन लेखन अचूक व उलट सुलट क्रमाने बिनचूक करते.</v>
          </cell>
          <cell r="F21" t="str">
            <v>वनस्पती ,प्राणी व मानव यांचे परस्परावलंबन सांगते</v>
          </cell>
          <cell r="G21" t="str">
            <v xml:space="preserve">ऐतिहासिक घटनांची इसवी सन सांगते </v>
          </cell>
          <cell r="H21" t="str">
            <v>चित्रे/विडीओ पाहून नृत्य प्रकार ओळखते.</v>
          </cell>
          <cell r="I21" t="str">
            <v>पाण्याचा वापर काटकसरीने वापर करते.</v>
          </cell>
          <cell r="J21" t="str">
            <v xml:space="preserve">शिस्तीचे पालन करते </v>
          </cell>
          <cell r="K21" t="str">
            <v xml:space="preserve">मजकुराचे वाचन समजपूर्वक करते </v>
          </cell>
          <cell r="L21" t="str">
            <v xml:space="preserve">प्रतिकृती बनवणे </v>
          </cell>
          <cell r="M21" t="str">
            <v xml:space="preserve">गणित विषयाकडे लक्ष द्यावे </v>
          </cell>
          <cell r="N21" t="str">
            <v xml:space="preserve">नवीन गोष्ट समजून घेण्याची जिज्ञासा दाखवते </v>
          </cell>
        </row>
        <row r="22">
          <cell r="B22" t="str">
            <v xml:space="preserve">वर्णमालेतील अक्षरे व ध्वनी ओळखते. </v>
          </cell>
          <cell r="C22" t="str">
            <v>स्वर तथा व्यंजन के उच्चारण ध्यानपूर्वक करता है</v>
          </cell>
          <cell r="D22" t="str">
            <v xml:space="preserve">Understands the sequence of events and stories in simple narration. </v>
          </cell>
          <cell r="E22" t="str">
            <v>४१ ते ५० पर्यंतच्या संख्यांचे वाचन लेखन अचूक व उलट सुलट क्रमाने बिनचूक करते.</v>
          </cell>
          <cell r="F22" t="str">
            <v>विविध पदार्थाचे गुणधर्म सांगते</v>
          </cell>
          <cell r="G22" t="str">
            <v xml:space="preserve">नागरिकाचे मूलभूत अधिकार सांगते </v>
          </cell>
          <cell r="H22" t="str">
            <v>उत्तम प्रकारे नृत्य करते.</v>
          </cell>
          <cell r="I22" t="str">
            <v>पाण्याचा वापर काटकसरीने करण्यासाठी उपाय सुचवते.</v>
          </cell>
          <cell r="J22" t="str">
            <v xml:space="preserve">विविध राष्ट्रीय व आंतरराष्ट्रीय खेळाची माहिती करून घेते </v>
          </cell>
          <cell r="K22" t="str">
            <v xml:space="preserve">आत्मविश्वासपूर्वक बोलते </v>
          </cell>
          <cell r="L22" t="str">
            <v xml:space="preserve">प्रयोग करणे </v>
          </cell>
          <cell r="M22" t="str">
            <v xml:space="preserve">गटकार्यात सहभाग वाढवावे </v>
          </cell>
          <cell r="N22" t="str">
            <v xml:space="preserve">नवनवीन गोष्टी शिकायला  आवडतात </v>
          </cell>
        </row>
        <row r="23">
          <cell r="B23" t="str">
            <v>शाळेबाहेर आणि शाळेत (वाचनकोपरा / वाचनालय) आपल्या आवडीच्या पुस्तकांची स्वतः निवड करते आणि वाचण्याचाप्रयत्न करते.</v>
          </cell>
          <cell r="C23" t="str">
            <v>पाठयांश का आशय समझता है</v>
          </cell>
          <cell r="D23" t="str">
            <v>Carries out simple instructions, commands and acts accordingly.</v>
          </cell>
          <cell r="E23" t="str">
            <v>५१ ते ६० पर्यंतच्या संख्यांचे वाचन लेखन अचूक व उलट सुलट क्रमाने बिनचूक करते.</v>
          </cell>
          <cell r="F23" t="str">
            <v>वैज्ञानिक राशीची एकके सांगते</v>
          </cell>
          <cell r="G23" t="str">
            <v>ऐतिहासिक चित्रपट/मालिका आवडीने पाहते.</v>
          </cell>
          <cell r="H23" t="str">
            <v>शालेय स्नेहसंमेलनात सहभाग घेते.</v>
          </cell>
          <cell r="I23" t="str">
            <v>समस्या निराकरण उपाय सुचवते.</v>
          </cell>
          <cell r="J23" t="str">
            <v xml:space="preserve">विविध योगासने व कवायत प्रकाराची माहिती घेते </v>
          </cell>
          <cell r="K23" t="str">
            <v xml:space="preserve">दिलेल्या विषयावर मुद्देसूद बोलते </v>
          </cell>
          <cell r="L23" t="str">
            <v xml:space="preserve">कार्यानुभवातील वस्तू तयार करणे </v>
          </cell>
          <cell r="M23" t="str">
            <v>गणितीक्रियाकडे लक्ष द्यावे</v>
          </cell>
          <cell r="N23" t="str">
            <v xml:space="preserve">उपक्रमामध्ये कृतीशील सहभाग घेते </v>
          </cell>
        </row>
        <row r="24">
          <cell r="B24" t="str">
            <v>लेखन शिकताना ऐकलेले आणि आपल्या मनातील विचार, रेषा, विकासस्तरानुसार चित्रे,  आपल्या पद्धतीने लिहिण्याचा प्रयत्न करते.</v>
          </cell>
          <cell r="C24" t="str">
            <v>गीत और कविताए कंठस्थ करता है</v>
          </cell>
          <cell r="D24" t="str">
            <v>Listens to English words, greetings, polite forms of expression ,simple sentences and responds in English or Mother tongue.</v>
          </cell>
          <cell r="E24" t="str">
            <v>६१ ते ७० पर्यंतच्या संख्यांचे वाचन लेखन अचूक व उलट सुलट क्रमाने बिनचूक करते.</v>
          </cell>
          <cell r="F24" t="str">
            <v xml:space="preserve">विविध प्रकारच्या बलाची माहिती सांगते </v>
          </cell>
          <cell r="G24" t="str">
            <v>रस्त्याने चालताना रहदारीच्या नियमांचे पालन करते.</v>
          </cell>
          <cell r="H24" t="str">
            <v>शालेय सफाई/वर्ग सजावट या कार्यांमध्ये स्वतः हून सहभाग घेते.</v>
          </cell>
          <cell r="I24" t="str">
            <v>आगपेटीच्या काड्या पासून विविध आकार तयार करते.</v>
          </cell>
          <cell r="J24" t="str">
            <v xml:space="preserve">उपक्रमामध्ये उत्स्फूर्तपणे सहभाग घेते </v>
          </cell>
          <cell r="K24" t="str">
            <v xml:space="preserve">लक्षपूर्वक , एकाग्रतेने व समजपुर्वक मुकवाचन करते </v>
          </cell>
          <cell r="L24" t="str">
            <v xml:space="preserve">हस्ताक्षरात सुधारणा करावी </v>
          </cell>
          <cell r="M24" t="str">
            <v xml:space="preserve">शाळेत येण्यात आनंद वाटते </v>
          </cell>
          <cell r="N24" t="str">
            <v xml:space="preserve">शांत स्वभाव </v>
          </cell>
        </row>
        <row r="25">
          <cell r="B25" t="str">
            <v>स्वतः काढलेल्या चित्रांची नावे लिहिते.</v>
          </cell>
          <cell r="C25" t="str">
            <v xml:space="preserve">मातृभाषा और हिंदी के ध्वनीयों का भेद समझता है </v>
          </cell>
          <cell r="D25" t="str">
            <v>Speaks about self / situations / pictures in English.</v>
          </cell>
          <cell r="E25" t="str">
            <v>७१ ते ८० पर्यंतच्या संख्यांचे वाचन लेखन अचूक व उलट सुलट क्रमाने बिनचूक करते.</v>
          </cell>
          <cell r="F25" t="str">
            <v>चुंबकीय व अचुंबकीय पदार्थ ओळखते</v>
          </cell>
          <cell r="G25" t="str">
            <v>ऐतिहासिक घटना/ पुरुषांची माहिती लक्षपूर्वक ऐकते.</v>
          </cell>
          <cell r="H25" t="str">
            <v>आई वडिलांना कामात मदत करते.</v>
          </cell>
          <cell r="I25" t="str">
            <v xml:space="preserve">आत्मविश्वासाने कृती करते </v>
          </cell>
          <cell r="J25" t="str">
            <v xml:space="preserve">प्रयोगवहीत आकृत्या छान काढते </v>
          </cell>
          <cell r="K25" t="str">
            <v xml:space="preserve">योग्य गतीने व आरोह अवरोहाने वाचन करते </v>
          </cell>
          <cell r="L25" t="str">
            <v>विज्ञान प्रयोगात सहभाग असावा</v>
          </cell>
          <cell r="M25" t="str">
            <v xml:space="preserve">गृहपाठ आवडीने करते </v>
          </cell>
          <cell r="N25" t="str">
            <v>खोडकर</v>
          </cell>
        </row>
        <row r="26">
          <cell r="B26" t="str">
            <v>ऑनलाईन क्लास ला गैरहजर .</v>
          </cell>
          <cell r="C26" t="str">
            <v>अपने विचार हिंदी मे व्यक्त करता है</v>
          </cell>
          <cell r="D26" t="str">
            <v>Uses nouns such as 'boy', 'sun' and prepositions like 'in', 'on', 'under' etc.</v>
          </cell>
          <cell r="E26" t="str">
            <v>८१ ते ९० पर्यंतच्या संख्यांचे वाचन लेखन अचूक व उलट सुलट क्रमाने बिनचूक करते.</v>
          </cell>
          <cell r="F26" t="str">
            <v>धातू व अधातू सांगते</v>
          </cell>
          <cell r="G26" t="str">
            <v>ऐतिहासिक वास्तू/किल्ले यांची चित्रे जमवते.</v>
          </cell>
          <cell r="H26" t="str">
            <v>बागकामाची आवड आहे.</v>
          </cell>
          <cell r="I26" t="str">
            <v xml:space="preserve">समजशील वर्तन करते </v>
          </cell>
          <cell r="J26" t="str">
            <v xml:space="preserve">दिलेला अभ्यास वेळेत पूर्ण करते </v>
          </cell>
          <cell r="K26" t="str">
            <v xml:space="preserve">विविध विषयावरील चर्चेत भाग घेते </v>
          </cell>
          <cell r="L26" t="str">
            <v xml:space="preserve">इंग्रजी वाचन व लेखन सुधारावे </v>
          </cell>
          <cell r="M26" t="str">
            <v xml:space="preserve">खूप प्रश्न विचारते </v>
          </cell>
          <cell r="N26" t="str">
            <v>हुशार व अभ्यासू</v>
          </cell>
        </row>
        <row r="27">
          <cell r="B27" t="str">
            <v>मुळाक्षरे वाचन सरावाची गरज आहे.</v>
          </cell>
          <cell r="C27" t="str">
            <v>मित्रो के साथ हिंदी मे वार्तालाप करता है</v>
          </cell>
          <cell r="D27" t="str">
            <v>Writes simple words like 'fan', 'hen', 'rat', etc.</v>
          </cell>
          <cell r="E27" t="str">
            <v>९१ ते १००   पर्यंतच्या संख्यांचे वाचन लेखन अचूक व उलट सुलट क्रमाने बिनचूक करते.</v>
          </cell>
          <cell r="F27" t="str">
            <v xml:space="preserve">नैसर्गिक घटनामधील कार्यकारणभाव लक्षात घेते </v>
          </cell>
          <cell r="G27" t="str">
            <v>चित्र/फोटो पाहून ऐतिहासिक वास्तू/पुरुष ओळखते.</v>
          </cell>
          <cell r="H27" t="str">
            <v>स्वतः चे साहित्य /यंत्रे यांची चांगली देखभाल करते.</v>
          </cell>
          <cell r="I27" t="str">
            <v xml:space="preserve">ज्ञानाचा उपयोग उपजीवेकेसाठी करते </v>
          </cell>
          <cell r="J27" t="str">
            <v xml:space="preserve">स्वाध्याय स्वत: समजून सोडविते </v>
          </cell>
          <cell r="K27" t="str">
            <v xml:space="preserve">स्वत:हून प्रश्न विचारते </v>
          </cell>
          <cell r="L27" t="str">
            <v xml:space="preserve">इंग्रजी शब्दाचे पाठांतर करावे </v>
          </cell>
          <cell r="M27" t="str">
            <v xml:space="preserve">स्वत:चा अभ्यास स्वत: करते </v>
          </cell>
          <cell r="N27" t="str">
            <v xml:space="preserve">अबोल </v>
          </cell>
        </row>
        <row r="28">
          <cell r="B28" t="str">
            <v>परिच्छेद सोपी गोष्ट वाचन करते.</v>
          </cell>
          <cell r="C28" t="str">
            <v>हिंदी शब्द तथा वाक्यो का मातृभाषा में अनुवाद करता है</v>
          </cell>
          <cell r="D28" t="str">
            <v xml:space="preserve">Listens and enjoys fables and short stories. </v>
          </cell>
          <cell r="E28" t="str">
            <v>१ ते १०० पर्यंतच्या संख्यांचे दशक व एकक बिनचूक ओळखते.</v>
          </cell>
          <cell r="F28" t="str">
            <v xml:space="preserve">भौतिक राशीचा दैनंदिन जीवनात वापर करते </v>
          </cell>
          <cell r="G28" t="str">
            <v>चित्रातील ऐतिहासिक वास्तू/पुरुषाबद्दल माहिती माहिती सांगते.</v>
          </cell>
          <cell r="H28" t="str">
            <v>परिपाठात सहभाग घेण्यापूर्वी पूर्वतयारी नसते.</v>
          </cell>
          <cell r="I28" t="str">
            <v xml:space="preserve">समाजाच्या व राष्ट्राच्या विकासासाठी झटते </v>
          </cell>
          <cell r="J28" t="str">
            <v xml:space="preserve">शाळेत नियमित उपस्थित राहते  </v>
          </cell>
          <cell r="K28" t="str">
            <v>कविता तालासुरात साभिनय म्हणते</v>
          </cell>
          <cell r="L28" t="str">
            <v xml:space="preserve">इंग्रजी शब्दांचे संग्रह व पाठांतर करावे </v>
          </cell>
          <cell r="M28" t="str">
            <v xml:space="preserve">शिक्षकाविषयी आदर बाळगते </v>
          </cell>
          <cell r="N28" t="str">
            <v xml:space="preserve">खेळकर </v>
          </cell>
        </row>
        <row r="29">
          <cell r="B29" t="str">
            <v>जोड्शब्दांचे वाचन अचूक गतीने करते.</v>
          </cell>
          <cell r="C29" t="str">
            <v>मुकवाचन चढाव -उतार और समझतापूर्वक करता है</v>
          </cell>
          <cell r="D29" t="str">
            <v>Identifies different shapes.</v>
          </cell>
          <cell r="E29" t="str">
            <v>१ ते १०० पर्यंतच्या संख्यांचे विस्तारित रूप  बिनचूक लेखन करते.</v>
          </cell>
          <cell r="F29" t="str">
            <v xml:space="preserve">मानवी जीवनात विज्ञानाची भूमिका स्पष्ट करते </v>
          </cell>
          <cell r="G29" t="str">
            <v>ऐतिहासिक घटनांचा योग्य क्रम लावते.</v>
          </cell>
          <cell r="H29" t="str">
            <v>पोशाख निटनेटका व स्वच्छ ठेवावा.</v>
          </cell>
          <cell r="I29" t="str">
            <v xml:space="preserve">दिलेले प्रात्यक्षिक पूर्ण करते </v>
          </cell>
          <cell r="J29" t="str">
            <v>वाचन स्पष्ट उच्चारात करते</v>
          </cell>
          <cell r="K29" t="str">
            <v xml:space="preserve">नाट्यभिनय प्रसंगानुरूप व व्यक्तिनुरूप करते </v>
          </cell>
          <cell r="L29" t="str">
            <v xml:space="preserve">इंग्रजी वाचन व लेखन सराव करावा </v>
          </cell>
          <cell r="M29" t="str">
            <v xml:space="preserve">शालेय परिपाठात सहभाग असावा </v>
          </cell>
          <cell r="N29" t="str">
            <v xml:space="preserve">नम्र </v>
          </cell>
        </row>
        <row r="30">
          <cell r="B30" t="str">
            <v>अक्षर सुधारण्यासाठी प्रयत्न आवश्यक आहेत.</v>
          </cell>
          <cell r="C30" t="str">
            <v>पाठयांश को समझतापूर्वक पढता है</v>
          </cell>
          <cell r="D30" t="str">
            <v>Counts numbers up to 10.</v>
          </cell>
          <cell r="E30">
            <v>0</v>
          </cell>
          <cell r="F30" t="str">
            <v xml:space="preserve">जैविक - अजैविक घटकाचे वर्गीकरण करते </v>
          </cell>
          <cell r="G30" t="str">
            <v>आपल्या परिसरातील ऐतिहासिक ठिकाणांची माहिती सांगते.</v>
          </cell>
          <cell r="H30" t="str">
            <v>कागदापासून विविध कलाकृती बनवते.</v>
          </cell>
          <cell r="I30" t="str">
            <v xml:space="preserve">प्रकल्प स्वत:च्या सहभागातून पूर्ण करते </v>
          </cell>
          <cell r="J30" t="str">
            <v xml:space="preserve">शब्दांचे वाचन स्पष्ट करते </v>
          </cell>
          <cell r="K30" t="str">
            <v xml:space="preserve">नाट्यातील संवाद साभिनय व व्यक्तिनुरूप करते </v>
          </cell>
          <cell r="L30" t="str">
            <v xml:space="preserve">शैक्षणिक चित्राचा संग्रह करावा </v>
          </cell>
          <cell r="M30" t="str">
            <v>उपक्रमामध्ये  सहभाग असावा</v>
          </cell>
        </row>
        <row r="31">
          <cell r="B31" t="str">
            <v>वाचन गती वाढवण्याची आवश्यकता.</v>
          </cell>
          <cell r="C31" t="str">
            <v>मौनवाचन समझतापूर्वक करता है</v>
          </cell>
          <cell r="D31" t="str">
            <v>Enjoys rhymes, songs and poems.</v>
          </cell>
          <cell r="E31" t="str">
            <v xml:space="preserve"> मूल बागेतील चित्रात विविध प्रकारची फुले पाहून या बागेत विशिष्ट रंगांची फुले जास्त आहेत हा तर्क/अनुमान काढते.</v>
          </cell>
          <cell r="F31" t="str">
            <v>सजीव व निर्जीव वर्गीकरण करते</v>
          </cell>
          <cell r="G31" t="str">
            <v>इतिहासाचे विविध कालखंड सांगते.</v>
          </cell>
          <cell r="H31" t="str">
            <v>ठशांपासून चित्रकृती बनवते.</v>
          </cell>
          <cell r="I31" t="str">
            <v xml:space="preserve">प्रकल्पाचे सादरीकरण चांगले करते </v>
          </cell>
          <cell r="J31" t="str">
            <v xml:space="preserve">संभाषणात हिंदी भाषेचा वापर करते </v>
          </cell>
          <cell r="K31" t="str">
            <v xml:space="preserve">दैनंदिन व्यवहारात प्रमाणभाषेचा वापर करते </v>
          </cell>
          <cell r="L31" t="str">
            <v xml:space="preserve">शुद्धलेखनामध्ये प्रगती करावे </v>
          </cell>
          <cell r="M31" t="str">
            <v xml:space="preserve">लेखनातील चुका टाळाव्या </v>
          </cell>
        </row>
        <row r="32">
          <cell r="B32" t="str">
            <v>मुळाक्षरे वाचन तयारी आवश्यक आहे.</v>
          </cell>
          <cell r="C32" t="str">
            <v>हिंदी कार्यात्मक व्याकरण को समझपूर्वक जान लेता है</v>
          </cell>
          <cell r="D32" t="str">
            <v>Responds appropriately to commands given by teachers etc.</v>
          </cell>
          <cell r="E32" t="str">
            <v xml:space="preserve">शून्य ही संकल्पना समजून घेते. </v>
          </cell>
          <cell r="F32" t="str">
            <v>मिश्रणातील पदार्थ वेगळे करण्याचे प्रयोग करते</v>
          </cell>
          <cell r="G32" t="str">
            <v>ऐतिहासिक घटनांची माहिती स्वतःच्या शब्दात सांगते.</v>
          </cell>
          <cell r="I32" t="str">
            <v>श्रम करणाऱ्यांचा आदर करते.</v>
          </cell>
          <cell r="J32" t="str">
            <v xml:space="preserve">शालेय उपक्रमात सहभाग घेते </v>
          </cell>
          <cell r="K32" t="str">
            <v xml:space="preserve">विविध बोलीभाषेतील नवीन शब्द समजून घेते </v>
          </cell>
          <cell r="L32" t="str">
            <v xml:space="preserve">नक्षिकाम </v>
          </cell>
          <cell r="M32" t="str">
            <v xml:space="preserve">नकाशा वाचनाचा सराव करावा </v>
          </cell>
        </row>
        <row r="33">
          <cell r="B33" t="str">
            <v>चौदाखडी चे वाचन व लेखन अचूक करते.</v>
          </cell>
          <cell r="C33" t="str">
            <v>लेखन में व्याकरण को समझपूर्वक जान लेता है</v>
          </cell>
          <cell r="D33" t="str">
            <v>Uses stock expressions in face to face interactions.</v>
          </cell>
          <cell r="E33" t="str">
            <v>१ ते २० पर्यंतच्या संख्यांचे वाचन लेखन अचूक व उलट सुलट क्रमाने बिनचूक करते.</v>
          </cell>
          <cell r="F33" t="str">
            <v>प्रथमोपचाराची माहिती सांगते</v>
          </cell>
          <cell r="G33" t="str">
            <v>विविध ऐतिहासिक वास्तूची योग्य ठिकाण/शहर सांगते.</v>
          </cell>
          <cell r="I33" t="str">
            <v xml:space="preserve">विविध योगासने व कवायत प्रकार सादर करते </v>
          </cell>
          <cell r="J33" t="str">
            <v>स्वाध्याय वेळेवर पूर्ण करते</v>
          </cell>
          <cell r="K33" t="str">
            <v xml:space="preserve">बोलीभाषा व प्रमाणभाषा यातील फरक जाणते </v>
          </cell>
          <cell r="L33" t="str">
            <v xml:space="preserve">व्यायाम करणे </v>
          </cell>
          <cell r="M33" t="str">
            <v xml:space="preserve">जोडाक्षर वाचनाचा सराव करावा </v>
          </cell>
        </row>
        <row r="34">
          <cell r="B34" t="str">
            <v xml:space="preserve">हस्ताक्षर सुधारणा आवश्यक </v>
          </cell>
          <cell r="C34" t="str">
            <v>नाटयीकरण , वार्तालाप में भाग लेता है</v>
          </cell>
          <cell r="D34" t="str">
            <v>Narrates Enacts familiar story or event.</v>
          </cell>
          <cell r="E34" t="str">
            <v>२१ ते ३० पर्यंतच्या संख्यांचे वाचन लेखन अचूक व उलट सुलट क्रमाने बिनचूक करते.</v>
          </cell>
          <cell r="F34" t="str">
            <v xml:space="preserve">परिसरात घडणार्‍या घटनांची माहिती घेते </v>
          </cell>
          <cell r="G34" t="str">
            <v>ऐतिहासिक कलाकृती रुचीपूर्वक पाहते.</v>
          </cell>
          <cell r="I34" t="str">
            <v xml:space="preserve">कलेविषयी रुचि ठेवते </v>
          </cell>
          <cell r="J34" t="str">
            <v>कार्यानुभवातील वस्तू बनविते</v>
          </cell>
          <cell r="K34" t="str">
            <v xml:space="preserve">व्याकरणानुसार भाषेचा वापर करते </v>
          </cell>
          <cell r="L34" t="str">
            <v xml:space="preserve">संगणक </v>
          </cell>
          <cell r="M34" t="str">
            <v xml:space="preserve">वाचन व लेखनात सुधारणा करावी </v>
          </cell>
        </row>
        <row r="35">
          <cell r="B35" t="str">
            <v>अंक वाचन सुधारणा आवश्यक.</v>
          </cell>
          <cell r="C35" t="str">
            <v>पाठ्येत्तर पुस्तक एवं लिखित सामग्री पढता है</v>
          </cell>
          <cell r="D35" t="str">
            <v>Associates words with pictures.</v>
          </cell>
          <cell r="E35" t="str">
            <v>३१ ते ४० पर्यंतच्या संख्यांचे वाचन लेखन अचूक व उलट सुलट क्रमाने बिनचूक करते.</v>
          </cell>
          <cell r="F35" t="str">
            <v xml:space="preserve">अवकाशीय घटना समजून घेते </v>
          </cell>
          <cell r="G35" t="str">
            <v>ऐतिहासिक कथा सांगते.</v>
          </cell>
          <cell r="I35" t="str">
            <v xml:space="preserve">दैनंदिन शालेय खेळात भाग घेते </v>
          </cell>
          <cell r="K35" t="str">
            <v xml:space="preserve">भाषण, संभाषण ,संवाद ,चर्चा एकाग्रतेने ऐकते </v>
          </cell>
          <cell r="L35" t="str">
            <v xml:space="preserve">नृत्य </v>
          </cell>
          <cell r="M35" t="str">
            <v xml:space="preserve">अवांतर पुस्तकाचे वाचन करावे </v>
          </cell>
        </row>
        <row r="36">
          <cell r="B36" t="str">
            <v>मुळाक्षरे वाचन सरावाची आवश्यकता.</v>
          </cell>
          <cell r="C36" t="str">
            <v>हिंदी समाचारपत्र पढता है</v>
          </cell>
          <cell r="D36">
            <v>0</v>
          </cell>
          <cell r="E36" t="str">
            <v>४१ ते ५० पर्यंतच्या संख्यांचे वाचन लेखन अचूक व उलट सुलट क्रमाने बिनचूक करते.</v>
          </cell>
          <cell r="F36" t="str">
            <v>वैज्ञानिक शोध व तंत्रज्ञानामुळे झालेली प्रगती सांगते</v>
          </cell>
          <cell r="G36" t="str">
            <v>ग्रामपंचायातीची रचना सांगते.</v>
          </cell>
          <cell r="I36" t="str">
            <v xml:space="preserve">आरोग्यासाठी व्यायामाचे महत्व सांगते </v>
          </cell>
          <cell r="K36" t="str">
            <v xml:space="preserve">बोधकथा, वर्तमानपत्रे , मासिके इ वाचते व इतरांना माहिती सांगते </v>
          </cell>
          <cell r="L36" t="str">
            <v xml:space="preserve"> उदाहरणे सोडविण्याचा सराव करावा </v>
          </cell>
          <cell r="M36" t="str">
            <v>प्रकल्प वेळेवर पूर्ण करावे</v>
          </cell>
        </row>
        <row r="37">
          <cell r="B37">
            <v>0</v>
          </cell>
          <cell r="C37" t="str">
            <v>सुसष्ट और शुद्ध लेखन करता है</v>
          </cell>
          <cell r="D37">
            <v>0</v>
          </cell>
          <cell r="E37" t="str">
            <v>५१ ते ६० पर्यंतच्या संख्यांचे वाचन लेखन अचूक व उलट सुलट क्रमाने बिनचूक करते.</v>
          </cell>
          <cell r="F37" t="str">
            <v xml:space="preserve">वैज्ञानिक सोप्या प्रतिकृती तयार करते </v>
          </cell>
          <cell r="G37" t="str">
            <v>गावातील विविध सामाजिक संस्थांची माहिती सांगते.</v>
          </cell>
          <cell r="I37" t="str">
            <v xml:space="preserve"> राहणीमान स्वच्छ व नीटनेटके ठेवते.</v>
          </cell>
          <cell r="K37" t="str">
            <v xml:space="preserve">ऐकलेल्या ,वाचलेल्या गोष्टीबाबत निष्कर्ष काढते </v>
          </cell>
          <cell r="L37" t="str">
            <v xml:space="preserve">नियमित अभ्यासाची सवय लावावी </v>
          </cell>
          <cell r="M37" t="str">
            <v xml:space="preserve">अक्षर सुधारणे आवश्यक </v>
          </cell>
        </row>
        <row r="38">
          <cell r="B38">
            <v>0</v>
          </cell>
          <cell r="C38" t="str">
            <v>दिए गए विषयपर स्वयंप्रेरणासे लेखन करता है</v>
          </cell>
          <cell r="E38" t="str">
            <v>६१ ते ७० पर्यंतच्या संख्यांचे वाचन लेखन अचूक व उलट सुलट क्रमाने बिनचूक करते.</v>
          </cell>
          <cell r="F38" t="str">
            <v xml:space="preserve">प्रयोगाच्या साहित्याची मांडणी करते </v>
          </cell>
          <cell r="G38" t="str">
            <v>लोकनृत्य/लोकगीते आवडीने पाहते.</v>
          </cell>
          <cell r="I38" t="str">
            <v>खेळात सहभाग घेताना संकोच बाळगते.</v>
          </cell>
          <cell r="K38" t="str">
            <v xml:space="preserve">मजकूर वाचून प्रश्नाची योग्य उत्तरे देते </v>
          </cell>
          <cell r="L38" t="str">
            <v xml:space="preserve">नियमित उपस्थित राहावे </v>
          </cell>
          <cell r="M38" t="str">
            <v xml:space="preserve">भाषा विषयात प्रगती करावी </v>
          </cell>
        </row>
        <row r="39">
          <cell r="B39">
            <v>0</v>
          </cell>
          <cell r="C39" t="str">
            <v>परिचित विषयपर निबंध लेखन करता है</v>
          </cell>
          <cell r="E39" t="str">
            <v>७१ ते ८० पर्यंतच्या संख्यांचे वाचन लेखन अचूक व उलट सुलट क्रमाने बिनचूक करते.</v>
          </cell>
          <cell r="F39" t="str">
            <v xml:space="preserve">प्रयोगाचे साहित्य काळजीपूर्वक हाताळते </v>
          </cell>
          <cell r="G39" t="str">
            <v>लोकनृत्य लोकगीते सादर करते.</v>
          </cell>
          <cell r="K39" t="str">
            <v xml:space="preserve">निंबध लेखनात आपल्या भाषेत विचार मांडते </v>
          </cell>
          <cell r="M39" t="str">
            <v xml:space="preserve">अक्षर वळणदार काढावे </v>
          </cell>
        </row>
        <row r="40">
          <cell r="B40">
            <v>0</v>
          </cell>
          <cell r="C40" t="str">
            <v>दैनंदिन जीवन में हिंदी भाषा का प्रयोग करता है</v>
          </cell>
          <cell r="E40" t="str">
            <v>८१ ते ९० पर्यंतच्या संख्यांचे वाचन लेखन अचूक व उलट सुलट क्रमाने बिनचूक करते.</v>
          </cell>
          <cell r="F40" t="str">
            <v>प्रयोगाची अचूक आकृत्या काढते</v>
          </cell>
          <cell r="G40" t="str">
            <v>नृत्यातील विविध मुद्रा सादर करते.</v>
          </cell>
          <cell r="K40" t="str">
            <v xml:space="preserve">शब्द , वाक्यप्रचार म्हणी , बोधवाक्ये इ चा लेखनात वापर करते </v>
          </cell>
          <cell r="M40" t="str">
            <v xml:space="preserve">गणित सूत्राचे पाठांतर करावे </v>
          </cell>
        </row>
        <row r="41">
          <cell r="B41">
            <v>0</v>
          </cell>
          <cell r="C41" t="str">
            <v>हिंदी को राष्ट्रभाषा के रूप मे देखता है</v>
          </cell>
          <cell r="E41" t="str">
            <v>९१ ते १००   पर्यंतच्या संख्यांचे वाचन लेखन अचूक व उलट सुलट क्रमाने बिनचूक करते.</v>
          </cell>
          <cell r="F41" t="str">
            <v xml:space="preserve">धोकादायक वस्तु हाताळताना विशेष कळाजी घेते </v>
          </cell>
          <cell r="G41" t="str">
            <v>नाट्यीकरणात आवडीने सहभाग घेते.</v>
          </cell>
          <cell r="K41" t="str">
            <v xml:space="preserve">अवांतर वाचन करते </v>
          </cell>
          <cell r="M41" t="str">
            <v xml:space="preserve">स्वाध्याय वेळेत पूर्ण करावे </v>
          </cell>
        </row>
        <row r="42">
          <cell r="B42">
            <v>0</v>
          </cell>
          <cell r="C42" t="str">
            <v>हिंदी भाषा के प्रति रुचि रखता है</v>
          </cell>
          <cell r="E42" t="str">
            <v>१ ते १०० पर्यंतच्या संख्यांचे दशक व एकक बिनचूक ओळखते.</v>
          </cell>
          <cell r="F42" t="str">
            <v>पदार्थ्याच्या संज्ञा सांगते</v>
          </cell>
          <cell r="G42" t="str">
            <v>कविता/गीते गाताना गायनाचा आनंद घेते.</v>
          </cell>
          <cell r="H42" t="str">
            <v>परिपाठात सहभाग घेण्यापूर्वी पूर्वतयारी नसते.</v>
          </cell>
          <cell r="I42" t="str">
            <v xml:space="preserve">समाजाच्या व राष्ट्राच्या विकासासाठी झटते </v>
          </cell>
          <cell r="J42" t="str">
            <v xml:space="preserve">शाळेत नियमित उपस्थित राहते  </v>
          </cell>
          <cell r="K42" t="str">
            <v xml:space="preserve">गोष्टी,कविता ,लेख वर्णन इ स्वरूपाने लेखन करते </v>
          </cell>
          <cell r="M42" t="str">
            <v xml:space="preserve">दैनंदीन उपस्थितीकडे लक्ष द्यावे </v>
          </cell>
        </row>
        <row r="43">
          <cell r="B43">
            <v>0</v>
          </cell>
          <cell r="C43" t="str">
            <v>हिंदी में कहानी सुनाता है</v>
          </cell>
          <cell r="E43" t="str">
            <v>१ ते १०० पर्यंतच्या संख्यांचे विस्तारित रूप  बिनचूक लेखन करते.</v>
          </cell>
          <cell r="F43" t="str">
            <v xml:space="preserve">बदलाचे प्रकार सांगते </v>
          </cell>
          <cell r="G43" t="str">
            <v>विविध उत्सवांसाठी मातीच्या सुंदर मूर्ती स्वतः बनवते.</v>
          </cell>
          <cell r="H43" t="str">
            <v>पोशाख निटनेटका व स्वच्छ ठेवावा.</v>
          </cell>
          <cell r="I43" t="str">
            <v xml:space="preserve">दिलेले प्रात्यक्षिक पूर्ण करते </v>
          </cell>
          <cell r="J43" t="str">
            <v>वाचन स्पष्ट उच्चारात करते</v>
          </cell>
          <cell r="K43" t="str">
            <v xml:space="preserve">मुद्देसूद लेखन करते </v>
          </cell>
          <cell r="M43" t="str">
            <v xml:space="preserve">गणिती क्रियाचा सराव करा </v>
          </cell>
        </row>
        <row r="44">
          <cell r="B44">
            <v>0</v>
          </cell>
          <cell r="C44" t="str">
            <v xml:space="preserve">अध्यापको के साथ हिंदी मे बातचीत करता है </v>
          </cell>
          <cell r="E44" t="str">
            <v>संख्या वाचन सुधारणा आवश्यक.</v>
          </cell>
          <cell r="F44" t="str">
            <v>बदलाचे वेगवेगळ्या प्रकारात वर्गीकरण करते</v>
          </cell>
          <cell r="G44" t="str">
            <v>खडू/साबण कोरून त्रिमितीय आकार बनवते.</v>
          </cell>
          <cell r="H44" t="str">
            <v>कागदापासून विविध कलाकृती बनवते.</v>
          </cell>
          <cell r="I44" t="str">
            <v xml:space="preserve">प्रकल्प स्वत:च्या सहभागातून पूर्ण करते </v>
          </cell>
          <cell r="J44" t="str">
            <v xml:space="preserve">शब्दांचे वाचन स्पष्ट करते </v>
          </cell>
          <cell r="K44" t="str">
            <v xml:space="preserve">शुद्धलेखन अचूक करते </v>
          </cell>
          <cell r="M44" t="str">
            <v>संवाद कौशल्य आत्मसात करावे</v>
          </cell>
        </row>
        <row r="45">
          <cell r="B45">
            <v>0</v>
          </cell>
          <cell r="C45" t="str">
            <v>शुद्धलेखन समझतापूर्वक करता है</v>
          </cell>
          <cell r="E45" t="str">
            <v>तेंडी बेरीज सराव आवश्यक.</v>
          </cell>
          <cell r="F45" t="str">
            <v xml:space="preserve">पारीभाषिक शब्दाचे अर्थ समजून घेते </v>
          </cell>
          <cell r="G45" t="str">
            <v>चित्र प्रदर्शन आवडीने पाहते.</v>
          </cell>
          <cell r="H45" t="str">
            <v>ठशांपासून चित्रकृती बनवते.</v>
          </cell>
          <cell r="I45" t="str">
            <v xml:space="preserve">प्रकल्पाचे सादरीकरण चांगले करते </v>
          </cell>
          <cell r="J45" t="str">
            <v xml:space="preserve">संभाषणात हिंदी भाषेचा वापर करते </v>
          </cell>
          <cell r="K45" t="str">
            <v xml:space="preserve">अचूक अनुलेखन करते </v>
          </cell>
          <cell r="M45" t="str">
            <v xml:space="preserve">गणितातील मांडणी योग्य करावे </v>
          </cell>
        </row>
        <row r="46">
          <cell r="B46">
            <v>0</v>
          </cell>
          <cell r="C46" t="str">
            <v>हिंदी तासिका के दौरान हिंदी मी बातचीत करनी चाहिये</v>
          </cell>
          <cell r="E46" t="str">
            <v>तेंडी वजाबाकी सराव आवश्यक.</v>
          </cell>
          <cell r="F46" t="str">
            <v>नैसर्गिक साधनसंपत्तीचे महत्त्व सांगते</v>
          </cell>
          <cell r="G46" t="str">
            <v xml:space="preserve">प्रादेशिक लोकजीवनाची माहिती घेते </v>
          </cell>
          <cell r="I46" t="str">
            <v>श्रम करणाऱ्यांचा आदर करते.</v>
          </cell>
          <cell r="J46" t="str">
            <v xml:space="preserve">शालेय उपक्रमात सहभाग घेते </v>
          </cell>
          <cell r="K46" t="str">
            <v>Copy the Letters and words correctly</v>
          </cell>
          <cell r="M46" t="str">
            <v xml:space="preserve">शुद्धलेखनाकडे लक्ष द्यावे </v>
          </cell>
        </row>
        <row r="47">
          <cell r="B47">
            <v>0</v>
          </cell>
          <cell r="C47" t="str">
            <v>सही हिंदी उच्चारण के लिये हिंदी समाचार एवं कार्यक्रम सुने</v>
          </cell>
          <cell r="E47" t="str">
            <v>अंक पुढे मोजून बेरीज करता यावी.</v>
          </cell>
          <cell r="F47" t="str">
            <v>समतेल आहाराचे महत्व सांगते</v>
          </cell>
          <cell r="G47" t="str">
            <v xml:space="preserve">नकाशे काढते व भरते </v>
          </cell>
          <cell r="I47" t="str">
            <v xml:space="preserve">विविध योगासने व कवायत प्रकार सादर करते </v>
          </cell>
          <cell r="J47" t="str">
            <v>स्वाध्याय वेळेवर पूर्ण करते</v>
          </cell>
          <cell r="K47" t="str">
            <v xml:space="preserve">Read aloud from textbook </v>
          </cell>
          <cell r="M47" t="str">
            <v xml:space="preserve">इंग्रजी शब्दसंग्रह वाढविणे </v>
          </cell>
        </row>
        <row r="48">
          <cell r="B48">
            <v>0</v>
          </cell>
          <cell r="C48" t="str">
            <v>हिंदी बोलते समय मराठी शब्दो का उपयोग ना करे</v>
          </cell>
          <cell r="E48">
            <v>0</v>
          </cell>
          <cell r="F48" t="str">
            <v xml:space="preserve">रोगाची माहिती घेते व लक्षणे सांगते </v>
          </cell>
          <cell r="G48" t="str">
            <v xml:space="preserve">नकाशा वाचन करते </v>
          </cell>
          <cell r="I48" t="str">
            <v xml:space="preserve">कलेविषयी रुचि ठेवते </v>
          </cell>
          <cell r="J48" t="str">
            <v>कार्यानुभवातील वस्तू बनविते</v>
          </cell>
          <cell r="K48" t="str">
            <v xml:space="preserve">Write correctly on one line </v>
          </cell>
          <cell r="M48" t="str">
            <v>अडखळत वाचन करते/करते.</v>
          </cell>
        </row>
        <row r="49">
          <cell r="B49">
            <v>0</v>
          </cell>
          <cell r="C49" t="str">
            <v>नियमित रूप से पाठो का प्रकट वाचन करे</v>
          </cell>
          <cell r="E49">
            <v>0</v>
          </cell>
          <cell r="F49" t="str">
            <v xml:space="preserve">रोगावरील उपायाची माहिती करून घेते </v>
          </cell>
          <cell r="G49" t="str">
            <v xml:space="preserve">नकाशातील स्थाने व ठिकाणे दर्शविते </v>
          </cell>
          <cell r="I49" t="str">
            <v xml:space="preserve">दैनंदिन शालेय खेळात भाग घेते </v>
          </cell>
          <cell r="K49" t="str">
            <v xml:space="preserve">Listen with concentration </v>
          </cell>
          <cell r="M49" t="str">
            <v>दिलेला स्वाध्याय वेळेवर पूर्ण करीत नाही.</v>
          </cell>
        </row>
        <row r="50">
          <cell r="B50">
            <v>0</v>
          </cell>
          <cell r="D50">
            <v>0</v>
          </cell>
          <cell r="E50">
            <v>0</v>
          </cell>
          <cell r="F50" t="str">
            <v xml:space="preserve">नैसर्गिक आपत्तीची माहिती घेते </v>
          </cell>
          <cell r="G50" t="str">
            <v>नृत्य नाट्य यान सहभाग घेताना संकोच बाळगते..</v>
          </cell>
          <cell r="I50" t="str">
            <v xml:space="preserve">आरोग्यासाठी व्यायामाचे महत्व सांगते </v>
          </cell>
          <cell r="K50" t="str">
            <v>Speaks about self / situations / pictures in English.</v>
          </cell>
          <cell r="M50" t="str">
            <v>नियमित वाचन सराव करावा.</v>
          </cell>
        </row>
        <row r="51">
          <cell r="B51">
            <v>0</v>
          </cell>
          <cell r="E51">
            <v>0</v>
          </cell>
          <cell r="F51" t="str">
            <v xml:space="preserve">पृथ्वी गोलाचा अभ्यास करते </v>
          </cell>
          <cell r="G51" t="str">
            <v>मुक्त स्वराने गायन करावे.</v>
          </cell>
          <cell r="I51" t="str">
            <v xml:space="preserve"> राहणीमान स्वच्छ व नीटनेटके ठेवते.</v>
          </cell>
          <cell r="K51" t="str">
            <v>Uses nouns such as 'boy', 'sun' and prepositions like 'in', 'on', 'under' etc.</v>
          </cell>
          <cell r="M51" t="str">
            <v>अवांतर वाचन करावे.</v>
          </cell>
        </row>
        <row r="52">
          <cell r="B52">
            <v>0</v>
          </cell>
          <cell r="E52">
            <v>0</v>
          </cell>
          <cell r="F52" t="str">
            <v xml:space="preserve">लोकसंख्येचे दुष्परिणाम सांगते </v>
          </cell>
          <cell r="I52" t="str">
            <v>खेळात सहभाग घेताना संकोच बाळगते.</v>
          </cell>
          <cell r="K52">
            <v>0</v>
          </cell>
          <cell r="M52" t="str">
            <v>कविता गायन मुक्त स्वरात करावे.</v>
          </cell>
        </row>
        <row r="53">
          <cell r="B53">
            <v>0</v>
          </cell>
          <cell r="E53">
            <v>0</v>
          </cell>
          <cell r="F53" t="str">
            <v>वृक्ष संवर्धंनासाठी कार्यशील राहते</v>
          </cell>
          <cell r="G53" t="str">
            <v xml:space="preserve">लोकसंख्या जनजागृती करते </v>
          </cell>
          <cell r="K53">
            <v>0</v>
          </cell>
          <cell r="M53" t="str">
            <v>कविता पाठांतर करावे.</v>
          </cell>
        </row>
        <row r="54">
          <cell r="B54">
            <v>0</v>
          </cell>
          <cell r="E54">
            <v>0</v>
          </cell>
          <cell r="F54" t="str">
            <v xml:space="preserve">पाण्याचे महत्व जाणते </v>
          </cell>
          <cell r="G54" t="str">
            <v xml:space="preserve">क्षेत्रभेटीत सहभागी होते </v>
          </cell>
          <cell r="K54">
            <v>0</v>
          </cell>
          <cell r="M54" t="str">
            <v>शुद्धलेखनाचा अधिक सराव करावा.</v>
          </cell>
        </row>
        <row r="55">
          <cell r="B55">
            <v>0</v>
          </cell>
          <cell r="E55">
            <v>0</v>
          </cell>
          <cell r="F55" t="str">
            <v xml:space="preserve">पिके,हवामान,जमीन इ विषयी माहिती संकलित करते </v>
          </cell>
          <cell r="G55" t="str">
            <v xml:space="preserve">सहलीतील निरीक्षणाची नोंद करते </v>
          </cell>
          <cell r="K55">
            <v>0</v>
          </cell>
          <cell r="M55" t="str">
            <v>ऱ्हस्व-दीर्घ लेखन अचूक करावे.</v>
          </cell>
        </row>
        <row r="56">
          <cell r="B56">
            <v>0</v>
          </cell>
          <cell r="E56">
            <v>0</v>
          </cell>
          <cell r="F56" t="str">
            <v>नैसर्गिक आपत्तीची माहिती करून घेते</v>
          </cell>
          <cell r="G56" t="str">
            <v xml:space="preserve">वृक्षारोपण व संवर्धन करते </v>
          </cell>
          <cell r="K56">
            <v>0</v>
          </cell>
          <cell r="M56" t="str">
            <v>वर्गातील चर्चा, उपक्रमांमध्ये सक्रीय सहभाग हवा.</v>
          </cell>
        </row>
        <row r="57">
          <cell r="B57">
            <v>0</v>
          </cell>
          <cell r="E57">
            <v>0</v>
          </cell>
          <cell r="F57" t="str">
            <v xml:space="preserve">वैज्ञानिक दृष्टीकोन जोपासते </v>
          </cell>
          <cell r="G57" t="str">
            <v xml:space="preserve">राष्ट्रीय संपत्तीची जोपासना करते </v>
          </cell>
          <cell r="K57">
            <v>0</v>
          </cell>
          <cell r="M57" t="str">
            <v>जोडाक्षरांचे वाचन योग्य व अचूक करावे.</v>
          </cell>
        </row>
        <row r="58">
          <cell r="B58">
            <v>0</v>
          </cell>
          <cell r="E58">
            <v>0</v>
          </cell>
          <cell r="F58" t="str">
            <v xml:space="preserve">पाणी संवर्धंनासाठी  उपाय समजून घेते </v>
          </cell>
          <cell r="G58" t="str">
            <v xml:space="preserve">नैसर्गिक साधनसंपत्तीचा काटकसरीने वापर करते </v>
          </cell>
          <cell r="K58">
            <v>0</v>
          </cell>
          <cell r="M58" t="str">
            <v>जोडाक्षर लेखनाचा अधिक सराव करावा.</v>
          </cell>
        </row>
        <row r="59">
          <cell r="B59">
            <v>0</v>
          </cell>
          <cell r="E59">
            <v>0</v>
          </cell>
          <cell r="F59" t="str">
            <v xml:space="preserve">अंधश्रद्धा व गैरसमजुतीबाबत जनजागृती करते </v>
          </cell>
          <cell r="G59" t="str">
            <v xml:space="preserve">पर्यावरण संवर्धंनासाठी क्रियाशील भाग घेते </v>
          </cell>
          <cell r="K59">
            <v>0</v>
          </cell>
        </row>
        <row r="60">
          <cell r="B60">
            <v>0</v>
          </cell>
          <cell r="E60">
            <v>0</v>
          </cell>
          <cell r="F60" t="str">
            <v xml:space="preserve">विज्ञानातील गंमतीजमती सांगते </v>
          </cell>
          <cell r="G60" t="str">
            <v xml:space="preserve">पर्यावरण दुष्परिणामाची कारणे समजून घेते </v>
          </cell>
          <cell r="K60">
            <v>0</v>
          </cell>
        </row>
        <row r="61">
          <cell r="B61">
            <v>0</v>
          </cell>
          <cell r="E61">
            <v>0</v>
          </cell>
          <cell r="F61" t="str">
            <v xml:space="preserve">टाकाऊ पासून टिकाऊ वस्तु तयार करते </v>
          </cell>
          <cell r="G61" t="str">
            <v xml:space="preserve">ऐतिहासिक व भौगोलिक स्थळाची माहिती घेते </v>
          </cell>
          <cell r="K61">
            <v>0</v>
          </cell>
        </row>
        <row r="62">
          <cell r="B62">
            <v>0</v>
          </cell>
          <cell r="E62">
            <v>0</v>
          </cell>
          <cell r="F62" t="str">
            <v xml:space="preserve">वैज्ञानिक व संशोधक यांची पुस्तके वाचते </v>
          </cell>
          <cell r="K62">
            <v>0</v>
          </cell>
        </row>
        <row r="63">
          <cell r="B63">
            <v>0</v>
          </cell>
          <cell r="E63">
            <v>0</v>
          </cell>
          <cell r="K63">
            <v>0</v>
          </cell>
        </row>
        <row r="64">
          <cell r="B64">
            <v>0</v>
          </cell>
          <cell r="E64">
            <v>0</v>
          </cell>
          <cell r="K64">
            <v>0</v>
          </cell>
        </row>
        <row r="65">
          <cell r="B65">
            <v>0</v>
          </cell>
          <cell r="E65">
            <v>0</v>
          </cell>
          <cell r="K65">
            <v>0</v>
          </cell>
        </row>
        <row r="66">
          <cell r="B66">
            <v>0</v>
          </cell>
          <cell r="E66">
            <v>0</v>
          </cell>
          <cell r="K66">
            <v>0</v>
          </cell>
        </row>
        <row r="67">
          <cell r="B67">
            <v>0</v>
          </cell>
          <cell r="E67">
            <v>0</v>
          </cell>
          <cell r="K67">
            <v>0</v>
          </cell>
        </row>
        <row r="68">
          <cell r="B68">
            <v>0</v>
          </cell>
          <cell r="K68">
            <v>0</v>
          </cell>
        </row>
        <row r="69">
          <cell r="B69">
            <v>0</v>
          </cell>
          <cell r="K69">
            <v>0</v>
          </cell>
        </row>
        <row r="70">
          <cell r="B70">
            <v>0</v>
          </cell>
          <cell r="K70">
            <v>0</v>
          </cell>
        </row>
        <row r="71">
          <cell r="B71">
            <v>0</v>
          </cell>
          <cell r="K71">
            <v>0</v>
          </cell>
        </row>
        <row r="72">
          <cell r="B72">
            <v>0</v>
          </cell>
          <cell r="K72">
            <v>0</v>
          </cell>
        </row>
        <row r="73">
          <cell r="B73">
            <v>0</v>
          </cell>
          <cell r="K73">
            <v>0</v>
          </cell>
        </row>
        <row r="75">
          <cell r="B75">
            <v>0</v>
          </cell>
          <cell r="K75">
            <v>0</v>
          </cell>
        </row>
        <row r="76">
          <cell r="B76">
            <v>0</v>
          </cell>
          <cell r="K76">
            <v>0</v>
          </cell>
        </row>
        <row r="77">
          <cell r="B77">
            <v>0</v>
          </cell>
          <cell r="K77">
            <v>0</v>
          </cell>
        </row>
        <row r="78">
          <cell r="B78">
            <v>0</v>
          </cell>
          <cell r="K78">
            <v>0</v>
          </cell>
        </row>
        <row r="79">
          <cell r="B79">
            <v>0</v>
          </cell>
          <cell r="K79">
            <v>0</v>
          </cell>
        </row>
        <row r="80">
          <cell r="B80">
            <v>0</v>
          </cell>
          <cell r="K80">
            <v>0</v>
          </cell>
        </row>
        <row r="81">
          <cell r="B81">
            <v>0</v>
          </cell>
          <cell r="K81">
            <v>0</v>
          </cell>
        </row>
        <row r="82">
          <cell r="K82">
            <v>0</v>
          </cell>
        </row>
      </sheetData>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students"/>
      <sheetName val="InputT1"/>
      <sheetName val="InputT2"/>
      <sheetName val="Nondvahi"/>
      <sheetName val="ResultT1"/>
      <sheetName val="ResultT2"/>
      <sheetName val="Annual"/>
      <sheetName val="GradeCard"/>
      <sheetName val=" SMF-abstract"/>
      <sheetName val="NondiT1"/>
      <sheetName val="NondiT2"/>
      <sheetName val="NondiSangrah"/>
      <sheetName val="Sheet1"/>
      <sheetName val="Sheet2"/>
      <sheetName val="students (2)"/>
    </sheetNames>
    <sheetDataSet>
      <sheetData sheetId="0"/>
      <sheetData sheetId="1">
        <row r="2">
          <cell r="Y2" t="str">
            <v>-</v>
          </cell>
        </row>
        <row r="8">
          <cell r="B8">
            <v>1</v>
          </cell>
          <cell r="C8">
            <v>479</v>
          </cell>
          <cell r="D8" t="str">
            <v xml:space="preserve">रणजित हरिभाऊ माने </v>
          </cell>
          <cell r="E8" t="str">
            <v>पुनम</v>
          </cell>
          <cell r="F8" t="str">
            <v xml:space="preserve">हरिभाऊ </v>
          </cell>
          <cell r="G8" t="str">
            <v>M</v>
          </cell>
          <cell r="H8">
            <v>41041</v>
          </cell>
          <cell r="I8" t="str">
            <v xml:space="preserve">मराठी </v>
          </cell>
          <cell r="J8" t="str">
            <v xml:space="preserve">मराठी </v>
          </cell>
          <cell r="K8" t="str">
            <v xml:space="preserve">मु. पो. पाडळी, ता.खंडाळा, जि. सातारा पिन - ४१५५२१ </v>
          </cell>
          <cell r="L8">
            <v>19</v>
          </cell>
          <cell r="M8">
            <v>20</v>
          </cell>
          <cell r="N8">
            <v>112</v>
          </cell>
          <cell r="O8">
            <v>113</v>
          </cell>
          <cell r="P8">
            <v>13</v>
          </cell>
          <cell r="Q8">
            <v>23</v>
          </cell>
          <cell r="R8">
            <v>21</v>
          </cell>
          <cell r="S8">
            <v>22</v>
          </cell>
          <cell r="T8">
            <v>25</v>
          </cell>
          <cell r="U8">
            <v>8</v>
          </cell>
          <cell r="V8">
            <v>24</v>
          </cell>
          <cell r="W8">
            <v>25</v>
          </cell>
          <cell r="X8">
            <v>17</v>
          </cell>
          <cell r="Y8">
            <v>24</v>
          </cell>
          <cell r="Z8">
            <v>22</v>
          </cell>
          <cell r="AA8">
            <v>0</v>
          </cell>
          <cell r="AB8">
            <v>7057793645</v>
          </cell>
          <cell r="AC8" t="str">
            <v xml:space="preserve">                                                                                     </v>
          </cell>
          <cell r="AD8" t="str">
            <v>photo1</v>
          </cell>
        </row>
        <row r="9">
          <cell r="B9">
            <v>2</v>
          </cell>
          <cell r="C9">
            <v>483</v>
          </cell>
          <cell r="D9" t="str">
            <v xml:space="preserve">समर्थ बापूराव धायगुडे </v>
          </cell>
          <cell r="E9" t="str">
            <v xml:space="preserve">राणी </v>
          </cell>
          <cell r="F9" t="str">
            <v xml:space="preserve">बापूराव </v>
          </cell>
          <cell r="G9" t="str">
            <v>M</v>
          </cell>
          <cell r="H9">
            <v>40998</v>
          </cell>
          <cell r="I9" t="str">
            <v xml:space="preserve">मराठी </v>
          </cell>
          <cell r="J9" t="str">
            <v xml:space="preserve">मराठी </v>
          </cell>
          <cell r="K9" t="str">
            <v>मु. पो. पाडळी, ता.खंडाळा, जि. सातारा पिन - ४१५५२२</v>
          </cell>
          <cell r="L9">
            <v>20</v>
          </cell>
          <cell r="M9">
            <v>21</v>
          </cell>
          <cell r="N9">
            <v>102</v>
          </cell>
          <cell r="O9">
            <v>103</v>
          </cell>
          <cell r="P9">
            <v>13</v>
          </cell>
          <cell r="Q9">
            <v>23</v>
          </cell>
          <cell r="R9">
            <v>21</v>
          </cell>
          <cell r="S9">
            <v>22</v>
          </cell>
          <cell r="T9">
            <v>25</v>
          </cell>
          <cell r="U9">
            <v>8</v>
          </cell>
          <cell r="V9">
            <v>24</v>
          </cell>
          <cell r="W9">
            <v>25</v>
          </cell>
          <cell r="X9">
            <v>17</v>
          </cell>
          <cell r="Y9">
            <v>24</v>
          </cell>
          <cell r="Z9">
            <v>22</v>
          </cell>
          <cell r="AA9">
            <v>0</v>
          </cell>
          <cell r="AB9">
            <v>9623726737</v>
          </cell>
          <cell r="AC9">
            <v>0</v>
          </cell>
          <cell r="AD9" t="str">
            <v>photo2</v>
          </cell>
        </row>
        <row r="10">
          <cell r="B10">
            <v>3</v>
          </cell>
          <cell r="C10">
            <v>494</v>
          </cell>
          <cell r="D10" t="str">
            <v xml:space="preserve">ओम बाळू धायगुडे </v>
          </cell>
          <cell r="E10" t="str">
            <v xml:space="preserve">वैशाली </v>
          </cell>
          <cell r="F10" t="str">
            <v xml:space="preserve">बाळू </v>
          </cell>
          <cell r="G10" t="str">
            <v>M</v>
          </cell>
          <cell r="H10">
            <v>41086</v>
          </cell>
          <cell r="I10" t="str">
            <v xml:space="preserve">मराठी </v>
          </cell>
          <cell r="J10" t="str">
            <v xml:space="preserve">मराठी </v>
          </cell>
          <cell r="K10" t="str">
            <v>मु. पो. पाडळी, ता.खंडाळा, जि. सातारा पिन - ४१५५२३</v>
          </cell>
          <cell r="L10">
            <v>19</v>
          </cell>
          <cell r="M10">
            <v>20</v>
          </cell>
          <cell r="N10">
            <v>115</v>
          </cell>
          <cell r="O10">
            <v>116</v>
          </cell>
          <cell r="P10">
            <v>13</v>
          </cell>
          <cell r="Q10">
            <v>23</v>
          </cell>
          <cell r="R10">
            <v>21</v>
          </cell>
          <cell r="S10">
            <v>22</v>
          </cell>
          <cell r="T10">
            <v>25</v>
          </cell>
          <cell r="U10">
            <v>8</v>
          </cell>
          <cell r="V10">
            <v>24</v>
          </cell>
          <cell r="W10">
            <v>25</v>
          </cell>
          <cell r="X10">
            <v>17</v>
          </cell>
          <cell r="Y10">
            <v>24</v>
          </cell>
          <cell r="Z10">
            <v>22</v>
          </cell>
          <cell r="AA10">
            <v>0</v>
          </cell>
          <cell r="AB10">
            <v>9890210828</v>
          </cell>
          <cell r="AC10">
            <v>0</v>
          </cell>
          <cell r="AD10" t="str">
            <v>photo3</v>
          </cell>
        </row>
        <row r="11">
          <cell r="B11">
            <v>4</v>
          </cell>
          <cell r="C11">
            <v>486</v>
          </cell>
          <cell r="D11" t="str">
            <v>साहिल केशव बरकडे</v>
          </cell>
          <cell r="E11" t="str">
            <v xml:space="preserve">अनिता </v>
          </cell>
          <cell r="F11" t="str">
            <v xml:space="preserve">केशव </v>
          </cell>
          <cell r="G11" t="str">
            <v>M</v>
          </cell>
          <cell r="H11">
            <v>40918</v>
          </cell>
          <cell r="I11" t="str">
            <v xml:space="preserve">मराठी </v>
          </cell>
          <cell r="J11" t="str">
            <v xml:space="preserve">मराठी </v>
          </cell>
          <cell r="K11" t="str">
            <v>मु. पो. पाडळी, ता.खंडाळा, जि. सातारा पिन - ४१५५२४</v>
          </cell>
          <cell r="L11">
            <v>22</v>
          </cell>
          <cell r="M11">
            <v>23</v>
          </cell>
          <cell r="N11">
            <v>118</v>
          </cell>
          <cell r="O11">
            <v>119</v>
          </cell>
          <cell r="P11">
            <v>13</v>
          </cell>
          <cell r="Q11">
            <v>23</v>
          </cell>
          <cell r="R11">
            <v>21</v>
          </cell>
          <cell r="S11">
            <v>22</v>
          </cell>
          <cell r="T11">
            <v>25</v>
          </cell>
          <cell r="U11">
            <v>8</v>
          </cell>
          <cell r="V11">
            <v>24</v>
          </cell>
          <cell r="W11">
            <v>25</v>
          </cell>
          <cell r="X11">
            <v>17</v>
          </cell>
          <cell r="Y11">
            <v>24</v>
          </cell>
          <cell r="Z11">
            <v>22</v>
          </cell>
          <cell r="AA11">
            <v>0</v>
          </cell>
          <cell r="AB11">
            <v>7741929530</v>
          </cell>
          <cell r="AC11">
            <v>0</v>
          </cell>
          <cell r="AD11" t="str">
            <v>photo4</v>
          </cell>
        </row>
        <row r="12">
          <cell r="B12">
            <v>5</v>
          </cell>
          <cell r="C12">
            <v>481</v>
          </cell>
          <cell r="D12" t="str">
            <v xml:space="preserve">सत्यजित रामचंद्र पडळकर </v>
          </cell>
          <cell r="E12" t="str">
            <v xml:space="preserve">अलका </v>
          </cell>
          <cell r="F12" t="str">
            <v xml:space="preserve">रामचंद्र </v>
          </cell>
          <cell r="G12" t="str">
            <v>M</v>
          </cell>
          <cell r="H12">
            <v>40926</v>
          </cell>
          <cell r="I12" t="str">
            <v xml:space="preserve">मराठी </v>
          </cell>
          <cell r="J12" t="str">
            <v xml:space="preserve">मराठी </v>
          </cell>
          <cell r="K12" t="str">
            <v>मु. पो. पाडळी, ता.खंडाळा, जि. सातारा पिन - ४१५५२५</v>
          </cell>
          <cell r="L12">
            <v>19</v>
          </cell>
          <cell r="M12">
            <v>20</v>
          </cell>
          <cell r="N12">
            <v>118</v>
          </cell>
          <cell r="O12">
            <v>119</v>
          </cell>
          <cell r="P12">
            <v>13</v>
          </cell>
          <cell r="Q12">
            <v>23</v>
          </cell>
          <cell r="R12">
            <v>21</v>
          </cell>
          <cell r="S12">
            <v>22</v>
          </cell>
          <cell r="T12">
            <v>25</v>
          </cell>
          <cell r="U12">
            <v>8</v>
          </cell>
          <cell r="V12">
            <v>24</v>
          </cell>
          <cell r="W12">
            <v>25</v>
          </cell>
          <cell r="X12">
            <v>17</v>
          </cell>
          <cell r="Y12">
            <v>24</v>
          </cell>
          <cell r="Z12">
            <v>22</v>
          </cell>
          <cell r="AA12">
            <v>0</v>
          </cell>
          <cell r="AB12">
            <v>0</v>
          </cell>
          <cell r="AC12">
            <v>0</v>
          </cell>
          <cell r="AD12" t="str">
            <v>photo5</v>
          </cell>
        </row>
        <row r="13">
          <cell r="B13">
            <v>6</v>
          </cell>
          <cell r="C13">
            <v>488</v>
          </cell>
          <cell r="D13" t="str">
            <v>सोहम रघुनाथ धायगुडे</v>
          </cell>
          <cell r="E13" t="str">
            <v xml:space="preserve">अस्मिता </v>
          </cell>
          <cell r="F13" t="str">
            <v xml:space="preserve">रघुनाथ </v>
          </cell>
          <cell r="G13" t="str">
            <v>M</v>
          </cell>
          <cell r="H13">
            <v>41046</v>
          </cell>
          <cell r="I13" t="str">
            <v xml:space="preserve">मराठी </v>
          </cell>
          <cell r="J13" t="str">
            <v xml:space="preserve">मराठी </v>
          </cell>
          <cell r="K13" t="str">
            <v>मु. पो. पाडळी, ता.खंडाळा, जि. सातारा पिन - ४१५५२६</v>
          </cell>
          <cell r="L13">
            <v>23</v>
          </cell>
          <cell r="M13">
            <v>24</v>
          </cell>
          <cell r="N13">
            <v>117</v>
          </cell>
          <cell r="O13">
            <v>118</v>
          </cell>
          <cell r="P13">
            <v>13</v>
          </cell>
          <cell r="Q13">
            <v>23</v>
          </cell>
          <cell r="R13">
            <v>21</v>
          </cell>
          <cell r="S13">
            <v>22</v>
          </cell>
          <cell r="T13">
            <v>25</v>
          </cell>
          <cell r="U13">
            <v>8</v>
          </cell>
          <cell r="V13">
            <v>24</v>
          </cell>
          <cell r="W13">
            <v>25</v>
          </cell>
          <cell r="X13">
            <v>17</v>
          </cell>
          <cell r="Y13">
            <v>24</v>
          </cell>
          <cell r="Z13">
            <v>22</v>
          </cell>
          <cell r="AA13">
            <v>0</v>
          </cell>
          <cell r="AB13">
            <v>8108909394</v>
          </cell>
          <cell r="AC13">
            <v>0</v>
          </cell>
          <cell r="AD13" t="str">
            <v>photo6</v>
          </cell>
        </row>
        <row r="14">
          <cell r="B14">
            <v>7</v>
          </cell>
          <cell r="C14">
            <v>489</v>
          </cell>
          <cell r="D14" t="str">
            <v xml:space="preserve">दिग्विजय सचिन माने </v>
          </cell>
          <cell r="E14" t="str">
            <v xml:space="preserve">गौरी </v>
          </cell>
          <cell r="F14" t="str">
            <v xml:space="preserve">सचिन </v>
          </cell>
          <cell r="G14" t="str">
            <v>M</v>
          </cell>
          <cell r="H14">
            <v>41017</v>
          </cell>
          <cell r="I14" t="str">
            <v xml:space="preserve">मराठी </v>
          </cell>
          <cell r="J14" t="str">
            <v xml:space="preserve">मराठी </v>
          </cell>
          <cell r="K14" t="str">
            <v>मु. पो. पाडळी, ता.खंडाळा, जि. सातारा पिन - ४१५५२७</v>
          </cell>
          <cell r="L14">
            <v>21</v>
          </cell>
          <cell r="M14">
            <v>22</v>
          </cell>
          <cell r="N14">
            <v>117</v>
          </cell>
          <cell r="O14">
            <v>118</v>
          </cell>
          <cell r="P14">
            <v>13</v>
          </cell>
          <cell r="Q14">
            <v>23</v>
          </cell>
          <cell r="R14">
            <v>21</v>
          </cell>
          <cell r="S14">
            <v>22</v>
          </cell>
          <cell r="T14">
            <v>25</v>
          </cell>
          <cell r="U14">
            <v>8</v>
          </cell>
          <cell r="V14">
            <v>24</v>
          </cell>
          <cell r="W14">
            <v>25</v>
          </cell>
          <cell r="X14">
            <v>17</v>
          </cell>
          <cell r="Y14">
            <v>24</v>
          </cell>
          <cell r="Z14">
            <v>22</v>
          </cell>
          <cell r="AA14">
            <v>0</v>
          </cell>
          <cell r="AB14">
            <v>0</v>
          </cell>
          <cell r="AC14">
            <v>0</v>
          </cell>
          <cell r="AD14" t="str">
            <v>photo7</v>
          </cell>
        </row>
        <row r="15">
          <cell r="B15">
            <v>8</v>
          </cell>
          <cell r="C15">
            <v>491</v>
          </cell>
          <cell r="D15" t="str">
            <v xml:space="preserve">साईराज धनाजी माने </v>
          </cell>
          <cell r="E15" t="str">
            <v xml:space="preserve">अश्विनी </v>
          </cell>
          <cell r="F15" t="str">
            <v xml:space="preserve">धनाजी </v>
          </cell>
          <cell r="G15" t="str">
            <v>M</v>
          </cell>
          <cell r="H15">
            <v>41026</v>
          </cell>
          <cell r="I15" t="str">
            <v xml:space="preserve">मराठी </v>
          </cell>
          <cell r="J15" t="str">
            <v xml:space="preserve">मराठी </v>
          </cell>
          <cell r="K15" t="str">
            <v>मु. पो. पाडळी, ता.खंडाळा, जि. सातारा पिन - ४१५५२८</v>
          </cell>
          <cell r="L15">
            <v>14</v>
          </cell>
          <cell r="M15">
            <v>15</v>
          </cell>
          <cell r="N15">
            <v>113</v>
          </cell>
          <cell r="O15">
            <v>114</v>
          </cell>
          <cell r="P15">
            <v>13</v>
          </cell>
          <cell r="Q15">
            <v>23</v>
          </cell>
          <cell r="R15">
            <v>21</v>
          </cell>
          <cell r="S15">
            <v>22</v>
          </cell>
          <cell r="T15">
            <v>25</v>
          </cell>
          <cell r="U15">
            <v>8</v>
          </cell>
          <cell r="V15">
            <v>24</v>
          </cell>
          <cell r="W15">
            <v>25</v>
          </cell>
          <cell r="X15">
            <v>17</v>
          </cell>
          <cell r="Y15">
            <v>24</v>
          </cell>
          <cell r="Z15">
            <v>22</v>
          </cell>
          <cell r="AA15">
            <v>0</v>
          </cell>
          <cell r="AB15">
            <v>0</v>
          </cell>
          <cell r="AC15">
            <v>0</v>
          </cell>
          <cell r="AD15" t="str">
            <v>photo8</v>
          </cell>
        </row>
        <row r="16">
          <cell r="B16">
            <v>9</v>
          </cell>
          <cell r="C16">
            <v>527</v>
          </cell>
          <cell r="D16" t="str">
            <v xml:space="preserve">राज मारुती कचरे </v>
          </cell>
          <cell r="E16" t="str">
            <v xml:space="preserve">सुनिता </v>
          </cell>
          <cell r="F16" t="str">
            <v xml:space="preserve">मारुती </v>
          </cell>
          <cell r="G16" t="str">
            <v>M</v>
          </cell>
          <cell r="H16">
            <v>40952</v>
          </cell>
          <cell r="I16" t="str">
            <v xml:space="preserve">मराठी </v>
          </cell>
          <cell r="J16" t="str">
            <v xml:space="preserve">मराठी </v>
          </cell>
          <cell r="K16" t="str">
            <v>मु. पो. पाडळी, ता.खंडाळा, जि. सातारा पिन - ४१५५२९</v>
          </cell>
          <cell r="L16">
            <v>18</v>
          </cell>
          <cell r="M16">
            <v>19</v>
          </cell>
          <cell r="N16">
            <v>112</v>
          </cell>
          <cell r="O16">
            <v>113</v>
          </cell>
          <cell r="P16">
            <v>6</v>
          </cell>
          <cell r="Q16">
            <v>23</v>
          </cell>
          <cell r="R16">
            <v>21</v>
          </cell>
          <cell r="S16">
            <v>22</v>
          </cell>
          <cell r="T16">
            <v>25</v>
          </cell>
          <cell r="U16">
            <v>8</v>
          </cell>
          <cell r="V16">
            <v>24</v>
          </cell>
          <cell r="W16">
            <v>25</v>
          </cell>
          <cell r="X16">
            <v>17</v>
          </cell>
          <cell r="Y16">
            <v>24</v>
          </cell>
          <cell r="Z16">
            <v>22</v>
          </cell>
          <cell r="AA16">
            <v>0</v>
          </cell>
          <cell r="AB16">
            <v>9921270635</v>
          </cell>
          <cell r="AC16">
            <v>0</v>
          </cell>
          <cell r="AD16" t="str">
            <v>photo9</v>
          </cell>
        </row>
        <row r="17">
          <cell r="B17">
            <v>10</v>
          </cell>
          <cell r="C17">
            <v>501</v>
          </cell>
          <cell r="D17" t="str">
            <v>दिग्विजय दादासो धायगुडे</v>
          </cell>
          <cell r="E17" t="str">
            <v xml:space="preserve">वंदना </v>
          </cell>
          <cell r="F17" t="str">
            <v xml:space="preserve">दादासो </v>
          </cell>
          <cell r="G17" t="str">
            <v>M</v>
          </cell>
          <cell r="H17">
            <v>40931</v>
          </cell>
          <cell r="I17" t="str">
            <v xml:space="preserve">मराठी </v>
          </cell>
          <cell r="J17" t="str">
            <v xml:space="preserve">मराठी </v>
          </cell>
          <cell r="K17" t="str">
            <v>मु. पो. पाडळी, ता.खंडाळा, जि. सातारा पिन - ४१५५३१</v>
          </cell>
          <cell r="L17">
            <v>20</v>
          </cell>
          <cell r="M17">
            <v>21</v>
          </cell>
          <cell r="N17">
            <v>118</v>
          </cell>
          <cell r="O17">
            <v>119</v>
          </cell>
          <cell r="P17">
            <v>13</v>
          </cell>
          <cell r="Q17">
            <v>23</v>
          </cell>
          <cell r="R17">
            <v>21</v>
          </cell>
          <cell r="S17">
            <v>22</v>
          </cell>
          <cell r="T17">
            <v>25</v>
          </cell>
          <cell r="U17">
            <v>8</v>
          </cell>
          <cell r="V17">
            <v>24</v>
          </cell>
          <cell r="W17">
            <v>25</v>
          </cell>
          <cell r="X17">
            <v>17</v>
          </cell>
          <cell r="Y17">
            <v>24</v>
          </cell>
          <cell r="Z17">
            <v>22</v>
          </cell>
          <cell r="AA17">
            <v>0</v>
          </cell>
          <cell r="AB17">
            <v>7057926193</v>
          </cell>
          <cell r="AC17">
            <v>0</v>
          </cell>
          <cell r="AD17" t="str">
            <v>photo11</v>
          </cell>
        </row>
        <row r="18">
          <cell r="B18">
            <v>11</v>
          </cell>
          <cell r="C18">
            <v>534</v>
          </cell>
          <cell r="D18" t="str">
            <v xml:space="preserve">साईराज नानासो पिसाळ </v>
          </cell>
          <cell r="E18" t="str">
            <v xml:space="preserve">सुरेखा </v>
          </cell>
          <cell r="F18" t="str">
            <v xml:space="preserve">नानासो </v>
          </cell>
          <cell r="G18" t="str">
            <v>M</v>
          </cell>
          <cell r="H18">
            <v>40920</v>
          </cell>
          <cell r="I18" t="str">
            <v xml:space="preserve">मराठी </v>
          </cell>
          <cell r="J18" t="str">
            <v xml:space="preserve">मराठी </v>
          </cell>
          <cell r="K18" t="str">
            <v>मु. पो. पाडळी, ता.खंडाळा, जि. सातारा पिन - ४१५५३२</v>
          </cell>
          <cell r="L18">
            <v>17</v>
          </cell>
          <cell r="M18">
            <v>18</v>
          </cell>
          <cell r="N18">
            <v>109</v>
          </cell>
          <cell r="O18">
            <v>110</v>
          </cell>
          <cell r="P18">
            <v>0</v>
          </cell>
          <cell r="Q18">
            <v>18</v>
          </cell>
          <cell r="R18">
            <v>21</v>
          </cell>
          <cell r="S18">
            <v>22</v>
          </cell>
          <cell r="T18">
            <v>25</v>
          </cell>
          <cell r="U18">
            <v>8</v>
          </cell>
          <cell r="V18">
            <v>24</v>
          </cell>
          <cell r="W18">
            <v>25</v>
          </cell>
          <cell r="X18">
            <v>17</v>
          </cell>
          <cell r="Y18">
            <v>24</v>
          </cell>
          <cell r="Z18">
            <v>22</v>
          </cell>
          <cell r="AA18">
            <v>0</v>
          </cell>
          <cell r="AB18">
            <v>0</v>
          </cell>
          <cell r="AC18">
            <v>0</v>
          </cell>
          <cell r="AD18" t="str">
            <v>photo12</v>
          </cell>
        </row>
        <row r="19">
          <cell r="B19">
            <v>12</v>
          </cell>
          <cell r="C19">
            <v>536</v>
          </cell>
          <cell r="D19" t="str">
            <v>साहिल प्रकाश धायगुडे</v>
          </cell>
          <cell r="E19" t="str">
            <v xml:space="preserve">मंगल </v>
          </cell>
          <cell r="F19" t="str">
            <v xml:space="preserve">प्रकाश </v>
          </cell>
          <cell r="G19" t="str">
            <v>M</v>
          </cell>
          <cell r="H19">
            <v>40886</v>
          </cell>
          <cell r="I19" t="str">
            <v xml:space="preserve">मराठी </v>
          </cell>
          <cell r="J19" t="str">
            <v xml:space="preserve">मराठी </v>
          </cell>
          <cell r="K19" t="str">
            <v>मु. पो. पाडळी, ता.खंडाळा, जि. सातारा पिन - ४१५५३३</v>
          </cell>
          <cell r="L19">
            <v>15</v>
          </cell>
          <cell r="M19">
            <v>16</v>
          </cell>
          <cell r="N19">
            <v>109</v>
          </cell>
          <cell r="O19">
            <v>110</v>
          </cell>
          <cell r="P19">
            <v>0</v>
          </cell>
          <cell r="Q19">
            <v>8</v>
          </cell>
          <cell r="R19">
            <v>21</v>
          </cell>
          <cell r="S19">
            <v>22</v>
          </cell>
          <cell r="T19">
            <v>25</v>
          </cell>
          <cell r="U19">
            <v>8</v>
          </cell>
          <cell r="V19">
            <v>23</v>
          </cell>
          <cell r="W19">
            <v>25</v>
          </cell>
          <cell r="X19">
            <v>17</v>
          </cell>
          <cell r="Y19">
            <v>24</v>
          </cell>
          <cell r="Z19">
            <v>22</v>
          </cell>
          <cell r="AA19">
            <v>0</v>
          </cell>
          <cell r="AB19">
            <v>0</v>
          </cell>
          <cell r="AC19">
            <v>0</v>
          </cell>
          <cell r="AD19" t="str">
            <v>photo13</v>
          </cell>
        </row>
        <row r="20">
          <cell r="B20">
            <v>13</v>
          </cell>
          <cell r="C20">
            <v>498</v>
          </cell>
          <cell r="D20" t="str">
            <v xml:space="preserve">सतिश शामराव लांडगे </v>
          </cell>
          <cell r="E20" t="str">
            <v xml:space="preserve">राणी </v>
          </cell>
          <cell r="F20" t="str">
            <v xml:space="preserve">शामराव </v>
          </cell>
          <cell r="G20" t="str">
            <v xml:space="preserve">M </v>
          </cell>
          <cell r="H20">
            <v>41077</v>
          </cell>
          <cell r="I20" t="str">
            <v xml:space="preserve">मराठी </v>
          </cell>
          <cell r="J20" t="str">
            <v xml:space="preserve">मराठी </v>
          </cell>
          <cell r="K20" t="str">
            <v>मु. पो. पाडळी, ता.खंडाळा, जि. सातारा पिन - ४१५५३४</v>
          </cell>
          <cell r="L20">
            <v>18</v>
          </cell>
          <cell r="M20">
            <v>19</v>
          </cell>
          <cell r="N20">
            <v>109</v>
          </cell>
          <cell r="O20">
            <v>110</v>
          </cell>
          <cell r="P20">
            <v>13</v>
          </cell>
          <cell r="Q20">
            <v>23</v>
          </cell>
          <cell r="R20">
            <v>21</v>
          </cell>
          <cell r="S20">
            <v>22</v>
          </cell>
          <cell r="T20">
            <v>25</v>
          </cell>
          <cell r="U20">
            <v>8</v>
          </cell>
          <cell r="V20">
            <v>24</v>
          </cell>
          <cell r="W20">
            <v>25</v>
          </cell>
          <cell r="X20">
            <v>17</v>
          </cell>
          <cell r="Y20">
            <v>24</v>
          </cell>
          <cell r="Z20">
            <v>22</v>
          </cell>
          <cell r="AA20">
            <v>0</v>
          </cell>
          <cell r="AB20">
            <v>9689518089</v>
          </cell>
          <cell r="AC20">
            <v>0</v>
          </cell>
          <cell r="AD20" t="str">
            <v>photo14</v>
          </cell>
        </row>
        <row r="21">
          <cell r="B21">
            <v>14</v>
          </cell>
          <cell r="C21">
            <v>482</v>
          </cell>
          <cell r="D21" t="str">
            <v xml:space="preserve">आयुष जालिंदर बाबर </v>
          </cell>
          <cell r="E21" t="str">
            <v xml:space="preserve">अर्चना </v>
          </cell>
          <cell r="F21" t="str">
            <v xml:space="preserve">जालिंदर </v>
          </cell>
          <cell r="G21" t="str">
            <v>M</v>
          </cell>
          <cell r="H21">
            <v>40895</v>
          </cell>
          <cell r="I21" t="str">
            <v xml:space="preserve">मराठी </v>
          </cell>
          <cell r="J21" t="str">
            <v xml:space="preserve">मराठी </v>
          </cell>
          <cell r="K21" t="str">
            <v>मु. पो. पाडळी, ता.खंडाळा, जि. सातारा पिन - ४१५५३५</v>
          </cell>
          <cell r="L21">
            <v>16</v>
          </cell>
          <cell r="M21">
            <v>17</v>
          </cell>
          <cell r="N21">
            <v>101</v>
          </cell>
          <cell r="O21">
            <v>102</v>
          </cell>
          <cell r="P21">
            <v>13</v>
          </cell>
          <cell r="Q21">
            <v>23</v>
          </cell>
          <cell r="R21">
            <v>21</v>
          </cell>
          <cell r="S21">
            <v>22</v>
          </cell>
          <cell r="T21">
            <v>25</v>
          </cell>
          <cell r="U21">
            <v>8</v>
          </cell>
          <cell r="V21">
            <v>24</v>
          </cell>
          <cell r="W21">
            <v>25</v>
          </cell>
          <cell r="X21">
            <v>17</v>
          </cell>
          <cell r="Y21">
            <v>24</v>
          </cell>
          <cell r="Z21">
            <v>22</v>
          </cell>
          <cell r="AA21">
            <v>0</v>
          </cell>
          <cell r="AB21">
            <v>9527358087</v>
          </cell>
          <cell r="AC21">
            <v>0</v>
          </cell>
          <cell r="AD21" t="str">
            <v>photo15</v>
          </cell>
        </row>
        <row r="22">
          <cell r="B22">
            <v>15</v>
          </cell>
          <cell r="C22">
            <v>503</v>
          </cell>
          <cell r="D22" t="str">
            <v xml:space="preserve">श्रेयस मंगेश खिलारे </v>
          </cell>
          <cell r="E22" t="str">
            <v xml:space="preserve">मनिषा </v>
          </cell>
          <cell r="F22" t="str">
            <v xml:space="preserve">मंगेश </v>
          </cell>
          <cell r="G22" t="str">
            <v>M</v>
          </cell>
          <cell r="H22">
            <v>41030</v>
          </cell>
          <cell r="I22" t="str">
            <v xml:space="preserve">मराठी </v>
          </cell>
          <cell r="J22" t="str">
            <v xml:space="preserve">मराठी </v>
          </cell>
          <cell r="K22" t="str">
            <v>मु. पो. पाडळी, ता.खंडाळा, जि. सातारा पिन - ४१५५३६</v>
          </cell>
          <cell r="L22">
            <v>16</v>
          </cell>
          <cell r="M22">
            <v>17</v>
          </cell>
          <cell r="N22">
            <v>105</v>
          </cell>
          <cell r="O22">
            <v>106</v>
          </cell>
          <cell r="P22">
            <v>13</v>
          </cell>
          <cell r="Q22">
            <v>23</v>
          </cell>
          <cell r="R22">
            <v>21</v>
          </cell>
          <cell r="S22">
            <v>22</v>
          </cell>
          <cell r="T22">
            <v>25</v>
          </cell>
          <cell r="U22">
            <v>8</v>
          </cell>
          <cell r="V22">
            <v>24</v>
          </cell>
          <cell r="W22">
            <v>25</v>
          </cell>
          <cell r="X22">
            <v>17</v>
          </cell>
          <cell r="Y22">
            <v>24</v>
          </cell>
          <cell r="Z22">
            <v>22</v>
          </cell>
          <cell r="AA22">
            <v>0</v>
          </cell>
          <cell r="AB22">
            <v>7387895911</v>
          </cell>
          <cell r="AC22">
            <v>0</v>
          </cell>
          <cell r="AD22" t="str">
            <v>photo16</v>
          </cell>
        </row>
        <row r="23">
          <cell r="B23">
            <v>16</v>
          </cell>
          <cell r="C23">
            <v>529</v>
          </cell>
          <cell r="D23" t="str">
            <v xml:space="preserve">श्रेयस शामराव कुंभार </v>
          </cell>
          <cell r="E23" t="str">
            <v xml:space="preserve">अमृता </v>
          </cell>
          <cell r="F23" t="str">
            <v xml:space="preserve">शामराव </v>
          </cell>
          <cell r="G23" t="str">
            <v xml:space="preserve">M </v>
          </cell>
          <cell r="H23">
            <v>41211</v>
          </cell>
          <cell r="I23" t="str">
            <v xml:space="preserve">मराठी </v>
          </cell>
          <cell r="J23" t="str">
            <v xml:space="preserve">मराठी </v>
          </cell>
          <cell r="K23" t="str">
            <v>मु. पो. पाडळी, ता.खंडाळा, जि. सातारा पिन - ४१५५३७</v>
          </cell>
          <cell r="L23">
            <v>16</v>
          </cell>
          <cell r="M23">
            <v>17</v>
          </cell>
          <cell r="N23">
            <v>109</v>
          </cell>
          <cell r="O23">
            <v>110</v>
          </cell>
          <cell r="P23">
            <v>2</v>
          </cell>
          <cell r="Q23">
            <v>23</v>
          </cell>
          <cell r="R23">
            <v>21</v>
          </cell>
          <cell r="S23">
            <v>22</v>
          </cell>
          <cell r="T23">
            <v>25</v>
          </cell>
          <cell r="U23">
            <v>8</v>
          </cell>
          <cell r="V23">
            <v>24</v>
          </cell>
          <cell r="W23">
            <v>25</v>
          </cell>
          <cell r="X23">
            <v>17</v>
          </cell>
          <cell r="Y23">
            <v>24</v>
          </cell>
          <cell r="Z23">
            <v>22</v>
          </cell>
          <cell r="AA23">
            <v>0</v>
          </cell>
          <cell r="AB23">
            <v>9960585717</v>
          </cell>
          <cell r="AC23">
            <v>0</v>
          </cell>
          <cell r="AD23" t="str">
            <v>photo17</v>
          </cell>
        </row>
        <row r="24">
          <cell r="B24">
            <v>17</v>
          </cell>
          <cell r="C24">
            <v>484</v>
          </cell>
          <cell r="D24" t="str">
            <v>तेजस्विनी लालासो धायगुडे</v>
          </cell>
          <cell r="E24" t="str">
            <v xml:space="preserve">मंगल </v>
          </cell>
          <cell r="F24" t="str">
            <v xml:space="preserve">लालासो </v>
          </cell>
          <cell r="G24" t="str">
            <v>F</v>
          </cell>
          <cell r="H24">
            <v>41092</v>
          </cell>
          <cell r="I24" t="str">
            <v xml:space="preserve">मराठी </v>
          </cell>
          <cell r="J24" t="str">
            <v xml:space="preserve">मराठी </v>
          </cell>
          <cell r="K24" t="str">
            <v>मु. पो. पाडळी, ता.खंडाळा, जि. सातारा पिन - ४१५५३८</v>
          </cell>
          <cell r="L24">
            <v>16</v>
          </cell>
          <cell r="M24">
            <v>17</v>
          </cell>
          <cell r="N24">
            <v>104</v>
          </cell>
          <cell r="O24">
            <v>105</v>
          </cell>
          <cell r="P24">
            <v>13</v>
          </cell>
          <cell r="Q24">
            <v>23</v>
          </cell>
          <cell r="R24">
            <v>21</v>
          </cell>
          <cell r="S24">
            <v>22</v>
          </cell>
          <cell r="T24">
            <v>25</v>
          </cell>
          <cell r="U24">
            <v>8</v>
          </cell>
          <cell r="V24">
            <v>24</v>
          </cell>
          <cell r="W24">
            <v>25</v>
          </cell>
          <cell r="X24">
            <v>17</v>
          </cell>
          <cell r="Y24">
            <v>24</v>
          </cell>
          <cell r="Z24">
            <v>22</v>
          </cell>
          <cell r="AA24">
            <v>0</v>
          </cell>
          <cell r="AB24">
            <v>9657809635</v>
          </cell>
          <cell r="AC24">
            <v>0</v>
          </cell>
          <cell r="AD24" t="str">
            <v>photo18</v>
          </cell>
        </row>
        <row r="25">
          <cell r="B25">
            <v>18</v>
          </cell>
          <cell r="C25">
            <v>485</v>
          </cell>
          <cell r="D25" t="str">
            <v>स्वरांजली सुभाष धायगुडे</v>
          </cell>
          <cell r="E25" t="str">
            <v xml:space="preserve">लालाबाई </v>
          </cell>
          <cell r="F25" t="str">
            <v xml:space="preserve">सुभाष </v>
          </cell>
          <cell r="G25" t="str">
            <v>F</v>
          </cell>
          <cell r="H25">
            <v>41115</v>
          </cell>
          <cell r="I25" t="str">
            <v xml:space="preserve">मराठी </v>
          </cell>
          <cell r="J25" t="str">
            <v xml:space="preserve">मराठी </v>
          </cell>
          <cell r="K25" t="str">
            <v>मु. पो. पाडळी, ता.खंडाळा, जि. सातारा पिन - ४१५५३९</v>
          </cell>
          <cell r="L25">
            <v>19</v>
          </cell>
          <cell r="M25">
            <v>20</v>
          </cell>
          <cell r="N25">
            <v>115</v>
          </cell>
          <cell r="O25">
            <v>116</v>
          </cell>
          <cell r="P25">
            <v>13</v>
          </cell>
          <cell r="Q25">
            <v>23</v>
          </cell>
          <cell r="R25">
            <v>21</v>
          </cell>
          <cell r="S25">
            <v>22</v>
          </cell>
          <cell r="T25">
            <v>25</v>
          </cell>
          <cell r="U25">
            <v>8</v>
          </cell>
          <cell r="V25">
            <v>24</v>
          </cell>
          <cell r="W25">
            <v>25</v>
          </cell>
          <cell r="X25">
            <v>17</v>
          </cell>
          <cell r="Y25">
            <v>24</v>
          </cell>
          <cell r="Z25">
            <v>22</v>
          </cell>
          <cell r="AA25">
            <v>0</v>
          </cell>
          <cell r="AB25">
            <v>0</v>
          </cell>
          <cell r="AC25">
            <v>0</v>
          </cell>
          <cell r="AD25" t="str">
            <v>photo19</v>
          </cell>
        </row>
        <row r="26">
          <cell r="B26">
            <v>19</v>
          </cell>
          <cell r="C26">
            <v>487</v>
          </cell>
          <cell r="D26" t="str">
            <v xml:space="preserve">संस्कृती सागर गावडे </v>
          </cell>
          <cell r="E26" t="str">
            <v xml:space="preserve">सारिका </v>
          </cell>
          <cell r="F26" t="str">
            <v xml:space="preserve">सागर </v>
          </cell>
          <cell r="G26" t="str">
            <v>F</v>
          </cell>
          <cell r="H26">
            <v>41002</v>
          </cell>
          <cell r="I26" t="str">
            <v xml:space="preserve">मराठी </v>
          </cell>
          <cell r="J26" t="str">
            <v xml:space="preserve">मराठी </v>
          </cell>
          <cell r="K26" t="str">
            <v>मु. पो. पाडळी, ता.खंडाळा, जि. सातारा पिन - ४१५५४०</v>
          </cell>
          <cell r="L26">
            <v>18</v>
          </cell>
          <cell r="M26">
            <v>19</v>
          </cell>
          <cell r="N26">
            <v>115</v>
          </cell>
          <cell r="O26">
            <v>116</v>
          </cell>
          <cell r="P26">
            <v>13</v>
          </cell>
          <cell r="Q26">
            <v>23</v>
          </cell>
          <cell r="R26">
            <v>21</v>
          </cell>
          <cell r="S26">
            <v>22</v>
          </cell>
          <cell r="T26">
            <v>25</v>
          </cell>
          <cell r="U26">
            <v>8</v>
          </cell>
          <cell r="V26">
            <v>24</v>
          </cell>
          <cell r="W26">
            <v>25</v>
          </cell>
          <cell r="X26">
            <v>17</v>
          </cell>
          <cell r="Y26">
            <v>24</v>
          </cell>
          <cell r="Z26">
            <v>22</v>
          </cell>
          <cell r="AA26">
            <v>0</v>
          </cell>
          <cell r="AB26">
            <v>9604827272</v>
          </cell>
          <cell r="AC26">
            <v>0</v>
          </cell>
          <cell r="AD26" t="str">
            <v>photo20</v>
          </cell>
        </row>
        <row r="27">
          <cell r="B27">
            <v>20</v>
          </cell>
          <cell r="C27">
            <v>493</v>
          </cell>
          <cell r="D27" t="str">
            <v>ज्ञानेश्वरी तात्यासो धायगुडे</v>
          </cell>
          <cell r="E27" t="str">
            <v xml:space="preserve">कविता </v>
          </cell>
          <cell r="F27" t="str">
            <v xml:space="preserve">तात्यासो </v>
          </cell>
          <cell r="G27" t="str">
            <v>F</v>
          </cell>
          <cell r="H27">
            <v>40893</v>
          </cell>
          <cell r="I27" t="str">
            <v xml:space="preserve">मराठी </v>
          </cell>
          <cell r="J27" t="str">
            <v xml:space="preserve">मराठी </v>
          </cell>
          <cell r="K27" t="str">
            <v>मु. पो. पाडळी, ता.खंडाळा, जि. सातारा पिन - ४१५५४१</v>
          </cell>
          <cell r="L27">
            <v>15</v>
          </cell>
          <cell r="M27">
            <v>16</v>
          </cell>
          <cell r="N27">
            <v>101</v>
          </cell>
          <cell r="O27">
            <v>102</v>
          </cell>
          <cell r="P27">
            <v>13</v>
          </cell>
          <cell r="Q27">
            <v>23</v>
          </cell>
          <cell r="R27">
            <v>21</v>
          </cell>
          <cell r="S27">
            <v>22</v>
          </cell>
          <cell r="T27">
            <v>25</v>
          </cell>
          <cell r="U27">
            <v>8</v>
          </cell>
          <cell r="V27">
            <v>24</v>
          </cell>
          <cell r="W27">
            <v>25</v>
          </cell>
          <cell r="X27">
            <v>17</v>
          </cell>
          <cell r="Y27">
            <v>24</v>
          </cell>
          <cell r="Z27">
            <v>22</v>
          </cell>
          <cell r="AA27">
            <v>0</v>
          </cell>
          <cell r="AB27">
            <v>9011398898</v>
          </cell>
          <cell r="AC27">
            <v>0</v>
          </cell>
          <cell r="AD27" t="str">
            <v>photo21</v>
          </cell>
        </row>
        <row r="28">
          <cell r="B28">
            <v>21</v>
          </cell>
          <cell r="C28">
            <v>502</v>
          </cell>
          <cell r="D28" t="str">
            <v xml:space="preserve">वैष्णवी धुळाजी कचरे </v>
          </cell>
          <cell r="E28" t="str">
            <v xml:space="preserve">अर्चना </v>
          </cell>
          <cell r="F28" t="str">
            <v xml:space="preserve">धुळाजी </v>
          </cell>
          <cell r="G28" t="str">
            <v>F</v>
          </cell>
          <cell r="H28">
            <v>41092</v>
          </cell>
          <cell r="I28" t="str">
            <v xml:space="preserve">मराठी </v>
          </cell>
          <cell r="J28" t="str">
            <v xml:space="preserve">मराठी </v>
          </cell>
          <cell r="K28" t="str">
            <v>मु. पो. पाडळी, ता.खंडाळा, जि. सातारा पिन - ४१५५४२</v>
          </cell>
          <cell r="L28">
            <v>17</v>
          </cell>
          <cell r="M28">
            <v>18</v>
          </cell>
          <cell r="N28">
            <v>112</v>
          </cell>
          <cell r="O28">
            <v>113</v>
          </cell>
          <cell r="P28">
            <v>13</v>
          </cell>
          <cell r="Q28">
            <v>23</v>
          </cell>
          <cell r="R28">
            <v>21</v>
          </cell>
          <cell r="S28">
            <v>22</v>
          </cell>
          <cell r="T28">
            <v>25</v>
          </cell>
          <cell r="U28">
            <v>8</v>
          </cell>
          <cell r="V28">
            <v>24</v>
          </cell>
          <cell r="W28">
            <v>25</v>
          </cell>
          <cell r="X28">
            <v>17</v>
          </cell>
          <cell r="Y28">
            <v>24</v>
          </cell>
          <cell r="Z28">
            <v>22</v>
          </cell>
          <cell r="AA28">
            <v>0</v>
          </cell>
          <cell r="AB28">
            <v>9657334320</v>
          </cell>
          <cell r="AC28">
            <v>0</v>
          </cell>
          <cell r="AD28" t="str">
            <v>photo22</v>
          </cell>
        </row>
        <row r="29">
          <cell r="B29">
            <v>22</v>
          </cell>
          <cell r="C29">
            <v>500</v>
          </cell>
          <cell r="D29" t="str">
            <v xml:space="preserve">सुप्रिया अमोल कचरे </v>
          </cell>
          <cell r="E29" t="str">
            <v xml:space="preserve">जयश्री </v>
          </cell>
          <cell r="F29" t="str">
            <v xml:space="preserve">अमोल </v>
          </cell>
          <cell r="G29" t="str">
            <v>F</v>
          </cell>
          <cell r="H29">
            <v>41127</v>
          </cell>
          <cell r="I29" t="str">
            <v xml:space="preserve">मराठी </v>
          </cell>
          <cell r="J29" t="str">
            <v xml:space="preserve">मराठी </v>
          </cell>
          <cell r="K29" t="str">
            <v>मु. पो. पाडळी, ता.खंडाळा, जि. सातारा पिन - ४१५५४३</v>
          </cell>
          <cell r="L29">
            <v>22</v>
          </cell>
          <cell r="M29">
            <v>23</v>
          </cell>
          <cell r="N29">
            <v>116</v>
          </cell>
          <cell r="O29">
            <v>117</v>
          </cell>
          <cell r="P29">
            <v>13</v>
          </cell>
          <cell r="Q29">
            <v>23</v>
          </cell>
          <cell r="R29">
            <v>21</v>
          </cell>
          <cell r="S29">
            <v>22</v>
          </cell>
          <cell r="T29">
            <v>25</v>
          </cell>
          <cell r="U29">
            <v>8</v>
          </cell>
          <cell r="V29">
            <v>24</v>
          </cell>
          <cell r="W29">
            <v>25</v>
          </cell>
          <cell r="X29">
            <v>17</v>
          </cell>
          <cell r="Y29">
            <v>24</v>
          </cell>
          <cell r="Z29">
            <v>22</v>
          </cell>
          <cell r="AA29">
            <v>0</v>
          </cell>
          <cell r="AB29">
            <v>8888137458</v>
          </cell>
          <cell r="AC29">
            <v>0</v>
          </cell>
          <cell r="AD29" t="str">
            <v>photo23</v>
          </cell>
        </row>
        <row r="30">
          <cell r="B30">
            <v>23</v>
          </cell>
          <cell r="C30">
            <v>499</v>
          </cell>
          <cell r="D30" t="str">
            <v xml:space="preserve">प्रणोती गुणाजी कचरे </v>
          </cell>
          <cell r="E30" t="str">
            <v xml:space="preserve">सारिका </v>
          </cell>
          <cell r="F30" t="str">
            <v xml:space="preserve">गुणाजी </v>
          </cell>
          <cell r="G30" t="str">
            <v>F</v>
          </cell>
          <cell r="H30">
            <v>41010</v>
          </cell>
          <cell r="I30" t="str">
            <v xml:space="preserve">मराठी </v>
          </cell>
          <cell r="J30" t="str">
            <v xml:space="preserve">मराठी </v>
          </cell>
          <cell r="K30" t="str">
            <v>मु. पो. पाडळी, ता.खंडाळा, जि. सातारा पिन - ४१५५४४</v>
          </cell>
          <cell r="L30">
            <v>18</v>
          </cell>
          <cell r="M30">
            <v>19</v>
          </cell>
          <cell r="N30">
            <v>108</v>
          </cell>
          <cell r="O30">
            <v>109</v>
          </cell>
          <cell r="P30">
            <v>13</v>
          </cell>
          <cell r="Q30">
            <v>23</v>
          </cell>
          <cell r="R30">
            <v>21</v>
          </cell>
          <cell r="S30">
            <v>22</v>
          </cell>
          <cell r="T30">
            <v>25</v>
          </cell>
          <cell r="U30">
            <v>8</v>
          </cell>
          <cell r="V30">
            <v>24</v>
          </cell>
          <cell r="W30">
            <v>25</v>
          </cell>
          <cell r="X30">
            <v>17</v>
          </cell>
          <cell r="Y30">
            <v>24</v>
          </cell>
          <cell r="Z30">
            <v>22</v>
          </cell>
          <cell r="AA30">
            <v>0</v>
          </cell>
          <cell r="AB30">
            <v>7719886700</v>
          </cell>
          <cell r="AC30">
            <v>0</v>
          </cell>
          <cell r="AD30" t="str">
            <v>photo24</v>
          </cell>
        </row>
        <row r="31">
          <cell r="B31">
            <v>24</v>
          </cell>
          <cell r="C31">
            <v>492</v>
          </cell>
          <cell r="D31" t="str">
            <v xml:space="preserve">अमृता संतोष माने </v>
          </cell>
          <cell r="E31" t="str">
            <v xml:space="preserve">छाया </v>
          </cell>
          <cell r="F31" t="str">
            <v xml:space="preserve">संतोष </v>
          </cell>
          <cell r="G31" t="str">
            <v>F</v>
          </cell>
          <cell r="H31">
            <v>40952</v>
          </cell>
          <cell r="I31" t="str">
            <v xml:space="preserve">मराठी </v>
          </cell>
          <cell r="J31" t="str">
            <v xml:space="preserve">मराठी </v>
          </cell>
          <cell r="K31" t="str">
            <v>मु. पो. पाडळी, ता.खंडाळा, जि. सातारा पिन - ४१५५४५</v>
          </cell>
          <cell r="L31">
            <v>15</v>
          </cell>
          <cell r="M31">
            <v>16</v>
          </cell>
          <cell r="N31">
            <v>104</v>
          </cell>
          <cell r="O31">
            <v>105</v>
          </cell>
          <cell r="P31">
            <v>13</v>
          </cell>
          <cell r="Q31">
            <v>23</v>
          </cell>
          <cell r="R31">
            <v>21</v>
          </cell>
          <cell r="S31">
            <v>22</v>
          </cell>
          <cell r="T31">
            <v>25</v>
          </cell>
          <cell r="U31">
            <v>8</v>
          </cell>
          <cell r="V31">
            <v>24</v>
          </cell>
          <cell r="W31">
            <v>25</v>
          </cell>
          <cell r="X31">
            <v>17</v>
          </cell>
          <cell r="Y31">
            <v>24</v>
          </cell>
          <cell r="Z31">
            <v>22</v>
          </cell>
          <cell r="AA31">
            <v>0</v>
          </cell>
          <cell r="AB31">
            <v>7037734580</v>
          </cell>
          <cell r="AC31">
            <v>0</v>
          </cell>
          <cell r="AD31" t="str">
            <v>photo25</v>
          </cell>
        </row>
        <row r="32">
          <cell r="B32">
            <v>25</v>
          </cell>
          <cell r="C32">
            <v>539</v>
          </cell>
          <cell r="D32" t="str">
            <v xml:space="preserve">ईश्वरी दादा सोनवलकर </v>
          </cell>
          <cell r="E32" t="str">
            <v xml:space="preserve">रेखा </v>
          </cell>
          <cell r="F32" t="str">
            <v xml:space="preserve">दादा </v>
          </cell>
          <cell r="G32" t="str">
            <v>F</v>
          </cell>
          <cell r="H32">
            <v>41083</v>
          </cell>
          <cell r="I32" t="str">
            <v xml:space="preserve">मराठी </v>
          </cell>
          <cell r="J32" t="str">
            <v xml:space="preserve">मराठी </v>
          </cell>
          <cell r="K32" t="str">
            <v>मु. पो. पाडळी, ता.खंडाळा, जि. सातारा पिन - ४१५५४६</v>
          </cell>
          <cell r="L32">
            <v>18</v>
          </cell>
          <cell r="M32">
            <v>19</v>
          </cell>
          <cell r="N32">
            <v>108</v>
          </cell>
          <cell r="O32">
            <v>109</v>
          </cell>
          <cell r="P32">
            <v>0</v>
          </cell>
          <cell r="Q32">
            <v>2</v>
          </cell>
          <cell r="R32">
            <v>21</v>
          </cell>
          <cell r="S32">
            <v>22</v>
          </cell>
          <cell r="T32">
            <v>25</v>
          </cell>
          <cell r="U32">
            <v>8</v>
          </cell>
          <cell r="V32">
            <v>24</v>
          </cell>
          <cell r="W32">
            <v>25</v>
          </cell>
          <cell r="X32">
            <v>17</v>
          </cell>
          <cell r="Y32">
            <v>24</v>
          </cell>
          <cell r="Z32">
            <v>22</v>
          </cell>
          <cell r="AA32">
            <v>0</v>
          </cell>
          <cell r="AB32">
            <v>9860561265</v>
          </cell>
          <cell r="AC32">
            <v>0</v>
          </cell>
          <cell r="AD32" t="str">
            <v>photo26</v>
          </cell>
        </row>
        <row r="33">
          <cell r="B33">
            <v>26</v>
          </cell>
          <cell r="C33">
            <v>495</v>
          </cell>
          <cell r="D33" t="str">
            <v xml:space="preserve">सबुरी धनाजी बोडरे </v>
          </cell>
          <cell r="E33" t="str">
            <v xml:space="preserve">संध्या </v>
          </cell>
          <cell r="F33" t="str">
            <v xml:space="preserve">धनाजी </v>
          </cell>
          <cell r="G33" t="str">
            <v>F</v>
          </cell>
          <cell r="H33">
            <v>40819</v>
          </cell>
          <cell r="I33" t="str">
            <v xml:space="preserve">मराठी </v>
          </cell>
          <cell r="J33" t="str">
            <v xml:space="preserve">मराठी </v>
          </cell>
          <cell r="K33" t="str">
            <v>मु. पो. पाडळी, ता.खंडाळा, जि. सातारा पिन - ४१५५४७</v>
          </cell>
          <cell r="L33">
            <v>15</v>
          </cell>
          <cell r="M33">
            <v>16</v>
          </cell>
          <cell r="N33">
            <v>105</v>
          </cell>
          <cell r="O33">
            <v>106</v>
          </cell>
          <cell r="P33">
            <v>13</v>
          </cell>
          <cell r="Q33">
            <v>23</v>
          </cell>
          <cell r="R33">
            <v>21</v>
          </cell>
          <cell r="S33">
            <v>22</v>
          </cell>
          <cell r="T33">
            <v>25</v>
          </cell>
          <cell r="U33">
            <v>8</v>
          </cell>
          <cell r="V33">
            <v>23</v>
          </cell>
          <cell r="W33">
            <v>25</v>
          </cell>
          <cell r="X33">
            <v>17</v>
          </cell>
          <cell r="Y33">
            <v>24</v>
          </cell>
          <cell r="Z33">
            <v>22</v>
          </cell>
          <cell r="AA33">
            <v>0</v>
          </cell>
          <cell r="AB33">
            <v>7887723004</v>
          </cell>
          <cell r="AC33">
            <v>0</v>
          </cell>
          <cell r="AD33" t="str">
            <v>photo27</v>
          </cell>
        </row>
        <row r="34">
          <cell r="B34">
            <v>27</v>
          </cell>
          <cell r="C34">
            <v>496</v>
          </cell>
          <cell r="D34" t="str">
            <v xml:space="preserve">आर्या केशव बोडरे </v>
          </cell>
          <cell r="E34" t="str">
            <v xml:space="preserve">दिपाली </v>
          </cell>
          <cell r="F34" t="str">
            <v xml:space="preserve">केशव </v>
          </cell>
          <cell r="G34" t="str">
            <v>F</v>
          </cell>
          <cell r="H34">
            <v>41048</v>
          </cell>
          <cell r="I34" t="str">
            <v xml:space="preserve">मराठी </v>
          </cell>
          <cell r="J34" t="str">
            <v xml:space="preserve">मराठी </v>
          </cell>
          <cell r="K34" t="str">
            <v>मु. पो. पाडळी, ता.खंडाळा, जि. सातारा पिन - ४१५५४८</v>
          </cell>
          <cell r="L34">
            <v>17.5</v>
          </cell>
          <cell r="M34">
            <v>18.5</v>
          </cell>
          <cell r="N34">
            <v>115</v>
          </cell>
          <cell r="O34">
            <v>116</v>
          </cell>
          <cell r="P34">
            <v>13</v>
          </cell>
          <cell r="Q34">
            <v>23</v>
          </cell>
          <cell r="R34">
            <v>21</v>
          </cell>
          <cell r="S34">
            <v>22</v>
          </cell>
          <cell r="T34">
            <v>25</v>
          </cell>
          <cell r="U34">
            <v>8</v>
          </cell>
          <cell r="V34">
            <v>24</v>
          </cell>
          <cell r="W34">
            <v>25</v>
          </cell>
          <cell r="X34">
            <v>17</v>
          </cell>
          <cell r="Y34">
            <v>24</v>
          </cell>
          <cell r="Z34">
            <v>22</v>
          </cell>
          <cell r="AA34">
            <v>0</v>
          </cell>
          <cell r="AB34">
            <v>0</v>
          </cell>
          <cell r="AC34">
            <v>0</v>
          </cell>
          <cell r="AD34" t="str">
            <v>photo28</v>
          </cell>
        </row>
        <row r="35">
          <cell r="B35">
            <v>28</v>
          </cell>
          <cell r="C35">
            <v>538</v>
          </cell>
          <cell r="D35" t="str">
            <v xml:space="preserve">सरस्वती बाबुराव बोडरे </v>
          </cell>
          <cell r="E35" t="str">
            <v xml:space="preserve">वंदना </v>
          </cell>
          <cell r="F35" t="str">
            <v xml:space="preserve">बाबुराव </v>
          </cell>
          <cell r="G35" t="str">
            <v>F</v>
          </cell>
          <cell r="H35">
            <v>41100</v>
          </cell>
          <cell r="I35" t="str">
            <v xml:space="preserve">मराठी </v>
          </cell>
          <cell r="J35" t="str">
            <v xml:space="preserve">मराठी </v>
          </cell>
          <cell r="K35" t="str">
            <v>मु. पो. पाडळी, ता.खंडाळा, जि. सातारा पिन - ४१५५४९</v>
          </cell>
          <cell r="L35">
            <v>15</v>
          </cell>
          <cell r="M35">
            <v>16</v>
          </cell>
          <cell r="N35">
            <v>99</v>
          </cell>
          <cell r="O35">
            <v>100</v>
          </cell>
          <cell r="P35">
            <v>0</v>
          </cell>
          <cell r="Q35">
            <v>2</v>
          </cell>
          <cell r="R35">
            <v>21</v>
          </cell>
          <cell r="S35">
            <v>22</v>
          </cell>
          <cell r="T35">
            <v>25</v>
          </cell>
          <cell r="U35">
            <v>8</v>
          </cell>
          <cell r="V35">
            <v>24</v>
          </cell>
          <cell r="W35">
            <v>25</v>
          </cell>
          <cell r="X35">
            <v>17</v>
          </cell>
          <cell r="Y35">
            <v>24</v>
          </cell>
          <cell r="Z35">
            <v>22</v>
          </cell>
          <cell r="AA35">
            <v>0</v>
          </cell>
          <cell r="AB35">
            <v>7447577082</v>
          </cell>
          <cell r="AC35">
            <v>0</v>
          </cell>
          <cell r="AD35" t="str">
            <v>photo29</v>
          </cell>
        </row>
        <row r="36">
          <cell r="B36">
            <v>29</v>
          </cell>
          <cell r="C36">
            <v>480</v>
          </cell>
          <cell r="D36" t="str">
            <v xml:space="preserve">स्नेहल गणेश बाबर </v>
          </cell>
          <cell r="E36" t="str">
            <v xml:space="preserve">सुरेखा </v>
          </cell>
          <cell r="F36" t="str">
            <v xml:space="preserve">गणेश </v>
          </cell>
          <cell r="G36" t="str">
            <v>F</v>
          </cell>
          <cell r="H36">
            <v>41020</v>
          </cell>
          <cell r="I36" t="str">
            <v xml:space="preserve">मराठी </v>
          </cell>
          <cell r="J36" t="str">
            <v xml:space="preserve">मराठी </v>
          </cell>
          <cell r="K36" t="str">
            <v>मु. पो. पाडळी, ता.खंडाळा, जि. सातारा पिन - ४१५५५०</v>
          </cell>
          <cell r="L36">
            <v>16</v>
          </cell>
          <cell r="M36">
            <v>17</v>
          </cell>
          <cell r="N36">
            <v>104</v>
          </cell>
          <cell r="O36">
            <v>105</v>
          </cell>
          <cell r="P36">
            <v>13</v>
          </cell>
          <cell r="Q36">
            <v>23</v>
          </cell>
          <cell r="R36">
            <v>21</v>
          </cell>
          <cell r="S36">
            <v>22</v>
          </cell>
          <cell r="T36">
            <v>25</v>
          </cell>
          <cell r="U36">
            <v>8</v>
          </cell>
          <cell r="V36">
            <v>24</v>
          </cell>
          <cell r="W36">
            <v>25</v>
          </cell>
          <cell r="X36">
            <v>17</v>
          </cell>
          <cell r="Y36">
            <v>24</v>
          </cell>
          <cell r="Z36">
            <v>22</v>
          </cell>
          <cell r="AA36">
            <v>0</v>
          </cell>
          <cell r="AB36">
            <v>8888470292</v>
          </cell>
          <cell r="AC36">
            <v>0</v>
          </cell>
          <cell r="AD36" t="str">
            <v>photo30</v>
          </cell>
        </row>
        <row r="37">
          <cell r="B37">
            <v>30</v>
          </cell>
          <cell r="C37">
            <v>532</v>
          </cell>
          <cell r="D37" t="str">
            <v xml:space="preserve">निशा ज्ञानोबा जाधव </v>
          </cell>
          <cell r="E37" t="str">
            <v xml:space="preserve">पुजा </v>
          </cell>
          <cell r="F37" t="str">
            <v xml:space="preserve">ज्ञानोबा </v>
          </cell>
          <cell r="G37" t="str">
            <v>F</v>
          </cell>
          <cell r="H37">
            <v>41128</v>
          </cell>
          <cell r="I37" t="str">
            <v xml:space="preserve">मराठी </v>
          </cell>
          <cell r="J37" t="str">
            <v xml:space="preserve">मराठी </v>
          </cell>
          <cell r="K37" t="str">
            <v>मु. पो. पाडळी, ता.खंडाळा, जि. सातारा पिन - ४१५५५१</v>
          </cell>
          <cell r="L37">
            <v>16</v>
          </cell>
          <cell r="M37">
            <v>17</v>
          </cell>
          <cell r="N37">
            <v>105</v>
          </cell>
          <cell r="O37">
            <v>106</v>
          </cell>
          <cell r="P37">
            <v>0</v>
          </cell>
          <cell r="Q37">
            <v>22</v>
          </cell>
          <cell r="R37">
            <v>21</v>
          </cell>
          <cell r="S37">
            <v>22</v>
          </cell>
          <cell r="T37">
            <v>24</v>
          </cell>
          <cell r="U37">
            <v>8</v>
          </cell>
          <cell r="V37">
            <v>24</v>
          </cell>
          <cell r="W37">
            <v>25</v>
          </cell>
          <cell r="X37">
            <v>17</v>
          </cell>
          <cell r="Y37">
            <v>24</v>
          </cell>
          <cell r="Z37">
            <v>22</v>
          </cell>
          <cell r="AA37">
            <v>0</v>
          </cell>
          <cell r="AB37">
            <v>8459779703</v>
          </cell>
          <cell r="AC37">
            <v>0</v>
          </cell>
          <cell r="AD37" t="str">
            <v>photo31</v>
          </cell>
        </row>
        <row r="38">
          <cell r="B38">
            <v>31</v>
          </cell>
          <cell r="C38">
            <v>497</v>
          </cell>
          <cell r="D38" t="str">
            <v xml:space="preserve">श्रेया धनाजी सुर्यवंशी </v>
          </cell>
          <cell r="E38" t="str">
            <v xml:space="preserve">माधुरी </v>
          </cell>
          <cell r="F38" t="str">
            <v xml:space="preserve">धनाजी </v>
          </cell>
          <cell r="G38" t="str">
            <v>F</v>
          </cell>
          <cell r="H38">
            <v>41115</v>
          </cell>
          <cell r="I38" t="str">
            <v xml:space="preserve">मराठी </v>
          </cell>
          <cell r="J38" t="str">
            <v xml:space="preserve">मराठी </v>
          </cell>
          <cell r="K38" t="str">
            <v>मु. पो. पाडळी, ता.खंडाळा, जि. सातारा पिन - ४१५५५२</v>
          </cell>
          <cell r="L38">
            <v>17</v>
          </cell>
          <cell r="M38">
            <v>18</v>
          </cell>
          <cell r="N38">
            <v>115</v>
          </cell>
          <cell r="O38">
            <v>116</v>
          </cell>
          <cell r="P38">
            <v>13</v>
          </cell>
          <cell r="Q38">
            <v>23</v>
          </cell>
          <cell r="R38">
            <v>21</v>
          </cell>
          <cell r="S38">
            <v>22</v>
          </cell>
          <cell r="T38">
            <v>25</v>
          </cell>
          <cell r="U38">
            <v>8</v>
          </cell>
          <cell r="V38">
            <v>24</v>
          </cell>
          <cell r="W38">
            <v>25</v>
          </cell>
          <cell r="X38">
            <v>17</v>
          </cell>
          <cell r="Y38">
            <v>24</v>
          </cell>
          <cell r="Z38">
            <v>22</v>
          </cell>
          <cell r="AA38">
            <v>0</v>
          </cell>
          <cell r="AB38">
            <v>8600320223</v>
          </cell>
          <cell r="AC38">
            <v>0</v>
          </cell>
          <cell r="AD38" t="str">
            <v>photo32</v>
          </cell>
        </row>
        <row r="39">
          <cell r="B39">
            <v>32</v>
          </cell>
          <cell r="C39">
            <v>530</v>
          </cell>
          <cell r="D39" t="str">
            <v>गायत्री दिपक दिक्षीत</v>
          </cell>
          <cell r="E39" t="str">
            <v xml:space="preserve">ज्योती </v>
          </cell>
          <cell r="F39" t="str">
            <v xml:space="preserve">दिपक </v>
          </cell>
          <cell r="G39" t="str">
            <v>F</v>
          </cell>
          <cell r="H39">
            <v>41144</v>
          </cell>
          <cell r="I39" t="str">
            <v xml:space="preserve">मराठी </v>
          </cell>
          <cell r="J39" t="str">
            <v xml:space="preserve">मराठी </v>
          </cell>
          <cell r="K39" t="str">
            <v>मु. पो. पाडळी, ता.खंडाळा, जि. सातारा पिन - ४१५५५३</v>
          </cell>
          <cell r="L39">
            <v>17</v>
          </cell>
          <cell r="M39">
            <v>18</v>
          </cell>
          <cell r="N39">
            <v>105</v>
          </cell>
          <cell r="O39">
            <v>106</v>
          </cell>
          <cell r="P39">
            <v>2</v>
          </cell>
          <cell r="Q39">
            <v>23</v>
          </cell>
          <cell r="R39">
            <v>21</v>
          </cell>
          <cell r="S39">
            <v>22</v>
          </cell>
          <cell r="T39">
            <v>25</v>
          </cell>
          <cell r="U39">
            <v>8</v>
          </cell>
          <cell r="V39">
            <v>24</v>
          </cell>
          <cell r="W39">
            <v>25</v>
          </cell>
          <cell r="X39">
            <v>17</v>
          </cell>
          <cell r="Y39">
            <v>24</v>
          </cell>
          <cell r="Z39">
            <v>22</v>
          </cell>
          <cell r="AA39">
            <v>0</v>
          </cell>
          <cell r="AB39">
            <v>8999658487</v>
          </cell>
          <cell r="AC39">
            <v>0</v>
          </cell>
          <cell r="AD39" t="str">
            <v>photo33</v>
          </cell>
        </row>
        <row r="40">
          <cell r="B40">
            <v>0</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row>
        <row r="42">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row>
        <row r="43">
          <cell r="B43">
            <v>0</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row>
        <row r="44">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row>
        <row r="45">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row>
        <row r="46">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row>
        <row r="47">
          <cell r="B47">
            <v>0</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row>
        <row r="48">
          <cell r="B48">
            <v>0</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row>
        <row r="49">
          <cell r="B49">
            <v>0</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row>
        <row r="50">
          <cell r="B50">
            <v>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row>
        <row r="51">
          <cell r="B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row>
        <row r="53">
          <cell r="B53">
            <v>47</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t="str">
            <v>photo47</v>
          </cell>
        </row>
        <row r="54">
          <cell r="B54">
            <v>48</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t="str">
            <v>photo48</v>
          </cell>
        </row>
        <row r="55">
          <cell r="B55">
            <v>49</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t="str">
            <v>photo49</v>
          </cell>
        </row>
        <row r="56">
          <cell r="B56">
            <v>50</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t="str">
            <v>photo50</v>
          </cell>
        </row>
      </sheetData>
      <sheetData sheetId="2">
        <row r="2">
          <cell r="D2" t="str">
            <v>मराठी</v>
          </cell>
          <cell r="P2" t="str">
            <v>हिंदी</v>
          </cell>
          <cell r="AB2" t="str">
            <v>इंग्रजी</v>
          </cell>
          <cell r="AN2" t="str">
            <v>गणित</v>
          </cell>
          <cell r="AZ2" t="str">
            <v>प. अभ्यास १</v>
          </cell>
          <cell r="BL2" t="str">
            <v xml:space="preserve">प. अभ्यास २ </v>
          </cell>
          <cell r="BX2" t="str">
            <v>कला</v>
          </cell>
          <cell r="CD2" t="str">
            <v>कार्यानुभव</v>
          </cell>
          <cell r="CJ2" t="str">
            <v>शारीरिक शिक्षण</v>
          </cell>
        </row>
      </sheetData>
      <sheetData sheetId="3">
        <row r="2">
          <cell r="D2" t="str">
            <v>मराठी</v>
          </cell>
          <cell r="P2" t="str">
            <v>हिंदी</v>
          </cell>
          <cell r="AB2" t="str">
            <v>इंग्रजी</v>
          </cell>
          <cell r="AN2" t="str">
            <v>गणित</v>
          </cell>
          <cell r="AZ2" t="str">
            <v>प. अभ्यास १</v>
          </cell>
          <cell r="BL2" t="str">
            <v xml:space="preserve">प. अभ्यास २ </v>
          </cell>
          <cell r="BX2" t="str">
            <v>कला</v>
          </cell>
          <cell r="CD2" t="str">
            <v>कार्यानुभव</v>
          </cell>
          <cell r="CJ2" t="str">
            <v>शारीरिक शिक्षण</v>
          </cell>
        </row>
      </sheetData>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students"/>
      <sheetName val="InputT1"/>
      <sheetName val="InputT2"/>
      <sheetName val="Nondvahi"/>
      <sheetName val="ResultT1"/>
      <sheetName val="ResultT2"/>
      <sheetName val="Annual"/>
      <sheetName val="GradeCard"/>
      <sheetName val=" SMF-abstract"/>
      <sheetName val="NondiT1"/>
      <sheetName val="NondiT2"/>
      <sheetName val="NondiSangrah"/>
    </sheetNames>
    <sheetDataSet>
      <sheetData sheetId="0"/>
      <sheetData sheetId="1">
        <row r="2">
          <cell r="S2" t="str">
            <v>पहिली</v>
          </cell>
        </row>
      </sheetData>
      <sheetData sheetId="2">
        <row r="2">
          <cell r="D2" t="str">
            <v>मराठी</v>
          </cell>
        </row>
      </sheetData>
      <sheetData sheetId="3">
        <row r="2">
          <cell r="D2" t="str">
            <v>मराठी</v>
          </cell>
        </row>
      </sheetData>
      <sheetData sheetId="4"/>
      <sheetData sheetId="5">
        <row r="8">
          <cell r="B8">
            <v>1</v>
          </cell>
        </row>
      </sheetData>
      <sheetData sheetId="6">
        <row r="8">
          <cell r="B8">
            <v>1</v>
          </cell>
        </row>
      </sheetData>
      <sheetData sheetId="7"/>
      <sheetData sheetId="8">
        <row r="8">
          <cell r="W8" t="str">
            <v>photo22</v>
          </cell>
        </row>
      </sheetData>
      <sheetData sheetId="9"/>
      <sheetData sheetId="10"/>
      <sheetData sheetId="11"/>
      <sheetData sheetId="12"/>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AoWku8FauEc" TargetMode="External"/><Relationship Id="rId1" Type="http://schemas.openxmlformats.org/officeDocument/2006/relationships/hyperlink" Target="https://youtu.be/AoWku8FauEc"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8"/>
  <sheetViews>
    <sheetView tabSelected="1" zoomScale="77" zoomScaleNormal="77" workbookViewId="0">
      <selection activeCell="AB6" sqref="AB6"/>
    </sheetView>
  </sheetViews>
  <sheetFormatPr defaultRowHeight="13.2"/>
  <sheetData>
    <row r="1" spans="1:27">
      <c r="A1" s="271"/>
      <c r="B1" s="271"/>
      <c r="C1" s="271"/>
      <c r="D1" s="271"/>
      <c r="E1" s="271"/>
      <c r="F1" s="271"/>
      <c r="G1" s="271"/>
      <c r="H1" s="271"/>
      <c r="I1" s="271"/>
      <c r="J1" s="271"/>
      <c r="K1" s="271"/>
      <c r="L1" s="271"/>
      <c r="M1" s="271"/>
      <c r="N1" s="271"/>
      <c r="O1" s="271"/>
      <c r="P1" s="271"/>
      <c r="Q1" s="271"/>
      <c r="R1" s="271"/>
      <c r="S1" s="271"/>
      <c r="T1" s="271"/>
      <c r="U1" s="271"/>
      <c r="V1" s="271"/>
    </row>
    <row r="2" spans="1:27">
      <c r="A2" s="271"/>
      <c r="B2" s="271"/>
      <c r="C2" s="271"/>
      <c r="D2" s="271"/>
      <c r="E2" s="271"/>
      <c r="F2" s="271"/>
      <c r="G2" s="271"/>
      <c r="H2" s="271"/>
      <c r="I2" s="271"/>
      <c r="J2" s="271"/>
      <c r="K2" s="271"/>
      <c r="L2" s="271"/>
      <c r="M2" s="271"/>
      <c r="N2" s="271"/>
      <c r="O2" s="271"/>
      <c r="P2" s="271"/>
      <c r="Q2" s="271"/>
      <c r="R2" s="271"/>
      <c r="S2" s="271"/>
      <c r="T2" s="271"/>
      <c r="U2" s="271"/>
      <c r="V2" s="271"/>
    </row>
    <row r="3" spans="1:27">
      <c r="A3" s="271"/>
      <c r="B3" s="271"/>
      <c r="C3" s="271"/>
      <c r="D3" s="271"/>
      <c r="E3" s="271"/>
      <c r="F3" s="271"/>
      <c r="G3" s="271"/>
      <c r="H3" s="271"/>
      <c r="I3" s="271"/>
      <c r="J3" s="271"/>
      <c r="K3" s="271"/>
      <c r="L3" s="271"/>
      <c r="M3" s="271"/>
      <c r="N3" s="271"/>
      <c r="O3" s="271"/>
      <c r="P3" s="271"/>
      <c r="Q3" s="271"/>
      <c r="R3" s="271"/>
      <c r="S3" s="271"/>
      <c r="T3" s="271"/>
      <c r="U3" s="271"/>
      <c r="V3" s="271"/>
    </row>
    <row r="4" spans="1:27">
      <c r="A4" s="271"/>
      <c r="B4" s="271"/>
      <c r="C4" s="271"/>
      <c r="D4" s="271"/>
      <c r="E4" s="271"/>
      <c r="F4" s="271"/>
      <c r="G4" s="271"/>
      <c r="H4" s="271"/>
      <c r="I4" s="271"/>
      <c r="J4" s="271"/>
      <c r="K4" s="271"/>
      <c r="L4" s="271"/>
      <c r="M4" s="271"/>
      <c r="N4" s="271"/>
      <c r="O4" s="271"/>
      <c r="P4" s="271"/>
      <c r="Q4" s="271"/>
      <c r="R4" s="271"/>
      <c r="S4" s="271"/>
      <c r="T4" s="271"/>
      <c r="U4" s="271"/>
      <c r="V4" s="271"/>
      <c r="AA4" s="278" t="s">
        <v>1263</v>
      </c>
    </row>
    <row r="5" spans="1:27">
      <c r="A5" s="271"/>
      <c r="B5" s="271"/>
      <c r="C5" s="271"/>
      <c r="D5" s="271"/>
      <c r="E5" s="271"/>
      <c r="F5" s="271"/>
      <c r="G5" s="271"/>
      <c r="H5" s="271"/>
      <c r="I5" s="271"/>
      <c r="J5" s="271"/>
      <c r="K5" s="271"/>
      <c r="L5" s="271"/>
      <c r="M5" s="271"/>
      <c r="N5" s="271"/>
      <c r="O5" s="271"/>
      <c r="P5" s="271"/>
      <c r="Q5" s="271"/>
      <c r="R5" s="271"/>
      <c r="S5" s="271"/>
      <c r="T5" s="271"/>
      <c r="U5" s="271"/>
      <c r="V5" s="271"/>
      <c r="AA5" s="279"/>
    </row>
    <row r="6" spans="1:27">
      <c r="A6" s="271"/>
      <c r="B6" s="271"/>
      <c r="C6" s="271"/>
      <c r="D6" s="271"/>
      <c r="E6" s="271"/>
      <c r="F6" s="271"/>
      <c r="G6" s="271"/>
      <c r="H6" s="271"/>
      <c r="I6" s="271"/>
      <c r="J6" s="271"/>
      <c r="K6" s="271"/>
      <c r="L6" s="271"/>
      <c r="M6" s="271"/>
      <c r="N6" s="271"/>
      <c r="O6" s="271"/>
      <c r="P6" s="271"/>
      <c r="Q6" s="271"/>
      <c r="R6" s="271"/>
      <c r="S6" s="271"/>
      <c r="T6" s="271"/>
      <c r="U6" s="271"/>
      <c r="V6" s="271"/>
      <c r="AA6" s="279"/>
    </row>
    <row r="7" spans="1:27">
      <c r="A7" s="271"/>
      <c r="B7" s="271"/>
      <c r="C7" s="271"/>
      <c r="D7" s="271"/>
      <c r="E7" s="271"/>
      <c r="F7" s="271"/>
      <c r="G7" s="271"/>
      <c r="H7" s="271"/>
      <c r="I7" s="271"/>
      <c r="J7" s="271"/>
      <c r="K7" s="271"/>
      <c r="L7" s="271"/>
      <c r="M7" s="271"/>
      <c r="N7" s="271"/>
      <c r="O7" s="271"/>
      <c r="P7" s="271"/>
      <c r="Q7" s="271"/>
      <c r="R7" s="271"/>
      <c r="S7" s="271"/>
      <c r="T7" s="271"/>
      <c r="U7" s="271"/>
      <c r="V7" s="271"/>
      <c r="AA7" s="279"/>
    </row>
    <row r="8" spans="1:27">
      <c r="A8" s="271"/>
      <c r="B8" s="271"/>
      <c r="C8" s="271"/>
      <c r="D8" s="271"/>
      <c r="E8" s="271"/>
      <c r="F8" s="271"/>
      <c r="G8" s="271"/>
      <c r="H8" s="271"/>
      <c r="I8" s="271"/>
      <c r="J8" s="271"/>
      <c r="K8" s="271"/>
      <c r="L8" s="271"/>
      <c r="M8" s="271"/>
      <c r="N8" s="271"/>
      <c r="O8" s="271"/>
      <c r="P8" s="271"/>
      <c r="Q8" s="271"/>
      <c r="R8" s="271"/>
      <c r="S8" s="271"/>
      <c r="T8" s="271"/>
      <c r="U8" s="271"/>
      <c r="V8" s="271"/>
      <c r="AA8" s="279"/>
    </row>
    <row r="9" spans="1:27">
      <c r="A9" s="271"/>
      <c r="B9" s="271"/>
      <c r="C9" s="271"/>
      <c r="D9" s="271"/>
      <c r="E9" s="271"/>
      <c r="F9" s="271"/>
      <c r="G9" s="271"/>
      <c r="H9" s="271"/>
      <c r="I9" s="271"/>
      <c r="J9" s="271"/>
      <c r="K9" s="271"/>
      <c r="L9" s="271"/>
      <c r="M9" s="271"/>
      <c r="N9" s="271"/>
      <c r="O9" s="271"/>
      <c r="P9" s="271"/>
      <c r="Q9" s="271"/>
      <c r="R9" s="271"/>
      <c r="S9" s="271"/>
      <c r="T9" s="271"/>
      <c r="U9" s="271"/>
      <c r="V9" s="271"/>
      <c r="AA9" s="279"/>
    </row>
    <row r="10" spans="1:27">
      <c r="A10" s="271"/>
      <c r="B10" s="271"/>
      <c r="C10" s="271"/>
      <c r="D10" s="271"/>
      <c r="E10" s="271"/>
      <c r="F10" s="271"/>
      <c r="G10" s="271"/>
      <c r="H10" s="271"/>
      <c r="I10" s="271"/>
      <c r="J10" s="271"/>
      <c r="K10" s="271"/>
      <c r="L10" s="271"/>
      <c r="M10" s="271"/>
      <c r="N10" s="271"/>
      <c r="O10" s="271"/>
      <c r="P10" s="271"/>
      <c r="Q10" s="271"/>
      <c r="R10" s="271"/>
      <c r="S10" s="271"/>
      <c r="T10" s="271"/>
      <c r="U10" s="271"/>
      <c r="V10" s="271"/>
    </row>
    <row r="11" spans="1:27">
      <c r="A11" s="271"/>
      <c r="B11" s="271"/>
      <c r="C11" s="271"/>
      <c r="D11" s="271"/>
      <c r="E11" s="271"/>
      <c r="F11" s="271"/>
      <c r="G11" s="271"/>
      <c r="H11" s="271"/>
      <c r="I11" s="271"/>
      <c r="J11" s="271"/>
      <c r="K11" s="271"/>
      <c r="L11" s="271"/>
      <c r="M11" s="271"/>
      <c r="N11" s="271"/>
      <c r="O11" s="271"/>
      <c r="P11" s="271"/>
      <c r="Q11" s="271"/>
      <c r="R11" s="271"/>
      <c r="S11" s="271"/>
      <c r="T11" s="271"/>
      <c r="U11" s="271"/>
      <c r="V11" s="271"/>
    </row>
    <row r="12" spans="1:27">
      <c r="A12" s="271"/>
      <c r="B12" s="271"/>
      <c r="C12" s="271"/>
      <c r="D12" s="271"/>
      <c r="E12" s="271"/>
      <c r="F12" s="271"/>
      <c r="G12" s="271"/>
      <c r="H12" s="271"/>
      <c r="I12" s="271"/>
      <c r="J12" s="271"/>
      <c r="K12" s="271"/>
      <c r="L12" s="271"/>
      <c r="M12" s="271"/>
      <c r="N12" s="271"/>
      <c r="O12" s="271"/>
      <c r="P12" s="271"/>
      <c r="Q12" s="271"/>
      <c r="R12" s="271"/>
      <c r="S12" s="271"/>
      <c r="T12" s="271"/>
      <c r="U12" s="271"/>
      <c r="V12" s="271"/>
    </row>
    <row r="13" spans="1:27">
      <c r="A13" s="271"/>
      <c r="B13" s="271"/>
      <c r="C13" s="271"/>
      <c r="D13" s="271"/>
      <c r="E13" s="271"/>
      <c r="F13" s="271"/>
      <c r="G13" s="271"/>
      <c r="H13" s="271"/>
      <c r="I13" s="271"/>
      <c r="J13" s="271"/>
      <c r="K13" s="271"/>
      <c r="L13" s="271"/>
      <c r="M13" s="271"/>
      <c r="N13" s="271"/>
      <c r="O13" s="271"/>
      <c r="P13" s="271"/>
      <c r="Q13" s="271"/>
      <c r="R13" s="271"/>
      <c r="S13" s="271"/>
      <c r="T13" s="271"/>
      <c r="U13" s="271"/>
      <c r="V13" s="271"/>
    </row>
    <row r="14" spans="1:27">
      <c r="A14" s="271"/>
      <c r="B14" s="271"/>
      <c r="C14" s="271"/>
      <c r="D14" s="271"/>
      <c r="E14" s="271"/>
      <c r="F14" s="271"/>
      <c r="G14" s="271"/>
      <c r="H14" s="271"/>
      <c r="I14" s="271"/>
      <c r="J14" s="271"/>
      <c r="K14" s="271"/>
      <c r="L14" s="271"/>
      <c r="M14" s="271"/>
      <c r="N14" s="271"/>
      <c r="O14" s="271"/>
      <c r="P14" s="271"/>
      <c r="Q14" s="271"/>
      <c r="R14" s="271"/>
      <c r="S14" s="271"/>
      <c r="T14" s="271"/>
      <c r="U14" s="271"/>
      <c r="V14" s="271"/>
    </row>
    <row r="15" spans="1:27">
      <c r="A15" s="271"/>
      <c r="B15" s="271"/>
      <c r="C15" s="271"/>
      <c r="D15" s="271"/>
      <c r="E15" s="271"/>
      <c r="F15" s="271"/>
      <c r="G15" s="271"/>
      <c r="H15" s="271"/>
      <c r="I15" s="271"/>
      <c r="J15" s="271"/>
      <c r="K15" s="271"/>
      <c r="L15" s="271"/>
      <c r="M15" s="271"/>
      <c r="N15" s="271"/>
      <c r="O15" s="271"/>
      <c r="P15" s="271"/>
      <c r="Q15" s="271"/>
      <c r="R15" s="271"/>
      <c r="S15" s="271"/>
      <c r="T15" s="271"/>
      <c r="U15" s="271"/>
      <c r="V15" s="271"/>
    </row>
    <row r="16" spans="1:27">
      <c r="A16" s="271"/>
      <c r="B16" s="271"/>
      <c r="C16" s="271"/>
      <c r="D16" s="271"/>
      <c r="E16" s="271"/>
      <c r="F16" s="271"/>
      <c r="G16" s="271"/>
      <c r="H16" s="271"/>
      <c r="I16" s="271"/>
      <c r="J16" s="271"/>
      <c r="K16" s="271"/>
      <c r="L16" s="271"/>
      <c r="M16" s="271"/>
      <c r="N16" s="271"/>
      <c r="O16" s="271"/>
      <c r="P16" s="271"/>
      <c r="Q16" s="271"/>
      <c r="R16" s="271"/>
      <c r="S16" s="271"/>
      <c r="T16" s="271"/>
      <c r="U16" s="271"/>
      <c r="V16" s="271"/>
    </row>
    <row r="17" spans="1:26">
      <c r="A17" s="271"/>
      <c r="B17" s="271"/>
      <c r="C17" s="271"/>
      <c r="D17" s="271"/>
      <c r="E17" s="271"/>
      <c r="F17" s="271"/>
      <c r="G17" s="271"/>
      <c r="H17" s="271"/>
      <c r="I17" s="271"/>
      <c r="J17" s="271"/>
      <c r="K17" s="271"/>
      <c r="L17" s="271"/>
      <c r="M17" s="271"/>
      <c r="N17" s="271"/>
      <c r="O17" s="271"/>
      <c r="P17" s="271"/>
      <c r="Q17" s="271"/>
      <c r="R17" s="271"/>
      <c r="S17" s="271"/>
      <c r="T17" s="271"/>
      <c r="U17" s="271"/>
      <c r="V17" s="271"/>
    </row>
    <row r="18" spans="1:26">
      <c r="A18" s="271"/>
      <c r="B18" s="271"/>
      <c r="C18" s="271"/>
      <c r="D18" s="271"/>
      <c r="E18" s="271"/>
      <c r="F18" s="271"/>
      <c r="G18" s="271"/>
      <c r="H18" s="271"/>
      <c r="I18" s="271"/>
      <c r="J18" s="271"/>
      <c r="K18" s="271"/>
      <c r="L18" s="271"/>
      <c r="M18" s="271"/>
      <c r="N18" s="271"/>
      <c r="O18" s="271"/>
      <c r="P18" s="271"/>
      <c r="Q18" s="271"/>
      <c r="R18" s="271"/>
      <c r="S18" s="271"/>
      <c r="T18" s="271"/>
      <c r="U18" s="271"/>
      <c r="V18" s="271"/>
    </row>
    <row r="19" spans="1:26">
      <c r="A19" s="271"/>
      <c r="B19" s="271"/>
      <c r="C19" s="271"/>
      <c r="D19" s="271"/>
      <c r="E19" s="271"/>
      <c r="F19" s="271"/>
      <c r="G19" s="271"/>
      <c r="H19" s="271"/>
      <c r="I19" s="271"/>
      <c r="J19" s="271"/>
      <c r="K19" s="271"/>
      <c r="L19" s="271"/>
      <c r="M19" s="271"/>
      <c r="N19" s="271"/>
      <c r="O19" s="271"/>
      <c r="P19" s="271"/>
      <c r="Q19" s="271"/>
      <c r="R19" s="271"/>
      <c r="S19" s="271"/>
      <c r="T19" s="271"/>
      <c r="U19" s="271"/>
      <c r="V19" s="271"/>
    </row>
    <row r="20" spans="1:26">
      <c r="A20" s="271"/>
      <c r="B20" s="271"/>
      <c r="C20" s="271"/>
      <c r="D20" s="271"/>
      <c r="E20" s="271"/>
      <c r="F20" s="271"/>
      <c r="G20" s="271"/>
      <c r="H20" s="271"/>
      <c r="I20" s="271"/>
      <c r="J20" s="271"/>
      <c r="K20" s="271"/>
      <c r="L20" s="271"/>
      <c r="M20" s="271"/>
      <c r="N20" s="271"/>
      <c r="O20" s="271"/>
      <c r="P20" s="271"/>
      <c r="Q20" s="271"/>
      <c r="R20" s="271"/>
      <c r="S20" s="271"/>
      <c r="T20" s="271"/>
      <c r="U20" s="271"/>
      <c r="V20" s="271"/>
    </row>
    <row r="21" spans="1:26">
      <c r="A21" s="271"/>
      <c r="B21" s="271"/>
      <c r="C21" s="271"/>
      <c r="D21" s="271"/>
      <c r="E21" s="271"/>
      <c r="F21" s="271"/>
      <c r="G21" s="271"/>
      <c r="H21" s="271"/>
      <c r="I21" s="271"/>
      <c r="J21" s="271"/>
      <c r="K21" s="271"/>
      <c r="L21" s="271"/>
      <c r="M21" s="271"/>
      <c r="N21" s="271"/>
      <c r="O21" s="271"/>
      <c r="P21" s="271"/>
      <c r="Q21" s="271"/>
      <c r="R21" s="271"/>
      <c r="S21" s="271"/>
      <c r="T21" s="271"/>
      <c r="U21" s="271"/>
      <c r="V21" s="271"/>
    </row>
    <row r="22" spans="1:26">
      <c r="A22" s="271"/>
      <c r="B22" s="271"/>
      <c r="C22" s="271"/>
      <c r="D22" s="271"/>
      <c r="E22" s="271"/>
      <c r="F22" s="271"/>
      <c r="G22" s="271"/>
      <c r="H22" s="271"/>
      <c r="I22" s="271"/>
      <c r="J22" s="271"/>
      <c r="K22" s="271"/>
      <c r="L22" s="271"/>
      <c r="M22" s="271"/>
      <c r="N22" s="271"/>
      <c r="O22" s="271"/>
      <c r="P22" s="271"/>
      <c r="Q22" s="271"/>
      <c r="R22" s="271"/>
      <c r="S22" s="271"/>
      <c r="T22" s="271"/>
      <c r="U22" s="271"/>
      <c r="V22" s="271"/>
    </row>
    <row r="23" spans="1:26" ht="13.8" thickBot="1">
      <c r="A23" s="271"/>
      <c r="B23" s="271"/>
      <c r="C23" s="271"/>
      <c r="D23" s="271"/>
      <c r="E23" s="271"/>
      <c r="F23" s="271"/>
      <c r="G23" s="271"/>
      <c r="H23" s="271"/>
      <c r="I23" s="271"/>
      <c r="J23" s="271"/>
      <c r="K23" s="271"/>
      <c r="L23" s="271"/>
      <c r="M23" s="271"/>
      <c r="N23" s="271"/>
      <c r="O23" s="271"/>
      <c r="P23" s="271"/>
      <c r="Q23" s="271"/>
      <c r="R23" s="271"/>
      <c r="S23" s="271"/>
      <c r="T23" s="271"/>
      <c r="U23" s="271"/>
      <c r="V23" s="271"/>
    </row>
    <row r="24" spans="1:26">
      <c r="A24" s="271"/>
      <c r="B24" s="271"/>
      <c r="C24" s="271"/>
      <c r="D24" s="271"/>
      <c r="E24" s="271"/>
      <c r="F24" s="271"/>
      <c r="G24" s="271"/>
      <c r="H24" s="271"/>
      <c r="I24" s="271"/>
      <c r="J24" s="271"/>
      <c r="K24" s="271"/>
      <c r="L24" s="271"/>
      <c r="M24" s="271"/>
      <c r="N24" s="271"/>
      <c r="O24" s="271"/>
      <c r="P24" s="271"/>
      <c r="Q24" s="271"/>
      <c r="R24" s="271"/>
      <c r="S24" s="271"/>
      <c r="T24" s="271"/>
      <c r="U24" s="271"/>
      <c r="V24" s="271"/>
      <c r="Y24" s="272" t="s">
        <v>1263</v>
      </c>
      <c r="Z24" s="273"/>
    </row>
    <row r="25" spans="1:26">
      <c r="A25" s="271"/>
      <c r="B25" s="271"/>
      <c r="C25" s="271"/>
      <c r="D25" s="271"/>
      <c r="E25" s="271"/>
      <c r="F25" s="271"/>
      <c r="G25" s="271"/>
      <c r="H25" s="271"/>
      <c r="I25" s="271"/>
      <c r="J25" s="271"/>
      <c r="K25" s="271"/>
      <c r="L25" s="271"/>
      <c r="M25" s="271"/>
      <c r="N25" s="271"/>
      <c r="O25" s="271"/>
      <c r="P25" s="271"/>
      <c r="Q25" s="271"/>
      <c r="R25" s="271"/>
      <c r="S25" s="271"/>
      <c r="T25" s="271"/>
      <c r="U25" s="271"/>
      <c r="V25" s="271"/>
      <c r="Y25" s="274"/>
      <c r="Z25" s="275"/>
    </row>
    <row r="26" spans="1:26">
      <c r="A26" s="271"/>
      <c r="B26" s="271"/>
      <c r="C26" s="271"/>
      <c r="D26" s="271"/>
      <c r="E26" s="271"/>
      <c r="F26" s="271"/>
      <c r="G26" s="271"/>
      <c r="H26" s="271"/>
      <c r="I26" s="271"/>
      <c r="J26" s="271"/>
      <c r="K26" s="271"/>
      <c r="L26" s="271"/>
      <c r="M26" s="271"/>
      <c r="N26" s="271"/>
      <c r="O26" s="271"/>
      <c r="P26" s="271"/>
      <c r="Q26" s="271"/>
      <c r="R26" s="271"/>
      <c r="S26" s="271"/>
      <c r="T26" s="271"/>
      <c r="U26" s="271"/>
      <c r="V26" s="271"/>
      <c r="Y26" s="274"/>
      <c r="Z26" s="275"/>
    </row>
    <row r="27" spans="1:26">
      <c r="A27" s="271"/>
      <c r="B27" s="271"/>
      <c r="C27" s="271"/>
      <c r="D27" s="271"/>
      <c r="E27" s="271"/>
      <c r="F27" s="271"/>
      <c r="G27" s="271"/>
      <c r="H27" s="271"/>
      <c r="I27" s="271"/>
      <c r="J27" s="271"/>
      <c r="K27" s="271"/>
      <c r="L27" s="271"/>
      <c r="M27" s="271"/>
      <c r="N27" s="271"/>
      <c r="O27" s="271"/>
      <c r="P27" s="271"/>
      <c r="Q27" s="271"/>
      <c r="R27" s="271"/>
      <c r="S27" s="271"/>
      <c r="T27" s="271"/>
      <c r="U27" s="271"/>
      <c r="V27" s="271"/>
      <c r="Y27" s="274"/>
      <c r="Z27" s="275"/>
    </row>
    <row r="28" spans="1:26" ht="13.8" thickBot="1">
      <c r="A28" s="271"/>
      <c r="B28" s="271"/>
      <c r="C28" s="271"/>
      <c r="D28" s="271"/>
      <c r="E28" s="271"/>
      <c r="F28" s="271"/>
      <c r="G28" s="271"/>
      <c r="H28" s="271"/>
      <c r="I28" s="271"/>
      <c r="J28" s="271"/>
      <c r="K28" s="271"/>
      <c r="L28" s="271"/>
      <c r="M28" s="271"/>
      <c r="N28" s="271"/>
      <c r="O28" s="271"/>
      <c r="P28" s="271"/>
      <c r="Q28" s="271"/>
      <c r="R28" s="271"/>
      <c r="S28" s="271"/>
      <c r="T28" s="271"/>
      <c r="U28" s="271"/>
      <c r="V28" s="271"/>
      <c r="Y28" s="276"/>
      <c r="Z28" s="277"/>
    </row>
  </sheetData>
  <sheetProtection algorithmName="SHA-512" hashValue="upVJ7jQySC1J5dn7xxHP9PWcbuO0ToyHkc0MZkA9ASRvacazzqUjHI6GjT/SLflSKYDJT2f0/rrdQXlLNy5hEw==" saltValue="w1vT1g9JwNGDB7hkkXu5LA==" spinCount="100000" sheet="1" objects="1" scenarios="1"/>
  <mergeCells count="3">
    <mergeCell ref="A1:V28"/>
    <mergeCell ref="Y24:Z28"/>
    <mergeCell ref="AA4:AA9"/>
  </mergeCells>
  <hyperlinks>
    <hyperlink ref="Y24" r:id="rId1" xr:uid="{00000000-0004-0000-0000-000000000000}"/>
    <hyperlink ref="AA4" r:id="rId2" xr:uid="{00000000-0004-0000-0000-000001000000}"/>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3.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3.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R77"/>
  <sheetViews>
    <sheetView zoomScale="85" zoomScaleNormal="85" workbookViewId="0">
      <selection activeCell="Q4" sqref="Q4"/>
    </sheetView>
  </sheetViews>
  <sheetFormatPr defaultColWidth="9.109375" defaultRowHeight="24.6"/>
  <cols>
    <col min="1" max="1" width="3.33203125" style="18" customWidth="1"/>
    <col min="2" max="2" width="4.5546875" style="18" customWidth="1"/>
    <col min="3" max="3" width="7.33203125" style="18" customWidth="1"/>
    <col min="4" max="4" width="24.88671875" style="18" customWidth="1"/>
    <col min="5" max="5" width="8.44140625" style="18" customWidth="1"/>
    <col min="6" max="6" width="12.6640625" style="18" customWidth="1"/>
    <col min="7" max="7" width="10" style="18" customWidth="1"/>
    <col min="8" max="8" width="13.44140625" style="18" bestFit="1" customWidth="1"/>
    <col min="9" max="9" width="10" style="18" customWidth="1"/>
    <col min="10" max="10" width="9.109375" style="18"/>
    <col min="11" max="11" width="27" style="18" customWidth="1"/>
    <col min="12" max="12" width="21.33203125" style="18" bestFit="1" customWidth="1"/>
    <col min="13" max="13" width="19.6640625" style="18" customWidth="1"/>
    <col min="14" max="14" width="26.33203125" style="18" bestFit="1" customWidth="1"/>
    <col min="15" max="15" width="17.109375" style="18" bestFit="1" customWidth="1"/>
    <col min="16" max="16384" width="9.109375" style="18"/>
  </cols>
  <sheetData>
    <row r="1" spans="2:18" ht="26.4">
      <c r="D1" s="222" t="s">
        <v>1237</v>
      </c>
      <c r="G1" s="295" t="s">
        <v>754</v>
      </c>
      <c r="H1" s="295"/>
      <c r="I1" s="295"/>
      <c r="J1" s="295"/>
      <c r="K1" s="295"/>
    </row>
    <row r="2" spans="2:18" ht="28.5" customHeight="1">
      <c r="C2" s="18" t="s">
        <v>30</v>
      </c>
      <c r="F2" s="19" t="s">
        <v>31</v>
      </c>
      <c r="G2" s="297" t="s">
        <v>1262</v>
      </c>
      <c r="H2" s="298"/>
      <c r="I2" s="298"/>
      <c r="J2" s="298"/>
      <c r="K2" s="298"/>
      <c r="L2" s="18" t="s">
        <v>28</v>
      </c>
      <c r="M2" s="114" t="s">
        <v>32</v>
      </c>
      <c r="N2" s="115"/>
      <c r="O2" s="116"/>
    </row>
    <row r="3" spans="2:18" ht="7.5" customHeight="1">
      <c r="F3" s="19"/>
      <c r="G3" s="20"/>
      <c r="H3" s="20"/>
      <c r="I3" s="20"/>
      <c r="J3" s="20"/>
      <c r="K3" s="20"/>
    </row>
    <row r="4" spans="2:18" ht="27" customHeight="1">
      <c r="B4" s="280" t="s">
        <v>34</v>
      </c>
      <c r="C4" s="281"/>
      <c r="D4" s="21" t="s">
        <v>1265</v>
      </c>
      <c r="F4" s="19" t="s">
        <v>35</v>
      </c>
      <c r="G4" s="282" t="s">
        <v>36</v>
      </c>
      <c r="H4" s="283"/>
      <c r="I4" s="283"/>
      <c r="J4" s="283"/>
      <c r="K4" s="283"/>
      <c r="L4" s="18" t="s">
        <v>738</v>
      </c>
      <c r="M4" s="18" t="s">
        <v>1227</v>
      </c>
      <c r="O4" s="304">
        <v>27310500901</v>
      </c>
      <c r="P4" s="304"/>
    </row>
    <row r="5" spans="2:18" ht="27" thickBot="1">
      <c r="D5" s="18" t="s">
        <v>740</v>
      </c>
      <c r="E5" s="290" t="s">
        <v>1229</v>
      </c>
      <c r="F5" s="290"/>
      <c r="G5" s="290"/>
      <c r="H5" s="299" t="s">
        <v>51</v>
      </c>
      <c r="I5" s="299"/>
      <c r="J5" s="299"/>
      <c r="K5" s="299"/>
      <c r="L5" s="299"/>
      <c r="M5" s="18" t="s">
        <v>739</v>
      </c>
      <c r="N5" s="18" t="s">
        <v>1228</v>
      </c>
    </row>
    <row r="6" spans="2:18" ht="42" customHeight="1">
      <c r="B6" s="284" t="s">
        <v>37</v>
      </c>
      <c r="C6" s="286" t="s">
        <v>38</v>
      </c>
      <c r="D6" s="288" t="s">
        <v>1</v>
      </c>
      <c r="E6" s="286" t="s">
        <v>39</v>
      </c>
      <c r="F6" s="286" t="s">
        <v>40</v>
      </c>
      <c r="G6" s="286" t="s">
        <v>744</v>
      </c>
      <c r="H6" s="291" t="s">
        <v>41</v>
      </c>
      <c r="I6" s="291" t="s">
        <v>42</v>
      </c>
      <c r="J6" s="291" t="s">
        <v>43</v>
      </c>
      <c r="K6" s="293" t="s">
        <v>44</v>
      </c>
      <c r="L6" s="22" t="s">
        <v>45</v>
      </c>
      <c r="M6" s="300" t="s">
        <v>46</v>
      </c>
      <c r="N6" s="302" t="s">
        <v>47</v>
      </c>
      <c r="O6" s="296" t="s">
        <v>1234</v>
      </c>
      <c r="P6" s="296"/>
      <c r="Q6" s="296" t="s">
        <v>1147</v>
      </c>
      <c r="R6" s="296"/>
    </row>
    <row r="7" spans="2:18" ht="29.25" customHeight="1" thickBot="1">
      <c r="B7" s="285"/>
      <c r="C7" s="287"/>
      <c r="D7" s="289"/>
      <c r="E7" s="287"/>
      <c r="F7" s="287"/>
      <c r="G7" s="287"/>
      <c r="H7" s="292"/>
      <c r="I7" s="292"/>
      <c r="J7" s="292"/>
      <c r="K7" s="294"/>
      <c r="L7" s="23"/>
      <c r="M7" s="301"/>
      <c r="N7" s="303"/>
      <c r="O7" s="28" t="s">
        <v>1238</v>
      </c>
      <c r="P7" s="28" t="s">
        <v>1239</v>
      </c>
      <c r="Q7" s="28" t="s">
        <v>1238</v>
      </c>
      <c r="R7" s="28" t="s">
        <v>1239</v>
      </c>
    </row>
    <row r="8" spans="2:18" ht="24" customHeight="1" thickBot="1">
      <c r="B8" s="24">
        <v>1</v>
      </c>
      <c r="C8" s="25">
        <v>322</v>
      </c>
      <c r="D8" s="26" t="s">
        <v>737</v>
      </c>
      <c r="E8" s="27" t="s">
        <v>1235</v>
      </c>
      <c r="F8" s="27" t="s">
        <v>1236</v>
      </c>
      <c r="G8" s="269" t="s">
        <v>758</v>
      </c>
      <c r="H8" s="29">
        <v>41062</v>
      </c>
      <c r="I8" s="28" t="s">
        <v>48</v>
      </c>
      <c r="J8" s="27" t="s">
        <v>48</v>
      </c>
      <c r="K8" s="30" t="s">
        <v>49</v>
      </c>
      <c r="L8" s="31">
        <v>9421209613</v>
      </c>
      <c r="M8" s="32">
        <v>573238086135</v>
      </c>
      <c r="N8" s="223" t="s">
        <v>50</v>
      </c>
      <c r="O8" s="28">
        <v>20</v>
      </c>
      <c r="P8" s="28">
        <v>102</v>
      </c>
      <c r="Q8" s="28">
        <v>22</v>
      </c>
      <c r="R8" s="28">
        <v>103</v>
      </c>
    </row>
    <row r="9" spans="2:18" ht="24" customHeight="1" thickBot="1">
      <c r="B9" s="33">
        <v>2</v>
      </c>
      <c r="C9" s="25"/>
      <c r="D9" s="26" t="s">
        <v>1167</v>
      </c>
      <c r="E9" s="27"/>
      <c r="F9" s="27"/>
      <c r="G9" s="269" t="s">
        <v>758</v>
      </c>
      <c r="H9" s="29"/>
      <c r="I9" s="28"/>
      <c r="J9" s="27"/>
      <c r="K9" s="30" t="str">
        <f>K8</f>
        <v xml:space="preserve">मु. पो. कोपर्डे ता. खंडाळा जि. सातारा पिन - ४१५५२१ </v>
      </c>
      <c r="L9" s="34"/>
      <c r="M9" s="32"/>
      <c r="N9" s="223"/>
      <c r="O9" s="28"/>
      <c r="P9" s="28"/>
      <c r="Q9" s="28"/>
      <c r="R9" s="28"/>
    </row>
    <row r="10" spans="2:18" ht="24" customHeight="1" thickBot="1">
      <c r="B10" s="24">
        <v>3</v>
      </c>
      <c r="C10" s="25"/>
      <c r="D10" s="26"/>
      <c r="E10" s="27"/>
      <c r="F10" s="27"/>
      <c r="G10" s="269" t="s">
        <v>758</v>
      </c>
      <c r="H10" s="29"/>
      <c r="I10" s="28"/>
      <c r="J10" s="27"/>
      <c r="K10" s="30" t="str">
        <f t="shared" ref="K10:K73" si="0">K9</f>
        <v xml:space="preserve">मु. पो. कोपर्डे ता. खंडाळा जि. सातारा पिन - ४१५५२१ </v>
      </c>
      <c r="L10" s="34"/>
      <c r="M10" s="32"/>
      <c r="N10" s="223"/>
      <c r="O10" s="28"/>
      <c r="P10" s="28"/>
      <c r="Q10" s="28"/>
      <c r="R10" s="28"/>
    </row>
    <row r="11" spans="2:18" ht="24" customHeight="1" thickBot="1">
      <c r="B11" s="33">
        <v>4</v>
      </c>
      <c r="C11" s="25"/>
      <c r="D11" s="26"/>
      <c r="E11" s="27"/>
      <c r="F11" s="27"/>
      <c r="G11" s="269" t="s">
        <v>758</v>
      </c>
      <c r="H11" s="29"/>
      <c r="I11" s="28"/>
      <c r="J11" s="27"/>
      <c r="K11" s="30" t="str">
        <f t="shared" si="0"/>
        <v xml:space="preserve">मु. पो. कोपर्डे ता. खंडाळा जि. सातारा पिन - ४१५५२१ </v>
      </c>
      <c r="L11" s="34"/>
      <c r="M11" s="32"/>
      <c r="N11" s="223"/>
      <c r="O11" s="28"/>
      <c r="P11" s="28"/>
      <c r="Q11" s="28"/>
      <c r="R11" s="28"/>
    </row>
    <row r="12" spans="2:18" ht="24" customHeight="1" thickBot="1">
      <c r="B12" s="24">
        <v>5</v>
      </c>
      <c r="C12" s="35"/>
      <c r="D12" s="26"/>
      <c r="E12" s="36"/>
      <c r="F12" s="36"/>
      <c r="G12" s="269" t="s">
        <v>758</v>
      </c>
      <c r="H12" s="37"/>
      <c r="I12" s="28"/>
      <c r="J12" s="27"/>
      <c r="K12" s="30" t="str">
        <f t="shared" si="0"/>
        <v xml:space="preserve">मु. पो. कोपर्डे ता. खंडाळा जि. सातारा पिन - ४१५५२१ </v>
      </c>
      <c r="L12" s="34"/>
      <c r="M12" s="32"/>
      <c r="N12" s="223"/>
      <c r="O12" s="28"/>
      <c r="P12" s="28"/>
      <c r="Q12" s="28"/>
      <c r="R12" s="28"/>
    </row>
    <row r="13" spans="2:18" ht="24" customHeight="1" thickBot="1">
      <c r="B13" s="33">
        <v>6</v>
      </c>
      <c r="C13" s="35"/>
      <c r="D13" s="26"/>
      <c r="E13" s="27"/>
      <c r="F13" s="27"/>
      <c r="G13" s="269" t="s">
        <v>760</v>
      </c>
      <c r="H13" s="29"/>
      <c r="I13" s="28"/>
      <c r="J13" s="27"/>
      <c r="K13" s="30" t="str">
        <f t="shared" si="0"/>
        <v xml:space="preserve">मु. पो. कोपर्डे ता. खंडाळा जि. सातारा पिन - ४१५५२१ </v>
      </c>
      <c r="L13" s="34"/>
      <c r="M13" s="32"/>
      <c r="N13" s="223"/>
      <c r="O13" s="28"/>
      <c r="P13" s="28"/>
      <c r="Q13" s="28"/>
      <c r="R13" s="28"/>
    </row>
    <row r="14" spans="2:18" ht="24" customHeight="1" thickBot="1">
      <c r="B14" s="24">
        <v>7</v>
      </c>
      <c r="C14" s="35"/>
      <c r="D14" s="26"/>
      <c r="E14" s="27"/>
      <c r="F14" s="27"/>
      <c r="G14" s="269" t="s">
        <v>760</v>
      </c>
      <c r="H14" s="29"/>
      <c r="I14" s="28"/>
      <c r="J14" s="27"/>
      <c r="K14" s="30" t="str">
        <f t="shared" si="0"/>
        <v xml:space="preserve">मु. पो. कोपर्डे ता. खंडाळा जि. सातारा पिन - ४१५५२१ </v>
      </c>
      <c r="L14" s="34"/>
      <c r="M14" s="32"/>
      <c r="N14" s="223"/>
      <c r="O14" s="28"/>
      <c r="P14" s="28"/>
      <c r="Q14" s="28"/>
      <c r="R14" s="28"/>
    </row>
    <row r="15" spans="2:18" ht="24" customHeight="1" thickBot="1">
      <c r="B15" s="33">
        <v>8</v>
      </c>
      <c r="C15" s="35"/>
      <c r="D15" s="26"/>
      <c r="E15" s="27"/>
      <c r="F15" s="27"/>
      <c r="G15" s="269" t="s">
        <v>760</v>
      </c>
      <c r="H15" s="29"/>
      <c r="I15" s="28"/>
      <c r="J15" s="27"/>
      <c r="K15" s="30" t="str">
        <f t="shared" si="0"/>
        <v xml:space="preserve">मु. पो. कोपर्डे ता. खंडाळा जि. सातारा पिन - ४१५५२१ </v>
      </c>
      <c r="L15" s="34"/>
      <c r="M15" s="32"/>
      <c r="N15" s="223"/>
      <c r="O15" s="28"/>
      <c r="P15" s="28"/>
      <c r="Q15" s="28"/>
      <c r="R15" s="28"/>
    </row>
    <row r="16" spans="2:18" ht="24" customHeight="1" thickBot="1">
      <c r="B16" s="24">
        <v>9</v>
      </c>
      <c r="C16" s="35"/>
      <c r="D16" s="26"/>
      <c r="E16" s="27"/>
      <c r="F16" s="27"/>
      <c r="G16" s="269" t="s">
        <v>760</v>
      </c>
      <c r="H16" s="29"/>
      <c r="I16" s="28"/>
      <c r="J16" s="27"/>
      <c r="K16" s="30" t="str">
        <f t="shared" si="0"/>
        <v xml:space="preserve">मु. पो. कोपर्डे ता. खंडाळा जि. सातारा पिन - ४१५५२१ </v>
      </c>
      <c r="L16" s="34"/>
      <c r="M16" s="32"/>
      <c r="N16" s="223"/>
      <c r="O16" s="28"/>
      <c r="P16" s="28"/>
      <c r="Q16" s="28"/>
      <c r="R16" s="28"/>
    </row>
    <row r="17" spans="2:18" ht="24" customHeight="1" thickBot="1">
      <c r="B17" s="33">
        <v>10</v>
      </c>
      <c r="C17" s="25"/>
      <c r="D17" s="26"/>
      <c r="E17" s="27"/>
      <c r="F17" s="27"/>
      <c r="G17" s="269" t="s">
        <v>760</v>
      </c>
      <c r="H17" s="29"/>
      <c r="I17" s="28"/>
      <c r="J17" s="27"/>
      <c r="K17" s="30" t="str">
        <f t="shared" si="0"/>
        <v xml:space="preserve">मु. पो. कोपर्डे ता. खंडाळा जि. सातारा पिन - ४१५५२१ </v>
      </c>
      <c r="L17" s="34"/>
      <c r="M17" s="32"/>
      <c r="N17" s="223"/>
      <c r="O17" s="28"/>
      <c r="P17" s="28"/>
      <c r="Q17" s="28"/>
      <c r="R17" s="28"/>
    </row>
    <row r="18" spans="2:18" ht="24" customHeight="1" thickBot="1">
      <c r="B18" s="24">
        <v>11</v>
      </c>
      <c r="C18" s="25"/>
      <c r="D18" s="26"/>
      <c r="E18" s="27"/>
      <c r="F18" s="27"/>
      <c r="G18" s="269" t="s">
        <v>760</v>
      </c>
      <c r="H18" s="29"/>
      <c r="I18" s="28"/>
      <c r="J18" s="27"/>
      <c r="K18" s="30" t="str">
        <f t="shared" si="0"/>
        <v xml:space="preserve">मु. पो. कोपर्डे ता. खंडाळा जि. सातारा पिन - ४१५५२१ </v>
      </c>
      <c r="L18" s="34"/>
      <c r="M18" s="32"/>
      <c r="N18" s="223"/>
      <c r="O18" s="28"/>
      <c r="P18" s="28"/>
      <c r="Q18" s="28"/>
      <c r="R18" s="28"/>
    </row>
    <row r="19" spans="2:18" ht="24" customHeight="1" thickBot="1">
      <c r="B19" s="33">
        <v>12</v>
      </c>
      <c r="C19" s="25"/>
      <c r="D19" s="26"/>
      <c r="E19" s="27"/>
      <c r="F19" s="27"/>
      <c r="G19" s="269" t="s">
        <v>760</v>
      </c>
      <c r="H19" s="29"/>
      <c r="I19" s="28"/>
      <c r="J19" s="27"/>
      <c r="K19" s="30" t="str">
        <f t="shared" si="0"/>
        <v xml:space="preserve">मु. पो. कोपर्डे ता. खंडाळा जि. सातारा पिन - ४१५५२१ </v>
      </c>
      <c r="L19" s="34"/>
      <c r="M19" s="32"/>
      <c r="N19" s="223"/>
      <c r="O19" s="28"/>
      <c r="P19" s="28"/>
      <c r="Q19" s="28"/>
      <c r="R19" s="28"/>
    </row>
    <row r="20" spans="2:18" ht="24" customHeight="1" thickBot="1">
      <c r="B20" s="24">
        <v>13</v>
      </c>
      <c r="C20" s="25"/>
      <c r="D20" s="26"/>
      <c r="E20" s="27"/>
      <c r="F20" s="27"/>
      <c r="G20" s="269" t="s">
        <v>760</v>
      </c>
      <c r="H20" s="29"/>
      <c r="I20" s="28"/>
      <c r="J20" s="27"/>
      <c r="K20" s="30" t="str">
        <f t="shared" si="0"/>
        <v xml:space="preserve">मु. पो. कोपर्डे ता. खंडाळा जि. सातारा पिन - ४१५५२१ </v>
      </c>
      <c r="L20" s="34"/>
      <c r="M20" s="32"/>
      <c r="N20" s="223"/>
      <c r="O20" s="28"/>
      <c r="P20" s="28"/>
      <c r="Q20" s="28"/>
      <c r="R20" s="28"/>
    </row>
    <row r="21" spans="2:18" ht="24" customHeight="1" thickBot="1">
      <c r="B21" s="33">
        <v>14</v>
      </c>
      <c r="C21" s="25"/>
      <c r="D21" s="26"/>
      <c r="E21" s="27"/>
      <c r="F21" s="27"/>
      <c r="G21" s="269" t="s">
        <v>760</v>
      </c>
      <c r="H21" s="29"/>
      <c r="I21" s="28"/>
      <c r="J21" s="27"/>
      <c r="K21" s="30" t="str">
        <f t="shared" si="0"/>
        <v xml:space="preserve">मु. पो. कोपर्डे ता. खंडाळा जि. सातारा पिन - ४१५५२१ </v>
      </c>
      <c r="L21" s="34"/>
      <c r="M21" s="32"/>
      <c r="N21" s="223"/>
      <c r="O21" s="28"/>
      <c r="P21" s="28"/>
      <c r="Q21" s="28"/>
      <c r="R21" s="28"/>
    </row>
    <row r="22" spans="2:18" ht="24" customHeight="1" thickBot="1">
      <c r="B22" s="24">
        <v>15</v>
      </c>
      <c r="C22" s="25"/>
      <c r="D22" s="26"/>
      <c r="E22" s="27"/>
      <c r="F22" s="27"/>
      <c r="G22" s="269" t="s">
        <v>760</v>
      </c>
      <c r="H22" s="29"/>
      <c r="I22" s="28"/>
      <c r="J22" s="27"/>
      <c r="K22" s="30" t="str">
        <f t="shared" si="0"/>
        <v xml:space="preserve">मु. पो. कोपर्डे ता. खंडाळा जि. सातारा पिन - ४१५५२१ </v>
      </c>
      <c r="L22" s="34"/>
      <c r="M22" s="32"/>
      <c r="N22" s="223"/>
      <c r="O22" s="28"/>
      <c r="P22" s="28"/>
      <c r="Q22" s="28"/>
      <c r="R22" s="28"/>
    </row>
    <row r="23" spans="2:18" ht="24" customHeight="1" thickBot="1">
      <c r="B23" s="33">
        <v>16</v>
      </c>
      <c r="C23" s="25"/>
      <c r="D23" s="26"/>
      <c r="E23" s="27"/>
      <c r="F23" s="27"/>
      <c r="G23" s="269" t="s">
        <v>760</v>
      </c>
      <c r="H23" s="29"/>
      <c r="I23" s="28"/>
      <c r="J23" s="27"/>
      <c r="K23" s="30" t="str">
        <f t="shared" si="0"/>
        <v xml:space="preserve">मु. पो. कोपर्डे ता. खंडाळा जि. सातारा पिन - ४१५५२१ </v>
      </c>
      <c r="L23" s="34"/>
      <c r="M23" s="32"/>
      <c r="N23" s="223"/>
      <c r="O23" s="28"/>
      <c r="P23" s="28"/>
      <c r="Q23" s="28"/>
      <c r="R23" s="28"/>
    </row>
    <row r="24" spans="2:18" ht="24" customHeight="1" thickBot="1">
      <c r="B24" s="24">
        <v>17</v>
      </c>
      <c r="C24" s="25"/>
      <c r="D24" s="26"/>
      <c r="E24" s="27"/>
      <c r="F24" s="27"/>
      <c r="G24" s="269" t="s">
        <v>760</v>
      </c>
      <c r="H24" s="29"/>
      <c r="I24" s="28"/>
      <c r="J24" s="27"/>
      <c r="K24" s="30" t="str">
        <f t="shared" si="0"/>
        <v xml:space="preserve">मु. पो. कोपर्डे ता. खंडाळा जि. सातारा पिन - ४१५५२१ </v>
      </c>
      <c r="L24" s="34"/>
      <c r="M24" s="32"/>
      <c r="N24" s="223"/>
      <c r="O24" s="28"/>
      <c r="P24" s="28"/>
      <c r="Q24" s="28"/>
      <c r="R24" s="28"/>
    </row>
    <row r="25" spans="2:18" ht="24" customHeight="1" thickBot="1">
      <c r="B25" s="33">
        <v>18</v>
      </c>
      <c r="C25" s="25"/>
      <c r="D25" s="26"/>
      <c r="E25" s="27"/>
      <c r="F25" s="27"/>
      <c r="G25" s="269" t="s">
        <v>760</v>
      </c>
      <c r="H25" s="29"/>
      <c r="I25" s="28"/>
      <c r="J25" s="27"/>
      <c r="K25" s="30" t="str">
        <f t="shared" si="0"/>
        <v xml:space="preserve">मु. पो. कोपर्डे ता. खंडाळा जि. सातारा पिन - ४१५५२१ </v>
      </c>
      <c r="L25" s="34"/>
      <c r="M25" s="32"/>
      <c r="N25" s="223"/>
      <c r="O25" s="28"/>
      <c r="P25" s="28"/>
      <c r="Q25" s="28"/>
      <c r="R25" s="28"/>
    </row>
    <row r="26" spans="2:18" ht="24" customHeight="1" thickBot="1">
      <c r="B26" s="24">
        <v>19</v>
      </c>
      <c r="C26" s="25"/>
      <c r="D26" s="26"/>
      <c r="E26" s="27"/>
      <c r="F26" s="27"/>
      <c r="G26" s="269" t="s">
        <v>760</v>
      </c>
      <c r="H26" s="29"/>
      <c r="I26" s="28"/>
      <c r="J26" s="27"/>
      <c r="K26" s="30" t="str">
        <f t="shared" si="0"/>
        <v xml:space="preserve">मु. पो. कोपर्डे ता. खंडाळा जि. सातारा पिन - ४१५५२१ </v>
      </c>
      <c r="L26" s="34"/>
      <c r="M26" s="32"/>
      <c r="N26" s="223"/>
      <c r="O26" s="28"/>
      <c r="P26" s="28"/>
      <c r="Q26" s="28"/>
      <c r="R26" s="28"/>
    </row>
    <row r="27" spans="2:18" ht="24" customHeight="1" thickBot="1">
      <c r="B27" s="33">
        <v>20</v>
      </c>
      <c r="C27" s="25"/>
      <c r="D27" s="26"/>
      <c r="E27" s="27"/>
      <c r="F27" s="27"/>
      <c r="G27" s="269" t="s">
        <v>760</v>
      </c>
      <c r="H27" s="29"/>
      <c r="I27" s="28"/>
      <c r="J27" s="27"/>
      <c r="K27" s="30" t="str">
        <f t="shared" si="0"/>
        <v xml:space="preserve">मु. पो. कोपर्डे ता. खंडाळा जि. सातारा पिन - ४१५५२१ </v>
      </c>
      <c r="L27" s="34"/>
      <c r="M27" s="32"/>
      <c r="N27" s="223"/>
      <c r="O27" s="28"/>
      <c r="P27" s="28"/>
      <c r="Q27" s="28"/>
      <c r="R27" s="28"/>
    </row>
    <row r="28" spans="2:18" ht="24" customHeight="1" thickBot="1">
      <c r="B28" s="33">
        <v>21</v>
      </c>
      <c r="C28" s="25"/>
      <c r="D28" s="26"/>
      <c r="E28" s="27"/>
      <c r="F28" s="27"/>
      <c r="G28" s="269" t="s">
        <v>760</v>
      </c>
      <c r="H28" s="29"/>
      <c r="I28" s="28"/>
      <c r="J28" s="27"/>
      <c r="K28" s="30" t="str">
        <f t="shared" si="0"/>
        <v xml:space="preserve">मु. पो. कोपर्डे ता. खंडाळा जि. सातारा पिन - ४१५५२१ </v>
      </c>
      <c r="L28" s="34"/>
      <c r="M28" s="32"/>
      <c r="N28" s="223"/>
      <c r="O28" s="28"/>
      <c r="P28" s="28"/>
      <c r="Q28" s="28"/>
      <c r="R28" s="28"/>
    </row>
    <row r="29" spans="2:18" ht="24" customHeight="1" thickBot="1">
      <c r="B29" s="33">
        <v>22</v>
      </c>
      <c r="C29" s="25"/>
      <c r="D29" s="26"/>
      <c r="E29" s="27"/>
      <c r="F29" s="27"/>
      <c r="G29" s="269" t="s">
        <v>760</v>
      </c>
      <c r="H29" s="29"/>
      <c r="I29" s="28"/>
      <c r="J29" s="27"/>
      <c r="K29" s="30" t="str">
        <f t="shared" si="0"/>
        <v xml:space="preserve">मु. पो. कोपर्डे ता. खंडाळा जि. सातारा पिन - ४१५५२१ </v>
      </c>
      <c r="L29" s="34"/>
      <c r="M29" s="32"/>
      <c r="N29" s="223"/>
      <c r="O29" s="28"/>
      <c r="P29" s="28"/>
      <c r="Q29" s="28"/>
      <c r="R29" s="28"/>
    </row>
    <row r="30" spans="2:18" ht="24" customHeight="1" thickBot="1">
      <c r="B30" s="24">
        <v>23</v>
      </c>
      <c r="C30" s="25"/>
      <c r="D30" s="26"/>
      <c r="E30" s="27"/>
      <c r="F30" s="27"/>
      <c r="G30" s="269" t="s">
        <v>760</v>
      </c>
      <c r="H30" s="29"/>
      <c r="I30" s="28"/>
      <c r="J30" s="27"/>
      <c r="K30" s="30" t="str">
        <f t="shared" si="0"/>
        <v xml:space="preserve">मु. पो. कोपर्डे ता. खंडाळा जि. सातारा पिन - ४१५५२१ </v>
      </c>
      <c r="L30" s="34"/>
      <c r="M30" s="32"/>
      <c r="N30" s="223"/>
      <c r="O30" s="28"/>
      <c r="P30" s="28"/>
      <c r="Q30" s="28"/>
      <c r="R30" s="28"/>
    </row>
    <row r="31" spans="2:18" ht="24" customHeight="1" thickBot="1">
      <c r="B31" s="33">
        <v>24</v>
      </c>
      <c r="C31" s="25"/>
      <c r="D31" s="26"/>
      <c r="E31" s="27"/>
      <c r="F31" s="27"/>
      <c r="G31" s="269" t="s">
        <v>760</v>
      </c>
      <c r="H31" s="29"/>
      <c r="I31" s="28"/>
      <c r="J31" s="27"/>
      <c r="K31" s="30" t="str">
        <f t="shared" si="0"/>
        <v xml:space="preserve">मु. पो. कोपर्डे ता. खंडाळा जि. सातारा पिन - ४१५५२१ </v>
      </c>
      <c r="L31" s="34"/>
      <c r="M31" s="32"/>
      <c r="N31" s="223"/>
      <c r="O31" s="28"/>
      <c r="P31" s="28"/>
      <c r="Q31" s="28"/>
      <c r="R31" s="28"/>
    </row>
    <row r="32" spans="2:18" ht="24" customHeight="1" thickBot="1">
      <c r="B32" s="24">
        <v>25</v>
      </c>
      <c r="C32" s="25"/>
      <c r="D32" s="26"/>
      <c r="E32" s="27"/>
      <c r="F32" s="27"/>
      <c r="G32" s="269" t="s">
        <v>760</v>
      </c>
      <c r="H32" s="29"/>
      <c r="I32" s="28"/>
      <c r="J32" s="27"/>
      <c r="K32" s="30" t="str">
        <f t="shared" si="0"/>
        <v xml:space="preserve">मु. पो. कोपर्डे ता. खंडाळा जि. सातारा पिन - ४१५५२१ </v>
      </c>
      <c r="L32" s="34"/>
      <c r="M32" s="32"/>
      <c r="N32" s="223"/>
      <c r="O32" s="28"/>
      <c r="P32" s="28"/>
      <c r="Q32" s="28"/>
      <c r="R32" s="28"/>
    </row>
    <row r="33" spans="2:18" ht="24" customHeight="1" thickBot="1">
      <c r="B33" s="33">
        <v>26</v>
      </c>
      <c r="C33" s="25"/>
      <c r="D33" s="26"/>
      <c r="E33" s="27"/>
      <c r="F33" s="27"/>
      <c r="G33" s="269" t="s">
        <v>760</v>
      </c>
      <c r="H33" s="29"/>
      <c r="I33" s="28"/>
      <c r="J33" s="27"/>
      <c r="K33" s="30" t="str">
        <f t="shared" si="0"/>
        <v xml:space="preserve">मु. पो. कोपर्डे ता. खंडाळा जि. सातारा पिन - ४१५५२१ </v>
      </c>
      <c r="L33" s="34"/>
      <c r="M33" s="32"/>
      <c r="N33" s="223"/>
      <c r="O33" s="28"/>
      <c r="P33" s="28"/>
      <c r="Q33" s="28"/>
      <c r="R33" s="28"/>
    </row>
    <row r="34" spans="2:18" ht="24" customHeight="1" thickBot="1">
      <c r="B34" s="24">
        <v>27</v>
      </c>
      <c r="C34" s="25"/>
      <c r="D34" s="26"/>
      <c r="E34" s="27"/>
      <c r="F34" s="27"/>
      <c r="G34" s="269" t="s">
        <v>760</v>
      </c>
      <c r="H34" s="29"/>
      <c r="I34" s="28"/>
      <c r="J34" s="27"/>
      <c r="K34" s="30" t="str">
        <f t="shared" si="0"/>
        <v xml:space="preserve">मु. पो. कोपर्डे ता. खंडाळा जि. सातारा पिन - ४१५५२१ </v>
      </c>
      <c r="L34" s="34"/>
      <c r="M34" s="32"/>
      <c r="N34" s="223"/>
      <c r="O34" s="28"/>
      <c r="P34" s="28"/>
      <c r="Q34" s="28"/>
      <c r="R34" s="28"/>
    </row>
    <row r="35" spans="2:18" ht="24" customHeight="1" thickBot="1">
      <c r="B35" s="33">
        <v>28</v>
      </c>
      <c r="C35" s="25"/>
      <c r="D35" s="26"/>
      <c r="E35" s="27"/>
      <c r="F35" s="27"/>
      <c r="G35" s="269" t="s">
        <v>760</v>
      </c>
      <c r="H35" s="29"/>
      <c r="I35" s="28"/>
      <c r="J35" s="27"/>
      <c r="K35" s="30" t="str">
        <f t="shared" si="0"/>
        <v xml:space="preserve">मु. पो. कोपर्डे ता. खंडाळा जि. सातारा पिन - ४१५५२१ </v>
      </c>
      <c r="L35" s="34"/>
      <c r="M35" s="32"/>
      <c r="N35" s="223"/>
      <c r="O35" s="28"/>
      <c r="P35" s="28"/>
      <c r="Q35" s="28"/>
      <c r="R35" s="28"/>
    </row>
    <row r="36" spans="2:18" ht="24" customHeight="1" thickBot="1">
      <c r="B36" s="24">
        <v>29</v>
      </c>
      <c r="C36" s="25"/>
      <c r="D36" s="26"/>
      <c r="E36" s="27"/>
      <c r="F36" s="27"/>
      <c r="G36" s="269" t="s">
        <v>760</v>
      </c>
      <c r="H36" s="29"/>
      <c r="I36" s="28"/>
      <c r="J36" s="27"/>
      <c r="K36" s="30" t="str">
        <f t="shared" si="0"/>
        <v xml:space="preserve">मु. पो. कोपर्डे ता. खंडाळा जि. सातारा पिन - ४१५५२१ </v>
      </c>
      <c r="L36" s="34"/>
      <c r="M36" s="32"/>
      <c r="N36" s="223"/>
      <c r="O36" s="28"/>
      <c r="P36" s="28"/>
      <c r="Q36" s="28"/>
      <c r="R36" s="28"/>
    </row>
    <row r="37" spans="2:18" ht="24" customHeight="1" thickBot="1">
      <c r="B37" s="33">
        <v>30</v>
      </c>
      <c r="C37" s="25"/>
      <c r="D37" s="26"/>
      <c r="E37" s="27"/>
      <c r="F37" s="27"/>
      <c r="G37" s="269" t="s">
        <v>760</v>
      </c>
      <c r="H37" s="29"/>
      <c r="I37" s="28"/>
      <c r="J37" s="27"/>
      <c r="K37" s="30" t="str">
        <f t="shared" si="0"/>
        <v xml:space="preserve">मु. पो. कोपर्डे ता. खंडाळा जि. सातारा पिन - ४१५५२१ </v>
      </c>
      <c r="L37" s="34"/>
      <c r="M37" s="32"/>
      <c r="N37" s="223"/>
      <c r="O37" s="28"/>
      <c r="P37" s="28"/>
      <c r="Q37" s="28"/>
      <c r="R37" s="28"/>
    </row>
    <row r="38" spans="2:18" ht="24" customHeight="1" thickBot="1">
      <c r="B38" s="24">
        <v>31</v>
      </c>
      <c r="C38" s="25"/>
      <c r="D38" s="26"/>
      <c r="E38" s="27"/>
      <c r="F38" s="27"/>
      <c r="G38" s="269" t="s">
        <v>760</v>
      </c>
      <c r="H38" s="29"/>
      <c r="I38" s="28"/>
      <c r="J38" s="27"/>
      <c r="K38" s="30" t="str">
        <f t="shared" si="0"/>
        <v xml:space="preserve">मु. पो. कोपर्डे ता. खंडाळा जि. सातारा पिन - ४१५५२१ </v>
      </c>
      <c r="L38" s="34"/>
      <c r="M38" s="32"/>
      <c r="N38" s="223"/>
      <c r="O38" s="28"/>
      <c r="P38" s="28"/>
      <c r="Q38" s="28"/>
      <c r="R38" s="28"/>
    </row>
    <row r="39" spans="2:18" ht="24" customHeight="1" thickBot="1">
      <c r="B39" s="33">
        <v>32</v>
      </c>
      <c r="C39" s="25"/>
      <c r="D39" s="26"/>
      <c r="E39" s="27"/>
      <c r="F39" s="27"/>
      <c r="G39" s="269" t="s">
        <v>760</v>
      </c>
      <c r="H39" s="29"/>
      <c r="I39" s="28"/>
      <c r="J39" s="27"/>
      <c r="K39" s="30" t="str">
        <f t="shared" si="0"/>
        <v xml:space="preserve">मु. पो. कोपर्डे ता. खंडाळा जि. सातारा पिन - ४१५५२१ </v>
      </c>
      <c r="L39" s="34"/>
      <c r="M39" s="32"/>
      <c r="N39" s="223"/>
      <c r="O39" s="28"/>
      <c r="P39" s="28"/>
      <c r="Q39" s="28"/>
      <c r="R39" s="28"/>
    </row>
    <row r="40" spans="2:18" ht="24" customHeight="1" thickBot="1">
      <c r="B40" s="24">
        <v>33</v>
      </c>
      <c r="C40" s="25"/>
      <c r="D40" s="26"/>
      <c r="E40" s="27"/>
      <c r="F40" s="27"/>
      <c r="G40" s="269" t="s">
        <v>760</v>
      </c>
      <c r="H40" s="29"/>
      <c r="I40" s="28"/>
      <c r="J40" s="27"/>
      <c r="K40" s="30" t="str">
        <f t="shared" si="0"/>
        <v xml:space="preserve">मु. पो. कोपर्डे ता. खंडाळा जि. सातारा पिन - ४१५५२१ </v>
      </c>
      <c r="L40" s="34"/>
      <c r="M40" s="32"/>
      <c r="N40" s="223"/>
      <c r="O40" s="28"/>
      <c r="P40" s="28"/>
      <c r="Q40" s="28"/>
      <c r="R40" s="28"/>
    </row>
    <row r="41" spans="2:18" ht="24" customHeight="1" thickBot="1">
      <c r="B41" s="33">
        <v>34</v>
      </c>
      <c r="C41" s="25"/>
      <c r="D41" s="26"/>
      <c r="E41" s="27"/>
      <c r="F41" s="27"/>
      <c r="G41" s="269" t="s">
        <v>760</v>
      </c>
      <c r="H41" s="29"/>
      <c r="I41" s="28"/>
      <c r="J41" s="27"/>
      <c r="K41" s="30" t="str">
        <f t="shared" si="0"/>
        <v xml:space="preserve">मु. पो. कोपर्डे ता. खंडाळा जि. सातारा पिन - ४१५५२१ </v>
      </c>
      <c r="L41" s="34"/>
      <c r="M41" s="32"/>
      <c r="N41" s="223"/>
      <c r="O41" s="28"/>
      <c r="P41" s="28"/>
      <c r="Q41" s="28"/>
      <c r="R41" s="28"/>
    </row>
    <row r="42" spans="2:18" ht="24" customHeight="1" thickBot="1">
      <c r="B42" s="24">
        <v>35</v>
      </c>
      <c r="C42" s="25"/>
      <c r="D42" s="26"/>
      <c r="E42" s="27"/>
      <c r="F42" s="27"/>
      <c r="G42" s="269" t="s">
        <v>760</v>
      </c>
      <c r="H42" s="29"/>
      <c r="I42" s="28"/>
      <c r="J42" s="27"/>
      <c r="K42" s="30" t="str">
        <f t="shared" si="0"/>
        <v xml:space="preserve">मु. पो. कोपर्डे ता. खंडाळा जि. सातारा पिन - ४१५५२१ </v>
      </c>
      <c r="L42" s="34"/>
      <c r="M42" s="32"/>
      <c r="N42" s="223"/>
      <c r="O42" s="28"/>
      <c r="P42" s="28"/>
      <c r="Q42" s="28"/>
      <c r="R42" s="28"/>
    </row>
    <row r="43" spans="2:18" ht="24" customHeight="1" thickBot="1">
      <c r="B43" s="33">
        <v>36</v>
      </c>
      <c r="C43" s="25"/>
      <c r="D43" s="26"/>
      <c r="E43" s="27"/>
      <c r="F43" s="27"/>
      <c r="G43" s="269" t="s">
        <v>760</v>
      </c>
      <c r="H43" s="29"/>
      <c r="I43" s="28"/>
      <c r="J43" s="27"/>
      <c r="K43" s="30" t="str">
        <f t="shared" si="0"/>
        <v xml:space="preserve">मु. पो. कोपर्डे ता. खंडाळा जि. सातारा पिन - ४१५५२१ </v>
      </c>
      <c r="L43" s="34"/>
      <c r="M43" s="32"/>
      <c r="N43" s="223"/>
      <c r="O43" s="28"/>
      <c r="P43" s="28"/>
      <c r="Q43" s="28"/>
      <c r="R43" s="28"/>
    </row>
    <row r="44" spans="2:18" ht="24" customHeight="1" thickBot="1">
      <c r="B44" s="24">
        <v>37</v>
      </c>
      <c r="C44" s="25"/>
      <c r="D44" s="26"/>
      <c r="E44" s="27"/>
      <c r="F44" s="27"/>
      <c r="G44" s="269" t="s">
        <v>760</v>
      </c>
      <c r="H44" s="29"/>
      <c r="I44" s="28"/>
      <c r="J44" s="27"/>
      <c r="K44" s="30" t="str">
        <f t="shared" si="0"/>
        <v xml:space="preserve">मु. पो. कोपर्डे ता. खंडाळा जि. सातारा पिन - ४१५५२१ </v>
      </c>
      <c r="L44" s="34"/>
      <c r="M44" s="32"/>
      <c r="N44" s="223"/>
      <c r="O44" s="28"/>
      <c r="P44" s="28"/>
      <c r="Q44" s="28"/>
      <c r="R44" s="28"/>
    </row>
    <row r="45" spans="2:18" ht="24" customHeight="1" thickBot="1">
      <c r="B45" s="33">
        <v>38</v>
      </c>
      <c r="C45" s="25"/>
      <c r="D45" s="26"/>
      <c r="E45" s="27"/>
      <c r="F45" s="27"/>
      <c r="G45" s="269" t="s">
        <v>760</v>
      </c>
      <c r="H45" s="29"/>
      <c r="I45" s="28"/>
      <c r="J45" s="27"/>
      <c r="K45" s="30" t="str">
        <f t="shared" si="0"/>
        <v xml:space="preserve">मु. पो. कोपर्डे ता. खंडाळा जि. सातारा पिन - ४१५५२१ </v>
      </c>
      <c r="L45" s="34"/>
      <c r="M45" s="32"/>
      <c r="N45" s="223"/>
      <c r="O45" s="28"/>
      <c r="P45" s="28"/>
      <c r="Q45" s="28"/>
      <c r="R45" s="28"/>
    </row>
    <row r="46" spans="2:18" ht="24" customHeight="1" thickBot="1">
      <c r="B46" s="24">
        <v>39</v>
      </c>
      <c r="C46" s="25"/>
      <c r="D46" s="26"/>
      <c r="E46" s="27"/>
      <c r="F46" s="27"/>
      <c r="G46" s="269" t="s">
        <v>760</v>
      </c>
      <c r="H46" s="29"/>
      <c r="I46" s="28"/>
      <c r="J46" s="27"/>
      <c r="K46" s="30" t="str">
        <f t="shared" si="0"/>
        <v xml:space="preserve">मु. पो. कोपर्डे ता. खंडाळा जि. सातारा पिन - ४१५५२१ </v>
      </c>
      <c r="L46" s="34"/>
      <c r="M46" s="32"/>
      <c r="N46" s="223"/>
      <c r="O46" s="28"/>
      <c r="P46" s="28"/>
      <c r="Q46" s="28"/>
      <c r="R46" s="28"/>
    </row>
    <row r="47" spans="2:18" ht="24" customHeight="1" thickBot="1">
      <c r="B47" s="33">
        <v>40</v>
      </c>
      <c r="C47" s="25"/>
      <c r="D47" s="26"/>
      <c r="E47" s="27"/>
      <c r="F47" s="27"/>
      <c r="G47" s="269" t="s">
        <v>760</v>
      </c>
      <c r="H47" s="29"/>
      <c r="I47" s="28"/>
      <c r="J47" s="27"/>
      <c r="K47" s="30" t="str">
        <f t="shared" si="0"/>
        <v xml:space="preserve">मु. पो. कोपर्डे ता. खंडाळा जि. सातारा पिन - ४१५५२१ </v>
      </c>
      <c r="L47" s="34"/>
      <c r="M47" s="32"/>
      <c r="N47" s="223"/>
      <c r="O47" s="28"/>
      <c r="P47" s="28"/>
      <c r="Q47" s="28"/>
      <c r="R47" s="28"/>
    </row>
    <row r="48" spans="2:18" ht="24" customHeight="1" thickBot="1">
      <c r="B48" s="24">
        <v>41</v>
      </c>
      <c r="C48" s="25"/>
      <c r="D48" s="26"/>
      <c r="E48" s="27"/>
      <c r="F48" s="27"/>
      <c r="G48" s="269" t="s">
        <v>760</v>
      </c>
      <c r="H48" s="29"/>
      <c r="I48" s="28"/>
      <c r="J48" s="27"/>
      <c r="K48" s="30" t="str">
        <f t="shared" si="0"/>
        <v xml:space="preserve">मु. पो. कोपर्डे ता. खंडाळा जि. सातारा पिन - ४१५५२१ </v>
      </c>
      <c r="L48" s="34"/>
      <c r="M48" s="32"/>
      <c r="N48" s="223"/>
      <c r="O48" s="28"/>
      <c r="P48" s="28"/>
      <c r="Q48" s="28"/>
      <c r="R48" s="28"/>
    </row>
    <row r="49" spans="2:18" ht="24" customHeight="1" thickBot="1">
      <c r="B49" s="33">
        <v>42</v>
      </c>
      <c r="C49" s="25"/>
      <c r="D49" s="26"/>
      <c r="E49" s="27"/>
      <c r="F49" s="27"/>
      <c r="G49" s="269" t="s">
        <v>760</v>
      </c>
      <c r="H49" s="29"/>
      <c r="I49" s="28"/>
      <c r="J49" s="27"/>
      <c r="K49" s="30" t="str">
        <f t="shared" si="0"/>
        <v xml:space="preserve">मु. पो. कोपर्डे ता. खंडाळा जि. सातारा पिन - ४१५५२१ </v>
      </c>
      <c r="L49" s="34"/>
      <c r="M49" s="32"/>
      <c r="N49" s="223"/>
      <c r="O49" s="28"/>
      <c r="P49" s="28"/>
      <c r="Q49" s="28"/>
      <c r="R49" s="28"/>
    </row>
    <row r="50" spans="2:18" ht="24" customHeight="1" thickBot="1">
      <c r="B50" s="24">
        <v>43</v>
      </c>
      <c r="C50" s="25"/>
      <c r="D50" s="26"/>
      <c r="E50" s="27"/>
      <c r="F50" s="27"/>
      <c r="G50" s="269" t="s">
        <v>760</v>
      </c>
      <c r="H50" s="29"/>
      <c r="I50" s="28"/>
      <c r="J50" s="27"/>
      <c r="K50" s="30" t="str">
        <f t="shared" si="0"/>
        <v xml:space="preserve">मु. पो. कोपर्डे ता. खंडाळा जि. सातारा पिन - ४१५५२१ </v>
      </c>
      <c r="L50" s="34"/>
      <c r="M50" s="32"/>
      <c r="N50" s="223"/>
      <c r="O50" s="28"/>
      <c r="P50" s="28"/>
      <c r="Q50" s="28"/>
      <c r="R50" s="28"/>
    </row>
    <row r="51" spans="2:18" ht="24" customHeight="1" thickBot="1">
      <c r="B51" s="33">
        <v>44</v>
      </c>
      <c r="C51" s="25"/>
      <c r="D51" s="26"/>
      <c r="E51" s="27"/>
      <c r="F51" s="27"/>
      <c r="G51" s="269" t="s">
        <v>760</v>
      </c>
      <c r="H51" s="29"/>
      <c r="I51" s="28"/>
      <c r="J51" s="27"/>
      <c r="K51" s="30" t="str">
        <f t="shared" si="0"/>
        <v xml:space="preserve">मु. पो. कोपर्डे ता. खंडाळा जि. सातारा पिन - ४१५५२१ </v>
      </c>
      <c r="L51" s="34"/>
      <c r="M51" s="32"/>
      <c r="N51" s="223"/>
      <c r="O51" s="28"/>
      <c r="P51" s="28"/>
      <c r="Q51" s="28"/>
      <c r="R51" s="28"/>
    </row>
    <row r="52" spans="2:18" ht="24" customHeight="1" thickBot="1">
      <c r="B52" s="24">
        <v>45</v>
      </c>
      <c r="C52" s="25"/>
      <c r="D52" s="26"/>
      <c r="E52" s="27"/>
      <c r="F52" s="27"/>
      <c r="G52" s="269" t="s">
        <v>760</v>
      </c>
      <c r="H52" s="29"/>
      <c r="I52" s="28"/>
      <c r="J52" s="27"/>
      <c r="K52" s="30" t="str">
        <f t="shared" si="0"/>
        <v xml:space="preserve">मु. पो. कोपर्डे ता. खंडाळा जि. सातारा पिन - ४१५५२१ </v>
      </c>
      <c r="L52" s="34"/>
      <c r="M52" s="32"/>
      <c r="N52" s="223"/>
      <c r="O52" s="28"/>
      <c r="P52" s="28"/>
      <c r="Q52" s="28"/>
      <c r="R52" s="28"/>
    </row>
    <row r="53" spans="2:18" ht="24" customHeight="1" thickBot="1">
      <c r="B53" s="33">
        <v>46</v>
      </c>
      <c r="C53" s="25"/>
      <c r="D53" s="26"/>
      <c r="E53" s="27"/>
      <c r="F53" s="27"/>
      <c r="G53" s="269" t="s">
        <v>760</v>
      </c>
      <c r="H53" s="29"/>
      <c r="I53" s="28"/>
      <c r="J53" s="27"/>
      <c r="K53" s="30" t="str">
        <f t="shared" si="0"/>
        <v xml:space="preserve">मु. पो. कोपर्डे ता. खंडाळा जि. सातारा पिन - ४१५५२१ </v>
      </c>
      <c r="L53" s="34"/>
      <c r="M53" s="32"/>
      <c r="N53" s="223"/>
      <c r="O53" s="28"/>
      <c r="P53" s="28"/>
      <c r="Q53" s="28"/>
      <c r="R53" s="28"/>
    </row>
    <row r="54" spans="2:18" ht="24" customHeight="1" thickBot="1">
      <c r="B54" s="24">
        <v>47</v>
      </c>
      <c r="C54" s="25"/>
      <c r="D54" s="26"/>
      <c r="E54" s="27"/>
      <c r="F54" s="27"/>
      <c r="G54" s="269" t="s">
        <v>760</v>
      </c>
      <c r="H54" s="29"/>
      <c r="I54" s="28"/>
      <c r="J54" s="27"/>
      <c r="K54" s="30" t="str">
        <f t="shared" si="0"/>
        <v xml:space="preserve">मु. पो. कोपर्डे ता. खंडाळा जि. सातारा पिन - ४१५५२१ </v>
      </c>
      <c r="L54" s="34"/>
      <c r="M54" s="32"/>
      <c r="N54" s="223"/>
      <c r="O54" s="28"/>
      <c r="P54" s="28"/>
      <c r="Q54" s="28"/>
      <c r="R54" s="28"/>
    </row>
    <row r="55" spans="2:18" ht="24" customHeight="1" thickBot="1">
      <c r="B55" s="33">
        <v>48</v>
      </c>
      <c r="C55" s="25"/>
      <c r="D55" s="26"/>
      <c r="E55" s="27"/>
      <c r="F55" s="27"/>
      <c r="G55" s="269" t="s">
        <v>760</v>
      </c>
      <c r="H55" s="29"/>
      <c r="I55" s="28"/>
      <c r="J55" s="27"/>
      <c r="K55" s="30" t="str">
        <f t="shared" si="0"/>
        <v xml:space="preserve">मु. पो. कोपर्डे ता. खंडाळा जि. सातारा पिन - ४१५५२१ </v>
      </c>
      <c r="L55" s="34"/>
      <c r="M55" s="32"/>
      <c r="N55" s="223"/>
      <c r="O55" s="28"/>
      <c r="P55" s="28"/>
      <c r="Q55" s="28"/>
      <c r="R55" s="28"/>
    </row>
    <row r="56" spans="2:18" ht="24" customHeight="1" thickBot="1">
      <c r="B56" s="24">
        <v>49</v>
      </c>
      <c r="C56" s="25"/>
      <c r="D56" s="26"/>
      <c r="E56" s="27"/>
      <c r="F56" s="27"/>
      <c r="G56" s="269" t="s">
        <v>760</v>
      </c>
      <c r="H56" s="29"/>
      <c r="I56" s="28"/>
      <c r="J56" s="27"/>
      <c r="K56" s="30" t="str">
        <f t="shared" si="0"/>
        <v xml:space="preserve">मु. पो. कोपर्डे ता. खंडाळा जि. सातारा पिन - ४१५५२१ </v>
      </c>
      <c r="L56" s="34"/>
      <c r="M56" s="32"/>
      <c r="N56" s="223"/>
      <c r="O56" s="28"/>
      <c r="P56" s="28"/>
      <c r="Q56" s="28"/>
      <c r="R56" s="28"/>
    </row>
    <row r="57" spans="2:18" ht="24" customHeight="1" thickBot="1">
      <c r="B57" s="38">
        <v>50</v>
      </c>
      <c r="C57" s="25"/>
      <c r="D57" s="26"/>
      <c r="E57" s="27"/>
      <c r="F57" s="27"/>
      <c r="G57" s="269" t="s">
        <v>760</v>
      </c>
      <c r="H57" s="29"/>
      <c r="I57" s="28"/>
      <c r="J57" s="27"/>
      <c r="K57" s="30" t="str">
        <f t="shared" si="0"/>
        <v xml:space="preserve">मु. पो. कोपर्डे ता. खंडाळा जि. सातारा पिन - ४१५५२१ </v>
      </c>
      <c r="L57" s="34"/>
      <c r="M57" s="32"/>
      <c r="N57" s="223"/>
      <c r="O57" s="28"/>
      <c r="P57" s="28"/>
      <c r="Q57" s="28"/>
      <c r="R57" s="28"/>
    </row>
    <row r="58" spans="2:18" ht="24" customHeight="1" thickBot="1">
      <c r="B58" s="24">
        <v>51</v>
      </c>
      <c r="C58" s="25"/>
      <c r="D58" s="26"/>
      <c r="E58" s="27"/>
      <c r="F58" s="27"/>
      <c r="G58" s="269" t="s">
        <v>760</v>
      </c>
      <c r="H58" s="29"/>
      <c r="I58" s="28"/>
      <c r="J58" s="27"/>
      <c r="K58" s="30" t="str">
        <f t="shared" si="0"/>
        <v xml:space="preserve">मु. पो. कोपर्डे ता. खंडाळा जि. सातारा पिन - ४१५५२१ </v>
      </c>
      <c r="L58" s="34"/>
      <c r="M58" s="32"/>
      <c r="N58" s="223"/>
      <c r="O58" s="28"/>
      <c r="P58" s="28"/>
      <c r="Q58" s="28"/>
      <c r="R58" s="28"/>
    </row>
    <row r="59" spans="2:18" ht="24" customHeight="1" thickBot="1">
      <c r="B59" s="33">
        <v>52</v>
      </c>
      <c r="C59" s="25"/>
      <c r="D59" s="26"/>
      <c r="E59" s="27"/>
      <c r="F59" s="27"/>
      <c r="G59" s="269" t="s">
        <v>760</v>
      </c>
      <c r="H59" s="29"/>
      <c r="I59" s="28"/>
      <c r="J59" s="27"/>
      <c r="K59" s="30" t="str">
        <f t="shared" si="0"/>
        <v xml:space="preserve">मु. पो. कोपर्डे ता. खंडाळा जि. सातारा पिन - ४१५५२१ </v>
      </c>
      <c r="L59" s="34"/>
      <c r="M59" s="32"/>
      <c r="N59" s="223"/>
      <c r="O59" s="28"/>
      <c r="P59" s="28"/>
      <c r="Q59" s="28"/>
      <c r="R59" s="28"/>
    </row>
    <row r="60" spans="2:18" ht="24" customHeight="1" thickBot="1">
      <c r="B60" s="24">
        <v>53</v>
      </c>
      <c r="C60" s="25"/>
      <c r="D60" s="26"/>
      <c r="E60" s="27"/>
      <c r="F60" s="27"/>
      <c r="G60" s="269" t="s">
        <v>760</v>
      </c>
      <c r="H60" s="29"/>
      <c r="I60" s="28"/>
      <c r="J60" s="27"/>
      <c r="K60" s="30" t="str">
        <f t="shared" si="0"/>
        <v xml:space="preserve">मु. पो. कोपर्डे ता. खंडाळा जि. सातारा पिन - ४१५५२१ </v>
      </c>
      <c r="L60" s="34"/>
      <c r="M60" s="32"/>
      <c r="N60" s="223"/>
      <c r="O60" s="28"/>
      <c r="P60" s="28"/>
      <c r="Q60" s="28"/>
      <c r="R60" s="28"/>
    </row>
    <row r="61" spans="2:18" ht="24" customHeight="1" thickBot="1">
      <c r="B61" s="33">
        <v>54</v>
      </c>
      <c r="C61" s="25"/>
      <c r="D61" s="26"/>
      <c r="E61" s="27"/>
      <c r="F61" s="27"/>
      <c r="G61" s="269" t="s">
        <v>760</v>
      </c>
      <c r="H61" s="29"/>
      <c r="I61" s="28"/>
      <c r="J61" s="27"/>
      <c r="K61" s="30" t="str">
        <f t="shared" si="0"/>
        <v xml:space="preserve">मु. पो. कोपर्डे ता. खंडाळा जि. सातारा पिन - ४१५५२१ </v>
      </c>
      <c r="L61" s="34"/>
      <c r="M61" s="32"/>
      <c r="N61" s="223"/>
      <c r="O61" s="28"/>
      <c r="P61" s="28"/>
      <c r="Q61" s="28"/>
      <c r="R61" s="28"/>
    </row>
    <row r="62" spans="2:18" ht="24" customHeight="1" thickBot="1">
      <c r="B62" s="24">
        <v>55</v>
      </c>
      <c r="C62" s="25"/>
      <c r="D62" s="26"/>
      <c r="E62" s="27"/>
      <c r="F62" s="27"/>
      <c r="G62" s="269" t="s">
        <v>760</v>
      </c>
      <c r="H62" s="29"/>
      <c r="I62" s="28"/>
      <c r="J62" s="27"/>
      <c r="K62" s="30" t="str">
        <f t="shared" si="0"/>
        <v xml:space="preserve">मु. पो. कोपर्डे ता. खंडाळा जि. सातारा पिन - ४१५५२१ </v>
      </c>
      <c r="L62" s="34"/>
      <c r="M62" s="32"/>
      <c r="N62" s="223"/>
      <c r="O62" s="28"/>
      <c r="P62" s="28"/>
      <c r="Q62" s="28"/>
      <c r="R62" s="28"/>
    </row>
    <row r="63" spans="2:18" ht="24" customHeight="1" thickBot="1">
      <c r="B63" s="33">
        <v>56</v>
      </c>
      <c r="C63" s="25"/>
      <c r="D63" s="26"/>
      <c r="E63" s="27"/>
      <c r="F63" s="27"/>
      <c r="G63" s="269" t="s">
        <v>760</v>
      </c>
      <c r="H63" s="29"/>
      <c r="I63" s="28"/>
      <c r="J63" s="27"/>
      <c r="K63" s="30" t="str">
        <f t="shared" si="0"/>
        <v xml:space="preserve">मु. पो. कोपर्डे ता. खंडाळा जि. सातारा पिन - ४१५५२१ </v>
      </c>
      <c r="L63" s="34"/>
      <c r="M63" s="32"/>
      <c r="N63" s="223"/>
      <c r="O63" s="28"/>
      <c r="P63" s="28"/>
      <c r="Q63" s="28"/>
      <c r="R63" s="28"/>
    </row>
    <row r="64" spans="2:18" ht="24" customHeight="1" thickBot="1">
      <c r="B64" s="24">
        <v>57</v>
      </c>
      <c r="C64" s="25"/>
      <c r="D64" s="26"/>
      <c r="E64" s="27"/>
      <c r="F64" s="27"/>
      <c r="G64" s="269" t="s">
        <v>760</v>
      </c>
      <c r="H64" s="29"/>
      <c r="I64" s="28"/>
      <c r="J64" s="27"/>
      <c r="K64" s="30" t="str">
        <f t="shared" si="0"/>
        <v xml:space="preserve">मु. पो. कोपर्डे ता. खंडाळा जि. सातारा पिन - ४१५५२१ </v>
      </c>
      <c r="L64" s="34"/>
      <c r="M64" s="32"/>
      <c r="N64" s="223"/>
      <c r="O64" s="28"/>
      <c r="P64" s="28"/>
      <c r="Q64" s="28"/>
      <c r="R64" s="28"/>
    </row>
    <row r="65" spans="2:18" ht="24" customHeight="1" thickBot="1">
      <c r="B65" s="33">
        <v>58</v>
      </c>
      <c r="C65" s="25"/>
      <c r="D65" s="26"/>
      <c r="E65" s="27"/>
      <c r="F65" s="27"/>
      <c r="G65" s="269" t="s">
        <v>760</v>
      </c>
      <c r="H65" s="29"/>
      <c r="I65" s="28"/>
      <c r="J65" s="27"/>
      <c r="K65" s="30" t="str">
        <f t="shared" si="0"/>
        <v xml:space="preserve">मु. पो. कोपर्डे ता. खंडाळा जि. सातारा पिन - ४१५५२१ </v>
      </c>
      <c r="L65" s="34"/>
      <c r="M65" s="32"/>
      <c r="N65" s="223"/>
      <c r="O65" s="28"/>
      <c r="P65" s="28"/>
      <c r="Q65" s="28"/>
      <c r="R65" s="28"/>
    </row>
    <row r="66" spans="2:18" ht="24" customHeight="1" thickBot="1">
      <c r="B66" s="24">
        <v>59</v>
      </c>
      <c r="C66" s="25"/>
      <c r="D66" s="26"/>
      <c r="E66" s="27"/>
      <c r="F66" s="27"/>
      <c r="G66" s="269" t="s">
        <v>760</v>
      </c>
      <c r="H66" s="29"/>
      <c r="I66" s="28"/>
      <c r="J66" s="27"/>
      <c r="K66" s="30" t="str">
        <f t="shared" si="0"/>
        <v xml:space="preserve">मु. पो. कोपर्डे ता. खंडाळा जि. सातारा पिन - ४१५५२१ </v>
      </c>
      <c r="L66" s="34"/>
      <c r="M66" s="32"/>
      <c r="N66" s="223"/>
      <c r="O66" s="28"/>
      <c r="P66" s="28"/>
      <c r="Q66" s="28"/>
      <c r="R66" s="28"/>
    </row>
    <row r="67" spans="2:18" ht="24" customHeight="1" thickBot="1">
      <c r="B67" s="24">
        <v>60</v>
      </c>
      <c r="C67" s="25"/>
      <c r="D67" s="26"/>
      <c r="E67" s="27"/>
      <c r="F67" s="27"/>
      <c r="G67" s="269" t="s">
        <v>760</v>
      </c>
      <c r="H67" s="29"/>
      <c r="I67" s="28"/>
      <c r="J67" s="27"/>
      <c r="K67" s="30" t="str">
        <f t="shared" si="0"/>
        <v xml:space="preserve">मु. पो. कोपर्डे ता. खंडाळा जि. सातारा पिन - ४१५५२१ </v>
      </c>
      <c r="L67" s="34"/>
      <c r="M67" s="32"/>
      <c r="N67" s="223"/>
      <c r="O67" s="28"/>
      <c r="P67" s="28"/>
      <c r="Q67" s="28"/>
      <c r="R67" s="28"/>
    </row>
    <row r="68" spans="2:18" ht="24" customHeight="1" thickBot="1">
      <c r="B68" s="33">
        <v>61</v>
      </c>
      <c r="C68" s="25"/>
      <c r="D68" s="26"/>
      <c r="E68" s="27"/>
      <c r="F68" s="27"/>
      <c r="G68" s="269" t="s">
        <v>760</v>
      </c>
      <c r="H68" s="29"/>
      <c r="I68" s="28"/>
      <c r="J68" s="27"/>
      <c r="K68" s="30" t="str">
        <f t="shared" si="0"/>
        <v xml:space="preserve">मु. पो. कोपर्डे ता. खंडाळा जि. सातारा पिन - ४१५५२१ </v>
      </c>
      <c r="L68" s="34"/>
      <c r="M68" s="32"/>
      <c r="N68" s="223"/>
      <c r="O68" s="28"/>
      <c r="P68" s="28"/>
      <c r="Q68" s="28"/>
      <c r="R68" s="28"/>
    </row>
    <row r="69" spans="2:18" ht="24" customHeight="1" thickBot="1">
      <c r="B69" s="24">
        <v>62</v>
      </c>
      <c r="C69" s="25"/>
      <c r="D69" s="26"/>
      <c r="E69" s="27"/>
      <c r="F69" s="27"/>
      <c r="G69" s="269" t="s">
        <v>760</v>
      </c>
      <c r="H69" s="29"/>
      <c r="I69" s="28"/>
      <c r="J69" s="27"/>
      <c r="K69" s="30" t="str">
        <f t="shared" si="0"/>
        <v xml:space="preserve">मु. पो. कोपर्डे ता. खंडाळा जि. सातारा पिन - ४१५५२१ </v>
      </c>
      <c r="L69" s="34"/>
      <c r="M69" s="32"/>
      <c r="N69" s="223"/>
      <c r="O69" s="28"/>
      <c r="P69" s="28"/>
      <c r="Q69" s="28"/>
      <c r="R69" s="28"/>
    </row>
    <row r="70" spans="2:18" ht="24" customHeight="1" thickBot="1">
      <c r="B70" s="33">
        <v>63</v>
      </c>
      <c r="C70" s="25"/>
      <c r="D70" s="26"/>
      <c r="E70" s="27"/>
      <c r="F70" s="27"/>
      <c r="G70" s="269" t="s">
        <v>760</v>
      </c>
      <c r="H70" s="29"/>
      <c r="I70" s="28"/>
      <c r="J70" s="27"/>
      <c r="K70" s="30" t="str">
        <f t="shared" si="0"/>
        <v xml:space="preserve">मु. पो. कोपर्डे ता. खंडाळा जि. सातारा पिन - ४१५५२१ </v>
      </c>
      <c r="L70" s="34"/>
      <c r="M70" s="32"/>
      <c r="N70" s="223"/>
      <c r="O70" s="28"/>
      <c r="P70" s="28"/>
      <c r="Q70" s="28"/>
      <c r="R70" s="28"/>
    </row>
    <row r="71" spans="2:18" ht="24" customHeight="1" thickBot="1">
      <c r="B71" s="24">
        <v>64</v>
      </c>
      <c r="C71" s="25"/>
      <c r="D71" s="26"/>
      <c r="E71" s="27"/>
      <c r="F71" s="27"/>
      <c r="G71" s="269" t="s">
        <v>760</v>
      </c>
      <c r="H71" s="29"/>
      <c r="I71" s="28"/>
      <c r="J71" s="27"/>
      <c r="K71" s="30" t="str">
        <f t="shared" si="0"/>
        <v xml:space="preserve">मु. पो. कोपर्डे ता. खंडाळा जि. सातारा पिन - ४१५५२१ </v>
      </c>
      <c r="L71" s="34"/>
      <c r="M71" s="32"/>
      <c r="N71" s="223"/>
      <c r="O71" s="28"/>
      <c r="P71" s="28"/>
      <c r="Q71" s="28"/>
      <c r="R71" s="28"/>
    </row>
    <row r="72" spans="2:18" ht="24" customHeight="1" thickBot="1">
      <c r="B72" s="24">
        <v>65</v>
      </c>
      <c r="C72" s="25"/>
      <c r="D72" s="26"/>
      <c r="E72" s="27"/>
      <c r="F72" s="27"/>
      <c r="G72" s="269" t="s">
        <v>760</v>
      </c>
      <c r="H72" s="29"/>
      <c r="I72" s="28"/>
      <c r="J72" s="27"/>
      <c r="K72" s="30" t="str">
        <f t="shared" si="0"/>
        <v xml:space="preserve">मु. पो. कोपर्डे ता. खंडाळा जि. सातारा पिन - ४१५५२१ </v>
      </c>
      <c r="L72" s="34"/>
      <c r="M72" s="32"/>
      <c r="N72" s="223"/>
      <c r="O72" s="28"/>
      <c r="P72" s="28"/>
      <c r="Q72" s="28"/>
      <c r="R72" s="28"/>
    </row>
    <row r="73" spans="2:18" ht="24" customHeight="1" thickBot="1">
      <c r="B73" s="33">
        <v>66</v>
      </c>
      <c r="C73" s="25"/>
      <c r="D73" s="26"/>
      <c r="E73" s="27"/>
      <c r="F73" s="27"/>
      <c r="G73" s="269" t="s">
        <v>760</v>
      </c>
      <c r="H73" s="29"/>
      <c r="I73" s="28"/>
      <c r="J73" s="27"/>
      <c r="K73" s="30" t="str">
        <f t="shared" si="0"/>
        <v xml:space="preserve">मु. पो. कोपर्डे ता. खंडाळा जि. सातारा पिन - ४१५५२१ </v>
      </c>
      <c r="L73" s="34"/>
      <c r="M73" s="32"/>
      <c r="N73" s="223"/>
      <c r="O73" s="28"/>
      <c r="P73" s="28"/>
      <c r="Q73" s="28"/>
      <c r="R73" s="28"/>
    </row>
    <row r="74" spans="2:18" ht="24" customHeight="1" thickBot="1">
      <c r="B74" s="24">
        <v>67</v>
      </c>
      <c r="C74" s="25"/>
      <c r="D74" s="26"/>
      <c r="E74" s="27"/>
      <c r="F74" s="27"/>
      <c r="G74" s="269" t="s">
        <v>760</v>
      </c>
      <c r="H74" s="29"/>
      <c r="I74" s="28"/>
      <c r="J74" s="27"/>
      <c r="K74" s="30" t="str">
        <f t="shared" ref="K74:K77" si="1">K73</f>
        <v xml:space="preserve">मु. पो. कोपर्डे ता. खंडाळा जि. सातारा पिन - ४१५५२१ </v>
      </c>
      <c r="L74" s="34"/>
      <c r="M74" s="32"/>
      <c r="N74" s="223"/>
      <c r="O74" s="28"/>
      <c r="P74" s="28"/>
      <c r="Q74" s="28"/>
      <c r="R74" s="28"/>
    </row>
    <row r="75" spans="2:18" ht="24" customHeight="1" thickBot="1">
      <c r="B75" s="33">
        <v>68</v>
      </c>
      <c r="C75" s="25"/>
      <c r="D75" s="26"/>
      <c r="E75" s="27"/>
      <c r="F75" s="27"/>
      <c r="G75" s="269" t="s">
        <v>760</v>
      </c>
      <c r="H75" s="29"/>
      <c r="I75" s="28"/>
      <c r="J75" s="27"/>
      <c r="K75" s="30" t="str">
        <f t="shared" si="1"/>
        <v xml:space="preserve">मु. पो. कोपर्डे ता. खंडाळा जि. सातारा पिन - ४१५५२१ </v>
      </c>
      <c r="L75" s="34"/>
      <c r="M75" s="32"/>
      <c r="N75" s="223"/>
      <c r="O75" s="28"/>
      <c r="P75" s="28"/>
      <c r="Q75" s="28"/>
      <c r="R75" s="28"/>
    </row>
    <row r="76" spans="2:18" ht="24" customHeight="1" thickBot="1">
      <c r="B76" s="24">
        <v>69</v>
      </c>
      <c r="C76" s="25"/>
      <c r="D76" s="26"/>
      <c r="E76" s="27"/>
      <c r="F76" s="27"/>
      <c r="G76" s="269" t="s">
        <v>760</v>
      </c>
      <c r="H76" s="29"/>
      <c r="I76" s="28"/>
      <c r="J76" s="27"/>
      <c r="K76" s="30" t="str">
        <f t="shared" si="1"/>
        <v xml:space="preserve">मु. पो. कोपर्डे ता. खंडाळा जि. सातारा पिन - ४१५५२१ </v>
      </c>
      <c r="L76" s="34"/>
      <c r="M76" s="32"/>
      <c r="N76" s="223"/>
      <c r="O76" s="28"/>
      <c r="P76" s="28"/>
      <c r="Q76" s="28"/>
      <c r="R76" s="28"/>
    </row>
    <row r="77" spans="2:18" ht="23.25" customHeight="1">
      <c r="B77" s="24">
        <v>70</v>
      </c>
      <c r="C77" s="25"/>
      <c r="D77" s="26" t="s">
        <v>1142</v>
      </c>
      <c r="E77" s="27" t="s">
        <v>1144</v>
      </c>
      <c r="F77" s="27" t="s">
        <v>1143</v>
      </c>
      <c r="G77" s="269" t="s">
        <v>760</v>
      </c>
      <c r="H77" s="29">
        <v>41062</v>
      </c>
      <c r="I77" s="28" t="s">
        <v>48</v>
      </c>
      <c r="J77" s="27" t="s">
        <v>48</v>
      </c>
      <c r="K77" s="30" t="str">
        <f t="shared" si="1"/>
        <v xml:space="preserve">मु. पो. कोपर्डे ता. खंडाळा जि. सातारा पिन - ४१५५२१ </v>
      </c>
      <c r="L77" s="31">
        <v>7719008143</v>
      </c>
      <c r="M77" s="32">
        <v>573238086135</v>
      </c>
      <c r="N77" s="223" t="s">
        <v>50</v>
      </c>
      <c r="O77" s="28"/>
      <c r="P77" s="28"/>
      <c r="Q77" s="28"/>
      <c r="R77" s="28"/>
    </row>
  </sheetData>
  <mergeCells count="21">
    <mergeCell ref="G1:K1"/>
    <mergeCell ref="O6:P6"/>
    <mergeCell ref="Q6:R6"/>
    <mergeCell ref="G6:G7"/>
    <mergeCell ref="G2:K2"/>
    <mergeCell ref="H5:L5"/>
    <mergeCell ref="M6:M7"/>
    <mergeCell ref="N6:N7"/>
    <mergeCell ref="O4:P4"/>
    <mergeCell ref="B4:C4"/>
    <mergeCell ref="G4:K4"/>
    <mergeCell ref="B6:B7"/>
    <mergeCell ref="C6:C7"/>
    <mergeCell ref="D6:D7"/>
    <mergeCell ref="E6:E7"/>
    <mergeCell ref="F6:F7"/>
    <mergeCell ref="E5:G5"/>
    <mergeCell ref="H6:H7"/>
    <mergeCell ref="I6:I7"/>
    <mergeCell ref="J6:J7"/>
    <mergeCell ref="K6:K7"/>
  </mergeCells>
  <dataValidations count="2">
    <dataValidation type="list" allowBlank="1" showInputMessage="1" showErrorMessage="1" sqref="M2:O2" xr:uid="{00000000-0002-0000-0400-000000000000}">
      <formula1>"पहिली,दुसरी,तिसरी,चौथी,पाचवी,सहावी,सातवी,आठवी"</formula1>
    </dataValidation>
    <dataValidation type="list" allowBlank="1" showInputMessage="1" showErrorMessage="1" sqref="G8:G77" xr:uid="{00000000-0002-0000-0400-000001000000}">
      <formula1>"मुलगा,मुलगी "</formula1>
    </dataValidation>
  </dataValidation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78"/>
  <sheetViews>
    <sheetView zoomScale="89" zoomScaleNormal="89" workbookViewId="0">
      <pane xSplit="1" ySplit="8" topLeftCell="B9" activePane="bottomRight" state="frozen"/>
      <selection pane="topRight" activeCell="B1" sqref="B1"/>
      <selection pane="bottomLeft" activeCell="A9" sqref="A9"/>
      <selection pane="bottomRight"/>
    </sheetView>
  </sheetViews>
  <sheetFormatPr defaultColWidth="9.109375" defaultRowHeight="24.6"/>
  <cols>
    <col min="1" max="1" width="2.5546875" style="16" customWidth="1"/>
    <col min="2" max="2" width="5.109375" style="16" bestFit="1" customWidth="1"/>
    <col min="3" max="3" width="25.33203125" style="17" bestFit="1" customWidth="1"/>
    <col min="4" max="4" width="11.109375" style="17" customWidth="1"/>
    <col min="5" max="5" width="38" style="16" customWidth="1"/>
    <col min="6" max="6" width="18.5546875" style="16" bestFit="1" customWidth="1"/>
    <col min="7" max="7" width="25.6640625" style="16" customWidth="1"/>
    <col min="8" max="8" width="44" style="16" customWidth="1"/>
    <col min="9" max="9" width="18.5546875" style="16" bestFit="1" customWidth="1"/>
    <col min="10" max="10" width="28" style="16" bestFit="1" customWidth="1"/>
    <col min="11" max="16384" width="9.109375" style="16"/>
  </cols>
  <sheetData>
    <row r="1" spans="2:10" s="7" customFormat="1" ht="24" customHeight="1">
      <c r="C1" s="146"/>
      <c r="D1" s="146"/>
      <c r="E1" s="71" t="s">
        <v>693</v>
      </c>
      <c r="F1" s="71"/>
      <c r="G1" s="71"/>
      <c r="H1" s="71"/>
      <c r="I1" s="71"/>
    </row>
    <row r="2" spans="2:10" s="7" customFormat="1" ht="24" customHeight="1">
      <c r="C2" s="145"/>
      <c r="D2" s="145"/>
      <c r="E2" s="319" t="str">
        <f>students!G2</f>
        <v xml:space="preserve">जिल्हा परिषद प्राथमिक शाळा कोपर्डे </v>
      </c>
      <c r="F2" s="319"/>
      <c r="G2" s="319"/>
      <c r="H2" s="305" t="s">
        <v>1148</v>
      </c>
      <c r="I2" s="305"/>
      <c r="J2" s="305"/>
    </row>
    <row r="3" spans="2:10" s="7" customFormat="1" ht="24" customHeight="1">
      <c r="C3" s="145"/>
      <c r="D3" s="145"/>
      <c r="E3" s="148" t="str">
        <f>Marathi!E3</f>
        <v>इयत्ता :-</v>
      </c>
      <c r="F3" s="148" t="str">
        <f>students!M2</f>
        <v>पहिली</v>
      </c>
      <c r="G3" s="148"/>
      <c r="H3" s="148"/>
      <c r="I3" s="148"/>
      <c r="J3" s="148"/>
    </row>
    <row r="4" spans="2:10" s="7" customFormat="1" ht="24" customHeight="1" thickBot="1">
      <c r="C4" s="8"/>
      <c r="D4" s="8"/>
      <c r="H4" s="305"/>
      <c r="I4" s="305"/>
      <c r="J4" s="305"/>
    </row>
    <row r="5" spans="2:10" s="7" customFormat="1" ht="24" customHeight="1">
      <c r="B5" s="306" t="s">
        <v>0</v>
      </c>
      <c r="C5" s="309" t="s">
        <v>1</v>
      </c>
      <c r="D5" s="309" t="s">
        <v>744</v>
      </c>
      <c r="E5" s="312" t="s">
        <v>1146</v>
      </c>
      <c r="F5" s="313"/>
      <c r="G5" s="314"/>
      <c r="H5" s="312" t="s">
        <v>1147</v>
      </c>
      <c r="I5" s="313"/>
      <c r="J5" s="314"/>
    </row>
    <row r="6" spans="2:10" s="7" customFormat="1" ht="24" customHeight="1">
      <c r="B6" s="307"/>
      <c r="C6" s="310"/>
      <c r="D6" s="310"/>
      <c r="E6" s="315" t="s">
        <v>65</v>
      </c>
      <c r="F6" s="317" t="s">
        <v>724</v>
      </c>
      <c r="G6" s="317" t="s">
        <v>75</v>
      </c>
      <c r="H6" s="315" t="s">
        <v>65</v>
      </c>
      <c r="I6" s="317" t="s">
        <v>724</v>
      </c>
      <c r="J6" s="317" t="s">
        <v>75</v>
      </c>
    </row>
    <row r="7" spans="2:10" s="2" customFormat="1" ht="22.5" customHeight="1" thickBot="1">
      <c r="B7" s="308"/>
      <c r="C7" s="311"/>
      <c r="D7" s="311"/>
      <c r="E7" s="316"/>
      <c r="F7" s="318"/>
      <c r="G7" s="318"/>
      <c r="H7" s="316"/>
      <c r="I7" s="318"/>
      <c r="J7" s="318"/>
    </row>
    <row r="8" spans="2:10" s="7" customFormat="1" ht="24" customHeight="1" thickBot="1">
      <c r="B8" s="9"/>
      <c r="C8" s="10" t="s">
        <v>26</v>
      </c>
      <c r="D8" s="145"/>
      <c r="E8" s="94"/>
      <c r="F8" s="94"/>
      <c r="G8" s="94"/>
      <c r="H8" s="94"/>
      <c r="I8" s="94"/>
      <c r="J8" s="94"/>
    </row>
    <row r="9" spans="2:10" s="7" customFormat="1" ht="24" customHeight="1">
      <c r="B9" s="11">
        <v>1</v>
      </c>
      <c r="C9" s="12" t="str">
        <f>students!D8</f>
        <v xml:space="preserve">पंकज विठ्ठल रासकर </v>
      </c>
      <c r="D9" s="10" t="str">
        <f>students!G8</f>
        <v>मुलगा</v>
      </c>
      <c r="E9" s="94" t="s">
        <v>179</v>
      </c>
      <c r="F9" s="149" t="s">
        <v>306</v>
      </c>
      <c r="G9" s="149" t="s">
        <v>591</v>
      </c>
      <c r="H9" s="94" t="s">
        <v>700</v>
      </c>
      <c r="I9" s="149" t="s">
        <v>124</v>
      </c>
      <c r="J9" s="149" t="s">
        <v>139</v>
      </c>
    </row>
    <row r="10" spans="2:10" s="7" customFormat="1" ht="24" customHeight="1">
      <c r="B10" s="14">
        <v>2</v>
      </c>
      <c r="C10" s="12" t="str">
        <f>students!D9</f>
        <v xml:space="preserve">सागर शिंदे </v>
      </c>
      <c r="D10" s="10" t="str">
        <f>students!G9</f>
        <v>मुलगा</v>
      </c>
      <c r="E10" s="94" t="s">
        <v>763</v>
      </c>
      <c r="F10" s="149" t="s">
        <v>828</v>
      </c>
      <c r="G10" s="149" t="s">
        <v>916</v>
      </c>
      <c r="H10" s="94" t="s">
        <v>763</v>
      </c>
      <c r="I10" s="149" t="s">
        <v>834</v>
      </c>
      <c r="J10" s="149" t="s">
        <v>139</v>
      </c>
    </row>
    <row r="11" spans="2:10" s="7" customFormat="1" ht="24" customHeight="1">
      <c r="B11" s="14">
        <v>3</v>
      </c>
      <c r="C11" s="12">
        <f>students!D10</f>
        <v>0</v>
      </c>
      <c r="D11" s="10" t="s">
        <v>758</v>
      </c>
      <c r="E11" s="94" t="s">
        <v>697</v>
      </c>
      <c r="F11" s="149" t="s">
        <v>110</v>
      </c>
      <c r="G11" s="149" t="s">
        <v>111</v>
      </c>
      <c r="H11" s="94" t="s">
        <v>695</v>
      </c>
      <c r="I11" s="149" t="s">
        <v>110</v>
      </c>
      <c r="J11" s="149" t="s">
        <v>153</v>
      </c>
    </row>
    <row r="12" spans="2:10" s="7" customFormat="1" ht="24" customHeight="1">
      <c r="B12" s="11">
        <v>4</v>
      </c>
      <c r="C12" s="12">
        <f>students!D11</f>
        <v>0</v>
      </c>
      <c r="D12" s="10" t="str">
        <f>students!G11</f>
        <v>मुलगा</v>
      </c>
      <c r="E12" s="94"/>
      <c r="F12" s="149"/>
      <c r="G12" s="149"/>
      <c r="H12" s="94"/>
      <c r="I12" s="149"/>
      <c r="J12" s="149"/>
    </row>
    <row r="13" spans="2:10" s="7" customFormat="1" ht="24" customHeight="1">
      <c r="B13" s="14">
        <v>5</v>
      </c>
      <c r="C13" s="12">
        <f>students!D12</f>
        <v>0</v>
      </c>
      <c r="D13" s="10" t="str">
        <f>students!G12</f>
        <v>मुलगा</v>
      </c>
      <c r="E13" s="94"/>
      <c r="F13" s="149"/>
      <c r="G13" s="149"/>
      <c r="H13" s="94"/>
      <c r="I13" s="149"/>
      <c r="J13" s="149"/>
    </row>
    <row r="14" spans="2:10" s="7" customFormat="1" ht="24" customHeight="1">
      <c r="B14" s="14">
        <v>6</v>
      </c>
      <c r="C14" s="12">
        <f>students!D13</f>
        <v>0</v>
      </c>
      <c r="D14" s="10" t="str">
        <f>students!G13</f>
        <v xml:space="preserve">मुलगी </v>
      </c>
      <c r="E14" s="94"/>
      <c r="F14" s="149"/>
      <c r="G14" s="149"/>
      <c r="H14" s="94"/>
      <c r="I14" s="149"/>
      <c r="J14" s="149"/>
    </row>
    <row r="15" spans="2:10" s="7" customFormat="1" ht="24" customHeight="1">
      <c r="B15" s="11">
        <v>7</v>
      </c>
      <c r="C15" s="12">
        <f>students!D14</f>
        <v>0</v>
      </c>
      <c r="D15" s="10" t="str">
        <f>students!G14</f>
        <v xml:space="preserve">मुलगी </v>
      </c>
      <c r="E15" s="94"/>
      <c r="F15" s="149"/>
      <c r="G15" s="149"/>
      <c r="H15" s="94"/>
      <c r="I15" s="149"/>
      <c r="J15" s="149"/>
    </row>
    <row r="16" spans="2:10" s="7" customFormat="1" ht="24" customHeight="1">
      <c r="B16" s="14">
        <v>8</v>
      </c>
      <c r="C16" s="12">
        <f>students!D15</f>
        <v>0</v>
      </c>
      <c r="D16" s="10" t="str">
        <f>students!G15</f>
        <v xml:space="preserve">मुलगी </v>
      </c>
      <c r="E16" s="94"/>
      <c r="F16" s="149"/>
      <c r="G16" s="149"/>
      <c r="H16" s="94"/>
      <c r="I16" s="149"/>
      <c r="J16" s="149"/>
    </row>
    <row r="17" spans="2:10" s="7" customFormat="1" ht="24" customHeight="1">
      <c r="B17" s="14">
        <v>9</v>
      </c>
      <c r="C17" s="12">
        <f>students!D16</f>
        <v>0</v>
      </c>
      <c r="D17" s="10" t="str">
        <f>students!G16</f>
        <v xml:space="preserve">मुलगी </v>
      </c>
      <c r="E17" s="94"/>
      <c r="F17" s="149"/>
      <c r="G17" s="149"/>
      <c r="H17" s="94"/>
      <c r="I17" s="149"/>
      <c r="J17" s="149"/>
    </row>
    <row r="18" spans="2:10" s="7" customFormat="1" ht="24" customHeight="1">
      <c r="B18" s="11">
        <v>10</v>
      </c>
      <c r="C18" s="12">
        <f>students!D17</f>
        <v>0</v>
      </c>
      <c r="D18" s="10" t="str">
        <f>students!G17</f>
        <v xml:space="preserve">मुलगी </v>
      </c>
      <c r="E18" s="94"/>
      <c r="F18" s="149"/>
      <c r="G18" s="149"/>
      <c r="H18" s="94"/>
      <c r="I18" s="149"/>
      <c r="J18" s="149"/>
    </row>
    <row r="19" spans="2:10" s="7" customFormat="1" ht="24" customHeight="1">
      <c r="B19" s="14">
        <v>11</v>
      </c>
      <c r="C19" s="12">
        <f>students!D18</f>
        <v>0</v>
      </c>
      <c r="D19" s="10" t="str">
        <f>students!G18</f>
        <v xml:space="preserve">मुलगी </v>
      </c>
      <c r="E19" s="94"/>
      <c r="F19" s="149"/>
      <c r="G19" s="149"/>
      <c r="H19" s="94"/>
      <c r="I19" s="149"/>
      <c r="J19" s="149"/>
    </row>
    <row r="20" spans="2:10" s="7" customFormat="1" ht="24" customHeight="1">
      <c r="B20" s="14">
        <v>12</v>
      </c>
      <c r="C20" s="12">
        <f>students!D19</f>
        <v>0</v>
      </c>
      <c r="D20" s="10" t="str">
        <f>students!G19</f>
        <v xml:space="preserve">मुलगी </v>
      </c>
      <c r="E20" s="94"/>
      <c r="F20" s="149"/>
      <c r="G20" s="149"/>
      <c r="H20" s="94"/>
      <c r="I20" s="149"/>
      <c r="J20" s="149"/>
    </row>
    <row r="21" spans="2:10" s="7" customFormat="1" ht="24" customHeight="1">
      <c r="B21" s="11">
        <v>13</v>
      </c>
      <c r="C21" s="12">
        <f>students!D20</f>
        <v>0</v>
      </c>
      <c r="D21" s="10" t="str">
        <f>students!G20</f>
        <v xml:space="preserve">मुलगी </v>
      </c>
      <c r="E21" s="94"/>
      <c r="F21" s="149"/>
      <c r="G21" s="149"/>
      <c r="H21" s="94"/>
      <c r="I21" s="149"/>
      <c r="J21" s="149"/>
    </row>
    <row r="22" spans="2:10" s="7" customFormat="1" ht="24" customHeight="1">
      <c r="B22" s="14">
        <v>14</v>
      </c>
      <c r="C22" s="12">
        <f>students!D21</f>
        <v>0</v>
      </c>
      <c r="D22" s="10" t="str">
        <f>students!G21</f>
        <v xml:space="preserve">मुलगी </v>
      </c>
      <c r="E22" s="94"/>
      <c r="F22" s="149"/>
      <c r="G22" s="149"/>
      <c r="H22" s="94"/>
      <c r="I22" s="149"/>
      <c r="J22" s="149"/>
    </row>
    <row r="23" spans="2:10" s="7" customFormat="1" ht="24" customHeight="1">
      <c r="B23" s="14">
        <v>15</v>
      </c>
      <c r="C23" s="12">
        <f>students!D22</f>
        <v>0</v>
      </c>
      <c r="D23" s="10" t="str">
        <f>students!G22</f>
        <v xml:space="preserve">मुलगी </v>
      </c>
      <c r="E23" s="94"/>
      <c r="F23" s="149"/>
      <c r="G23" s="149"/>
      <c r="H23" s="94"/>
      <c r="I23" s="149"/>
      <c r="J23" s="149"/>
    </row>
    <row r="24" spans="2:10" s="7" customFormat="1" ht="24" customHeight="1">
      <c r="B24" s="11">
        <v>16</v>
      </c>
      <c r="C24" s="12">
        <f>students!D23</f>
        <v>0</v>
      </c>
      <c r="D24" s="10" t="str">
        <f>students!G23</f>
        <v xml:space="preserve">मुलगी </v>
      </c>
      <c r="E24" s="94"/>
      <c r="F24" s="149"/>
      <c r="G24" s="149"/>
      <c r="H24" s="94"/>
      <c r="I24" s="149"/>
      <c r="J24" s="149"/>
    </row>
    <row r="25" spans="2:10" s="7" customFormat="1" ht="24" customHeight="1">
      <c r="B25" s="14">
        <v>17</v>
      </c>
      <c r="C25" s="12">
        <f>students!D24</f>
        <v>0</v>
      </c>
      <c r="D25" s="10" t="str">
        <f>students!G24</f>
        <v xml:space="preserve">मुलगी </v>
      </c>
      <c r="E25" s="94"/>
      <c r="F25" s="149"/>
      <c r="G25" s="149"/>
      <c r="H25" s="94"/>
      <c r="I25" s="149"/>
      <c r="J25" s="149"/>
    </row>
    <row r="26" spans="2:10" s="7" customFormat="1" ht="24" customHeight="1">
      <c r="B26" s="14">
        <v>18</v>
      </c>
      <c r="C26" s="12">
        <f>students!D25</f>
        <v>0</v>
      </c>
      <c r="D26" s="10" t="str">
        <f>students!G25</f>
        <v xml:space="preserve">मुलगी </v>
      </c>
      <c r="E26" s="94"/>
      <c r="F26" s="149"/>
      <c r="G26" s="149"/>
      <c r="H26" s="94"/>
      <c r="I26" s="149"/>
      <c r="J26" s="149"/>
    </row>
    <row r="27" spans="2:10" s="7" customFormat="1" ht="24" customHeight="1">
      <c r="B27" s="11">
        <v>19</v>
      </c>
      <c r="C27" s="12">
        <f>students!D26</f>
        <v>0</v>
      </c>
      <c r="D27" s="10" t="str">
        <f>students!G26</f>
        <v xml:space="preserve">मुलगी </v>
      </c>
      <c r="E27" s="94"/>
      <c r="F27" s="149"/>
      <c r="G27" s="149"/>
      <c r="H27" s="94"/>
      <c r="I27" s="149"/>
      <c r="J27" s="149"/>
    </row>
    <row r="28" spans="2:10" s="7" customFormat="1" ht="24" customHeight="1">
      <c r="B28" s="14">
        <v>20</v>
      </c>
      <c r="C28" s="12">
        <f>students!D27</f>
        <v>0</v>
      </c>
      <c r="D28" s="10" t="str">
        <f>students!G27</f>
        <v xml:space="preserve">मुलगी </v>
      </c>
      <c r="E28" s="94"/>
      <c r="F28" s="149"/>
      <c r="G28" s="149"/>
      <c r="H28" s="94"/>
      <c r="I28" s="149"/>
      <c r="J28" s="149"/>
    </row>
    <row r="29" spans="2:10" s="7" customFormat="1" ht="24" customHeight="1">
      <c r="B29" s="14">
        <v>21</v>
      </c>
      <c r="C29" s="12">
        <f>students!D28</f>
        <v>0</v>
      </c>
      <c r="D29" s="10" t="str">
        <f>students!G28</f>
        <v xml:space="preserve">मुलगी </v>
      </c>
      <c r="E29" s="94"/>
      <c r="F29" s="149"/>
      <c r="G29" s="149"/>
      <c r="H29" s="94"/>
      <c r="I29" s="149"/>
      <c r="J29" s="149"/>
    </row>
    <row r="30" spans="2:10" s="7" customFormat="1" ht="24" customHeight="1">
      <c r="B30" s="11">
        <v>22</v>
      </c>
      <c r="C30" s="12">
        <f>students!D29</f>
        <v>0</v>
      </c>
      <c r="D30" s="10" t="str">
        <f>students!G29</f>
        <v xml:space="preserve">मुलगी </v>
      </c>
      <c r="E30" s="94"/>
      <c r="F30" s="149"/>
      <c r="G30" s="149"/>
      <c r="H30" s="94"/>
      <c r="I30" s="149"/>
      <c r="J30" s="149"/>
    </row>
    <row r="31" spans="2:10" s="7" customFormat="1" ht="24" customHeight="1">
      <c r="B31" s="14">
        <v>23</v>
      </c>
      <c r="C31" s="12">
        <f>students!D30</f>
        <v>0</v>
      </c>
      <c r="D31" s="10" t="str">
        <f>students!G30</f>
        <v xml:space="preserve">मुलगी </v>
      </c>
      <c r="E31" s="94"/>
      <c r="F31" s="149"/>
      <c r="G31" s="149"/>
      <c r="H31" s="94"/>
      <c r="I31" s="149"/>
      <c r="J31" s="149"/>
    </row>
    <row r="32" spans="2:10" s="7" customFormat="1" ht="24" customHeight="1">
      <c r="B32" s="14">
        <v>24</v>
      </c>
      <c r="C32" s="12">
        <f>students!D31</f>
        <v>0</v>
      </c>
      <c r="D32" s="10" t="str">
        <f>students!G31</f>
        <v xml:space="preserve">मुलगी </v>
      </c>
      <c r="E32" s="94"/>
      <c r="F32" s="149"/>
      <c r="G32" s="149"/>
      <c r="H32" s="94"/>
      <c r="I32" s="149"/>
      <c r="J32" s="149"/>
    </row>
    <row r="33" spans="2:10" s="7" customFormat="1" ht="24" customHeight="1">
      <c r="B33" s="11">
        <v>25</v>
      </c>
      <c r="C33" s="12">
        <f>students!D32</f>
        <v>0</v>
      </c>
      <c r="D33" s="10" t="str">
        <f>students!G32</f>
        <v xml:space="preserve">मुलगी </v>
      </c>
      <c r="E33" s="94"/>
      <c r="F33" s="149"/>
      <c r="G33" s="149"/>
      <c r="H33" s="94"/>
      <c r="I33" s="149"/>
      <c r="J33" s="149"/>
    </row>
    <row r="34" spans="2:10" s="7" customFormat="1" ht="24" customHeight="1">
      <c r="B34" s="14">
        <v>26</v>
      </c>
      <c r="C34" s="12">
        <f>students!D33</f>
        <v>0</v>
      </c>
      <c r="D34" s="10" t="str">
        <f>students!G33</f>
        <v xml:space="preserve">मुलगी </v>
      </c>
      <c r="E34" s="94"/>
      <c r="F34" s="149"/>
      <c r="G34" s="149"/>
      <c r="H34" s="94"/>
      <c r="I34" s="149"/>
      <c r="J34" s="149"/>
    </row>
    <row r="35" spans="2:10" s="7" customFormat="1" ht="24" customHeight="1">
      <c r="B35" s="14">
        <v>27</v>
      </c>
      <c r="C35" s="12">
        <f>students!D34</f>
        <v>0</v>
      </c>
      <c r="D35" s="10" t="str">
        <f>students!G34</f>
        <v xml:space="preserve">मुलगी </v>
      </c>
      <c r="E35" s="94"/>
      <c r="F35" s="149"/>
      <c r="G35" s="149"/>
      <c r="H35" s="94"/>
      <c r="I35" s="149"/>
      <c r="J35" s="149"/>
    </row>
    <row r="36" spans="2:10" s="7" customFormat="1" ht="24" customHeight="1">
      <c r="B36" s="11">
        <v>28</v>
      </c>
      <c r="C36" s="12">
        <f>students!D35</f>
        <v>0</v>
      </c>
      <c r="D36" s="10" t="str">
        <f>students!G35</f>
        <v xml:space="preserve">मुलगी </v>
      </c>
      <c r="E36" s="94"/>
      <c r="F36" s="149"/>
      <c r="G36" s="149"/>
      <c r="H36" s="94"/>
      <c r="I36" s="149"/>
      <c r="J36" s="149"/>
    </row>
    <row r="37" spans="2:10" s="7" customFormat="1" ht="24" customHeight="1">
      <c r="B37" s="14">
        <v>29</v>
      </c>
      <c r="C37" s="12">
        <f>students!D36</f>
        <v>0</v>
      </c>
      <c r="D37" s="10" t="str">
        <f>students!G36</f>
        <v xml:space="preserve">मुलगी </v>
      </c>
      <c r="E37" s="94"/>
      <c r="F37" s="149"/>
      <c r="G37" s="149"/>
      <c r="H37" s="94"/>
      <c r="I37" s="149"/>
      <c r="J37" s="149"/>
    </row>
    <row r="38" spans="2:10" s="7" customFormat="1" ht="24" customHeight="1">
      <c r="B38" s="14">
        <v>30</v>
      </c>
      <c r="C38" s="12">
        <f>students!D37</f>
        <v>0</v>
      </c>
      <c r="D38" s="10" t="str">
        <f>students!G37</f>
        <v xml:space="preserve">मुलगी </v>
      </c>
      <c r="E38" s="94"/>
      <c r="F38" s="149"/>
      <c r="G38" s="149"/>
      <c r="H38" s="94"/>
      <c r="I38" s="149"/>
      <c r="J38" s="149"/>
    </row>
    <row r="39" spans="2:10" s="7" customFormat="1" ht="24" customHeight="1">
      <c r="B39" s="11">
        <v>31</v>
      </c>
      <c r="C39" s="12">
        <f>students!D38</f>
        <v>0</v>
      </c>
      <c r="D39" s="10" t="str">
        <f>students!G38</f>
        <v xml:space="preserve">मुलगी </v>
      </c>
      <c r="E39" s="94"/>
      <c r="F39" s="149"/>
      <c r="G39" s="149"/>
      <c r="H39" s="94"/>
      <c r="I39" s="149"/>
      <c r="J39" s="149"/>
    </row>
    <row r="40" spans="2:10" s="7" customFormat="1" ht="24" customHeight="1">
      <c r="B40" s="14">
        <v>32</v>
      </c>
      <c r="C40" s="12">
        <f>students!D39</f>
        <v>0</v>
      </c>
      <c r="D40" s="10" t="str">
        <f>students!G39</f>
        <v xml:space="preserve">मुलगी </v>
      </c>
      <c r="E40" s="94"/>
      <c r="F40" s="149"/>
      <c r="G40" s="149"/>
      <c r="H40" s="94"/>
      <c r="I40" s="149"/>
      <c r="J40" s="149"/>
    </row>
    <row r="41" spans="2:10" s="7" customFormat="1" ht="24" customHeight="1">
      <c r="B41" s="14">
        <v>33</v>
      </c>
      <c r="C41" s="12">
        <f>students!D40</f>
        <v>0</v>
      </c>
      <c r="D41" s="10" t="str">
        <f>students!G40</f>
        <v xml:space="preserve">मुलगी </v>
      </c>
      <c r="E41" s="94"/>
      <c r="F41" s="149"/>
      <c r="G41" s="149"/>
      <c r="H41" s="94"/>
      <c r="I41" s="149"/>
      <c r="J41" s="149"/>
    </row>
    <row r="42" spans="2:10" s="7" customFormat="1" ht="24" customHeight="1">
      <c r="B42" s="11">
        <v>34</v>
      </c>
      <c r="C42" s="12">
        <f>students!D41</f>
        <v>0</v>
      </c>
      <c r="D42" s="10" t="str">
        <f>students!G41</f>
        <v xml:space="preserve">मुलगी </v>
      </c>
      <c r="E42" s="94"/>
      <c r="F42" s="149"/>
      <c r="G42" s="149"/>
      <c r="H42" s="94"/>
      <c r="I42" s="149"/>
      <c r="J42" s="149"/>
    </row>
    <row r="43" spans="2:10" s="7" customFormat="1" ht="24" customHeight="1">
      <c r="B43" s="14">
        <v>35</v>
      </c>
      <c r="C43" s="12">
        <f>students!D42</f>
        <v>0</v>
      </c>
      <c r="D43" s="10" t="str">
        <f>students!G42</f>
        <v xml:space="preserve">मुलगी </v>
      </c>
      <c r="E43" s="94"/>
      <c r="F43" s="149"/>
      <c r="G43" s="149"/>
      <c r="H43" s="94"/>
      <c r="I43" s="149"/>
      <c r="J43" s="149"/>
    </row>
    <row r="44" spans="2:10" s="7" customFormat="1" ht="24" customHeight="1">
      <c r="B44" s="14">
        <v>36</v>
      </c>
      <c r="C44" s="12">
        <f>students!D43</f>
        <v>0</v>
      </c>
      <c r="D44" s="10" t="str">
        <f>students!G43</f>
        <v xml:space="preserve">मुलगी </v>
      </c>
      <c r="E44" s="94"/>
      <c r="F44" s="149"/>
      <c r="G44" s="149"/>
      <c r="H44" s="94"/>
      <c r="I44" s="149"/>
      <c r="J44" s="149"/>
    </row>
    <row r="45" spans="2:10" s="7" customFormat="1" ht="24" customHeight="1">
      <c r="B45" s="11">
        <v>37</v>
      </c>
      <c r="C45" s="12">
        <f>students!D44</f>
        <v>0</v>
      </c>
      <c r="D45" s="10" t="str">
        <f>students!G44</f>
        <v xml:space="preserve">मुलगी </v>
      </c>
      <c r="E45" s="94"/>
      <c r="F45" s="149"/>
      <c r="G45" s="149"/>
      <c r="H45" s="94"/>
      <c r="I45" s="149"/>
      <c r="J45" s="149"/>
    </row>
    <row r="46" spans="2:10" s="7" customFormat="1" ht="24" customHeight="1">
      <c r="B46" s="14">
        <v>38</v>
      </c>
      <c r="C46" s="12">
        <f>students!D45</f>
        <v>0</v>
      </c>
      <c r="D46" s="10" t="str">
        <f>students!G45</f>
        <v xml:space="preserve">मुलगी </v>
      </c>
      <c r="E46" s="94"/>
      <c r="F46" s="149"/>
      <c r="G46" s="149"/>
      <c r="H46" s="94"/>
      <c r="I46" s="149"/>
      <c r="J46" s="149"/>
    </row>
    <row r="47" spans="2:10" s="7" customFormat="1" ht="24" customHeight="1">
      <c r="B47" s="14">
        <v>39</v>
      </c>
      <c r="C47" s="12">
        <f>students!D46</f>
        <v>0</v>
      </c>
      <c r="D47" s="10" t="str">
        <f>students!G46</f>
        <v xml:space="preserve">मुलगी </v>
      </c>
      <c r="E47" s="94"/>
      <c r="F47" s="149"/>
      <c r="G47" s="149"/>
      <c r="H47" s="94"/>
      <c r="I47" s="149"/>
      <c r="J47" s="149"/>
    </row>
    <row r="48" spans="2:10" s="7" customFormat="1" ht="24" customHeight="1">
      <c r="B48" s="11">
        <v>40</v>
      </c>
      <c r="C48" s="12">
        <f>students!D47</f>
        <v>0</v>
      </c>
      <c r="D48" s="10" t="str">
        <f>students!G47</f>
        <v xml:space="preserve">मुलगी </v>
      </c>
      <c r="E48" s="94"/>
      <c r="F48" s="149"/>
      <c r="G48" s="149"/>
      <c r="H48" s="94"/>
      <c r="I48" s="149"/>
      <c r="J48" s="149"/>
    </row>
    <row r="49" spans="2:10" s="7" customFormat="1" ht="24" customHeight="1">
      <c r="B49" s="14">
        <v>41</v>
      </c>
      <c r="C49" s="12">
        <f>students!D48</f>
        <v>0</v>
      </c>
      <c r="D49" s="10" t="str">
        <f>students!G48</f>
        <v xml:space="preserve">मुलगी </v>
      </c>
      <c r="E49" s="94"/>
      <c r="F49" s="149"/>
      <c r="G49" s="149"/>
      <c r="H49" s="94"/>
      <c r="I49" s="149"/>
      <c r="J49" s="149"/>
    </row>
    <row r="50" spans="2:10" s="7" customFormat="1" ht="24" customHeight="1">
      <c r="B50" s="14">
        <v>42</v>
      </c>
      <c r="C50" s="12">
        <f>students!D49</f>
        <v>0</v>
      </c>
      <c r="D50" s="10" t="str">
        <f>students!G49</f>
        <v xml:space="preserve">मुलगी </v>
      </c>
      <c r="E50" s="94"/>
      <c r="F50" s="149"/>
      <c r="G50" s="149"/>
      <c r="H50" s="94"/>
      <c r="I50" s="149"/>
      <c r="J50" s="149"/>
    </row>
    <row r="51" spans="2:10" s="7" customFormat="1" ht="24" customHeight="1">
      <c r="B51" s="11">
        <v>43</v>
      </c>
      <c r="C51" s="12">
        <f>students!D50</f>
        <v>0</v>
      </c>
      <c r="D51" s="10" t="str">
        <f>students!G50</f>
        <v xml:space="preserve">मुलगी </v>
      </c>
      <c r="E51" s="94"/>
      <c r="F51" s="149"/>
      <c r="G51" s="149"/>
      <c r="H51" s="94"/>
      <c r="I51" s="149"/>
      <c r="J51" s="149"/>
    </row>
    <row r="52" spans="2:10" s="7" customFormat="1" ht="24" customHeight="1">
      <c r="B52" s="14">
        <v>44</v>
      </c>
      <c r="C52" s="12">
        <f>students!D51</f>
        <v>0</v>
      </c>
      <c r="D52" s="10" t="str">
        <f>students!G51</f>
        <v xml:space="preserve">मुलगी </v>
      </c>
      <c r="E52" s="94"/>
      <c r="F52" s="149"/>
      <c r="G52" s="149"/>
      <c r="H52" s="94"/>
      <c r="I52" s="149"/>
      <c r="J52" s="149"/>
    </row>
    <row r="53" spans="2:10" s="7" customFormat="1" ht="24" customHeight="1">
      <c r="B53" s="14">
        <v>45</v>
      </c>
      <c r="C53" s="12">
        <f>students!D52</f>
        <v>0</v>
      </c>
      <c r="D53" s="10" t="str">
        <f>students!G52</f>
        <v xml:space="preserve">मुलगी </v>
      </c>
      <c r="E53" s="94"/>
      <c r="F53" s="149"/>
      <c r="G53" s="149"/>
      <c r="H53" s="94"/>
      <c r="I53" s="149"/>
      <c r="J53" s="149"/>
    </row>
    <row r="54" spans="2:10" s="7" customFormat="1" ht="24" customHeight="1">
      <c r="B54" s="11">
        <v>46</v>
      </c>
      <c r="C54" s="12">
        <f>students!D53</f>
        <v>0</v>
      </c>
      <c r="D54" s="10" t="str">
        <f>students!G53</f>
        <v xml:space="preserve">मुलगी </v>
      </c>
      <c r="E54" s="94"/>
      <c r="F54" s="149"/>
      <c r="G54" s="149"/>
      <c r="H54" s="94"/>
      <c r="I54" s="149"/>
      <c r="J54" s="149"/>
    </row>
    <row r="55" spans="2:10" s="7" customFormat="1" ht="24" customHeight="1">
      <c r="B55" s="14">
        <v>47</v>
      </c>
      <c r="C55" s="12">
        <f>students!D54</f>
        <v>0</v>
      </c>
      <c r="D55" s="10" t="str">
        <f>students!G54</f>
        <v xml:space="preserve">मुलगी </v>
      </c>
      <c r="E55" s="94"/>
      <c r="F55" s="149"/>
      <c r="G55" s="149"/>
      <c r="H55" s="94"/>
      <c r="I55" s="149"/>
      <c r="J55" s="149"/>
    </row>
    <row r="56" spans="2:10" s="7" customFormat="1" ht="24" customHeight="1">
      <c r="B56" s="14">
        <v>48</v>
      </c>
      <c r="C56" s="12">
        <f>students!D55</f>
        <v>0</v>
      </c>
      <c r="D56" s="10" t="str">
        <f>students!G55</f>
        <v xml:space="preserve">मुलगी </v>
      </c>
      <c r="E56" s="94"/>
      <c r="F56" s="149"/>
      <c r="G56" s="149"/>
      <c r="H56" s="94"/>
      <c r="I56" s="149"/>
      <c r="J56" s="149"/>
    </row>
    <row r="57" spans="2:10" s="7" customFormat="1" ht="24" customHeight="1">
      <c r="B57" s="11">
        <v>49</v>
      </c>
      <c r="C57" s="12">
        <f>students!D56</f>
        <v>0</v>
      </c>
      <c r="D57" s="10" t="str">
        <f>students!G56</f>
        <v xml:space="preserve">मुलगी </v>
      </c>
      <c r="E57" s="94"/>
      <c r="F57" s="149"/>
      <c r="G57" s="149"/>
      <c r="H57" s="94"/>
      <c r="I57" s="149"/>
      <c r="J57" s="149"/>
    </row>
    <row r="58" spans="2:10" s="7" customFormat="1" ht="24" customHeight="1">
      <c r="B58" s="14">
        <v>50</v>
      </c>
      <c r="C58" s="12">
        <f>students!D57</f>
        <v>0</v>
      </c>
      <c r="D58" s="10" t="str">
        <f>students!G57</f>
        <v xml:space="preserve">मुलगी </v>
      </c>
      <c r="E58" s="94"/>
      <c r="F58" s="149"/>
      <c r="G58" s="149"/>
      <c r="H58" s="94"/>
      <c r="I58" s="149"/>
      <c r="J58" s="149"/>
    </row>
    <row r="59" spans="2:10" s="7" customFormat="1" ht="24" customHeight="1">
      <c r="B59" s="14">
        <v>51</v>
      </c>
      <c r="C59" s="12">
        <f>students!D58</f>
        <v>0</v>
      </c>
      <c r="D59" s="10" t="str">
        <f>students!G58</f>
        <v xml:space="preserve">मुलगी </v>
      </c>
      <c r="E59" s="94"/>
      <c r="F59" s="149"/>
      <c r="G59" s="149"/>
      <c r="H59" s="94"/>
      <c r="I59" s="149"/>
      <c r="J59" s="149"/>
    </row>
    <row r="60" spans="2:10" s="7" customFormat="1" ht="24" customHeight="1">
      <c r="B60" s="11">
        <v>52</v>
      </c>
      <c r="C60" s="12">
        <f>students!D59</f>
        <v>0</v>
      </c>
      <c r="D60" s="10" t="str">
        <f>students!G59</f>
        <v xml:space="preserve">मुलगी </v>
      </c>
      <c r="E60" s="94"/>
      <c r="F60" s="149"/>
      <c r="G60" s="149"/>
      <c r="H60" s="94"/>
      <c r="I60" s="149"/>
      <c r="J60" s="149"/>
    </row>
    <row r="61" spans="2:10" s="7" customFormat="1" ht="24" customHeight="1">
      <c r="B61" s="14">
        <v>53</v>
      </c>
      <c r="C61" s="12">
        <f>students!D60</f>
        <v>0</v>
      </c>
      <c r="D61" s="10" t="str">
        <f>students!G60</f>
        <v xml:space="preserve">मुलगी </v>
      </c>
      <c r="E61" s="94"/>
      <c r="F61" s="149"/>
      <c r="G61" s="149"/>
      <c r="H61" s="94"/>
      <c r="I61" s="149"/>
      <c r="J61" s="149"/>
    </row>
    <row r="62" spans="2:10" s="7" customFormat="1" ht="24" customHeight="1">
      <c r="B62" s="14">
        <v>54</v>
      </c>
      <c r="C62" s="12">
        <f>students!D61</f>
        <v>0</v>
      </c>
      <c r="D62" s="10" t="str">
        <f>students!G61</f>
        <v xml:space="preserve">मुलगी </v>
      </c>
      <c r="E62" s="94"/>
      <c r="F62" s="149"/>
      <c r="G62" s="149"/>
      <c r="H62" s="94"/>
      <c r="I62" s="149"/>
      <c r="J62" s="149"/>
    </row>
    <row r="63" spans="2:10" s="7" customFormat="1" ht="24" customHeight="1">
      <c r="B63" s="11">
        <v>55</v>
      </c>
      <c r="C63" s="12">
        <f>students!D62</f>
        <v>0</v>
      </c>
      <c r="D63" s="10" t="str">
        <f>students!G62</f>
        <v xml:space="preserve">मुलगी </v>
      </c>
      <c r="E63" s="94"/>
      <c r="F63" s="149"/>
      <c r="G63" s="149"/>
      <c r="H63" s="94"/>
      <c r="I63" s="149"/>
      <c r="J63" s="149"/>
    </row>
    <row r="64" spans="2:10" s="7" customFormat="1" ht="24" customHeight="1">
      <c r="B64" s="14">
        <v>56</v>
      </c>
      <c r="C64" s="12">
        <f>students!D63</f>
        <v>0</v>
      </c>
      <c r="D64" s="10" t="str">
        <f>students!G63</f>
        <v xml:space="preserve">मुलगी </v>
      </c>
      <c r="E64" s="94"/>
      <c r="F64" s="149"/>
      <c r="G64" s="149"/>
      <c r="H64" s="94"/>
      <c r="I64" s="149"/>
      <c r="J64" s="149"/>
    </row>
    <row r="65" spans="2:10" s="7" customFormat="1" ht="24" customHeight="1">
      <c r="B65" s="14">
        <v>57</v>
      </c>
      <c r="C65" s="12">
        <f>students!D64</f>
        <v>0</v>
      </c>
      <c r="D65" s="10" t="str">
        <f>students!G64</f>
        <v xml:space="preserve">मुलगी </v>
      </c>
      <c r="E65" s="94"/>
      <c r="F65" s="149"/>
      <c r="G65" s="149"/>
      <c r="H65" s="94"/>
      <c r="I65" s="149"/>
      <c r="J65" s="149"/>
    </row>
    <row r="66" spans="2:10" s="7" customFormat="1" ht="24" customHeight="1">
      <c r="B66" s="11">
        <v>58</v>
      </c>
      <c r="C66" s="12">
        <f>students!D65</f>
        <v>0</v>
      </c>
      <c r="D66" s="10" t="str">
        <f>students!G65</f>
        <v xml:space="preserve">मुलगी </v>
      </c>
      <c r="E66" s="94"/>
      <c r="F66" s="149"/>
      <c r="G66" s="149"/>
      <c r="H66" s="94"/>
      <c r="I66" s="149"/>
      <c r="J66" s="149"/>
    </row>
    <row r="67" spans="2:10" s="7" customFormat="1" ht="24" customHeight="1">
      <c r="B67" s="14">
        <v>59</v>
      </c>
      <c r="C67" s="12">
        <f>students!D66</f>
        <v>0</v>
      </c>
      <c r="D67" s="10" t="str">
        <f>students!G66</f>
        <v xml:space="preserve">मुलगी </v>
      </c>
      <c r="E67" s="94"/>
      <c r="F67" s="149"/>
      <c r="G67" s="149"/>
      <c r="H67" s="94"/>
      <c r="I67" s="149"/>
      <c r="J67" s="149"/>
    </row>
    <row r="68" spans="2:10" s="7" customFormat="1" ht="24" customHeight="1">
      <c r="B68" s="14">
        <v>60</v>
      </c>
      <c r="C68" s="12">
        <f>students!D67</f>
        <v>0</v>
      </c>
      <c r="D68" s="10" t="str">
        <f>students!G67</f>
        <v xml:space="preserve">मुलगी </v>
      </c>
      <c r="E68" s="94"/>
      <c r="F68" s="149"/>
      <c r="G68" s="149"/>
      <c r="H68" s="94"/>
      <c r="I68" s="149"/>
      <c r="J68" s="149"/>
    </row>
    <row r="69" spans="2:10" ht="26.4">
      <c r="B69" s="11">
        <v>61</v>
      </c>
      <c r="C69" s="12">
        <f>students!D68</f>
        <v>0</v>
      </c>
      <c r="D69" s="10" t="str">
        <f>students!G68</f>
        <v xml:space="preserve">मुलगी </v>
      </c>
      <c r="E69" s="94"/>
      <c r="F69" s="149"/>
      <c r="G69" s="149"/>
      <c r="H69" s="94"/>
      <c r="I69" s="149"/>
      <c r="J69" s="149"/>
    </row>
    <row r="70" spans="2:10" ht="26.4">
      <c r="B70" s="14">
        <v>62</v>
      </c>
      <c r="C70" s="12">
        <f>students!D69</f>
        <v>0</v>
      </c>
      <c r="D70" s="10" t="str">
        <f>students!G69</f>
        <v xml:space="preserve">मुलगी </v>
      </c>
      <c r="E70" s="94"/>
      <c r="F70" s="149"/>
      <c r="G70" s="149"/>
      <c r="H70" s="94"/>
      <c r="I70" s="149"/>
      <c r="J70" s="149"/>
    </row>
    <row r="71" spans="2:10" ht="26.4">
      <c r="B71" s="14">
        <v>63</v>
      </c>
      <c r="C71" s="12">
        <f>students!D70</f>
        <v>0</v>
      </c>
      <c r="D71" s="10" t="str">
        <f>students!G70</f>
        <v xml:space="preserve">मुलगी </v>
      </c>
      <c r="E71" s="94"/>
      <c r="F71" s="149"/>
      <c r="G71" s="149"/>
      <c r="H71" s="94"/>
      <c r="I71" s="149"/>
      <c r="J71" s="149"/>
    </row>
    <row r="72" spans="2:10" ht="26.4">
      <c r="B72" s="11">
        <v>64</v>
      </c>
      <c r="C72" s="12">
        <f>students!D71</f>
        <v>0</v>
      </c>
      <c r="D72" s="10" t="str">
        <f>students!G71</f>
        <v xml:space="preserve">मुलगी </v>
      </c>
      <c r="E72" s="94"/>
      <c r="F72" s="149"/>
      <c r="G72" s="149"/>
      <c r="H72" s="94"/>
      <c r="I72" s="149"/>
      <c r="J72" s="149"/>
    </row>
    <row r="73" spans="2:10" ht="26.4">
      <c r="B73" s="14">
        <v>65</v>
      </c>
      <c r="C73" s="12">
        <f>students!D72</f>
        <v>0</v>
      </c>
      <c r="D73" s="10" t="str">
        <f>students!G72</f>
        <v xml:space="preserve">मुलगी </v>
      </c>
      <c r="E73" s="94"/>
      <c r="F73" s="149"/>
      <c r="G73" s="149"/>
      <c r="H73" s="94"/>
      <c r="I73" s="149"/>
      <c r="J73" s="149"/>
    </row>
    <row r="74" spans="2:10" ht="26.4">
      <c r="B74" s="14">
        <v>66</v>
      </c>
      <c r="C74" s="12">
        <f>students!D73</f>
        <v>0</v>
      </c>
      <c r="D74" s="10" t="str">
        <f>students!G73</f>
        <v xml:space="preserve">मुलगी </v>
      </c>
      <c r="E74" s="94"/>
      <c r="F74" s="149"/>
      <c r="G74" s="149"/>
      <c r="H74" s="94"/>
      <c r="I74" s="149"/>
      <c r="J74" s="149"/>
    </row>
    <row r="75" spans="2:10" ht="26.4">
      <c r="B75" s="11">
        <v>67</v>
      </c>
      <c r="C75" s="12">
        <f>students!D74</f>
        <v>0</v>
      </c>
      <c r="D75" s="10" t="str">
        <f>students!G74</f>
        <v xml:space="preserve">मुलगी </v>
      </c>
      <c r="E75" s="94"/>
      <c r="F75" s="149"/>
      <c r="G75" s="149"/>
      <c r="H75" s="94"/>
      <c r="I75" s="149"/>
      <c r="J75" s="149"/>
    </row>
    <row r="76" spans="2:10" ht="26.4">
      <c r="B76" s="14">
        <v>68</v>
      </c>
      <c r="C76" s="12">
        <f>students!D75</f>
        <v>0</v>
      </c>
      <c r="D76" s="10" t="str">
        <f>students!G75</f>
        <v xml:space="preserve">मुलगी </v>
      </c>
      <c r="E76" s="94"/>
      <c r="F76" s="149"/>
      <c r="G76" s="149"/>
      <c r="H76" s="94"/>
      <c r="I76" s="149"/>
      <c r="J76" s="149"/>
    </row>
    <row r="77" spans="2:10" ht="26.4">
      <c r="B77" s="14">
        <v>69</v>
      </c>
      <c r="C77" s="12">
        <f>students!D76</f>
        <v>0</v>
      </c>
      <c r="D77" s="10" t="str">
        <f>students!G76</f>
        <v xml:space="preserve">मुलगी </v>
      </c>
      <c r="E77" s="94"/>
      <c r="F77" s="149"/>
      <c r="G77" s="149"/>
      <c r="H77" s="94"/>
      <c r="I77" s="149"/>
      <c r="J77" s="149"/>
    </row>
    <row r="78" spans="2:10" ht="26.4">
      <c r="B78" s="11">
        <v>70</v>
      </c>
      <c r="C78" s="12" t="str">
        <f>students!D77</f>
        <v xml:space="preserve">अनिशा पंकज रासकर </v>
      </c>
      <c r="D78" s="10" t="str">
        <f>students!G77</f>
        <v xml:space="preserve">मुलगी </v>
      </c>
      <c r="E78" s="94"/>
      <c r="F78" s="149"/>
      <c r="G78" s="149"/>
      <c r="H78" s="94"/>
      <c r="I78" s="149"/>
      <c r="J78" s="149"/>
    </row>
  </sheetData>
  <mergeCells count="14">
    <mergeCell ref="H2:J2"/>
    <mergeCell ref="B5:B7"/>
    <mergeCell ref="C5:C7"/>
    <mergeCell ref="D5:D7"/>
    <mergeCell ref="E5:G5"/>
    <mergeCell ref="E6:E7"/>
    <mergeCell ref="F6:F7"/>
    <mergeCell ref="G6:G7"/>
    <mergeCell ref="E2:G2"/>
    <mergeCell ref="H4:J4"/>
    <mergeCell ref="H5:J5"/>
    <mergeCell ref="H6:H7"/>
    <mergeCell ref="I6:I7"/>
    <mergeCell ref="J6:J7"/>
  </mergeCells>
  <dataValidations count="5">
    <dataValidation type="list" allowBlank="1" showInputMessage="1" showErrorMessage="1" sqref="D3 D8:D78" xr:uid="{00000000-0002-0000-0500-000000000000}">
      <formula1>"मुलगा,मुलगी "</formula1>
    </dataValidation>
    <dataValidation type="list" allowBlank="1" showInputMessage="1" showErrorMessage="1" sqref="E8 H8" xr:uid="{00000000-0002-0000-0500-000001000000}">
      <formula1>Pra</formula1>
    </dataValidation>
    <dataValidation type="list" allowBlank="1" showInputMessage="1" showErrorMessage="1" sqref="H9:H78 E9:E78" xr:uid="{00000000-0002-0000-0500-000002000000}">
      <formula1>IF($D9="मुलगा",Prb,Prg)</formula1>
    </dataValidation>
    <dataValidation type="list" allowBlank="1" showInputMessage="1" showErrorMessage="1" sqref="J9:J78 G9:G78" xr:uid="{00000000-0002-0000-0500-000003000000}">
      <formula1>IF($D9="मुलगा",Sub,Sug)</formula1>
    </dataValidation>
    <dataValidation type="list" allowBlank="1" showInputMessage="1" showErrorMessage="1" sqref="I9:I78 F9:F78" xr:uid="{00000000-0002-0000-0500-000004000000}">
      <formula1>IF($D9="मुलगा",Ab,Ag)</formula1>
    </dataValidation>
  </dataValidations>
  <pageMargins left="0.37" right="0.7" top="0.28000000000000003" bottom="0.2" header="0.3" footer="0.3"/>
  <pageSetup paperSize="9" scale="60"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E77"/>
  <sheetViews>
    <sheetView workbookViewId="0">
      <pane xSplit="1" ySplit="7" topLeftCell="B8" activePane="bottomRight" state="frozen"/>
      <selection pane="topRight" activeCell="B1" sqref="B1"/>
      <selection pane="bottomLeft" activeCell="A9" sqref="A9"/>
      <selection pane="bottomRight"/>
    </sheetView>
  </sheetViews>
  <sheetFormatPr defaultColWidth="9.109375" defaultRowHeight="24.6"/>
  <cols>
    <col min="1" max="1" width="2.5546875" style="16" customWidth="1"/>
    <col min="2" max="2" width="5.109375" style="16" bestFit="1" customWidth="1"/>
    <col min="3" max="3" width="25.33203125" style="17" bestFit="1" customWidth="1"/>
    <col min="4" max="15" width="4.33203125" style="16" customWidth="1"/>
    <col min="16" max="16" width="5.6640625" style="16" customWidth="1"/>
    <col min="17" max="29" width="4.33203125" style="16" customWidth="1"/>
    <col min="30" max="30" width="5.6640625" style="16" customWidth="1"/>
    <col min="31" max="31" width="4.33203125" style="16" customWidth="1"/>
    <col min="32" max="16384" width="9.109375" style="16"/>
  </cols>
  <sheetData>
    <row r="1" spans="2:31" s="7" customFormat="1" ht="24" customHeight="1">
      <c r="C1" s="146"/>
      <c r="E1" s="71" t="s">
        <v>693</v>
      </c>
      <c r="F1" s="71"/>
      <c r="G1" s="71"/>
      <c r="H1" s="71"/>
      <c r="I1" s="71"/>
      <c r="S1" s="71" t="s">
        <v>693</v>
      </c>
      <c r="T1" s="71"/>
      <c r="U1" s="71"/>
      <c r="V1" s="71"/>
      <c r="W1" s="71"/>
    </row>
    <row r="2" spans="2:31" s="7" customFormat="1" ht="24" customHeight="1">
      <c r="C2" s="145"/>
      <c r="E2" s="86" t="str">
        <f>students!G2</f>
        <v xml:space="preserve">जिल्हा परिषद प्राथमिक शाळा कोपर्डे </v>
      </c>
      <c r="F2" s="86"/>
      <c r="G2" s="86"/>
      <c r="H2" s="86"/>
      <c r="I2" s="87"/>
      <c r="S2" s="86" t="str">
        <f>E2</f>
        <v xml:space="preserve">जिल्हा परिषद प्राथमिक शाळा कोपर्डे </v>
      </c>
      <c r="T2" s="86"/>
      <c r="U2" s="86"/>
      <c r="V2" s="86"/>
      <c r="W2" s="87"/>
    </row>
    <row r="3" spans="2:31" s="7" customFormat="1" ht="24" customHeight="1" thickBot="1">
      <c r="C3" s="8"/>
      <c r="E3" s="317" t="s">
        <v>28</v>
      </c>
      <c r="F3" s="317"/>
      <c r="G3" s="317"/>
      <c r="H3" s="320" t="str">
        <f>students!M2</f>
        <v>पहिली</v>
      </c>
      <c r="I3" s="320"/>
      <c r="J3" s="320"/>
      <c r="S3" s="317" t="s">
        <v>28</v>
      </c>
      <c r="T3" s="317"/>
      <c r="U3" s="317"/>
      <c r="V3" s="320" t="str">
        <f>H3</f>
        <v>पहिली</v>
      </c>
      <c r="W3" s="320"/>
      <c r="X3" s="320"/>
    </row>
    <row r="4" spans="2:31" s="7" customFormat="1" ht="24" customHeight="1">
      <c r="B4" s="306" t="s">
        <v>0</v>
      </c>
      <c r="C4" s="309" t="s">
        <v>1</v>
      </c>
      <c r="D4" s="321" t="s">
        <v>1149</v>
      </c>
      <c r="E4" s="322"/>
      <c r="F4" s="322"/>
      <c r="G4" s="322"/>
      <c r="H4" s="322"/>
      <c r="I4" s="322"/>
      <c r="J4" s="322"/>
      <c r="K4" s="322"/>
      <c r="L4" s="322"/>
      <c r="M4" s="322"/>
      <c r="N4" s="322"/>
      <c r="O4" s="322"/>
      <c r="P4" s="322"/>
      <c r="Q4" s="323"/>
      <c r="R4" s="321" t="s">
        <v>1150</v>
      </c>
      <c r="S4" s="322"/>
      <c r="T4" s="322"/>
      <c r="U4" s="322"/>
      <c r="V4" s="322"/>
      <c r="W4" s="322"/>
      <c r="X4" s="322"/>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15</v>
      </c>
      <c r="E7" s="231">
        <v>15</v>
      </c>
      <c r="F7" s="231">
        <v>15</v>
      </c>
      <c r="G7" s="231"/>
      <c r="H7" s="231">
        <v>15</v>
      </c>
      <c r="I7" s="231">
        <v>10</v>
      </c>
      <c r="J7" s="231"/>
      <c r="K7" s="232">
        <f>SUM(D7:J7)</f>
        <v>70</v>
      </c>
      <c r="L7" s="231">
        <v>5</v>
      </c>
      <c r="M7" s="231">
        <v>5</v>
      </c>
      <c r="N7" s="231">
        <v>20</v>
      </c>
      <c r="O7" s="232">
        <f>SUM(L7:N7)</f>
        <v>30</v>
      </c>
      <c r="P7" s="232">
        <f>K7+O7</f>
        <v>100</v>
      </c>
      <c r="Q7" s="233"/>
      <c r="R7" s="230">
        <v>15</v>
      </c>
      <c r="S7" s="231">
        <v>15</v>
      </c>
      <c r="T7" s="231">
        <v>15</v>
      </c>
      <c r="U7" s="231">
        <v>15</v>
      </c>
      <c r="V7" s="231">
        <v>15</v>
      </c>
      <c r="W7" s="231">
        <v>10</v>
      </c>
      <c r="X7" s="231"/>
      <c r="Y7" s="232">
        <v>70</v>
      </c>
      <c r="Z7" s="231">
        <v>5</v>
      </c>
      <c r="AA7" s="231">
        <v>5</v>
      </c>
      <c r="AB7" s="231">
        <v>20</v>
      </c>
      <c r="AC7" s="232">
        <f>SUM(Z7:AB7)</f>
        <v>30</v>
      </c>
      <c r="AD7" s="232">
        <f>Y7+AC7</f>
        <v>100</v>
      </c>
      <c r="AE7" s="233"/>
    </row>
    <row r="8" spans="2:31" s="7" customFormat="1" ht="24" customHeight="1">
      <c r="B8" s="11">
        <v>1</v>
      </c>
      <c r="C8" s="12" t="str">
        <f>students!D8</f>
        <v xml:space="preserve">पंकज विठ्ठल रासकर </v>
      </c>
      <c r="D8" s="224"/>
      <c r="E8" s="225"/>
      <c r="F8" s="225"/>
      <c r="G8" s="225"/>
      <c r="H8" s="225"/>
      <c r="I8" s="225"/>
      <c r="J8" s="225"/>
      <c r="K8" s="13">
        <f>SUM(D8:J8)</f>
        <v>0</v>
      </c>
      <c r="L8" s="228"/>
      <c r="M8" s="228"/>
      <c r="N8" s="228"/>
      <c r="O8" s="13">
        <f>SUM(L8:N8)</f>
        <v>0</v>
      </c>
      <c r="P8" s="74">
        <f>O8+K8</f>
        <v>0</v>
      </c>
      <c r="Q8" s="150">
        <f>IF(P8=0,0,IF(P8&gt;=91,"अ१",IF(P8&gt;=81,"अ२",IF(P8&gt;=71,"ब१",IF(P8&gt;=61,"ब२",IF(P8&gt;=51,"क१",IF(P8&gt;=41,"क२",IF(P8&gt;=33,"ड",IF(P8&gt;=21,"इ१","इ२")))))))))</f>
        <v>0</v>
      </c>
      <c r="R8" s="224"/>
      <c r="S8" s="225"/>
      <c r="T8" s="225"/>
      <c r="U8" s="225"/>
      <c r="V8" s="225"/>
      <c r="W8" s="225"/>
      <c r="X8" s="225"/>
      <c r="Y8" s="13">
        <f>SUM(R8:X8)</f>
        <v>0</v>
      </c>
      <c r="Z8" s="228"/>
      <c r="AA8" s="228"/>
      <c r="AB8" s="228"/>
      <c r="AC8" s="13">
        <f>SUM(Z8:AB8)</f>
        <v>0</v>
      </c>
      <c r="AD8" s="74">
        <f>AC8+Y8</f>
        <v>0</v>
      </c>
      <c r="AE8" s="150">
        <f>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ref="K9:K72" si="0">SUM(D9:J9)</f>
        <v>0</v>
      </c>
      <c r="L9" s="228"/>
      <c r="M9" s="228"/>
      <c r="N9" s="228"/>
      <c r="O9" s="13">
        <f t="shared" ref="O9:O72" si="1">SUM(L9:N9)</f>
        <v>0</v>
      </c>
      <c r="P9" s="74">
        <f t="shared" ref="P9:P72" si="2">O9+K9</f>
        <v>0</v>
      </c>
      <c r="Q9" s="150">
        <f t="shared" ref="Q9:Q72" si="3">IF(P9=0,0,IF(P9&gt;=91,"अ१",IF(P9&gt;=81,"अ२",IF(P9&gt;=71,"ब१",IF(P9&gt;=61,"ब२",IF(P9&gt;=51,"क१",IF(P9&gt;=41,"क२",IF(P9&gt;=33,"ड",IF(P9&gt;=21,"इ१","इ२")))))))))</f>
        <v>0</v>
      </c>
      <c r="R9" s="224"/>
      <c r="S9" s="225"/>
      <c r="T9" s="225"/>
      <c r="U9" s="225"/>
      <c r="V9" s="225"/>
      <c r="W9" s="225"/>
      <c r="X9" s="225"/>
      <c r="Y9" s="13">
        <f t="shared" ref="Y9:Y72" si="4">SUM(R9:X9)</f>
        <v>0</v>
      </c>
      <c r="Z9" s="228"/>
      <c r="AA9" s="228"/>
      <c r="AB9" s="228"/>
      <c r="AC9" s="13">
        <f t="shared" ref="AC9:AC72" si="5">SUM(Z9:AB9)</f>
        <v>0</v>
      </c>
      <c r="AD9" s="74">
        <f t="shared" ref="AD9:AD72" si="6">AC9+Y9</f>
        <v>0</v>
      </c>
      <c r="AE9" s="150">
        <f t="shared" ref="AE9:AE72" si="7">IF(AD9=0,0,IF(AD9&gt;=91,"अ१",IF(AD9&gt;=81,"अ२",IF(AD9&gt;=71,"ब१",IF(AD9&gt;=61,"ब२",IF(AD9&gt;=51,"क१",IF(AD9&gt;=41,"क२",IF(AD9&gt;=33,"ड",IF(AD9&gt;=21,"इ१","इ२")))))))))</f>
        <v>0</v>
      </c>
    </row>
    <row r="10" spans="2:31" s="7" customFormat="1" ht="24" customHeight="1">
      <c r="B10" s="14">
        <v>3</v>
      </c>
      <c r="C10" s="12">
        <f>students!D10</f>
        <v>0</v>
      </c>
      <c r="D10" s="224"/>
      <c r="E10" s="225"/>
      <c r="F10" s="225"/>
      <c r="G10" s="225"/>
      <c r="H10" s="225"/>
      <c r="I10" s="225"/>
      <c r="J10" s="225"/>
      <c r="K10" s="13">
        <f t="shared" si="0"/>
        <v>0</v>
      </c>
      <c r="L10" s="228"/>
      <c r="M10" s="228"/>
      <c r="N10" s="228"/>
      <c r="O10" s="13">
        <f t="shared" si="1"/>
        <v>0</v>
      </c>
      <c r="P10" s="74">
        <f t="shared" si="2"/>
        <v>0</v>
      </c>
      <c r="Q10" s="150">
        <f t="shared" si="3"/>
        <v>0</v>
      </c>
      <c r="R10" s="224"/>
      <c r="S10" s="225"/>
      <c r="T10" s="225"/>
      <c r="U10" s="225"/>
      <c r="V10" s="225"/>
      <c r="W10" s="225"/>
      <c r="X10" s="225"/>
      <c r="Y10" s="13">
        <f t="shared" si="4"/>
        <v>0</v>
      </c>
      <c r="Z10" s="228"/>
      <c r="AA10" s="228"/>
      <c r="AB10" s="228"/>
      <c r="AC10" s="13">
        <f t="shared" si="5"/>
        <v>0</v>
      </c>
      <c r="AD10" s="74">
        <f t="shared" si="6"/>
        <v>0</v>
      </c>
      <c r="AE10" s="150">
        <f t="shared" si="7"/>
        <v>0</v>
      </c>
    </row>
    <row r="11" spans="2:31" s="7" customFormat="1" ht="24" customHeight="1">
      <c r="B11" s="11">
        <v>4</v>
      </c>
      <c r="C11" s="12">
        <f>students!D11</f>
        <v>0</v>
      </c>
      <c r="D11" s="224"/>
      <c r="E11" s="225"/>
      <c r="F11" s="225"/>
      <c r="G11" s="225"/>
      <c r="H11" s="225"/>
      <c r="I11" s="225"/>
      <c r="J11" s="225"/>
      <c r="K11" s="13">
        <f t="shared" si="0"/>
        <v>0</v>
      </c>
      <c r="L11" s="228"/>
      <c r="M11" s="228"/>
      <c r="N11" s="228"/>
      <c r="O11" s="13">
        <f t="shared" si="1"/>
        <v>0</v>
      </c>
      <c r="P11" s="74">
        <f t="shared" si="2"/>
        <v>0</v>
      </c>
      <c r="Q11" s="150">
        <f t="shared" si="3"/>
        <v>0</v>
      </c>
      <c r="R11" s="224"/>
      <c r="S11" s="225"/>
      <c r="T11" s="225"/>
      <c r="U11" s="225"/>
      <c r="V11" s="225"/>
      <c r="W11" s="225"/>
      <c r="X11" s="225"/>
      <c r="Y11" s="13">
        <f t="shared" si="4"/>
        <v>0</v>
      </c>
      <c r="Z11" s="228"/>
      <c r="AA11" s="228"/>
      <c r="AB11" s="228"/>
      <c r="AC11" s="13">
        <f t="shared" si="5"/>
        <v>0</v>
      </c>
      <c r="AD11" s="74">
        <f t="shared" si="6"/>
        <v>0</v>
      </c>
      <c r="AE11" s="150">
        <f t="shared" si="7"/>
        <v>0</v>
      </c>
    </row>
    <row r="12" spans="2:31" s="7" customFormat="1" ht="24" customHeight="1">
      <c r="B12" s="14">
        <v>5</v>
      </c>
      <c r="C12" s="12">
        <f>students!D12</f>
        <v>0</v>
      </c>
      <c r="D12" s="224"/>
      <c r="E12" s="225"/>
      <c r="F12" s="225"/>
      <c r="G12" s="225"/>
      <c r="H12" s="225"/>
      <c r="I12" s="225"/>
      <c r="J12" s="225"/>
      <c r="K12" s="13">
        <f t="shared" si="0"/>
        <v>0</v>
      </c>
      <c r="L12" s="228"/>
      <c r="M12" s="228"/>
      <c r="N12" s="228"/>
      <c r="O12" s="13">
        <f t="shared" si="1"/>
        <v>0</v>
      </c>
      <c r="P12" s="74">
        <f t="shared" si="2"/>
        <v>0</v>
      </c>
      <c r="Q12" s="150">
        <f t="shared" si="3"/>
        <v>0</v>
      </c>
      <c r="R12" s="224"/>
      <c r="S12" s="225"/>
      <c r="T12" s="225"/>
      <c r="U12" s="225"/>
      <c r="V12" s="225"/>
      <c r="W12" s="225"/>
      <c r="X12" s="225"/>
      <c r="Y12" s="13">
        <f t="shared" si="4"/>
        <v>0</v>
      </c>
      <c r="Z12" s="228"/>
      <c r="AA12" s="228"/>
      <c r="AB12" s="228"/>
      <c r="AC12" s="13">
        <f t="shared" si="5"/>
        <v>0</v>
      </c>
      <c r="AD12" s="74">
        <f t="shared" si="6"/>
        <v>0</v>
      </c>
      <c r="AE12" s="150">
        <f t="shared" si="7"/>
        <v>0</v>
      </c>
    </row>
    <row r="13" spans="2:31" s="7" customFormat="1" ht="24" customHeight="1">
      <c r="B13" s="14">
        <v>6</v>
      </c>
      <c r="C13" s="12">
        <f>students!D13</f>
        <v>0</v>
      </c>
      <c r="D13" s="224"/>
      <c r="E13" s="225"/>
      <c r="F13" s="225"/>
      <c r="G13" s="225"/>
      <c r="H13" s="225"/>
      <c r="I13" s="225"/>
      <c r="J13" s="225"/>
      <c r="K13" s="13">
        <f t="shared" si="0"/>
        <v>0</v>
      </c>
      <c r="L13" s="228"/>
      <c r="M13" s="228"/>
      <c r="N13" s="228"/>
      <c r="O13" s="13">
        <f t="shared" si="1"/>
        <v>0</v>
      </c>
      <c r="P13" s="74">
        <f t="shared" si="2"/>
        <v>0</v>
      </c>
      <c r="Q13" s="150">
        <f t="shared" si="3"/>
        <v>0</v>
      </c>
      <c r="R13" s="224"/>
      <c r="S13" s="225"/>
      <c r="T13" s="225"/>
      <c r="U13" s="225"/>
      <c r="V13" s="225"/>
      <c r="W13" s="225"/>
      <c r="X13" s="225"/>
      <c r="Y13" s="13">
        <f t="shared" si="4"/>
        <v>0</v>
      </c>
      <c r="Z13" s="228"/>
      <c r="AA13" s="228"/>
      <c r="AB13" s="228"/>
      <c r="AC13" s="13">
        <f t="shared" si="5"/>
        <v>0</v>
      </c>
      <c r="AD13" s="74">
        <f t="shared" si="6"/>
        <v>0</v>
      </c>
      <c r="AE13" s="150">
        <f t="shared" si="7"/>
        <v>0</v>
      </c>
    </row>
    <row r="14" spans="2:31" s="7" customFormat="1" ht="24" customHeight="1">
      <c r="B14" s="11">
        <v>7</v>
      </c>
      <c r="C14" s="12">
        <f>students!D14</f>
        <v>0</v>
      </c>
      <c r="D14" s="224"/>
      <c r="E14" s="225"/>
      <c r="F14" s="225"/>
      <c r="G14" s="225"/>
      <c r="H14" s="225"/>
      <c r="I14" s="225"/>
      <c r="J14" s="225"/>
      <c r="K14" s="13">
        <f t="shared" si="0"/>
        <v>0</v>
      </c>
      <c r="L14" s="228"/>
      <c r="M14" s="228"/>
      <c r="N14" s="228"/>
      <c r="O14" s="13">
        <f t="shared" si="1"/>
        <v>0</v>
      </c>
      <c r="P14" s="74">
        <f t="shared" si="2"/>
        <v>0</v>
      </c>
      <c r="Q14" s="150">
        <f t="shared" si="3"/>
        <v>0</v>
      </c>
      <c r="R14" s="224"/>
      <c r="S14" s="225"/>
      <c r="T14" s="225"/>
      <c r="U14" s="225"/>
      <c r="V14" s="225"/>
      <c r="W14" s="225"/>
      <c r="X14" s="225"/>
      <c r="Y14" s="13">
        <f t="shared" si="4"/>
        <v>0</v>
      </c>
      <c r="Z14" s="228"/>
      <c r="AA14" s="228"/>
      <c r="AB14" s="228"/>
      <c r="AC14" s="13">
        <f t="shared" si="5"/>
        <v>0</v>
      </c>
      <c r="AD14" s="74">
        <f t="shared" si="6"/>
        <v>0</v>
      </c>
      <c r="AE14" s="150">
        <f t="shared" si="7"/>
        <v>0</v>
      </c>
    </row>
    <row r="15" spans="2:31" s="7" customFormat="1" ht="24" customHeight="1">
      <c r="B15" s="14">
        <v>8</v>
      </c>
      <c r="C15" s="12">
        <f>students!D15</f>
        <v>0</v>
      </c>
      <c r="D15" s="224"/>
      <c r="E15" s="225"/>
      <c r="F15" s="225"/>
      <c r="G15" s="225"/>
      <c r="H15" s="225"/>
      <c r="I15" s="225"/>
      <c r="J15" s="225"/>
      <c r="K15" s="13">
        <f t="shared" si="0"/>
        <v>0</v>
      </c>
      <c r="L15" s="228"/>
      <c r="M15" s="228"/>
      <c r="N15" s="228"/>
      <c r="O15" s="13">
        <f t="shared" si="1"/>
        <v>0</v>
      </c>
      <c r="P15" s="74">
        <f t="shared" si="2"/>
        <v>0</v>
      </c>
      <c r="Q15" s="150">
        <f t="shared" si="3"/>
        <v>0</v>
      </c>
      <c r="R15" s="224"/>
      <c r="S15" s="225"/>
      <c r="T15" s="225"/>
      <c r="U15" s="225"/>
      <c r="V15" s="225"/>
      <c r="W15" s="225"/>
      <c r="X15" s="225"/>
      <c r="Y15" s="13">
        <f t="shared" si="4"/>
        <v>0</v>
      </c>
      <c r="Z15" s="228"/>
      <c r="AA15" s="228"/>
      <c r="AB15" s="228"/>
      <c r="AC15" s="13">
        <f t="shared" si="5"/>
        <v>0</v>
      </c>
      <c r="AD15" s="74">
        <f t="shared" si="6"/>
        <v>0</v>
      </c>
      <c r="AE15" s="150">
        <f t="shared" si="7"/>
        <v>0</v>
      </c>
    </row>
    <row r="16" spans="2:31" s="7" customFormat="1" ht="24" customHeight="1">
      <c r="B16" s="14">
        <v>9</v>
      </c>
      <c r="C16" s="12">
        <f>students!D16</f>
        <v>0</v>
      </c>
      <c r="D16" s="224"/>
      <c r="E16" s="225"/>
      <c r="F16" s="225"/>
      <c r="G16" s="225"/>
      <c r="H16" s="225"/>
      <c r="I16" s="225"/>
      <c r="J16" s="225"/>
      <c r="K16" s="13">
        <f t="shared" si="0"/>
        <v>0</v>
      </c>
      <c r="L16" s="228"/>
      <c r="M16" s="228"/>
      <c r="N16" s="228"/>
      <c r="O16" s="13">
        <f t="shared" si="1"/>
        <v>0</v>
      </c>
      <c r="P16" s="74">
        <f t="shared" si="2"/>
        <v>0</v>
      </c>
      <c r="Q16" s="150">
        <f t="shared" si="3"/>
        <v>0</v>
      </c>
      <c r="R16" s="224"/>
      <c r="S16" s="225"/>
      <c r="T16" s="225"/>
      <c r="U16" s="225"/>
      <c r="V16" s="225"/>
      <c r="W16" s="225"/>
      <c r="X16" s="225"/>
      <c r="Y16" s="13">
        <f t="shared" si="4"/>
        <v>0</v>
      </c>
      <c r="Z16" s="228"/>
      <c r="AA16" s="228"/>
      <c r="AB16" s="228"/>
      <c r="AC16" s="13">
        <f t="shared" si="5"/>
        <v>0</v>
      </c>
      <c r="AD16" s="74">
        <f t="shared" si="6"/>
        <v>0</v>
      </c>
      <c r="AE16" s="150">
        <f t="shared" si="7"/>
        <v>0</v>
      </c>
    </row>
    <row r="17" spans="2:31" s="7" customFormat="1" ht="24" customHeight="1">
      <c r="B17" s="11">
        <v>10</v>
      </c>
      <c r="C17" s="12">
        <f>students!D17</f>
        <v>0</v>
      </c>
      <c r="D17" s="224"/>
      <c r="E17" s="225"/>
      <c r="F17" s="225"/>
      <c r="G17" s="225"/>
      <c r="H17" s="225"/>
      <c r="I17" s="225"/>
      <c r="J17" s="225"/>
      <c r="K17" s="13">
        <f t="shared" si="0"/>
        <v>0</v>
      </c>
      <c r="L17" s="228"/>
      <c r="M17" s="228"/>
      <c r="N17" s="228"/>
      <c r="O17" s="13">
        <f t="shared" si="1"/>
        <v>0</v>
      </c>
      <c r="P17" s="74">
        <f t="shared" si="2"/>
        <v>0</v>
      </c>
      <c r="Q17" s="150">
        <f t="shared" si="3"/>
        <v>0</v>
      </c>
      <c r="R17" s="224"/>
      <c r="S17" s="225"/>
      <c r="T17" s="225"/>
      <c r="U17" s="225"/>
      <c r="V17" s="225"/>
      <c r="W17" s="225"/>
      <c r="X17" s="225"/>
      <c r="Y17" s="13">
        <f t="shared" si="4"/>
        <v>0</v>
      </c>
      <c r="Z17" s="228"/>
      <c r="AA17" s="228"/>
      <c r="AB17" s="228"/>
      <c r="AC17" s="13">
        <f t="shared" si="5"/>
        <v>0</v>
      </c>
      <c r="AD17" s="74">
        <f t="shared" si="6"/>
        <v>0</v>
      </c>
      <c r="AE17" s="150">
        <f t="shared" si="7"/>
        <v>0</v>
      </c>
    </row>
    <row r="18" spans="2:31" s="7" customFormat="1" ht="24" customHeight="1">
      <c r="B18" s="14">
        <v>11</v>
      </c>
      <c r="C18" s="12">
        <f>students!D18</f>
        <v>0</v>
      </c>
      <c r="D18" s="224"/>
      <c r="E18" s="225"/>
      <c r="F18" s="225"/>
      <c r="G18" s="225"/>
      <c r="H18" s="225"/>
      <c r="I18" s="225"/>
      <c r="J18" s="225"/>
      <c r="K18" s="13">
        <f t="shared" si="0"/>
        <v>0</v>
      </c>
      <c r="L18" s="228"/>
      <c r="M18" s="228"/>
      <c r="N18" s="228"/>
      <c r="O18" s="13">
        <f t="shared" si="1"/>
        <v>0</v>
      </c>
      <c r="P18" s="74">
        <f t="shared" si="2"/>
        <v>0</v>
      </c>
      <c r="Q18" s="150">
        <f t="shared" si="3"/>
        <v>0</v>
      </c>
      <c r="R18" s="224"/>
      <c r="S18" s="225"/>
      <c r="T18" s="225"/>
      <c r="U18" s="225"/>
      <c r="V18" s="225"/>
      <c r="W18" s="225"/>
      <c r="X18" s="225"/>
      <c r="Y18" s="13">
        <f t="shared" si="4"/>
        <v>0</v>
      </c>
      <c r="Z18" s="228"/>
      <c r="AA18" s="228"/>
      <c r="AB18" s="228"/>
      <c r="AC18" s="13">
        <f t="shared" si="5"/>
        <v>0</v>
      </c>
      <c r="AD18" s="74">
        <f t="shared" si="6"/>
        <v>0</v>
      </c>
      <c r="AE18" s="150">
        <f t="shared" si="7"/>
        <v>0</v>
      </c>
    </row>
    <row r="19" spans="2:31" s="7" customFormat="1" ht="24" customHeight="1">
      <c r="B19" s="14">
        <v>12</v>
      </c>
      <c r="C19" s="12">
        <f>students!D19</f>
        <v>0</v>
      </c>
      <c r="D19" s="224"/>
      <c r="E19" s="225"/>
      <c r="F19" s="225"/>
      <c r="G19" s="225"/>
      <c r="H19" s="225"/>
      <c r="I19" s="225"/>
      <c r="J19" s="225"/>
      <c r="K19" s="13">
        <f t="shared" si="0"/>
        <v>0</v>
      </c>
      <c r="L19" s="228"/>
      <c r="M19" s="228"/>
      <c r="N19" s="228"/>
      <c r="O19" s="13">
        <f t="shared" si="1"/>
        <v>0</v>
      </c>
      <c r="P19" s="74">
        <f t="shared" si="2"/>
        <v>0</v>
      </c>
      <c r="Q19" s="150">
        <f t="shared" si="3"/>
        <v>0</v>
      </c>
      <c r="R19" s="224"/>
      <c r="S19" s="225"/>
      <c r="T19" s="225"/>
      <c r="U19" s="225"/>
      <c r="V19" s="225"/>
      <c r="W19" s="225"/>
      <c r="X19" s="225"/>
      <c r="Y19" s="13">
        <f t="shared" si="4"/>
        <v>0</v>
      </c>
      <c r="Z19" s="228"/>
      <c r="AA19" s="228"/>
      <c r="AB19" s="228"/>
      <c r="AC19" s="13">
        <f t="shared" si="5"/>
        <v>0</v>
      </c>
      <c r="AD19" s="74">
        <f t="shared" si="6"/>
        <v>0</v>
      </c>
      <c r="AE19" s="150">
        <f t="shared" si="7"/>
        <v>0</v>
      </c>
    </row>
    <row r="20" spans="2:31" s="7" customFormat="1" ht="24" customHeight="1">
      <c r="B20" s="11">
        <v>13</v>
      </c>
      <c r="C20" s="12">
        <f>students!D20</f>
        <v>0</v>
      </c>
      <c r="D20" s="224"/>
      <c r="E20" s="225"/>
      <c r="F20" s="225"/>
      <c r="G20" s="225"/>
      <c r="H20" s="225"/>
      <c r="I20" s="225"/>
      <c r="J20" s="225"/>
      <c r="K20" s="13">
        <f t="shared" si="0"/>
        <v>0</v>
      </c>
      <c r="L20" s="228"/>
      <c r="M20" s="228"/>
      <c r="N20" s="228"/>
      <c r="O20" s="13">
        <f t="shared" si="1"/>
        <v>0</v>
      </c>
      <c r="P20" s="74">
        <f t="shared" si="2"/>
        <v>0</v>
      </c>
      <c r="Q20" s="150">
        <f t="shared" si="3"/>
        <v>0</v>
      </c>
      <c r="R20" s="224"/>
      <c r="S20" s="225"/>
      <c r="T20" s="225"/>
      <c r="U20" s="225"/>
      <c r="V20" s="225"/>
      <c r="W20" s="225"/>
      <c r="X20" s="225"/>
      <c r="Y20" s="13">
        <f t="shared" si="4"/>
        <v>0</v>
      </c>
      <c r="Z20" s="228"/>
      <c r="AA20" s="228"/>
      <c r="AB20" s="228"/>
      <c r="AC20" s="13">
        <f t="shared" si="5"/>
        <v>0</v>
      </c>
      <c r="AD20" s="74">
        <f t="shared" si="6"/>
        <v>0</v>
      </c>
      <c r="AE20" s="150">
        <f t="shared" si="7"/>
        <v>0</v>
      </c>
    </row>
    <row r="21" spans="2:31" s="7" customFormat="1" ht="24" customHeight="1">
      <c r="B21" s="14">
        <v>14</v>
      </c>
      <c r="C21" s="12">
        <f>students!D21</f>
        <v>0</v>
      </c>
      <c r="D21" s="224"/>
      <c r="E21" s="225"/>
      <c r="F21" s="225"/>
      <c r="G21" s="225"/>
      <c r="H21" s="225"/>
      <c r="I21" s="225"/>
      <c r="J21" s="225"/>
      <c r="K21" s="13">
        <f t="shared" si="0"/>
        <v>0</v>
      </c>
      <c r="L21" s="228"/>
      <c r="M21" s="228"/>
      <c r="N21" s="228"/>
      <c r="O21" s="13">
        <f t="shared" si="1"/>
        <v>0</v>
      </c>
      <c r="P21" s="74">
        <f t="shared" si="2"/>
        <v>0</v>
      </c>
      <c r="Q21" s="150">
        <f t="shared" si="3"/>
        <v>0</v>
      </c>
      <c r="R21" s="224"/>
      <c r="S21" s="225"/>
      <c r="T21" s="225"/>
      <c r="U21" s="225"/>
      <c r="V21" s="225"/>
      <c r="W21" s="225"/>
      <c r="X21" s="225"/>
      <c r="Y21" s="13">
        <f t="shared" si="4"/>
        <v>0</v>
      </c>
      <c r="Z21" s="228"/>
      <c r="AA21" s="228"/>
      <c r="AB21" s="228"/>
      <c r="AC21" s="13">
        <f t="shared" si="5"/>
        <v>0</v>
      </c>
      <c r="AD21" s="74">
        <f t="shared" si="6"/>
        <v>0</v>
      </c>
      <c r="AE21" s="150">
        <f t="shared" si="7"/>
        <v>0</v>
      </c>
    </row>
    <row r="22" spans="2:31" s="7" customFormat="1" ht="24" customHeight="1">
      <c r="B22" s="14">
        <v>15</v>
      </c>
      <c r="C22" s="12">
        <f>students!D22</f>
        <v>0</v>
      </c>
      <c r="D22" s="224"/>
      <c r="E22" s="225"/>
      <c r="F22" s="225"/>
      <c r="G22" s="225"/>
      <c r="H22" s="225"/>
      <c r="I22" s="225"/>
      <c r="J22" s="225"/>
      <c r="K22" s="13">
        <f t="shared" si="0"/>
        <v>0</v>
      </c>
      <c r="L22" s="228"/>
      <c r="M22" s="228"/>
      <c r="N22" s="228"/>
      <c r="O22" s="13">
        <f t="shared" si="1"/>
        <v>0</v>
      </c>
      <c r="P22" s="74">
        <f t="shared" si="2"/>
        <v>0</v>
      </c>
      <c r="Q22" s="150">
        <f t="shared" si="3"/>
        <v>0</v>
      </c>
      <c r="R22" s="224"/>
      <c r="S22" s="225"/>
      <c r="T22" s="225"/>
      <c r="U22" s="225"/>
      <c r="V22" s="225"/>
      <c r="W22" s="225"/>
      <c r="X22" s="225"/>
      <c r="Y22" s="13">
        <f t="shared" si="4"/>
        <v>0</v>
      </c>
      <c r="Z22" s="228"/>
      <c r="AA22" s="228"/>
      <c r="AB22" s="228"/>
      <c r="AC22" s="13">
        <f t="shared" si="5"/>
        <v>0</v>
      </c>
      <c r="AD22" s="74">
        <f t="shared" si="6"/>
        <v>0</v>
      </c>
      <c r="AE22" s="150">
        <f t="shared" si="7"/>
        <v>0</v>
      </c>
    </row>
    <row r="23" spans="2:31" s="7" customFormat="1" ht="24" customHeight="1">
      <c r="B23" s="11">
        <v>16</v>
      </c>
      <c r="C23" s="12">
        <f>students!D23</f>
        <v>0</v>
      </c>
      <c r="D23" s="224"/>
      <c r="E23" s="225"/>
      <c r="F23" s="225"/>
      <c r="G23" s="225"/>
      <c r="H23" s="225"/>
      <c r="I23" s="225"/>
      <c r="J23" s="225"/>
      <c r="K23" s="13">
        <f t="shared" si="0"/>
        <v>0</v>
      </c>
      <c r="L23" s="228"/>
      <c r="M23" s="228"/>
      <c r="N23" s="228"/>
      <c r="O23" s="13">
        <f t="shared" si="1"/>
        <v>0</v>
      </c>
      <c r="P23" s="74">
        <f t="shared" si="2"/>
        <v>0</v>
      </c>
      <c r="Q23" s="150">
        <f t="shared" si="3"/>
        <v>0</v>
      </c>
      <c r="R23" s="224"/>
      <c r="S23" s="225"/>
      <c r="T23" s="225"/>
      <c r="U23" s="225"/>
      <c r="V23" s="225"/>
      <c r="W23" s="225"/>
      <c r="X23" s="225"/>
      <c r="Y23" s="13">
        <f t="shared" si="4"/>
        <v>0</v>
      </c>
      <c r="Z23" s="228"/>
      <c r="AA23" s="228"/>
      <c r="AB23" s="228"/>
      <c r="AC23" s="13">
        <f t="shared" si="5"/>
        <v>0</v>
      </c>
      <c r="AD23" s="74">
        <f t="shared" si="6"/>
        <v>0</v>
      </c>
      <c r="AE23" s="150">
        <f t="shared" si="7"/>
        <v>0</v>
      </c>
    </row>
    <row r="24" spans="2:31" s="7" customFormat="1" ht="24" customHeight="1">
      <c r="B24" s="14">
        <v>17</v>
      </c>
      <c r="C24" s="12">
        <f>students!D24</f>
        <v>0</v>
      </c>
      <c r="D24" s="224"/>
      <c r="E24" s="225"/>
      <c r="F24" s="225"/>
      <c r="G24" s="225"/>
      <c r="H24" s="225"/>
      <c r="I24" s="225"/>
      <c r="J24" s="225"/>
      <c r="K24" s="13">
        <f t="shared" si="0"/>
        <v>0</v>
      </c>
      <c r="L24" s="228"/>
      <c r="M24" s="228"/>
      <c r="N24" s="228"/>
      <c r="O24" s="13">
        <f t="shared" si="1"/>
        <v>0</v>
      </c>
      <c r="P24" s="74">
        <f t="shared" si="2"/>
        <v>0</v>
      </c>
      <c r="Q24" s="150">
        <f t="shared" si="3"/>
        <v>0</v>
      </c>
      <c r="R24" s="224"/>
      <c r="S24" s="225"/>
      <c r="T24" s="225"/>
      <c r="U24" s="225"/>
      <c r="V24" s="225"/>
      <c r="W24" s="225"/>
      <c r="X24" s="225"/>
      <c r="Y24" s="13">
        <f t="shared" si="4"/>
        <v>0</v>
      </c>
      <c r="Z24" s="228"/>
      <c r="AA24" s="228"/>
      <c r="AB24" s="228"/>
      <c r="AC24" s="13">
        <f t="shared" si="5"/>
        <v>0</v>
      </c>
      <c r="AD24" s="74">
        <f t="shared" si="6"/>
        <v>0</v>
      </c>
      <c r="AE24" s="150">
        <f t="shared" si="7"/>
        <v>0</v>
      </c>
    </row>
    <row r="25" spans="2:31" s="7" customFormat="1" ht="24" customHeight="1">
      <c r="B25" s="14">
        <v>18</v>
      </c>
      <c r="C25" s="12">
        <f>students!D25</f>
        <v>0</v>
      </c>
      <c r="D25" s="224"/>
      <c r="E25" s="225"/>
      <c r="F25" s="225"/>
      <c r="G25" s="225"/>
      <c r="H25" s="225"/>
      <c r="I25" s="225"/>
      <c r="J25" s="225"/>
      <c r="K25" s="13">
        <f t="shared" si="0"/>
        <v>0</v>
      </c>
      <c r="L25" s="228"/>
      <c r="M25" s="228"/>
      <c r="N25" s="228"/>
      <c r="O25" s="13">
        <f t="shared" si="1"/>
        <v>0</v>
      </c>
      <c r="P25" s="74">
        <f t="shared" si="2"/>
        <v>0</v>
      </c>
      <c r="Q25" s="150">
        <f t="shared" si="3"/>
        <v>0</v>
      </c>
      <c r="R25" s="224"/>
      <c r="S25" s="225"/>
      <c r="T25" s="225"/>
      <c r="U25" s="225"/>
      <c r="V25" s="225"/>
      <c r="W25" s="225"/>
      <c r="X25" s="225"/>
      <c r="Y25" s="13">
        <f t="shared" si="4"/>
        <v>0</v>
      </c>
      <c r="Z25" s="228"/>
      <c r="AA25" s="228"/>
      <c r="AB25" s="228"/>
      <c r="AC25" s="13">
        <f t="shared" si="5"/>
        <v>0</v>
      </c>
      <c r="AD25" s="74">
        <f t="shared" si="6"/>
        <v>0</v>
      </c>
      <c r="AE25" s="150">
        <f t="shared" si="7"/>
        <v>0</v>
      </c>
    </row>
    <row r="26" spans="2:31" s="7" customFormat="1" ht="24" customHeight="1">
      <c r="B26" s="11">
        <v>19</v>
      </c>
      <c r="C26" s="12">
        <f>students!D26</f>
        <v>0</v>
      </c>
      <c r="D26" s="224"/>
      <c r="E26" s="225"/>
      <c r="F26" s="225"/>
      <c r="G26" s="225"/>
      <c r="H26" s="225"/>
      <c r="I26" s="225"/>
      <c r="J26" s="225"/>
      <c r="K26" s="13">
        <f t="shared" si="0"/>
        <v>0</v>
      </c>
      <c r="L26" s="228"/>
      <c r="M26" s="228"/>
      <c r="N26" s="228"/>
      <c r="O26" s="13">
        <f t="shared" si="1"/>
        <v>0</v>
      </c>
      <c r="P26" s="74">
        <f t="shared" si="2"/>
        <v>0</v>
      </c>
      <c r="Q26" s="150">
        <f t="shared" si="3"/>
        <v>0</v>
      </c>
      <c r="R26" s="224"/>
      <c r="S26" s="225"/>
      <c r="T26" s="225"/>
      <c r="U26" s="225"/>
      <c r="V26" s="225"/>
      <c r="W26" s="225"/>
      <c r="X26" s="225"/>
      <c r="Y26" s="13">
        <f t="shared" si="4"/>
        <v>0</v>
      </c>
      <c r="Z26" s="228"/>
      <c r="AA26" s="228"/>
      <c r="AB26" s="228"/>
      <c r="AC26" s="13">
        <f t="shared" si="5"/>
        <v>0</v>
      </c>
      <c r="AD26" s="74">
        <f t="shared" si="6"/>
        <v>0</v>
      </c>
      <c r="AE26" s="150">
        <f t="shared" si="7"/>
        <v>0</v>
      </c>
    </row>
    <row r="27" spans="2:31" s="7" customFormat="1" ht="24" customHeight="1">
      <c r="B27" s="14">
        <v>20</v>
      </c>
      <c r="C27" s="12">
        <f>students!D27</f>
        <v>0</v>
      </c>
      <c r="D27" s="224"/>
      <c r="E27" s="225"/>
      <c r="F27" s="225"/>
      <c r="G27" s="225"/>
      <c r="H27" s="225"/>
      <c r="I27" s="225"/>
      <c r="J27" s="225"/>
      <c r="K27" s="13">
        <f t="shared" si="0"/>
        <v>0</v>
      </c>
      <c r="L27" s="228"/>
      <c r="M27" s="228"/>
      <c r="N27" s="228"/>
      <c r="O27" s="13">
        <f t="shared" si="1"/>
        <v>0</v>
      </c>
      <c r="P27" s="74">
        <f t="shared" si="2"/>
        <v>0</v>
      </c>
      <c r="Q27" s="150">
        <f t="shared" si="3"/>
        <v>0</v>
      </c>
      <c r="R27" s="224"/>
      <c r="S27" s="225"/>
      <c r="T27" s="225"/>
      <c r="U27" s="225"/>
      <c r="V27" s="225"/>
      <c r="W27" s="225"/>
      <c r="X27" s="225"/>
      <c r="Y27" s="13">
        <f t="shared" si="4"/>
        <v>0</v>
      </c>
      <c r="Z27" s="228"/>
      <c r="AA27" s="228"/>
      <c r="AB27" s="228"/>
      <c r="AC27" s="13">
        <f t="shared" si="5"/>
        <v>0</v>
      </c>
      <c r="AD27" s="74">
        <f t="shared" si="6"/>
        <v>0</v>
      </c>
      <c r="AE27" s="150">
        <f t="shared" si="7"/>
        <v>0</v>
      </c>
    </row>
    <row r="28" spans="2:31" s="7" customFormat="1" ht="24" customHeight="1">
      <c r="B28" s="14">
        <v>21</v>
      </c>
      <c r="C28" s="12">
        <f>students!D28</f>
        <v>0</v>
      </c>
      <c r="D28" s="224"/>
      <c r="E28" s="225"/>
      <c r="F28" s="225"/>
      <c r="G28" s="225"/>
      <c r="H28" s="225"/>
      <c r="I28" s="225"/>
      <c r="J28" s="225"/>
      <c r="K28" s="13">
        <f t="shared" si="0"/>
        <v>0</v>
      </c>
      <c r="L28" s="228"/>
      <c r="M28" s="228"/>
      <c r="N28" s="228"/>
      <c r="O28" s="13">
        <f t="shared" si="1"/>
        <v>0</v>
      </c>
      <c r="P28" s="74">
        <f t="shared" si="2"/>
        <v>0</v>
      </c>
      <c r="Q28" s="150">
        <f t="shared" si="3"/>
        <v>0</v>
      </c>
      <c r="R28" s="224"/>
      <c r="S28" s="225"/>
      <c r="T28" s="225"/>
      <c r="U28" s="225"/>
      <c r="V28" s="225"/>
      <c r="W28" s="225"/>
      <c r="X28" s="225"/>
      <c r="Y28" s="13">
        <f t="shared" si="4"/>
        <v>0</v>
      </c>
      <c r="Z28" s="228"/>
      <c r="AA28" s="228"/>
      <c r="AB28" s="228"/>
      <c r="AC28" s="13">
        <f t="shared" si="5"/>
        <v>0</v>
      </c>
      <c r="AD28" s="74">
        <f t="shared" si="6"/>
        <v>0</v>
      </c>
      <c r="AE28" s="150">
        <f t="shared" si="7"/>
        <v>0</v>
      </c>
    </row>
    <row r="29" spans="2:31" s="7" customFormat="1" ht="24" customHeight="1">
      <c r="B29" s="11">
        <v>22</v>
      </c>
      <c r="C29" s="12">
        <f>students!D29</f>
        <v>0</v>
      </c>
      <c r="D29" s="224"/>
      <c r="E29" s="225"/>
      <c r="F29" s="225"/>
      <c r="G29" s="225"/>
      <c r="H29" s="225"/>
      <c r="I29" s="225"/>
      <c r="J29" s="225"/>
      <c r="K29" s="13">
        <f t="shared" si="0"/>
        <v>0</v>
      </c>
      <c r="L29" s="228"/>
      <c r="M29" s="228"/>
      <c r="N29" s="228"/>
      <c r="O29" s="13">
        <f t="shared" si="1"/>
        <v>0</v>
      </c>
      <c r="P29" s="74">
        <f t="shared" si="2"/>
        <v>0</v>
      </c>
      <c r="Q29" s="150">
        <f t="shared" si="3"/>
        <v>0</v>
      </c>
      <c r="R29" s="224"/>
      <c r="S29" s="225"/>
      <c r="T29" s="225"/>
      <c r="U29" s="225"/>
      <c r="V29" s="225"/>
      <c r="W29" s="225"/>
      <c r="X29" s="225"/>
      <c r="Y29" s="13">
        <f t="shared" si="4"/>
        <v>0</v>
      </c>
      <c r="Z29" s="228"/>
      <c r="AA29" s="228"/>
      <c r="AB29" s="228"/>
      <c r="AC29" s="13">
        <f t="shared" si="5"/>
        <v>0</v>
      </c>
      <c r="AD29" s="74">
        <f t="shared" si="6"/>
        <v>0</v>
      </c>
      <c r="AE29" s="150">
        <f t="shared" si="7"/>
        <v>0</v>
      </c>
    </row>
    <row r="30" spans="2:31" s="7" customFormat="1" ht="24" customHeight="1">
      <c r="B30" s="14">
        <v>23</v>
      </c>
      <c r="C30" s="12">
        <f>students!D30</f>
        <v>0</v>
      </c>
      <c r="D30" s="224"/>
      <c r="E30" s="225"/>
      <c r="F30" s="225"/>
      <c r="G30" s="225"/>
      <c r="H30" s="225"/>
      <c r="I30" s="225"/>
      <c r="J30" s="225"/>
      <c r="K30" s="13">
        <f t="shared" si="0"/>
        <v>0</v>
      </c>
      <c r="L30" s="228"/>
      <c r="M30" s="228"/>
      <c r="N30" s="228"/>
      <c r="O30" s="13">
        <f t="shared" si="1"/>
        <v>0</v>
      </c>
      <c r="P30" s="74">
        <f t="shared" si="2"/>
        <v>0</v>
      </c>
      <c r="Q30" s="150">
        <f t="shared" si="3"/>
        <v>0</v>
      </c>
      <c r="R30" s="224"/>
      <c r="S30" s="225"/>
      <c r="T30" s="225"/>
      <c r="U30" s="225"/>
      <c r="V30" s="225"/>
      <c r="W30" s="225"/>
      <c r="X30" s="225"/>
      <c r="Y30" s="13">
        <f t="shared" si="4"/>
        <v>0</v>
      </c>
      <c r="Z30" s="228"/>
      <c r="AA30" s="228"/>
      <c r="AB30" s="228"/>
      <c r="AC30" s="13">
        <f t="shared" si="5"/>
        <v>0</v>
      </c>
      <c r="AD30" s="74">
        <f t="shared" si="6"/>
        <v>0</v>
      </c>
      <c r="AE30" s="150">
        <f t="shared" si="7"/>
        <v>0</v>
      </c>
    </row>
    <row r="31" spans="2:31" s="7" customFormat="1" ht="24" customHeight="1">
      <c r="B31" s="14">
        <v>24</v>
      </c>
      <c r="C31" s="12">
        <f>students!D31</f>
        <v>0</v>
      </c>
      <c r="D31" s="224"/>
      <c r="E31" s="225"/>
      <c r="F31" s="225"/>
      <c r="G31" s="225"/>
      <c r="H31" s="225"/>
      <c r="I31" s="225"/>
      <c r="J31" s="225"/>
      <c r="K31" s="13">
        <f t="shared" si="0"/>
        <v>0</v>
      </c>
      <c r="L31" s="228"/>
      <c r="M31" s="228"/>
      <c r="N31" s="228"/>
      <c r="O31" s="13">
        <f t="shared" si="1"/>
        <v>0</v>
      </c>
      <c r="P31" s="74">
        <f t="shared" si="2"/>
        <v>0</v>
      </c>
      <c r="Q31" s="150">
        <f t="shared" si="3"/>
        <v>0</v>
      </c>
      <c r="R31" s="224"/>
      <c r="S31" s="225"/>
      <c r="T31" s="225"/>
      <c r="U31" s="225"/>
      <c r="V31" s="225"/>
      <c r="W31" s="225"/>
      <c r="X31" s="225"/>
      <c r="Y31" s="13">
        <f t="shared" si="4"/>
        <v>0</v>
      </c>
      <c r="Z31" s="228"/>
      <c r="AA31" s="228"/>
      <c r="AB31" s="228"/>
      <c r="AC31" s="13">
        <f t="shared" si="5"/>
        <v>0</v>
      </c>
      <c r="AD31" s="74">
        <f t="shared" si="6"/>
        <v>0</v>
      </c>
      <c r="AE31" s="150">
        <f t="shared" si="7"/>
        <v>0</v>
      </c>
    </row>
    <row r="32" spans="2:31" s="7" customFormat="1" ht="24" customHeight="1">
      <c r="B32" s="11">
        <v>25</v>
      </c>
      <c r="C32" s="12">
        <f>students!D32</f>
        <v>0</v>
      </c>
      <c r="D32" s="224"/>
      <c r="E32" s="225"/>
      <c r="F32" s="225"/>
      <c r="G32" s="225"/>
      <c r="H32" s="225"/>
      <c r="I32" s="225"/>
      <c r="J32" s="225"/>
      <c r="K32" s="13">
        <f t="shared" si="0"/>
        <v>0</v>
      </c>
      <c r="L32" s="228"/>
      <c r="M32" s="228"/>
      <c r="N32" s="228"/>
      <c r="O32" s="13">
        <f t="shared" si="1"/>
        <v>0</v>
      </c>
      <c r="P32" s="74">
        <f t="shared" si="2"/>
        <v>0</v>
      </c>
      <c r="Q32" s="150">
        <f t="shared" si="3"/>
        <v>0</v>
      </c>
      <c r="R32" s="224"/>
      <c r="S32" s="225"/>
      <c r="T32" s="225"/>
      <c r="U32" s="225"/>
      <c r="V32" s="225"/>
      <c r="W32" s="225"/>
      <c r="X32" s="225"/>
      <c r="Y32" s="13">
        <f t="shared" si="4"/>
        <v>0</v>
      </c>
      <c r="Z32" s="228"/>
      <c r="AA32" s="228"/>
      <c r="AB32" s="228"/>
      <c r="AC32" s="13">
        <f t="shared" si="5"/>
        <v>0</v>
      </c>
      <c r="AD32" s="74">
        <f t="shared" si="6"/>
        <v>0</v>
      </c>
      <c r="AE32" s="150">
        <f t="shared" si="7"/>
        <v>0</v>
      </c>
    </row>
    <row r="33" spans="2:31" s="7" customFormat="1" ht="24" customHeight="1">
      <c r="B33" s="14">
        <v>26</v>
      </c>
      <c r="C33" s="12">
        <f>students!D33</f>
        <v>0</v>
      </c>
      <c r="D33" s="224"/>
      <c r="E33" s="225"/>
      <c r="F33" s="225"/>
      <c r="G33" s="225"/>
      <c r="H33" s="225"/>
      <c r="I33" s="225"/>
      <c r="J33" s="225"/>
      <c r="K33" s="13">
        <f t="shared" si="0"/>
        <v>0</v>
      </c>
      <c r="L33" s="228"/>
      <c r="M33" s="228"/>
      <c r="N33" s="228"/>
      <c r="O33" s="13">
        <f t="shared" si="1"/>
        <v>0</v>
      </c>
      <c r="P33" s="74">
        <f t="shared" si="2"/>
        <v>0</v>
      </c>
      <c r="Q33" s="150">
        <f t="shared" si="3"/>
        <v>0</v>
      </c>
      <c r="R33" s="224"/>
      <c r="S33" s="225"/>
      <c r="T33" s="225"/>
      <c r="U33" s="225"/>
      <c r="V33" s="225"/>
      <c r="W33" s="225"/>
      <c r="X33" s="225"/>
      <c r="Y33" s="13">
        <f t="shared" si="4"/>
        <v>0</v>
      </c>
      <c r="Z33" s="228"/>
      <c r="AA33" s="228"/>
      <c r="AB33" s="228"/>
      <c r="AC33" s="13">
        <f t="shared" si="5"/>
        <v>0</v>
      </c>
      <c r="AD33" s="74">
        <f t="shared" si="6"/>
        <v>0</v>
      </c>
      <c r="AE33" s="150">
        <f t="shared" si="7"/>
        <v>0</v>
      </c>
    </row>
    <row r="34" spans="2:31" s="7" customFormat="1" ht="24" customHeight="1">
      <c r="B34" s="14">
        <v>27</v>
      </c>
      <c r="C34" s="12">
        <f>students!D34</f>
        <v>0</v>
      </c>
      <c r="D34" s="224"/>
      <c r="E34" s="225"/>
      <c r="F34" s="225"/>
      <c r="G34" s="225"/>
      <c r="H34" s="225"/>
      <c r="I34" s="225"/>
      <c r="J34" s="225"/>
      <c r="K34" s="13">
        <f t="shared" si="0"/>
        <v>0</v>
      </c>
      <c r="L34" s="228"/>
      <c r="M34" s="228"/>
      <c r="N34" s="228"/>
      <c r="O34" s="13">
        <f t="shared" si="1"/>
        <v>0</v>
      </c>
      <c r="P34" s="74">
        <f t="shared" si="2"/>
        <v>0</v>
      </c>
      <c r="Q34" s="150">
        <f t="shared" si="3"/>
        <v>0</v>
      </c>
      <c r="R34" s="224"/>
      <c r="S34" s="225"/>
      <c r="T34" s="225"/>
      <c r="U34" s="225"/>
      <c r="V34" s="225"/>
      <c r="W34" s="225"/>
      <c r="X34" s="225"/>
      <c r="Y34" s="13">
        <f t="shared" si="4"/>
        <v>0</v>
      </c>
      <c r="Z34" s="228"/>
      <c r="AA34" s="228"/>
      <c r="AB34" s="228"/>
      <c r="AC34" s="13">
        <f t="shared" si="5"/>
        <v>0</v>
      </c>
      <c r="AD34" s="74">
        <f t="shared" si="6"/>
        <v>0</v>
      </c>
      <c r="AE34" s="150">
        <f t="shared" si="7"/>
        <v>0</v>
      </c>
    </row>
    <row r="35" spans="2:31" s="7" customFormat="1" ht="24" customHeight="1">
      <c r="B35" s="11">
        <v>28</v>
      </c>
      <c r="C35" s="12">
        <f>students!D35</f>
        <v>0</v>
      </c>
      <c r="D35" s="224"/>
      <c r="E35" s="225"/>
      <c r="F35" s="225"/>
      <c r="G35" s="225"/>
      <c r="H35" s="225"/>
      <c r="I35" s="225"/>
      <c r="J35" s="225"/>
      <c r="K35" s="13">
        <f t="shared" si="0"/>
        <v>0</v>
      </c>
      <c r="L35" s="228"/>
      <c r="M35" s="228"/>
      <c r="N35" s="228"/>
      <c r="O35" s="13">
        <f t="shared" si="1"/>
        <v>0</v>
      </c>
      <c r="P35" s="74">
        <f t="shared" si="2"/>
        <v>0</v>
      </c>
      <c r="Q35" s="150">
        <f t="shared" si="3"/>
        <v>0</v>
      </c>
      <c r="R35" s="224"/>
      <c r="S35" s="225"/>
      <c r="T35" s="225"/>
      <c r="U35" s="225"/>
      <c r="V35" s="225"/>
      <c r="W35" s="225"/>
      <c r="X35" s="225"/>
      <c r="Y35" s="13">
        <f t="shared" si="4"/>
        <v>0</v>
      </c>
      <c r="Z35" s="228"/>
      <c r="AA35" s="228"/>
      <c r="AB35" s="228"/>
      <c r="AC35" s="13">
        <f t="shared" si="5"/>
        <v>0</v>
      </c>
      <c r="AD35" s="74">
        <f t="shared" si="6"/>
        <v>0</v>
      </c>
      <c r="AE35" s="150">
        <f t="shared" si="7"/>
        <v>0</v>
      </c>
    </row>
    <row r="36" spans="2:31" s="7" customFormat="1" ht="24" customHeight="1">
      <c r="B36" s="14">
        <v>29</v>
      </c>
      <c r="C36" s="12">
        <f>students!D36</f>
        <v>0</v>
      </c>
      <c r="D36" s="224"/>
      <c r="E36" s="225"/>
      <c r="F36" s="225"/>
      <c r="G36" s="225"/>
      <c r="H36" s="225"/>
      <c r="I36" s="225"/>
      <c r="J36" s="225"/>
      <c r="K36" s="13">
        <f t="shared" si="0"/>
        <v>0</v>
      </c>
      <c r="L36" s="228"/>
      <c r="M36" s="228"/>
      <c r="N36" s="228"/>
      <c r="O36" s="13">
        <f t="shared" si="1"/>
        <v>0</v>
      </c>
      <c r="P36" s="74">
        <f t="shared" si="2"/>
        <v>0</v>
      </c>
      <c r="Q36" s="150">
        <f t="shared" si="3"/>
        <v>0</v>
      </c>
      <c r="R36" s="224"/>
      <c r="S36" s="225"/>
      <c r="T36" s="225"/>
      <c r="U36" s="225"/>
      <c r="V36" s="225"/>
      <c r="W36" s="225"/>
      <c r="X36" s="225"/>
      <c r="Y36" s="13">
        <f t="shared" si="4"/>
        <v>0</v>
      </c>
      <c r="Z36" s="228"/>
      <c r="AA36" s="228"/>
      <c r="AB36" s="228"/>
      <c r="AC36" s="13">
        <f t="shared" si="5"/>
        <v>0</v>
      </c>
      <c r="AD36" s="74">
        <f t="shared" si="6"/>
        <v>0</v>
      </c>
      <c r="AE36" s="150">
        <f t="shared" si="7"/>
        <v>0</v>
      </c>
    </row>
    <row r="37" spans="2:31" s="7" customFormat="1" ht="24" customHeight="1">
      <c r="B37" s="14">
        <v>30</v>
      </c>
      <c r="C37" s="12">
        <f>students!D37</f>
        <v>0</v>
      </c>
      <c r="D37" s="224"/>
      <c r="E37" s="225"/>
      <c r="F37" s="225"/>
      <c r="G37" s="225"/>
      <c r="H37" s="225"/>
      <c r="I37" s="225"/>
      <c r="J37" s="225"/>
      <c r="K37" s="13">
        <f t="shared" si="0"/>
        <v>0</v>
      </c>
      <c r="L37" s="228"/>
      <c r="M37" s="228"/>
      <c r="N37" s="228"/>
      <c r="O37" s="13">
        <f t="shared" si="1"/>
        <v>0</v>
      </c>
      <c r="P37" s="74">
        <f t="shared" si="2"/>
        <v>0</v>
      </c>
      <c r="Q37" s="150">
        <f t="shared" si="3"/>
        <v>0</v>
      </c>
      <c r="R37" s="224"/>
      <c r="S37" s="225"/>
      <c r="T37" s="225"/>
      <c r="U37" s="225"/>
      <c r="V37" s="225"/>
      <c r="W37" s="225"/>
      <c r="X37" s="225"/>
      <c r="Y37" s="13">
        <f t="shared" si="4"/>
        <v>0</v>
      </c>
      <c r="Z37" s="228"/>
      <c r="AA37" s="228"/>
      <c r="AB37" s="228"/>
      <c r="AC37" s="13">
        <f t="shared" si="5"/>
        <v>0</v>
      </c>
      <c r="AD37" s="74">
        <f t="shared" si="6"/>
        <v>0</v>
      </c>
      <c r="AE37" s="150">
        <f t="shared" si="7"/>
        <v>0</v>
      </c>
    </row>
    <row r="38" spans="2:31" s="7" customFormat="1" ht="24" customHeight="1">
      <c r="B38" s="11">
        <v>31</v>
      </c>
      <c r="C38" s="12">
        <f>students!D38</f>
        <v>0</v>
      </c>
      <c r="D38" s="224"/>
      <c r="E38" s="225"/>
      <c r="F38" s="225"/>
      <c r="G38" s="225"/>
      <c r="H38" s="225"/>
      <c r="I38" s="225"/>
      <c r="J38" s="225"/>
      <c r="K38" s="13">
        <f t="shared" si="0"/>
        <v>0</v>
      </c>
      <c r="L38" s="228"/>
      <c r="M38" s="228"/>
      <c r="N38" s="228"/>
      <c r="O38" s="13">
        <f t="shared" si="1"/>
        <v>0</v>
      </c>
      <c r="P38" s="74">
        <f t="shared" si="2"/>
        <v>0</v>
      </c>
      <c r="Q38" s="150">
        <f t="shared" si="3"/>
        <v>0</v>
      </c>
      <c r="R38" s="224"/>
      <c r="S38" s="225"/>
      <c r="T38" s="225"/>
      <c r="U38" s="225"/>
      <c r="V38" s="225"/>
      <c r="W38" s="225"/>
      <c r="X38" s="225"/>
      <c r="Y38" s="13">
        <f t="shared" si="4"/>
        <v>0</v>
      </c>
      <c r="Z38" s="228"/>
      <c r="AA38" s="228"/>
      <c r="AB38" s="228"/>
      <c r="AC38" s="13">
        <f t="shared" si="5"/>
        <v>0</v>
      </c>
      <c r="AD38" s="74">
        <f t="shared" si="6"/>
        <v>0</v>
      </c>
      <c r="AE38" s="150">
        <f t="shared" si="7"/>
        <v>0</v>
      </c>
    </row>
    <row r="39" spans="2:31" s="7" customFormat="1" ht="24" customHeight="1">
      <c r="B39" s="14">
        <v>32</v>
      </c>
      <c r="C39" s="12">
        <f>students!D39</f>
        <v>0</v>
      </c>
      <c r="D39" s="224"/>
      <c r="E39" s="225"/>
      <c r="F39" s="225"/>
      <c r="G39" s="225"/>
      <c r="H39" s="225"/>
      <c r="I39" s="225"/>
      <c r="J39" s="225"/>
      <c r="K39" s="13">
        <f t="shared" si="0"/>
        <v>0</v>
      </c>
      <c r="L39" s="228"/>
      <c r="M39" s="228"/>
      <c r="N39" s="228"/>
      <c r="O39" s="13">
        <f t="shared" si="1"/>
        <v>0</v>
      </c>
      <c r="P39" s="74">
        <f t="shared" si="2"/>
        <v>0</v>
      </c>
      <c r="Q39" s="150">
        <f t="shared" si="3"/>
        <v>0</v>
      </c>
      <c r="R39" s="224"/>
      <c r="S39" s="225"/>
      <c r="T39" s="225"/>
      <c r="U39" s="225"/>
      <c r="V39" s="225"/>
      <c r="W39" s="225"/>
      <c r="X39" s="225"/>
      <c r="Y39" s="13">
        <f t="shared" si="4"/>
        <v>0</v>
      </c>
      <c r="Z39" s="228"/>
      <c r="AA39" s="228"/>
      <c r="AB39" s="228"/>
      <c r="AC39" s="13">
        <f t="shared" si="5"/>
        <v>0</v>
      </c>
      <c r="AD39" s="74">
        <f t="shared" si="6"/>
        <v>0</v>
      </c>
      <c r="AE39" s="150">
        <f t="shared" si="7"/>
        <v>0</v>
      </c>
    </row>
    <row r="40" spans="2:31" s="7" customFormat="1" ht="24" customHeight="1">
      <c r="B40" s="14">
        <v>33</v>
      </c>
      <c r="C40" s="12">
        <f>students!D40</f>
        <v>0</v>
      </c>
      <c r="D40" s="224"/>
      <c r="E40" s="225"/>
      <c r="F40" s="225"/>
      <c r="G40" s="225"/>
      <c r="H40" s="225"/>
      <c r="I40" s="225"/>
      <c r="J40" s="225"/>
      <c r="K40" s="13">
        <f t="shared" si="0"/>
        <v>0</v>
      </c>
      <c r="L40" s="228"/>
      <c r="M40" s="228"/>
      <c r="N40" s="228"/>
      <c r="O40" s="13">
        <f t="shared" si="1"/>
        <v>0</v>
      </c>
      <c r="P40" s="74">
        <f t="shared" si="2"/>
        <v>0</v>
      </c>
      <c r="Q40" s="150">
        <f t="shared" si="3"/>
        <v>0</v>
      </c>
      <c r="R40" s="224"/>
      <c r="S40" s="225"/>
      <c r="T40" s="225"/>
      <c r="U40" s="225"/>
      <c r="V40" s="225"/>
      <c r="W40" s="225"/>
      <c r="X40" s="225"/>
      <c r="Y40" s="13">
        <f t="shared" si="4"/>
        <v>0</v>
      </c>
      <c r="Z40" s="228"/>
      <c r="AA40" s="228"/>
      <c r="AB40" s="228"/>
      <c r="AC40" s="13">
        <f t="shared" si="5"/>
        <v>0</v>
      </c>
      <c r="AD40" s="74">
        <f t="shared" si="6"/>
        <v>0</v>
      </c>
      <c r="AE40" s="150">
        <f t="shared" si="7"/>
        <v>0</v>
      </c>
    </row>
    <row r="41" spans="2:31" s="7" customFormat="1" ht="24" customHeight="1">
      <c r="B41" s="11">
        <v>34</v>
      </c>
      <c r="C41" s="12">
        <f>students!D41</f>
        <v>0</v>
      </c>
      <c r="D41" s="224"/>
      <c r="E41" s="225"/>
      <c r="F41" s="225"/>
      <c r="G41" s="225"/>
      <c r="H41" s="225"/>
      <c r="I41" s="225"/>
      <c r="J41" s="225"/>
      <c r="K41" s="13">
        <f t="shared" si="0"/>
        <v>0</v>
      </c>
      <c r="L41" s="228"/>
      <c r="M41" s="228"/>
      <c r="N41" s="228"/>
      <c r="O41" s="13">
        <f t="shared" si="1"/>
        <v>0</v>
      </c>
      <c r="P41" s="74">
        <f t="shared" si="2"/>
        <v>0</v>
      </c>
      <c r="Q41" s="150">
        <f t="shared" si="3"/>
        <v>0</v>
      </c>
      <c r="R41" s="224"/>
      <c r="S41" s="225"/>
      <c r="T41" s="225"/>
      <c r="U41" s="225"/>
      <c r="V41" s="225"/>
      <c r="W41" s="225"/>
      <c r="X41" s="225"/>
      <c r="Y41" s="13">
        <f t="shared" si="4"/>
        <v>0</v>
      </c>
      <c r="Z41" s="228"/>
      <c r="AA41" s="228"/>
      <c r="AB41" s="228"/>
      <c r="AC41" s="13">
        <f t="shared" si="5"/>
        <v>0</v>
      </c>
      <c r="AD41" s="74">
        <f t="shared" si="6"/>
        <v>0</v>
      </c>
      <c r="AE41" s="150">
        <f t="shared" si="7"/>
        <v>0</v>
      </c>
    </row>
    <row r="42" spans="2:31" s="7" customFormat="1" ht="24" customHeight="1">
      <c r="B42" s="14">
        <v>35</v>
      </c>
      <c r="C42" s="12">
        <f>students!D42</f>
        <v>0</v>
      </c>
      <c r="D42" s="224"/>
      <c r="E42" s="225"/>
      <c r="F42" s="225"/>
      <c r="G42" s="225"/>
      <c r="H42" s="225"/>
      <c r="I42" s="225"/>
      <c r="J42" s="225"/>
      <c r="K42" s="13">
        <f t="shared" si="0"/>
        <v>0</v>
      </c>
      <c r="L42" s="228"/>
      <c r="M42" s="228"/>
      <c r="N42" s="228"/>
      <c r="O42" s="13">
        <f t="shared" si="1"/>
        <v>0</v>
      </c>
      <c r="P42" s="74">
        <f t="shared" si="2"/>
        <v>0</v>
      </c>
      <c r="Q42" s="150">
        <f t="shared" si="3"/>
        <v>0</v>
      </c>
      <c r="R42" s="224"/>
      <c r="S42" s="225"/>
      <c r="T42" s="225"/>
      <c r="U42" s="225"/>
      <c r="V42" s="225"/>
      <c r="W42" s="225"/>
      <c r="X42" s="225"/>
      <c r="Y42" s="13">
        <f t="shared" si="4"/>
        <v>0</v>
      </c>
      <c r="Z42" s="228"/>
      <c r="AA42" s="228"/>
      <c r="AB42" s="228"/>
      <c r="AC42" s="13">
        <f t="shared" si="5"/>
        <v>0</v>
      </c>
      <c r="AD42" s="74">
        <f t="shared" si="6"/>
        <v>0</v>
      </c>
      <c r="AE42" s="150">
        <f t="shared" si="7"/>
        <v>0</v>
      </c>
    </row>
    <row r="43" spans="2:31" s="7" customFormat="1" ht="24" customHeight="1">
      <c r="B43" s="14">
        <v>36</v>
      </c>
      <c r="C43" s="12">
        <f>students!D43</f>
        <v>0</v>
      </c>
      <c r="D43" s="224"/>
      <c r="E43" s="225"/>
      <c r="F43" s="225"/>
      <c r="G43" s="225"/>
      <c r="H43" s="225"/>
      <c r="I43" s="225"/>
      <c r="J43" s="225"/>
      <c r="K43" s="13">
        <f t="shared" si="0"/>
        <v>0</v>
      </c>
      <c r="L43" s="228"/>
      <c r="M43" s="228"/>
      <c r="N43" s="228"/>
      <c r="O43" s="13">
        <f t="shared" si="1"/>
        <v>0</v>
      </c>
      <c r="P43" s="74">
        <f t="shared" si="2"/>
        <v>0</v>
      </c>
      <c r="Q43" s="150">
        <f t="shared" si="3"/>
        <v>0</v>
      </c>
      <c r="R43" s="224"/>
      <c r="S43" s="225"/>
      <c r="T43" s="225"/>
      <c r="U43" s="225"/>
      <c r="V43" s="225"/>
      <c r="W43" s="225"/>
      <c r="X43" s="225"/>
      <c r="Y43" s="13">
        <f t="shared" si="4"/>
        <v>0</v>
      </c>
      <c r="Z43" s="228"/>
      <c r="AA43" s="228"/>
      <c r="AB43" s="228"/>
      <c r="AC43" s="13">
        <f t="shared" si="5"/>
        <v>0</v>
      </c>
      <c r="AD43" s="74">
        <f t="shared" si="6"/>
        <v>0</v>
      </c>
      <c r="AE43" s="150">
        <f t="shared" si="7"/>
        <v>0</v>
      </c>
    </row>
    <row r="44" spans="2:31" s="7" customFormat="1" ht="24" customHeight="1">
      <c r="B44" s="11">
        <v>37</v>
      </c>
      <c r="C44" s="12">
        <f>students!D44</f>
        <v>0</v>
      </c>
      <c r="D44" s="224"/>
      <c r="E44" s="225"/>
      <c r="F44" s="225"/>
      <c r="G44" s="225"/>
      <c r="H44" s="225"/>
      <c r="I44" s="225"/>
      <c r="J44" s="225"/>
      <c r="K44" s="13">
        <f t="shared" si="0"/>
        <v>0</v>
      </c>
      <c r="L44" s="228"/>
      <c r="M44" s="228"/>
      <c r="N44" s="228"/>
      <c r="O44" s="13">
        <f t="shared" si="1"/>
        <v>0</v>
      </c>
      <c r="P44" s="74">
        <f t="shared" si="2"/>
        <v>0</v>
      </c>
      <c r="Q44" s="150">
        <f t="shared" si="3"/>
        <v>0</v>
      </c>
      <c r="R44" s="224"/>
      <c r="S44" s="225"/>
      <c r="T44" s="225"/>
      <c r="U44" s="225"/>
      <c r="V44" s="225"/>
      <c r="W44" s="225"/>
      <c r="X44" s="225"/>
      <c r="Y44" s="13">
        <f t="shared" si="4"/>
        <v>0</v>
      </c>
      <c r="Z44" s="228"/>
      <c r="AA44" s="228"/>
      <c r="AB44" s="228"/>
      <c r="AC44" s="13">
        <f t="shared" si="5"/>
        <v>0</v>
      </c>
      <c r="AD44" s="74">
        <f t="shared" si="6"/>
        <v>0</v>
      </c>
      <c r="AE44" s="150">
        <f t="shared" si="7"/>
        <v>0</v>
      </c>
    </row>
    <row r="45" spans="2:31" s="7" customFormat="1" ht="24" customHeight="1">
      <c r="B45" s="14">
        <v>38</v>
      </c>
      <c r="C45" s="12">
        <f>students!D45</f>
        <v>0</v>
      </c>
      <c r="D45" s="224"/>
      <c r="E45" s="225"/>
      <c r="F45" s="225"/>
      <c r="G45" s="225"/>
      <c r="H45" s="225"/>
      <c r="I45" s="225"/>
      <c r="J45" s="225"/>
      <c r="K45" s="13">
        <f t="shared" si="0"/>
        <v>0</v>
      </c>
      <c r="L45" s="228"/>
      <c r="M45" s="228"/>
      <c r="N45" s="228"/>
      <c r="O45" s="13">
        <f t="shared" si="1"/>
        <v>0</v>
      </c>
      <c r="P45" s="74">
        <f t="shared" si="2"/>
        <v>0</v>
      </c>
      <c r="Q45" s="150">
        <f t="shared" si="3"/>
        <v>0</v>
      </c>
      <c r="R45" s="224"/>
      <c r="S45" s="225"/>
      <c r="T45" s="225"/>
      <c r="U45" s="225"/>
      <c r="V45" s="225"/>
      <c r="W45" s="225"/>
      <c r="X45" s="225"/>
      <c r="Y45" s="13">
        <f t="shared" si="4"/>
        <v>0</v>
      </c>
      <c r="Z45" s="228"/>
      <c r="AA45" s="228"/>
      <c r="AB45" s="228"/>
      <c r="AC45" s="13">
        <f t="shared" si="5"/>
        <v>0</v>
      </c>
      <c r="AD45" s="74">
        <f t="shared" si="6"/>
        <v>0</v>
      </c>
      <c r="AE45" s="150">
        <f t="shared" si="7"/>
        <v>0</v>
      </c>
    </row>
    <row r="46" spans="2:31" s="7" customFormat="1" ht="24" customHeight="1">
      <c r="B46" s="14">
        <v>39</v>
      </c>
      <c r="C46" s="12">
        <f>students!D46</f>
        <v>0</v>
      </c>
      <c r="D46" s="224"/>
      <c r="E46" s="225"/>
      <c r="F46" s="225"/>
      <c r="G46" s="225"/>
      <c r="H46" s="225"/>
      <c r="I46" s="225"/>
      <c r="J46" s="225"/>
      <c r="K46" s="13">
        <f t="shared" si="0"/>
        <v>0</v>
      </c>
      <c r="L46" s="228"/>
      <c r="M46" s="228"/>
      <c r="N46" s="228"/>
      <c r="O46" s="13">
        <f t="shared" si="1"/>
        <v>0</v>
      </c>
      <c r="P46" s="74">
        <f t="shared" si="2"/>
        <v>0</v>
      </c>
      <c r="Q46" s="150">
        <f t="shared" si="3"/>
        <v>0</v>
      </c>
      <c r="R46" s="224"/>
      <c r="S46" s="225"/>
      <c r="T46" s="225"/>
      <c r="U46" s="225"/>
      <c r="V46" s="225"/>
      <c r="W46" s="225"/>
      <c r="X46" s="225"/>
      <c r="Y46" s="13">
        <f t="shared" si="4"/>
        <v>0</v>
      </c>
      <c r="Z46" s="228"/>
      <c r="AA46" s="228"/>
      <c r="AB46" s="228"/>
      <c r="AC46" s="13">
        <f t="shared" si="5"/>
        <v>0</v>
      </c>
      <c r="AD46" s="74">
        <f t="shared" si="6"/>
        <v>0</v>
      </c>
      <c r="AE46" s="150">
        <f t="shared" si="7"/>
        <v>0</v>
      </c>
    </row>
    <row r="47" spans="2:31" s="7" customFormat="1" ht="24" customHeight="1">
      <c r="B47" s="11">
        <v>40</v>
      </c>
      <c r="C47" s="12">
        <f>students!D47</f>
        <v>0</v>
      </c>
      <c r="D47" s="224"/>
      <c r="E47" s="225"/>
      <c r="F47" s="225"/>
      <c r="G47" s="225"/>
      <c r="H47" s="225"/>
      <c r="I47" s="225"/>
      <c r="J47" s="225"/>
      <c r="K47" s="13">
        <f t="shared" si="0"/>
        <v>0</v>
      </c>
      <c r="L47" s="228"/>
      <c r="M47" s="228"/>
      <c r="N47" s="228"/>
      <c r="O47" s="13">
        <f t="shared" si="1"/>
        <v>0</v>
      </c>
      <c r="P47" s="74">
        <f t="shared" si="2"/>
        <v>0</v>
      </c>
      <c r="Q47" s="150">
        <f t="shared" si="3"/>
        <v>0</v>
      </c>
      <c r="R47" s="224"/>
      <c r="S47" s="225"/>
      <c r="T47" s="225"/>
      <c r="U47" s="225"/>
      <c r="V47" s="225"/>
      <c r="W47" s="225"/>
      <c r="X47" s="225"/>
      <c r="Y47" s="13">
        <f t="shared" si="4"/>
        <v>0</v>
      </c>
      <c r="Z47" s="228"/>
      <c r="AA47" s="228"/>
      <c r="AB47" s="228"/>
      <c r="AC47" s="13">
        <f t="shared" si="5"/>
        <v>0</v>
      </c>
      <c r="AD47" s="74">
        <f t="shared" si="6"/>
        <v>0</v>
      </c>
      <c r="AE47" s="150">
        <f t="shared" si="7"/>
        <v>0</v>
      </c>
    </row>
    <row r="48" spans="2:31" s="7" customFormat="1" ht="24" customHeight="1">
      <c r="B48" s="14">
        <v>41</v>
      </c>
      <c r="C48" s="12">
        <f>students!D48</f>
        <v>0</v>
      </c>
      <c r="D48" s="224"/>
      <c r="E48" s="225"/>
      <c r="F48" s="225"/>
      <c r="G48" s="225"/>
      <c r="H48" s="225"/>
      <c r="I48" s="225"/>
      <c r="J48" s="225"/>
      <c r="K48" s="13">
        <f t="shared" si="0"/>
        <v>0</v>
      </c>
      <c r="L48" s="228"/>
      <c r="M48" s="228"/>
      <c r="N48" s="228"/>
      <c r="O48" s="13">
        <f t="shared" si="1"/>
        <v>0</v>
      </c>
      <c r="P48" s="74">
        <f t="shared" si="2"/>
        <v>0</v>
      </c>
      <c r="Q48" s="150">
        <f t="shared" si="3"/>
        <v>0</v>
      </c>
      <c r="R48" s="224"/>
      <c r="S48" s="225"/>
      <c r="T48" s="225"/>
      <c r="U48" s="225"/>
      <c r="V48" s="225"/>
      <c r="W48" s="225"/>
      <c r="X48" s="225"/>
      <c r="Y48" s="13">
        <f t="shared" si="4"/>
        <v>0</v>
      </c>
      <c r="Z48" s="228"/>
      <c r="AA48" s="228"/>
      <c r="AB48" s="228"/>
      <c r="AC48" s="13">
        <f t="shared" si="5"/>
        <v>0</v>
      </c>
      <c r="AD48" s="74">
        <f t="shared" si="6"/>
        <v>0</v>
      </c>
      <c r="AE48" s="150">
        <f t="shared" si="7"/>
        <v>0</v>
      </c>
    </row>
    <row r="49" spans="2:31" s="7" customFormat="1" ht="24" customHeight="1">
      <c r="B49" s="14">
        <v>42</v>
      </c>
      <c r="C49" s="12">
        <f>students!D49</f>
        <v>0</v>
      </c>
      <c r="D49" s="224"/>
      <c r="E49" s="225"/>
      <c r="F49" s="225"/>
      <c r="G49" s="225"/>
      <c r="H49" s="225"/>
      <c r="I49" s="225"/>
      <c r="J49" s="225"/>
      <c r="K49" s="13">
        <f t="shared" si="0"/>
        <v>0</v>
      </c>
      <c r="L49" s="228"/>
      <c r="M49" s="228"/>
      <c r="N49" s="228"/>
      <c r="O49" s="13">
        <f t="shared" si="1"/>
        <v>0</v>
      </c>
      <c r="P49" s="74">
        <f t="shared" si="2"/>
        <v>0</v>
      </c>
      <c r="Q49" s="150">
        <f t="shared" si="3"/>
        <v>0</v>
      </c>
      <c r="R49" s="224"/>
      <c r="S49" s="225"/>
      <c r="T49" s="225"/>
      <c r="U49" s="225"/>
      <c r="V49" s="225"/>
      <c r="W49" s="225"/>
      <c r="X49" s="225"/>
      <c r="Y49" s="13">
        <f t="shared" si="4"/>
        <v>0</v>
      </c>
      <c r="Z49" s="228"/>
      <c r="AA49" s="228"/>
      <c r="AB49" s="228"/>
      <c r="AC49" s="13">
        <f t="shared" si="5"/>
        <v>0</v>
      </c>
      <c r="AD49" s="74">
        <f t="shared" si="6"/>
        <v>0</v>
      </c>
      <c r="AE49" s="150">
        <f t="shared" si="7"/>
        <v>0</v>
      </c>
    </row>
    <row r="50" spans="2:31" s="7" customFormat="1" ht="24" customHeight="1">
      <c r="B50" s="11">
        <v>43</v>
      </c>
      <c r="C50" s="12">
        <f>students!D50</f>
        <v>0</v>
      </c>
      <c r="D50" s="224"/>
      <c r="E50" s="225"/>
      <c r="F50" s="225"/>
      <c r="G50" s="225"/>
      <c r="H50" s="225"/>
      <c r="I50" s="225"/>
      <c r="J50" s="225"/>
      <c r="K50" s="13">
        <f t="shared" si="0"/>
        <v>0</v>
      </c>
      <c r="L50" s="228"/>
      <c r="M50" s="228"/>
      <c r="N50" s="228"/>
      <c r="O50" s="13">
        <f t="shared" si="1"/>
        <v>0</v>
      </c>
      <c r="P50" s="74">
        <f t="shared" si="2"/>
        <v>0</v>
      </c>
      <c r="Q50" s="150">
        <f t="shared" si="3"/>
        <v>0</v>
      </c>
      <c r="R50" s="224"/>
      <c r="S50" s="225"/>
      <c r="T50" s="225"/>
      <c r="U50" s="225"/>
      <c r="V50" s="225"/>
      <c r="W50" s="225"/>
      <c r="X50" s="225"/>
      <c r="Y50" s="13">
        <f t="shared" si="4"/>
        <v>0</v>
      </c>
      <c r="Z50" s="228"/>
      <c r="AA50" s="228"/>
      <c r="AB50" s="228"/>
      <c r="AC50" s="13">
        <f t="shared" si="5"/>
        <v>0</v>
      </c>
      <c r="AD50" s="74">
        <f t="shared" si="6"/>
        <v>0</v>
      </c>
      <c r="AE50" s="150">
        <f t="shared" si="7"/>
        <v>0</v>
      </c>
    </row>
    <row r="51" spans="2:31" s="7" customFormat="1" ht="24" customHeight="1">
      <c r="B51" s="14">
        <v>44</v>
      </c>
      <c r="C51" s="12">
        <f>students!D51</f>
        <v>0</v>
      </c>
      <c r="D51" s="224"/>
      <c r="E51" s="225"/>
      <c r="F51" s="225"/>
      <c r="G51" s="225"/>
      <c r="H51" s="225"/>
      <c r="I51" s="225"/>
      <c r="J51" s="225"/>
      <c r="K51" s="13">
        <f t="shared" si="0"/>
        <v>0</v>
      </c>
      <c r="L51" s="228"/>
      <c r="M51" s="228"/>
      <c r="N51" s="228"/>
      <c r="O51" s="13">
        <f t="shared" si="1"/>
        <v>0</v>
      </c>
      <c r="P51" s="74">
        <f t="shared" si="2"/>
        <v>0</v>
      </c>
      <c r="Q51" s="150">
        <f t="shared" si="3"/>
        <v>0</v>
      </c>
      <c r="R51" s="224"/>
      <c r="S51" s="225"/>
      <c r="T51" s="225"/>
      <c r="U51" s="225"/>
      <c r="V51" s="225"/>
      <c r="W51" s="225"/>
      <c r="X51" s="225"/>
      <c r="Y51" s="13">
        <f t="shared" si="4"/>
        <v>0</v>
      </c>
      <c r="Z51" s="228"/>
      <c r="AA51" s="228"/>
      <c r="AB51" s="228"/>
      <c r="AC51" s="13">
        <f t="shared" si="5"/>
        <v>0</v>
      </c>
      <c r="AD51" s="74">
        <f t="shared" si="6"/>
        <v>0</v>
      </c>
      <c r="AE51" s="150">
        <f t="shared" si="7"/>
        <v>0</v>
      </c>
    </row>
    <row r="52" spans="2:31" s="7" customFormat="1" ht="24" customHeight="1">
      <c r="B52" s="14">
        <v>45</v>
      </c>
      <c r="C52" s="12">
        <f>students!D52</f>
        <v>0</v>
      </c>
      <c r="D52" s="224"/>
      <c r="E52" s="225"/>
      <c r="F52" s="225"/>
      <c r="G52" s="225"/>
      <c r="H52" s="225"/>
      <c r="I52" s="225"/>
      <c r="J52" s="225"/>
      <c r="K52" s="13">
        <f t="shared" si="0"/>
        <v>0</v>
      </c>
      <c r="L52" s="228"/>
      <c r="M52" s="228"/>
      <c r="N52" s="228"/>
      <c r="O52" s="13">
        <f t="shared" si="1"/>
        <v>0</v>
      </c>
      <c r="P52" s="74">
        <f t="shared" si="2"/>
        <v>0</v>
      </c>
      <c r="Q52" s="150">
        <f t="shared" si="3"/>
        <v>0</v>
      </c>
      <c r="R52" s="224"/>
      <c r="S52" s="225"/>
      <c r="T52" s="225"/>
      <c r="U52" s="225"/>
      <c r="V52" s="225"/>
      <c r="W52" s="225"/>
      <c r="X52" s="225"/>
      <c r="Y52" s="13">
        <f t="shared" si="4"/>
        <v>0</v>
      </c>
      <c r="Z52" s="228"/>
      <c r="AA52" s="228"/>
      <c r="AB52" s="228"/>
      <c r="AC52" s="13">
        <f t="shared" si="5"/>
        <v>0</v>
      </c>
      <c r="AD52" s="74">
        <f t="shared" si="6"/>
        <v>0</v>
      </c>
      <c r="AE52" s="150">
        <f t="shared" si="7"/>
        <v>0</v>
      </c>
    </row>
    <row r="53" spans="2:31" s="7" customFormat="1" ht="24" customHeight="1">
      <c r="B53" s="11">
        <v>46</v>
      </c>
      <c r="C53" s="12">
        <f>students!D53</f>
        <v>0</v>
      </c>
      <c r="D53" s="224"/>
      <c r="E53" s="225"/>
      <c r="F53" s="225"/>
      <c r="G53" s="225"/>
      <c r="H53" s="225"/>
      <c r="I53" s="225"/>
      <c r="J53" s="225"/>
      <c r="K53" s="13">
        <f t="shared" si="0"/>
        <v>0</v>
      </c>
      <c r="L53" s="228"/>
      <c r="M53" s="228"/>
      <c r="N53" s="228"/>
      <c r="O53" s="13">
        <f t="shared" si="1"/>
        <v>0</v>
      </c>
      <c r="P53" s="74">
        <f t="shared" si="2"/>
        <v>0</v>
      </c>
      <c r="Q53" s="150">
        <f t="shared" si="3"/>
        <v>0</v>
      </c>
      <c r="R53" s="224"/>
      <c r="S53" s="225"/>
      <c r="T53" s="225"/>
      <c r="U53" s="225"/>
      <c r="V53" s="225"/>
      <c r="W53" s="225"/>
      <c r="X53" s="225"/>
      <c r="Y53" s="13">
        <f t="shared" si="4"/>
        <v>0</v>
      </c>
      <c r="Z53" s="228"/>
      <c r="AA53" s="228"/>
      <c r="AB53" s="228"/>
      <c r="AC53" s="13">
        <f t="shared" si="5"/>
        <v>0</v>
      </c>
      <c r="AD53" s="74">
        <f t="shared" si="6"/>
        <v>0</v>
      </c>
      <c r="AE53" s="150">
        <f t="shared" si="7"/>
        <v>0</v>
      </c>
    </row>
    <row r="54" spans="2:31" s="7" customFormat="1" ht="24" customHeight="1">
      <c r="B54" s="14">
        <v>47</v>
      </c>
      <c r="C54" s="12">
        <f>students!D54</f>
        <v>0</v>
      </c>
      <c r="D54" s="224"/>
      <c r="E54" s="225"/>
      <c r="F54" s="225"/>
      <c r="G54" s="225"/>
      <c r="H54" s="225"/>
      <c r="I54" s="225"/>
      <c r="J54" s="225"/>
      <c r="K54" s="13">
        <f t="shared" si="0"/>
        <v>0</v>
      </c>
      <c r="L54" s="228"/>
      <c r="M54" s="228"/>
      <c r="N54" s="228"/>
      <c r="O54" s="13">
        <f t="shared" si="1"/>
        <v>0</v>
      </c>
      <c r="P54" s="74">
        <f t="shared" si="2"/>
        <v>0</v>
      </c>
      <c r="Q54" s="150">
        <f t="shared" si="3"/>
        <v>0</v>
      </c>
      <c r="R54" s="224"/>
      <c r="S54" s="225"/>
      <c r="T54" s="225"/>
      <c r="U54" s="225"/>
      <c r="V54" s="225"/>
      <c r="W54" s="225"/>
      <c r="X54" s="225"/>
      <c r="Y54" s="13">
        <f t="shared" si="4"/>
        <v>0</v>
      </c>
      <c r="Z54" s="228"/>
      <c r="AA54" s="228"/>
      <c r="AB54" s="228"/>
      <c r="AC54" s="13">
        <f t="shared" si="5"/>
        <v>0</v>
      </c>
      <c r="AD54" s="74">
        <f t="shared" si="6"/>
        <v>0</v>
      </c>
      <c r="AE54" s="150">
        <f t="shared" si="7"/>
        <v>0</v>
      </c>
    </row>
    <row r="55" spans="2:31" s="7" customFormat="1" ht="24" customHeight="1">
      <c r="B55" s="14">
        <v>48</v>
      </c>
      <c r="C55" s="12">
        <f>students!D55</f>
        <v>0</v>
      </c>
      <c r="D55" s="224"/>
      <c r="E55" s="225"/>
      <c r="F55" s="225"/>
      <c r="G55" s="225"/>
      <c r="H55" s="225"/>
      <c r="I55" s="225"/>
      <c r="J55" s="225"/>
      <c r="K55" s="13">
        <f t="shared" si="0"/>
        <v>0</v>
      </c>
      <c r="L55" s="228"/>
      <c r="M55" s="228"/>
      <c r="N55" s="228"/>
      <c r="O55" s="13">
        <f t="shared" si="1"/>
        <v>0</v>
      </c>
      <c r="P55" s="74">
        <f t="shared" si="2"/>
        <v>0</v>
      </c>
      <c r="Q55" s="150">
        <f t="shared" si="3"/>
        <v>0</v>
      </c>
      <c r="R55" s="224"/>
      <c r="S55" s="225"/>
      <c r="T55" s="225"/>
      <c r="U55" s="225"/>
      <c r="V55" s="225"/>
      <c r="W55" s="225"/>
      <c r="X55" s="225"/>
      <c r="Y55" s="13">
        <f t="shared" si="4"/>
        <v>0</v>
      </c>
      <c r="Z55" s="228"/>
      <c r="AA55" s="228"/>
      <c r="AB55" s="228"/>
      <c r="AC55" s="13">
        <f t="shared" si="5"/>
        <v>0</v>
      </c>
      <c r="AD55" s="74">
        <f t="shared" si="6"/>
        <v>0</v>
      </c>
      <c r="AE55" s="150">
        <f t="shared" si="7"/>
        <v>0</v>
      </c>
    </row>
    <row r="56" spans="2:31" s="7" customFormat="1" ht="24" customHeight="1">
      <c r="B56" s="11">
        <v>49</v>
      </c>
      <c r="C56" s="12">
        <f>students!D56</f>
        <v>0</v>
      </c>
      <c r="D56" s="224"/>
      <c r="E56" s="225"/>
      <c r="F56" s="225"/>
      <c r="G56" s="225"/>
      <c r="H56" s="225"/>
      <c r="I56" s="225"/>
      <c r="J56" s="225"/>
      <c r="K56" s="13">
        <f t="shared" si="0"/>
        <v>0</v>
      </c>
      <c r="L56" s="228"/>
      <c r="M56" s="228"/>
      <c r="N56" s="228"/>
      <c r="O56" s="13">
        <f t="shared" si="1"/>
        <v>0</v>
      </c>
      <c r="P56" s="74">
        <f t="shared" si="2"/>
        <v>0</v>
      </c>
      <c r="Q56" s="150">
        <f t="shared" si="3"/>
        <v>0</v>
      </c>
      <c r="R56" s="224"/>
      <c r="S56" s="225"/>
      <c r="T56" s="225"/>
      <c r="U56" s="225"/>
      <c r="V56" s="225"/>
      <c r="W56" s="225"/>
      <c r="X56" s="225"/>
      <c r="Y56" s="13">
        <f t="shared" si="4"/>
        <v>0</v>
      </c>
      <c r="Z56" s="228"/>
      <c r="AA56" s="228"/>
      <c r="AB56" s="228"/>
      <c r="AC56" s="13">
        <f t="shared" si="5"/>
        <v>0</v>
      </c>
      <c r="AD56" s="74">
        <f t="shared" si="6"/>
        <v>0</v>
      </c>
      <c r="AE56" s="150">
        <f t="shared" si="7"/>
        <v>0</v>
      </c>
    </row>
    <row r="57" spans="2:31" s="7" customFormat="1" ht="24" customHeight="1">
      <c r="B57" s="14">
        <v>50</v>
      </c>
      <c r="C57" s="12">
        <f>students!D57</f>
        <v>0</v>
      </c>
      <c r="D57" s="224"/>
      <c r="E57" s="225"/>
      <c r="F57" s="225"/>
      <c r="G57" s="225"/>
      <c r="H57" s="225"/>
      <c r="I57" s="225"/>
      <c r="J57" s="225"/>
      <c r="K57" s="13">
        <f t="shared" si="0"/>
        <v>0</v>
      </c>
      <c r="L57" s="228"/>
      <c r="M57" s="228"/>
      <c r="N57" s="228"/>
      <c r="O57" s="13">
        <f t="shared" si="1"/>
        <v>0</v>
      </c>
      <c r="P57" s="74">
        <f t="shared" si="2"/>
        <v>0</v>
      </c>
      <c r="Q57" s="150">
        <f t="shared" si="3"/>
        <v>0</v>
      </c>
      <c r="R57" s="224"/>
      <c r="S57" s="225"/>
      <c r="T57" s="225"/>
      <c r="U57" s="225"/>
      <c r="V57" s="225"/>
      <c r="W57" s="225"/>
      <c r="X57" s="225"/>
      <c r="Y57" s="13">
        <f t="shared" si="4"/>
        <v>0</v>
      </c>
      <c r="Z57" s="228"/>
      <c r="AA57" s="228"/>
      <c r="AB57" s="228"/>
      <c r="AC57" s="13">
        <f t="shared" si="5"/>
        <v>0</v>
      </c>
      <c r="AD57" s="74">
        <f t="shared" si="6"/>
        <v>0</v>
      </c>
      <c r="AE57" s="150">
        <f t="shared" si="7"/>
        <v>0</v>
      </c>
    </row>
    <row r="58" spans="2:31" s="7" customFormat="1" ht="24" customHeight="1">
      <c r="B58" s="14">
        <v>51</v>
      </c>
      <c r="C58" s="12">
        <f>students!D58</f>
        <v>0</v>
      </c>
      <c r="D58" s="224"/>
      <c r="E58" s="225"/>
      <c r="F58" s="225"/>
      <c r="G58" s="225"/>
      <c r="H58" s="225"/>
      <c r="I58" s="225"/>
      <c r="J58" s="225"/>
      <c r="K58" s="13">
        <f t="shared" si="0"/>
        <v>0</v>
      </c>
      <c r="L58" s="228"/>
      <c r="M58" s="228"/>
      <c r="N58" s="228"/>
      <c r="O58" s="13">
        <f t="shared" si="1"/>
        <v>0</v>
      </c>
      <c r="P58" s="74">
        <f t="shared" si="2"/>
        <v>0</v>
      </c>
      <c r="Q58" s="150">
        <f t="shared" si="3"/>
        <v>0</v>
      </c>
      <c r="R58" s="224"/>
      <c r="S58" s="225"/>
      <c r="T58" s="225"/>
      <c r="U58" s="225"/>
      <c r="V58" s="225"/>
      <c r="W58" s="225"/>
      <c r="X58" s="225"/>
      <c r="Y58" s="13">
        <f t="shared" si="4"/>
        <v>0</v>
      </c>
      <c r="Z58" s="228"/>
      <c r="AA58" s="228"/>
      <c r="AB58" s="228"/>
      <c r="AC58" s="13">
        <f t="shared" si="5"/>
        <v>0</v>
      </c>
      <c r="AD58" s="74">
        <f t="shared" si="6"/>
        <v>0</v>
      </c>
      <c r="AE58" s="150">
        <f t="shared" si="7"/>
        <v>0</v>
      </c>
    </row>
    <row r="59" spans="2:31" s="7" customFormat="1" ht="24" customHeight="1">
      <c r="B59" s="11">
        <v>52</v>
      </c>
      <c r="C59" s="12">
        <f>students!D59</f>
        <v>0</v>
      </c>
      <c r="D59" s="224"/>
      <c r="E59" s="225"/>
      <c r="F59" s="225"/>
      <c r="G59" s="225"/>
      <c r="H59" s="225"/>
      <c r="I59" s="225"/>
      <c r="J59" s="225"/>
      <c r="K59" s="13">
        <f t="shared" si="0"/>
        <v>0</v>
      </c>
      <c r="L59" s="228"/>
      <c r="M59" s="228"/>
      <c r="N59" s="228"/>
      <c r="O59" s="13">
        <f t="shared" si="1"/>
        <v>0</v>
      </c>
      <c r="P59" s="74">
        <f t="shared" si="2"/>
        <v>0</v>
      </c>
      <c r="Q59" s="150">
        <f t="shared" si="3"/>
        <v>0</v>
      </c>
      <c r="R59" s="224"/>
      <c r="S59" s="225"/>
      <c r="T59" s="225"/>
      <c r="U59" s="225"/>
      <c r="V59" s="225"/>
      <c r="W59" s="225"/>
      <c r="X59" s="225"/>
      <c r="Y59" s="13">
        <f t="shared" si="4"/>
        <v>0</v>
      </c>
      <c r="Z59" s="228"/>
      <c r="AA59" s="228"/>
      <c r="AB59" s="228"/>
      <c r="AC59" s="13">
        <f t="shared" si="5"/>
        <v>0</v>
      </c>
      <c r="AD59" s="74">
        <f t="shared" si="6"/>
        <v>0</v>
      </c>
      <c r="AE59" s="150">
        <f t="shared" si="7"/>
        <v>0</v>
      </c>
    </row>
    <row r="60" spans="2:31" s="7" customFormat="1" ht="24" customHeight="1">
      <c r="B60" s="14">
        <v>53</v>
      </c>
      <c r="C60" s="12">
        <f>students!D60</f>
        <v>0</v>
      </c>
      <c r="D60" s="224"/>
      <c r="E60" s="225"/>
      <c r="F60" s="225"/>
      <c r="G60" s="225"/>
      <c r="H60" s="225"/>
      <c r="I60" s="225"/>
      <c r="J60" s="225"/>
      <c r="K60" s="13">
        <f t="shared" si="0"/>
        <v>0</v>
      </c>
      <c r="L60" s="228"/>
      <c r="M60" s="228"/>
      <c r="N60" s="228"/>
      <c r="O60" s="13">
        <f t="shared" si="1"/>
        <v>0</v>
      </c>
      <c r="P60" s="74">
        <f t="shared" si="2"/>
        <v>0</v>
      </c>
      <c r="Q60" s="150">
        <f t="shared" si="3"/>
        <v>0</v>
      </c>
      <c r="R60" s="224"/>
      <c r="S60" s="225"/>
      <c r="T60" s="225"/>
      <c r="U60" s="225"/>
      <c r="V60" s="225"/>
      <c r="W60" s="225"/>
      <c r="X60" s="225"/>
      <c r="Y60" s="13">
        <f t="shared" si="4"/>
        <v>0</v>
      </c>
      <c r="Z60" s="228"/>
      <c r="AA60" s="228"/>
      <c r="AB60" s="228"/>
      <c r="AC60" s="13">
        <f t="shared" si="5"/>
        <v>0</v>
      </c>
      <c r="AD60" s="74">
        <f t="shared" si="6"/>
        <v>0</v>
      </c>
      <c r="AE60" s="150">
        <f t="shared" si="7"/>
        <v>0</v>
      </c>
    </row>
    <row r="61" spans="2:31" s="7" customFormat="1" ht="24" customHeight="1">
      <c r="B61" s="14">
        <v>54</v>
      </c>
      <c r="C61" s="12">
        <f>students!D61</f>
        <v>0</v>
      </c>
      <c r="D61" s="224"/>
      <c r="E61" s="225"/>
      <c r="F61" s="225"/>
      <c r="G61" s="225"/>
      <c r="H61" s="225"/>
      <c r="I61" s="225"/>
      <c r="J61" s="225"/>
      <c r="K61" s="13">
        <f t="shared" si="0"/>
        <v>0</v>
      </c>
      <c r="L61" s="228"/>
      <c r="M61" s="228"/>
      <c r="N61" s="228"/>
      <c r="O61" s="13">
        <f t="shared" si="1"/>
        <v>0</v>
      </c>
      <c r="P61" s="74">
        <f t="shared" si="2"/>
        <v>0</v>
      </c>
      <c r="Q61" s="150">
        <f t="shared" si="3"/>
        <v>0</v>
      </c>
      <c r="R61" s="224"/>
      <c r="S61" s="225"/>
      <c r="T61" s="225"/>
      <c r="U61" s="225"/>
      <c r="V61" s="225"/>
      <c r="W61" s="225"/>
      <c r="X61" s="225"/>
      <c r="Y61" s="13">
        <f t="shared" si="4"/>
        <v>0</v>
      </c>
      <c r="Z61" s="228"/>
      <c r="AA61" s="228"/>
      <c r="AB61" s="228"/>
      <c r="AC61" s="13">
        <f t="shared" si="5"/>
        <v>0</v>
      </c>
      <c r="AD61" s="74">
        <f t="shared" si="6"/>
        <v>0</v>
      </c>
      <c r="AE61" s="150">
        <f t="shared" si="7"/>
        <v>0</v>
      </c>
    </row>
    <row r="62" spans="2:31" s="7" customFormat="1" ht="24" customHeight="1">
      <c r="B62" s="11">
        <v>55</v>
      </c>
      <c r="C62" s="12">
        <f>students!D62</f>
        <v>0</v>
      </c>
      <c r="D62" s="224"/>
      <c r="E62" s="225"/>
      <c r="F62" s="225"/>
      <c r="G62" s="225"/>
      <c r="H62" s="225"/>
      <c r="I62" s="225"/>
      <c r="J62" s="225"/>
      <c r="K62" s="13">
        <f t="shared" si="0"/>
        <v>0</v>
      </c>
      <c r="L62" s="228"/>
      <c r="M62" s="228"/>
      <c r="N62" s="228"/>
      <c r="O62" s="13">
        <f t="shared" si="1"/>
        <v>0</v>
      </c>
      <c r="P62" s="74">
        <f t="shared" si="2"/>
        <v>0</v>
      </c>
      <c r="Q62" s="150">
        <f t="shared" si="3"/>
        <v>0</v>
      </c>
      <c r="R62" s="224"/>
      <c r="S62" s="225"/>
      <c r="T62" s="225"/>
      <c r="U62" s="225"/>
      <c r="V62" s="225"/>
      <c r="W62" s="225"/>
      <c r="X62" s="225"/>
      <c r="Y62" s="13">
        <f t="shared" si="4"/>
        <v>0</v>
      </c>
      <c r="Z62" s="228"/>
      <c r="AA62" s="228"/>
      <c r="AB62" s="228"/>
      <c r="AC62" s="13">
        <f t="shared" si="5"/>
        <v>0</v>
      </c>
      <c r="AD62" s="74">
        <f t="shared" si="6"/>
        <v>0</v>
      </c>
      <c r="AE62" s="150">
        <f t="shared" si="7"/>
        <v>0</v>
      </c>
    </row>
    <row r="63" spans="2:31" s="7" customFormat="1" ht="24" customHeight="1">
      <c r="B63" s="14">
        <v>56</v>
      </c>
      <c r="C63" s="12">
        <f>students!D63</f>
        <v>0</v>
      </c>
      <c r="D63" s="224"/>
      <c r="E63" s="225"/>
      <c r="F63" s="225"/>
      <c r="G63" s="225"/>
      <c r="H63" s="225"/>
      <c r="I63" s="225"/>
      <c r="J63" s="225"/>
      <c r="K63" s="13">
        <f t="shared" si="0"/>
        <v>0</v>
      </c>
      <c r="L63" s="228"/>
      <c r="M63" s="228"/>
      <c r="N63" s="228"/>
      <c r="O63" s="13">
        <f t="shared" si="1"/>
        <v>0</v>
      </c>
      <c r="P63" s="74">
        <f t="shared" si="2"/>
        <v>0</v>
      </c>
      <c r="Q63" s="150">
        <f t="shared" si="3"/>
        <v>0</v>
      </c>
      <c r="R63" s="224"/>
      <c r="S63" s="225"/>
      <c r="T63" s="225"/>
      <c r="U63" s="225"/>
      <c r="V63" s="225"/>
      <c r="W63" s="225"/>
      <c r="X63" s="225"/>
      <c r="Y63" s="13">
        <f t="shared" si="4"/>
        <v>0</v>
      </c>
      <c r="Z63" s="228"/>
      <c r="AA63" s="228"/>
      <c r="AB63" s="228"/>
      <c r="AC63" s="13">
        <f t="shared" si="5"/>
        <v>0</v>
      </c>
      <c r="AD63" s="74">
        <f t="shared" si="6"/>
        <v>0</v>
      </c>
      <c r="AE63" s="150">
        <f t="shared" si="7"/>
        <v>0</v>
      </c>
    </row>
    <row r="64" spans="2:31" s="7" customFormat="1" ht="24" customHeight="1">
      <c r="B64" s="14">
        <v>57</v>
      </c>
      <c r="C64" s="12">
        <f>students!D64</f>
        <v>0</v>
      </c>
      <c r="D64" s="224"/>
      <c r="E64" s="225"/>
      <c r="F64" s="225"/>
      <c r="G64" s="225"/>
      <c r="H64" s="225"/>
      <c r="I64" s="225"/>
      <c r="J64" s="225"/>
      <c r="K64" s="13">
        <f t="shared" si="0"/>
        <v>0</v>
      </c>
      <c r="L64" s="228"/>
      <c r="M64" s="228"/>
      <c r="N64" s="228"/>
      <c r="O64" s="13">
        <f t="shared" si="1"/>
        <v>0</v>
      </c>
      <c r="P64" s="74">
        <f t="shared" si="2"/>
        <v>0</v>
      </c>
      <c r="Q64" s="150">
        <f t="shared" si="3"/>
        <v>0</v>
      </c>
      <c r="R64" s="224"/>
      <c r="S64" s="225"/>
      <c r="T64" s="225"/>
      <c r="U64" s="225"/>
      <c r="V64" s="225"/>
      <c r="W64" s="225"/>
      <c r="X64" s="225"/>
      <c r="Y64" s="13">
        <f t="shared" si="4"/>
        <v>0</v>
      </c>
      <c r="Z64" s="228"/>
      <c r="AA64" s="228"/>
      <c r="AB64" s="228"/>
      <c r="AC64" s="13">
        <f t="shared" si="5"/>
        <v>0</v>
      </c>
      <c r="AD64" s="74">
        <f t="shared" si="6"/>
        <v>0</v>
      </c>
      <c r="AE64" s="150">
        <f t="shared" si="7"/>
        <v>0</v>
      </c>
    </row>
    <row r="65" spans="2:31" s="7" customFormat="1" ht="24" customHeight="1">
      <c r="B65" s="11">
        <v>58</v>
      </c>
      <c r="C65" s="12">
        <f>students!D65</f>
        <v>0</v>
      </c>
      <c r="D65" s="224"/>
      <c r="E65" s="225"/>
      <c r="F65" s="225"/>
      <c r="G65" s="225"/>
      <c r="H65" s="225"/>
      <c r="I65" s="225"/>
      <c r="J65" s="225"/>
      <c r="K65" s="13">
        <f t="shared" si="0"/>
        <v>0</v>
      </c>
      <c r="L65" s="228"/>
      <c r="M65" s="228"/>
      <c r="N65" s="228"/>
      <c r="O65" s="13">
        <f t="shared" si="1"/>
        <v>0</v>
      </c>
      <c r="P65" s="74">
        <f t="shared" si="2"/>
        <v>0</v>
      </c>
      <c r="Q65" s="150">
        <f t="shared" si="3"/>
        <v>0</v>
      </c>
      <c r="R65" s="224"/>
      <c r="S65" s="225"/>
      <c r="T65" s="225"/>
      <c r="U65" s="225"/>
      <c r="V65" s="225"/>
      <c r="W65" s="225"/>
      <c r="X65" s="225"/>
      <c r="Y65" s="13">
        <f t="shared" si="4"/>
        <v>0</v>
      </c>
      <c r="Z65" s="228"/>
      <c r="AA65" s="228"/>
      <c r="AB65" s="228"/>
      <c r="AC65" s="13">
        <f t="shared" si="5"/>
        <v>0</v>
      </c>
      <c r="AD65" s="74">
        <f t="shared" si="6"/>
        <v>0</v>
      </c>
      <c r="AE65" s="150">
        <f t="shared" si="7"/>
        <v>0</v>
      </c>
    </row>
    <row r="66" spans="2:31" s="7" customFormat="1" ht="24" customHeight="1">
      <c r="B66" s="14">
        <v>59</v>
      </c>
      <c r="C66" s="12">
        <f>students!D66</f>
        <v>0</v>
      </c>
      <c r="D66" s="224"/>
      <c r="E66" s="225"/>
      <c r="F66" s="225"/>
      <c r="G66" s="225"/>
      <c r="H66" s="225"/>
      <c r="I66" s="225"/>
      <c r="J66" s="225"/>
      <c r="K66" s="13">
        <f t="shared" si="0"/>
        <v>0</v>
      </c>
      <c r="L66" s="228"/>
      <c r="M66" s="228"/>
      <c r="N66" s="228"/>
      <c r="O66" s="13">
        <f t="shared" si="1"/>
        <v>0</v>
      </c>
      <c r="P66" s="74">
        <f t="shared" si="2"/>
        <v>0</v>
      </c>
      <c r="Q66" s="150">
        <f t="shared" si="3"/>
        <v>0</v>
      </c>
      <c r="R66" s="224"/>
      <c r="S66" s="225"/>
      <c r="T66" s="225"/>
      <c r="U66" s="225"/>
      <c r="V66" s="225"/>
      <c r="W66" s="225"/>
      <c r="X66" s="225"/>
      <c r="Y66" s="13">
        <f t="shared" si="4"/>
        <v>0</v>
      </c>
      <c r="Z66" s="228"/>
      <c r="AA66" s="228"/>
      <c r="AB66" s="228"/>
      <c r="AC66" s="13">
        <f t="shared" si="5"/>
        <v>0</v>
      </c>
      <c r="AD66" s="74">
        <f t="shared" si="6"/>
        <v>0</v>
      </c>
      <c r="AE66" s="150">
        <f t="shared" si="7"/>
        <v>0</v>
      </c>
    </row>
    <row r="67" spans="2:31" s="7" customFormat="1" ht="24" customHeight="1">
      <c r="B67" s="14">
        <v>60</v>
      </c>
      <c r="C67" s="12">
        <f>students!D67</f>
        <v>0</v>
      </c>
      <c r="D67" s="224"/>
      <c r="E67" s="225"/>
      <c r="F67" s="225"/>
      <c r="G67" s="225"/>
      <c r="H67" s="225"/>
      <c r="I67" s="225"/>
      <c r="J67" s="225"/>
      <c r="K67" s="13">
        <f t="shared" si="0"/>
        <v>0</v>
      </c>
      <c r="L67" s="228"/>
      <c r="M67" s="228"/>
      <c r="N67" s="228"/>
      <c r="O67" s="13">
        <f t="shared" si="1"/>
        <v>0</v>
      </c>
      <c r="P67" s="74">
        <f t="shared" si="2"/>
        <v>0</v>
      </c>
      <c r="Q67" s="150">
        <f t="shared" si="3"/>
        <v>0</v>
      </c>
      <c r="R67" s="224"/>
      <c r="S67" s="225"/>
      <c r="T67" s="225"/>
      <c r="U67" s="225"/>
      <c r="V67" s="225"/>
      <c r="W67" s="225"/>
      <c r="X67" s="225"/>
      <c r="Y67" s="13">
        <f t="shared" si="4"/>
        <v>0</v>
      </c>
      <c r="Z67" s="228"/>
      <c r="AA67" s="228"/>
      <c r="AB67" s="228"/>
      <c r="AC67" s="13">
        <f t="shared" si="5"/>
        <v>0</v>
      </c>
      <c r="AD67" s="74">
        <f t="shared" si="6"/>
        <v>0</v>
      </c>
      <c r="AE67" s="150">
        <f t="shared" si="7"/>
        <v>0</v>
      </c>
    </row>
    <row r="68" spans="2:31">
      <c r="B68" s="11">
        <v>61</v>
      </c>
      <c r="C68" s="12">
        <f>students!D68</f>
        <v>0</v>
      </c>
      <c r="D68" s="224"/>
      <c r="E68" s="225"/>
      <c r="F68" s="225"/>
      <c r="G68" s="225"/>
      <c r="H68" s="225"/>
      <c r="I68" s="225"/>
      <c r="J68" s="225"/>
      <c r="K68" s="13">
        <f t="shared" si="0"/>
        <v>0</v>
      </c>
      <c r="L68" s="228"/>
      <c r="M68" s="228"/>
      <c r="N68" s="228"/>
      <c r="O68" s="13">
        <f t="shared" si="1"/>
        <v>0</v>
      </c>
      <c r="P68" s="74">
        <f t="shared" si="2"/>
        <v>0</v>
      </c>
      <c r="Q68" s="150">
        <f t="shared" si="3"/>
        <v>0</v>
      </c>
      <c r="R68" s="224"/>
      <c r="S68" s="225"/>
      <c r="T68" s="225"/>
      <c r="U68" s="225"/>
      <c r="V68" s="225"/>
      <c r="W68" s="225"/>
      <c r="X68" s="225"/>
      <c r="Y68" s="13">
        <f t="shared" si="4"/>
        <v>0</v>
      </c>
      <c r="Z68" s="228"/>
      <c r="AA68" s="228"/>
      <c r="AB68" s="228"/>
      <c r="AC68" s="13">
        <f t="shared" si="5"/>
        <v>0</v>
      </c>
      <c r="AD68" s="74">
        <f t="shared" si="6"/>
        <v>0</v>
      </c>
      <c r="AE68" s="150">
        <f t="shared" si="7"/>
        <v>0</v>
      </c>
    </row>
    <row r="69" spans="2:31">
      <c r="B69" s="14">
        <v>62</v>
      </c>
      <c r="C69" s="12">
        <f>students!D69</f>
        <v>0</v>
      </c>
      <c r="D69" s="224"/>
      <c r="E69" s="225"/>
      <c r="F69" s="225"/>
      <c r="G69" s="225"/>
      <c r="H69" s="225"/>
      <c r="I69" s="225"/>
      <c r="J69" s="225"/>
      <c r="K69" s="13">
        <f t="shared" si="0"/>
        <v>0</v>
      </c>
      <c r="L69" s="228"/>
      <c r="M69" s="228"/>
      <c r="N69" s="228"/>
      <c r="O69" s="13">
        <f t="shared" si="1"/>
        <v>0</v>
      </c>
      <c r="P69" s="74">
        <f t="shared" si="2"/>
        <v>0</v>
      </c>
      <c r="Q69" s="150">
        <f t="shared" si="3"/>
        <v>0</v>
      </c>
      <c r="R69" s="224"/>
      <c r="S69" s="225"/>
      <c r="T69" s="225"/>
      <c r="U69" s="225"/>
      <c r="V69" s="225"/>
      <c r="W69" s="225"/>
      <c r="X69" s="225"/>
      <c r="Y69" s="13">
        <f t="shared" si="4"/>
        <v>0</v>
      </c>
      <c r="Z69" s="228"/>
      <c r="AA69" s="228"/>
      <c r="AB69" s="228"/>
      <c r="AC69" s="13">
        <f t="shared" si="5"/>
        <v>0</v>
      </c>
      <c r="AD69" s="74">
        <f t="shared" si="6"/>
        <v>0</v>
      </c>
      <c r="AE69" s="150">
        <f t="shared" si="7"/>
        <v>0</v>
      </c>
    </row>
    <row r="70" spans="2:31">
      <c r="B70" s="14">
        <v>63</v>
      </c>
      <c r="C70" s="12">
        <f>students!D70</f>
        <v>0</v>
      </c>
      <c r="D70" s="224"/>
      <c r="E70" s="225"/>
      <c r="F70" s="225"/>
      <c r="G70" s="225"/>
      <c r="H70" s="225"/>
      <c r="I70" s="225"/>
      <c r="J70" s="225"/>
      <c r="K70" s="13">
        <f t="shared" si="0"/>
        <v>0</v>
      </c>
      <c r="L70" s="228"/>
      <c r="M70" s="228"/>
      <c r="N70" s="228"/>
      <c r="O70" s="13">
        <f t="shared" si="1"/>
        <v>0</v>
      </c>
      <c r="P70" s="74">
        <f t="shared" si="2"/>
        <v>0</v>
      </c>
      <c r="Q70" s="150">
        <f t="shared" si="3"/>
        <v>0</v>
      </c>
      <c r="R70" s="224"/>
      <c r="S70" s="225"/>
      <c r="T70" s="225"/>
      <c r="U70" s="225"/>
      <c r="V70" s="225"/>
      <c r="W70" s="225"/>
      <c r="X70" s="225"/>
      <c r="Y70" s="13">
        <f t="shared" si="4"/>
        <v>0</v>
      </c>
      <c r="Z70" s="228"/>
      <c r="AA70" s="228"/>
      <c r="AB70" s="228"/>
      <c r="AC70" s="13">
        <f t="shared" si="5"/>
        <v>0</v>
      </c>
      <c r="AD70" s="74">
        <f t="shared" si="6"/>
        <v>0</v>
      </c>
      <c r="AE70" s="150">
        <f t="shared" si="7"/>
        <v>0</v>
      </c>
    </row>
    <row r="71" spans="2:31">
      <c r="B71" s="11">
        <v>64</v>
      </c>
      <c r="C71" s="12">
        <f>students!D71</f>
        <v>0</v>
      </c>
      <c r="D71" s="224"/>
      <c r="E71" s="225"/>
      <c r="F71" s="225"/>
      <c r="G71" s="225"/>
      <c r="H71" s="225"/>
      <c r="I71" s="225"/>
      <c r="J71" s="225"/>
      <c r="K71" s="13">
        <f t="shared" si="0"/>
        <v>0</v>
      </c>
      <c r="L71" s="228"/>
      <c r="M71" s="228"/>
      <c r="N71" s="228"/>
      <c r="O71" s="13">
        <f t="shared" si="1"/>
        <v>0</v>
      </c>
      <c r="P71" s="74">
        <f t="shared" si="2"/>
        <v>0</v>
      </c>
      <c r="Q71" s="150">
        <f t="shared" si="3"/>
        <v>0</v>
      </c>
      <c r="R71" s="224"/>
      <c r="S71" s="225"/>
      <c r="T71" s="225"/>
      <c r="U71" s="225"/>
      <c r="V71" s="225"/>
      <c r="W71" s="225"/>
      <c r="X71" s="225"/>
      <c r="Y71" s="13">
        <f t="shared" si="4"/>
        <v>0</v>
      </c>
      <c r="Z71" s="228"/>
      <c r="AA71" s="228"/>
      <c r="AB71" s="228"/>
      <c r="AC71" s="13">
        <f t="shared" si="5"/>
        <v>0</v>
      </c>
      <c r="AD71" s="74">
        <f t="shared" si="6"/>
        <v>0</v>
      </c>
      <c r="AE71" s="150">
        <f t="shared" si="7"/>
        <v>0</v>
      </c>
    </row>
    <row r="72" spans="2:31">
      <c r="B72" s="14">
        <v>65</v>
      </c>
      <c r="C72" s="12">
        <f>students!D72</f>
        <v>0</v>
      </c>
      <c r="D72" s="224"/>
      <c r="E72" s="225"/>
      <c r="F72" s="225"/>
      <c r="G72" s="225"/>
      <c r="H72" s="225"/>
      <c r="I72" s="225"/>
      <c r="J72" s="225"/>
      <c r="K72" s="13">
        <f t="shared" si="0"/>
        <v>0</v>
      </c>
      <c r="L72" s="228"/>
      <c r="M72" s="228"/>
      <c r="N72" s="228"/>
      <c r="O72" s="13">
        <f t="shared" si="1"/>
        <v>0</v>
      </c>
      <c r="P72" s="74">
        <f t="shared" si="2"/>
        <v>0</v>
      </c>
      <c r="Q72" s="150">
        <f t="shared" si="3"/>
        <v>0</v>
      </c>
      <c r="R72" s="224"/>
      <c r="S72" s="225"/>
      <c r="T72" s="225"/>
      <c r="U72" s="225"/>
      <c r="V72" s="225"/>
      <c r="W72" s="225"/>
      <c r="X72" s="225"/>
      <c r="Y72" s="13">
        <f t="shared" si="4"/>
        <v>0</v>
      </c>
      <c r="Z72" s="228"/>
      <c r="AA72" s="228"/>
      <c r="AB72" s="228"/>
      <c r="AC72" s="13">
        <f t="shared" si="5"/>
        <v>0</v>
      </c>
      <c r="AD72" s="74">
        <f t="shared" si="6"/>
        <v>0</v>
      </c>
      <c r="AE72" s="150">
        <f t="shared" si="7"/>
        <v>0</v>
      </c>
    </row>
    <row r="73" spans="2:31">
      <c r="B73" s="14">
        <v>66</v>
      </c>
      <c r="C73" s="12">
        <f>students!D73</f>
        <v>0</v>
      </c>
      <c r="D73" s="224"/>
      <c r="E73" s="225"/>
      <c r="F73" s="225"/>
      <c r="G73" s="225"/>
      <c r="H73" s="225"/>
      <c r="I73" s="225"/>
      <c r="J73" s="225"/>
      <c r="K73" s="13">
        <f t="shared" ref="K73:K77" si="8">SUM(D73:J73)</f>
        <v>0</v>
      </c>
      <c r="L73" s="228"/>
      <c r="M73" s="228"/>
      <c r="N73" s="228"/>
      <c r="O73" s="13">
        <f t="shared" ref="O73:O77" si="9">SUM(L73:N73)</f>
        <v>0</v>
      </c>
      <c r="P73" s="74">
        <f t="shared" ref="P73:P77" si="10">O73+K73</f>
        <v>0</v>
      </c>
      <c r="Q73" s="150">
        <f t="shared" ref="Q73:Q77" si="11">IF(P73=0,0,IF(P73&gt;=91,"अ१",IF(P73&gt;=81,"अ२",IF(P73&gt;=71,"ब१",IF(P73&gt;=61,"ब२",IF(P73&gt;=51,"क१",IF(P73&gt;=41,"क२",IF(P73&gt;=33,"ड",IF(P73&gt;=21,"इ१","इ२")))))))))</f>
        <v>0</v>
      </c>
      <c r="R73" s="224"/>
      <c r="S73" s="225"/>
      <c r="T73" s="225"/>
      <c r="U73" s="225"/>
      <c r="V73" s="225"/>
      <c r="W73" s="225"/>
      <c r="X73" s="225"/>
      <c r="Y73" s="13">
        <f t="shared" ref="Y73:Y77" si="12">SUM(R73:X73)</f>
        <v>0</v>
      </c>
      <c r="Z73" s="228"/>
      <c r="AA73" s="228"/>
      <c r="AB73" s="228"/>
      <c r="AC73" s="13">
        <f t="shared" ref="AC73:AC77" si="13">SUM(Z73:AB73)</f>
        <v>0</v>
      </c>
      <c r="AD73" s="74">
        <f t="shared" ref="AD73:AD77" si="14">AC73+Y73</f>
        <v>0</v>
      </c>
      <c r="AE73" s="150">
        <f t="shared" ref="AE73:AE77" si="15">IF(AD73=0,0,IF(AD73&gt;=91,"अ१",IF(AD73&gt;=81,"अ२",IF(AD73&gt;=71,"ब१",IF(AD73&gt;=61,"ब२",IF(AD73&gt;=51,"क१",IF(AD73&gt;=41,"क२",IF(AD73&gt;=33,"ड",IF(AD73&gt;=21,"इ१","इ२")))))))))</f>
        <v>0</v>
      </c>
    </row>
    <row r="74" spans="2:31">
      <c r="B74" s="11">
        <v>67</v>
      </c>
      <c r="C74" s="12">
        <f>students!D74</f>
        <v>0</v>
      </c>
      <c r="D74" s="224"/>
      <c r="E74" s="225"/>
      <c r="F74" s="225"/>
      <c r="G74" s="225"/>
      <c r="H74" s="225"/>
      <c r="I74" s="225"/>
      <c r="J74" s="225"/>
      <c r="K74" s="13">
        <f t="shared" si="8"/>
        <v>0</v>
      </c>
      <c r="L74" s="228"/>
      <c r="M74" s="228"/>
      <c r="N74" s="228"/>
      <c r="O74" s="13">
        <f t="shared" si="9"/>
        <v>0</v>
      </c>
      <c r="P74" s="74">
        <f t="shared" si="10"/>
        <v>0</v>
      </c>
      <c r="Q74" s="150">
        <f t="shared" si="11"/>
        <v>0</v>
      </c>
      <c r="R74" s="224"/>
      <c r="S74" s="225"/>
      <c r="T74" s="225"/>
      <c r="U74" s="225"/>
      <c r="V74" s="225"/>
      <c r="W74" s="225"/>
      <c r="X74" s="225"/>
      <c r="Y74" s="13">
        <f t="shared" si="12"/>
        <v>0</v>
      </c>
      <c r="Z74" s="228"/>
      <c r="AA74" s="228"/>
      <c r="AB74" s="228"/>
      <c r="AC74" s="13">
        <f t="shared" si="13"/>
        <v>0</v>
      </c>
      <c r="AD74" s="74">
        <f t="shared" si="14"/>
        <v>0</v>
      </c>
      <c r="AE74" s="150">
        <f t="shared" si="15"/>
        <v>0</v>
      </c>
    </row>
    <row r="75" spans="2:31">
      <c r="B75" s="14">
        <v>68</v>
      </c>
      <c r="C75" s="12">
        <f>students!D75</f>
        <v>0</v>
      </c>
      <c r="D75" s="224"/>
      <c r="E75" s="225"/>
      <c r="F75" s="225"/>
      <c r="G75" s="225"/>
      <c r="H75" s="225"/>
      <c r="I75" s="225"/>
      <c r="J75" s="225"/>
      <c r="K75" s="13">
        <f t="shared" si="8"/>
        <v>0</v>
      </c>
      <c r="L75" s="228"/>
      <c r="M75" s="228"/>
      <c r="N75" s="228"/>
      <c r="O75" s="13">
        <f t="shared" si="9"/>
        <v>0</v>
      </c>
      <c r="P75" s="74">
        <f t="shared" si="10"/>
        <v>0</v>
      </c>
      <c r="Q75" s="150">
        <f t="shared" si="11"/>
        <v>0</v>
      </c>
      <c r="R75" s="224"/>
      <c r="S75" s="225"/>
      <c r="T75" s="225"/>
      <c r="U75" s="225"/>
      <c r="V75" s="225"/>
      <c r="W75" s="225"/>
      <c r="X75" s="225"/>
      <c r="Y75" s="13">
        <f t="shared" si="12"/>
        <v>0</v>
      </c>
      <c r="Z75" s="228"/>
      <c r="AA75" s="228"/>
      <c r="AB75" s="228"/>
      <c r="AC75" s="13">
        <f t="shared" si="13"/>
        <v>0</v>
      </c>
      <c r="AD75" s="74">
        <f t="shared" si="14"/>
        <v>0</v>
      </c>
      <c r="AE75" s="150">
        <f t="shared" si="15"/>
        <v>0</v>
      </c>
    </row>
    <row r="76" spans="2:31">
      <c r="B76" s="14">
        <v>69</v>
      </c>
      <c r="C76" s="12">
        <f>students!D76</f>
        <v>0</v>
      </c>
      <c r="D76" s="224"/>
      <c r="E76" s="225"/>
      <c r="F76" s="225"/>
      <c r="G76" s="225"/>
      <c r="H76" s="225"/>
      <c r="I76" s="225"/>
      <c r="J76" s="225"/>
      <c r="K76" s="13">
        <f t="shared" si="8"/>
        <v>0</v>
      </c>
      <c r="L76" s="228"/>
      <c r="M76" s="228"/>
      <c r="N76" s="228"/>
      <c r="O76" s="13">
        <f t="shared" si="9"/>
        <v>0</v>
      </c>
      <c r="P76" s="74">
        <f t="shared" si="10"/>
        <v>0</v>
      </c>
      <c r="Q76" s="150">
        <f t="shared" si="11"/>
        <v>0</v>
      </c>
      <c r="R76" s="224"/>
      <c r="S76" s="225"/>
      <c r="T76" s="225"/>
      <c r="U76" s="225"/>
      <c r="V76" s="225"/>
      <c r="W76" s="225"/>
      <c r="X76" s="225"/>
      <c r="Y76" s="13">
        <f t="shared" si="12"/>
        <v>0</v>
      </c>
      <c r="Z76" s="228"/>
      <c r="AA76" s="228"/>
      <c r="AB76" s="228"/>
      <c r="AC76" s="13">
        <f t="shared" si="13"/>
        <v>0</v>
      </c>
      <c r="AD76" s="74">
        <f t="shared" si="14"/>
        <v>0</v>
      </c>
      <c r="AE76" s="150">
        <f t="shared" si="15"/>
        <v>0</v>
      </c>
    </row>
    <row r="77" spans="2:31" ht="25.2" thickBot="1">
      <c r="B77" s="11">
        <v>70</v>
      </c>
      <c r="C77" s="12" t="str">
        <f>students!D77</f>
        <v xml:space="preserve">अनिशा पंकज रासकर </v>
      </c>
      <c r="D77" s="226"/>
      <c r="E77" s="227"/>
      <c r="F77" s="227"/>
      <c r="G77" s="227"/>
      <c r="H77" s="227"/>
      <c r="I77" s="227"/>
      <c r="J77" s="227"/>
      <c r="K77" s="151">
        <f t="shared" si="8"/>
        <v>0</v>
      </c>
      <c r="L77" s="229"/>
      <c r="M77" s="229"/>
      <c r="N77" s="229"/>
      <c r="O77" s="151">
        <f t="shared" si="9"/>
        <v>0</v>
      </c>
      <c r="P77" s="152">
        <f t="shared" si="10"/>
        <v>0</v>
      </c>
      <c r="Q77" s="153">
        <f t="shared" si="11"/>
        <v>0</v>
      </c>
      <c r="R77" s="226"/>
      <c r="S77" s="227"/>
      <c r="T77" s="227"/>
      <c r="U77" s="227"/>
      <c r="V77" s="227"/>
      <c r="W77" s="227"/>
      <c r="X77" s="227"/>
      <c r="Y77" s="151">
        <f t="shared" si="12"/>
        <v>0</v>
      </c>
      <c r="Z77" s="229"/>
      <c r="AA77" s="229"/>
      <c r="AB77" s="229"/>
      <c r="AC77" s="151">
        <f t="shared" si="13"/>
        <v>0</v>
      </c>
      <c r="AD77" s="152">
        <f t="shared" si="14"/>
        <v>0</v>
      </c>
      <c r="AE77" s="153">
        <f t="shared" si="15"/>
        <v>0</v>
      </c>
    </row>
  </sheetData>
  <sheetProtection algorithmName="SHA-512" hashValue="8krVekrHxRqg2xtfZVb2ZYpYfYWzr5xvPeZQWj2ug3WcwxUq1OcmOIDyQIN9+QU1mVz0/lY7/Tem8adTs8ZDjQ==" saltValue="iEQalUt4Xu1txoP+vZy4jw==" spinCount="100000" sheet="1" objects="1" scenarios="1"/>
  <mergeCells count="16">
    <mergeCell ref="B4:B6"/>
    <mergeCell ref="C4:C6"/>
    <mergeCell ref="P5:P6"/>
    <mergeCell ref="E3:G3"/>
    <mergeCell ref="H3:J3"/>
    <mergeCell ref="D4:Q4"/>
    <mergeCell ref="Q5:Q6"/>
    <mergeCell ref="D5:K5"/>
    <mergeCell ref="L5:O5"/>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E77"/>
  <sheetViews>
    <sheetView workbookViewId="0">
      <pane xSplit="1" ySplit="7" topLeftCell="B8" activePane="bottomRight" state="frozen"/>
      <selection pane="topRight" activeCell="B1" sqref="B1"/>
      <selection pane="bottomLeft" activeCell="A9" sqref="A9"/>
      <selection pane="bottomRight" activeCell="D7" sqref="D7:AE7"/>
    </sheetView>
  </sheetViews>
  <sheetFormatPr defaultColWidth="9.109375" defaultRowHeight="24.6"/>
  <cols>
    <col min="1" max="1" width="2.5546875" style="16" customWidth="1"/>
    <col min="2" max="2" width="5.109375" style="16" bestFit="1" customWidth="1"/>
    <col min="3" max="3" width="25.33203125" style="17" bestFit="1" customWidth="1"/>
    <col min="4" max="15" width="4.33203125" style="16" customWidth="1"/>
    <col min="16" max="16" width="5.6640625" style="16" customWidth="1"/>
    <col min="17" max="29" width="4.33203125" style="16" customWidth="1"/>
    <col min="30" max="30" width="5.6640625" style="16" customWidth="1"/>
    <col min="31" max="31" width="4.33203125" style="16" customWidth="1"/>
    <col min="32" max="16384" width="9.109375" style="16"/>
  </cols>
  <sheetData>
    <row r="1" spans="2:31" s="7" customFormat="1" ht="24" customHeight="1">
      <c r="C1" s="8"/>
      <c r="E1" s="71" t="s">
        <v>693</v>
      </c>
      <c r="F1" s="71"/>
      <c r="G1" s="71"/>
      <c r="H1" s="71"/>
      <c r="I1" s="71"/>
      <c r="S1" s="71" t="s">
        <v>693</v>
      </c>
      <c r="T1" s="71"/>
      <c r="U1" s="71"/>
      <c r="V1" s="71"/>
      <c r="W1" s="71"/>
    </row>
    <row r="2" spans="2:31" s="7" customFormat="1" ht="24" customHeight="1">
      <c r="C2" s="8"/>
      <c r="E2" s="86" t="str">
        <f>students!G2</f>
        <v xml:space="preserve">जिल्हा परिषद प्राथमिक शाळा कोपर्डे </v>
      </c>
      <c r="F2" s="86"/>
      <c r="G2" s="86"/>
      <c r="H2" s="86"/>
      <c r="I2" s="87"/>
      <c r="S2" s="86" t="str">
        <f>E2</f>
        <v xml:space="preserve">जिल्हा परिषद प्राथमिक शाळा कोपर्डे </v>
      </c>
      <c r="T2" s="86"/>
      <c r="U2" s="86"/>
      <c r="V2" s="86"/>
      <c r="W2" s="87"/>
    </row>
    <row r="3" spans="2:31" s="7" customFormat="1" ht="24" customHeight="1" thickBot="1">
      <c r="C3" s="8"/>
      <c r="E3" s="331" t="s">
        <v>28</v>
      </c>
      <c r="F3" s="331"/>
      <c r="G3" s="331"/>
      <c r="H3" s="332" t="str">
        <f>students!M2</f>
        <v>पहिली</v>
      </c>
      <c r="I3" s="332"/>
      <c r="J3" s="332"/>
      <c r="S3" s="331" t="s">
        <v>28</v>
      </c>
      <c r="T3" s="331"/>
      <c r="U3" s="331"/>
      <c r="V3" s="332" t="str">
        <f>H3</f>
        <v>पहिली</v>
      </c>
      <c r="W3" s="332"/>
      <c r="X3" s="332"/>
    </row>
    <row r="4" spans="2:31" s="7" customFormat="1" ht="24" customHeight="1">
      <c r="B4" s="306" t="s">
        <v>0</v>
      </c>
      <c r="C4" s="309" t="s">
        <v>1</v>
      </c>
      <c r="D4" s="321" t="s">
        <v>1151</v>
      </c>
      <c r="E4" s="333"/>
      <c r="F4" s="333"/>
      <c r="G4" s="333"/>
      <c r="H4" s="333"/>
      <c r="I4" s="333"/>
      <c r="J4" s="333"/>
      <c r="K4" s="322"/>
      <c r="L4" s="322"/>
      <c r="M4" s="322"/>
      <c r="N4" s="322"/>
      <c r="O4" s="322"/>
      <c r="P4" s="322"/>
      <c r="Q4" s="323"/>
      <c r="R4" s="321" t="s">
        <v>1152</v>
      </c>
      <c r="S4" s="333"/>
      <c r="T4" s="333"/>
      <c r="U4" s="333"/>
      <c r="V4" s="333"/>
      <c r="W4" s="333"/>
      <c r="X4" s="333"/>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15</v>
      </c>
      <c r="E7" s="231">
        <v>15</v>
      </c>
      <c r="F7" s="231">
        <v>15</v>
      </c>
      <c r="G7" s="231"/>
      <c r="H7" s="231">
        <v>15</v>
      </c>
      <c r="I7" s="231">
        <v>10</v>
      </c>
      <c r="J7" s="231"/>
      <c r="K7" s="232">
        <f>SUM(D7:J7)</f>
        <v>70</v>
      </c>
      <c r="L7" s="231">
        <v>5</v>
      </c>
      <c r="M7" s="231">
        <v>5</v>
      </c>
      <c r="N7" s="231">
        <v>20</v>
      </c>
      <c r="O7" s="232">
        <f>SUM(L7:N7)</f>
        <v>30</v>
      </c>
      <c r="P7" s="232">
        <f>K7+O7</f>
        <v>100</v>
      </c>
      <c r="Q7" s="233"/>
      <c r="R7" s="230">
        <v>15</v>
      </c>
      <c r="S7" s="231">
        <v>15</v>
      </c>
      <c r="T7" s="231">
        <v>15</v>
      </c>
      <c r="U7" s="231">
        <v>15</v>
      </c>
      <c r="V7" s="231">
        <v>15</v>
      </c>
      <c r="W7" s="231">
        <v>10</v>
      </c>
      <c r="X7" s="231"/>
      <c r="Y7" s="232">
        <v>70</v>
      </c>
      <c r="Z7" s="231">
        <v>5</v>
      </c>
      <c r="AA7" s="231">
        <v>5</v>
      </c>
      <c r="AB7" s="231">
        <v>20</v>
      </c>
      <c r="AC7" s="232">
        <f>SUM(Z7:AB7)</f>
        <v>30</v>
      </c>
      <c r="AD7" s="232">
        <f>Y7+AC7</f>
        <v>100</v>
      </c>
      <c r="AE7" s="233"/>
    </row>
    <row r="8" spans="2:31" s="7" customFormat="1" ht="24" customHeight="1">
      <c r="B8" s="11">
        <v>1</v>
      </c>
      <c r="C8" s="12" t="str">
        <f>students!D8</f>
        <v xml:space="preserve">पंकज विठ्ठल रासकर </v>
      </c>
      <c r="D8" s="224"/>
      <c r="E8" s="225"/>
      <c r="F8" s="225"/>
      <c r="G8" s="225"/>
      <c r="H8" s="225"/>
      <c r="I8" s="225"/>
      <c r="J8" s="225"/>
      <c r="K8" s="13">
        <f>SUM(D8:J8)</f>
        <v>0</v>
      </c>
      <c r="L8" s="228"/>
      <c r="M8" s="228"/>
      <c r="N8" s="228"/>
      <c r="O8" s="13">
        <f>SUM(L8:N8)</f>
        <v>0</v>
      </c>
      <c r="P8" s="74">
        <f>O8+K8</f>
        <v>0</v>
      </c>
      <c r="Q8" s="150">
        <f>IF(P8=0,0,IF(P8&gt;=91,"अ१",IF(P8&gt;=81,"अ२",IF(P8&gt;=71,"ब१",IF(P8&gt;=61,"ब२",IF(P8&gt;=51,"क१",IF(P8&gt;=41,"क२",IF(P8&gt;=33,"ड",IF(P8&gt;=21,"इ१","इ२")))))))))</f>
        <v>0</v>
      </c>
      <c r="R8" s="224"/>
      <c r="S8" s="225"/>
      <c r="T8" s="225"/>
      <c r="U8" s="225"/>
      <c r="V8" s="225"/>
      <c r="W8" s="225"/>
      <c r="X8" s="225"/>
      <c r="Y8" s="13">
        <f>SUM(R8:X8)</f>
        <v>0</v>
      </c>
      <c r="Z8" s="228"/>
      <c r="AA8" s="228"/>
      <c r="AB8" s="228"/>
      <c r="AC8" s="13">
        <f>SUM(Z8:AB8)</f>
        <v>0</v>
      </c>
      <c r="AD8" s="74">
        <f>AC8+Y8</f>
        <v>0</v>
      </c>
      <c r="AE8" s="150">
        <f>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ref="K9:K72" si="0">SUM(D9:J9)</f>
        <v>0</v>
      </c>
      <c r="L9" s="228"/>
      <c r="M9" s="228"/>
      <c r="N9" s="228"/>
      <c r="O9" s="13">
        <f t="shared" ref="O9:O72" si="1">SUM(L9:N9)</f>
        <v>0</v>
      </c>
      <c r="P9" s="74">
        <f t="shared" ref="P9:P72" si="2">O9+K9</f>
        <v>0</v>
      </c>
      <c r="Q9" s="150">
        <f t="shared" ref="Q9:Q72" si="3">IF(P9=0,0,IF(P9&gt;=91,"अ१",IF(P9&gt;=81,"अ२",IF(P9&gt;=71,"ब१",IF(P9&gt;=61,"ब२",IF(P9&gt;=51,"क१",IF(P9&gt;=41,"क२",IF(P9&gt;=33,"ड",IF(P9&gt;=21,"इ१","इ२")))))))))</f>
        <v>0</v>
      </c>
      <c r="R9" s="224"/>
      <c r="S9" s="225"/>
      <c r="T9" s="225"/>
      <c r="U9" s="225"/>
      <c r="V9" s="225"/>
      <c r="W9" s="225"/>
      <c r="X9" s="225"/>
      <c r="Y9" s="13">
        <f t="shared" ref="Y9:Y72" si="4">SUM(R9:X9)</f>
        <v>0</v>
      </c>
      <c r="Z9" s="228"/>
      <c r="AA9" s="228"/>
      <c r="AB9" s="228"/>
      <c r="AC9" s="13">
        <f t="shared" ref="AC9:AC72" si="5">SUM(Z9:AB9)</f>
        <v>0</v>
      </c>
      <c r="AD9" s="74">
        <f t="shared" ref="AD9:AD72" si="6">AC9+Y9</f>
        <v>0</v>
      </c>
      <c r="AE9" s="150">
        <f t="shared" ref="AE9:AE72" si="7">IF(AD9=0,0,IF(AD9&gt;=91,"अ१",IF(AD9&gt;=81,"अ२",IF(AD9&gt;=71,"ब१",IF(AD9&gt;=61,"ब२",IF(AD9&gt;=51,"क१",IF(AD9&gt;=41,"क२",IF(AD9&gt;=33,"ड",IF(AD9&gt;=21,"इ१","इ२")))))))))</f>
        <v>0</v>
      </c>
    </row>
    <row r="10" spans="2:31" s="7" customFormat="1" ht="24" customHeight="1">
      <c r="B10" s="14">
        <v>3</v>
      </c>
      <c r="C10" s="12">
        <f>students!D10</f>
        <v>0</v>
      </c>
      <c r="D10" s="224"/>
      <c r="E10" s="225"/>
      <c r="F10" s="225"/>
      <c r="G10" s="225"/>
      <c r="H10" s="225"/>
      <c r="I10" s="225"/>
      <c r="J10" s="225"/>
      <c r="K10" s="13">
        <f t="shared" si="0"/>
        <v>0</v>
      </c>
      <c r="L10" s="228"/>
      <c r="M10" s="228"/>
      <c r="N10" s="228"/>
      <c r="O10" s="13">
        <f t="shared" si="1"/>
        <v>0</v>
      </c>
      <c r="P10" s="74">
        <f t="shared" si="2"/>
        <v>0</v>
      </c>
      <c r="Q10" s="150">
        <f t="shared" si="3"/>
        <v>0</v>
      </c>
      <c r="R10" s="224"/>
      <c r="S10" s="225"/>
      <c r="T10" s="225"/>
      <c r="U10" s="225"/>
      <c r="V10" s="225"/>
      <c r="W10" s="225"/>
      <c r="X10" s="225"/>
      <c r="Y10" s="13">
        <f t="shared" si="4"/>
        <v>0</v>
      </c>
      <c r="Z10" s="228"/>
      <c r="AA10" s="228"/>
      <c r="AB10" s="228"/>
      <c r="AC10" s="13">
        <f t="shared" si="5"/>
        <v>0</v>
      </c>
      <c r="AD10" s="74">
        <f t="shared" si="6"/>
        <v>0</v>
      </c>
      <c r="AE10" s="150">
        <f t="shared" si="7"/>
        <v>0</v>
      </c>
    </row>
    <row r="11" spans="2:31" s="7" customFormat="1" ht="24" customHeight="1">
      <c r="B11" s="11">
        <v>4</v>
      </c>
      <c r="C11" s="12">
        <f>students!D11</f>
        <v>0</v>
      </c>
      <c r="D11" s="224"/>
      <c r="E11" s="225"/>
      <c r="F11" s="225"/>
      <c r="G11" s="225"/>
      <c r="H11" s="225"/>
      <c r="I11" s="225"/>
      <c r="J11" s="225"/>
      <c r="K11" s="13">
        <f t="shared" si="0"/>
        <v>0</v>
      </c>
      <c r="L11" s="228"/>
      <c r="M11" s="228"/>
      <c r="N11" s="228"/>
      <c r="O11" s="13">
        <f t="shared" si="1"/>
        <v>0</v>
      </c>
      <c r="P11" s="74">
        <f t="shared" si="2"/>
        <v>0</v>
      </c>
      <c r="Q11" s="150">
        <f t="shared" si="3"/>
        <v>0</v>
      </c>
      <c r="R11" s="224"/>
      <c r="S11" s="225"/>
      <c r="T11" s="225"/>
      <c r="U11" s="225"/>
      <c r="V11" s="225"/>
      <c r="W11" s="225"/>
      <c r="X11" s="225"/>
      <c r="Y11" s="13">
        <f t="shared" si="4"/>
        <v>0</v>
      </c>
      <c r="Z11" s="228"/>
      <c r="AA11" s="228"/>
      <c r="AB11" s="228"/>
      <c r="AC11" s="13">
        <f t="shared" si="5"/>
        <v>0</v>
      </c>
      <c r="AD11" s="74">
        <f t="shared" si="6"/>
        <v>0</v>
      </c>
      <c r="AE11" s="150">
        <f t="shared" si="7"/>
        <v>0</v>
      </c>
    </row>
    <row r="12" spans="2:31" s="7" customFormat="1" ht="24" customHeight="1">
      <c r="B12" s="14">
        <v>5</v>
      </c>
      <c r="C12" s="12">
        <f>students!D12</f>
        <v>0</v>
      </c>
      <c r="D12" s="224"/>
      <c r="E12" s="225"/>
      <c r="F12" s="225"/>
      <c r="G12" s="225"/>
      <c r="H12" s="225"/>
      <c r="I12" s="225"/>
      <c r="J12" s="225"/>
      <c r="K12" s="13">
        <f t="shared" si="0"/>
        <v>0</v>
      </c>
      <c r="L12" s="228"/>
      <c r="M12" s="228"/>
      <c r="N12" s="228"/>
      <c r="O12" s="13">
        <f t="shared" si="1"/>
        <v>0</v>
      </c>
      <c r="P12" s="74">
        <f t="shared" si="2"/>
        <v>0</v>
      </c>
      <c r="Q12" s="150">
        <f t="shared" si="3"/>
        <v>0</v>
      </c>
      <c r="R12" s="224"/>
      <c r="S12" s="225"/>
      <c r="T12" s="225"/>
      <c r="U12" s="225"/>
      <c r="V12" s="225"/>
      <c r="W12" s="225"/>
      <c r="X12" s="225"/>
      <c r="Y12" s="13">
        <f t="shared" si="4"/>
        <v>0</v>
      </c>
      <c r="Z12" s="228"/>
      <c r="AA12" s="228"/>
      <c r="AB12" s="228"/>
      <c r="AC12" s="13">
        <f t="shared" si="5"/>
        <v>0</v>
      </c>
      <c r="AD12" s="74">
        <f t="shared" si="6"/>
        <v>0</v>
      </c>
      <c r="AE12" s="150">
        <f t="shared" si="7"/>
        <v>0</v>
      </c>
    </row>
    <row r="13" spans="2:31" s="7" customFormat="1" ht="24" customHeight="1">
      <c r="B13" s="14">
        <v>6</v>
      </c>
      <c r="C13" s="12">
        <f>students!D13</f>
        <v>0</v>
      </c>
      <c r="D13" s="224"/>
      <c r="E13" s="225"/>
      <c r="F13" s="225"/>
      <c r="G13" s="225"/>
      <c r="H13" s="225"/>
      <c r="I13" s="225"/>
      <c r="J13" s="225"/>
      <c r="K13" s="13">
        <f t="shared" si="0"/>
        <v>0</v>
      </c>
      <c r="L13" s="228"/>
      <c r="M13" s="228"/>
      <c r="N13" s="228"/>
      <c r="O13" s="13">
        <f t="shared" si="1"/>
        <v>0</v>
      </c>
      <c r="P13" s="74">
        <f t="shared" si="2"/>
        <v>0</v>
      </c>
      <c r="Q13" s="150">
        <f t="shared" si="3"/>
        <v>0</v>
      </c>
      <c r="R13" s="224"/>
      <c r="S13" s="225"/>
      <c r="T13" s="225"/>
      <c r="U13" s="225"/>
      <c r="V13" s="225"/>
      <c r="W13" s="225"/>
      <c r="X13" s="225"/>
      <c r="Y13" s="13">
        <f t="shared" si="4"/>
        <v>0</v>
      </c>
      <c r="Z13" s="228"/>
      <c r="AA13" s="228"/>
      <c r="AB13" s="228"/>
      <c r="AC13" s="13">
        <f t="shared" si="5"/>
        <v>0</v>
      </c>
      <c r="AD13" s="74">
        <f t="shared" si="6"/>
        <v>0</v>
      </c>
      <c r="AE13" s="150">
        <f t="shared" si="7"/>
        <v>0</v>
      </c>
    </row>
    <row r="14" spans="2:31" s="7" customFormat="1" ht="24" customHeight="1">
      <c r="B14" s="11">
        <v>7</v>
      </c>
      <c r="C14" s="12">
        <f>students!D14</f>
        <v>0</v>
      </c>
      <c r="D14" s="224"/>
      <c r="E14" s="225"/>
      <c r="F14" s="225"/>
      <c r="G14" s="225"/>
      <c r="H14" s="225"/>
      <c r="I14" s="225"/>
      <c r="J14" s="225"/>
      <c r="K14" s="13">
        <f t="shared" si="0"/>
        <v>0</v>
      </c>
      <c r="L14" s="228"/>
      <c r="M14" s="228"/>
      <c r="N14" s="228"/>
      <c r="O14" s="13">
        <f t="shared" si="1"/>
        <v>0</v>
      </c>
      <c r="P14" s="74">
        <f t="shared" si="2"/>
        <v>0</v>
      </c>
      <c r="Q14" s="150">
        <f t="shared" si="3"/>
        <v>0</v>
      </c>
      <c r="R14" s="224"/>
      <c r="S14" s="225"/>
      <c r="T14" s="225"/>
      <c r="U14" s="225"/>
      <c r="V14" s="225"/>
      <c r="W14" s="225"/>
      <c r="X14" s="225"/>
      <c r="Y14" s="13">
        <f t="shared" si="4"/>
        <v>0</v>
      </c>
      <c r="Z14" s="228"/>
      <c r="AA14" s="228"/>
      <c r="AB14" s="228"/>
      <c r="AC14" s="13">
        <f t="shared" si="5"/>
        <v>0</v>
      </c>
      <c r="AD14" s="74">
        <f t="shared" si="6"/>
        <v>0</v>
      </c>
      <c r="AE14" s="150">
        <f t="shared" si="7"/>
        <v>0</v>
      </c>
    </row>
    <row r="15" spans="2:31" s="7" customFormat="1" ht="24" customHeight="1">
      <c r="B15" s="14">
        <v>8</v>
      </c>
      <c r="C15" s="12">
        <f>students!D15</f>
        <v>0</v>
      </c>
      <c r="D15" s="224"/>
      <c r="E15" s="225"/>
      <c r="F15" s="225"/>
      <c r="G15" s="225"/>
      <c r="H15" s="225"/>
      <c r="I15" s="225"/>
      <c r="J15" s="225"/>
      <c r="K15" s="13">
        <f t="shared" si="0"/>
        <v>0</v>
      </c>
      <c r="L15" s="228"/>
      <c r="M15" s="228"/>
      <c r="N15" s="228"/>
      <c r="O15" s="13">
        <f t="shared" si="1"/>
        <v>0</v>
      </c>
      <c r="P15" s="74">
        <f t="shared" si="2"/>
        <v>0</v>
      </c>
      <c r="Q15" s="150">
        <f t="shared" si="3"/>
        <v>0</v>
      </c>
      <c r="R15" s="224"/>
      <c r="S15" s="225"/>
      <c r="T15" s="225"/>
      <c r="U15" s="225"/>
      <c r="V15" s="225"/>
      <c r="W15" s="225"/>
      <c r="X15" s="225"/>
      <c r="Y15" s="13">
        <f t="shared" si="4"/>
        <v>0</v>
      </c>
      <c r="Z15" s="228"/>
      <c r="AA15" s="228"/>
      <c r="AB15" s="228"/>
      <c r="AC15" s="13">
        <f t="shared" si="5"/>
        <v>0</v>
      </c>
      <c r="AD15" s="74">
        <f t="shared" si="6"/>
        <v>0</v>
      </c>
      <c r="AE15" s="150">
        <f t="shared" si="7"/>
        <v>0</v>
      </c>
    </row>
    <row r="16" spans="2:31" s="7" customFormat="1" ht="24" customHeight="1">
      <c r="B16" s="14">
        <v>9</v>
      </c>
      <c r="C16" s="12">
        <f>students!D16</f>
        <v>0</v>
      </c>
      <c r="D16" s="224"/>
      <c r="E16" s="225"/>
      <c r="F16" s="225"/>
      <c r="G16" s="225"/>
      <c r="H16" s="225"/>
      <c r="I16" s="225"/>
      <c r="J16" s="225"/>
      <c r="K16" s="13">
        <f t="shared" si="0"/>
        <v>0</v>
      </c>
      <c r="L16" s="228"/>
      <c r="M16" s="228"/>
      <c r="N16" s="228"/>
      <c r="O16" s="13">
        <f t="shared" si="1"/>
        <v>0</v>
      </c>
      <c r="P16" s="74">
        <f t="shared" si="2"/>
        <v>0</v>
      </c>
      <c r="Q16" s="150">
        <f t="shared" si="3"/>
        <v>0</v>
      </c>
      <c r="R16" s="224"/>
      <c r="S16" s="225"/>
      <c r="T16" s="225"/>
      <c r="U16" s="225"/>
      <c r="V16" s="225"/>
      <c r="W16" s="225"/>
      <c r="X16" s="225"/>
      <c r="Y16" s="13">
        <f t="shared" si="4"/>
        <v>0</v>
      </c>
      <c r="Z16" s="228"/>
      <c r="AA16" s="228"/>
      <c r="AB16" s="228"/>
      <c r="AC16" s="13">
        <f t="shared" si="5"/>
        <v>0</v>
      </c>
      <c r="AD16" s="74">
        <f t="shared" si="6"/>
        <v>0</v>
      </c>
      <c r="AE16" s="150">
        <f t="shared" si="7"/>
        <v>0</v>
      </c>
    </row>
    <row r="17" spans="2:31" s="7" customFormat="1" ht="24" customHeight="1">
      <c r="B17" s="11">
        <v>10</v>
      </c>
      <c r="C17" s="12">
        <f>students!D17</f>
        <v>0</v>
      </c>
      <c r="D17" s="224"/>
      <c r="E17" s="225"/>
      <c r="F17" s="225"/>
      <c r="G17" s="225"/>
      <c r="H17" s="225"/>
      <c r="I17" s="225"/>
      <c r="J17" s="225"/>
      <c r="K17" s="13">
        <f t="shared" si="0"/>
        <v>0</v>
      </c>
      <c r="L17" s="228"/>
      <c r="M17" s="228"/>
      <c r="N17" s="228"/>
      <c r="O17" s="13">
        <f t="shared" si="1"/>
        <v>0</v>
      </c>
      <c r="P17" s="74">
        <f t="shared" si="2"/>
        <v>0</v>
      </c>
      <c r="Q17" s="150">
        <f t="shared" si="3"/>
        <v>0</v>
      </c>
      <c r="R17" s="224"/>
      <c r="S17" s="225"/>
      <c r="T17" s="225"/>
      <c r="U17" s="225"/>
      <c r="V17" s="225"/>
      <c r="W17" s="225"/>
      <c r="X17" s="225"/>
      <c r="Y17" s="13">
        <f t="shared" si="4"/>
        <v>0</v>
      </c>
      <c r="Z17" s="228"/>
      <c r="AA17" s="228"/>
      <c r="AB17" s="228"/>
      <c r="AC17" s="13">
        <f t="shared" si="5"/>
        <v>0</v>
      </c>
      <c r="AD17" s="74">
        <f t="shared" si="6"/>
        <v>0</v>
      </c>
      <c r="AE17" s="150">
        <f t="shared" si="7"/>
        <v>0</v>
      </c>
    </row>
    <row r="18" spans="2:31" s="7" customFormat="1" ht="24" customHeight="1">
      <c r="B18" s="14">
        <v>11</v>
      </c>
      <c r="C18" s="12">
        <f>students!D18</f>
        <v>0</v>
      </c>
      <c r="D18" s="224"/>
      <c r="E18" s="225"/>
      <c r="F18" s="225"/>
      <c r="G18" s="225"/>
      <c r="H18" s="225"/>
      <c r="I18" s="225"/>
      <c r="J18" s="225"/>
      <c r="K18" s="13">
        <f t="shared" si="0"/>
        <v>0</v>
      </c>
      <c r="L18" s="228"/>
      <c r="M18" s="228"/>
      <c r="N18" s="228"/>
      <c r="O18" s="13">
        <f t="shared" si="1"/>
        <v>0</v>
      </c>
      <c r="P18" s="74">
        <f t="shared" si="2"/>
        <v>0</v>
      </c>
      <c r="Q18" s="150">
        <f t="shared" si="3"/>
        <v>0</v>
      </c>
      <c r="R18" s="224"/>
      <c r="S18" s="225"/>
      <c r="T18" s="225"/>
      <c r="U18" s="225"/>
      <c r="V18" s="225"/>
      <c r="W18" s="225"/>
      <c r="X18" s="225"/>
      <c r="Y18" s="13">
        <f t="shared" si="4"/>
        <v>0</v>
      </c>
      <c r="Z18" s="228"/>
      <c r="AA18" s="228"/>
      <c r="AB18" s="228"/>
      <c r="AC18" s="13">
        <f t="shared" si="5"/>
        <v>0</v>
      </c>
      <c r="AD18" s="74">
        <f t="shared" si="6"/>
        <v>0</v>
      </c>
      <c r="AE18" s="150">
        <f t="shared" si="7"/>
        <v>0</v>
      </c>
    </row>
    <row r="19" spans="2:31" s="7" customFormat="1" ht="24" customHeight="1">
      <c r="B19" s="14">
        <v>12</v>
      </c>
      <c r="C19" s="12">
        <f>students!D19</f>
        <v>0</v>
      </c>
      <c r="D19" s="224"/>
      <c r="E19" s="225"/>
      <c r="F19" s="225"/>
      <c r="G19" s="225"/>
      <c r="H19" s="225"/>
      <c r="I19" s="225"/>
      <c r="J19" s="225"/>
      <c r="K19" s="13">
        <f t="shared" si="0"/>
        <v>0</v>
      </c>
      <c r="L19" s="228"/>
      <c r="M19" s="228"/>
      <c r="N19" s="228"/>
      <c r="O19" s="13">
        <f t="shared" si="1"/>
        <v>0</v>
      </c>
      <c r="P19" s="74">
        <f t="shared" si="2"/>
        <v>0</v>
      </c>
      <c r="Q19" s="150">
        <f t="shared" si="3"/>
        <v>0</v>
      </c>
      <c r="R19" s="224"/>
      <c r="S19" s="225"/>
      <c r="T19" s="225"/>
      <c r="U19" s="225"/>
      <c r="V19" s="225"/>
      <c r="W19" s="225"/>
      <c r="X19" s="225"/>
      <c r="Y19" s="13">
        <f t="shared" si="4"/>
        <v>0</v>
      </c>
      <c r="Z19" s="228"/>
      <c r="AA19" s="228"/>
      <c r="AB19" s="228"/>
      <c r="AC19" s="13">
        <f t="shared" si="5"/>
        <v>0</v>
      </c>
      <c r="AD19" s="74">
        <f t="shared" si="6"/>
        <v>0</v>
      </c>
      <c r="AE19" s="150">
        <f t="shared" si="7"/>
        <v>0</v>
      </c>
    </row>
    <row r="20" spans="2:31" s="7" customFormat="1" ht="24" customHeight="1">
      <c r="B20" s="11">
        <v>13</v>
      </c>
      <c r="C20" s="12">
        <f>students!D20</f>
        <v>0</v>
      </c>
      <c r="D20" s="224"/>
      <c r="E20" s="225"/>
      <c r="F20" s="225"/>
      <c r="G20" s="225"/>
      <c r="H20" s="225"/>
      <c r="I20" s="225"/>
      <c r="J20" s="225"/>
      <c r="K20" s="13">
        <f t="shared" si="0"/>
        <v>0</v>
      </c>
      <c r="L20" s="228"/>
      <c r="M20" s="228"/>
      <c r="N20" s="228"/>
      <c r="O20" s="13">
        <f t="shared" si="1"/>
        <v>0</v>
      </c>
      <c r="P20" s="74">
        <f t="shared" si="2"/>
        <v>0</v>
      </c>
      <c r="Q20" s="150">
        <f t="shared" si="3"/>
        <v>0</v>
      </c>
      <c r="R20" s="224"/>
      <c r="S20" s="225"/>
      <c r="T20" s="225"/>
      <c r="U20" s="225"/>
      <c r="V20" s="225"/>
      <c r="W20" s="225"/>
      <c r="X20" s="225"/>
      <c r="Y20" s="13">
        <f t="shared" si="4"/>
        <v>0</v>
      </c>
      <c r="Z20" s="228"/>
      <c r="AA20" s="228"/>
      <c r="AB20" s="228"/>
      <c r="AC20" s="13">
        <f t="shared" si="5"/>
        <v>0</v>
      </c>
      <c r="AD20" s="74">
        <f t="shared" si="6"/>
        <v>0</v>
      </c>
      <c r="AE20" s="150">
        <f t="shared" si="7"/>
        <v>0</v>
      </c>
    </row>
    <row r="21" spans="2:31" s="7" customFormat="1" ht="24" customHeight="1">
      <c r="B21" s="14">
        <v>14</v>
      </c>
      <c r="C21" s="12">
        <f>students!D21</f>
        <v>0</v>
      </c>
      <c r="D21" s="224"/>
      <c r="E21" s="225"/>
      <c r="F21" s="225"/>
      <c r="G21" s="225"/>
      <c r="H21" s="225"/>
      <c r="I21" s="225"/>
      <c r="J21" s="225"/>
      <c r="K21" s="13">
        <f t="shared" si="0"/>
        <v>0</v>
      </c>
      <c r="L21" s="228"/>
      <c r="M21" s="228"/>
      <c r="N21" s="228"/>
      <c r="O21" s="13">
        <f t="shared" si="1"/>
        <v>0</v>
      </c>
      <c r="P21" s="74">
        <f t="shared" si="2"/>
        <v>0</v>
      </c>
      <c r="Q21" s="150">
        <f t="shared" si="3"/>
        <v>0</v>
      </c>
      <c r="R21" s="224"/>
      <c r="S21" s="225"/>
      <c r="T21" s="225"/>
      <c r="U21" s="225"/>
      <c r="V21" s="225"/>
      <c r="W21" s="225"/>
      <c r="X21" s="225"/>
      <c r="Y21" s="13">
        <f t="shared" si="4"/>
        <v>0</v>
      </c>
      <c r="Z21" s="228"/>
      <c r="AA21" s="228"/>
      <c r="AB21" s="228"/>
      <c r="AC21" s="13">
        <f t="shared" si="5"/>
        <v>0</v>
      </c>
      <c r="AD21" s="74">
        <f t="shared" si="6"/>
        <v>0</v>
      </c>
      <c r="AE21" s="150">
        <f t="shared" si="7"/>
        <v>0</v>
      </c>
    </row>
    <row r="22" spans="2:31" s="7" customFormat="1" ht="24" customHeight="1">
      <c r="B22" s="14">
        <v>15</v>
      </c>
      <c r="C22" s="12">
        <f>students!D22</f>
        <v>0</v>
      </c>
      <c r="D22" s="224"/>
      <c r="E22" s="225"/>
      <c r="F22" s="225"/>
      <c r="G22" s="225"/>
      <c r="H22" s="225"/>
      <c r="I22" s="225"/>
      <c r="J22" s="225"/>
      <c r="K22" s="13">
        <f t="shared" si="0"/>
        <v>0</v>
      </c>
      <c r="L22" s="228"/>
      <c r="M22" s="228"/>
      <c r="N22" s="228"/>
      <c r="O22" s="13">
        <f t="shared" si="1"/>
        <v>0</v>
      </c>
      <c r="P22" s="74">
        <f t="shared" si="2"/>
        <v>0</v>
      </c>
      <c r="Q22" s="150">
        <f t="shared" si="3"/>
        <v>0</v>
      </c>
      <c r="R22" s="224"/>
      <c r="S22" s="225"/>
      <c r="T22" s="225"/>
      <c r="U22" s="225"/>
      <c r="V22" s="225"/>
      <c r="W22" s="225"/>
      <c r="X22" s="225"/>
      <c r="Y22" s="13">
        <f t="shared" si="4"/>
        <v>0</v>
      </c>
      <c r="Z22" s="228"/>
      <c r="AA22" s="228"/>
      <c r="AB22" s="228"/>
      <c r="AC22" s="13">
        <f t="shared" si="5"/>
        <v>0</v>
      </c>
      <c r="AD22" s="74">
        <f t="shared" si="6"/>
        <v>0</v>
      </c>
      <c r="AE22" s="150">
        <f t="shared" si="7"/>
        <v>0</v>
      </c>
    </row>
    <row r="23" spans="2:31" s="7" customFormat="1" ht="24" customHeight="1">
      <c r="B23" s="11">
        <v>16</v>
      </c>
      <c r="C23" s="12">
        <f>students!D23</f>
        <v>0</v>
      </c>
      <c r="D23" s="224"/>
      <c r="E23" s="225"/>
      <c r="F23" s="225"/>
      <c r="G23" s="225"/>
      <c r="H23" s="225"/>
      <c r="I23" s="225"/>
      <c r="J23" s="225"/>
      <c r="K23" s="13">
        <f t="shared" si="0"/>
        <v>0</v>
      </c>
      <c r="L23" s="228"/>
      <c r="M23" s="228"/>
      <c r="N23" s="228"/>
      <c r="O23" s="13">
        <f t="shared" si="1"/>
        <v>0</v>
      </c>
      <c r="P23" s="74">
        <f t="shared" si="2"/>
        <v>0</v>
      </c>
      <c r="Q23" s="150">
        <f t="shared" si="3"/>
        <v>0</v>
      </c>
      <c r="R23" s="224"/>
      <c r="S23" s="225"/>
      <c r="T23" s="225"/>
      <c r="U23" s="225"/>
      <c r="V23" s="225"/>
      <c r="W23" s="225"/>
      <c r="X23" s="225"/>
      <c r="Y23" s="13">
        <f t="shared" si="4"/>
        <v>0</v>
      </c>
      <c r="Z23" s="228"/>
      <c r="AA23" s="228"/>
      <c r="AB23" s="228"/>
      <c r="AC23" s="13">
        <f t="shared" si="5"/>
        <v>0</v>
      </c>
      <c r="AD23" s="74">
        <f t="shared" si="6"/>
        <v>0</v>
      </c>
      <c r="AE23" s="150">
        <f t="shared" si="7"/>
        <v>0</v>
      </c>
    </row>
    <row r="24" spans="2:31" s="7" customFormat="1" ht="24" customHeight="1">
      <c r="B24" s="14">
        <v>17</v>
      </c>
      <c r="C24" s="12">
        <f>students!D24</f>
        <v>0</v>
      </c>
      <c r="D24" s="224"/>
      <c r="E24" s="225"/>
      <c r="F24" s="225"/>
      <c r="G24" s="225"/>
      <c r="H24" s="225"/>
      <c r="I24" s="225"/>
      <c r="J24" s="225"/>
      <c r="K24" s="13">
        <f t="shared" si="0"/>
        <v>0</v>
      </c>
      <c r="L24" s="228"/>
      <c r="M24" s="228"/>
      <c r="N24" s="228"/>
      <c r="O24" s="13">
        <f t="shared" si="1"/>
        <v>0</v>
      </c>
      <c r="P24" s="74">
        <f t="shared" si="2"/>
        <v>0</v>
      </c>
      <c r="Q24" s="150">
        <f t="shared" si="3"/>
        <v>0</v>
      </c>
      <c r="R24" s="224"/>
      <c r="S24" s="225"/>
      <c r="T24" s="225"/>
      <c r="U24" s="225"/>
      <c r="V24" s="225"/>
      <c r="W24" s="225"/>
      <c r="X24" s="225"/>
      <c r="Y24" s="13">
        <f t="shared" si="4"/>
        <v>0</v>
      </c>
      <c r="Z24" s="228"/>
      <c r="AA24" s="228"/>
      <c r="AB24" s="228"/>
      <c r="AC24" s="13">
        <f t="shared" si="5"/>
        <v>0</v>
      </c>
      <c r="AD24" s="74">
        <f t="shared" si="6"/>
        <v>0</v>
      </c>
      <c r="AE24" s="150">
        <f t="shared" si="7"/>
        <v>0</v>
      </c>
    </row>
    <row r="25" spans="2:31" s="7" customFormat="1" ht="24" customHeight="1">
      <c r="B25" s="14">
        <v>18</v>
      </c>
      <c r="C25" s="12">
        <f>students!D25</f>
        <v>0</v>
      </c>
      <c r="D25" s="224"/>
      <c r="E25" s="225"/>
      <c r="F25" s="225"/>
      <c r="G25" s="225"/>
      <c r="H25" s="225"/>
      <c r="I25" s="225"/>
      <c r="J25" s="225"/>
      <c r="K25" s="13">
        <f t="shared" si="0"/>
        <v>0</v>
      </c>
      <c r="L25" s="228"/>
      <c r="M25" s="228"/>
      <c r="N25" s="228"/>
      <c r="O25" s="13">
        <f t="shared" si="1"/>
        <v>0</v>
      </c>
      <c r="P25" s="74">
        <f t="shared" si="2"/>
        <v>0</v>
      </c>
      <c r="Q25" s="150">
        <f t="shared" si="3"/>
        <v>0</v>
      </c>
      <c r="R25" s="224"/>
      <c r="S25" s="225"/>
      <c r="T25" s="225"/>
      <c r="U25" s="225"/>
      <c r="V25" s="225"/>
      <c r="W25" s="225"/>
      <c r="X25" s="225"/>
      <c r="Y25" s="13">
        <f t="shared" si="4"/>
        <v>0</v>
      </c>
      <c r="Z25" s="228"/>
      <c r="AA25" s="228"/>
      <c r="AB25" s="228"/>
      <c r="AC25" s="13">
        <f t="shared" si="5"/>
        <v>0</v>
      </c>
      <c r="AD25" s="74">
        <f t="shared" si="6"/>
        <v>0</v>
      </c>
      <c r="AE25" s="150">
        <f t="shared" si="7"/>
        <v>0</v>
      </c>
    </row>
    <row r="26" spans="2:31" s="7" customFormat="1" ht="24" customHeight="1">
      <c r="B26" s="11">
        <v>19</v>
      </c>
      <c r="C26" s="12">
        <f>students!D26</f>
        <v>0</v>
      </c>
      <c r="D26" s="224"/>
      <c r="E26" s="225"/>
      <c r="F26" s="225"/>
      <c r="G26" s="225"/>
      <c r="H26" s="225"/>
      <c r="I26" s="225"/>
      <c r="J26" s="225"/>
      <c r="K26" s="13">
        <f t="shared" si="0"/>
        <v>0</v>
      </c>
      <c r="L26" s="228"/>
      <c r="M26" s="228"/>
      <c r="N26" s="228"/>
      <c r="O26" s="13">
        <f t="shared" si="1"/>
        <v>0</v>
      </c>
      <c r="P26" s="74">
        <f t="shared" si="2"/>
        <v>0</v>
      </c>
      <c r="Q26" s="150">
        <f t="shared" si="3"/>
        <v>0</v>
      </c>
      <c r="R26" s="224"/>
      <c r="S26" s="225"/>
      <c r="T26" s="225"/>
      <c r="U26" s="225"/>
      <c r="V26" s="225"/>
      <c r="W26" s="225"/>
      <c r="X26" s="225"/>
      <c r="Y26" s="13">
        <f t="shared" si="4"/>
        <v>0</v>
      </c>
      <c r="Z26" s="228"/>
      <c r="AA26" s="228"/>
      <c r="AB26" s="228"/>
      <c r="AC26" s="13">
        <f t="shared" si="5"/>
        <v>0</v>
      </c>
      <c r="AD26" s="74">
        <f t="shared" si="6"/>
        <v>0</v>
      </c>
      <c r="AE26" s="150">
        <f t="shared" si="7"/>
        <v>0</v>
      </c>
    </row>
    <row r="27" spans="2:31" s="7" customFormat="1" ht="24" customHeight="1">
      <c r="B27" s="14">
        <v>20</v>
      </c>
      <c r="C27" s="12">
        <f>students!D27</f>
        <v>0</v>
      </c>
      <c r="D27" s="224"/>
      <c r="E27" s="225"/>
      <c r="F27" s="225"/>
      <c r="G27" s="225"/>
      <c r="H27" s="225"/>
      <c r="I27" s="225"/>
      <c r="J27" s="225"/>
      <c r="K27" s="13">
        <f t="shared" si="0"/>
        <v>0</v>
      </c>
      <c r="L27" s="228"/>
      <c r="M27" s="228"/>
      <c r="N27" s="228"/>
      <c r="O27" s="13">
        <f t="shared" si="1"/>
        <v>0</v>
      </c>
      <c r="P27" s="74">
        <f t="shared" si="2"/>
        <v>0</v>
      </c>
      <c r="Q27" s="150">
        <f t="shared" si="3"/>
        <v>0</v>
      </c>
      <c r="R27" s="224"/>
      <c r="S27" s="225"/>
      <c r="T27" s="225"/>
      <c r="U27" s="225"/>
      <c r="V27" s="225"/>
      <c r="W27" s="225"/>
      <c r="X27" s="225"/>
      <c r="Y27" s="13">
        <f t="shared" si="4"/>
        <v>0</v>
      </c>
      <c r="Z27" s="228"/>
      <c r="AA27" s="228"/>
      <c r="AB27" s="228"/>
      <c r="AC27" s="13">
        <f t="shared" si="5"/>
        <v>0</v>
      </c>
      <c r="AD27" s="74">
        <f t="shared" si="6"/>
        <v>0</v>
      </c>
      <c r="AE27" s="150">
        <f t="shared" si="7"/>
        <v>0</v>
      </c>
    </row>
    <row r="28" spans="2:31" s="7" customFormat="1" ht="24" customHeight="1">
      <c r="B28" s="14">
        <v>21</v>
      </c>
      <c r="C28" s="12">
        <f>students!D28</f>
        <v>0</v>
      </c>
      <c r="D28" s="224"/>
      <c r="E28" s="225"/>
      <c r="F28" s="225"/>
      <c r="G28" s="225"/>
      <c r="H28" s="225"/>
      <c r="I28" s="225"/>
      <c r="J28" s="225"/>
      <c r="K28" s="13">
        <f t="shared" si="0"/>
        <v>0</v>
      </c>
      <c r="L28" s="228"/>
      <c r="M28" s="228"/>
      <c r="N28" s="228"/>
      <c r="O28" s="13">
        <f t="shared" si="1"/>
        <v>0</v>
      </c>
      <c r="P28" s="74">
        <f t="shared" si="2"/>
        <v>0</v>
      </c>
      <c r="Q28" s="150">
        <f t="shared" si="3"/>
        <v>0</v>
      </c>
      <c r="R28" s="224"/>
      <c r="S28" s="225"/>
      <c r="T28" s="225"/>
      <c r="U28" s="225"/>
      <c r="V28" s="225"/>
      <c r="W28" s="225"/>
      <c r="X28" s="225"/>
      <c r="Y28" s="13">
        <f t="shared" si="4"/>
        <v>0</v>
      </c>
      <c r="Z28" s="228"/>
      <c r="AA28" s="228"/>
      <c r="AB28" s="228"/>
      <c r="AC28" s="13">
        <f t="shared" si="5"/>
        <v>0</v>
      </c>
      <c r="AD28" s="74">
        <f t="shared" si="6"/>
        <v>0</v>
      </c>
      <c r="AE28" s="150">
        <f t="shared" si="7"/>
        <v>0</v>
      </c>
    </row>
    <row r="29" spans="2:31" s="7" customFormat="1" ht="24" customHeight="1">
      <c r="B29" s="11">
        <v>22</v>
      </c>
      <c r="C29" s="12">
        <f>students!D29</f>
        <v>0</v>
      </c>
      <c r="D29" s="224"/>
      <c r="E29" s="225"/>
      <c r="F29" s="225"/>
      <c r="G29" s="225"/>
      <c r="H29" s="225"/>
      <c r="I29" s="225"/>
      <c r="J29" s="225"/>
      <c r="K29" s="13">
        <f t="shared" si="0"/>
        <v>0</v>
      </c>
      <c r="L29" s="228"/>
      <c r="M29" s="228"/>
      <c r="N29" s="228"/>
      <c r="O29" s="13">
        <f t="shared" si="1"/>
        <v>0</v>
      </c>
      <c r="P29" s="74">
        <f t="shared" si="2"/>
        <v>0</v>
      </c>
      <c r="Q29" s="150">
        <f t="shared" si="3"/>
        <v>0</v>
      </c>
      <c r="R29" s="224"/>
      <c r="S29" s="225"/>
      <c r="T29" s="225"/>
      <c r="U29" s="225"/>
      <c r="V29" s="225"/>
      <c r="W29" s="225"/>
      <c r="X29" s="225"/>
      <c r="Y29" s="13">
        <f t="shared" si="4"/>
        <v>0</v>
      </c>
      <c r="Z29" s="228"/>
      <c r="AA29" s="228"/>
      <c r="AB29" s="228"/>
      <c r="AC29" s="13">
        <f t="shared" si="5"/>
        <v>0</v>
      </c>
      <c r="AD29" s="74">
        <f t="shared" si="6"/>
        <v>0</v>
      </c>
      <c r="AE29" s="150">
        <f t="shared" si="7"/>
        <v>0</v>
      </c>
    </row>
    <row r="30" spans="2:31" s="7" customFormat="1" ht="24" customHeight="1">
      <c r="B30" s="14">
        <v>23</v>
      </c>
      <c r="C30" s="12">
        <f>students!D30</f>
        <v>0</v>
      </c>
      <c r="D30" s="224"/>
      <c r="E30" s="225"/>
      <c r="F30" s="225"/>
      <c r="G30" s="225"/>
      <c r="H30" s="225"/>
      <c r="I30" s="225"/>
      <c r="J30" s="225"/>
      <c r="K30" s="13">
        <f t="shared" si="0"/>
        <v>0</v>
      </c>
      <c r="L30" s="228"/>
      <c r="M30" s="228"/>
      <c r="N30" s="228"/>
      <c r="O30" s="13">
        <f t="shared" si="1"/>
        <v>0</v>
      </c>
      <c r="P30" s="74">
        <f t="shared" si="2"/>
        <v>0</v>
      </c>
      <c r="Q30" s="150">
        <f t="shared" si="3"/>
        <v>0</v>
      </c>
      <c r="R30" s="224"/>
      <c r="S30" s="225"/>
      <c r="T30" s="225"/>
      <c r="U30" s="225"/>
      <c r="V30" s="225"/>
      <c r="W30" s="225"/>
      <c r="X30" s="225"/>
      <c r="Y30" s="13">
        <f t="shared" si="4"/>
        <v>0</v>
      </c>
      <c r="Z30" s="228"/>
      <c r="AA30" s="228"/>
      <c r="AB30" s="228"/>
      <c r="AC30" s="13">
        <f t="shared" si="5"/>
        <v>0</v>
      </c>
      <c r="AD30" s="74">
        <f t="shared" si="6"/>
        <v>0</v>
      </c>
      <c r="AE30" s="150">
        <f t="shared" si="7"/>
        <v>0</v>
      </c>
    </row>
    <row r="31" spans="2:31" s="7" customFormat="1" ht="24" customHeight="1">
      <c r="B31" s="14">
        <v>24</v>
      </c>
      <c r="C31" s="12">
        <f>students!D31</f>
        <v>0</v>
      </c>
      <c r="D31" s="224"/>
      <c r="E31" s="225"/>
      <c r="F31" s="225"/>
      <c r="G31" s="225"/>
      <c r="H31" s="225"/>
      <c r="I31" s="225"/>
      <c r="J31" s="225"/>
      <c r="K31" s="13">
        <f t="shared" si="0"/>
        <v>0</v>
      </c>
      <c r="L31" s="228"/>
      <c r="M31" s="228"/>
      <c r="N31" s="228"/>
      <c r="O31" s="13">
        <f t="shared" si="1"/>
        <v>0</v>
      </c>
      <c r="P31" s="74">
        <f t="shared" si="2"/>
        <v>0</v>
      </c>
      <c r="Q31" s="150">
        <f t="shared" si="3"/>
        <v>0</v>
      </c>
      <c r="R31" s="224"/>
      <c r="S31" s="225"/>
      <c r="T31" s="225"/>
      <c r="U31" s="225"/>
      <c r="V31" s="225"/>
      <c r="W31" s="225"/>
      <c r="X31" s="225"/>
      <c r="Y31" s="13">
        <f t="shared" si="4"/>
        <v>0</v>
      </c>
      <c r="Z31" s="228"/>
      <c r="AA31" s="228"/>
      <c r="AB31" s="228"/>
      <c r="AC31" s="13">
        <f t="shared" si="5"/>
        <v>0</v>
      </c>
      <c r="AD31" s="74">
        <f t="shared" si="6"/>
        <v>0</v>
      </c>
      <c r="AE31" s="150">
        <f t="shared" si="7"/>
        <v>0</v>
      </c>
    </row>
    <row r="32" spans="2:31" s="7" customFormat="1" ht="24" customHeight="1">
      <c r="B32" s="11">
        <v>25</v>
      </c>
      <c r="C32" s="12">
        <f>students!D32</f>
        <v>0</v>
      </c>
      <c r="D32" s="224"/>
      <c r="E32" s="225"/>
      <c r="F32" s="225"/>
      <c r="G32" s="225"/>
      <c r="H32" s="225"/>
      <c r="I32" s="225"/>
      <c r="J32" s="225"/>
      <c r="K32" s="13">
        <f t="shared" si="0"/>
        <v>0</v>
      </c>
      <c r="L32" s="228"/>
      <c r="M32" s="228"/>
      <c r="N32" s="228"/>
      <c r="O32" s="13">
        <f t="shared" si="1"/>
        <v>0</v>
      </c>
      <c r="P32" s="74">
        <f t="shared" si="2"/>
        <v>0</v>
      </c>
      <c r="Q32" s="150">
        <f t="shared" si="3"/>
        <v>0</v>
      </c>
      <c r="R32" s="224"/>
      <c r="S32" s="225"/>
      <c r="T32" s="225"/>
      <c r="U32" s="225"/>
      <c r="V32" s="225"/>
      <c r="W32" s="225"/>
      <c r="X32" s="225"/>
      <c r="Y32" s="13">
        <f t="shared" si="4"/>
        <v>0</v>
      </c>
      <c r="Z32" s="228"/>
      <c r="AA32" s="228"/>
      <c r="AB32" s="228"/>
      <c r="AC32" s="13">
        <f t="shared" si="5"/>
        <v>0</v>
      </c>
      <c r="AD32" s="74">
        <f t="shared" si="6"/>
        <v>0</v>
      </c>
      <c r="AE32" s="150">
        <f t="shared" si="7"/>
        <v>0</v>
      </c>
    </row>
    <row r="33" spans="2:31" s="7" customFormat="1" ht="24" customHeight="1">
      <c r="B33" s="14">
        <v>26</v>
      </c>
      <c r="C33" s="12">
        <f>students!D33</f>
        <v>0</v>
      </c>
      <c r="D33" s="224"/>
      <c r="E33" s="225"/>
      <c r="F33" s="225"/>
      <c r="G33" s="225"/>
      <c r="H33" s="225"/>
      <c r="I33" s="225"/>
      <c r="J33" s="225"/>
      <c r="K33" s="13">
        <f t="shared" si="0"/>
        <v>0</v>
      </c>
      <c r="L33" s="228"/>
      <c r="M33" s="228"/>
      <c r="N33" s="228"/>
      <c r="O33" s="13">
        <f t="shared" si="1"/>
        <v>0</v>
      </c>
      <c r="P33" s="74">
        <f t="shared" si="2"/>
        <v>0</v>
      </c>
      <c r="Q33" s="150">
        <f t="shared" si="3"/>
        <v>0</v>
      </c>
      <c r="R33" s="224"/>
      <c r="S33" s="225"/>
      <c r="T33" s="225"/>
      <c r="U33" s="225"/>
      <c r="V33" s="225"/>
      <c r="W33" s="225"/>
      <c r="X33" s="225"/>
      <c r="Y33" s="13">
        <f t="shared" si="4"/>
        <v>0</v>
      </c>
      <c r="Z33" s="228"/>
      <c r="AA33" s="228"/>
      <c r="AB33" s="228"/>
      <c r="AC33" s="13">
        <f t="shared" si="5"/>
        <v>0</v>
      </c>
      <c r="AD33" s="74">
        <f t="shared" si="6"/>
        <v>0</v>
      </c>
      <c r="AE33" s="150">
        <f t="shared" si="7"/>
        <v>0</v>
      </c>
    </row>
    <row r="34" spans="2:31" s="7" customFormat="1" ht="24" customHeight="1">
      <c r="B34" s="14">
        <v>27</v>
      </c>
      <c r="C34" s="12">
        <f>students!D34</f>
        <v>0</v>
      </c>
      <c r="D34" s="224"/>
      <c r="E34" s="225"/>
      <c r="F34" s="225"/>
      <c r="G34" s="225"/>
      <c r="H34" s="225"/>
      <c r="I34" s="225"/>
      <c r="J34" s="225"/>
      <c r="K34" s="13">
        <f t="shared" si="0"/>
        <v>0</v>
      </c>
      <c r="L34" s="228"/>
      <c r="M34" s="228"/>
      <c r="N34" s="228"/>
      <c r="O34" s="13">
        <f t="shared" si="1"/>
        <v>0</v>
      </c>
      <c r="P34" s="74">
        <f t="shared" si="2"/>
        <v>0</v>
      </c>
      <c r="Q34" s="150">
        <f t="shared" si="3"/>
        <v>0</v>
      </c>
      <c r="R34" s="224"/>
      <c r="S34" s="225"/>
      <c r="T34" s="225"/>
      <c r="U34" s="225"/>
      <c r="V34" s="225"/>
      <c r="W34" s="225"/>
      <c r="X34" s="225"/>
      <c r="Y34" s="13">
        <f t="shared" si="4"/>
        <v>0</v>
      </c>
      <c r="Z34" s="228"/>
      <c r="AA34" s="228"/>
      <c r="AB34" s="228"/>
      <c r="AC34" s="13">
        <f t="shared" si="5"/>
        <v>0</v>
      </c>
      <c r="AD34" s="74">
        <f t="shared" si="6"/>
        <v>0</v>
      </c>
      <c r="AE34" s="150">
        <f t="shared" si="7"/>
        <v>0</v>
      </c>
    </row>
    <row r="35" spans="2:31" s="7" customFormat="1" ht="24" customHeight="1">
      <c r="B35" s="11">
        <v>28</v>
      </c>
      <c r="C35" s="12">
        <f>students!D35</f>
        <v>0</v>
      </c>
      <c r="D35" s="224"/>
      <c r="E35" s="225"/>
      <c r="F35" s="225"/>
      <c r="G35" s="225"/>
      <c r="H35" s="225"/>
      <c r="I35" s="225"/>
      <c r="J35" s="225"/>
      <c r="K35" s="13">
        <f t="shared" si="0"/>
        <v>0</v>
      </c>
      <c r="L35" s="228"/>
      <c r="M35" s="228"/>
      <c r="N35" s="228"/>
      <c r="O35" s="13">
        <f t="shared" si="1"/>
        <v>0</v>
      </c>
      <c r="P35" s="74">
        <f t="shared" si="2"/>
        <v>0</v>
      </c>
      <c r="Q35" s="150">
        <f t="shared" si="3"/>
        <v>0</v>
      </c>
      <c r="R35" s="224"/>
      <c r="S35" s="225"/>
      <c r="T35" s="225"/>
      <c r="U35" s="225"/>
      <c r="V35" s="225"/>
      <c r="W35" s="225"/>
      <c r="X35" s="225"/>
      <c r="Y35" s="13">
        <f t="shared" si="4"/>
        <v>0</v>
      </c>
      <c r="Z35" s="228"/>
      <c r="AA35" s="228"/>
      <c r="AB35" s="228"/>
      <c r="AC35" s="13">
        <f t="shared" si="5"/>
        <v>0</v>
      </c>
      <c r="AD35" s="74">
        <f t="shared" si="6"/>
        <v>0</v>
      </c>
      <c r="AE35" s="150">
        <f t="shared" si="7"/>
        <v>0</v>
      </c>
    </row>
    <row r="36" spans="2:31" s="7" customFormat="1" ht="24" customHeight="1">
      <c r="B36" s="14">
        <v>29</v>
      </c>
      <c r="C36" s="12">
        <f>students!D36</f>
        <v>0</v>
      </c>
      <c r="D36" s="224"/>
      <c r="E36" s="225"/>
      <c r="F36" s="225"/>
      <c r="G36" s="225"/>
      <c r="H36" s="225"/>
      <c r="I36" s="225"/>
      <c r="J36" s="225"/>
      <c r="K36" s="13">
        <f t="shared" si="0"/>
        <v>0</v>
      </c>
      <c r="L36" s="228"/>
      <c r="M36" s="228"/>
      <c r="N36" s="228"/>
      <c r="O36" s="13">
        <f t="shared" si="1"/>
        <v>0</v>
      </c>
      <c r="P36" s="74">
        <f t="shared" si="2"/>
        <v>0</v>
      </c>
      <c r="Q36" s="150">
        <f t="shared" si="3"/>
        <v>0</v>
      </c>
      <c r="R36" s="224"/>
      <c r="S36" s="225"/>
      <c r="T36" s="225"/>
      <c r="U36" s="225"/>
      <c r="V36" s="225"/>
      <c r="W36" s="225"/>
      <c r="X36" s="225"/>
      <c r="Y36" s="13">
        <f t="shared" si="4"/>
        <v>0</v>
      </c>
      <c r="Z36" s="228"/>
      <c r="AA36" s="228"/>
      <c r="AB36" s="228"/>
      <c r="AC36" s="13">
        <f t="shared" si="5"/>
        <v>0</v>
      </c>
      <c r="AD36" s="74">
        <f t="shared" si="6"/>
        <v>0</v>
      </c>
      <c r="AE36" s="150">
        <f t="shared" si="7"/>
        <v>0</v>
      </c>
    </row>
    <row r="37" spans="2:31" s="7" customFormat="1" ht="24" customHeight="1">
      <c r="B37" s="14">
        <v>30</v>
      </c>
      <c r="C37" s="12">
        <f>students!D37</f>
        <v>0</v>
      </c>
      <c r="D37" s="224"/>
      <c r="E37" s="225"/>
      <c r="F37" s="225"/>
      <c r="G37" s="225"/>
      <c r="H37" s="225"/>
      <c r="I37" s="225"/>
      <c r="J37" s="225"/>
      <c r="K37" s="13">
        <f t="shared" si="0"/>
        <v>0</v>
      </c>
      <c r="L37" s="228"/>
      <c r="M37" s="228"/>
      <c r="N37" s="228"/>
      <c r="O37" s="13">
        <f t="shared" si="1"/>
        <v>0</v>
      </c>
      <c r="P37" s="74">
        <f t="shared" si="2"/>
        <v>0</v>
      </c>
      <c r="Q37" s="150">
        <f t="shared" si="3"/>
        <v>0</v>
      </c>
      <c r="R37" s="224"/>
      <c r="S37" s="225"/>
      <c r="T37" s="225"/>
      <c r="U37" s="225"/>
      <c r="V37" s="225"/>
      <c r="W37" s="225"/>
      <c r="X37" s="225"/>
      <c r="Y37" s="13">
        <f t="shared" si="4"/>
        <v>0</v>
      </c>
      <c r="Z37" s="228"/>
      <c r="AA37" s="228"/>
      <c r="AB37" s="228"/>
      <c r="AC37" s="13">
        <f t="shared" si="5"/>
        <v>0</v>
      </c>
      <c r="AD37" s="74">
        <f t="shared" si="6"/>
        <v>0</v>
      </c>
      <c r="AE37" s="150">
        <f t="shared" si="7"/>
        <v>0</v>
      </c>
    </row>
    <row r="38" spans="2:31" s="7" customFormat="1" ht="24" customHeight="1">
      <c r="B38" s="11">
        <v>31</v>
      </c>
      <c r="C38" s="12">
        <f>students!D38</f>
        <v>0</v>
      </c>
      <c r="D38" s="224"/>
      <c r="E38" s="225"/>
      <c r="F38" s="225"/>
      <c r="G38" s="225"/>
      <c r="H38" s="225"/>
      <c r="I38" s="225"/>
      <c r="J38" s="225"/>
      <c r="K38" s="13">
        <f t="shared" si="0"/>
        <v>0</v>
      </c>
      <c r="L38" s="228"/>
      <c r="M38" s="228"/>
      <c r="N38" s="228"/>
      <c r="O38" s="13">
        <f t="shared" si="1"/>
        <v>0</v>
      </c>
      <c r="P38" s="74">
        <f t="shared" si="2"/>
        <v>0</v>
      </c>
      <c r="Q38" s="150">
        <f t="shared" si="3"/>
        <v>0</v>
      </c>
      <c r="R38" s="224"/>
      <c r="S38" s="225"/>
      <c r="T38" s="225"/>
      <c r="U38" s="225"/>
      <c r="V38" s="225"/>
      <c r="W38" s="225"/>
      <c r="X38" s="225"/>
      <c r="Y38" s="13">
        <f t="shared" si="4"/>
        <v>0</v>
      </c>
      <c r="Z38" s="228"/>
      <c r="AA38" s="228"/>
      <c r="AB38" s="228"/>
      <c r="AC38" s="13">
        <f t="shared" si="5"/>
        <v>0</v>
      </c>
      <c r="AD38" s="74">
        <f t="shared" si="6"/>
        <v>0</v>
      </c>
      <c r="AE38" s="150">
        <f t="shared" si="7"/>
        <v>0</v>
      </c>
    </row>
    <row r="39" spans="2:31" s="7" customFormat="1" ht="24" customHeight="1">
      <c r="B39" s="14">
        <v>32</v>
      </c>
      <c r="C39" s="12">
        <f>students!D39</f>
        <v>0</v>
      </c>
      <c r="D39" s="224"/>
      <c r="E39" s="225"/>
      <c r="F39" s="225"/>
      <c r="G39" s="225"/>
      <c r="H39" s="225"/>
      <c r="I39" s="225"/>
      <c r="J39" s="225"/>
      <c r="K39" s="13">
        <f t="shared" si="0"/>
        <v>0</v>
      </c>
      <c r="L39" s="228"/>
      <c r="M39" s="228"/>
      <c r="N39" s="228"/>
      <c r="O39" s="13">
        <f t="shared" si="1"/>
        <v>0</v>
      </c>
      <c r="P39" s="74">
        <f t="shared" si="2"/>
        <v>0</v>
      </c>
      <c r="Q39" s="150">
        <f t="shared" si="3"/>
        <v>0</v>
      </c>
      <c r="R39" s="224"/>
      <c r="S39" s="225"/>
      <c r="T39" s="225"/>
      <c r="U39" s="225"/>
      <c r="V39" s="225"/>
      <c r="W39" s="225"/>
      <c r="X39" s="225"/>
      <c r="Y39" s="13">
        <f t="shared" si="4"/>
        <v>0</v>
      </c>
      <c r="Z39" s="228"/>
      <c r="AA39" s="228"/>
      <c r="AB39" s="228"/>
      <c r="AC39" s="13">
        <f t="shared" si="5"/>
        <v>0</v>
      </c>
      <c r="AD39" s="74">
        <f t="shared" si="6"/>
        <v>0</v>
      </c>
      <c r="AE39" s="150">
        <f t="shared" si="7"/>
        <v>0</v>
      </c>
    </row>
    <row r="40" spans="2:31" s="7" customFormat="1" ht="24" customHeight="1">
      <c r="B40" s="14">
        <v>33</v>
      </c>
      <c r="C40" s="12">
        <f>students!D40</f>
        <v>0</v>
      </c>
      <c r="D40" s="224"/>
      <c r="E40" s="225"/>
      <c r="F40" s="225"/>
      <c r="G40" s="225"/>
      <c r="H40" s="225"/>
      <c r="I40" s="225"/>
      <c r="J40" s="225"/>
      <c r="K40" s="13">
        <f t="shared" si="0"/>
        <v>0</v>
      </c>
      <c r="L40" s="228"/>
      <c r="M40" s="228"/>
      <c r="N40" s="228"/>
      <c r="O40" s="13">
        <f t="shared" si="1"/>
        <v>0</v>
      </c>
      <c r="P40" s="74">
        <f t="shared" si="2"/>
        <v>0</v>
      </c>
      <c r="Q40" s="150">
        <f t="shared" si="3"/>
        <v>0</v>
      </c>
      <c r="R40" s="224"/>
      <c r="S40" s="225"/>
      <c r="T40" s="225"/>
      <c r="U40" s="225"/>
      <c r="V40" s="225"/>
      <c r="W40" s="225"/>
      <c r="X40" s="225"/>
      <c r="Y40" s="13">
        <f t="shared" si="4"/>
        <v>0</v>
      </c>
      <c r="Z40" s="228"/>
      <c r="AA40" s="228"/>
      <c r="AB40" s="228"/>
      <c r="AC40" s="13">
        <f t="shared" si="5"/>
        <v>0</v>
      </c>
      <c r="AD40" s="74">
        <f t="shared" si="6"/>
        <v>0</v>
      </c>
      <c r="AE40" s="150">
        <f t="shared" si="7"/>
        <v>0</v>
      </c>
    </row>
    <row r="41" spans="2:31" s="7" customFormat="1" ht="24" customHeight="1">
      <c r="B41" s="11">
        <v>34</v>
      </c>
      <c r="C41" s="12">
        <f>students!D41</f>
        <v>0</v>
      </c>
      <c r="D41" s="224"/>
      <c r="E41" s="225"/>
      <c r="F41" s="225"/>
      <c r="G41" s="225"/>
      <c r="H41" s="225"/>
      <c r="I41" s="225"/>
      <c r="J41" s="225"/>
      <c r="K41" s="13">
        <f t="shared" si="0"/>
        <v>0</v>
      </c>
      <c r="L41" s="228"/>
      <c r="M41" s="228"/>
      <c r="N41" s="228"/>
      <c r="O41" s="13">
        <f t="shared" si="1"/>
        <v>0</v>
      </c>
      <c r="P41" s="74">
        <f t="shared" si="2"/>
        <v>0</v>
      </c>
      <c r="Q41" s="150">
        <f t="shared" si="3"/>
        <v>0</v>
      </c>
      <c r="R41" s="224"/>
      <c r="S41" s="225"/>
      <c r="T41" s="225"/>
      <c r="U41" s="225"/>
      <c r="V41" s="225"/>
      <c r="W41" s="225"/>
      <c r="X41" s="225"/>
      <c r="Y41" s="13">
        <f t="shared" si="4"/>
        <v>0</v>
      </c>
      <c r="Z41" s="228"/>
      <c r="AA41" s="228"/>
      <c r="AB41" s="228"/>
      <c r="AC41" s="13">
        <f t="shared" si="5"/>
        <v>0</v>
      </c>
      <c r="AD41" s="74">
        <f t="shared" si="6"/>
        <v>0</v>
      </c>
      <c r="AE41" s="150">
        <f t="shared" si="7"/>
        <v>0</v>
      </c>
    </row>
    <row r="42" spans="2:31" s="7" customFormat="1" ht="24" customHeight="1">
      <c r="B42" s="14">
        <v>35</v>
      </c>
      <c r="C42" s="12">
        <f>students!D42</f>
        <v>0</v>
      </c>
      <c r="D42" s="224"/>
      <c r="E42" s="225"/>
      <c r="F42" s="225"/>
      <c r="G42" s="225"/>
      <c r="H42" s="225"/>
      <c r="I42" s="225"/>
      <c r="J42" s="225"/>
      <c r="K42" s="13">
        <f t="shared" si="0"/>
        <v>0</v>
      </c>
      <c r="L42" s="228"/>
      <c r="M42" s="228"/>
      <c r="N42" s="228"/>
      <c r="O42" s="13">
        <f t="shared" si="1"/>
        <v>0</v>
      </c>
      <c r="P42" s="74">
        <f t="shared" si="2"/>
        <v>0</v>
      </c>
      <c r="Q42" s="150">
        <f t="shared" si="3"/>
        <v>0</v>
      </c>
      <c r="R42" s="224"/>
      <c r="S42" s="225"/>
      <c r="T42" s="225"/>
      <c r="U42" s="225"/>
      <c r="V42" s="225"/>
      <c r="W42" s="225"/>
      <c r="X42" s="225"/>
      <c r="Y42" s="13">
        <f t="shared" si="4"/>
        <v>0</v>
      </c>
      <c r="Z42" s="228"/>
      <c r="AA42" s="228"/>
      <c r="AB42" s="228"/>
      <c r="AC42" s="13">
        <f t="shared" si="5"/>
        <v>0</v>
      </c>
      <c r="AD42" s="74">
        <f t="shared" si="6"/>
        <v>0</v>
      </c>
      <c r="AE42" s="150">
        <f t="shared" si="7"/>
        <v>0</v>
      </c>
    </row>
    <row r="43" spans="2:31" s="7" customFormat="1" ht="24" customHeight="1">
      <c r="B43" s="14">
        <v>36</v>
      </c>
      <c r="C43" s="12">
        <f>students!D43</f>
        <v>0</v>
      </c>
      <c r="D43" s="224"/>
      <c r="E43" s="225"/>
      <c r="F43" s="225"/>
      <c r="G43" s="225"/>
      <c r="H43" s="225"/>
      <c r="I43" s="225"/>
      <c r="J43" s="225"/>
      <c r="K43" s="13">
        <f t="shared" si="0"/>
        <v>0</v>
      </c>
      <c r="L43" s="228"/>
      <c r="M43" s="228"/>
      <c r="N43" s="228"/>
      <c r="O43" s="13">
        <f t="shared" si="1"/>
        <v>0</v>
      </c>
      <c r="P43" s="74">
        <f t="shared" si="2"/>
        <v>0</v>
      </c>
      <c r="Q43" s="150">
        <f t="shared" si="3"/>
        <v>0</v>
      </c>
      <c r="R43" s="224"/>
      <c r="S43" s="225"/>
      <c r="T43" s="225"/>
      <c r="U43" s="225"/>
      <c r="V43" s="225"/>
      <c r="W43" s="225"/>
      <c r="X43" s="225"/>
      <c r="Y43" s="13">
        <f t="shared" si="4"/>
        <v>0</v>
      </c>
      <c r="Z43" s="228"/>
      <c r="AA43" s="228"/>
      <c r="AB43" s="228"/>
      <c r="AC43" s="13">
        <f t="shared" si="5"/>
        <v>0</v>
      </c>
      <c r="AD43" s="74">
        <f t="shared" si="6"/>
        <v>0</v>
      </c>
      <c r="AE43" s="150">
        <f t="shared" si="7"/>
        <v>0</v>
      </c>
    </row>
    <row r="44" spans="2:31" s="7" customFormat="1" ht="24" customHeight="1">
      <c r="B44" s="11">
        <v>37</v>
      </c>
      <c r="C44" s="12">
        <f>students!D44</f>
        <v>0</v>
      </c>
      <c r="D44" s="224"/>
      <c r="E44" s="225"/>
      <c r="F44" s="225"/>
      <c r="G44" s="225"/>
      <c r="H44" s="225"/>
      <c r="I44" s="225"/>
      <c r="J44" s="225"/>
      <c r="K44" s="13">
        <f t="shared" si="0"/>
        <v>0</v>
      </c>
      <c r="L44" s="228"/>
      <c r="M44" s="228"/>
      <c r="N44" s="228"/>
      <c r="O44" s="13">
        <f t="shared" si="1"/>
        <v>0</v>
      </c>
      <c r="P44" s="74">
        <f t="shared" si="2"/>
        <v>0</v>
      </c>
      <c r="Q44" s="150">
        <f t="shared" si="3"/>
        <v>0</v>
      </c>
      <c r="R44" s="224"/>
      <c r="S44" s="225"/>
      <c r="T44" s="225"/>
      <c r="U44" s="225"/>
      <c r="V44" s="225"/>
      <c r="W44" s="225"/>
      <c r="X44" s="225"/>
      <c r="Y44" s="13">
        <f t="shared" si="4"/>
        <v>0</v>
      </c>
      <c r="Z44" s="228"/>
      <c r="AA44" s="228"/>
      <c r="AB44" s="228"/>
      <c r="AC44" s="13">
        <f t="shared" si="5"/>
        <v>0</v>
      </c>
      <c r="AD44" s="74">
        <f t="shared" si="6"/>
        <v>0</v>
      </c>
      <c r="AE44" s="150">
        <f t="shared" si="7"/>
        <v>0</v>
      </c>
    </row>
    <row r="45" spans="2:31" s="7" customFormat="1" ht="24" customHeight="1">
      <c r="B45" s="14">
        <v>38</v>
      </c>
      <c r="C45" s="12">
        <f>students!D45</f>
        <v>0</v>
      </c>
      <c r="D45" s="224"/>
      <c r="E45" s="225"/>
      <c r="F45" s="225"/>
      <c r="G45" s="225"/>
      <c r="H45" s="225"/>
      <c r="I45" s="225"/>
      <c r="J45" s="225"/>
      <c r="K45" s="13">
        <f t="shared" si="0"/>
        <v>0</v>
      </c>
      <c r="L45" s="228"/>
      <c r="M45" s="228"/>
      <c r="N45" s="228"/>
      <c r="O45" s="13">
        <f t="shared" si="1"/>
        <v>0</v>
      </c>
      <c r="P45" s="74">
        <f t="shared" si="2"/>
        <v>0</v>
      </c>
      <c r="Q45" s="150">
        <f t="shared" si="3"/>
        <v>0</v>
      </c>
      <c r="R45" s="224"/>
      <c r="S45" s="225"/>
      <c r="T45" s="225"/>
      <c r="U45" s="225"/>
      <c r="V45" s="225"/>
      <c r="W45" s="225"/>
      <c r="X45" s="225"/>
      <c r="Y45" s="13">
        <f t="shared" si="4"/>
        <v>0</v>
      </c>
      <c r="Z45" s="228"/>
      <c r="AA45" s="228"/>
      <c r="AB45" s="228"/>
      <c r="AC45" s="13">
        <f t="shared" si="5"/>
        <v>0</v>
      </c>
      <c r="AD45" s="74">
        <f t="shared" si="6"/>
        <v>0</v>
      </c>
      <c r="AE45" s="150">
        <f t="shared" si="7"/>
        <v>0</v>
      </c>
    </row>
    <row r="46" spans="2:31" s="7" customFormat="1" ht="24" customHeight="1">
      <c r="B46" s="14">
        <v>39</v>
      </c>
      <c r="C46" s="12">
        <f>students!D46</f>
        <v>0</v>
      </c>
      <c r="D46" s="224"/>
      <c r="E46" s="225"/>
      <c r="F46" s="225"/>
      <c r="G46" s="225"/>
      <c r="H46" s="225"/>
      <c r="I46" s="225"/>
      <c r="J46" s="225"/>
      <c r="K46" s="13">
        <f t="shared" si="0"/>
        <v>0</v>
      </c>
      <c r="L46" s="228"/>
      <c r="M46" s="228"/>
      <c r="N46" s="228"/>
      <c r="O46" s="13">
        <f t="shared" si="1"/>
        <v>0</v>
      </c>
      <c r="P46" s="74">
        <f t="shared" si="2"/>
        <v>0</v>
      </c>
      <c r="Q46" s="150">
        <f t="shared" si="3"/>
        <v>0</v>
      </c>
      <c r="R46" s="224"/>
      <c r="S46" s="225"/>
      <c r="T46" s="225"/>
      <c r="U46" s="225"/>
      <c r="V46" s="225"/>
      <c r="W46" s="225"/>
      <c r="X46" s="225"/>
      <c r="Y46" s="13">
        <f t="shared" si="4"/>
        <v>0</v>
      </c>
      <c r="Z46" s="228"/>
      <c r="AA46" s="228"/>
      <c r="AB46" s="228"/>
      <c r="AC46" s="13">
        <f t="shared" si="5"/>
        <v>0</v>
      </c>
      <c r="AD46" s="74">
        <f t="shared" si="6"/>
        <v>0</v>
      </c>
      <c r="AE46" s="150">
        <f t="shared" si="7"/>
        <v>0</v>
      </c>
    </row>
    <row r="47" spans="2:31" s="7" customFormat="1" ht="24" customHeight="1">
      <c r="B47" s="11">
        <v>40</v>
      </c>
      <c r="C47" s="12">
        <f>students!D47</f>
        <v>0</v>
      </c>
      <c r="D47" s="224"/>
      <c r="E47" s="225"/>
      <c r="F47" s="225"/>
      <c r="G47" s="225"/>
      <c r="H47" s="225"/>
      <c r="I47" s="225"/>
      <c r="J47" s="225"/>
      <c r="K47" s="13">
        <f t="shared" si="0"/>
        <v>0</v>
      </c>
      <c r="L47" s="228"/>
      <c r="M47" s="228"/>
      <c r="N47" s="228"/>
      <c r="O47" s="13">
        <f t="shared" si="1"/>
        <v>0</v>
      </c>
      <c r="P47" s="74">
        <f t="shared" si="2"/>
        <v>0</v>
      </c>
      <c r="Q47" s="150">
        <f t="shared" si="3"/>
        <v>0</v>
      </c>
      <c r="R47" s="224"/>
      <c r="S47" s="225"/>
      <c r="T47" s="225"/>
      <c r="U47" s="225"/>
      <c r="V47" s="225"/>
      <c r="W47" s="225"/>
      <c r="X47" s="225"/>
      <c r="Y47" s="13">
        <f t="shared" si="4"/>
        <v>0</v>
      </c>
      <c r="Z47" s="228"/>
      <c r="AA47" s="228"/>
      <c r="AB47" s="228"/>
      <c r="AC47" s="13">
        <f t="shared" si="5"/>
        <v>0</v>
      </c>
      <c r="AD47" s="74">
        <f t="shared" si="6"/>
        <v>0</v>
      </c>
      <c r="AE47" s="150">
        <f t="shared" si="7"/>
        <v>0</v>
      </c>
    </row>
    <row r="48" spans="2:31" s="7" customFormat="1" ht="24" customHeight="1">
      <c r="B48" s="14">
        <v>41</v>
      </c>
      <c r="C48" s="12">
        <f>students!D48</f>
        <v>0</v>
      </c>
      <c r="D48" s="224"/>
      <c r="E48" s="225"/>
      <c r="F48" s="225"/>
      <c r="G48" s="225"/>
      <c r="H48" s="225"/>
      <c r="I48" s="225"/>
      <c r="J48" s="225"/>
      <c r="K48" s="13">
        <f t="shared" si="0"/>
        <v>0</v>
      </c>
      <c r="L48" s="228"/>
      <c r="M48" s="228"/>
      <c r="N48" s="228"/>
      <c r="O48" s="13">
        <f t="shared" si="1"/>
        <v>0</v>
      </c>
      <c r="P48" s="74">
        <f t="shared" si="2"/>
        <v>0</v>
      </c>
      <c r="Q48" s="150">
        <f t="shared" si="3"/>
        <v>0</v>
      </c>
      <c r="R48" s="224"/>
      <c r="S48" s="225"/>
      <c r="T48" s="225"/>
      <c r="U48" s="225"/>
      <c r="V48" s="225"/>
      <c r="W48" s="225"/>
      <c r="X48" s="225"/>
      <c r="Y48" s="13">
        <f t="shared" si="4"/>
        <v>0</v>
      </c>
      <c r="Z48" s="228"/>
      <c r="AA48" s="228"/>
      <c r="AB48" s="228"/>
      <c r="AC48" s="13">
        <f t="shared" si="5"/>
        <v>0</v>
      </c>
      <c r="AD48" s="74">
        <f t="shared" si="6"/>
        <v>0</v>
      </c>
      <c r="AE48" s="150">
        <f t="shared" si="7"/>
        <v>0</v>
      </c>
    </row>
    <row r="49" spans="2:31" s="7" customFormat="1" ht="24" customHeight="1">
      <c r="B49" s="14">
        <v>42</v>
      </c>
      <c r="C49" s="12">
        <f>students!D49</f>
        <v>0</v>
      </c>
      <c r="D49" s="224"/>
      <c r="E49" s="225"/>
      <c r="F49" s="225"/>
      <c r="G49" s="225"/>
      <c r="H49" s="225"/>
      <c r="I49" s="225"/>
      <c r="J49" s="225"/>
      <c r="K49" s="13">
        <f t="shared" si="0"/>
        <v>0</v>
      </c>
      <c r="L49" s="228"/>
      <c r="M49" s="228"/>
      <c r="N49" s="228"/>
      <c r="O49" s="13">
        <f t="shared" si="1"/>
        <v>0</v>
      </c>
      <c r="P49" s="74">
        <f t="shared" si="2"/>
        <v>0</v>
      </c>
      <c r="Q49" s="150">
        <f t="shared" si="3"/>
        <v>0</v>
      </c>
      <c r="R49" s="224"/>
      <c r="S49" s="225"/>
      <c r="T49" s="225"/>
      <c r="U49" s="225"/>
      <c r="V49" s="225"/>
      <c r="W49" s="225"/>
      <c r="X49" s="225"/>
      <c r="Y49" s="13">
        <f t="shared" si="4"/>
        <v>0</v>
      </c>
      <c r="Z49" s="228"/>
      <c r="AA49" s="228"/>
      <c r="AB49" s="228"/>
      <c r="AC49" s="13">
        <f t="shared" si="5"/>
        <v>0</v>
      </c>
      <c r="AD49" s="74">
        <f t="shared" si="6"/>
        <v>0</v>
      </c>
      <c r="AE49" s="150">
        <f t="shared" si="7"/>
        <v>0</v>
      </c>
    </row>
    <row r="50" spans="2:31" s="7" customFormat="1" ht="24" customHeight="1">
      <c r="B50" s="11">
        <v>43</v>
      </c>
      <c r="C50" s="12">
        <f>students!D50</f>
        <v>0</v>
      </c>
      <c r="D50" s="224"/>
      <c r="E50" s="225"/>
      <c r="F50" s="225"/>
      <c r="G50" s="225"/>
      <c r="H50" s="225"/>
      <c r="I50" s="225"/>
      <c r="J50" s="225"/>
      <c r="K50" s="13">
        <f t="shared" si="0"/>
        <v>0</v>
      </c>
      <c r="L50" s="228"/>
      <c r="M50" s="228"/>
      <c r="N50" s="228"/>
      <c r="O50" s="13">
        <f t="shared" si="1"/>
        <v>0</v>
      </c>
      <c r="P50" s="74">
        <f t="shared" si="2"/>
        <v>0</v>
      </c>
      <c r="Q50" s="150">
        <f t="shared" si="3"/>
        <v>0</v>
      </c>
      <c r="R50" s="224"/>
      <c r="S50" s="225"/>
      <c r="T50" s="225"/>
      <c r="U50" s="225"/>
      <c r="V50" s="225"/>
      <c r="W50" s="225"/>
      <c r="X50" s="225"/>
      <c r="Y50" s="13">
        <f t="shared" si="4"/>
        <v>0</v>
      </c>
      <c r="Z50" s="228"/>
      <c r="AA50" s="228"/>
      <c r="AB50" s="228"/>
      <c r="AC50" s="13">
        <f t="shared" si="5"/>
        <v>0</v>
      </c>
      <c r="AD50" s="74">
        <f t="shared" si="6"/>
        <v>0</v>
      </c>
      <c r="AE50" s="150">
        <f t="shared" si="7"/>
        <v>0</v>
      </c>
    </row>
    <row r="51" spans="2:31" s="7" customFormat="1" ht="24" customHeight="1">
      <c r="B51" s="14">
        <v>44</v>
      </c>
      <c r="C51" s="12">
        <f>students!D51</f>
        <v>0</v>
      </c>
      <c r="D51" s="224"/>
      <c r="E51" s="225"/>
      <c r="F51" s="225"/>
      <c r="G51" s="225"/>
      <c r="H51" s="225"/>
      <c r="I51" s="225"/>
      <c r="J51" s="225"/>
      <c r="K51" s="13">
        <f t="shared" si="0"/>
        <v>0</v>
      </c>
      <c r="L51" s="228"/>
      <c r="M51" s="228"/>
      <c r="N51" s="228"/>
      <c r="O51" s="13">
        <f t="shared" si="1"/>
        <v>0</v>
      </c>
      <c r="P51" s="74">
        <f t="shared" si="2"/>
        <v>0</v>
      </c>
      <c r="Q51" s="150">
        <f t="shared" si="3"/>
        <v>0</v>
      </c>
      <c r="R51" s="224"/>
      <c r="S51" s="225"/>
      <c r="T51" s="225"/>
      <c r="U51" s="225"/>
      <c r="V51" s="225"/>
      <c r="W51" s="225"/>
      <c r="X51" s="225"/>
      <c r="Y51" s="13">
        <f t="shared" si="4"/>
        <v>0</v>
      </c>
      <c r="Z51" s="228"/>
      <c r="AA51" s="228"/>
      <c r="AB51" s="228"/>
      <c r="AC51" s="13">
        <f t="shared" si="5"/>
        <v>0</v>
      </c>
      <c r="AD51" s="74">
        <f t="shared" si="6"/>
        <v>0</v>
      </c>
      <c r="AE51" s="150">
        <f t="shared" si="7"/>
        <v>0</v>
      </c>
    </row>
    <row r="52" spans="2:31" s="7" customFormat="1" ht="24" customHeight="1">
      <c r="B52" s="14">
        <v>45</v>
      </c>
      <c r="C52" s="12">
        <f>students!D52</f>
        <v>0</v>
      </c>
      <c r="D52" s="224"/>
      <c r="E52" s="225"/>
      <c r="F52" s="225"/>
      <c r="G52" s="225"/>
      <c r="H52" s="225"/>
      <c r="I52" s="225"/>
      <c r="J52" s="225"/>
      <c r="K52" s="13">
        <f t="shared" si="0"/>
        <v>0</v>
      </c>
      <c r="L52" s="228"/>
      <c r="M52" s="228"/>
      <c r="N52" s="228"/>
      <c r="O52" s="13">
        <f t="shared" si="1"/>
        <v>0</v>
      </c>
      <c r="P52" s="74">
        <f t="shared" si="2"/>
        <v>0</v>
      </c>
      <c r="Q52" s="150">
        <f t="shared" si="3"/>
        <v>0</v>
      </c>
      <c r="R52" s="224"/>
      <c r="S52" s="225"/>
      <c r="T52" s="225"/>
      <c r="U52" s="225"/>
      <c r="V52" s="225"/>
      <c r="W52" s="225"/>
      <c r="X52" s="225"/>
      <c r="Y52" s="13">
        <f t="shared" si="4"/>
        <v>0</v>
      </c>
      <c r="Z52" s="228"/>
      <c r="AA52" s="228"/>
      <c r="AB52" s="228"/>
      <c r="AC52" s="13">
        <f t="shared" si="5"/>
        <v>0</v>
      </c>
      <c r="AD52" s="74">
        <f t="shared" si="6"/>
        <v>0</v>
      </c>
      <c r="AE52" s="150">
        <f t="shared" si="7"/>
        <v>0</v>
      </c>
    </row>
    <row r="53" spans="2:31" s="7" customFormat="1" ht="24" customHeight="1">
      <c r="B53" s="11">
        <v>46</v>
      </c>
      <c r="C53" s="12">
        <f>students!D53</f>
        <v>0</v>
      </c>
      <c r="D53" s="224"/>
      <c r="E53" s="225"/>
      <c r="F53" s="225"/>
      <c r="G53" s="225"/>
      <c r="H53" s="225"/>
      <c r="I53" s="225"/>
      <c r="J53" s="225"/>
      <c r="K53" s="13">
        <f t="shared" si="0"/>
        <v>0</v>
      </c>
      <c r="L53" s="228"/>
      <c r="M53" s="228"/>
      <c r="N53" s="228"/>
      <c r="O53" s="13">
        <f t="shared" si="1"/>
        <v>0</v>
      </c>
      <c r="P53" s="74">
        <f t="shared" si="2"/>
        <v>0</v>
      </c>
      <c r="Q53" s="150">
        <f t="shared" si="3"/>
        <v>0</v>
      </c>
      <c r="R53" s="224"/>
      <c r="S53" s="225"/>
      <c r="T53" s="225"/>
      <c r="U53" s="225"/>
      <c r="V53" s="225"/>
      <c r="W53" s="225"/>
      <c r="X53" s="225"/>
      <c r="Y53" s="13">
        <f t="shared" si="4"/>
        <v>0</v>
      </c>
      <c r="Z53" s="228"/>
      <c r="AA53" s="228"/>
      <c r="AB53" s="228"/>
      <c r="AC53" s="13">
        <f t="shared" si="5"/>
        <v>0</v>
      </c>
      <c r="AD53" s="74">
        <f t="shared" si="6"/>
        <v>0</v>
      </c>
      <c r="AE53" s="150">
        <f t="shared" si="7"/>
        <v>0</v>
      </c>
    </row>
    <row r="54" spans="2:31" s="7" customFormat="1" ht="24" customHeight="1">
      <c r="B54" s="14">
        <v>47</v>
      </c>
      <c r="C54" s="12">
        <f>students!D54</f>
        <v>0</v>
      </c>
      <c r="D54" s="224"/>
      <c r="E54" s="225"/>
      <c r="F54" s="225"/>
      <c r="G54" s="225"/>
      <c r="H54" s="225"/>
      <c r="I54" s="225"/>
      <c r="J54" s="225"/>
      <c r="K54" s="13">
        <f t="shared" si="0"/>
        <v>0</v>
      </c>
      <c r="L54" s="228"/>
      <c r="M54" s="228"/>
      <c r="N54" s="228"/>
      <c r="O54" s="13">
        <f t="shared" si="1"/>
        <v>0</v>
      </c>
      <c r="P54" s="74">
        <f t="shared" si="2"/>
        <v>0</v>
      </c>
      <c r="Q54" s="150">
        <f t="shared" si="3"/>
        <v>0</v>
      </c>
      <c r="R54" s="224"/>
      <c r="S54" s="225"/>
      <c r="T54" s="225"/>
      <c r="U54" s="225"/>
      <c r="V54" s="225"/>
      <c r="W54" s="225"/>
      <c r="X54" s="225"/>
      <c r="Y54" s="13">
        <f t="shared" si="4"/>
        <v>0</v>
      </c>
      <c r="Z54" s="228"/>
      <c r="AA54" s="228"/>
      <c r="AB54" s="228"/>
      <c r="AC54" s="13">
        <f t="shared" si="5"/>
        <v>0</v>
      </c>
      <c r="AD54" s="74">
        <f t="shared" si="6"/>
        <v>0</v>
      </c>
      <c r="AE54" s="150">
        <f t="shared" si="7"/>
        <v>0</v>
      </c>
    </row>
    <row r="55" spans="2:31" s="7" customFormat="1" ht="24" customHeight="1">
      <c r="B55" s="14">
        <v>48</v>
      </c>
      <c r="C55" s="12">
        <f>students!D55</f>
        <v>0</v>
      </c>
      <c r="D55" s="224"/>
      <c r="E55" s="225"/>
      <c r="F55" s="225"/>
      <c r="G55" s="225"/>
      <c r="H55" s="225"/>
      <c r="I55" s="225"/>
      <c r="J55" s="225"/>
      <c r="K55" s="13">
        <f t="shared" si="0"/>
        <v>0</v>
      </c>
      <c r="L55" s="228"/>
      <c r="M55" s="228"/>
      <c r="N55" s="228"/>
      <c r="O55" s="13">
        <f t="shared" si="1"/>
        <v>0</v>
      </c>
      <c r="P55" s="74">
        <f t="shared" si="2"/>
        <v>0</v>
      </c>
      <c r="Q55" s="150">
        <f t="shared" si="3"/>
        <v>0</v>
      </c>
      <c r="R55" s="224"/>
      <c r="S55" s="225"/>
      <c r="T55" s="225"/>
      <c r="U55" s="225"/>
      <c r="V55" s="225"/>
      <c r="W55" s="225"/>
      <c r="X55" s="225"/>
      <c r="Y55" s="13">
        <f t="shared" si="4"/>
        <v>0</v>
      </c>
      <c r="Z55" s="228"/>
      <c r="AA55" s="228"/>
      <c r="AB55" s="228"/>
      <c r="AC55" s="13">
        <f t="shared" si="5"/>
        <v>0</v>
      </c>
      <c r="AD55" s="74">
        <f t="shared" si="6"/>
        <v>0</v>
      </c>
      <c r="AE55" s="150">
        <f t="shared" si="7"/>
        <v>0</v>
      </c>
    </row>
    <row r="56" spans="2:31" s="7" customFormat="1" ht="24" customHeight="1">
      <c r="B56" s="11">
        <v>49</v>
      </c>
      <c r="C56" s="12">
        <f>students!D56</f>
        <v>0</v>
      </c>
      <c r="D56" s="224"/>
      <c r="E56" s="225"/>
      <c r="F56" s="225"/>
      <c r="G56" s="225"/>
      <c r="H56" s="225"/>
      <c r="I56" s="225"/>
      <c r="J56" s="225"/>
      <c r="K56" s="13">
        <f t="shared" si="0"/>
        <v>0</v>
      </c>
      <c r="L56" s="228"/>
      <c r="M56" s="228"/>
      <c r="N56" s="228"/>
      <c r="O56" s="13">
        <f t="shared" si="1"/>
        <v>0</v>
      </c>
      <c r="P56" s="74">
        <f t="shared" si="2"/>
        <v>0</v>
      </c>
      <c r="Q56" s="150">
        <f t="shared" si="3"/>
        <v>0</v>
      </c>
      <c r="R56" s="224"/>
      <c r="S56" s="225"/>
      <c r="T56" s="225"/>
      <c r="U56" s="225"/>
      <c r="V56" s="225"/>
      <c r="W56" s="225"/>
      <c r="X56" s="225"/>
      <c r="Y56" s="13">
        <f t="shared" si="4"/>
        <v>0</v>
      </c>
      <c r="Z56" s="228"/>
      <c r="AA56" s="228"/>
      <c r="AB56" s="228"/>
      <c r="AC56" s="13">
        <f t="shared" si="5"/>
        <v>0</v>
      </c>
      <c r="AD56" s="74">
        <f t="shared" si="6"/>
        <v>0</v>
      </c>
      <c r="AE56" s="150">
        <f t="shared" si="7"/>
        <v>0</v>
      </c>
    </row>
    <row r="57" spans="2:31" s="7" customFormat="1" ht="24" customHeight="1">
      <c r="B57" s="14">
        <v>50</v>
      </c>
      <c r="C57" s="12">
        <f>students!D57</f>
        <v>0</v>
      </c>
      <c r="D57" s="224"/>
      <c r="E57" s="225"/>
      <c r="F57" s="225"/>
      <c r="G57" s="225"/>
      <c r="H57" s="225"/>
      <c r="I57" s="225"/>
      <c r="J57" s="225"/>
      <c r="K57" s="13">
        <f t="shared" si="0"/>
        <v>0</v>
      </c>
      <c r="L57" s="228"/>
      <c r="M57" s="228"/>
      <c r="N57" s="228"/>
      <c r="O57" s="13">
        <f t="shared" si="1"/>
        <v>0</v>
      </c>
      <c r="P57" s="74">
        <f t="shared" si="2"/>
        <v>0</v>
      </c>
      <c r="Q57" s="150">
        <f t="shared" si="3"/>
        <v>0</v>
      </c>
      <c r="R57" s="224"/>
      <c r="S57" s="225"/>
      <c r="T57" s="225"/>
      <c r="U57" s="225"/>
      <c r="V57" s="225"/>
      <c r="W57" s="225"/>
      <c r="X57" s="225"/>
      <c r="Y57" s="13">
        <f t="shared" si="4"/>
        <v>0</v>
      </c>
      <c r="Z57" s="228"/>
      <c r="AA57" s="228"/>
      <c r="AB57" s="228"/>
      <c r="AC57" s="13">
        <f t="shared" si="5"/>
        <v>0</v>
      </c>
      <c r="AD57" s="74">
        <f t="shared" si="6"/>
        <v>0</v>
      </c>
      <c r="AE57" s="150">
        <f t="shared" si="7"/>
        <v>0</v>
      </c>
    </row>
    <row r="58" spans="2:31" s="7" customFormat="1" ht="24" customHeight="1">
      <c r="B58" s="14">
        <v>51</v>
      </c>
      <c r="C58" s="12">
        <f>students!D58</f>
        <v>0</v>
      </c>
      <c r="D58" s="224"/>
      <c r="E58" s="225"/>
      <c r="F58" s="225"/>
      <c r="G58" s="225"/>
      <c r="H58" s="225"/>
      <c r="I58" s="225"/>
      <c r="J58" s="225"/>
      <c r="K58" s="13">
        <f t="shared" si="0"/>
        <v>0</v>
      </c>
      <c r="L58" s="228"/>
      <c r="M58" s="228"/>
      <c r="N58" s="228"/>
      <c r="O58" s="13">
        <f t="shared" si="1"/>
        <v>0</v>
      </c>
      <c r="P58" s="74">
        <f t="shared" si="2"/>
        <v>0</v>
      </c>
      <c r="Q58" s="150">
        <f t="shared" si="3"/>
        <v>0</v>
      </c>
      <c r="R58" s="224"/>
      <c r="S58" s="225"/>
      <c r="T58" s="225"/>
      <c r="U58" s="225"/>
      <c r="V58" s="225"/>
      <c r="W58" s="225"/>
      <c r="X58" s="225"/>
      <c r="Y58" s="13">
        <f t="shared" si="4"/>
        <v>0</v>
      </c>
      <c r="Z58" s="228"/>
      <c r="AA58" s="228"/>
      <c r="AB58" s="228"/>
      <c r="AC58" s="13">
        <f t="shared" si="5"/>
        <v>0</v>
      </c>
      <c r="AD58" s="74">
        <f t="shared" si="6"/>
        <v>0</v>
      </c>
      <c r="AE58" s="150">
        <f t="shared" si="7"/>
        <v>0</v>
      </c>
    </row>
    <row r="59" spans="2:31" s="7" customFormat="1" ht="24" customHeight="1">
      <c r="B59" s="11">
        <v>52</v>
      </c>
      <c r="C59" s="12">
        <f>students!D59</f>
        <v>0</v>
      </c>
      <c r="D59" s="224"/>
      <c r="E59" s="225"/>
      <c r="F59" s="225"/>
      <c r="G59" s="225"/>
      <c r="H59" s="225"/>
      <c r="I59" s="225"/>
      <c r="J59" s="225"/>
      <c r="K59" s="13">
        <f t="shared" si="0"/>
        <v>0</v>
      </c>
      <c r="L59" s="228"/>
      <c r="M59" s="228"/>
      <c r="N59" s="228"/>
      <c r="O59" s="13">
        <f t="shared" si="1"/>
        <v>0</v>
      </c>
      <c r="P59" s="74">
        <f t="shared" si="2"/>
        <v>0</v>
      </c>
      <c r="Q59" s="150">
        <f t="shared" si="3"/>
        <v>0</v>
      </c>
      <c r="R59" s="224"/>
      <c r="S59" s="225"/>
      <c r="T59" s="225"/>
      <c r="U59" s="225"/>
      <c r="V59" s="225"/>
      <c r="W59" s="225"/>
      <c r="X59" s="225"/>
      <c r="Y59" s="13">
        <f t="shared" si="4"/>
        <v>0</v>
      </c>
      <c r="Z59" s="228"/>
      <c r="AA59" s="228"/>
      <c r="AB59" s="228"/>
      <c r="AC59" s="13">
        <f t="shared" si="5"/>
        <v>0</v>
      </c>
      <c r="AD59" s="74">
        <f t="shared" si="6"/>
        <v>0</v>
      </c>
      <c r="AE59" s="150">
        <f t="shared" si="7"/>
        <v>0</v>
      </c>
    </row>
    <row r="60" spans="2:31" s="7" customFormat="1" ht="24" customHeight="1">
      <c r="B60" s="14">
        <v>53</v>
      </c>
      <c r="C60" s="12">
        <f>students!D60</f>
        <v>0</v>
      </c>
      <c r="D60" s="224"/>
      <c r="E60" s="225"/>
      <c r="F60" s="225"/>
      <c r="G60" s="225"/>
      <c r="H60" s="225"/>
      <c r="I60" s="225"/>
      <c r="J60" s="225"/>
      <c r="K60" s="13">
        <f t="shared" si="0"/>
        <v>0</v>
      </c>
      <c r="L60" s="228"/>
      <c r="M60" s="228"/>
      <c r="N60" s="228"/>
      <c r="O60" s="13">
        <f t="shared" si="1"/>
        <v>0</v>
      </c>
      <c r="P60" s="74">
        <f t="shared" si="2"/>
        <v>0</v>
      </c>
      <c r="Q60" s="150">
        <f t="shared" si="3"/>
        <v>0</v>
      </c>
      <c r="R60" s="224"/>
      <c r="S60" s="225"/>
      <c r="T60" s="225"/>
      <c r="U60" s="225"/>
      <c r="V60" s="225"/>
      <c r="W60" s="225"/>
      <c r="X60" s="225"/>
      <c r="Y60" s="13">
        <f t="shared" si="4"/>
        <v>0</v>
      </c>
      <c r="Z60" s="228"/>
      <c r="AA60" s="228"/>
      <c r="AB60" s="228"/>
      <c r="AC60" s="13">
        <f t="shared" si="5"/>
        <v>0</v>
      </c>
      <c r="AD60" s="74">
        <f t="shared" si="6"/>
        <v>0</v>
      </c>
      <c r="AE60" s="150">
        <f t="shared" si="7"/>
        <v>0</v>
      </c>
    </row>
    <row r="61" spans="2:31" s="7" customFormat="1" ht="24" customHeight="1">
      <c r="B61" s="14">
        <v>54</v>
      </c>
      <c r="C61" s="12">
        <f>students!D61</f>
        <v>0</v>
      </c>
      <c r="D61" s="224"/>
      <c r="E61" s="225"/>
      <c r="F61" s="225"/>
      <c r="G61" s="225"/>
      <c r="H61" s="225"/>
      <c r="I61" s="225"/>
      <c r="J61" s="225"/>
      <c r="K61" s="13">
        <f t="shared" si="0"/>
        <v>0</v>
      </c>
      <c r="L61" s="228"/>
      <c r="M61" s="228"/>
      <c r="N61" s="228"/>
      <c r="O61" s="13">
        <f t="shared" si="1"/>
        <v>0</v>
      </c>
      <c r="P61" s="74">
        <f t="shared" si="2"/>
        <v>0</v>
      </c>
      <c r="Q61" s="150">
        <f t="shared" si="3"/>
        <v>0</v>
      </c>
      <c r="R61" s="224"/>
      <c r="S61" s="225"/>
      <c r="T61" s="225"/>
      <c r="U61" s="225"/>
      <c r="V61" s="225"/>
      <c r="W61" s="225"/>
      <c r="X61" s="225"/>
      <c r="Y61" s="13">
        <f t="shared" si="4"/>
        <v>0</v>
      </c>
      <c r="Z61" s="228"/>
      <c r="AA61" s="228"/>
      <c r="AB61" s="228"/>
      <c r="AC61" s="13">
        <f t="shared" si="5"/>
        <v>0</v>
      </c>
      <c r="AD61" s="74">
        <f t="shared" si="6"/>
        <v>0</v>
      </c>
      <c r="AE61" s="150">
        <f t="shared" si="7"/>
        <v>0</v>
      </c>
    </row>
    <row r="62" spans="2:31" s="7" customFormat="1" ht="24" customHeight="1">
      <c r="B62" s="11">
        <v>55</v>
      </c>
      <c r="C62" s="12">
        <f>students!D62</f>
        <v>0</v>
      </c>
      <c r="D62" s="224"/>
      <c r="E62" s="225"/>
      <c r="F62" s="225"/>
      <c r="G62" s="225"/>
      <c r="H62" s="225"/>
      <c r="I62" s="225"/>
      <c r="J62" s="225"/>
      <c r="K62" s="13">
        <f t="shared" si="0"/>
        <v>0</v>
      </c>
      <c r="L62" s="228"/>
      <c r="M62" s="228"/>
      <c r="N62" s="228"/>
      <c r="O62" s="13">
        <f t="shared" si="1"/>
        <v>0</v>
      </c>
      <c r="P62" s="74">
        <f t="shared" si="2"/>
        <v>0</v>
      </c>
      <c r="Q62" s="150">
        <f t="shared" si="3"/>
        <v>0</v>
      </c>
      <c r="R62" s="224"/>
      <c r="S62" s="225"/>
      <c r="T62" s="225"/>
      <c r="U62" s="225"/>
      <c r="V62" s="225"/>
      <c r="W62" s="225"/>
      <c r="X62" s="225"/>
      <c r="Y62" s="13">
        <f t="shared" si="4"/>
        <v>0</v>
      </c>
      <c r="Z62" s="228"/>
      <c r="AA62" s="228"/>
      <c r="AB62" s="228"/>
      <c r="AC62" s="13">
        <f t="shared" si="5"/>
        <v>0</v>
      </c>
      <c r="AD62" s="74">
        <f t="shared" si="6"/>
        <v>0</v>
      </c>
      <c r="AE62" s="150">
        <f t="shared" si="7"/>
        <v>0</v>
      </c>
    </row>
    <row r="63" spans="2:31" s="7" customFormat="1" ht="24" customHeight="1">
      <c r="B63" s="14">
        <v>56</v>
      </c>
      <c r="C63" s="12">
        <f>students!D63</f>
        <v>0</v>
      </c>
      <c r="D63" s="224"/>
      <c r="E63" s="225"/>
      <c r="F63" s="225"/>
      <c r="G63" s="225"/>
      <c r="H63" s="225"/>
      <c r="I63" s="225"/>
      <c r="J63" s="225"/>
      <c r="K63" s="13">
        <f t="shared" si="0"/>
        <v>0</v>
      </c>
      <c r="L63" s="228"/>
      <c r="M63" s="228"/>
      <c r="N63" s="228"/>
      <c r="O63" s="13">
        <f t="shared" si="1"/>
        <v>0</v>
      </c>
      <c r="P63" s="74">
        <f t="shared" si="2"/>
        <v>0</v>
      </c>
      <c r="Q63" s="150">
        <f t="shared" si="3"/>
        <v>0</v>
      </c>
      <c r="R63" s="224"/>
      <c r="S63" s="225"/>
      <c r="T63" s="225"/>
      <c r="U63" s="225"/>
      <c r="V63" s="225"/>
      <c r="W63" s="225"/>
      <c r="X63" s="225"/>
      <c r="Y63" s="13">
        <f t="shared" si="4"/>
        <v>0</v>
      </c>
      <c r="Z63" s="228"/>
      <c r="AA63" s="228"/>
      <c r="AB63" s="228"/>
      <c r="AC63" s="13">
        <f t="shared" si="5"/>
        <v>0</v>
      </c>
      <c r="AD63" s="74">
        <f t="shared" si="6"/>
        <v>0</v>
      </c>
      <c r="AE63" s="150">
        <f t="shared" si="7"/>
        <v>0</v>
      </c>
    </row>
    <row r="64" spans="2:31" s="7" customFormat="1" ht="24" customHeight="1">
      <c r="B64" s="14">
        <v>57</v>
      </c>
      <c r="C64" s="12">
        <f>students!D64</f>
        <v>0</v>
      </c>
      <c r="D64" s="224"/>
      <c r="E64" s="225"/>
      <c r="F64" s="225"/>
      <c r="G64" s="225"/>
      <c r="H64" s="225"/>
      <c r="I64" s="225"/>
      <c r="J64" s="225"/>
      <c r="K64" s="13">
        <f t="shared" si="0"/>
        <v>0</v>
      </c>
      <c r="L64" s="228"/>
      <c r="M64" s="228"/>
      <c r="N64" s="228"/>
      <c r="O64" s="13">
        <f t="shared" si="1"/>
        <v>0</v>
      </c>
      <c r="P64" s="74">
        <f t="shared" si="2"/>
        <v>0</v>
      </c>
      <c r="Q64" s="150">
        <f t="shared" si="3"/>
        <v>0</v>
      </c>
      <c r="R64" s="224"/>
      <c r="S64" s="225"/>
      <c r="T64" s="225"/>
      <c r="U64" s="225"/>
      <c r="V64" s="225"/>
      <c r="W64" s="225"/>
      <c r="X64" s="225"/>
      <c r="Y64" s="13">
        <f t="shared" si="4"/>
        <v>0</v>
      </c>
      <c r="Z64" s="228"/>
      <c r="AA64" s="228"/>
      <c r="AB64" s="228"/>
      <c r="AC64" s="13">
        <f t="shared" si="5"/>
        <v>0</v>
      </c>
      <c r="AD64" s="74">
        <f t="shared" si="6"/>
        <v>0</v>
      </c>
      <c r="AE64" s="150">
        <f t="shared" si="7"/>
        <v>0</v>
      </c>
    </row>
    <row r="65" spans="2:31" s="7" customFormat="1" ht="24" customHeight="1">
      <c r="B65" s="11">
        <v>58</v>
      </c>
      <c r="C65" s="12">
        <f>students!D65</f>
        <v>0</v>
      </c>
      <c r="D65" s="224"/>
      <c r="E65" s="225"/>
      <c r="F65" s="225"/>
      <c r="G65" s="225"/>
      <c r="H65" s="225"/>
      <c r="I65" s="225"/>
      <c r="J65" s="225"/>
      <c r="K65" s="13">
        <f t="shared" si="0"/>
        <v>0</v>
      </c>
      <c r="L65" s="228"/>
      <c r="M65" s="228"/>
      <c r="N65" s="228"/>
      <c r="O65" s="13">
        <f t="shared" si="1"/>
        <v>0</v>
      </c>
      <c r="P65" s="74">
        <f t="shared" si="2"/>
        <v>0</v>
      </c>
      <c r="Q65" s="150">
        <f t="shared" si="3"/>
        <v>0</v>
      </c>
      <c r="R65" s="224"/>
      <c r="S65" s="225"/>
      <c r="T65" s="225"/>
      <c r="U65" s="225"/>
      <c r="V65" s="225"/>
      <c r="W65" s="225"/>
      <c r="X65" s="225"/>
      <c r="Y65" s="13">
        <f t="shared" si="4"/>
        <v>0</v>
      </c>
      <c r="Z65" s="228"/>
      <c r="AA65" s="228"/>
      <c r="AB65" s="228"/>
      <c r="AC65" s="13">
        <f t="shared" si="5"/>
        <v>0</v>
      </c>
      <c r="AD65" s="74">
        <f t="shared" si="6"/>
        <v>0</v>
      </c>
      <c r="AE65" s="150">
        <f t="shared" si="7"/>
        <v>0</v>
      </c>
    </row>
    <row r="66" spans="2:31" s="7" customFormat="1" ht="24" customHeight="1">
      <c r="B66" s="14">
        <v>59</v>
      </c>
      <c r="C66" s="12">
        <f>students!D66</f>
        <v>0</v>
      </c>
      <c r="D66" s="224"/>
      <c r="E66" s="225"/>
      <c r="F66" s="225"/>
      <c r="G66" s="225"/>
      <c r="H66" s="225"/>
      <c r="I66" s="225"/>
      <c r="J66" s="225"/>
      <c r="K66" s="13">
        <f t="shared" si="0"/>
        <v>0</v>
      </c>
      <c r="L66" s="228"/>
      <c r="M66" s="228"/>
      <c r="N66" s="228"/>
      <c r="O66" s="13">
        <f t="shared" si="1"/>
        <v>0</v>
      </c>
      <c r="P66" s="74">
        <f t="shared" si="2"/>
        <v>0</v>
      </c>
      <c r="Q66" s="150">
        <f t="shared" si="3"/>
        <v>0</v>
      </c>
      <c r="R66" s="224"/>
      <c r="S66" s="225"/>
      <c r="T66" s="225"/>
      <c r="U66" s="225"/>
      <c r="V66" s="225"/>
      <c r="W66" s="225"/>
      <c r="X66" s="225"/>
      <c r="Y66" s="13">
        <f t="shared" si="4"/>
        <v>0</v>
      </c>
      <c r="Z66" s="228"/>
      <c r="AA66" s="228"/>
      <c r="AB66" s="228"/>
      <c r="AC66" s="13">
        <f t="shared" si="5"/>
        <v>0</v>
      </c>
      <c r="AD66" s="74">
        <f t="shared" si="6"/>
        <v>0</v>
      </c>
      <c r="AE66" s="150">
        <f t="shared" si="7"/>
        <v>0</v>
      </c>
    </row>
    <row r="67" spans="2:31" s="7" customFormat="1" ht="24" customHeight="1">
      <c r="B67" s="14">
        <v>60</v>
      </c>
      <c r="C67" s="12">
        <f>students!D67</f>
        <v>0</v>
      </c>
      <c r="D67" s="224"/>
      <c r="E67" s="225"/>
      <c r="F67" s="225"/>
      <c r="G67" s="225"/>
      <c r="H67" s="225"/>
      <c r="I67" s="225"/>
      <c r="J67" s="225"/>
      <c r="K67" s="13">
        <f t="shared" si="0"/>
        <v>0</v>
      </c>
      <c r="L67" s="228"/>
      <c r="M67" s="228"/>
      <c r="N67" s="228"/>
      <c r="O67" s="13">
        <f t="shared" si="1"/>
        <v>0</v>
      </c>
      <c r="P67" s="74">
        <f t="shared" si="2"/>
        <v>0</v>
      </c>
      <c r="Q67" s="150">
        <f t="shared" si="3"/>
        <v>0</v>
      </c>
      <c r="R67" s="224"/>
      <c r="S67" s="225"/>
      <c r="T67" s="225"/>
      <c r="U67" s="225"/>
      <c r="V67" s="225"/>
      <c r="W67" s="225"/>
      <c r="X67" s="225"/>
      <c r="Y67" s="13">
        <f t="shared" si="4"/>
        <v>0</v>
      </c>
      <c r="Z67" s="228"/>
      <c r="AA67" s="228"/>
      <c r="AB67" s="228"/>
      <c r="AC67" s="13">
        <f t="shared" si="5"/>
        <v>0</v>
      </c>
      <c r="AD67" s="74">
        <f t="shared" si="6"/>
        <v>0</v>
      </c>
      <c r="AE67" s="150">
        <f t="shared" si="7"/>
        <v>0</v>
      </c>
    </row>
    <row r="68" spans="2:31">
      <c r="B68" s="11">
        <v>61</v>
      </c>
      <c r="C68" s="12">
        <f>students!D68</f>
        <v>0</v>
      </c>
      <c r="D68" s="224"/>
      <c r="E68" s="225"/>
      <c r="F68" s="225"/>
      <c r="G68" s="225"/>
      <c r="H68" s="225"/>
      <c r="I68" s="225"/>
      <c r="J68" s="225"/>
      <c r="K68" s="13">
        <f t="shared" si="0"/>
        <v>0</v>
      </c>
      <c r="L68" s="228"/>
      <c r="M68" s="228"/>
      <c r="N68" s="228"/>
      <c r="O68" s="13">
        <f t="shared" si="1"/>
        <v>0</v>
      </c>
      <c r="P68" s="74">
        <f t="shared" si="2"/>
        <v>0</v>
      </c>
      <c r="Q68" s="150">
        <f t="shared" si="3"/>
        <v>0</v>
      </c>
      <c r="R68" s="224"/>
      <c r="S68" s="225"/>
      <c r="T68" s="225"/>
      <c r="U68" s="225"/>
      <c r="V68" s="225"/>
      <c r="W68" s="225"/>
      <c r="X68" s="225"/>
      <c r="Y68" s="13">
        <f t="shared" si="4"/>
        <v>0</v>
      </c>
      <c r="Z68" s="228"/>
      <c r="AA68" s="228"/>
      <c r="AB68" s="228"/>
      <c r="AC68" s="13">
        <f t="shared" si="5"/>
        <v>0</v>
      </c>
      <c r="AD68" s="74">
        <f t="shared" si="6"/>
        <v>0</v>
      </c>
      <c r="AE68" s="150">
        <f t="shared" si="7"/>
        <v>0</v>
      </c>
    </row>
    <row r="69" spans="2:31">
      <c r="B69" s="14">
        <v>62</v>
      </c>
      <c r="C69" s="12">
        <f>students!D69</f>
        <v>0</v>
      </c>
      <c r="D69" s="224"/>
      <c r="E69" s="225"/>
      <c r="F69" s="225"/>
      <c r="G69" s="225"/>
      <c r="H69" s="225"/>
      <c r="I69" s="225"/>
      <c r="J69" s="225"/>
      <c r="K69" s="13">
        <f t="shared" si="0"/>
        <v>0</v>
      </c>
      <c r="L69" s="228"/>
      <c r="M69" s="228"/>
      <c r="N69" s="228"/>
      <c r="O69" s="13">
        <f t="shared" si="1"/>
        <v>0</v>
      </c>
      <c r="P69" s="74">
        <f t="shared" si="2"/>
        <v>0</v>
      </c>
      <c r="Q69" s="150">
        <f t="shared" si="3"/>
        <v>0</v>
      </c>
      <c r="R69" s="224"/>
      <c r="S69" s="225"/>
      <c r="T69" s="225"/>
      <c r="U69" s="225"/>
      <c r="V69" s="225"/>
      <c r="W69" s="225"/>
      <c r="X69" s="225"/>
      <c r="Y69" s="13">
        <f t="shared" si="4"/>
        <v>0</v>
      </c>
      <c r="Z69" s="228"/>
      <c r="AA69" s="228"/>
      <c r="AB69" s="228"/>
      <c r="AC69" s="13">
        <f t="shared" si="5"/>
        <v>0</v>
      </c>
      <c r="AD69" s="74">
        <f t="shared" si="6"/>
        <v>0</v>
      </c>
      <c r="AE69" s="150">
        <f t="shared" si="7"/>
        <v>0</v>
      </c>
    </row>
    <row r="70" spans="2:31">
      <c r="B70" s="14">
        <v>63</v>
      </c>
      <c r="C70" s="12">
        <f>students!D70</f>
        <v>0</v>
      </c>
      <c r="D70" s="224"/>
      <c r="E70" s="225"/>
      <c r="F70" s="225"/>
      <c r="G70" s="225"/>
      <c r="H70" s="225"/>
      <c r="I70" s="225"/>
      <c r="J70" s="225"/>
      <c r="K70" s="13">
        <f t="shared" si="0"/>
        <v>0</v>
      </c>
      <c r="L70" s="228"/>
      <c r="M70" s="228"/>
      <c r="N70" s="228"/>
      <c r="O70" s="13">
        <f t="shared" si="1"/>
        <v>0</v>
      </c>
      <c r="P70" s="74">
        <f t="shared" si="2"/>
        <v>0</v>
      </c>
      <c r="Q70" s="150">
        <f t="shared" si="3"/>
        <v>0</v>
      </c>
      <c r="R70" s="224"/>
      <c r="S70" s="225"/>
      <c r="T70" s="225"/>
      <c r="U70" s="225"/>
      <c r="V70" s="225"/>
      <c r="W70" s="225"/>
      <c r="X70" s="225"/>
      <c r="Y70" s="13">
        <f t="shared" si="4"/>
        <v>0</v>
      </c>
      <c r="Z70" s="228"/>
      <c r="AA70" s="228"/>
      <c r="AB70" s="228"/>
      <c r="AC70" s="13">
        <f t="shared" si="5"/>
        <v>0</v>
      </c>
      <c r="AD70" s="74">
        <f t="shared" si="6"/>
        <v>0</v>
      </c>
      <c r="AE70" s="150">
        <f t="shared" si="7"/>
        <v>0</v>
      </c>
    </row>
    <row r="71" spans="2:31">
      <c r="B71" s="11">
        <v>64</v>
      </c>
      <c r="C71" s="12">
        <f>students!D71</f>
        <v>0</v>
      </c>
      <c r="D71" s="224"/>
      <c r="E71" s="225"/>
      <c r="F71" s="225"/>
      <c r="G71" s="225"/>
      <c r="H71" s="225"/>
      <c r="I71" s="225"/>
      <c r="J71" s="225"/>
      <c r="K71" s="13">
        <f t="shared" si="0"/>
        <v>0</v>
      </c>
      <c r="L71" s="228"/>
      <c r="M71" s="228"/>
      <c r="N71" s="228"/>
      <c r="O71" s="13">
        <f t="shared" si="1"/>
        <v>0</v>
      </c>
      <c r="P71" s="74">
        <f t="shared" si="2"/>
        <v>0</v>
      </c>
      <c r="Q71" s="150">
        <f t="shared" si="3"/>
        <v>0</v>
      </c>
      <c r="R71" s="224"/>
      <c r="S71" s="225"/>
      <c r="T71" s="225"/>
      <c r="U71" s="225"/>
      <c r="V71" s="225"/>
      <c r="W71" s="225"/>
      <c r="X71" s="225"/>
      <c r="Y71" s="13">
        <f t="shared" si="4"/>
        <v>0</v>
      </c>
      <c r="Z71" s="228"/>
      <c r="AA71" s="228"/>
      <c r="AB71" s="228"/>
      <c r="AC71" s="13">
        <f t="shared" si="5"/>
        <v>0</v>
      </c>
      <c r="AD71" s="74">
        <f t="shared" si="6"/>
        <v>0</v>
      </c>
      <c r="AE71" s="150">
        <f t="shared" si="7"/>
        <v>0</v>
      </c>
    </row>
    <row r="72" spans="2:31">
      <c r="B72" s="14">
        <v>65</v>
      </c>
      <c r="C72" s="12">
        <f>students!D72</f>
        <v>0</v>
      </c>
      <c r="D72" s="224"/>
      <c r="E72" s="225"/>
      <c r="F72" s="225"/>
      <c r="G72" s="225"/>
      <c r="H72" s="225"/>
      <c r="I72" s="225"/>
      <c r="J72" s="225"/>
      <c r="K72" s="13">
        <f t="shared" si="0"/>
        <v>0</v>
      </c>
      <c r="L72" s="228"/>
      <c r="M72" s="228"/>
      <c r="N72" s="228"/>
      <c r="O72" s="13">
        <f t="shared" si="1"/>
        <v>0</v>
      </c>
      <c r="P72" s="74">
        <f t="shared" si="2"/>
        <v>0</v>
      </c>
      <c r="Q72" s="150">
        <f t="shared" si="3"/>
        <v>0</v>
      </c>
      <c r="R72" s="224"/>
      <c r="S72" s="225"/>
      <c r="T72" s="225"/>
      <c r="U72" s="225"/>
      <c r="V72" s="225"/>
      <c r="W72" s="225"/>
      <c r="X72" s="225"/>
      <c r="Y72" s="13">
        <f t="shared" si="4"/>
        <v>0</v>
      </c>
      <c r="Z72" s="228"/>
      <c r="AA72" s="228"/>
      <c r="AB72" s="228"/>
      <c r="AC72" s="13">
        <f t="shared" si="5"/>
        <v>0</v>
      </c>
      <c r="AD72" s="74">
        <f t="shared" si="6"/>
        <v>0</v>
      </c>
      <c r="AE72" s="150">
        <f t="shared" si="7"/>
        <v>0</v>
      </c>
    </row>
    <row r="73" spans="2:31">
      <c r="B73" s="14">
        <v>66</v>
      </c>
      <c r="C73" s="12">
        <f>students!D73</f>
        <v>0</v>
      </c>
      <c r="D73" s="224"/>
      <c r="E73" s="225"/>
      <c r="F73" s="225"/>
      <c r="G73" s="225"/>
      <c r="H73" s="225"/>
      <c r="I73" s="225"/>
      <c r="J73" s="225"/>
      <c r="K73" s="13">
        <f t="shared" ref="K73:K77" si="8">SUM(D73:J73)</f>
        <v>0</v>
      </c>
      <c r="L73" s="228"/>
      <c r="M73" s="228"/>
      <c r="N73" s="228"/>
      <c r="O73" s="13">
        <f t="shared" ref="O73:O77" si="9">SUM(L73:N73)</f>
        <v>0</v>
      </c>
      <c r="P73" s="74">
        <f t="shared" ref="P73:P77" si="10">O73+K73</f>
        <v>0</v>
      </c>
      <c r="Q73" s="150">
        <f t="shared" ref="Q73:Q77" si="11">IF(P73=0,0,IF(P73&gt;=91,"अ१",IF(P73&gt;=81,"अ२",IF(P73&gt;=71,"ब१",IF(P73&gt;=61,"ब२",IF(P73&gt;=51,"क१",IF(P73&gt;=41,"क२",IF(P73&gt;=33,"ड",IF(P73&gt;=21,"इ१","इ२")))))))))</f>
        <v>0</v>
      </c>
      <c r="R73" s="224"/>
      <c r="S73" s="225"/>
      <c r="T73" s="225"/>
      <c r="U73" s="225"/>
      <c r="V73" s="225"/>
      <c r="W73" s="225"/>
      <c r="X73" s="225"/>
      <c r="Y73" s="13">
        <f t="shared" ref="Y73:Y77" si="12">SUM(R73:X73)</f>
        <v>0</v>
      </c>
      <c r="Z73" s="228"/>
      <c r="AA73" s="228"/>
      <c r="AB73" s="228"/>
      <c r="AC73" s="13">
        <f t="shared" ref="AC73:AC77" si="13">SUM(Z73:AB73)</f>
        <v>0</v>
      </c>
      <c r="AD73" s="74">
        <f t="shared" ref="AD73:AD77" si="14">AC73+Y73</f>
        <v>0</v>
      </c>
      <c r="AE73" s="150">
        <f t="shared" ref="AE73:AE77" si="15">IF(AD73=0,0,IF(AD73&gt;=91,"अ१",IF(AD73&gt;=81,"अ२",IF(AD73&gt;=71,"ब१",IF(AD73&gt;=61,"ब२",IF(AD73&gt;=51,"क१",IF(AD73&gt;=41,"क२",IF(AD73&gt;=33,"ड",IF(AD73&gt;=21,"इ१","इ२")))))))))</f>
        <v>0</v>
      </c>
    </row>
    <row r="74" spans="2:31">
      <c r="B74" s="11">
        <v>67</v>
      </c>
      <c r="C74" s="12">
        <f>students!D74</f>
        <v>0</v>
      </c>
      <c r="D74" s="224"/>
      <c r="E74" s="225"/>
      <c r="F74" s="225"/>
      <c r="G74" s="225"/>
      <c r="H74" s="225"/>
      <c r="I74" s="225"/>
      <c r="J74" s="225"/>
      <c r="K74" s="13">
        <f t="shared" si="8"/>
        <v>0</v>
      </c>
      <c r="L74" s="228"/>
      <c r="M74" s="228"/>
      <c r="N74" s="228"/>
      <c r="O74" s="13">
        <f t="shared" si="9"/>
        <v>0</v>
      </c>
      <c r="P74" s="74">
        <f t="shared" si="10"/>
        <v>0</v>
      </c>
      <c r="Q74" s="150">
        <f t="shared" si="11"/>
        <v>0</v>
      </c>
      <c r="R74" s="224"/>
      <c r="S74" s="225"/>
      <c r="T74" s="225"/>
      <c r="U74" s="225"/>
      <c r="V74" s="225"/>
      <c r="W74" s="225"/>
      <c r="X74" s="225"/>
      <c r="Y74" s="13">
        <f t="shared" si="12"/>
        <v>0</v>
      </c>
      <c r="Z74" s="228"/>
      <c r="AA74" s="228"/>
      <c r="AB74" s="228"/>
      <c r="AC74" s="13">
        <f t="shared" si="13"/>
        <v>0</v>
      </c>
      <c r="AD74" s="74">
        <f t="shared" si="14"/>
        <v>0</v>
      </c>
      <c r="AE74" s="150">
        <f t="shared" si="15"/>
        <v>0</v>
      </c>
    </row>
    <row r="75" spans="2:31">
      <c r="B75" s="14">
        <v>68</v>
      </c>
      <c r="C75" s="12">
        <f>students!D75</f>
        <v>0</v>
      </c>
      <c r="D75" s="224"/>
      <c r="E75" s="225"/>
      <c r="F75" s="225"/>
      <c r="G75" s="225"/>
      <c r="H75" s="225"/>
      <c r="I75" s="225"/>
      <c r="J75" s="225"/>
      <c r="K75" s="13">
        <f t="shared" si="8"/>
        <v>0</v>
      </c>
      <c r="L75" s="228"/>
      <c r="M75" s="228"/>
      <c r="N75" s="228"/>
      <c r="O75" s="13">
        <f t="shared" si="9"/>
        <v>0</v>
      </c>
      <c r="P75" s="74">
        <f t="shared" si="10"/>
        <v>0</v>
      </c>
      <c r="Q75" s="150">
        <f t="shared" si="11"/>
        <v>0</v>
      </c>
      <c r="R75" s="224"/>
      <c r="S75" s="225"/>
      <c r="T75" s="225"/>
      <c r="U75" s="225"/>
      <c r="V75" s="225"/>
      <c r="W75" s="225"/>
      <c r="X75" s="225"/>
      <c r="Y75" s="13">
        <f t="shared" si="12"/>
        <v>0</v>
      </c>
      <c r="Z75" s="228"/>
      <c r="AA75" s="228"/>
      <c r="AB75" s="228"/>
      <c r="AC75" s="13">
        <f t="shared" si="13"/>
        <v>0</v>
      </c>
      <c r="AD75" s="74">
        <f t="shared" si="14"/>
        <v>0</v>
      </c>
      <c r="AE75" s="150">
        <f t="shared" si="15"/>
        <v>0</v>
      </c>
    </row>
    <row r="76" spans="2:31">
      <c r="B76" s="14">
        <v>69</v>
      </c>
      <c r="C76" s="12">
        <f>students!D76</f>
        <v>0</v>
      </c>
      <c r="D76" s="224"/>
      <c r="E76" s="225"/>
      <c r="F76" s="225"/>
      <c r="G76" s="225"/>
      <c r="H76" s="225"/>
      <c r="I76" s="225"/>
      <c r="J76" s="225"/>
      <c r="K76" s="13">
        <f t="shared" si="8"/>
        <v>0</v>
      </c>
      <c r="L76" s="228"/>
      <c r="M76" s="228"/>
      <c r="N76" s="228"/>
      <c r="O76" s="13">
        <f t="shared" si="9"/>
        <v>0</v>
      </c>
      <c r="P76" s="74">
        <f t="shared" si="10"/>
        <v>0</v>
      </c>
      <c r="Q76" s="150">
        <f t="shared" si="11"/>
        <v>0</v>
      </c>
      <c r="R76" s="224"/>
      <c r="S76" s="225"/>
      <c r="T76" s="225"/>
      <c r="U76" s="225"/>
      <c r="V76" s="225"/>
      <c r="W76" s="225"/>
      <c r="X76" s="225"/>
      <c r="Y76" s="13">
        <f t="shared" si="12"/>
        <v>0</v>
      </c>
      <c r="Z76" s="228"/>
      <c r="AA76" s="228"/>
      <c r="AB76" s="228"/>
      <c r="AC76" s="13">
        <f t="shared" si="13"/>
        <v>0</v>
      </c>
      <c r="AD76" s="74">
        <f t="shared" si="14"/>
        <v>0</v>
      </c>
      <c r="AE76" s="150">
        <f t="shared" si="15"/>
        <v>0</v>
      </c>
    </row>
    <row r="77" spans="2:31" ht="25.2" thickBot="1">
      <c r="B77" s="11">
        <v>70</v>
      </c>
      <c r="C77" s="12" t="str">
        <f>students!D77</f>
        <v xml:space="preserve">अनिशा पंकज रासकर </v>
      </c>
      <c r="D77" s="226"/>
      <c r="E77" s="227"/>
      <c r="F77" s="227"/>
      <c r="G77" s="227"/>
      <c r="H77" s="227"/>
      <c r="I77" s="227"/>
      <c r="J77" s="227"/>
      <c r="K77" s="151">
        <f t="shared" si="8"/>
        <v>0</v>
      </c>
      <c r="L77" s="229"/>
      <c r="M77" s="229"/>
      <c r="N77" s="229"/>
      <c r="O77" s="151">
        <f t="shared" si="9"/>
        <v>0</v>
      </c>
      <c r="P77" s="152">
        <f t="shared" si="10"/>
        <v>0</v>
      </c>
      <c r="Q77" s="153">
        <f t="shared" si="11"/>
        <v>0</v>
      </c>
      <c r="R77" s="226"/>
      <c r="S77" s="227"/>
      <c r="T77" s="227"/>
      <c r="U77" s="227"/>
      <c r="V77" s="227"/>
      <c r="W77" s="227"/>
      <c r="X77" s="227"/>
      <c r="Y77" s="151">
        <f t="shared" si="12"/>
        <v>0</v>
      </c>
      <c r="Z77" s="229"/>
      <c r="AA77" s="229"/>
      <c r="AB77" s="229"/>
      <c r="AC77" s="151">
        <f t="shared" si="13"/>
        <v>0</v>
      </c>
      <c r="AD77" s="152">
        <f t="shared" si="14"/>
        <v>0</v>
      </c>
      <c r="AE77" s="153">
        <f t="shared" si="15"/>
        <v>0</v>
      </c>
    </row>
  </sheetData>
  <sheetProtection algorithmName="SHA-512" hashValue="Q6A7Bn3nlvWsD2ILnypoyFBVmOlBgLF7pBztuXqO07CMwaEx5Q5+wOiJit0XBWYvslRF+SwB8bPsFEfTXaJ2uQ==" saltValue="n3Gi1wTo4+X6vL0wZWYCkQ==" spinCount="100000" sheet="1" objects="1" scenarios="1"/>
  <mergeCells count="16">
    <mergeCell ref="E3:G3"/>
    <mergeCell ref="H3:J3"/>
    <mergeCell ref="B4:B6"/>
    <mergeCell ref="C4:C6"/>
    <mergeCell ref="D4:Q4"/>
    <mergeCell ref="D5:K5"/>
    <mergeCell ref="L5:O5"/>
    <mergeCell ref="P5:P6"/>
    <mergeCell ref="Q5:Q6"/>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AE77"/>
  <sheetViews>
    <sheetView workbookViewId="0">
      <pane xSplit="1" ySplit="7" topLeftCell="B8" activePane="bottomRight" state="frozen"/>
      <selection pane="topRight" activeCell="B1" sqref="B1"/>
      <selection pane="bottomLeft" activeCell="A9" sqref="A9"/>
      <selection pane="bottomRight" activeCell="D7" sqref="D7:AE7"/>
    </sheetView>
  </sheetViews>
  <sheetFormatPr defaultColWidth="9.109375" defaultRowHeight="24.6"/>
  <cols>
    <col min="1" max="1" width="2.5546875" style="16" customWidth="1"/>
    <col min="2" max="2" width="5.109375" style="16" bestFit="1" customWidth="1"/>
    <col min="3" max="3" width="25.33203125" style="17" bestFit="1" customWidth="1"/>
    <col min="4" max="15" width="4.33203125" style="16" customWidth="1"/>
    <col min="16" max="16" width="5.6640625" style="16" customWidth="1"/>
    <col min="17" max="29" width="4.33203125" style="16" customWidth="1"/>
    <col min="30" max="30" width="5.6640625" style="16" customWidth="1"/>
    <col min="31" max="31" width="4.33203125" style="16" customWidth="1"/>
    <col min="32" max="16384" width="9.109375" style="16"/>
  </cols>
  <sheetData>
    <row r="1" spans="2:31" s="7" customFormat="1" ht="24" customHeight="1">
      <c r="C1" s="8"/>
      <c r="E1" s="71" t="s">
        <v>693</v>
      </c>
      <c r="F1" s="71"/>
      <c r="G1" s="71"/>
      <c r="H1" s="71"/>
      <c r="I1" s="71"/>
      <c r="S1" s="71" t="s">
        <v>693</v>
      </c>
      <c r="T1" s="71"/>
      <c r="U1" s="71"/>
      <c r="V1" s="71"/>
      <c r="W1" s="71"/>
    </row>
    <row r="2" spans="2:31" s="7" customFormat="1" ht="24" customHeight="1" thickBot="1">
      <c r="C2" s="8"/>
      <c r="E2" s="72" t="str">
        <f>students!G2</f>
        <v xml:space="preserve">जिल्हा परिषद प्राथमिक शाळा कोपर्डे </v>
      </c>
      <c r="F2" s="72"/>
      <c r="G2" s="72"/>
      <c r="H2" s="72"/>
      <c r="I2" s="73"/>
      <c r="S2" s="72" t="str">
        <f>E2</f>
        <v xml:space="preserve">जिल्हा परिषद प्राथमिक शाळा कोपर्डे </v>
      </c>
      <c r="T2" s="72"/>
      <c r="U2" s="72"/>
      <c r="V2" s="72"/>
      <c r="W2" s="73"/>
    </row>
    <row r="3" spans="2:31" s="7" customFormat="1" ht="24" customHeight="1" thickBot="1">
      <c r="C3" s="8"/>
      <c r="E3" s="334" t="s">
        <v>28</v>
      </c>
      <c r="F3" s="334"/>
      <c r="G3" s="335"/>
      <c r="H3" s="336" t="str">
        <f>students!M2</f>
        <v>पहिली</v>
      </c>
      <c r="I3" s="337"/>
      <c r="J3" s="338"/>
      <c r="S3" s="334" t="s">
        <v>28</v>
      </c>
      <c r="T3" s="334"/>
      <c r="U3" s="335"/>
      <c r="V3" s="336" t="str">
        <f>H3</f>
        <v>पहिली</v>
      </c>
      <c r="W3" s="337"/>
      <c r="X3" s="338"/>
    </row>
    <row r="4" spans="2:31" s="7" customFormat="1" ht="24" customHeight="1">
      <c r="B4" s="306" t="s">
        <v>0</v>
      </c>
      <c r="C4" s="309" t="s">
        <v>1</v>
      </c>
      <c r="D4" s="321" t="s">
        <v>1153</v>
      </c>
      <c r="E4" s="322"/>
      <c r="F4" s="322"/>
      <c r="G4" s="322"/>
      <c r="H4" s="322"/>
      <c r="I4" s="322"/>
      <c r="J4" s="322"/>
      <c r="K4" s="322"/>
      <c r="L4" s="322"/>
      <c r="M4" s="322"/>
      <c r="N4" s="322"/>
      <c r="O4" s="322"/>
      <c r="P4" s="322"/>
      <c r="Q4" s="323"/>
      <c r="R4" s="321" t="s">
        <v>1154</v>
      </c>
      <c r="S4" s="322"/>
      <c r="T4" s="322"/>
      <c r="U4" s="322"/>
      <c r="V4" s="322"/>
      <c r="W4" s="322"/>
      <c r="X4" s="322"/>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15</v>
      </c>
      <c r="E7" s="231">
        <v>15</v>
      </c>
      <c r="F7" s="231">
        <v>15</v>
      </c>
      <c r="G7" s="231"/>
      <c r="H7" s="231">
        <v>15</v>
      </c>
      <c r="I7" s="231">
        <v>10</v>
      </c>
      <c r="J7" s="231"/>
      <c r="K7" s="232">
        <f>SUM(D7:J7)</f>
        <v>70</v>
      </c>
      <c r="L7" s="231">
        <v>5</v>
      </c>
      <c r="M7" s="231">
        <v>5</v>
      </c>
      <c r="N7" s="231">
        <v>20</v>
      </c>
      <c r="O7" s="232">
        <f>SUM(L7:N7)</f>
        <v>30</v>
      </c>
      <c r="P7" s="232">
        <f>K7+O7</f>
        <v>100</v>
      </c>
      <c r="Q7" s="233"/>
      <c r="R7" s="230">
        <v>15</v>
      </c>
      <c r="S7" s="231">
        <v>15</v>
      </c>
      <c r="T7" s="231">
        <v>15</v>
      </c>
      <c r="U7" s="231">
        <v>15</v>
      </c>
      <c r="V7" s="231">
        <v>15</v>
      </c>
      <c r="W7" s="231">
        <v>10</v>
      </c>
      <c r="X7" s="231"/>
      <c r="Y7" s="232">
        <v>70</v>
      </c>
      <c r="Z7" s="231">
        <v>5</v>
      </c>
      <c r="AA7" s="231">
        <v>5</v>
      </c>
      <c r="AB7" s="231">
        <v>20</v>
      </c>
      <c r="AC7" s="232">
        <f>SUM(Z7:AB7)</f>
        <v>30</v>
      </c>
      <c r="AD7" s="232">
        <f>Y7+AC7</f>
        <v>100</v>
      </c>
      <c r="AE7" s="233"/>
    </row>
    <row r="8" spans="2:31" s="7" customFormat="1" ht="24" customHeight="1">
      <c r="B8" s="11">
        <v>1</v>
      </c>
      <c r="C8" s="12" t="str">
        <f>students!D8</f>
        <v xml:space="preserve">पंकज विठ्ठल रासकर </v>
      </c>
      <c r="D8" s="224"/>
      <c r="E8" s="225"/>
      <c r="F8" s="225"/>
      <c r="G8" s="225"/>
      <c r="H8" s="225"/>
      <c r="I8" s="225"/>
      <c r="J8" s="225"/>
      <c r="K8" s="13">
        <f>SUM(D8:J8)</f>
        <v>0</v>
      </c>
      <c r="L8" s="228"/>
      <c r="M8" s="228"/>
      <c r="N8" s="228"/>
      <c r="O8" s="13">
        <f>SUM(L8:N8)</f>
        <v>0</v>
      </c>
      <c r="P8" s="74">
        <f>O8+K8</f>
        <v>0</v>
      </c>
      <c r="Q8" s="150">
        <f>IF(P8=0,0,IF(P8&gt;=91,"अ१",IF(P8&gt;=81,"अ२",IF(P8&gt;=71,"ब१",IF(P8&gt;=61,"ब२",IF(P8&gt;=51,"क१",IF(P8&gt;=41,"क२",IF(P8&gt;=33,"ड",IF(P8&gt;=21,"इ१","इ२")))))))))</f>
        <v>0</v>
      </c>
      <c r="R8" s="224"/>
      <c r="S8" s="225"/>
      <c r="T8" s="225"/>
      <c r="U8" s="225"/>
      <c r="V8" s="225"/>
      <c r="W8" s="225"/>
      <c r="X8" s="225"/>
      <c r="Y8" s="13">
        <f>SUM(R8:X8)</f>
        <v>0</v>
      </c>
      <c r="Z8" s="228"/>
      <c r="AA8" s="228"/>
      <c r="AB8" s="228"/>
      <c r="AC8" s="13">
        <f>SUM(Z8:AB8)</f>
        <v>0</v>
      </c>
      <c r="AD8" s="74">
        <f>AC8+Y8</f>
        <v>0</v>
      </c>
      <c r="AE8" s="150">
        <f>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ref="K9:K72" si="0">SUM(D9:J9)</f>
        <v>0</v>
      </c>
      <c r="L9" s="228"/>
      <c r="M9" s="228"/>
      <c r="N9" s="228"/>
      <c r="O9" s="13">
        <f t="shared" ref="O9:O72" si="1">SUM(L9:N9)</f>
        <v>0</v>
      </c>
      <c r="P9" s="74">
        <f t="shared" ref="P9:P72" si="2">O9+K9</f>
        <v>0</v>
      </c>
      <c r="Q9" s="150">
        <f t="shared" ref="Q9:Q72" si="3">IF(P9=0,0,IF(P9&gt;=91,"अ१",IF(P9&gt;=81,"अ२",IF(P9&gt;=71,"ब१",IF(P9&gt;=61,"ब२",IF(P9&gt;=51,"क१",IF(P9&gt;=41,"क२",IF(P9&gt;=33,"ड",IF(P9&gt;=21,"इ१","इ२")))))))))</f>
        <v>0</v>
      </c>
      <c r="R9" s="224"/>
      <c r="S9" s="225"/>
      <c r="T9" s="225"/>
      <c r="U9" s="225"/>
      <c r="V9" s="225"/>
      <c r="W9" s="225"/>
      <c r="X9" s="225"/>
      <c r="Y9" s="13">
        <f t="shared" ref="Y9:Y72" si="4">SUM(R9:X9)</f>
        <v>0</v>
      </c>
      <c r="Z9" s="228"/>
      <c r="AA9" s="228"/>
      <c r="AB9" s="228"/>
      <c r="AC9" s="13">
        <f t="shared" ref="AC9:AC72" si="5">SUM(Z9:AB9)</f>
        <v>0</v>
      </c>
      <c r="AD9" s="74">
        <f t="shared" ref="AD9:AD72" si="6">AC9+Y9</f>
        <v>0</v>
      </c>
      <c r="AE9" s="150">
        <f t="shared" ref="AE9:AE72" si="7">IF(AD9=0,0,IF(AD9&gt;=91,"अ१",IF(AD9&gt;=81,"अ२",IF(AD9&gt;=71,"ब१",IF(AD9&gt;=61,"ब२",IF(AD9&gt;=51,"क१",IF(AD9&gt;=41,"क२",IF(AD9&gt;=33,"ड",IF(AD9&gt;=21,"इ१","इ२")))))))))</f>
        <v>0</v>
      </c>
    </row>
    <row r="10" spans="2:31" s="7" customFormat="1" ht="24" customHeight="1">
      <c r="B10" s="14">
        <v>3</v>
      </c>
      <c r="C10" s="12">
        <f>students!D10</f>
        <v>0</v>
      </c>
      <c r="D10" s="224"/>
      <c r="E10" s="225"/>
      <c r="F10" s="225"/>
      <c r="G10" s="225"/>
      <c r="H10" s="225"/>
      <c r="I10" s="225"/>
      <c r="J10" s="225"/>
      <c r="K10" s="13">
        <f t="shared" si="0"/>
        <v>0</v>
      </c>
      <c r="L10" s="228"/>
      <c r="M10" s="228"/>
      <c r="N10" s="228"/>
      <c r="O10" s="13">
        <f t="shared" si="1"/>
        <v>0</v>
      </c>
      <c r="P10" s="74">
        <f t="shared" si="2"/>
        <v>0</v>
      </c>
      <c r="Q10" s="150">
        <f t="shared" si="3"/>
        <v>0</v>
      </c>
      <c r="R10" s="224"/>
      <c r="S10" s="225"/>
      <c r="T10" s="225"/>
      <c r="U10" s="225"/>
      <c r="V10" s="225"/>
      <c r="W10" s="225"/>
      <c r="X10" s="225"/>
      <c r="Y10" s="13">
        <f t="shared" si="4"/>
        <v>0</v>
      </c>
      <c r="Z10" s="228"/>
      <c r="AA10" s="228"/>
      <c r="AB10" s="228"/>
      <c r="AC10" s="13">
        <f t="shared" si="5"/>
        <v>0</v>
      </c>
      <c r="AD10" s="74">
        <f t="shared" si="6"/>
        <v>0</v>
      </c>
      <c r="AE10" s="150">
        <f t="shared" si="7"/>
        <v>0</v>
      </c>
    </row>
    <row r="11" spans="2:31" s="7" customFormat="1" ht="24" customHeight="1">
      <c r="B11" s="11">
        <v>4</v>
      </c>
      <c r="C11" s="12">
        <f>students!D11</f>
        <v>0</v>
      </c>
      <c r="D11" s="224"/>
      <c r="E11" s="225"/>
      <c r="F11" s="225"/>
      <c r="G11" s="225"/>
      <c r="H11" s="225"/>
      <c r="I11" s="225"/>
      <c r="J11" s="225"/>
      <c r="K11" s="13">
        <f t="shared" si="0"/>
        <v>0</v>
      </c>
      <c r="L11" s="228"/>
      <c r="M11" s="228"/>
      <c r="N11" s="228"/>
      <c r="O11" s="13">
        <f t="shared" si="1"/>
        <v>0</v>
      </c>
      <c r="P11" s="74">
        <f t="shared" si="2"/>
        <v>0</v>
      </c>
      <c r="Q11" s="150">
        <f t="shared" si="3"/>
        <v>0</v>
      </c>
      <c r="R11" s="224"/>
      <c r="S11" s="225"/>
      <c r="T11" s="225"/>
      <c r="U11" s="225"/>
      <c r="V11" s="225"/>
      <c r="W11" s="225"/>
      <c r="X11" s="225"/>
      <c r="Y11" s="13">
        <f t="shared" si="4"/>
        <v>0</v>
      </c>
      <c r="Z11" s="228"/>
      <c r="AA11" s="228"/>
      <c r="AB11" s="228"/>
      <c r="AC11" s="13">
        <f t="shared" si="5"/>
        <v>0</v>
      </c>
      <c r="AD11" s="74">
        <f t="shared" si="6"/>
        <v>0</v>
      </c>
      <c r="AE11" s="150">
        <f t="shared" si="7"/>
        <v>0</v>
      </c>
    </row>
    <row r="12" spans="2:31" s="7" customFormat="1" ht="24" customHeight="1">
      <c r="B12" s="14">
        <v>5</v>
      </c>
      <c r="C12" s="12">
        <f>students!D12</f>
        <v>0</v>
      </c>
      <c r="D12" s="224"/>
      <c r="E12" s="225"/>
      <c r="F12" s="225"/>
      <c r="G12" s="225"/>
      <c r="H12" s="225"/>
      <c r="I12" s="225"/>
      <c r="J12" s="225"/>
      <c r="K12" s="13">
        <f t="shared" si="0"/>
        <v>0</v>
      </c>
      <c r="L12" s="228"/>
      <c r="M12" s="228"/>
      <c r="N12" s="228"/>
      <c r="O12" s="13">
        <f t="shared" si="1"/>
        <v>0</v>
      </c>
      <c r="P12" s="74">
        <f t="shared" si="2"/>
        <v>0</v>
      </c>
      <c r="Q12" s="150">
        <f t="shared" si="3"/>
        <v>0</v>
      </c>
      <c r="R12" s="224"/>
      <c r="S12" s="225"/>
      <c r="T12" s="225"/>
      <c r="U12" s="225"/>
      <c r="V12" s="225"/>
      <c r="W12" s="225"/>
      <c r="X12" s="225"/>
      <c r="Y12" s="13">
        <f t="shared" si="4"/>
        <v>0</v>
      </c>
      <c r="Z12" s="228"/>
      <c r="AA12" s="228"/>
      <c r="AB12" s="228"/>
      <c r="AC12" s="13">
        <f t="shared" si="5"/>
        <v>0</v>
      </c>
      <c r="AD12" s="74">
        <f t="shared" si="6"/>
        <v>0</v>
      </c>
      <c r="AE12" s="150">
        <f t="shared" si="7"/>
        <v>0</v>
      </c>
    </row>
    <row r="13" spans="2:31" s="7" customFormat="1" ht="24" customHeight="1">
      <c r="B13" s="14">
        <v>6</v>
      </c>
      <c r="C13" s="12">
        <f>students!D13</f>
        <v>0</v>
      </c>
      <c r="D13" s="224"/>
      <c r="E13" s="225"/>
      <c r="F13" s="225"/>
      <c r="G13" s="225"/>
      <c r="H13" s="225"/>
      <c r="I13" s="225"/>
      <c r="J13" s="225"/>
      <c r="K13" s="13">
        <f t="shared" si="0"/>
        <v>0</v>
      </c>
      <c r="L13" s="228"/>
      <c r="M13" s="228"/>
      <c r="N13" s="228"/>
      <c r="O13" s="13">
        <f t="shared" si="1"/>
        <v>0</v>
      </c>
      <c r="P13" s="74">
        <f t="shared" si="2"/>
        <v>0</v>
      </c>
      <c r="Q13" s="150">
        <f t="shared" si="3"/>
        <v>0</v>
      </c>
      <c r="R13" s="224"/>
      <c r="S13" s="225"/>
      <c r="T13" s="225"/>
      <c r="U13" s="225"/>
      <c r="V13" s="225"/>
      <c r="W13" s="225"/>
      <c r="X13" s="225"/>
      <c r="Y13" s="13">
        <f t="shared" si="4"/>
        <v>0</v>
      </c>
      <c r="Z13" s="228"/>
      <c r="AA13" s="228"/>
      <c r="AB13" s="228"/>
      <c r="AC13" s="13">
        <f t="shared" si="5"/>
        <v>0</v>
      </c>
      <c r="AD13" s="74">
        <f t="shared" si="6"/>
        <v>0</v>
      </c>
      <c r="AE13" s="150">
        <f t="shared" si="7"/>
        <v>0</v>
      </c>
    </row>
    <row r="14" spans="2:31" s="7" customFormat="1" ht="24" customHeight="1">
      <c r="B14" s="11">
        <v>7</v>
      </c>
      <c r="C14" s="12">
        <f>students!D14</f>
        <v>0</v>
      </c>
      <c r="D14" s="224"/>
      <c r="E14" s="225"/>
      <c r="F14" s="225"/>
      <c r="G14" s="225"/>
      <c r="H14" s="225"/>
      <c r="I14" s="225"/>
      <c r="J14" s="225"/>
      <c r="K14" s="13">
        <f t="shared" si="0"/>
        <v>0</v>
      </c>
      <c r="L14" s="228"/>
      <c r="M14" s="228"/>
      <c r="N14" s="228"/>
      <c r="O14" s="13">
        <f t="shared" si="1"/>
        <v>0</v>
      </c>
      <c r="P14" s="74">
        <f t="shared" si="2"/>
        <v>0</v>
      </c>
      <c r="Q14" s="150">
        <f t="shared" si="3"/>
        <v>0</v>
      </c>
      <c r="R14" s="224"/>
      <c r="S14" s="225"/>
      <c r="T14" s="225"/>
      <c r="U14" s="225"/>
      <c r="V14" s="225"/>
      <c r="W14" s="225"/>
      <c r="X14" s="225"/>
      <c r="Y14" s="13">
        <f t="shared" si="4"/>
        <v>0</v>
      </c>
      <c r="Z14" s="228"/>
      <c r="AA14" s="228"/>
      <c r="AB14" s="228"/>
      <c r="AC14" s="13">
        <f t="shared" si="5"/>
        <v>0</v>
      </c>
      <c r="AD14" s="74">
        <f t="shared" si="6"/>
        <v>0</v>
      </c>
      <c r="AE14" s="150">
        <f t="shared" si="7"/>
        <v>0</v>
      </c>
    </row>
    <row r="15" spans="2:31" s="7" customFormat="1" ht="24" customHeight="1">
      <c r="B15" s="14">
        <v>8</v>
      </c>
      <c r="C15" s="12">
        <f>students!D15</f>
        <v>0</v>
      </c>
      <c r="D15" s="224"/>
      <c r="E15" s="225"/>
      <c r="F15" s="225"/>
      <c r="G15" s="225"/>
      <c r="H15" s="225"/>
      <c r="I15" s="225"/>
      <c r="J15" s="225"/>
      <c r="K15" s="13">
        <f t="shared" si="0"/>
        <v>0</v>
      </c>
      <c r="L15" s="228"/>
      <c r="M15" s="228"/>
      <c r="N15" s="228"/>
      <c r="O15" s="13">
        <f t="shared" si="1"/>
        <v>0</v>
      </c>
      <c r="P15" s="74">
        <f t="shared" si="2"/>
        <v>0</v>
      </c>
      <c r="Q15" s="150">
        <f t="shared" si="3"/>
        <v>0</v>
      </c>
      <c r="R15" s="224"/>
      <c r="S15" s="225"/>
      <c r="T15" s="225"/>
      <c r="U15" s="225"/>
      <c r="V15" s="225"/>
      <c r="W15" s="225"/>
      <c r="X15" s="225"/>
      <c r="Y15" s="13">
        <f t="shared" si="4"/>
        <v>0</v>
      </c>
      <c r="Z15" s="228"/>
      <c r="AA15" s="228"/>
      <c r="AB15" s="228"/>
      <c r="AC15" s="13">
        <f t="shared" si="5"/>
        <v>0</v>
      </c>
      <c r="AD15" s="74">
        <f t="shared" si="6"/>
        <v>0</v>
      </c>
      <c r="AE15" s="150">
        <f t="shared" si="7"/>
        <v>0</v>
      </c>
    </row>
    <row r="16" spans="2:31" s="7" customFormat="1" ht="24" customHeight="1">
      <c r="B16" s="14">
        <v>9</v>
      </c>
      <c r="C16" s="12">
        <f>students!D16</f>
        <v>0</v>
      </c>
      <c r="D16" s="224"/>
      <c r="E16" s="225"/>
      <c r="F16" s="225"/>
      <c r="G16" s="225"/>
      <c r="H16" s="225"/>
      <c r="I16" s="225"/>
      <c r="J16" s="225"/>
      <c r="K16" s="13">
        <f t="shared" si="0"/>
        <v>0</v>
      </c>
      <c r="L16" s="228"/>
      <c r="M16" s="228"/>
      <c r="N16" s="228"/>
      <c r="O16" s="13">
        <f t="shared" si="1"/>
        <v>0</v>
      </c>
      <c r="P16" s="74">
        <f t="shared" si="2"/>
        <v>0</v>
      </c>
      <c r="Q16" s="150">
        <f t="shared" si="3"/>
        <v>0</v>
      </c>
      <c r="R16" s="224"/>
      <c r="S16" s="225"/>
      <c r="T16" s="225"/>
      <c r="U16" s="225"/>
      <c r="V16" s="225"/>
      <c r="W16" s="225"/>
      <c r="X16" s="225"/>
      <c r="Y16" s="13">
        <f t="shared" si="4"/>
        <v>0</v>
      </c>
      <c r="Z16" s="228"/>
      <c r="AA16" s="228"/>
      <c r="AB16" s="228"/>
      <c r="AC16" s="13">
        <f t="shared" si="5"/>
        <v>0</v>
      </c>
      <c r="AD16" s="74">
        <f t="shared" si="6"/>
        <v>0</v>
      </c>
      <c r="AE16" s="150">
        <f t="shared" si="7"/>
        <v>0</v>
      </c>
    </row>
    <row r="17" spans="2:31" s="7" customFormat="1" ht="24" customHeight="1">
      <c r="B17" s="11">
        <v>10</v>
      </c>
      <c r="C17" s="12">
        <f>students!D17</f>
        <v>0</v>
      </c>
      <c r="D17" s="224"/>
      <c r="E17" s="225"/>
      <c r="F17" s="225"/>
      <c r="G17" s="225"/>
      <c r="H17" s="225"/>
      <c r="I17" s="225"/>
      <c r="J17" s="225"/>
      <c r="K17" s="13">
        <f t="shared" si="0"/>
        <v>0</v>
      </c>
      <c r="L17" s="228"/>
      <c r="M17" s="228"/>
      <c r="N17" s="228"/>
      <c r="O17" s="13">
        <f t="shared" si="1"/>
        <v>0</v>
      </c>
      <c r="P17" s="74">
        <f t="shared" si="2"/>
        <v>0</v>
      </c>
      <c r="Q17" s="150">
        <f t="shared" si="3"/>
        <v>0</v>
      </c>
      <c r="R17" s="224"/>
      <c r="S17" s="225"/>
      <c r="T17" s="225"/>
      <c r="U17" s="225"/>
      <c r="V17" s="225"/>
      <c r="W17" s="225"/>
      <c r="X17" s="225"/>
      <c r="Y17" s="13">
        <f t="shared" si="4"/>
        <v>0</v>
      </c>
      <c r="Z17" s="228"/>
      <c r="AA17" s="228"/>
      <c r="AB17" s="228"/>
      <c r="AC17" s="13">
        <f t="shared" si="5"/>
        <v>0</v>
      </c>
      <c r="AD17" s="74">
        <f t="shared" si="6"/>
        <v>0</v>
      </c>
      <c r="AE17" s="150">
        <f t="shared" si="7"/>
        <v>0</v>
      </c>
    </row>
    <row r="18" spans="2:31" s="7" customFormat="1" ht="24" customHeight="1">
      <c r="B18" s="14">
        <v>11</v>
      </c>
      <c r="C18" s="12">
        <f>students!D18</f>
        <v>0</v>
      </c>
      <c r="D18" s="224"/>
      <c r="E18" s="225"/>
      <c r="F18" s="225"/>
      <c r="G18" s="225"/>
      <c r="H18" s="225"/>
      <c r="I18" s="225"/>
      <c r="J18" s="225"/>
      <c r="K18" s="13">
        <f t="shared" si="0"/>
        <v>0</v>
      </c>
      <c r="L18" s="228"/>
      <c r="M18" s="228"/>
      <c r="N18" s="228"/>
      <c r="O18" s="13">
        <f t="shared" si="1"/>
        <v>0</v>
      </c>
      <c r="P18" s="74">
        <f t="shared" si="2"/>
        <v>0</v>
      </c>
      <c r="Q18" s="150">
        <f t="shared" si="3"/>
        <v>0</v>
      </c>
      <c r="R18" s="224"/>
      <c r="S18" s="225"/>
      <c r="T18" s="225"/>
      <c r="U18" s="225"/>
      <c r="V18" s="225"/>
      <c r="W18" s="225"/>
      <c r="X18" s="225"/>
      <c r="Y18" s="13">
        <f t="shared" si="4"/>
        <v>0</v>
      </c>
      <c r="Z18" s="228"/>
      <c r="AA18" s="228"/>
      <c r="AB18" s="228"/>
      <c r="AC18" s="13">
        <f t="shared" si="5"/>
        <v>0</v>
      </c>
      <c r="AD18" s="74">
        <f t="shared" si="6"/>
        <v>0</v>
      </c>
      <c r="AE18" s="150">
        <f t="shared" si="7"/>
        <v>0</v>
      </c>
    </row>
    <row r="19" spans="2:31" s="7" customFormat="1" ht="24" customHeight="1">
      <c r="B19" s="14">
        <v>12</v>
      </c>
      <c r="C19" s="12">
        <f>students!D19</f>
        <v>0</v>
      </c>
      <c r="D19" s="224"/>
      <c r="E19" s="225"/>
      <c r="F19" s="225"/>
      <c r="G19" s="225"/>
      <c r="H19" s="225"/>
      <c r="I19" s="225"/>
      <c r="J19" s="225"/>
      <c r="K19" s="13">
        <f t="shared" si="0"/>
        <v>0</v>
      </c>
      <c r="L19" s="228"/>
      <c r="M19" s="228"/>
      <c r="N19" s="228"/>
      <c r="O19" s="13">
        <f t="shared" si="1"/>
        <v>0</v>
      </c>
      <c r="P19" s="74">
        <f t="shared" si="2"/>
        <v>0</v>
      </c>
      <c r="Q19" s="150">
        <f t="shared" si="3"/>
        <v>0</v>
      </c>
      <c r="R19" s="224"/>
      <c r="S19" s="225"/>
      <c r="T19" s="225"/>
      <c r="U19" s="225"/>
      <c r="V19" s="225"/>
      <c r="W19" s="225"/>
      <c r="X19" s="225"/>
      <c r="Y19" s="13">
        <f t="shared" si="4"/>
        <v>0</v>
      </c>
      <c r="Z19" s="228"/>
      <c r="AA19" s="228"/>
      <c r="AB19" s="228"/>
      <c r="AC19" s="13">
        <f t="shared" si="5"/>
        <v>0</v>
      </c>
      <c r="AD19" s="74">
        <f t="shared" si="6"/>
        <v>0</v>
      </c>
      <c r="AE19" s="150">
        <f t="shared" si="7"/>
        <v>0</v>
      </c>
    </row>
    <row r="20" spans="2:31" s="7" customFormat="1" ht="24" customHeight="1">
      <c r="B20" s="11">
        <v>13</v>
      </c>
      <c r="C20" s="12">
        <f>students!D20</f>
        <v>0</v>
      </c>
      <c r="D20" s="224"/>
      <c r="E20" s="225"/>
      <c r="F20" s="225"/>
      <c r="G20" s="225"/>
      <c r="H20" s="225"/>
      <c r="I20" s="225"/>
      <c r="J20" s="225"/>
      <c r="K20" s="13">
        <f t="shared" si="0"/>
        <v>0</v>
      </c>
      <c r="L20" s="228"/>
      <c r="M20" s="228"/>
      <c r="N20" s="228"/>
      <c r="O20" s="13">
        <f t="shared" si="1"/>
        <v>0</v>
      </c>
      <c r="P20" s="74">
        <f t="shared" si="2"/>
        <v>0</v>
      </c>
      <c r="Q20" s="150">
        <f t="shared" si="3"/>
        <v>0</v>
      </c>
      <c r="R20" s="224"/>
      <c r="S20" s="225"/>
      <c r="T20" s="225"/>
      <c r="U20" s="225"/>
      <c r="V20" s="225"/>
      <c r="W20" s="225"/>
      <c r="X20" s="225"/>
      <c r="Y20" s="13">
        <f t="shared" si="4"/>
        <v>0</v>
      </c>
      <c r="Z20" s="228"/>
      <c r="AA20" s="228"/>
      <c r="AB20" s="228"/>
      <c r="AC20" s="13">
        <f t="shared" si="5"/>
        <v>0</v>
      </c>
      <c r="AD20" s="74">
        <f t="shared" si="6"/>
        <v>0</v>
      </c>
      <c r="AE20" s="150">
        <f t="shared" si="7"/>
        <v>0</v>
      </c>
    </row>
    <row r="21" spans="2:31" s="7" customFormat="1" ht="24" customHeight="1">
      <c r="B21" s="14">
        <v>14</v>
      </c>
      <c r="C21" s="12">
        <f>students!D21</f>
        <v>0</v>
      </c>
      <c r="D21" s="224"/>
      <c r="E21" s="225"/>
      <c r="F21" s="225"/>
      <c r="G21" s="225"/>
      <c r="H21" s="225"/>
      <c r="I21" s="225"/>
      <c r="J21" s="225"/>
      <c r="K21" s="13">
        <f t="shared" si="0"/>
        <v>0</v>
      </c>
      <c r="L21" s="228"/>
      <c r="M21" s="228"/>
      <c r="N21" s="228"/>
      <c r="O21" s="13">
        <f t="shared" si="1"/>
        <v>0</v>
      </c>
      <c r="P21" s="74">
        <f t="shared" si="2"/>
        <v>0</v>
      </c>
      <c r="Q21" s="150">
        <f t="shared" si="3"/>
        <v>0</v>
      </c>
      <c r="R21" s="224"/>
      <c r="S21" s="225"/>
      <c r="T21" s="225"/>
      <c r="U21" s="225"/>
      <c r="V21" s="225"/>
      <c r="W21" s="225"/>
      <c r="X21" s="225"/>
      <c r="Y21" s="13">
        <f t="shared" si="4"/>
        <v>0</v>
      </c>
      <c r="Z21" s="228"/>
      <c r="AA21" s="228"/>
      <c r="AB21" s="228"/>
      <c r="AC21" s="13">
        <f t="shared" si="5"/>
        <v>0</v>
      </c>
      <c r="AD21" s="74">
        <f t="shared" si="6"/>
        <v>0</v>
      </c>
      <c r="AE21" s="150">
        <f t="shared" si="7"/>
        <v>0</v>
      </c>
    </row>
    <row r="22" spans="2:31" s="7" customFormat="1" ht="24" customHeight="1">
      <c r="B22" s="14">
        <v>15</v>
      </c>
      <c r="C22" s="12">
        <f>students!D22</f>
        <v>0</v>
      </c>
      <c r="D22" s="224"/>
      <c r="E22" s="225"/>
      <c r="F22" s="225"/>
      <c r="G22" s="225"/>
      <c r="H22" s="225"/>
      <c r="I22" s="225"/>
      <c r="J22" s="225"/>
      <c r="K22" s="13">
        <f t="shared" si="0"/>
        <v>0</v>
      </c>
      <c r="L22" s="228"/>
      <c r="M22" s="228"/>
      <c r="N22" s="228"/>
      <c r="O22" s="13">
        <f t="shared" si="1"/>
        <v>0</v>
      </c>
      <c r="P22" s="74">
        <f t="shared" si="2"/>
        <v>0</v>
      </c>
      <c r="Q22" s="150">
        <f t="shared" si="3"/>
        <v>0</v>
      </c>
      <c r="R22" s="224"/>
      <c r="S22" s="225"/>
      <c r="T22" s="225"/>
      <c r="U22" s="225"/>
      <c r="V22" s="225"/>
      <c r="W22" s="225"/>
      <c r="X22" s="225"/>
      <c r="Y22" s="13">
        <f t="shared" si="4"/>
        <v>0</v>
      </c>
      <c r="Z22" s="228"/>
      <c r="AA22" s="228"/>
      <c r="AB22" s="228"/>
      <c r="AC22" s="13">
        <f t="shared" si="5"/>
        <v>0</v>
      </c>
      <c r="AD22" s="74">
        <f t="shared" si="6"/>
        <v>0</v>
      </c>
      <c r="AE22" s="150">
        <f t="shared" si="7"/>
        <v>0</v>
      </c>
    </row>
    <row r="23" spans="2:31" s="7" customFormat="1" ht="24" customHeight="1">
      <c r="B23" s="11">
        <v>16</v>
      </c>
      <c r="C23" s="12">
        <f>students!D23</f>
        <v>0</v>
      </c>
      <c r="D23" s="224"/>
      <c r="E23" s="225"/>
      <c r="F23" s="225"/>
      <c r="G23" s="225"/>
      <c r="H23" s="225"/>
      <c r="I23" s="225"/>
      <c r="J23" s="225"/>
      <c r="K23" s="13">
        <f t="shared" si="0"/>
        <v>0</v>
      </c>
      <c r="L23" s="228"/>
      <c r="M23" s="228"/>
      <c r="N23" s="228"/>
      <c r="O23" s="13">
        <f t="shared" si="1"/>
        <v>0</v>
      </c>
      <c r="P23" s="74">
        <f t="shared" si="2"/>
        <v>0</v>
      </c>
      <c r="Q23" s="150">
        <f t="shared" si="3"/>
        <v>0</v>
      </c>
      <c r="R23" s="224"/>
      <c r="S23" s="225"/>
      <c r="T23" s="225"/>
      <c r="U23" s="225"/>
      <c r="V23" s="225"/>
      <c r="W23" s="225"/>
      <c r="X23" s="225"/>
      <c r="Y23" s="13">
        <f t="shared" si="4"/>
        <v>0</v>
      </c>
      <c r="Z23" s="228"/>
      <c r="AA23" s="228"/>
      <c r="AB23" s="228"/>
      <c r="AC23" s="13">
        <f t="shared" si="5"/>
        <v>0</v>
      </c>
      <c r="AD23" s="74">
        <f t="shared" si="6"/>
        <v>0</v>
      </c>
      <c r="AE23" s="150">
        <f t="shared" si="7"/>
        <v>0</v>
      </c>
    </row>
    <row r="24" spans="2:31" s="7" customFormat="1" ht="24" customHeight="1">
      <c r="B24" s="14">
        <v>17</v>
      </c>
      <c r="C24" s="12">
        <f>students!D24</f>
        <v>0</v>
      </c>
      <c r="D24" s="224"/>
      <c r="E24" s="225"/>
      <c r="F24" s="225"/>
      <c r="G24" s="225"/>
      <c r="H24" s="225"/>
      <c r="I24" s="225"/>
      <c r="J24" s="225"/>
      <c r="K24" s="13">
        <f t="shared" si="0"/>
        <v>0</v>
      </c>
      <c r="L24" s="228"/>
      <c r="M24" s="228"/>
      <c r="N24" s="228"/>
      <c r="O24" s="13">
        <f t="shared" si="1"/>
        <v>0</v>
      </c>
      <c r="P24" s="74">
        <f t="shared" si="2"/>
        <v>0</v>
      </c>
      <c r="Q24" s="150">
        <f t="shared" si="3"/>
        <v>0</v>
      </c>
      <c r="R24" s="224"/>
      <c r="S24" s="225"/>
      <c r="T24" s="225"/>
      <c r="U24" s="225"/>
      <c r="V24" s="225"/>
      <c r="W24" s="225"/>
      <c r="X24" s="225"/>
      <c r="Y24" s="13">
        <f t="shared" si="4"/>
        <v>0</v>
      </c>
      <c r="Z24" s="228"/>
      <c r="AA24" s="228"/>
      <c r="AB24" s="228"/>
      <c r="AC24" s="13">
        <f t="shared" si="5"/>
        <v>0</v>
      </c>
      <c r="AD24" s="74">
        <f t="shared" si="6"/>
        <v>0</v>
      </c>
      <c r="AE24" s="150">
        <f t="shared" si="7"/>
        <v>0</v>
      </c>
    </row>
    <row r="25" spans="2:31" s="7" customFormat="1" ht="24" customHeight="1">
      <c r="B25" s="14">
        <v>18</v>
      </c>
      <c r="C25" s="12">
        <f>students!D25</f>
        <v>0</v>
      </c>
      <c r="D25" s="224"/>
      <c r="E25" s="225"/>
      <c r="F25" s="225"/>
      <c r="G25" s="225"/>
      <c r="H25" s="225"/>
      <c r="I25" s="225"/>
      <c r="J25" s="225"/>
      <c r="K25" s="13">
        <f t="shared" si="0"/>
        <v>0</v>
      </c>
      <c r="L25" s="228"/>
      <c r="M25" s="228"/>
      <c r="N25" s="228"/>
      <c r="O25" s="13">
        <f t="shared" si="1"/>
        <v>0</v>
      </c>
      <c r="P25" s="74">
        <f t="shared" si="2"/>
        <v>0</v>
      </c>
      <c r="Q25" s="150">
        <f t="shared" si="3"/>
        <v>0</v>
      </c>
      <c r="R25" s="224"/>
      <c r="S25" s="225"/>
      <c r="T25" s="225"/>
      <c r="U25" s="225"/>
      <c r="V25" s="225"/>
      <c r="W25" s="225"/>
      <c r="X25" s="225"/>
      <c r="Y25" s="13">
        <f t="shared" si="4"/>
        <v>0</v>
      </c>
      <c r="Z25" s="228"/>
      <c r="AA25" s="228"/>
      <c r="AB25" s="228"/>
      <c r="AC25" s="13">
        <f t="shared" si="5"/>
        <v>0</v>
      </c>
      <c r="AD25" s="74">
        <f t="shared" si="6"/>
        <v>0</v>
      </c>
      <c r="AE25" s="150">
        <f t="shared" si="7"/>
        <v>0</v>
      </c>
    </row>
    <row r="26" spans="2:31" s="7" customFormat="1" ht="24" customHeight="1">
      <c r="B26" s="11">
        <v>19</v>
      </c>
      <c r="C26" s="12">
        <f>students!D26</f>
        <v>0</v>
      </c>
      <c r="D26" s="224"/>
      <c r="E26" s="225"/>
      <c r="F26" s="225"/>
      <c r="G26" s="225"/>
      <c r="H26" s="225"/>
      <c r="I26" s="225"/>
      <c r="J26" s="225"/>
      <c r="K26" s="13">
        <f t="shared" si="0"/>
        <v>0</v>
      </c>
      <c r="L26" s="228"/>
      <c r="M26" s="228"/>
      <c r="N26" s="228"/>
      <c r="O26" s="13">
        <f t="shared" si="1"/>
        <v>0</v>
      </c>
      <c r="P26" s="74">
        <f t="shared" si="2"/>
        <v>0</v>
      </c>
      <c r="Q26" s="150">
        <f t="shared" si="3"/>
        <v>0</v>
      </c>
      <c r="R26" s="224"/>
      <c r="S26" s="225"/>
      <c r="T26" s="225"/>
      <c r="U26" s="225"/>
      <c r="V26" s="225"/>
      <c r="W26" s="225"/>
      <c r="X26" s="225"/>
      <c r="Y26" s="13">
        <f t="shared" si="4"/>
        <v>0</v>
      </c>
      <c r="Z26" s="228"/>
      <c r="AA26" s="228"/>
      <c r="AB26" s="228"/>
      <c r="AC26" s="13">
        <f t="shared" si="5"/>
        <v>0</v>
      </c>
      <c r="AD26" s="74">
        <f t="shared" si="6"/>
        <v>0</v>
      </c>
      <c r="AE26" s="150">
        <f t="shared" si="7"/>
        <v>0</v>
      </c>
    </row>
    <row r="27" spans="2:31" s="7" customFormat="1" ht="24" customHeight="1">
      <c r="B27" s="14">
        <v>20</v>
      </c>
      <c r="C27" s="12">
        <f>students!D27</f>
        <v>0</v>
      </c>
      <c r="D27" s="224"/>
      <c r="E27" s="225"/>
      <c r="F27" s="225"/>
      <c r="G27" s="225"/>
      <c r="H27" s="225"/>
      <c r="I27" s="225"/>
      <c r="J27" s="225"/>
      <c r="K27" s="13">
        <f t="shared" si="0"/>
        <v>0</v>
      </c>
      <c r="L27" s="228"/>
      <c r="M27" s="228"/>
      <c r="N27" s="228"/>
      <c r="O27" s="13">
        <f t="shared" si="1"/>
        <v>0</v>
      </c>
      <c r="P27" s="74">
        <f t="shared" si="2"/>
        <v>0</v>
      </c>
      <c r="Q27" s="150">
        <f t="shared" si="3"/>
        <v>0</v>
      </c>
      <c r="R27" s="224"/>
      <c r="S27" s="225"/>
      <c r="T27" s="225"/>
      <c r="U27" s="225"/>
      <c r="V27" s="225"/>
      <c r="W27" s="225"/>
      <c r="X27" s="225"/>
      <c r="Y27" s="13">
        <f t="shared" si="4"/>
        <v>0</v>
      </c>
      <c r="Z27" s="228"/>
      <c r="AA27" s="228"/>
      <c r="AB27" s="228"/>
      <c r="AC27" s="13">
        <f t="shared" si="5"/>
        <v>0</v>
      </c>
      <c r="AD27" s="74">
        <f t="shared" si="6"/>
        <v>0</v>
      </c>
      <c r="AE27" s="150">
        <f t="shared" si="7"/>
        <v>0</v>
      </c>
    </row>
    <row r="28" spans="2:31" s="7" customFormat="1" ht="24" customHeight="1">
      <c r="B28" s="14">
        <v>21</v>
      </c>
      <c r="C28" s="12">
        <f>students!D28</f>
        <v>0</v>
      </c>
      <c r="D28" s="224"/>
      <c r="E28" s="225"/>
      <c r="F28" s="225"/>
      <c r="G28" s="225"/>
      <c r="H28" s="225"/>
      <c r="I28" s="225"/>
      <c r="J28" s="225"/>
      <c r="K28" s="13">
        <f t="shared" si="0"/>
        <v>0</v>
      </c>
      <c r="L28" s="228"/>
      <c r="M28" s="228"/>
      <c r="N28" s="228"/>
      <c r="O28" s="13">
        <f t="shared" si="1"/>
        <v>0</v>
      </c>
      <c r="P28" s="74">
        <f t="shared" si="2"/>
        <v>0</v>
      </c>
      <c r="Q28" s="150">
        <f t="shared" si="3"/>
        <v>0</v>
      </c>
      <c r="R28" s="224"/>
      <c r="S28" s="225"/>
      <c r="T28" s="225"/>
      <c r="U28" s="225"/>
      <c r="V28" s="225"/>
      <c r="W28" s="225"/>
      <c r="X28" s="225"/>
      <c r="Y28" s="13">
        <f t="shared" si="4"/>
        <v>0</v>
      </c>
      <c r="Z28" s="228"/>
      <c r="AA28" s="228"/>
      <c r="AB28" s="228"/>
      <c r="AC28" s="13">
        <f t="shared" si="5"/>
        <v>0</v>
      </c>
      <c r="AD28" s="74">
        <f t="shared" si="6"/>
        <v>0</v>
      </c>
      <c r="AE28" s="150">
        <f t="shared" si="7"/>
        <v>0</v>
      </c>
    </row>
    <row r="29" spans="2:31" s="7" customFormat="1" ht="24" customHeight="1">
      <c r="B29" s="11">
        <v>22</v>
      </c>
      <c r="C29" s="12">
        <f>students!D29</f>
        <v>0</v>
      </c>
      <c r="D29" s="224"/>
      <c r="E29" s="225"/>
      <c r="F29" s="225"/>
      <c r="G29" s="225"/>
      <c r="H29" s="225"/>
      <c r="I29" s="225"/>
      <c r="J29" s="225"/>
      <c r="K29" s="13">
        <f t="shared" si="0"/>
        <v>0</v>
      </c>
      <c r="L29" s="228"/>
      <c r="M29" s="228"/>
      <c r="N29" s="228"/>
      <c r="O29" s="13">
        <f t="shared" si="1"/>
        <v>0</v>
      </c>
      <c r="P29" s="74">
        <f t="shared" si="2"/>
        <v>0</v>
      </c>
      <c r="Q29" s="150">
        <f t="shared" si="3"/>
        <v>0</v>
      </c>
      <c r="R29" s="224"/>
      <c r="S29" s="225"/>
      <c r="T29" s="225"/>
      <c r="U29" s="225"/>
      <c r="V29" s="225"/>
      <c r="W29" s="225"/>
      <c r="X29" s="225"/>
      <c r="Y29" s="13">
        <f t="shared" si="4"/>
        <v>0</v>
      </c>
      <c r="Z29" s="228"/>
      <c r="AA29" s="228"/>
      <c r="AB29" s="228"/>
      <c r="AC29" s="13">
        <f t="shared" si="5"/>
        <v>0</v>
      </c>
      <c r="AD29" s="74">
        <f t="shared" si="6"/>
        <v>0</v>
      </c>
      <c r="AE29" s="150">
        <f t="shared" si="7"/>
        <v>0</v>
      </c>
    </row>
    <row r="30" spans="2:31" s="7" customFormat="1" ht="24" customHeight="1">
      <c r="B30" s="14">
        <v>23</v>
      </c>
      <c r="C30" s="12">
        <f>students!D30</f>
        <v>0</v>
      </c>
      <c r="D30" s="224"/>
      <c r="E30" s="225"/>
      <c r="F30" s="225"/>
      <c r="G30" s="225"/>
      <c r="H30" s="225"/>
      <c r="I30" s="225"/>
      <c r="J30" s="225"/>
      <c r="K30" s="13">
        <f t="shared" si="0"/>
        <v>0</v>
      </c>
      <c r="L30" s="228"/>
      <c r="M30" s="228"/>
      <c r="N30" s="228"/>
      <c r="O30" s="13">
        <f t="shared" si="1"/>
        <v>0</v>
      </c>
      <c r="P30" s="74">
        <f t="shared" si="2"/>
        <v>0</v>
      </c>
      <c r="Q30" s="150">
        <f t="shared" si="3"/>
        <v>0</v>
      </c>
      <c r="R30" s="224"/>
      <c r="S30" s="225"/>
      <c r="T30" s="225"/>
      <c r="U30" s="225"/>
      <c r="V30" s="225"/>
      <c r="W30" s="225"/>
      <c r="X30" s="225"/>
      <c r="Y30" s="13">
        <f t="shared" si="4"/>
        <v>0</v>
      </c>
      <c r="Z30" s="228"/>
      <c r="AA30" s="228"/>
      <c r="AB30" s="228"/>
      <c r="AC30" s="13">
        <f t="shared" si="5"/>
        <v>0</v>
      </c>
      <c r="AD30" s="74">
        <f t="shared" si="6"/>
        <v>0</v>
      </c>
      <c r="AE30" s="150">
        <f t="shared" si="7"/>
        <v>0</v>
      </c>
    </row>
    <row r="31" spans="2:31" s="7" customFormat="1" ht="24" customHeight="1">
      <c r="B31" s="14">
        <v>24</v>
      </c>
      <c r="C31" s="12">
        <f>students!D31</f>
        <v>0</v>
      </c>
      <c r="D31" s="224"/>
      <c r="E31" s="225"/>
      <c r="F31" s="225"/>
      <c r="G31" s="225"/>
      <c r="H31" s="225"/>
      <c r="I31" s="225"/>
      <c r="J31" s="225"/>
      <c r="K31" s="13">
        <f t="shared" si="0"/>
        <v>0</v>
      </c>
      <c r="L31" s="228"/>
      <c r="M31" s="228"/>
      <c r="N31" s="228"/>
      <c r="O31" s="13">
        <f t="shared" si="1"/>
        <v>0</v>
      </c>
      <c r="P31" s="74">
        <f t="shared" si="2"/>
        <v>0</v>
      </c>
      <c r="Q31" s="150">
        <f t="shared" si="3"/>
        <v>0</v>
      </c>
      <c r="R31" s="224"/>
      <c r="S31" s="225"/>
      <c r="T31" s="225"/>
      <c r="U31" s="225"/>
      <c r="V31" s="225"/>
      <c r="W31" s="225"/>
      <c r="X31" s="225"/>
      <c r="Y31" s="13">
        <f t="shared" si="4"/>
        <v>0</v>
      </c>
      <c r="Z31" s="228"/>
      <c r="AA31" s="228"/>
      <c r="AB31" s="228"/>
      <c r="AC31" s="13">
        <f t="shared" si="5"/>
        <v>0</v>
      </c>
      <c r="AD31" s="74">
        <f t="shared" si="6"/>
        <v>0</v>
      </c>
      <c r="AE31" s="150">
        <f t="shared" si="7"/>
        <v>0</v>
      </c>
    </row>
    <row r="32" spans="2:31" s="7" customFormat="1" ht="24" customHeight="1">
      <c r="B32" s="11">
        <v>25</v>
      </c>
      <c r="C32" s="12">
        <f>students!D32</f>
        <v>0</v>
      </c>
      <c r="D32" s="224"/>
      <c r="E32" s="225"/>
      <c r="F32" s="225"/>
      <c r="G32" s="225"/>
      <c r="H32" s="225"/>
      <c r="I32" s="225"/>
      <c r="J32" s="225"/>
      <c r="K32" s="13">
        <f t="shared" si="0"/>
        <v>0</v>
      </c>
      <c r="L32" s="228"/>
      <c r="M32" s="228"/>
      <c r="N32" s="228"/>
      <c r="O32" s="13">
        <f t="shared" si="1"/>
        <v>0</v>
      </c>
      <c r="P32" s="74">
        <f t="shared" si="2"/>
        <v>0</v>
      </c>
      <c r="Q32" s="150">
        <f t="shared" si="3"/>
        <v>0</v>
      </c>
      <c r="R32" s="224"/>
      <c r="S32" s="225"/>
      <c r="T32" s="225"/>
      <c r="U32" s="225"/>
      <c r="V32" s="225"/>
      <c r="W32" s="225"/>
      <c r="X32" s="225"/>
      <c r="Y32" s="13">
        <f t="shared" si="4"/>
        <v>0</v>
      </c>
      <c r="Z32" s="228"/>
      <c r="AA32" s="228"/>
      <c r="AB32" s="228"/>
      <c r="AC32" s="13">
        <f t="shared" si="5"/>
        <v>0</v>
      </c>
      <c r="AD32" s="74">
        <f t="shared" si="6"/>
        <v>0</v>
      </c>
      <c r="AE32" s="150">
        <f t="shared" si="7"/>
        <v>0</v>
      </c>
    </row>
    <row r="33" spans="2:31" s="7" customFormat="1" ht="24" customHeight="1">
      <c r="B33" s="14">
        <v>26</v>
      </c>
      <c r="C33" s="12">
        <f>students!D33</f>
        <v>0</v>
      </c>
      <c r="D33" s="224"/>
      <c r="E33" s="225"/>
      <c r="F33" s="225"/>
      <c r="G33" s="225"/>
      <c r="H33" s="225"/>
      <c r="I33" s="225"/>
      <c r="J33" s="225"/>
      <c r="K33" s="13">
        <f t="shared" si="0"/>
        <v>0</v>
      </c>
      <c r="L33" s="228"/>
      <c r="M33" s="228"/>
      <c r="N33" s="228"/>
      <c r="O33" s="13">
        <f t="shared" si="1"/>
        <v>0</v>
      </c>
      <c r="P33" s="74">
        <f t="shared" si="2"/>
        <v>0</v>
      </c>
      <c r="Q33" s="150">
        <f t="shared" si="3"/>
        <v>0</v>
      </c>
      <c r="R33" s="224"/>
      <c r="S33" s="225"/>
      <c r="T33" s="225"/>
      <c r="U33" s="225"/>
      <c r="V33" s="225"/>
      <c r="W33" s="225"/>
      <c r="X33" s="225"/>
      <c r="Y33" s="13">
        <f t="shared" si="4"/>
        <v>0</v>
      </c>
      <c r="Z33" s="228"/>
      <c r="AA33" s="228"/>
      <c r="AB33" s="228"/>
      <c r="AC33" s="13">
        <f t="shared" si="5"/>
        <v>0</v>
      </c>
      <c r="AD33" s="74">
        <f t="shared" si="6"/>
        <v>0</v>
      </c>
      <c r="AE33" s="150">
        <f t="shared" si="7"/>
        <v>0</v>
      </c>
    </row>
    <row r="34" spans="2:31" s="7" customFormat="1" ht="24" customHeight="1">
      <c r="B34" s="14">
        <v>27</v>
      </c>
      <c r="C34" s="12">
        <f>students!D34</f>
        <v>0</v>
      </c>
      <c r="D34" s="224"/>
      <c r="E34" s="225"/>
      <c r="F34" s="225"/>
      <c r="G34" s="225"/>
      <c r="H34" s="225"/>
      <c r="I34" s="225"/>
      <c r="J34" s="225"/>
      <c r="K34" s="13">
        <f t="shared" si="0"/>
        <v>0</v>
      </c>
      <c r="L34" s="228"/>
      <c r="M34" s="228"/>
      <c r="N34" s="228"/>
      <c r="O34" s="13">
        <f t="shared" si="1"/>
        <v>0</v>
      </c>
      <c r="P34" s="74">
        <f t="shared" si="2"/>
        <v>0</v>
      </c>
      <c r="Q34" s="150">
        <f t="shared" si="3"/>
        <v>0</v>
      </c>
      <c r="R34" s="224"/>
      <c r="S34" s="225"/>
      <c r="T34" s="225"/>
      <c r="U34" s="225"/>
      <c r="V34" s="225"/>
      <c r="W34" s="225"/>
      <c r="X34" s="225"/>
      <c r="Y34" s="13">
        <f t="shared" si="4"/>
        <v>0</v>
      </c>
      <c r="Z34" s="228"/>
      <c r="AA34" s="228"/>
      <c r="AB34" s="228"/>
      <c r="AC34" s="13">
        <f t="shared" si="5"/>
        <v>0</v>
      </c>
      <c r="AD34" s="74">
        <f t="shared" si="6"/>
        <v>0</v>
      </c>
      <c r="AE34" s="150">
        <f t="shared" si="7"/>
        <v>0</v>
      </c>
    </row>
    <row r="35" spans="2:31" s="7" customFormat="1" ht="24" customHeight="1">
      <c r="B35" s="11">
        <v>28</v>
      </c>
      <c r="C35" s="12">
        <f>students!D35</f>
        <v>0</v>
      </c>
      <c r="D35" s="224"/>
      <c r="E35" s="225"/>
      <c r="F35" s="225"/>
      <c r="G35" s="225"/>
      <c r="H35" s="225"/>
      <c r="I35" s="225"/>
      <c r="J35" s="225"/>
      <c r="K35" s="13">
        <f t="shared" si="0"/>
        <v>0</v>
      </c>
      <c r="L35" s="228"/>
      <c r="M35" s="228"/>
      <c r="N35" s="228"/>
      <c r="O35" s="13">
        <f t="shared" si="1"/>
        <v>0</v>
      </c>
      <c r="P35" s="74">
        <f t="shared" si="2"/>
        <v>0</v>
      </c>
      <c r="Q35" s="150">
        <f t="shared" si="3"/>
        <v>0</v>
      </c>
      <c r="R35" s="224"/>
      <c r="S35" s="225"/>
      <c r="T35" s="225"/>
      <c r="U35" s="225"/>
      <c r="V35" s="225"/>
      <c r="W35" s="225"/>
      <c r="X35" s="225"/>
      <c r="Y35" s="13">
        <f t="shared" si="4"/>
        <v>0</v>
      </c>
      <c r="Z35" s="228"/>
      <c r="AA35" s="228"/>
      <c r="AB35" s="228"/>
      <c r="AC35" s="13">
        <f t="shared" si="5"/>
        <v>0</v>
      </c>
      <c r="AD35" s="74">
        <f t="shared" si="6"/>
        <v>0</v>
      </c>
      <c r="AE35" s="150">
        <f t="shared" si="7"/>
        <v>0</v>
      </c>
    </row>
    <row r="36" spans="2:31" s="7" customFormat="1" ht="24" customHeight="1">
      <c r="B36" s="14">
        <v>29</v>
      </c>
      <c r="C36" s="12">
        <f>students!D36</f>
        <v>0</v>
      </c>
      <c r="D36" s="224"/>
      <c r="E36" s="225"/>
      <c r="F36" s="225"/>
      <c r="G36" s="225"/>
      <c r="H36" s="225"/>
      <c r="I36" s="225"/>
      <c r="J36" s="225"/>
      <c r="K36" s="13">
        <f t="shared" si="0"/>
        <v>0</v>
      </c>
      <c r="L36" s="228"/>
      <c r="M36" s="228"/>
      <c r="N36" s="228"/>
      <c r="O36" s="13">
        <f t="shared" si="1"/>
        <v>0</v>
      </c>
      <c r="P36" s="74">
        <f t="shared" si="2"/>
        <v>0</v>
      </c>
      <c r="Q36" s="150">
        <f t="shared" si="3"/>
        <v>0</v>
      </c>
      <c r="R36" s="224"/>
      <c r="S36" s="225"/>
      <c r="T36" s="225"/>
      <c r="U36" s="225"/>
      <c r="V36" s="225"/>
      <c r="W36" s="225"/>
      <c r="X36" s="225"/>
      <c r="Y36" s="13">
        <f t="shared" si="4"/>
        <v>0</v>
      </c>
      <c r="Z36" s="228"/>
      <c r="AA36" s="228"/>
      <c r="AB36" s="228"/>
      <c r="AC36" s="13">
        <f t="shared" si="5"/>
        <v>0</v>
      </c>
      <c r="AD36" s="74">
        <f t="shared" si="6"/>
        <v>0</v>
      </c>
      <c r="AE36" s="150">
        <f t="shared" si="7"/>
        <v>0</v>
      </c>
    </row>
    <row r="37" spans="2:31" s="7" customFormat="1" ht="24" customHeight="1">
      <c r="B37" s="14">
        <v>30</v>
      </c>
      <c r="C37" s="12">
        <f>students!D37</f>
        <v>0</v>
      </c>
      <c r="D37" s="224"/>
      <c r="E37" s="225"/>
      <c r="F37" s="225"/>
      <c r="G37" s="225"/>
      <c r="H37" s="225"/>
      <c r="I37" s="225"/>
      <c r="J37" s="225"/>
      <c r="K37" s="13">
        <f t="shared" si="0"/>
        <v>0</v>
      </c>
      <c r="L37" s="228"/>
      <c r="M37" s="228"/>
      <c r="N37" s="228"/>
      <c r="O37" s="13">
        <f t="shared" si="1"/>
        <v>0</v>
      </c>
      <c r="P37" s="74">
        <f t="shared" si="2"/>
        <v>0</v>
      </c>
      <c r="Q37" s="150">
        <f t="shared" si="3"/>
        <v>0</v>
      </c>
      <c r="R37" s="224"/>
      <c r="S37" s="225"/>
      <c r="T37" s="225"/>
      <c r="U37" s="225"/>
      <c r="V37" s="225"/>
      <c r="W37" s="225"/>
      <c r="X37" s="225"/>
      <c r="Y37" s="13">
        <f t="shared" si="4"/>
        <v>0</v>
      </c>
      <c r="Z37" s="228"/>
      <c r="AA37" s="228"/>
      <c r="AB37" s="228"/>
      <c r="AC37" s="13">
        <f t="shared" si="5"/>
        <v>0</v>
      </c>
      <c r="AD37" s="74">
        <f t="shared" si="6"/>
        <v>0</v>
      </c>
      <c r="AE37" s="150">
        <f t="shared" si="7"/>
        <v>0</v>
      </c>
    </row>
    <row r="38" spans="2:31" s="7" customFormat="1" ht="24" customHeight="1">
      <c r="B38" s="11">
        <v>31</v>
      </c>
      <c r="C38" s="12">
        <f>students!D38</f>
        <v>0</v>
      </c>
      <c r="D38" s="224"/>
      <c r="E38" s="225"/>
      <c r="F38" s="225"/>
      <c r="G38" s="225"/>
      <c r="H38" s="225"/>
      <c r="I38" s="225"/>
      <c r="J38" s="225"/>
      <c r="K38" s="13">
        <f t="shared" si="0"/>
        <v>0</v>
      </c>
      <c r="L38" s="228"/>
      <c r="M38" s="228"/>
      <c r="N38" s="228"/>
      <c r="O38" s="13">
        <f t="shared" si="1"/>
        <v>0</v>
      </c>
      <c r="P38" s="74">
        <f t="shared" si="2"/>
        <v>0</v>
      </c>
      <c r="Q38" s="150">
        <f t="shared" si="3"/>
        <v>0</v>
      </c>
      <c r="R38" s="224"/>
      <c r="S38" s="225"/>
      <c r="T38" s="225"/>
      <c r="U38" s="225"/>
      <c r="V38" s="225"/>
      <c r="W38" s="225"/>
      <c r="X38" s="225"/>
      <c r="Y38" s="13">
        <f t="shared" si="4"/>
        <v>0</v>
      </c>
      <c r="Z38" s="228"/>
      <c r="AA38" s="228"/>
      <c r="AB38" s="228"/>
      <c r="AC38" s="13">
        <f t="shared" si="5"/>
        <v>0</v>
      </c>
      <c r="AD38" s="74">
        <f t="shared" si="6"/>
        <v>0</v>
      </c>
      <c r="AE38" s="150">
        <f t="shared" si="7"/>
        <v>0</v>
      </c>
    </row>
    <row r="39" spans="2:31" s="7" customFormat="1" ht="24" customHeight="1">
      <c r="B39" s="14">
        <v>32</v>
      </c>
      <c r="C39" s="12">
        <f>students!D39</f>
        <v>0</v>
      </c>
      <c r="D39" s="224"/>
      <c r="E39" s="225"/>
      <c r="F39" s="225"/>
      <c r="G39" s="225"/>
      <c r="H39" s="225"/>
      <c r="I39" s="225"/>
      <c r="J39" s="225"/>
      <c r="K39" s="13">
        <f t="shared" si="0"/>
        <v>0</v>
      </c>
      <c r="L39" s="228"/>
      <c r="M39" s="228"/>
      <c r="N39" s="228"/>
      <c r="O39" s="13">
        <f t="shared" si="1"/>
        <v>0</v>
      </c>
      <c r="P39" s="74">
        <f t="shared" si="2"/>
        <v>0</v>
      </c>
      <c r="Q39" s="150">
        <f t="shared" si="3"/>
        <v>0</v>
      </c>
      <c r="R39" s="224"/>
      <c r="S39" s="225"/>
      <c r="T39" s="225"/>
      <c r="U39" s="225"/>
      <c r="V39" s="225"/>
      <c r="W39" s="225"/>
      <c r="X39" s="225"/>
      <c r="Y39" s="13">
        <f t="shared" si="4"/>
        <v>0</v>
      </c>
      <c r="Z39" s="228"/>
      <c r="AA39" s="228"/>
      <c r="AB39" s="228"/>
      <c r="AC39" s="13">
        <f t="shared" si="5"/>
        <v>0</v>
      </c>
      <c r="AD39" s="74">
        <f t="shared" si="6"/>
        <v>0</v>
      </c>
      <c r="AE39" s="150">
        <f t="shared" si="7"/>
        <v>0</v>
      </c>
    </row>
    <row r="40" spans="2:31" s="7" customFormat="1" ht="24" customHeight="1">
      <c r="B40" s="14">
        <v>33</v>
      </c>
      <c r="C40" s="12">
        <f>students!D40</f>
        <v>0</v>
      </c>
      <c r="D40" s="224"/>
      <c r="E40" s="225"/>
      <c r="F40" s="225"/>
      <c r="G40" s="225"/>
      <c r="H40" s="225"/>
      <c r="I40" s="225"/>
      <c r="J40" s="225"/>
      <c r="K40" s="13">
        <f t="shared" si="0"/>
        <v>0</v>
      </c>
      <c r="L40" s="228"/>
      <c r="M40" s="228"/>
      <c r="N40" s="228"/>
      <c r="O40" s="13">
        <f t="shared" si="1"/>
        <v>0</v>
      </c>
      <c r="P40" s="74">
        <f t="shared" si="2"/>
        <v>0</v>
      </c>
      <c r="Q40" s="150">
        <f t="shared" si="3"/>
        <v>0</v>
      </c>
      <c r="R40" s="224"/>
      <c r="S40" s="225"/>
      <c r="T40" s="225"/>
      <c r="U40" s="225"/>
      <c r="V40" s="225"/>
      <c r="W40" s="225"/>
      <c r="X40" s="225"/>
      <c r="Y40" s="13">
        <f t="shared" si="4"/>
        <v>0</v>
      </c>
      <c r="Z40" s="228"/>
      <c r="AA40" s="228"/>
      <c r="AB40" s="228"/>
      <c r="AC40" s="13">
        <f t="shared" si="5"/>
        <v>0</v>
      </c>
      <c r="AD40" s="74">
        <f t="shared" si="6"/>
        <v>0</v>
      </c>
      <c r="AE40" s="150">
        <f t="shared" si="7"/>
        <v>0</v>
      </c>
    </row>
    <row r="41" spans="2:31" s="7" customFormat="1" ht="24" customHeight="1">
      <c r="B41" s="11">
        <v>34</v>
      </c>
      <c r="C41" s="12">
        <f>students!D41</f>
        <v>0</v>
      </c>
      <c r="D41" s="224"/>
      <c r="E41" s="225"/>
      <c r="F41" s="225"/>
      <c r="G41" s="225"/>
      <c r="H41" s="225"/>
      <c r="I41" s="225"/>
      <c r="J41" s="225"/>
      <c r="K41" s="13">
        <f t="shared" si="0"/>
        <v>0</v>
      </c>
      <c r="L41" s="228"/>
      <c r="M41" s="228"/>
      <c r="N41" s="228"/>
      <c r="O41" s="13">
        <f t="shared" si="1"/>
        <v>0</v>
      </c>
      <c r="P41" s="74">
        <f t="shared" si="2"/>
        <v>0</v>
      </c>
      <c r="Q41" s="150">
        <f t="shared" si="3"/>
        <v>0</v>
      </c>
      <c r="R41" s="224"/>
      <c r="S41" s="225"/>
      <c r="T41" s="225"/>
      <c r="U41" s="225"/>
      <c r="V41" s="225"/>
      <c r="W41" s="225"/>
      <c r="X41" s="225"/>
      <c r="Y41" s="13">
        <f t="shared" si="4"/>
        <v>0</v>
      </c>
      <c r="Z41" s="228"/>
      <c r="AA41" s="228"/>
      <c r="AB41" s="228"/>
      <c r="AC41" s="13">
        <f t="shared" si="5"/>
        <v>0</v>
      </c>
      <c r="AD41" s="74">
        <f t="shared" si="6"/>
        <v>0</v>
      </c>
      <c r="AE41" s="150">
        <f t="shared" si="7"/>
        <v>0</v>
      </c>
    </row>
    <row r="42" spans="2:31" s="7" customFormat="1" ht="24" customHeight="1">
      <c r="B42" s="14">
        <v>35</v>
      </c>
      <c r="C42" s="12">
        <f>students!D42</f>
        <v>0</v>
      </c>
      <c r="D42" s="224"/>
      <c r="E42" s="225"/>
      <c r="F42" s="225"/>
      <c r="G42" s="225"/>
      <c r="H42" s="225"/>
      <c r="I42" s="225"/>
      <c r="J42" s="225"/>
      <c r="K42" s="13">
        <f t="shared" si="0"/>
        <v>0</v>
      </c>
      <c r="L42" s="228"/>
      <c r="M42" s="228"/>
      <c r="N42" s="228"/>
      <c r="O42" s="13">
        <f t="shared" si="1"/>
        <v>0</v>
      </c>
      <c r="P42" s="74">
        <f t="shared" si="2"/>
        <v>0</v>
      </c>
      <c r="Q42" s="150">
        <f t="shared" si="3"/>
        <v>0</v>
      </c>
      <c r="R42" s="224"/>
      <c r="S42" s="225"/>
      <c r="T42" s="225"/>
      <c r="U42" s="225"/>
      <c r="V42" s="225"/>
      <c r="W42" s="225"/>
      <c r="X42" s="225"/>
      <c r="Y42" s="13">
        <f t="shared" si="4"/>
        <v>0</v>
      </c>
      <c r="Z42" s="228"/>
      <c r="AA42" s="228"/>
      <c r="AB42" s="228"/>
      <c r="AC42" s="13">
        <f t="shared" si="5"/>
        <v>0</v>
      </c>
      <c r="AD42" s="74">
        <f t="shared" si="6"/>
        <v>0</v>
      </c>
      <c r="AE42" s="150">
        <f t="shared" si="7"/>
        <v>0</v>
      </c>
    </row>
    <row r="43" spans="2:31" s="7" customFormat="1" ht="24" customHeight="1">
      <c r="B43" s="14">
        <v>36</v>
      </c>
      <c r="C43" s="12">
        <f>students!D43</f>
        <v>0</v>
      </c>
      <c r="D43" s="224"/>
      <c r="E43" s="225"/>
      <c r="F43" s="225"/>
      <c r="G43" s="225"/>
      <c r="H43" s="225"/>
      <c r="I43" s="225"/>
      <c r="J43" s="225"/>
      <c r="K43" s="13">
        <f t="shared" si="0"/>
        <v>0</v>
      </c>
      <c r="L43" s="228"/>
      <c r="M43" s="228"/>
      <c r="N43" s="228"/>
      <c r="O43" s="13">
        <f t="shared" si="1"/>
        <v>0</v>
      </c>
      <c r="P43" s="74">
        <f t="shared" si="2"/>
        <v>0</v>
      </c>
      <c r="Q43" s="150">
        <f t="shared" si="3"/>
        <v>0</v>
      </c>
      <c r="R43" s="224"/>
      <c r="S43" s="225"/>
      <c r="T43" s="225"/>
      <c r="U43" s="225"/>
      <c r="V43" s="225"/>
      <c r="W43" s="225"/>
      <c r="X43" s="225"/>
      <c r="Y43" s="13">
        <f t="shared" si="4"/>
        <v>0</v>
      </c>
      <c r="Z43" s="228"/>
      <c r="AA43" s="228"/>
      <c r="AB43" s="228"/>
      <c r="AC43" s="13">
        <f t="shared" si="5"/>
        <v>0</v>
      </c>
      <c r="AD43" s="74">
        <f t="shared" si="6"/>
        <v>0</v>
      </c>
      <c r="AE43" s="150">
        <f t="shared" si="7"/>
        <v>0</v>
      </c>
    </row>
    <row r="44" spans="2:31" s="7" customFormat="1" ht="24" customHeight="1">
      <c r="B44" s="11">
        <v>37</v>
      </c>
      <c r="C44" s="12">
        <f>students!D44</f>
        <v>0</v>
      </c>
      <c r="D44" s="224"/>
      <c r="E44" s="225"/>
      <c r="F44" s="225"/>
      <c r="G44" s="225"/>
      <c r="H44" s="225"/>
      <c r="I44" s="225"/>
      <c r="J44" s="225"/>
      <c r="K44" s="13">
        <f t="shared" si="0"/>
        <v>0</v>
      </c>
      <c r="L44" s="228"/>
      <c r="M44" s="228"/>
      <c r="N44" s="228"/>
      <c r="O44" s="13">
        <f t="shared" si="1"/>
        <v>0</v>
      </c>
      <c r="P44" s="74">
        <f t="shared" si="2"/>
        <v>0</v>
      </c>
      <c r="Q44" s="150">
        <f t="shared" si="3"/>
        <v>0</v>
      </c>
      <c r="R44" s="224"/>
      <c r="S44" s="225"/>
      <c r="T44" s="225"/>
      <c r="U44" s="225"/>
      <c r="V44" s="225"/>
      <c r="W44" s="225"/>
      <c r="X44" s="225"/>
      <c r="Y44" s="13">
        <f t="shared" si="4"/>
        <v>0</v>
      </c>
      <c r="Z44" s="228"/>
      <c r="AA44" s="228"/>
      <c r="AB44" s="228"/>
      <c r="AC44" s="13">
        <f t="shared" si="5"/>
        <v>0</v>
      </c>
      <c r="AD44" s="74">
        <f t="shared" si="6"/>
        <v>0</v>
      </c>
      <c r="AE44" s="150">
        <f t="shared" si="7"/>
        <v>0</v>
      </c>
    </row>
    <row r="45" spans="2:31" s="7" customFormat="1" ht="24" customHeight="1">
      <c r="B45" s="14">
        <v>38</v>
      </c>
      <c r="C45" s="12">
        <f>students!D45</f>
        <v>0</v>
      </c>
      <c r="D45" s="224"/>
      <c r="E45" s="225"/>
      <c r="F45" s="225"/>
      <c r="G45" s="225"/>
      <c r="H45" s="225"/>
      <c r="I45" s="225"/>
      <c r="J45" s="225"/>
      <c r="K45" s="13">
        <f t="shared" si="0"/>
        <v>0</v>
      </c>
      <c r="L45" s="228"/>
      <c r="M45" s="228"/>
      <c r="N45" s="228"/>
      <c r="O45" s="13">
        <f t="shared" si="1"/>
        <v>0</v>
      </c>
      <c r="P45" s="74">
        <f t="shared" si="2"/>
        <v>0</v>
      </c>
      <c r="Q45" s="150">
        <f t="shared" si="3"/>
        <v>0</v>
      </c>
      <c r="R45" s="224"/>
      <c r="S45" s="225"/>
      <c r="T45" s="225"/>
      <c r="U45" s="225"/>
      <c r="V45" s="225"/>
      <c r="W45" s="225"/>
      <c r="X45" s="225"/>
      <c r="Y45" s="13">
        <f t="shared" si="4"/>
        <v>0</v>
      </c>
      <c r="Z45" s="228"/>
      <c r="AA45" s="228"/>
      <c r="AB45" s="228"/>
      <c r="AC45" s="13">
        <f t="shared" si="5"/>
        <v>0</v>
      </c>
      <c r="AD45" s="74">
        <f t="shared" si="6"/>
        <v>0</v>
      </c>
      <c r="AE45" s="150">
        <f t="shared" si="7"/>
        <v>0</v>
      </c>
    </row>
    <row r="46" spans="2:31" s="7" customFormat="1" ht="24" customHeight="1">
      <c r="B46" s="14">
        <v>39</v>
      </c>
      <c r="C46" s="12">
        <f>students!D46</f>
        <v>0</v>
      </c>
      <c r="D46" s="224"/>
      <c r="E46" s="225"/>
      <c r="F46" s="225"/>
      <c r="G46" s="225"/>
      <c r="H46" s="225"/>
      <c r="I46" s="225"/>
      <c r="J46" s="225"/>
      <c r="K46" s="13">
        <f t="shared" si="0"/>
        <v>0</v>
      </c>
      <c r="L46" s="228"/>
      <c r="M46" s="228"/>
      <c r="N46" s="228"/>
      <c r="O46" s="13">
        <f t="shared" si="1"/>
        <v>0</v>
      </c>
      <c r="P46" s="74">
        <f t="shared" si="2"/>
        <v>0</v>
      </c>
      <c r="Q46" s="150">
        <f t="shared" si="3"/>
        <v>0</v>
      </c>
      <c r="R46" s="224"/>
      <c r="S46" s="225"/>
      <c r="T46" s="225"/>
      <c r="U46" s="225"/>
      <c r="V46" s="225"/>
      <c r="W46" s="225"/>
      <c r="X46" s="225"/>
      <c r="Y46" s="13">
        <f t="shared" si="4"/>
        <v>0</v>
      </c>
      <c r="Z46" s="228"/>
      <c r="AA46" s="228"/>
      <c r="AB46" s="228"/>
      <c r="AC46" s="13">
        <f t="shared" si="5"/>
        <v>0</v>
      </c>
      <c r="AD46" s="74">
        <f t="shared" si="6"/>
        <v>0</v>
      </c>
      <c r="AE46" s="150">
        <f t="shared" si="7"/>
        <v>0</v>
      </c>
    </row>
    <row r="47" spans="2:31" s="7" customFormat="1" ht="24" customHeight="1">
      <c r="B47" s="11">
        <v>40</v>
      </c>
      <c r="C47" s="12">
        <f>students!D47</f>
        <v>0</v>
      </c>
      <c r="D47" s="224"/>
      <c r="E47" s="225"/>
      <c r="F47" s="225"/>
      <c r="G47" s="225"/>
      <c r="H47" s="225"/>
      <c r="I47" s="225"/>
      <c r="J47" s="225"/>
      <c r="K47" s="13">
        <f t="shared" si="0"/>
        <v>0</v>
      </c>
      <c r="L47" s="228"/>
      <c r="M47" s="228"/>
      <c r="N47" s="228"/>
      <c r="O47" s="13">
        <f t="shared" si="1"/>
        <v>0</v>
      </c>
      <c r="P47" s="74">
        <f t="shared" si="2"/>
        <v>0</v>
      </c>
      <c r="Q47" s="150">
        <f t="shared" si="3"/>
        <v>0</v>
      </c>
      <c r="R47" s="224"/>
      <c r="S47" s="225"/>
      <c r="T47" s="225"/>
      <c r="U47" s="225"/>
      <c r="V47" s="225"/>
      <c r="W47" s="225"/>
      <c r="X47" s="225"/>
      <c r="Y47" s="13">
        <f t="shared" si="4"/>
        <v>0</v>
      </c>
      <c r="Z47" s="228"/>
      <c r="AA47" s="228"/>
      <c r="AB47" s="228"/>
      <c r="AC47" s="13">
        <f t="shared" si="5"/>
        <v>0</v>
      </c>
      <c r="AD47" s="74">
        <f t="shared" si="6"/>
        <v>0</v>
      </c>
      <c r="AE47" s="150">
        <f t="shared" si="7"/>
        <v>0</v>
      </c>
    </row>
    <row r="48" spans="2:31" s="7" customFormat="1" ht="24" customHeight="1">
      <c r="B48" s="14">
        <v>41</v>
      </c>
      <c r="C48" s="12">
        <f>students!D48</f>
        <v>0</v>
      </c>
      <c r="D48" s="224"/>
      <c r="E48" s="225"/>
      <c r="F48" s="225"/>
      <c r="G48" s="225"/>
      <c r="H48" s="225"/>
      <c r="I48" s="225"/>
      <c r="J48" s="225"/>
      <c r="K48" s="13">
        <f t="shared" si="0"/>
        <v>0</v>
      </c>
      <c r="L48" s="228"/>
      <c r="M48" s="228"/>
      <c r="N48" s="228"/>
      <c r="O48" s="13">
        <f t="shared" si="1"/>
        <v>0</v>
      </c>
      <c r="P48" s="74">
        <f t="shared" si="2"/>
        <v>0</v>
      </c>
      <c r="Q48" s="150">
        <f t="shared" si="3"/>
        <v>0</v>
      </c>
      <c r="R48" s="224"/>
      <c r="S48" s="225"/>
      <c r="T48" s="225"/>
      <c r="U48" s="225"/>
      <c r="V48" s="225"/>
      <c r="W48" s="225"/>
      <c r="X48" s="225"/>
      <c r="Y48" s="13">
        <f t="shared" si="4"/>
        <v>0</v>
      </c>
      <c r="Z48" s="228"/>
      <c r="AA48" s="228"/>
      <c r="AB48" s="228"/>
      <c r="AC48" s="13">
        <f t="shared" si="5"/>
        <v>0</v>
      </c>
      <c r="AD48" s="74">
        <f t="shared" si="6"/>
        <v>0</v>
      </c>
      <c r="AE48" s="150">
        <f t="shared" si="7"/>
        <v>0</v>
      </c>
    </row>
    <row r="49" spans="2:31" s="7" customFormat="1" ht="24" customHeight="1">
      <c r="B49" s="14">
        <v>42</v>
      </c>
      <c r="C49" s="12">
        <f>students!D49</f>
        <v>0</v>
      </c>
      <c r="D49" s="224"/>
      <c r="E49" s="225"/>
      <c r="F49" s="225"/>
      <c r="G49" s="225"/>
      <c r="H49" s="225"/>
      <c r="I49" s="225"/>
      <c r="J49" s="225"/>
      <c r="K49" s="13">
        <f t="shared" si="0"/>
        <v>0</v>
      </c>
      <c r="L49" s="228"/>
      <c r="M49" s="228"/>
      <c r="N49" s="228"/>
      <c r="O49" s="13">
        <f t="shared" si="1"/>
        <v>0</v>
      </c>
      <c r="P49" s="74">
        <f t="shared" si="2"/>
        <v>0</v>
      </c>
      <c r="Q49" s="150">
        <f t="shared" si="3"/>
        <v>0</v>
      </c>
      <c r="R49" s="224"/>
      <c r="S49" s="225"/>
      <c r="T49" s="225"/>
      <c r="U49" s="225"/>
      <c r="V49" s="225"/>
      <c r="W49" s="225"/>
      <c r="X49" s="225"/>
      <c r="Y49" s="13">
        <f t="shared" si="4"/>
        <v>0</v>
      </c>
      <c r="Z49" s="228"/>
      <c r="AA49" s="228"/>
      <c r="AB49" s="228"/>
      <c r="AC49" s="13">
        <f t="shared" si="5"/>
        <v>0</v>
      </c>
      <c r="AD49" s="74">
        <f t="shared" si="6"/>
        <v>0</v>
      </c>
      <c r="AE49" s="150">
        <f t="shared" si="7"/>
        <v>0</v>
      </c>
    </row>
    <row r="50" spans="2:31" s="7" customFormat="1" ht="24" customHeight="1">
      <c r="B50" s="11">
        <v>43</v>
      </c>
      <c r="C50" s="12">
        <f>students!D50</f>
        <v>0</v>
      </c>
      <c r="D50" s="224"/>
      <c r="E50" s="225"/>
      <c r="F50" s="225"/>
      <c r="G50" s="225"/>
      <c r="H50" s="225"/>
      <c r="I50" s="225"/>
      <c r="J50" s="225"/>
      <c r="K50" s="13">
        <f t="shared" si="0"/>
        <v>0</v>
      </c>
      <c r="L50" s="228"/>
      <c r="M50" s="228"/>
      <c r="N50" s="228"/>
      <c r="O50" s="13">
        <f t="shared" si="1"/>
        <v>0</v>
      </c>
      <c r="P50" s="74">
        <f t="shared" si="2"/>
        <v>0</v>
      </c>
      <c r="Q50" s="150">
        <f t="shared" si="3"/>
        <v>0</v>
      </c>
      <c r="R50" s="224"/>
      <c r="S50" s="225"/>
      <c r="T50" s="225"/>
      <c r="U50" s="225"/>
      <c r="V50" s="225"/>
      <c r="W50" s="225"/>
      <c r="X50" s="225"/>
      <c r="Y50" s="13">
        <f t="shared" si="4"/>
        <v>0</v>
      </c>
      <c r="Z50" s="228"/>
      <c r="AA50" s="228"/>
      <c r="AB50" s="228"/>
      <c r="AC50" s="13">
        <f t="shared" si="5"/>
        <v>0</v>
      </c>
      <c r="AD50" s="74">
        <f t="shared" si="6"/>
        <v>0</v>
      </c>
      <c r="AE50" s="150">
        <f t="shared" si="7"/>
        <v>0</v>
      </c>
    </row>
    <row r="51" spans="2:31" s="7" customFormat="1" ht="24" customHeight="1">
      <c r="B51" s="14">
        <v>44</v>
      </c>
      <c r="C51" s="12">
        <f>students!D51</f>
        <v>0</v>
      </c>
      <c r="D51" s="224"/>
      <c r="E51" s="225"/>
      <c r="F51" s="225"/>
      <c r="G51" s="225"/>
      <c r="H51" s="225"/>
      <c r="I51" s="225"/>
      <c r="J51" s="225"/>
      <c r="K51" s="13">
        <f t="shared" si="0"/>
        <v>0</v>
      </c>
      <c r="L51" s="228"/>
      <c r="M51" s="228"/>
      <c r="N51" s="228"/>
      <c r="O51" s="13">
        <f t="shared" si="1"/>
        <v>0</v>
      </c>
      <c r="P51" s="74">
        <f t="shared" si="2"/>
        <v>0</v>
      </c>
      <c r="Q51" s="150">
        <f t="shared" si="3"/>
        <v>0</v>
      </c>
      <c r="R51" s="224"/>
      <c r="S51" s="225"/>
      <c r="T51" s="225"/>
      <c r="U51" s="225"/>
      <c r="V51" s="225"/>
      <c r="W51" s="225"/>
      <c r="X51" s="225"/>
      <c r="Y51" s="13">
        <f t="shared" si="4"/>
        <v>0</v>
      </c>
      <c r="Z51" s="228"/>
      <c r="AA51" s="228"/>
      <c r="AB51" s="228"/>
      <c r="AC51" s="13">
        <f t="shared" si="5"/>
        <v>0</v>
      </c>
      <c r="AD51" s="74">
        <f t="shared" si="6"/>
        <v>0</v>
      </c>
      <c r="AE51" s="150">
        <f t="shared" si="7"/>
        <v>0</v>
      </c>
    </row>
    <row r="52" spans="2:31" s="7" customFormat="1" ht="24" customHeight="1">
      <c r="B52" s="14">
        <v>45</v>
      </c>
      <c r="C52" s="12">
        <f>students!D52</f>
        <v>0</v>
      </c>
      <c r="D52" s="224"/>
      <c r="E52" s="225"/>
      <c r="F52" s="225"/>
      <c r="G52" s="225"/>
      <c r="H52" s="225"/>
      <c r="I52" s="225"/>
      <c r="J52" s="225"/>
      <c r="K52" s="13">
        <f t="shared" si="0"/>
        <v>0</v>
      </c>
      <c r="L52" s="228"/>
      <c r="M52" s="228"/>
      <c r="N52" s="228"/>
      <c r="O52" s="13">
        <f t="shared" si="1"/>
        <v>0</v>
      </c>
      <c r="P52" s="74">
        <f t="shared" si="2"/>
        <v>0</v>
      </c>
      <c r="Q52" s="150">
        <f t="shared" si="3"/>
        <v>0</v>
      </c>
      <c r="R52" s="224"/>
      <c r="S52" s="225"/>
      <c r="T52" s="225"/>
      <c r="U52" s="225"/>
      <c r="V52" s="225"/>
      <c r="W52" s="225"/>
      <c r="X52" s="225"/>
      <c r="Y52" s="13">
        <f t="shared" si="4"/>
        <v>0</v>
      </c>
      <c r="Z52" s="228"/>
      <c r="AA52" s="228"/>
      <c r="AB52" s="228"/>
      <c r="AC52" s="13">
        <f t="shared" si="5"/>
        <v>0</v>
      </c>
      <c r="AD52" s="74">
        <f t="shared" si="6"/>
        <v>0</v>
      </c>
      <c r="AE52" s="150">
        <f t="shared" si="7"/>
        <v>0</v>
      </c>
    </row>
    <row r="53" spans="2:31" s="7" customFormat="1" ht="24" customHeight="1">
      <c r="B53" s="11">
        <v>46</v>
      </c>
      <c r="C53" s="12">
        <f>students!D53</f>
        <v>0</v>
      </c>
      <c r="D53" s="224"/>
      <c r="E53" s="225"/>
      <c r="F53" s="225"/>
      <c r="G53" s="225"/>
      <c r="H53" s="225"/>
      <c r="I53" s="225"/>
      <c r="J53" s="225"/>
      <c r="K53" s="13">
        <f t="shared" si="0"/>
        <v>0</v>
      </c>
      <c r="L53" s="228"/>
      <c r="M53" s="228"/>
      <c r="N53" s="228"/>
      <c r="O53" s="13">
        <f t="shared" si="1"/>
        <v>0</v>
      </c>
      <c r="P53" s="74">
        <f t="shared" si="2"/>
        <v>0</v>
      </c>
      <c r="Q53" s="150">
        <f t="shared" si="3"/>
        <v>0</v>
      </c>
      <c r="R53" s="224"/>
      <c r="S53" s="225"/>
      <c r="T53" s="225"/>
      <c r="U53" s="225"/>
      <c r="V53" s="225"/>
      <c r="W53" s="225"/>
      <c r="X53" s="225"/>
      <c r="Y53" s="13">
        <f t="shared" si="4"/>
        <v>0</v>
      </c>
      <c r="Z53" s="228"/>
      <c r="AA53" s="228"/>
      <c r="AB53" s="228"/>
      <c r="AC53" s="13">
        <f t="shared" si="5"/>
        <v>0</v>
      </c>
      <c r="AD53" s="74">
        <f t="shared" si="6"/>
        <v>0</v>
      </c>
      <c r="AE53" s="150">
        <f t="shared" si="7"/>
        <v>0</v>
      </c>
    </row>
    <row r="54" spans="2:31" s="7" customFormat="1" ht="24" customHeight="1">
      <c r="B54" s="14">
        <v>47</v>
      </c>
      <c r="C54" s="12">
        <f>students!D54</f>
        <v>0</v>
      </c>
      <c r="D54" s="224"/>
      <c r="E54" s="225"/>
      <c r="F54" s="225"/>
      <c r="G54" s="225"/>
      <c r="H54" s="225"/>
      <c r="I54" s="225"/>
      <c r="J54" s="225"/>
      <c r="K54" s="13">
        <f t="shared" si="0"/>
        <v>0</v>
      </c>
      <c r="L54" s="228"/>
      <c r="M54" s="228"/>
      <c r="N54" s="228"/>
      <c r="O54" s="13">
        <f t="shared" si="1"/>
        <v>0</v>
      </c>
      <c r="P54" s="74">
        <f t="shared" si="2"/>
        <v>0</v>
      </c>
      <c r="Q54" s="150">
        <f t="shared" si="3"/>
        <v>0</v>
      </c>
      <c r="R54" s="224"/>
      <c r="S54" s="225"/>
      <c r="T54" s="225"/>
      <c r="U54" s="225"/>
      <c r="V54" s="225"/>
      <c r="W54" s="225"/>
      <c r="X54" s="225"/>
      <c r="Y54" s="13">
        <f t="shared" si="4"/>
        <v>0</v>
      </c>
      <c r="Z54" s="228"/>
      <c r="AA54" s="228"/>
      <c r="AB54" s="228"/>
      <c r="AC54" s="13">
        <f t="shared" si="5"/>
        <v>0</v>
      </c>
      <c r="AD54" s="74">
        <f t="shared" si="6"/>
        <v>0</v>
      </c>
      <c r="AE54" s="150">
        <f t="shared" si="7"/>
        <v>0</v>
      </c>
    </row>
    <row r="55" spans="2:31" s="7" customFormat="1" ht="24" customHeight="1">
      <c r="B55" s="14">
        <v>48</v>
      </c>
      <c r="C55" s="12">
        <f>students!D55</f>
        <v>0</v>
      </c>
      <c r="D55" s="224"/>
      <c r="E55" s="225"/>
      <c r="F55" s="225"/>
      <c r="G55" s="225"/>
      <c r="H55" s="225"/>
      <c r="I55" s="225"/>
      <c r="J55" s="225"/>
      <c r="K55" s="13">
        <f t="shared" si="0"/>
        <v>0</v>
      </c>
      <c r="L55" s="228"/>
      <c r="M55" s="228"/>
      <c r="N55" s="228"/>
      <c r="O55" s="13">
        <f t="shared" si="1"/>
        <v>0</v>
      </c>
      <c r="P55" s="74">
        <f t="shared" si="2"/>
        <v>0</v>
      </c>
      <c r="Q55" s="150">
        <f t="shared" si="3"/>
        <v>0</v>
      </c>
      <c r="R55" s="224"/>
      <c r="S55" s="225"/>
      <c r="T55" s="225"/>
      <c r="U55" s="225"/>
      <c r="V55" s="225"/>
      <c r="W55" s="225"/>
      <c r="X55" s="225"/>
      <c r="Y55" s="13">
        <f t="shared" si="4"/>
        <v>0</v>
      </c>
      <c r="Z55" s="228"/>
      <c r="AA55" s="228"/>
      <c r="AB55" s="228"/>
      <c r="AC55" s="13">
        <f t="shared" si="5"/>
        <v>0</v>
      </c>
      <c r="AD55" s="74">
        <f t="shared" si="6"/>
        <v>0</v>
      </c>
      <c r="AE55" s="150">
        <f t="shared" si="7"/>
        <v>0</v>
      </c>
    </row>
    <row r="56" spans="2:31" s="7" customFormat="1" ht="24" customHeight="1">
      <c r="B56" s="11">
        <v>49</v>
      </c>
      <c r="C56" s="12">
        <f>students!D56</f>
        <v>0</v>
      </c>
      <c r="D56" s="224"/>
      <c r="E56" s="225"/>
      <c r="F56" s="225"/>
      <c r="G56" s="225"/>
      <c r="H56" s="225"/>
      <c r="I56" s="225"/>
      <c r="J56" s="225"/>
      <c r="K56" s="13">
        <f t="shared" si="0"/>
        <v>0</v>
      </c>
      <c r="L56" s="228"/>
      <c r="M56" s="228"/>
      <c r="N56" s="228"/>
      <c r="O56" s="13">
        <f t="shared" si="1"/>
        <v>0</v>
      </c>
      <c r="P56" s="74">
        <f t="shared" si="2"/>
        <v>0</v>
      </c>
      <c r="Q56" s="150">
        <f t="shared" si="3"/>
        <v>0</v>
      </c>
      <c r="R56" s="224"/>
      <c r="S56" s="225"/>
      <c r="T56" s="225"/>
      <c r="U56" s="225"/>
      <c r="V56" s="225"/>
      <c r="W56" s="225"/>
      <c r="X56" s="225"/>
      <c r="Y56" s="13">
        <f t="shared" si="4"/>
        <v>0</v>
      </c>
      <c r="Z56" s="228"/>
      <c r="AA56" s="228"/>
      <c r="AB56" s="228"/>
      <c r="AC56" s="13">
        <f t="shared" si="5"/>
        <v>0</v>
      </c>
      <c r="AD56" s="74">
        <f t="shared" si="6"/>
        <v>0</v>
      </c>
      <c r="AE56" s="150">
        <f t="shared" si="7"/>
        <v>0</v>
      </c>
    </row>
    <row r="57" spans="2:31" s="7" customFormat="1" ht="24" customHeight="1">
      <c r="B57" s="14">
        <v>50</v>
      </c>
      <c r="C57" s="12">
        <f>students!D57</f>
        <v>0</v>
      </c>
      <c r="D57" s="224"/>
      <c r="E57" s="225"/>
      <c r="F57" s="225"/>
      <c r="G57" s="225"/>
      <c r="H57" s="225"/>
      <c r="I57" s="225"/>
      <c r="J57" s="225"/>
      <c r="K57" s="13">
        <f t="shared" si="0"/>
        <v>0</v>
      </c>
      <c r="L57" s="228"/>
      <c r="M57" s="228"/>
      <c r="N57" s="228"/>
      <c r="O57" s="13">
        <f t="shared" si="1"/>
        <v>0</v>
      </c>
      <c r="P57" s="74">
        <f t="shared" si="2"/>
        <v>0</v>
      </c>
      <c r="Q57" s="150">
        <f t="shared" si="3"/>
        <v>0</v>
      </c>
      <c r="R57" s="224"/>
      <c r="S57" s="225"/>
      <c r="T57" s="225"/>
      <c r="U57" s="225"/>
      <c r="V57" s="225"/>
      <c r="W57" s="225"/>
      <c r="X57" s="225"/>
      <c r="Y57" s="13">
        <f t="shared" si="4"/>
        <v>0</v>
      </c>
      <c r="Z57" s="228"/>
      <c r="AA57" s="228"/>
      <c r="AB57" s="228"/>
      <c r="AC57" s="13">
        <f t="shared" si="5"/>
        <v>0</v>
      </c>
      <c r="AD57" s="74">
        <f t="shared" si="6"/>
        <v>0</v>
      </c>
      <c r="AE57" s="150">
        <f t="shared" si="7"/>
        <v>0</v>
      </c>
    </row>
    <row r="58" spans="2:31" s="7" customFormat="1" ht="24" customHeight="1">
      <c r="B58" s="14">
        <v>51</v>
      </c>
      <c r="C58" s="12">
        <f>students!D58</f>
        <v>0</v>
      </c>
      <c r="D58" s="224"/>
      <c r="E58" s="225"/>
      <c r="F58" s="225"/>
      <c r="G58" s="225"/>
      <c r="H58" s="225"/>
      <c r="I58" s="225"/>
      <c r="J58" s="225"/>
      <c r="K58" s="13">
        <f t="shared" si="0"/>
        <v>0</v>
      </c>
      <c r="L58" s="228"/>
      <c r="M58" s="228"/>
      <c r="N58" s="228"/>
      <c r="O58" s="13">
        <f t="shared" si="1"/>
        <v>0</v>
      </c>
      <c r="P58" s="74">
        <f t="shared" si="2"/>
        <v>0</v>
      </c>
      <c r="Q58" s="150">
        <f t="shared" si="3"/>
        <v>0</v>
      </c>
      <c r="R58" s="224"/>
      <c r="S58" s="225"/>
      <c r="T58" s="225"/>
      <c r="U58" s="225"/>
      <c r="V58" s="225"/>
      <c r="W58" s="225"/>
      <c r="X58" s="225"/>
      <c r="Y58" s="13">
        <f t="shared" si="4"/>
        <v>0</v>
      </c>
      <c r="Z58" s="228"/>
      <c r="AA58" s="228"/>
      <c r="AB58" s="228"/>
      <c r="AC58" s="13">
        <f t="shared" si="5"/>
        <v>0</v>
      </c>
      <c r="AD58" s="74">
        <f t="shared" si="6"/>
        <v>0</v>
      </c>
      <c r="AE58" s="150">
        <f t="shared" si="7"/>
        <v>0</v>
      </c>
    </row>
    <row r="59" spans="2:31" s="7" customFormat="1" ht="24" customHeight="1">
      <c r="B59" s="11">
        <v>52</v>
      </c>
      <c r="C59" s="12">
        <f>students!D59</f>
        <v>0</v>
      </c>
      <c r="D59" s="224"/>
      <c r="E59" s="225"/>
      <c r="F59" s="225"/>
      <c r="G59" s="225"/>
      <c r="H59" s="225"/>
      <c r="I59" s="225"/>
      <c r="J59" s="225"/>
      <c r="K59" s="13">
        <f t="shared" si="0"/>
        <v>0</v>
      </c>
      <c r="L59" s="228"/>
      <c r="M59" s="228"/>
      <c r="N59" s="228"/>
      <c r="O59" s="13">
        <f t="shared" si="1"/>
        <v>0</v>
      </c>
      <c r="P59" s="74">
        <f t="shared" si="2"/>
        <v>0</v>
      </c>
      <c r="Q59" s="150">
        <f t="shared" si="3"/>
        <v>0</v>
      </c>
      <c r="R59" s="224"/>
      <c r="S59" s="225"/>
      <c r="T59" s="225"/>
      <c r="U59" s="225"/>
      <c r="V59" s="225"/>
      <c r="W59" s="225"/>
      <c r="X59" s="225"/>
      <c r="Y59" s="13">
        <f t="shared" si="4"/>
        <v>0</v>
      </c>
      <c r="Z59" s="228"/>
      <c r="AA59" s="228"/>
      <c r="AB59" s="228"/>
      <c r="AC59" s="13">
        <f t="shared" si="5"/>
        <v>0</v>
      </c>
      <c r="AD59" s="74">
        <f t="shared" si="6"/>
        <v>0</v>
      </c>
      <c r="AE59" s="150">
        <f t="shared" si="7"/>
        <v>0</v>
      </c>
    </row>
    <row r="60" spans="2:31" s="7" customFormat="1" ht="24" customHeight="1">
      <c r="B60" s="14">
        <v>53</v>
      </c>
      <c r="C60" s="12">
        <f>students!D60</f>
        <v>0</v>
      </c>
      <c r="D60" s="224"/>
      <c r="E60" s="225"/>
      <c r="F60" s="225"/>
      <c r="G60" s="225"/>
      <c r="H60" s="225"/>
      <c r="I60" s="225"/>
      <c r="J60" s="225"/>
      <c r="K60" s="13">
        <f t="shared" si="0"/>
        <v>0</v>
      </c>
      <c r="L60" s="228"/>
      <c r="M60" s="228"/>
      <c r="N60" s="228"/>
      <c r="O60" s="13">
        <f t="shared" si="1"/>
        <v>0</v>
      </c>
      <c r="P60" s="74">
        <f t="shared" si="2"/>
        <v>0</v>
      </c>
      <c r="Q60" s="150">
        <f t="shared" si="3"/>
        <v>0</v>
      </c>
      <c r="R60" s="224"/>
      <c r="S60" s="225"/>
      <c r="T60" s="225"/>
      <c r="U60" s="225"/>
      <c r="V60" s="225"/>
      <c r="W60" s="225"/>
      <c r="X60" s="225"/>
      <c r="Y60" s="13">
        <f t="shared" si="4"/>
        <v>0</v>
      </c>
      <c r="Z60" s="228"/>
      <c r="AA60" s="228"/>
      <c r="AB60" s="228"/>
      <c r="AC60" s="13">
        <f t="shared" si="5"/>
        <v>0</v>
      </c>
      <c r="AD60" s="74">
        <f t="shared" si="6"/>
        <v>0</v>
      </c>
      <c r="AE60" s="150">
        <f t="shared" si="7"/>
        <v>0</v>
      </c>
    </row>
    <row r="61" spans="2:31" s="7" customFormat="1" ht="24" customHeight="1">
      <c r="B61" s="14">
        <v>54</v>
      </c>
      <c r="C61" s="12">
        <f>students!D61</f>
        <v>0</v>
      </c>
      <c r="D61" s="224"/>
      <c r="E61" s="225"/>
      <c r="F61" s="225"/>
      <c r="G61" s="225"/>
      <c r="H61" s="225"/>
      <c r="I61" s="225"/>
      <c r="J61" s="225"/>
      <c r="K61" s="13">
        <f t="shared" si="0"/>
        <v>0</v>
      </c>
      <c r="L61" s="228"/>
      <c r="M61" s="228"/>
      <c r="N61" s="228"/>
      <c r="O61" s="13">
        <f t="shared" si="1"/>
        <v>0</v>
      </c>
      <c r="P61" s="74">
        <f t="shared" si="2"/>
        <v>0</v>
      </c>
      <c r="Q61" s="150">
        <f t="shared" si="3"/>
        <v>0</v>
      </c>
      <c r="R61" s="224"/>
      <c r="S61" s="225"/>
      <c r="T61" s="225"/>
      <c r="U61" s="225"/>
      <c r="V61" s="225"/>
      <c r="W61" s="225"/>
      <c r="X61" s="225"/>
      <c r="Y61" s="13">
        <f t="shared" si="4"/>
        <v>0</v>
      </c>
      <c r="Z61" s="228"/>
      <c r="AA61" s="228"/>
      <c r="AB61" s="228"/>
      <c r="AC61" s="13">
        <f t="shared" si="5"/>
        <v>0</v>
      </c>
      <c r="AD61" s="74">
        <f t="shared" si="6"/>
        <v>0</v>
      </c>
      <c r="AE61" s="150">
        <f t="shared" si="7"/>
        <v>0</v>
      </c>
    </row>
    <row r="62" spans="2:31" s="7" customFormat="1" ht="24" customHeight="1">
      <c r="B62" s="11">
        <v>55</v>
      </c>
      <c r="C62" s="12">
        <f>students!D62</f>
        <v>0</v>
      </c>
      <c r="D62" s="224"/>
      <c r="E62" s="225"/>
      <c r="F62" s="225"/>
      <c r="G62" s="225"/>
      <c r="H62" s="225"/>
      <c r="I62" s="225"/>
      <c r="J62" s="225"/>
      <c r="K62" s="13">
        <f t="shared" si="0"/>
        <v>0</v>
      </c>
      <c r="L62" s="228"/>
      <c r="M62" s="228"/>
      <c r="N62" s="228"/>
      <c r="O62" s="13">
        <f t="shared" si="1"/>
        <v>0</v>
      </c>
      <c r="P62" s="74">
        <f t="shared" si="2"/>
        <v>0</v>
      </c>
      <c r="Q62" s="150">
        <f t="shared" si="3"/>
        <v>0</v>
      </c>
      <c r="R62" s="224"/>
      <c r="S62" s="225"/>
      <c r="T62" s="225"/>
      <c r="U62" s="225"/>
      <c r="V62" s="225"/>
      <c r="W62" s="225"/>
      <c r="X62" s="225"/>
      <c r="Y62" s="13">
        <f t="shared" si="4"/>
        <v>0</v>
      </c>
      <c r="Z62" s="228"/>
      <c r="AA62" s="228"/>
      <c r="AB62" s="228"/>
      <c r="AC62" s="13">
        <f t="shared" si="5"/>
        <v>0</v>
      </c>
      <c r="AD62" s="74">
        <f t="shared" si="6"/>
        <v>0</v>
      </c>
      <c r="AE62" s="150">
        <f t="shared" si="7"/>
        <v>0</v>
      </c>
    </row>
    <row r="63" spans="2:31" s="7" customFormat="1" ht="24" customHeight="1">
      <c r="B63" s="14">
        <v>56</v>
      </c>
      <c r="C63" s="12">
        <f>students!D63</f>
        <v>0</v>
      </c>
      <c r="D63" s="224"/>
      <c r="E63" s="225"/>
      <c r="F63" s="225"/>
      <c r="G63" s="225"/>
      <c r="H63" s="225"/>
      <c r="I63" s="225"/>
      <c r="J63" s="225"/>
      <c r="K63" s="13">
        <f t="shared" si="0"/>
        <v>0</v>
      </c>
      <c r="L63" s="228"/>
      <c r="M63" s="228"/>
      <c r="N63" s="228"/>
      <c r="O63" s="13">
        <f t="shared" si="1"/>
        <v>0</v>
      </c>
      <c r="P63" s="74">
        <f t="shared" si="2"/>
        <v>0</v>
      </c>
      <c r="Q63" s="150">
        <f t="shared" si="3"/>
        <v>0</v>
      </c>
      <c r="R63" s="224"/>
      <c r="S63" s="225"/>
      <c r="T63" s="225"/>
      <c r="U63" s="225"/>
      <c r="V63" s="225"/>
      <c r="W63" s="225"/>
      <c r="X63" s="225"/>
      <c r="Y63" s="13">
        <f t="shared" si="4"/>
        <v>0</v>
      </c>
      <c r="Z63" s="228"/>
      <c r="AA63" s="228"/>
      <c r="AB63" s="228"/>
      <c r="AC63" s="13">
        <f t="shared" si="5"/>
        <v>0</v>
      </c>
      <c r="AD63" s="74">
        <f t="shared" si="6"/>
        <v>0</v>
      </c>
      <c r="AE63" s="150">
        <f t="shared" si="7"/>
        <v>0</v>
      </c>
    </row>
    <row r="64" spans="2:31" s="7" customFormat="1" ht="24" customHeight="1">
      <c r="B64" s="14">
        <v>57</v>
      </c>
      <c r="C64" s="12">
        <f>students!D64</f>
        <v>0</v>
      </c>
      <c r="D64" s="224"/>
      <c r="E64" s="225"/>
      <c r="F64" s="225"/>
      <c r="G64" s="225"/>
      <c r="H64" s="225"/>
      <c r="I64" s="225"/>
      <c r="J64" s="225"/>
      <c r="K64" s="13">
        <f t="shared" si="0"/>
        <v>0</v>
      </c>
      <c r="L64" s="228"/>
      <c r="M64" s="228"/>
      <c r="N64" s="228"/>
      <c r="O64" s="13">
        <f t="shared" si="1"/>
        <v>0</v>
      </c>
      <c r="P64" s="74">
        <f t="shared" si="2"/>
        <v>0</v>
      </c>
      <c r="Q64" s="150">
        <f t="shared" si="3"/>
        <v>0</v>
      </c>
      <c r="R64" s="224"/>
      <c r="S64" s="225"/>
      <c r="T64" s="225"/>
      <c r="U64" s="225"/>
      <c r="V64" s="225"/>
      <c r="W64" s="225"/>
      <c r="X64" s="225"/>
      <c r="Y64" s="13">
        <f t="shared" si="4"/>
        <v>0</v>
      </c>
      <c r="Z64" s="228"/>
      <c r="AA64" s="228"/>
      <c r="AB64" s="228"/>
      <c r="AC64" s="13">
        <f t="shared" si="5"/>
        <v>0</v>
      </c>
      <c r="AD64" s="74">
        <f t="shared" si="6"/>
        <v>0</v>
      </c>
      <c r="AE64" s="150">
        <f t="shared" si="7"/>
        <v>0</v>
      </c>
    </row>
    <row r="65" spans="2:31" s="7" customFormat="1" ht="24" customHeight="1">
      <c r="B65" s="11">
        <v>58</v>
      </c>
      <c r="C65" s="12">
        <f>students!D65</f>
        <v>0</v>
      </c>
      <c r="D65" s="224"/>
      <c r="E65" s="225"/>
      <c r="F65" s="225"/>
      <c r="G65" s="225"/>
      <c r="H65" s="225"/>
      <c r="I65" s="225"/>
      <c r="J65" s="225"/>
      <c r="K65" s="13">
        <f t="shared" si="0"/>
        <v>0</v>
      </c>
      <c r="L65" s="228"/>
      <c r="M65" s="228"/>
      <c r="N65" s="228"/>
      <c r="O65" s="13">
        <f t="shared" si="1"/>
        <v>0</v>
      </c>
      <c r="P65" s="74">
        <f t="shared" si="2"/>
        <v>0</v>
      </c>
      <c r="Q65" s="150">
        <f t="shared" si="3"/>
        <v>0</v>
      </c>
      <c r="R65" s="224"/>
      <c r="S65" s="225"/>
      <c r="T65" s="225"/>
      <c r="U65" s="225"/>
      <c r="V65" s="225"/>
      <c r="W65" s="225"/>
      <c r="X65" s="225"/>
      <c r="Y65" s="13">
        <f t="shared" si="4"/>
        <v>0</v>
      </c>
      <c r="Z65" s="228"/>
      <c r="AA65" s="228"/>
      <c r="AB65" s="228"/>
      <c r="AC65" s="13">
        <f t="shared" si="5"/>
        <v>0</v>
      </c>
      <c r="AD65" s="74">
        <f t="shared" si="6"/>
        <v>0</v>
      </c>
      <c r="AE65" s="150">
        <f t="shared" si="7"/>
        <v>0</v>
      </c>
    </row>
    <row r="66" spans="2:31" s="7" customFormat="1" ht="24" customHeight="1">
      <c r="B66" s="14">
        <v>59</v>
      </c>
      <c r="C66" s="12">
        <f>students!D66</f>
        <v>0</v>
      </c>
      <c r="D66" s="224"/>
      <c r="E66" s="225"/>
      <c r="F66" s="225"/>
      <c r="G66" s="225"/>
      <c r="H66" s="225"/>
      <c r="I66" s="225"/>
      <c r="J66" s="225"/>
      <c r="K66" s="13">
        <f t="shared" si="0"/>
        <v>0</v>
      </c>
      <c r="L66" s="228"/>
      <c r="M66" s="228"/>
      <c r="N66" s="228"/>
      <c r="O66" s="13">
        <f t="shared" si="1"/>
        <v>0</v>
      </c>
      <c r="P66" s="74">
        <f t="shared" si="2"/>
        <v>0</v>
      </c>
      <c r="Q66" s="150">
        <f t="shared" si="3"/>
        <v>0</v>
      </c>
      <c r="R66" s="224"/>
      <c r="S66" s="225"/>
      <c r="T66" s="225"/>
      <c r="U66" s="225"/>
      <c r="V66" s="225"/>
      <c r="W66" s="225"/>
      <c r="X66" s="225"/>
      <c r="Y66" s="13">
        <f t="shared" si="4"/>
        <v>0</v>
      </c>
      <c r="Z66" s="228"/>
      <c r="AA66" s="228"/>
      <c r="AB66" s="228"/>
      <c r="AC66" s="13">
        <f t="shared" si="5"/>
        <v>0</v>
      </c>
      <c r="AD66" s="74">
        <f t="shared" si="6"/>
        <v>0</v>
      </c>
      <c r="AE66" s="150">
        <f t="shared" si="7"/>
        <v>0</v>
      </c>
    </row>
    <row r="67" spans="2:31" s="7" customFormat="1" ht="24" customHeight="1">
      <c r="B67" s="14">
        <v>60</v>
      </c>
      <c r="C67" s="12">
        <f>students!D67</f>
        <v>0</v>
      </c>
      <c r="D67" s="224"/>
      <c r="E67" s="225"/>
      <c r="F67" s="225"/>
      <c r="G67" s="225"/>
      <c r="H67" s="225"/>
      <c r="I67" s="225"/>
      <c r="J67" s="225"/>
      <c r="K67" s="13">
        <f t="shared" si="0"/>
        <v>0</v>
      </c>
      <c r="L67" s="228"/>
      <c r="M67" s="228"/>
      <c r="N67" s="228"/>
      <c r="O67" s="13">
        <f t="shared" si="1"/>
        <v>0</v>
      </c>
      <c r="P67" s="74">
        <f t="shared" si="2"/>
        <v>0</v>
      </c>
      <c r="Q67" s="150">
        <f t="shared" si="3"/>
        <v>0</v>
      </c>
      <c r="R67" s="224"/>
      <c r="S67" s="225"/>
      <c r="T67" s="225"/>
      <c r="U67" s="225"/>
      <c r="V67" s="225"/>
      <c r="W67" s="225"/>
      <c r="X67" s="225"/>
      <c r="Y67" s="13">
        <f t="shared" si="4"/>
        <v>0</v>
      </c>
      <c r="Z67" s="228"/>
      <c r="AA67" s="228"/>
      <c r="AB67" s="228"/>
      <c r="AC67" s="13">
        <f t="shared" si="5"/>
        <v>0</v>
      </c>
      <c r="AD67" s="74">
        <f t="shared" si="6"/>
        <v>0</v>
      </c>
      <c r="AE67" s="150">
        <f t="shared" si="7"/>
        <v>0</v>
      </c>
    </row>
    <row r="68" spans="2:31" s="7" customFormat="1" ht="24" customHeight="1">
      <c r="B68" s="11">
        <v>61</v>
      </c>
      <c r="C68" s="12">
        <f>students!D68</f>
        <v>0</v>
      </c>
      <c r="D68" s="224"/>
      <c r="E68" s="225"/>
      <c r="F68" s="225"/>
      <c r="G68" s="225"/>
      <c r="H68" s="225"/>
      <c r="I68" s="225"/>
      <c r="J68" s="225"/>
      <c r="K68" s="13">
        <f t="shared" si="0"/>
        <v>0</v>
      </c>
      <c r="L68" s="228"/>
      <c r="M68" s="228"/>
      <c r="N68" s="228"/>
      <c r="O68" s="13">
        <f t="shared" si="1"/>
        <v>0</v>
      </c>
      <c r="P68" s="74">
        <f t="shared" si="2"/>
        <v>0</v>
      </c>
      <c r="Q68" s="150">
        <f t="shared" si="3"/>
        <v>0</v>
      </c>
      <c r="R68" s="224"/>
      <c r="S68" s="225"/>
      <c r="T68" s="225"/>
      <c r="U68" s="225"/>
      <c r="V68" s="225"/>
      <c r="W68" s="225"/>
      <c r="X68" s="225"/>
      <c r="Y68" s="13">
        <f t="shared" si="4"/>
        <v>0</v>
      </c>
      <c r="Z68" s="228"/>
      <c r="AA68" s="228"/>
      <c r="AB68" s="228"/>
      <c r="AC68" s="13">
        <f t="shared" si="5"/>
        <v>0</v>
      </c>
      <c r="AD68" s="74">
        <f t="shared" si="6"/>
        <v>0</v>
      </c>
      <c r="AE68" s="150">
        <f t="shared" si="7"/>
        <v>0</v>
      </c>
    </row>
    <row r="69" spans="2:31">
      <c r="B69" s="14">
        <v>62</v>
      </c>
      <c r="C69" s="12">
        <f>students!D69</f>
        <v>0</v>
      </c>
      <c r="D69" s="224"/>
      <c r="E69" s="225"/>
      <c r="F69" s="225"/>
      <c r="G69" s="225"/>
      <c r="H69" s="225"/>
      <c r="I69" s="225"/>
      <c r="J69" s="225"/>
      <c r="K69" s="13">
        <f t="shared" si="0"/>
        <v>0</v>
      </c>
      <c r="L69" s="228"/>
      <c r="M69" s="228"/>
      <c r="N69" s="228"/>
      <c r="O69" s="13">
        <f t="shared" si="1"/>
        <v>0</v>
      </c>
      <c r="P69" s="74">
        <f t="shared" si="2"/>
        <v>0</v>
      </c>
      <c r="Q69" s="150">
        <f t="shared" si="3"/>
        <v>0</v>
      </c>
      <c r="R69" s="224"/>
      <c r="S69" s="225"/>
      <c r="T69" s="225"/>
      <c r="U69" s="225"/>
      <c r="V69" s="225"/>
      <c r="W69" s="225"/>
      <c r="X69" s="225"/>
      <c r="Y69" s="13">
        <f t="shared" si="4"/>
        <v>0</v>
      </c>
      <c r="Z69" s="228"/>
      <c r="AA69" s="228"/>
      <c r="AB69" s="228"/>
      <c r="AC69" s="13">
        <f t="shared" si="5"/>
        <v>0</v>
      </c>
      <c r="AD69" s="74">
        <f t="shared" si="6"/>
        <v>0</v>
      </c>
      <c r="AE69" s="150">
        <f t="shared" si="7"/>
        <v>0</v>
      </c>
    </row>
    <row r="70" spans="2:31">
      <c r="B70" s="14">
        <v>63</v>
      </c>
      <c r="C70" s="12">
        <f>students!D70</f>
        <v>0</v>
      </c>
      <c r="D70" s="224"/>
      <c r="E70" s="225"/>
      <c r="F70" s="225"/>
      <c r="G70" s="225"/>
      <c r="H70" s="225"/>
      <c r="I70" s="225"/>
      <c r="J70" s="225"/>
      <c r="K70" s="13">
        <f t="shared" si="0"/>
        <v>0</v>
      </c>
      <c r="L70" s="228"/>
      <c r="M70" s="228"/>
      <c r="N70" s="228"/>
      <c r="O70" s="13">
        <f t="shared" si="1"/>
        <v>0</v>
      </c>
      <c r="P70" s="74">
        <f t="shared" si="2"/>
        <v>0</v>
      </c>
      <c r="Q70" s="150">
        <f t="shared" si="3"/>
        <v>0</v>
      </c>
      <c r="R70" s="224"/>
      <c r="S70" s="225"/>
      <c r="T70" s="225"/>
      <c r="U70" s="225"/>
      <c r="V70" s="225"/>
      <c r="W70" s="225"/>
      <c r="X70" s="225"/>
      <c r="Y70" s="13">
        <f t="shared" si="4"/>
        <v>0</v>
      </c>
      <c r="Z70" s="228"/>
      <c r="AA70" s="228"/>
      <c r="AB70" s="228"/>
      <c r="AC70" s="13">
        <f t="shared" si="5"/>
        <v>0</v>
      </c>
      <c r="AD70" s="74">
        <f t="shared" si="6"/>
        <v>0</v>
      </c>
      <c r="AE70" s="150">
        <f t="shared" si="7"/>
        <v>0</v>
      </c>
    </row>
    <row r="71" spans="2:31">
      <c r="B71" s="11">
        <v>64</v>
      </c>
      <c r="C71" s="12">
        <f>students!D71</f>
        <v>0</v>
      </c>
      <c r="D71" s="224"/>
      <c r="E71" s="225"/>
      <c r="F71" s="225"/>
      <c r="G71" s="225"/>
      <c r="H71" s="225"/>
      <c r="I71" s="225"/>
      <c r="J71" s="225"/>
      <c r="K71" s="13">
        <f t="shared" si="0"/>
        <v>0</v>
      </c>
      <c r="L71" s="228"/>
      <c r="M71" s="228"/>
      <c r="N71" s="228"/>
      <c r="O71" s="13">
        <f t="shared" si="1"/>
        <v>0</v>
      </c>
      <c r="P71" s="74">
        <f t="shared" si="2"/>
        <v>0</v>
      </c>
      <c r="Q71" s="150">
        <f t="shared" si="3"/>
        <v>0</v>
      </c>
      <c r="R71" s="224"/>
      <c r="S71" s="225"/>
      <c r="T71" s="225"/>
      <c r="U71" s="225"/>
      <c r="V71" s="225"/>
      <c r="W71" s="225"/>
      <c r="X71" s="225"/>
      <c r="Y71" s="13">
        <f t="shared" si="4"/>
        <v>0</v>
      </c>
      <c r="Z71" s="228"/>
      <c r="AA71" s="228"/>
      <c r="AB71" s="228"/>
      <c r="AC71" s="13">
        <f t="shared" si="5"/>
        <v>0</v>
      </c>
      <c r="AD71" s="74">
        <f t="shared" si="6"/>
        <v>0</v>
      </c>
      <c r="AE71" s="150">
        <f t="shared" si="7"/>
        <v>0</v>
      </c>
    </row>
    <row r="72" spans="2:31">
      <c r="B72" s="14">
        <v>65</v>
      </c>
      <c r="C72" s="12">
        <f>students!D72</f>
        <v>0</v>
      </c>
      <c r="D72" s="224"/>
      <c r="E72" s="225"/>
      <c r="F72" s="225"/>
      <c r="G72" s="225"/>
      <c r="H72" s="225"/>
      <c r="I72" s="225"/>
      <c r="J72" s="225"/>
      <c r="K72" s="13">
        <f t="shared" si="0"/>
        <v>0</v>
      </c>
      <c r="L72" s="228"/>
      <c r="M72" s="228"/>
      <c r="N72" s="228"/>
      <c r="O72" s="13">
        <f t="shared" si="1"/>
        <v>0</v>
      </c>
      <c r="P72" s="74">
        <f t="shared" si="2"/>
        <v>0</v>
      </c>
      <c r="Q72" s="150">
        <f t="shared" si="3"/>
        <v>0</v>
      </c>
      <c r="R72" s="224"/>
      <c r="S72" s="225"/>
      <c r="T72" s="225"/>
      <c r="U72" s="225"/>
      <c r="V72" s="225"/>
      <c r="W72" s="225"/>
      <c r="X72" s="225"/>
      <c r="Y72" s="13">
        <f t="shared" si="4"/>
        <v>0</v>
      </c>
      <c r="Z72" s="228"/>
      <c r="AA72" s="228"/>
      <c r="AB72" s="228"/>
      <c r="AC72" s="13">
        <f t="shared" si="5"/>
        <v>0</v>
      </c>
      <c r="AD72" s="74">
        <f t="shared" si="6"/>
        <v>0</v>
      </c>
      <c r="AE72" s="150">
        <f t="shared" si="7"/>
        <v>0</v>
      </c>
    </row>
    <row r="73" spans="2:31">
      <c r="B73" s="14">
        <v>66</v>
      </c>
      <c r="C73" s="12">
        <f>students!D73</f>
        <v>0</v>
      </c>
      <c r="D73" s="224"/>
      <c r="E73" s="225"/>
      <c r="F73" s="225"/>
      <c r="G73" s="225"/>
      <c r="H73" s="225"/>
      <c r="I73" s="225"/>
      <c r="J73" s="225"/>
      <c r="K73" s="13">
        <f t="shared" ref="K73:K77" si="8">SUM(D73:J73)</f>
        <v>0</v>
      </c>
      <c r="L73" s="228"/>
      <c r="M73" s="228"/>
      <c r="N73" s="228"/>
      <c r="O73" s="13">
        <f t="shared" ref="O73:O77" si="9">SUM(L73:N73)</f>
        <v>0</v>
      </c>
      <c r="P73" s="74">
        <f t="shared" ref="P73:P77" si="10">O73+K73</f>
        <v>0</v>
      </c>
      <c r="Q73" s="150">
        <f t="shared" ref="Q73:Q77" si="11">IF(P73=0,0,IF(P73&gt;=91,"अ१",IF(P73&gt;=81,"अ२",IF(P73&gt;=71,"ब१",IF(P73&gt;=61,"ब२",IF(P73&gt;=51,"क१",IF(P73&gt;=41,"क२",IF(P73&gt;=33,"ड",IF(P73&gt;=21,"इ१","इ२")))))))))</f>
        <v>0</v>
      </c>
      <c r="R73" s="224"/>
      <c r="S73" s="225"/>
      <c r="T73" s="225"/>
      <c r="U73" s="225"/>
      <c r="V73" s="225"/>
      <c r="W73" s="225"/>
      <c r="X73" s="225"/>
      <c r="Y73" s="13">
        <f t="shared" ref="Y73:Y77" si="12">SUM(R73:X73)</f>
        <v>0</v>
      </c>
      <c r="Z73" s="228"/>
      <c r="AA73" s="228"/>
      <c r="AB73" s="228"/>
      <c r="AC73" s="13">
        <f t="shared" ref="AC73:AC77" si="13">SUM(Z73:AB73)</f>
        <v>0</v>
      </c>
      <c r="AD73" s="74">
        <f t="shared" ref="AD73:AD77" si="14">AC73+Y73</f>
        <v>0</v>
      </c>
      <c r="AE73" s="150">
        <f t="shared" ref="AE73:AE77" si="15">IF(AD73=0,0,IF(AD73&gt;=91,"अ१",IF(AD73&gt;=81,"अ२",IF(AD73&gt;=71,"ब१",IF(AD73&gt;=61,"ब२",IF(AD73&gt;=51,"क१",IF(AD73&gt;=41,"क२",IF(AD73&gt;=33,"ड",IF(AD73&gt;=21,"इ१","इ२")))))))))</f>
        <v>0</v>
      </c>
    </row>
    <row r="74" spans="2:31">
      <c r="B74" s="11">
        <v>67</v>
      </c>
      <c r="C74" s="12">
        <f>students!D74</f>
        <v>0</v>
      </c>
      <c r="D74" s="224"/>
      <c r="E74" s="225"/>
      <c r="F74" s="225"/>
      <c r="G74" s="225"/>
      <c r="H74" s="225"/>
      <c r="I74" s="225"/>
      <c r="J74" s="225"/>
      <c r="K74" s="13">
        <f t="shared" si="8"/>
        <v>0</v>
      </c>
      <c r="L74" s="228"/>
      <c r="M74" s="228"/>
      <c r="N74" s="228"/>
      <c r="O74" s="13">
        <f t="shared" si="9"/>
        <v>0</v>
      </c>
      <c r="P74" s="74">
        <f t="shared" si="10"/>
        <v>0</v>
      </c>
      <c r="Q74" s="150">
        <f t="shared" si="11"/>
        <v>0</v>
      </c>
      <c r="R74" s="224"/>
      <c r="S74" s="225"/>
      <c r="T74" s="225"/>
      <c r="U74" s="225"/>
      <c r="V74" s="225"/>
      <c r="W74" s="225"/>
      <c r="X74" s="225"/>
      <c r="Y74" s="13">
        <f t="shared" si="12"/>
        <v>0</v>
      </c>
      <c r="Z74" s="228"/>
      <c r="AA74" s="228"/>
      <c r="AB74" s="228"/>
      <c r="AC74" s="13">
        <f t="shared" si="13"/>
        <v>0</v>
      </c>
      <c r="AD74" s="74">
        <f t="shared" si="14"/>
        <v>0</v>
      </c>
      <c r="AE74" s="150">
        <f t="shared" si="15"/>
        <v>0</v>
      </c>
    </row>
    <row r="75" spans="2:31">
      <c r="B75" s="14">
        <v>68</v>
      </c>
      <c r="C75" s="12">
        <f>students!D75</f>
        <v>0</v>
      </c>
      <c r="D75" s="224"/>
      <c r="E75" s="225"/>
      <c r="F75" s="225"/>
      <c r="G75" s="225"/>
      <c r="H75" s="225"/>
      <c r="I75" s="225"/>
      <c r="J75" s="225"/>
      <c r="K75" s="13">
        <f t="shared" si="8"/>
        <v>0</v>
      </c>
      <c r="L75" s="228"/>
      <c r="M75" s="228"/>
      <c r="N75" s="228"/>
      <c r="O75" s="13">
        <f t="shared" si="9"/>
        <v>0</v>
      </c>
      <c r="P75" s="74">
        <f t="shared" si="10"/>
        <v>0</v>
      </c>
      <c r="Q75" s="150">
        <f t="shared" si="11"/>
        <v>0</v>
      </c>
      <c r="R75" s="224"/>
      <c r="S75" s="225"/>
      <c r="T75" s="225"/>
      <c r="U75" s="225"/>
      <c r="V75" s="225"/>
      <c r="W75" s="225"/>
      <c r="X75" s="225"/>
      <c r="Y75" s="13">
        <f t="shared" si="12"/>
        <v>0</v>
      </c>
      <c r="Z75" s="228"/>
      <c r="AA75" s="228"/>
      <c r="AB75" s="228"/>
      <c r="AC75" s="13">
        <f t="shared" si="13"/>
        <v>0</v>
      </c>
      <c r="AD75" s="74">
        <f t="shared" si="14"/>
        <v>0</v>
      </c>
      <c r="AE75" s="150">
        <f t="shared" si="15"/>
        <v>0</v>
      </c>
    </row>
    <row r="76" spans="2:31">
      <c r="B76" s="14">
        <v>69</v>
      </c>
      <c r="C76" s="12">
        <f>students!D76</f>
        <v>0</v>
      </c>
      <c r="D76" s="224"/>
      <c r="E76" s="225"/>
      <c r="F76" s="225"/>
      <c r="G76" s="225"/>
      <c r="H76" s="225"/>
      <c r="I76" s="225"/>
      <c r="J76" s="225"/>
      <c r="K76" s="13">
        <f t="shared" si="8"/>
        <v>0</v>
      </c>
      <c r="L76" s="228"/>
      <c r="M76" s="228"/>
      <c r="N76" s="228"/>
      <c r="O76" s="13">
        <f t="shared" si="9"/>
        <v>0</v>
      </c>
      <c r="P76" s="74">
        <f t="shared" si="10"/>
        <v>0</v>
      </c>
      <c r="Q76" s="150">
        <f t="shared" si="11"/>
        <v>0</v>
      </c>
      <c r="R76" s="224"/>
      <c r="S76" s="225"/>
      <c r="T76" s="225"/>
      <c r="U76" s="225"/>
      <c r="V76" s="225"/>
      <c r="W76" s="225"/>
      <c r="X76" s="225"/>
      <c r="Y76" s="13">
        <f t="shared" si="12"/>
        <v>0</v>
      </c>
      <c r="Z76" s="228"/>
      <c r="AA76" s="228"/>
      <c r="AB76" s="228"/>
      <c r="AC76" s="13">
        <f t="shared" si="13"/>
        <v>0</v>
      </c>
      <c r="AD76" s="74">
        <f t="shared" si="14"/>
        <v>0</v>
      </c>
      <c r="AE76" s="150">
        <f t="shared" si="15"/>
        <v>0</v>
      </c>
    </row>
    <row r="77" spans="2:31" ht="25.2" thickBot="1">
      <c r="B77" s="11">
        <v>70</v>
      </c>
      <c r="C77" s="12" t="str">
        <f>students!D77</f>
        <v xml:space="preserve">अनिशा पंकज रासकर </v>
      </c>
      <c r="D77" s="226"/>
      <c r="E77" s="227"/>
      <c r="F77" s="227"/>
      <c r="G77" s="227"/>
      <c r="H77" s="227"/>
      <c r="I77" s="227"/>
      <c r="J77" s="227"/>
      <c r="K77" s="151">
        <f t="shared" si="8"/>
        <v>0</v>
      </c>
      <c r="L77" s="229"/>
      <c r="M77" s="229"/>
      <c r="N77" s="229"/>
      <c r="O77" s="151">
        <f t="shared" si="9"/>
        <v>0</v>
      </c>
      <c r="P77" s="152">
        <f t="shared" si="10"/>
        <v>0</v>
      </c>
      <c r="Q77" s="153">
        <f t="shared" si="11"/>
        <v>0</v>
      </c>
      <c r="R77" s="226"/>
      <c r="S77" s="227"/>
      <c r="T77" s="227"/>
      <c r="U77" s="227"/>
      <c r="V77" s="227"/>
      <c r="W77" s="227"/>
      <c r="X77" s="227"/>
      <c r="Y77" s="151">
        <f t="shared" si="12"/>
        <v>0</v>
      </c>
      <c r="Z77" s="229"/>
      <c r="AA77" s="229"/>
      <c r="AB77" s="229"/>
      <c r="AC77" s="151">
        <f t="shared" si="13"/>
        <v>0</v>
      </c>
      <c r="AD77" s="152">
        <f t="shared" si="14"/>
        <v>0</v>
      </c>
      <c r="AE77" s="153">
        <f t="shared" si="15"/>
        <v>0</v>
      </c>
    </row>
  </sheetData>
  <sheetProtection algorithmName="SHA-512" hashValue="aX2aYKWda+Pw4608ypNHEQMdsRkvH/siL/G7SzfKeIXfXY1RKslNiIJWKbYRhwVCfQijFdrmjpBaAX2mvfHGsw==" saltValue="H8+JblP/WMwOMxNLyNHrGQ==" spinCount="100000" sheet="1" objects="1" scenarios="1"/>
  <mergeCells count="16">
    <mergeCell ref="E3:G3"/>
    <mergeCell ref="H3:J3"/>
    <mergeCell ref="B4:B6"/>
    <mergeCell ref="C4:C6"/>
    <mergeCell ref="D4:Q4"/>
    <mergeCell ref="D5:K5"/>
    <mergeCell ref="L5:O5"/>
    <mergeCell ref="P5:P6"/>
    <mergeCell ref="Q5:Q6"/>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E77"/>
  <sheetViews>
    <sheetView workbookViewId="0">
      <pane xSplit="1" ySplit="7" topLeftCell="B8" activePane="bottomRight" state="frozen"/>
      <selection pane="topRight" activeCell="B1" sqref="B1"/>
      <selection pane="bottomLeft" activeCell="A9" sqref="A9"/>
      <selection pane="bottomRight"/>
    </sheetView>
  </sheetViews>
  <sheetFormatPr defaultColWidth="9.109375" defaultRowHeight="24.6"/>
  <cols>
    <col min="1" max="1" width="2.5546875" style="16" customWidth="1"/>
    <col min="2" max="2" width="5.109375" style="16" bestFit="1" customWidth="1"/>
    <col min="3" max="3" width="25.33203125" style="17" bestFit="1" customWidth="1"/>
    <col min="4" max="15" width="4.33203125" style="16" customWidth="1"/>
    <col min="16" max="16" width="5.6640625" style="16" customWidth="1"/>
    <col min="17" max="29" width="4.33203125" style="16" customWidth="1"/>
    <col min="30" max="30" width="5.6640625" style="16" customWidth="1"/>
    <col min="31" max="31" width="4.33203125" style="16" customWidth="1"/>
    <col min="32" max="16384" width="9.109375" style="16"/>
  </cols>
  <sheetData>
    <row r="1" spans="2:31" s="7" customFormat="1" ht="24" customHeight="1">
      <c r="C1" s="8"/>
      <c r="E1" s="71" t="s">
        <v>693</v>
      </c>
      <c r="F1" s="71"/>
      <c r="G1" s="71"/>
      <c r="H1" s="71"/>
      <c r="I1" s="71"/>
      <c r="S1" s="71" t="s">
        <v>693</v>
      </c>
      <c r="T1" s="71"/>
      <c r="U1" s="71"/>
      <c r="V1" s="71"/>
      <c r="W1" s="71"/>
    </row>
    <row r="2" spans="2:31" s="7" customFormat="1" ht="24" customHeight="1" thickBot="1">
      <c r="C2" s="8"/>
      <c r="E2" s="72" t="str">
        <f>students!G2</f>
        <v xml:space="preserve">जिल्हा परिषद प्राथमिक शाळा कोपर्डे </v>
      </c>
      <c r="F2" s="72"/>
      <c r="G2" s="72"/>
      <c r="H2" s="72"/>
      <c r="I2" s="73"/>
      <c r="S2" s="72" t="str">
        <f>E2</f>
        <v xml:space="preserve">जिल्हा परिषद प्राथमिक शाळा कोपर्डे </v>
      </c>
      <c r="T2" s="72"/>
      <c r="U2" s="72"/>
      <c r="V2" s="72"/>
      <c r="W2" s="73"/>
    </row>
    <row r="3" spans="2:31" s="7" customFormat="1" ht="24" customHeight="1" thickBot="1">
      <c r="C3" s="8"/>
      <c r="E3" s="334" t="s">
        <v>28</v>
      </c>
      <c r="F3" s="334"/>
      <c r="G3" s="334"/>
      <c r="H3" s="336" t="str">
        <f>students!M2</f>
        <v>पहिली</v>
      </c>
      <c r="I3" s="337"/>
      <c r="J3" s="338"/>
      <c r="S3" s="334" t="s">
        <v>28</v>
      </c>
      <c r="T3" s="334"/>
      <c r="U3" s="334"/>
      <c r="V3" s="336" t="str">
        <f>H3</f>
        <v>पहिली</v>
      </c>
      <c r="W3" s="337"/>
      <c r="X3" s="338"/>
    </row>
    <row r="4" spans="2:31" s="7" customFormat="1" ht="24" customHeight="1">
      <c r="B4" s="306" t="s">
        <v>0</v>
      </c>
      <c r="C4" s="309" t="s">
        <v>1</v>
      </c>
      <c r="D4" s="321" t="s">
        <v>1155</v>
      </c>
      <c r="E4" s="322"/>
      <c r="F4" s="322"/>
      <c r="G4" s="322"/>
      <c r="H4" s="322"/>
      <c r="I4" s="322"/>
      <c r="J4" s="322"/>
      <c r="K4" s="322"/>
      <c r="L4" s="322"/>
      <c r="M4" s="322"/>
      <c r="N4" s="322"/>
      <c r="O4" s="322"/>
      <c r="P4" s="322"/>
      <c r="Q4" s="323"/>
      <c r="R4" s="321" t="s">
        <v>1156</v>
      </c>
      <c r="S4" s="322"/>
      <c r="T4" s="322"/>
      <c r="U4" s="322"/>
      <c r="V4" s="322"/>
      <c r="W4" s="322"/>
      <c r="X4" s="322"/>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15</v>
      </c>
      <c r="E7" s="231">
        <v>15</v>
      </c>
      <c r="F7" s="231">
        <v>15</v>
      </c>
      <c r="G7" s="231"/>
      <c r="H7" s="231">
        <v>15</v>
      </c>
      <c r="I7" s="231">
        <v>10</v>
      </c>
      <c r="J7" s="231"/>
      <c r="K7" s="232">
        <f>SUM(D7:J7)</f>
        <v>70</v>
      </c>
      <c r="L7" s="231">
        <v>5</v>
      </c>
      <c r="M7" s="231">
        <v>5</v>
      </c>
      <c r="N7" s="231">
        <v>20</v>
      </c>
      <c r="O7" s="232">
        <f>SUM(L7:N7)</f>
        <v>30</v>
      </c>
      <c r="P7" s="232">
        <f>K7+O7</f>
        <v>100</v>
      </c>
      <c r="Q7" s="233"/>
      <c r="R7" s="230">
        <v>15</v>
      </c>
      <c r="S7" s="231">
        <v>15</v>
      </c>
      <c r="T7" s="231">
        <v>15</v>
      </c>
      <c r="U7" s="231">
        <v>15</v>
      </c>
      <c r="V7" s="231">
        <v>15</v>
      </c>
      <c r="W7" s="231">
        <v>10</v>
      </c>
      <c r="X7" s="231"/>
      <c r="Y7" s="232">
        <v>70</v>
      </c>
      <c r="Z7" s="231">
        <v>5</v>
      </c>
      <c r="AA7" s="231">
        <v>5</v>
      </c>
      <c r="AB7" s="231">
        <v>20</v>
      </c>
      <c r="AC7" s="232">
        <f>SUM(Z7:AB7)</f>
        <v>30</v>
      </c>
      <c r="AD7" s="232">
        <f>Y7+AC7</f>
        <v>100</v>
      </c>
      <c r="AE7" s="233"/>
    </row>
    <row r="8" spans="2:31" s="7" customFormat="1" ht="24" customHeight="1">
      <c r="B8" s="11">
        <v>1</v>
      </c>
      <c r="C8" s="12" t="str">
        <f>students!D8</f>
        <v xml:space="preserve">पंकज विठ्ठल रासकर </v>
      </c>
      <c r="D8" s="224"/>
      <c r="E8" s="225"/>
      <c r="F8" s="225"/>
      <c r="G8" s="225"/>
      <c r="H8" s="225"/>
      <c r="I8" s="225"/>
      <c r="J8" s="225"/>
      <c r="K8" s="13">
        <f>SUM(D8:J8)</f>
        <v>0</v>
      </c>
      <c r="L8" s="228"/>
      <c r="M8" s="228"/>
      <c r="N8" s="228"/>
      <c r="O8" s="13">
        <f>SUM(L8:N8)</f>
        <v>0</v>
      </c>
      <c r="P8" s="74">
        <f>O8+K8</f>
        <v>0</v>
      </c>
      <c r="Q8" s="150">
        <f>IF(P8=0,0,IF(P8&gt;=91,"अ१",IF(P8&gt;=81,"अ२",IF(P8&gt;=71,"ब१",IF(P8&gt;=61,"ब२",IF(P8&gt;=51,"क१",IF(P8&gt;=41,"क२",IF(P8&gt;=33,"ड",IF(P8&gt;=21,"इ१","इ२")))))))))</f>
        <v>0</v>
      </c>
      <c r="R8" s="224"/>
      <c r="S8" s="225"/>
      <c r="T8" s="225"/>
      <c r="U8" s="225"/>
      <c r="V8" s="225"/>
      <c r="W8" s="225"/>
      <c r="X8" s="225"/>
      <c r="Y8" s="13">
        <f>SUM(R8:X8)</f>
        <v>0</v>
      </c>
      <c r="Z8" s="228"/>
      <c r="AA8" s="228"/>
      <c r="AB8" s="228"/>
      <c r="AC8" s="13">
        <f>SUM(Z8:AB8)</f>
        <v>0</v>
      </c>
      <c r="AD8" s="74">
        <f>AC8+Y8</f>
        <v>0</v>
      </c>
      <c r="AE8" s="150">
        <f>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ref="K9:K72" si="0">SUM(D9:J9)</f>
        <v>0</v>
      </c>
      <c r="L9" s="228"/>
      <c r="M9" s="228"/>
      <c r="N9" s="228"/>
      <c r="O9" s="13">
        <f t="shared" ref="O9:O72" si="1">SUM(L9:N9)</f>
        <v>0</v>
      </c>
      <c r="P9" s="74">
        <f t="shared" ref="P9:P72" si="2">O9+K9</f>
        <v>0</v>
      </c>
      <c r="Q9" s="150">
        <f t="shared" ref="Q9:Q72" si="3">IF(P9=0,0,IF(P9&gt;=91,"अ१",IF(P9&gt;=81,"अ२",IF(P9&gt;=71,"ब१",IF(P9&gt;=61,"ब२",IF(P9&gt;=51,"क१",IF(P9&gt;=41,"क२",IF(P9&gt;=33,"ड",IF(P9&gt;=21,"इ१","इ२")))))))))</f>
        <v>0</v>
      </c>
      <c r="R9" s="224"/>
      <c r="S9" s="225"/>
      <c r="T9" s="225"/>
      <c r="U9" s="225"/>
      <c r="V9" s="225"/>
      <c r="W9" s="225"/>
      <c r="X9" s="225"/>
      <c r="Y9" s="13">
        <f t="shared" ref="Y9:Y72" si="4">SUM(R9:X9)</f>
        <v>0</v>
      </c>
      <c r="Z9" s="228"/>
      <c r="AA9" s="228"/>
      <c r="AB9" s="228"/>
      <c r="AC9" s="13">
        <f t="shared" ref="AC9:AC72" si="5">SUM(Z9:AB9)</f>
        <v>0</v>
      </c>
      <c r="AD9" s="74">
        <f t="shared" ref="AD9:AD72" si="6">AC9+Y9</f>
        <v>0</v>
      </c>
      <c r="AE9" s="150">
        <f t="shared" ref="AE9:AE72" si="7">IF(AD9=0,0,IF(AD9&gt;=91,"अ१",IF(AD9&gt;=81,"अ२",IF(AD9&gt;=71,"ब१",IF(AD9&gt;=61,"ब२",IF(AD9&gt;=51,"क१",IF(AD9&gt;=41,"क२",IF(AD9&gt;=33,"ड",IF(AD9&gt;=21,"इ१","इ२")))))))))</f>
        <v>0</v>
      </c>
    </row>
    <row r="10" spans="2:31" s="7" customFormat="1" ht="24" customHeight="1">
      <c r="B10" s="14">
        <v>3</v>
      </c>
      <c r="C10" s="12">
        <f>students!D10</f>
        <v>0</v>
      </c>
      <c r="D10" s="224"/>
      <c r="E10" s="225"/>
      <c r="F10" s="225"/>
      <c r="G10" s="225"/>
      <c r="H10" s="225"/>
      <c r="I10" s="225"/>
      <c r="J10" s="225"/>
      <c r="K10" s="13">
        <f t="shared" si="0"/>
        <v>0</v>
      </c>
      <c r="L10" s="228"/>
      <c r="M10" s="228"/>
      <c r="N10" s="228"/>
      <c r="O10" s="13">
        <f t="shared" si="1"/>
        <v>0</v>
      </c>
      <c r="P10" s="74">
        <f t="shared" si="2"/>
        <v>0</v>
      </c>
      <c r="Q10" s="150">
        <f t="shared" si="3"/>
        <v>0</v>
      </c>
      <c r="R10" s="224"/>
      <c r="S10" s="225"/>
      <c r="T10" s="225"/>
      <c r="U10" s="225"/>
      <c r="V10" s="225"/>
      <c r="W10" s="225"/>
      <c r="X10" s="225"/>
      <c r="Y10" s="13">
        <f t="shared" si="4"/>
        <v>0</v>
      </c>
      <c r="Z10" s="228"/>
      <c r="AA10" s="228"/>
      <c r="AB10" s="228"/>
      <c r="AC10" s="13">
        <f t="shared" si="5"/>
        <v>0</v>
      </c>
      <c r="AD10" s="74">
        <f t="shared" si="6"/>
        <v>0</v>
      </c>
      <c r="AE10" s="150">
        <f t="shared" si="7"/>
        <v>0</v>
      </c>
    </row>
    <row r="11" spans="2:31" s="7" customFormat="1" ht="24" customHeight="1">
      <c r="B11" s="11">
        <v>4</v>
      </c>
      <c r="C11" s="12">
        <f>students!D11</f>
        <v>0</v>
      </c>
      <c r="D11" s="224"/>
      <c r="E11" s="225"/>
      <c r="F11" s="225"/>
      <c r="G11" s="225"/>
      <c r="H11" s="225"/>
      <c r="I11" s="225"/>
      <c r="J11" s="225"/>
      <c r="K11" s="13">
        <f t="shared" si="0"/>
        <v>0</v>
      </c>
      <c r="L11" s="228"/>
      <c r="M11" s="228"/>
      <c r="N11" s="228"/>
      <c r="O11" s="13">
        <f t="shared" si="1"/>
        <v>0</v>
      </c>
      <c r="P11" s="74">
        <f t="shared" si="2"/>
        <v>0</v>
      </c>
      <c r="Q11" s="150">
        <f t="shared" si="3"/>
        <v>0</v>
      </c>
      <c r="R11" s="224"/>
      <c r="S11" s="225"/>
      <c r="T11" s="225"/>
      <c r="U11" s="225"/>
      <c r="V11" s="225"/>
      <c r="W11" s="225"/>
      <c r="X11" s="225"/>
      <c r="Y11" s="13">
        <f t="shared" si="4"/>
        <v>0</v>
      </c>
      <c r="Z11" s="228"/>
      <c r="AA11" s="228"/>
      <c r="AB11" s="228"/>
      <c r="AC11" s="13">
        <f t="shared" si="5"/>
        <v>0</v>
      </c>
      <c r="AD11" s="74">
        <f t="shared" si="6"/>
        <v>0</v>
      </c>
      <c r="AE11" s="150">
        <f t="shared" si="7"/>
        <v>0</v>
      </c>
    </row>
    <row r="12" spans="2:31" s="7" customFormat="1" ht="24" customHeight="1">
      <c r="B12" s="14">
        <v>5</v>
      </c>
      <c r="C12" s="12">
        <f>students!D12</f>
        <v>0</v>
      </c>
      <c r="D12" s="224"/>
      <c r="E12" s="225"/>
      <c r="F12" s="225"/>
      <c r="G12" s="225"/>
      <c r="H12" s="225"/>
      <c r="I12" s="225"/>
      <c r="J12" s="225"/>
      <c r="K12" s="13">
        <f t="shared" si="0"/>
        <v>0</v>
      </c>
      <c r="L12" s="228"/>
      <c r="M12" s="228"/>
      <c r="N12" s="228"/>
      <c r="O12" s="13">
        <f t="shared" si="1"/>
        <v>0</v>
      </c>
      <c r="P12" s="74">
        <f t="shared" si="2"/>
        <v>0</v>
      </c>
      <c r="Q12" s="150">
        <f t="shared" si="3"/>
        <v>0</v>
      </c>
      <c r="R12" s="224"/>
      <c r="S12" s="225"/>
      <c r="T12" s="225"/>
      <c r="U12" s="225"/>
      <c r="V12" s="225"/>
      <c r="W12" s="225"/>
      <c r="X12" s="225"/>
      <c r="Y12" s="13">
        <f t="shared" si="4"/>
        <v>0</v>
      </c>
      <c r="Z12" s="228"/>
      <c r="AA12" s="228"/>
      <c r="AB12" s="228"/>
      <c r="AC12" s="13">
        <f t="shared" si="5"/>
        <v>0</v>
      </c>
      <c r="AD12" s="74">
        <f t="shared" si="6"/>
        <v>0</v>
      </c>
      <c r="AE12" s="150">
        <f t="shared" si="7"/>
        <v>0</v>
      </c>
    </row>
    <row r="13" spans="2:31" s="7" customFormat="1" ht="24" customHeight="1">
      <c r="B13" s="14">
        <v>6</v>
      </c>
      <c r="C13" s="12">
        <f>students!D13</f>
        <v>0</v>
      </c>
      <c r="D13" s="224"/>
      <c r="E13" s="225"/>
      <c r="F13" s="225"/>
      <c r="G13" s="225"/>
      <c r="H13" s="225"/>
      <c r="I13" s="225"/>
      <c r="J13" s="225"/>
      <c r="K13" s="13">
        <f t="shared" si="0"/>
        <v>0</v>
      </c>
      <c r="L13" s="228"/>
      <c r="M13" s="228"/>
      <c r="N13" s="228"/>
      <c r="O13" s="13">
        <f t="shared" si="1"/>
        <v>0</v>
      </c>
      <c r="P13" s="74">
        <f t="shared" si="2"/>
        <v>0</v>
      </c>
      <c r="Q13" s="150">
        <f t="shared" si="3"/>
        <v>0</v>
      </c>
      <c r="R13" s="224"/>
      <c r="S13" s="225"/>
      <c r="T13" s="225"/>
      <c r="U13" s="225"/>
      <c r="V13" s="225"/>
      <c r="W13" s="225"/>
      <c r="X13" s="225"/>
      <c r="Y13" s="13">
        <f t="shared" si="4"/>
        <v>0</v>
      </c>
      <c r="Z13" s="228"/>
      <c r="AA13" s="228"/>
      <c r="AB13" s="228"/>
      <c r="AC13" s="13">
        <f t="shared" si="5"/>
        <v>0</v>
      </c>
      <c r="AD13" s="74">
        <f t="shared" si="6"/>
        <v>0</v>
      </c>
      <c r="AE13" s="150">
        <f t="shared" si="7"/>
        <v>0</v>
      </c>
    </row>
    <row r="14" spans="2:31" s="7" customFormat="1" ht="24" customHeight="1">
      <c r="B14" s="11">
        <v>7</v>
      </c>
      <c r="C14" s="12">
        <f>students!D14</f>
        <v>0</v>
      </c>
      <c r="D14" s="224"/>
      <c r="E14" s="225"/>
      <c r="F14" s="225"/>
      <c r="G14" s="225"/>
      <c r="H14" s="225"/>
      <c r="I14" s="225"/>
      <c r="J14" s="225"/>
      <c r="K14" s="13">
        <f t="shared" si="0"/>
        <v>0</v>
      </c>
      <c r="L14" s="228"/>
      <c r="M14" s="228"/>
      <c r="N14" s="228"/>
      <c r="O14" s="13">
        <f t="shared" si="1"/>
        <v>0</v>
      </c>
      <c r="P14" s="74">
        <f t="shared" si="2"/>
        <v>0</v>
      </c>
      <c r="Q14" s="150">
        <f t="shared" si="3"/>
        <v>0</v>
      </c>
      <c r="R14" s="224"/>
      <c r="S14" s="225"/>
      <c r="T14" s="225"/>
      <c r="U14" s="225"/>
      <c r="V14" s="225"/>
      <c r="W14" s="225"/>
      <c r="X14" s="225"/>
      <c r="Y14" s="13">
        <f t="shared" si="4"/>
        <v>0</v>
      </c>
      <c r="Z14" s="228"/>
      <c r="AA14" s="228"/>
      <c r="AB14" s="228"/>
      <c r="AC14" s="13">
        <f t="shared" si="5"/>
        <v>0</v>
      </c>
      <c r="AD14" s="74">
        <f t="shared" si="6"/>
        <v>0</v>
      </c>
      <c r="AE14" s="150">
        <f t="shared" si="7"/>
        <v>0</v>
      </c>
    </row>
    <row r="15" spans="2:31" s="7" customFormat="1" ht="24" customHeight="1">
      <c r="B15" s="14">
        <v>8</v>
      </c>
      <c r="C15" s="12">
        <f>students!D15</f>
        <v>0</v>
      </c>
      <c r="D15" s="224"/>
      <c r="E15" s="225"/>
      <c r="F15" s="225"/>
      <c r="G15" s="225"/>
      <c r="H15" s="225"/>
      <c r="I15" s="225"/>
      <c r="J15" s="225"/>
      <c r="K15" s="13">
        <f t="shared" si="0"/>
        <v>0</v>
      </c>
      <c r="L15" s="228"/>
      <c r="M15" s="228"/>
      <c r="N15" s="228"/>
      <c r="O15" s="13">
        <f t="shared" si="1"/>
        <v>0</v>
      </c>
      <c r="P15" s="74">
        <f t="shared" si="2"/>
        <v>0</v>
      </c>
      <c r="Q15" s="150">
        <f t="shared" si="3"/>
        <v>0</v>
      </c>
      <c r="R15" s="224"/>
      <c r="S15" s="225"/>
      <c r="T15" s="225"/>
      <c r="U15" s="225"/>
      <c r="V15" s="225"/>
      <c r="W15" s="225"/>
      <c r="X15" s="225"/>
      <c r="Y15" s="13">
        <f t="shared" si="4"/>
        <v>0</v>
      </c>
      <c r="Z15" s="228"/>
      <c r="AA15" s="228"/>
      <c r="AB15" s="228"/>
      <c r="AC15" s="13">
        <f t="shared" si="5"/>
        <v>0</v>
      </c>
      <c r="AD15" s="74">
        <f t="shared" si="6"/>
        <v>0</v>
      </c>
      <c r="AE15" s="150">
        <f t="shared" si="7"/>
        <v>0</v>
      </c>
    </row>
    <row r="16" spans="2:31" s="7" customFormat="1" ht="24" customHeight="1">
      <c r="B16" s="14">
        <v>9</v>
      </c>
      <c r="C16" s="12">
        <f>students!D16</f>
        <v>0</v>
      </c>
      <c r="D16" s="224"/>
      <c r="E16" s="225"/>
      <c r="F16" s="225"/>
      <c r="G16" s="225"/>
      <c r="H16" s="225"/>
      <c r="I16" s="225"/>
      <c r="J16" s="225"/>
      <c r="K16" s="13">
        <f t="shared" si="0"/>
        <v>0</v>
      </c>
      <c r="L16" s="228"/>
      <c r="M16" s="228"/>
      <c r="N16" s="228"/>
      <c r="O16" s="13">
        <f t="shared" si="1"/>
        <v>0</v>
      </c>
      <c r="P16" s="74">
        <f t="shared" si="2"/>
        <v>0</v>
      </c>
      <c r="Q16" s="150">
        <f t="shared" si="3"/>
        <v>0</v>
      </c>
      <c r="R16" s="224"/>
      <c r="S16" s="225"/>
      <c r="T16" s="225"/>
      <c r="U16" s="225"/>
      <c r="V16" s="225"/>
      <c r="W16" s="225"/>
      <c r="X16" s="225"/>
      <c r="Y16" s="13">
        <f t="shared" si="4"/>
        <v>0</v>
      </c>
      <c r="Z16" s="228"/>
      <c r="AA16" s="228"/>
      <c r="AB16" s="228"/>
      <c r="AC16" s="13">
        <f t="shared" si="5"/>
        <v>0</v>
      </c>
      <c r="AD16" s="74">
        <f t="shared" si="6"/>
        <v>0</v>
      </c>
      <c r="AE16" s="150">
        <f t="shared" si="7"/>
        <v>0</v>
      </c>
    </row>
    <row r="17" spans="2:31" s="7" customFormat="1" ht="24" customHeight="1">
      <c r="B17" s="11">
        <v>10</v>
      </c>
      <c r="C17" s="12">
        <f>students!D17</f>
        <v>0</v>
      </c>
      <c r="D17" s="224"/>
      <c r="E17" s="225"/>
      <c r="F17" s="225"/>
      <c r="G17" s="225"/>
      <c r="H17" s="225"/>
      <c r="I17" s="225"/>
      <c r="J17" s="225"/>
      <c r="K17" s="13">
        <f t="shared" si="0"/>
        <v>0</v>
      </c>
      <c r="L17" s="228"/>
      <c r="M17" s="228"/>
      <c r="N17" s="228"/>
      <c r="O17" s="13">
        <f t="shared" si="1"/>
        <v>0</v>
      </c>
      <c r="P17" s="74">
        <f t="shared" si="2"/>
        <v>0</v>
      </c>
      <c r="Q17" s="150">
        <f t="shared" si="3"/>
        <v>0</v>
      </c>
      <c r="R17" s="224"/>
      <c r="S17" s="225"/>
      <c r="T17" s="225"/>
      <c r="U17" s="225"/>
      <c r="V17" s="225"/>
      <c r="W17" s="225"/>
      <c r="X17" s="225"/>
      <c r="Y17" s="13">
        <f t="shared" si="4"/>
        <v>0</v>
      </c>
      <c r="Z17" s="228"/>
      <c r="AA17" s="228"/>
      <c r="AB17" s="228"/>
      <c r="AC17" s="13">
        <f t="shared" si="5"/>
        <v>0</v>
      </c>
      <c r="AD17" s="74">
        <f t="shared" si="6"/>
        <v>0</v>
      </c>
      <c r="AE17" s="150">
        <f t="shared" si="7"/>
        <v>0</v>
      </c>
    </row>
    <row r="18" spans="2:31" s="7" customFormat="1" ht="24" customHeight="1">
      <c r="B18" s="14">
        <v>11</v>
      </c>
      <c r="C18" s="12">
        <f>students!D18</f>
        <v>0</v>
      </c>
      <c r="D18" s="224"/>
      <c r="E18" s="225"/>
      <c r="F18" s="225"/>
      <c r="G18" s="225"/>
      <c r="H18" s="225"/>
      <c r="I18" s="225"/>
      <c r="J18" s="225"/>
      <c r="K18" s="13">
        <f t="shared" si="0"/>
        <v>0</v>
      </c>
      <c r="L18" s="228"/>
      <c r="M18" s="228"/>
      <c r="N18" s="228"/>
      <c r="O18" s="13">
        <f t="shared" si="1"/>
        <v>0</v>
      </c>
      <c r="P18" s="74">
        <f t="shared" si="2"/>
        <v>0</v>
      </c>
      <c r="Q18" s="150">
        <f t="shared" si="3"/>
        <v>0</v>
      </c>
      <c r="R18" s="224"/>
      <c r="S18" s="225"/>
      <c r="T18" s="225"/>
      <c r="U18" s="225"/>
      <c r="V18" s="225"/>
      <c r="W18" s="225"/>
      <c r="X18" s="225"/>
      <c r="Y18" s="13">
        <f t="shared" si="4"/>
        <v>0</v>
      </c>
      <c r="Z18" s="228"/>
      <c r="AA18" s="228"/>
      <c r="AB18" s="228"/>
      <c r="AC18" s="13">
        <f t="shared" si="5"/>
        <v>0</v>
      </c>
      <c r="AD18" s="74">
        <f t="shared" si="6"/>
        <v>0</v>
      </c>
      <c r="AE18" s="150">
        <f t="shared" si="7"/>
        <v>0</v>
      </c>
    </row>
    <row r="19" spans="2:31" s="7" customFormat="1" ht="24" customHeight="1">
      <c r="B19" s="14">
        <v>12</v>
      </c>
      <c r="C19" s="12">
        <f>students!D19</f>
        <v>0</v>
      </c>
      <c r="D19" s="224"/>
      <c r="E19" s="225"/>
      <c r="F19" s="225"/>
      <c r="G19" s="225"/>
      <c r="H19" s="225"/>
      <c r="I19" s="225"/>
      <c r="J19" s="225"/>
      <c r="K19" s="13">
        <f t="shared" si="0"/>
        <v>0</v>
      </c>
      <c r="L19" s="228"/>
      <c r="M19" s="228"/>
      <c r="N19" s="228"/>
      <c r="O19" s="13">
        <f t="shared" si="1"/>
        <v>0</v>
      </c>
      <c r="P19" s="74">
        <f t="shared" si="2"/>
        <v>0</v>
      </c>
      <c r="Q19" s="150">
        <f t="shared" si="3"/>
        <v>0</v>
      </c>
      <c r="R19" s="224"/>
      <c r="S19" s="225"/>
      <c r="T19" s="225"/>
      <c r="U19" s="225"/>
      <c r="V19" s="225"/>
      <c r="W19" s="225"/>
      <c r="X19" s="225"/>
      <c r="Y19" s="13">
        <f t="shared" si="4"/>
        <v>0</v>
      </c>
      <c r="Z19" s="228"/>
      <c r="AA19" s="228"/>
      <c r="AB19" s="228"/>
      <c r="AC19" s="13">
        <f t="shared" si="5"/>
        <v>0</v>
      </c>
      <c r="AD19" s="74">
        <f t="shared" si="6"/>
        <v>0</v>
      </c>
      <c r="AE19" s="150">
        <f t="shared" si="7"/>
        <v>0</v>
      </c>
    </row>
    <row r="20" spans="2:31" s="7" customFormat="1" ht="24" customHeight="1">
      <c r="B20" s="11">
        <v>13</v>
      </c>
      <c r="C20" s="12">
        <f>students!D20</f>
        <v>0</v>
      </c>
      <c r="D20" s="224"/>
      <c r="E20" s="225"/>
      <c r="F20" s="225"/>
      <c r="G20" s="225"/>
      <c r="H20" s="225"/>
      <c r="I20" s="225"/>
      <c r="J20" s="225"/>
      <c r="K20" s="13">
        <f t="shared" si="0"/>
        <v>0</v>
      </c>
      <c r="L20" s="228"/>
      <c r="M20" s="228"/>
      <c r="N20" s="228"/>
      <c r="O20" s="13">
        <f t="shared" si="1"/>
        <v>0</v>
      </c>
      <c r="P20" s="74">
        <f t="shared" si="2"/>
        <v>0</v>
      </c>
      <c r="Q20" s="150">
        <f t="shared" si="3"/>
        <v>0</v>
      </c>
      <c r="R20" s="224"/>
      <c r="S20" s="225"/>
      <c r="T20" s="225"/>
      <c r="U20" s="225"/>
      <c r="V20" s="225"/>
      <c r="W20" s="225"/>
      <c r="X20" s="225"/>
      <c r="Y20" s="13">
        <f t="shared" si="4"/>
        <v>0</v>
      </c>
      <c r="Z20" s="228"/>
      <c r="AA20" s="228"/>
      <c r="AB20" s="228"/>
      <c r="AC20" s="13">
        <f t="shared" si="5"/>
        <v>0</v>
      </c>
      <c r="AD20" s="74">
        <f t="shared" si="6"/>
        <v>0</v>
      </c>
      <c r="AE20" s="150">
        <f t="shared" si="7"/>
        <v>0</v>
      </c>
    </row>
    <row r="21" spans="2:31" s="7" customFormat="1" ht="24" customHeight="1">
      <c r="B21" s="14">
        <v>14</v>
      </c>
      <c r="C21" s="12">
        <f>students!D21</f>
        <v>0</v>
      </c>
      <c r="D21" s="224"/>
      <c r="E21" s="225"/>
      <c r="F21" s="225"/>
      <c r="G21" s="225"/>
      <c r="H21" s="225"/>
      <c r="I21" s="225"/>
      <c r="J21" s="225"/>
      <c r="K21" s="13">
        <f t="shared" si="0"/>
        <v>0</v>
      </c>
      <c r="L21" s="228"/>
      <c r="M21" s="228"/>
      <c r="N21" s="228"/>
      <c r="O21" s="13">
        <f t="shared" si="1"/>
        <v>0</v>
      </c>
      <c r="P21" s="74">
        <f t="shared" si="2"/>
        <v>0</v>
      </c>
      <c r="Q21" s="150">
        <f t="shared" si="3"/>
        <v>0</v>
      </c>
      <c r="R21" s="224"/>
      <c r="S21" s="225"/>
      <c r="T21" s="225"/>
      <c r="U21" s="225"/>
      <c r="V21" s="225"/>
      <c r="W21" s="225"/>
      <c r="X21" s="225"/>
      <c r="Y21" s="13">
        <f t="shared" si="4"/>
        <v>0</v>
      </c>
      <c r="Z21" s="228"/>
      <c r="AA21" s="228"/>
      <c r="AB21" s="228"/>
      <c r="AC21" s="13">
        <f t="shared" si="5"/>
        <v>0</v>
      </c>
      <c r="AD21" s="74">
        <f t="shared" si="6"/>
        <v>0</v>
      </c>
      <c r="AE21" s="150">
        <f t="shared" si="7"/>
        <v>0</v>
      </c>
    </row>
    <row r="22" spans="2:31" s="7" customFormat="1" ht="24" customHeight="1">
      <c r="B22" s="14">
        <v>15</v>
      </c>
      <c r="C22" s="12">
        <f>students!D22</f>
        <v>0</v>
      </c>
      <c r="D22" s="224"/>
      <c r="E22" s="225"/>
      <c r="F22" s="225"/>
      <c r="G22" s="225"/>
      <c r="H22" s="225"/>
      <c r="I22" s="225"/>
      <c r="J22" s="225"/>
      <c r="K22" s="13">
        <f t="shared" si="0"/>
        <v>0</v>
      </c>
      <c r="L22" s="228"/>
      <c r="M22" s="228"/>
      <c r="N22" s="228"/>
      <c r="O22" s="13">
        <f t="shared" si="1"/>
        <v>0</v>
      </c>
      <c r="P22" s="74">
        <f t="shared" si="2"/>
        <v>0</v>
      </c>
      <c r="Q22" s="150">
        <f t="shared" si="3"/>
        <v>0</v>
      </c>
      <c r="R22" s="224"/>
      <c r="S22" s="225"/>
      <c r="T22" s="225"/>
      <c r="U22" s="225"/>
      <c r="V22" s="225"/>
      <c r="W22" s="225"/>
      <c r="X22" s="225"/>
      <c r="Y22" s="13">
        <f t="shared" si="4"/>
        <v>0</v>
      </c>
      <c r="Z22" s="228"/>
      <c r="AA22" s="228"/>
      <c r="AB22" s="228"/>
      <c r="AC22" s="13">
        <f t="shared" si="5"/>
        <v>0</v>
      </c>
      <c r="AD22" s="74">
        <f t="shared" si="6"/>
        <v>0</v>
      </c>
      <c r="AE22" s="150">
        <f t="shared" si="7"/>
        <v>0</v>
      </c>
    </row>
    <row r="23" spans="2:31" s="7" customFormat="1" ht="24" customHeight="1">
      <c r="B23" s="11">
        <v>16</v>
      </c>
      <c r="C23" s="12">
        <f>students!D23</f>
        <v>0</v>
      </c>
      <c r="D23" s="224"/>
      <c r="E23" s="225"/>
      <c r="F23" s="225"/>
      <c r="G23" s="225"/>
      <c r="H23" s="225"/>
      <c r="I23" s="225"/>
      <c r="J23" s="225"/>
      <c r="K23" s="13">
        <f t="shared" si="0"/>
        <v>0</v>
      </c>
      <c r="L23" s="228"/>
      <c r="M23" s="228"/>
      <c r="N23" s="228"/>
      <c r="O23" s="13">
        <f t="shared" si="1"/>
        <v>0</v>
      </c>
      <c r="P23" s="74">
        <f t="shared" si="2"/>
        <v>0</v>
      </c>
      <c r="Q23" s="150">
        <f t="shared" si="3"/>
        <v>0</v>
      </c>
      <c r="R23" s="224"/>
      <c r="S23" s="225"/>
      <c r="T23" s="225"/>
      <c r="U23" s="225"/>
      <c r="V23" s="225"/>
      <c r="W23" s="225"/>
      <c r="X23" s="225"/>
      <c r="Y23" s="13">
        <f t="shared" si="4"/>
        <v>0</v>
      </c>
      <c r="Z23" s="228"/>
      <c r="AA23" s="228"/>
      <c r="AB23" s="228"/>
      <c r="AC23" s="13">
        <f t="shared" si="5"/>
        <v>0</v>
      </c>
      <c r="AD23" s="74">
        <f t="shared" si="6"/>
        <v>0</v>
      </c>
      <c r="AE23" s="150">
        <f t="shared" si="7"/>
        <v>0</v>
      </c>
    </row>
    <row r="24" spans="2:31" s="7" customFormat="1" ht="24" customHeight="1">
      <c r="B24" s="14">
        <v>17</v>
      </c>
      <c r="C24" s="12">
        <f>students!D24</f>
        <v>0</v>
      </c>
      <c r="D24" s="224"/>
      <c r="E24" s="225"/>
      <c r="F24" s="225"/>
      <c r="G24" s="225"/>
      <c r="H24" s="225"/>
      <c r="I24" s="225"/>
      <c r="J24" s="225"/>
      <c r="K24" s="13">
        <f t="shared" si="0"/>
        <v>0</v>
      </c>
      <c r="L24" s="228"/>
      <c r="M24" s="228"/>
      <c r="N24" s="228"/>
      <c r="O24" s="13">
        <f t="shared" si="1"/>
        <v>0</v>
      </c>
      <c r="P24" s="74">
        <f t="shared" si="2"/>
        <v>0</v>
      </c>
      <c r="Q24" s="150">
        <f t="shared" si="3"/>
        <v>0</v>
      </c>
      <c r="R24" s="224"/>
      <c r="S24" s="225"/>
      <c r="T24" s="225"/>
      <c r="U24" s="225"/>
      <c r="V24" s="225"/>
      <c r="W24" s="225"/>
      <c r="X24" s="225"/>
      <c r="Y24" s="13">
        <f t="shared" si="4"/>
        <v>0</v>
      </c>
      <c r="Z24" s="228"/>
      <c r="AA24" s="228"/>
      <c r="AB24" s="228"/>
      <c r="AC24" s="13">
        <f t="shared" si="5"/>
        <v>0</v>
      </c>
      <c r="AD24" s="74">
        <f t="shared" si="6"/>
        <v>0</v>
      </c>
      <c r="AE24" s="150">
        <f t="shared" si="7"/>
        <v>0</v>
      </c>
    </row>
    <row r="25" spans="2:31" s="7" customFormat="1" ht="24" customHeight="1">
      <c r="B25" s="14">
        <v>18</v>
      </c>
      <c r="C25" s="12">
        <f>students!D25</f>
        <v>0</v>
      </c>
      <c r="D25" s="224"/>
      <c r="E25" s="225"/>
      <c r="F25" s="225"/>
      <c r="G25" s="225"/>
      <c r="H25" s="225"/>
      <c r="I25" s="225"/>
      <c r="J25" s="225"/>
      <c r="K25" s="13">
        <f t="shared" si="0"/>
        <v>0</v>
      </c>
      <c r="L25" s="228"/>
      <c r="M25" s="228"/>
      <c r="N25" s="228"/>
      <c r="O25" s="13">
        <f t="shared" si="1"/>
        <v>0</v>
      </c>
      <c r="P25" s="74">
        <f t="shared" si="2"/>
        <v>0</v>
      </c>
      <c r="Q25" s="150">
        <f t="shared" si="3"/>
        <v>0</v>
      </c>
      <c r="R25" s="224"/>
      <c r="S25" s="225"/>
      <c r="T25" s="225"/>
      <c r="U25" s="225"/>
      <c r="V25" s="225"/>
      <c r="W25" s="225"/>
      <c r="X25" s="225"/>
      <c r="Y25" s="13">
        <f t="shared" si="4"/>
        <v>0</v>
      </c>
      <c r="Z25" s="228"/>
      <c r="AA25" s="228"/>
      <c r="AB25" s="228"/>
      <c r="AC25" s="13">
        <f t="shared" si="5"/>
        <v>0</v>
      </c>
      <c r="AD25" s="74">
        <f t="shared" si="6"/>
        <v>0</v>
      </c>
      <c r="AE25" s="150">
        <f t="shared" si="7"/>
        <v>0</v>
      </c>
    </row>
    <row r="26" spans="2:31" s="7" customFormat="1" ht="24" customHeight="1">
      <c r="B26" s="11">
        <v>19</v>
      </c>
      <c r="C26" s="12">
        <f>students!D26</f>
        <v>0</v>
      </c>
      <c r="D26" s="224"/>
      <c r="E26" s="225"/>
      <c r="F26" s="225"/>
      <c r="G26" s="225"/>
      <c r="H26" s="225"/>
      <c r="I26" s="225"/>
      <c r="J26" s="225"/>
      <c r="K26" s="13">
        <f t="shared" si="0"/>
        <v>0</v>
      </c>
      <c r="L26" s="228"/>
      <c r="M26" s="228"/>
      <c r="N26" s="228"/>
      <c r="O26" s="13">
        <f t="shared" si="1"/>
        <v>0</v>
      </c>
      <c r="P26" s="74">
        <f t="shared" si="2"/>
        <v>0</v>
      </c>
      <c r="Q26" s="150">
        <f t="shared" si="3"/>
        <v>0</v>
      </c>
      <c r="R26" s="224"/>
      <c r="S26" s="225"/>
      <c r="T26" s="225"/>
      <c r="U26" s="225"/>
      <c r="V26" s="225"/>
      <c r="W26" s="225"/>
      <c r="X26" s="225"/>
      <c r="Y26" s="13">
        <f t="shared" si="4"/>
        <v>0</v>
      </c>
      <c r="Z26" s="228"/>
      <c r="AA26" s="228"/>
      <c r="AB26" s="228"/>
      <c r="AC26" s="13">
        <f t="shared" si="5"/>
        <v>0</v>
      </c>
      <c r="AD26" s="74">
        <f t="shared" si="6"/>
        <v>0</v>
      </c>
      <c r="AE26" s="150">
        <f t="shared" si="7"/>
        <v>0</v>
      </c>
    </row>
    <row r="27" spans="2:31" s="7" customFormat="1" ht="24" customHeight="1">
      <c r="B27" s="14">
        <v>20</v>
      </c>
      <c r="C27" s="12">
        <f>students!D27</f>
        <v>0</v>
      </c>
      <c r="D27" s="224"/>
      <c r="E27" s="225"/>
      <c r="F27" s="225"/>
      <c r="G27" s="225"/>
      <c r="H27" s="225"/>
      <c r="I27" s="225"/>
      <c r="J27" s="225"/>
      <c r="K27" s="13">
        <f t="shared" si="0"/>
        <v>0</v>
      </c>
      <c r="L27" s="228"/>
      <c r="M27" s="228"/>
      <c r="N27" s="228"/>
      <c r="O27" s="13">
        <f t="shared" si="1"/>
        <v>0</v>
      </c>
      <c r="P27" s="74">
        <f t="shared" si="2"/>
        <v>0</v>
      </c>
      <c r="Q27" s="150">
        <f t="shared" si="3"/>
        <v>0</v>
      </c>
      <c r="R27" s="224"/>
      <c r="S27" s="225"/>
      <c r="T27" s="225"/>
      <c r="U27" s="225"/>
      <c r="V27" s="225"/>
      <c r="W27" s="225"/>
      <c r="X27" s="225"/>
      <c r="Y27" s="13">
        <f t="shared" si="4"/>
        <v>0</v>
      </c>
      <c r="Z27" s="228"/>
      <c r="AA27" s="228"/>
      <c r="AB27" s="228"/>
      <c r="AC27" s="13">
        <f t="shared" si="5"/>
        <v>0</v>
      </c>
      <c r="AD27" s="74">
        <f t="shared" si="6"/>
        <v>0</v>
      </c>
      <c r="AE27" s="150">
        <f t="shared" si="7"/>
        <v>0</v>
      </c>
    </row>
    <row r="28" spans="2:31" s="7" customFormat="1" ht="24" customHeight="1">
      <c r="B28" s="14">
        <v>21</v>
      </c>
      <c r="C28" s="12">
        <f>students!D28</f>
        <v>0</v>
      </c>
      <c r="D28" s="224"/>
      <c r="E28" s="225"/>
      <c r="F28" s="225"/>
      <c r="G28" s="225"/>
      <c r="H28" s="225"/>
      <c r="I28" s="225"/>
      <c r="J28" s="225"/>
      <c r="K28" s="13">
        <f t="shared" si="0"/>
        <v>0</v>
      </c>
      <c r="L28" s="228"/>
      <c r="M28" s="228"/>
      <c r="N28" s="228"/>
      <c r="O28" s="13">
        <f t="shared" si="1"/>
        <v>0</v>
      </c>
      <c r="P28" s="74">
        <f t="shared" si="2"/>
        <v>0</v>
      </c>
      <c r="Q28" s="150">
        <f t="shared" si="3"/>
        <v>0</v>
      </c>
      <c r="R28" s="224"/>
      <c r="S28" s="225"/>
      <c r="T28" s="225"/>
      <c r="U28" s="225"/>
      <c r="V28" s="225"/>
      <c r="W28" s="225"/>
      <c r="X28" s="225"/>
      <c r="Y28" s="13">
        <f t="shared" si="4"/>
        <v>0</v>
      </c>
      <c r="Z28" s="228"/>
      <c r="AA28" s="228"/>
      <c r="AB28" s="228"/>
      <c r="AC28" s="13">
        <f t="shared" si="5"/>
        <v>0</v>
      </c>
      <c r="AD28" s="74">
        <f t="shared" si="6"/>
        <v>0</v>
      </c>
      <c r="AE28" s="150">
        <f t="shared" si="7"/>
        <v>0</v>
      </c>
    </row>
    <row r="29" spans="2:31" s="7" customFormat="1" ht="24" customHeight="1">
      <c r="B29" s="11">
        <v>22</v>
      </c>
      <c r="C29" s="12">
        <f>students!D29</f>
        <v>0</v>
      </c>
      <c r="D29" s="224"/>
      <c r="E29" s="225"/>
      <c r="F29" s="225"/>
      <c r="G29" s="225"/>
      <c r="H29" s="225"/>
      <c r="I29" s="225"/>
      <c r="J29" s="225"/>
      <c r="K29" s="13">
        <f t="shared" si="0"/>
        <v>0</v>
      </c>
      <c r="L29" s="228"/>
      <c r="M29" s="228"/>
      <c r="N29" s="228"/>
      <c r="O29" s="13">
        <f t="shared" si="1"/>
        <v>0</v>
      </c>
      <c r="P29" s="74">
        <f t="shared" si="2"/>
        <v>0</v>
      </c>
      <c r="Q29" s="150">
        <f t="shared" si="3"/>
        <v>0</v>
      </c>
      <c r="R29" s="224"/>
      <c r="S29" s="225"/>
      <c r="T29" s="225"/>
      <c r="U29" s="225"/>
      <c r="V29" s="225"/>
      <c r="W29" s="225"/>
      <c r="X29" s="225"/>
      <c r="Y29" s="13">
        <f t="shared" si="4"/>
        <v>0</v>
      </c>
      <c r="Z29" s="228"/>
      <c r="AA29" s="228"/>
      <c r="AB29" s="228"/>
      <c r="AC29" s="13">
        <f t="shared" si="5"/>
        <v>0</v>
      </c>
      <c r="AD29" s="74">
        <f t="shared" si="6"/>
        <v>0</v>
      </c>
      <c r="AE29" s="150">
        <f t="shared" si="7"/>
        <v>0</v>
      </c>
    </row>
    <row r="30" spans="2:31" s="7" customFormat="1" ht="24" customHeight="1">
      <c r="B30" s="14">
        <v>23</v>
      </c>
      <c r="C30" s="12">
        <f>students!D30</f>
        <v>0</v>
      </c>
      <c r="D30" s="224"/>
      <c r="E30" s="225"/>
      <c r="F30" s="225"/>
      <c r="G30" s="225"/>
      <c r="H30" s="225"/>
      <c r="I30" s="225"/>
      <c r="J30" s="225"/>
      <c r="K30" s="13">
        <f t="shared" si="0"/>
        <v>0</v>
      </c>
      <c r="L30" s="228"/>
      <c r="M30" s="228"/>
      <c r="N30" s="228"/>
      <c r="O30" s="13">
        <f t="shared" si="1"/>
        <v>0</v>
      </c>
      <c r="P30" s="74">
        <f t="shared" si="2"/>
        <v>0</v>
      </c>
      <c r="Q30" s="150">
        <f t="shared" si="3"/>
        <v>0</v>
      </c>
      <c r="R30" s="224"/>
      <c r="S30" s="225"/>
      <c r="T30" s="225"/>
      <c r="U30" s="225"/>
      <c r="V30" s="225"/>
      <c r="W30" s="225"/>
      <c r="X30" s="225"/>
      <c r="Y30" s="13">
        <f t="shared" si="4"/>
        <v>0</v>
      </c>
      <c r="Z30" s="228"/>
      <c r="AA30" s="228"/>
      <c r="AB30" s="228"/>
      <c r="AC30" s="13">
        <f t="shared" si="5"/>
        <v>0</v>
      </c>
      <c r="AD30" s="74">
        <f t="shared" si="6"/>
        <v>0</v>
      </c>
      <c r="AE30" s="150">
        <f t="shared" si="7"/>
        <v>0</v>
      </c>
    </row>
    <row r="31" spans="2:31" s="7" customFormat="1" ht="24" customHeight="1">
      <c r="B31" s="14">
        <v>24</v>
      </c>
      <c r="C31" s="12">
        <f>students!D31</f>
        <v>0</v>
      </c>
      <c r="D31" s="224"/>
      <c r="E31" s="225"/>
      <c r="F31" s="225"/>
      <c r="G31" s="225"/>
      <c r="H31" s="225"/>
      <c r="I31" s="225"/>
      <c r="J31" s="225"/>
      <c r="K31" s="13">
        <f t="shared" si="0"/>
        <v>0</v>
      </c>
      <c r="L31" s="228"/>
      <c r="M31" s="228"/>
      <c r="N31" s="228"/>
      <c r="O31" s="13">
        <f t="shared" si="1"/>
        <v>0</v>
      </c>
      <c r="P31" s="74">
        <f t="shared" si="2"/>
        <v>0</v>
      </c>
      <c r="Q31" s="150">
        <f t="shared" si="3"/>
        <v>0</v>
      </c>
      <c r="R31" s="224"/>
      <c r="S31" s="225"/>
      <c r="T31" s="225"/>
      <c r="U31" s="225"/>
      <c r="V31" s="225"/>
      <c r="W31" s="225"/>
      <c r="X31" s="225"/>
      <c r="Y31" s="13">
        <f t="shared" si="4"/>
        <v>0</v>
      </c>
      <c r="Z31" s="228"/>
      <c r="AA31" s="228"/>
      <c r="AB31" s="228"/>
      <c r="AC31" s="13">
        <f t="shared" si="5"/>
        <v>0</v>
      </c>
      <c r="AD31" s="74">
        <f t="shared" si="6"/>
        <v>0</v>
      </c>
      <c r="AE31" s="150">
        <f t="shared" si="7"/>
        <v>0</v>
      </c>
    </row>
    <row r="32" spans="2:31" s="7" customFormat="1" ht="24" customHeight="1">
      <c r="B32" s="11">
        <v>25</v>
      </c>
      <c r="C32" s="12">
        <f>students!D32</f>
        <v>0</v>
      </c>
      <c r="D32" s="224"/>
      <c r="E32" s="225"/>
      <c r="F32" s="225"/>
      <c r="G32" s="225"/>
      <c r="H32" s="225"/>
      <c r="I32" s="225"/>
      <c r="J32" s="225"/>
      <c r="K32" s="13">
        <f t="shared" si="0"/>
        <v>0</v>
      </c>
      <c r="L32" s="228"/>
      <c r="M32" s="228"/>
      <c r="N32" s="228"/>
      <c r="O32" s="13">
        <f t="shared" si="1"/>
        <v>0</v>
      </c>
      <c r="P32" s="74">
        <f t="shared" si="2"/>
        <v>0</v>
      </c>
      <c r="Q32" s="150">
        <f t="shared" si="3"/>
        <v>0</v>
      </c>
      <c r="R32" s="224"/>
      <c r="S32" s="225"/>
      <c r="T32" s="225"/>
      <c r="U32" s="225"/>
      <c r="V32" s="225"/>
      <c r="W32" s="225"/>
      <c r="X32" s="225"/>
      <c r="Y32" s="13">
        <f t="shared" si="4"/>
        <v>0</v>
      </c>
      <c r="Z32" s="228"/>
      <c r="AA32" s="228"/>
      <c r="AB32" s="228"/>
      <c r="AC32" s="13">
        <f t="shared" si="5"/>
        <v>0</v>
      </c>
      <c r="AD32" s="74">
        <f t="shared" si="6"/>
        <v>0</v>
      </c>
      <c r="AE32" s="150">
        <f t="shared" si="7"/>
        <v>0</v>
      </c>
    </row>
    <row r="33" spans="2:31" s="7" customFormat="1" ht="24" customHeight="1">
      <c r="B33" s="14">
        <v>26</v>
      </c>
      <c r="C33" s="12">
        <f>students!D33</f>
        <v>0</v>
      </c>
      <c r="D33" s="224"/>
      <c r="E33" s="225"/>
      <c r="F33" s="225"/>
      <c r="G33" s="225"/>
      <c r="H33" s="225"/>
      <c r="I33" s="225"/>
      <c r="J33" s="225"/>
      <c r="K33" s="13">
        <f t="shared" si="0"/>
        <v>0</v>
      </c>
      <c r="L33" s="228"/>
      <c r="M33" s="228"/>
      <c r="N33" s="228"/>
      <c r="O33" s="13">
        <f t="shared" si="1"/>
        <v>0</v>
      </c>
      <c r="P33" s="74">
        <f t="shared" si="2"/>
        <v>0</v>
      </c>
      <c r="Q33" s="150">
        <f t="shared" si="3"/>
        <v>0</v>
      </c>
      <c r="R33" s="224"/>
      <c r="S33" s="225"/>
      <c r="T33" s="225"/>
      <c r="U33" s="225"/>
      <c r="V33" s="225"/>
      <c r="W33" s="225"/>
      <c r="X33" s="225"/>
      <c r="Y33" s="13">
        <f t="shared" si="4"/>
        <v>0</v>
      </c>
      <c r="Z33" s="228"/>
      <c r="AA33" s="228"/>
      <c r="AB33" s="228"/>
      <c r="AC33" s="13">
        <f t="shared" si="5"/>
        <v>0</v>
      </c>
      <c r="AD33" s="74">
        <f t="shared" si="6"/>
        <v>0</v>
      </c>
      <c r="AE33" s="150">
        <f t="shared" si="7"/>
        <v>0</v>
      </c>
    </row>
    <row r="34" spans="2:31" s="7" customFormat="1" ht="24" customHeight="1">
      <c r="B34" s="14">
        <v>27</v>
      </c>
      <c r="C34" s="12">
        <f>students!D34</f>
        <v>0</v>
      </c>
      <c r="D34" s="224"/>
      <c r="E34" s="225"/>
      <c r="F34" s="225"/>
      <c r="G34" s="225"/>
      <c r="H34" s="225"/>
      <c r="I34" s="225"/>
      <c r="J34" s="225"/>
      <c r="K34" s="13">
        <f t="shared" si="0"/>
        <v>0</v>
      </c>
      <c r="L34" s="228"/>
      <c r="M34" s="228"/>
      <c r="N34" s="228"/>
      <c r="O34" s="13">
        <f t="shared" si="1"/>
        <v>0</v>
      </c>
      <c r="P34" s="74">
        <f t="shared" si="2"/>
        <v>0</v>
      </c>
      <c r="Q34" s="150">
        <f t="shared" si="3"/>
        <v>0</v>
      </c>
      <c r="R34" s="224"/>
      <c r="S34" s="225"/>
      <c r="T34" s="225"/>
      <c r="U34" s="225"/>
      <c r="V34" s="225"/>
      <c r="W34" s="225"/>
      <c r="X34" s="225"/>
      <c r="Y34" s="13">
        <f t="shared" si="4"/>
        <v>0</v>
      </c>
      <c r="Z34" s="228"/>
      <c r="AA34" s="228"/>
      <c r="AB34" s="228"/>
      <c r="AC34" s="13">
        <f t="shared" si="5"/>
        <v>0</v>
      </c>
      <c r="AD34" s="74">
        <f t="shared" si="6"/>
        <v>0</v>
      </c>
      <c r="AE34" s="150">
        <f t="shared" si="7"/>
        <v>0</v>
      </c>
    </row>
    <row r="35" spans="2:31" s="7" customFormat="1" ht="24" customHeight="1">
      <c r="B35" s="11">
        <v>28</v>
      </c>
      <c r="C35" s="12">
        <f>students!D35</f>
        <v>0</v>
      </c>
      <c r="D35" s="224"/>
      <c r="E35" s="225"/>
      <c r="F35" s="225"/>
      <c r="G35" s="225"/>
      <c r="H35" s="225"/>
      <c r="I35" s="225"/>
      <c r="J35" s="225"/>
      <c r="K35" s="13">
        <f t="shared" si="0"/>
        <v>0</v>
      </c>
      <c r="L35" s="228"/>
      <c r="M35" s="228"/>
      <c r="N35" s="228"/>
      <c r="O35" s="13">
        <f t="shared" si="1"/>
        <v>0</v>
      </c>
      <c r="P35" s="74">
        <f t="shared" si="2"/>
        <v>0</v>
      </c>
      <c r="Q35" s="150">
        <f t="shared" si="3"/>
        <v>0</v>
      </c>
      <c r="R35" s="224"/>
      <c r="S35" s="225"/>
      <c r="T35" s="225"/>
      <c r="U35" s="225"/>
      <c r="V35" s="225"/>
      <c r="W35" s="225"/>
      <c r="X35" s="225"/>
      <c r="Y35" s="13">
        <f t="shared" si="4"/>
        <v>0</v>
      </c>
      <c r="Z35" s="228"/>
      <c r="AA35" s="228"/>
      <c r="AB35" s="228"/>
      <c r="AC35" s="13">
        <f t="shared" si="5"/>
        <v>0</v>
      </c>
      <c r="AD35" s="74">
        <f t="shared" si="6"/>
        <v>0</v>
      </c>
      <c r="AE35" s="150">
        <f t="shared" si="7"/>
        <v>0</v>
      </c>
    </row>
    <row r="36" spans="2:31" s="7" customFormat="1" ht="24" customHeight="1">
      <c r="B36" s="14">
        <v>29</v>
      </c>
      <c r="C36" s="12">
        <f>students!D36</f>
        <v>0</v>
      </c>
      <c r="D36" s="224"/>
      <c r="E36" s="225"/>
      <c r="F36" s="225"/>
      <c r="G36" s="225"/>
      <c r="H36" s="225"/>
      <c r="I36" s="225"/>
      <c r="J36" s="225"/>
      <c r="K36" s="13">
        <f t="shared" si="0"/>
        <v>0</v>
      </c>
      <c r="L36" s="228"/>
      <c r="M36" s="228"/>
      <c r="N36" s="228"/>
      <c r="O36" s="13">
        <f t="shared" si="1"/>
        <v>0</v>
      </c>
      <c r="P36" s="74">
        <f t="shared" si="2"/>
        <v>0</v>
      </c>
      <c r="Q36" s="150">
        <f t="shared" si="3"/>
        <v>0</v>
      </c>
      <c r="R36" s="224"/>
      <c r="S36" s="225"/>
      <c r="T36" s="225"/>
      <c r="U36" s="225"/>
      <c r="V36" s="225"/>
      <c r="W36" s="225"/>
      <c r="X36" s="225"/>
      <c r="Y36" s="13">
        <f t="shared" si="4"/>
        <v>0</v>
      </c>
      <c r="Z36" s="228"/>
      <c r="AA36" s="228"/>
      <c r="AB36" s="228"/>
      <c r="AC36" s="13">
        <f t="shared" si="5"/>
        <v>0</v>
      </c>
      <c r="AD36" s="74">
        <f t="shared" si="6"/>
        <v>0</v>
      </c>
      <c r="AE36" s="150">
        <f t="shared" si="7"/>
        <v>0</v>
      </c>
    </row>
    <row r="37" spans="2:31" s="7" customFormat="1" ht="24" customHeight="1">
      <c r="B37" s="14">
        <v>30</v>
      </c>
      <c r="C37" s="12">
        <f>students!D37</f>
        <v>0</v>
      </c>
      <c r="D37" s="224"/>
      <c r="E37" s="225"/>
      <c r="F37" s="225"/>
      <c r="G37" s="225"/>
      <c r="H37" s="225"/>
      <c r="I37" s="225"/>
      <c r="J37" s="225"/>
      <c r="K37" s="13">
        <f t="shared" si="0"/>
        <v>0</v>
      </c>
      <c r="L37" s="228"/>
      <c r="M37" s="228"/>
      <c r="N37" s="228"/>
      <c r="O37" s="13">
        <f t="shared" si="1"/>
        <v>0</v>
      </c>
      <c r="P37" s="74">
        <f t="shared" si="2"/>
        <v>0</v>
      </c>
      <c r="Q37" s="150">
        <f t="shared" si="3"/>
        <v>0</v>
      </c>
      <c r="R37" s="224"/>
      <c r="S37" s="225"/>
      <c r="T37" s="225"/>
      <c r="U37" s="225"/>
      <c r="V37" s="225"/>
      <c r="W37" s="225"/>
      <c r="X37" s="225"/>
      <c r="Y37" s="13">
        <f t="shared" si="4"/>
        <v>0</v>
      </c>
      <c r="Z37" s="228"/>
      <c r="AA37" s="228"/>
      <c r="AB37" s="228"/>
      <c r="AC37" s="13">
        <f t="shared" si="5"/>
        <v>0</v>
      </c>
      <c r="AD37" s="74">
        <f t="shared" si="6"/>
        <v>0</v>
      </c>
      <c r="AE37" s="150">
        <f t="shared" si="7"/>
        <v>0</v>
      </c>
    </row>
    <row r="38" spans="2:31" s="7" customFormat="1" ht="24" customHeight="1">
      <c r="B38" s="11">
        <v>31</v>
      </c>
      <c r="C38" s="12">
        <f>students!D38</f>
        <v>0</v>
      </c>
      <c r="D38" s="224"/>
      <c r="E38" s="225"/>
      <c r="F38" s="225"/>
      <c r="G38" s="225"/>
      <c r="H38" s="225"/>
      <c r="I38" s="225"/>
      <c r="J38" s="225"/>
      <c r="K38" s="13">
        <f t="shared" si="0"/>
        <v>0</v>
      </c>
      <c r="L38" s="228"/>
      <c r="M38" s="228"/>
      <c r="N38" s="228"/>
      <c r="O38" s="13">
        <f t="shared" si="1"/>
        <v>0</v>
      </c>
      <c r="P38" s="74">
        <f t="shared" si="2"/>
        <v>0</v>
      </c>
      <c r="Q38" s="150">
        <f t="shared" si="3"/>
        <v>0</v>
      </c>
      <c r="R38" s="224"/>
      <c r="S38" s="225"/>
      <c r="T38" s="225"/>
      <c r="U38" s="225"/>
      <c r="V38" s="225"/>
      <c r="W38" s="225"/>
      <c r="X38" s="225"/>
      <c r="Y38" s="13">
        <f t="shared" si="4"/>
        <v>0</v>
      </c>
      <c r="Z38" s="228"/>
      <c r="AA38" s="228"/>
      <c r="AB38" s="228"/>
      <c r="AC38" s="13">
        <f t="shared" si="5"/>
        <v>0</v>
      </c>
      <c r="AD38" s="74">
        <f t="shared" si="6"/>
        <v>0</v>
      </c>
      <c r="AE38" s="150">
        <f t="shared" si="7"/>
        <v>0</v>
      </c>
    </row>
    <row r="39" spans="2:31" s="7" customFormat="1" ht="24" customHeight="1">
      <c r="B39" s="14">
        <v>32</v>
      </c>
      <c r="C39" s="12">
        <f>students!D39</f>
        <v>0</v>
      </c>
      <c r="D39" s="224"/>
      <c r="E39" s="225"/>
      <c r="F39" s="225"/>
      <c r="G39" s="225"/>
      <c r="H39" s="225"/>
      <c r="I39" s="225"/>
      <c r="J39" s="225"/>
      <c r="K39" s="13">
        <f t="shared" si="0"/>
        <v>0</v>
      </c>
      <c r="L39" s="228"/>
      <c r="M39" s="228"/>
      <c r="N39" s="228"/>
      <c r="O39" s="13">
        <f t="shared" si="1"/>
        <v>0</v>
      </c>
      <c r="P39" s="74">
        <f t="shared" si="2"/>
        <v>0</v>
      </c>
      <c r="Q39" s="150">
        <f t="shared" si="3"/>
        <v>0</v>
      </c>
      <c r="R39" s="224"/>
      <c r="S39" s="225"/>
      <c r="T39" s="225"/>
      <c r="U39" s="225"/>
      <c r="V39" s="225"/>
      <c r="W39" s="225"/>
      <c r="X39" s="225"/>
      <c r="Y39" s="13">
        <f t="shared" si="4"/>
        <v>0</v>
      </c>
      <c r="Z39" s="228"/>
      <c r="AA39" s="228"/>
      <c r="AB39" s="228"/>
      <c r="AC39" s="13">
        <f t="shared" si="5"/>
        <v>0</v>
      </c>
      <c r="AD39" s="74">
        <f t="shared" si="6"/>
        <v>0</v>
      </c>
      <c r="AE39" s="150">
        <f t="shared" si="7"/>
        <v>0</v>
      </c>
    </row>
    <row r="40" spans="2:31" s="7" customFormat="1" ht="24" customHeight="1">
      <c r="B40" s="14">
        <v>33</v>
      </c>
      <c r="C40" s="12">
        <f>students!D40</f>
        <v>0</v>
      </c>
      <c r="D40" s="224"/>
      <c r="E40" s="225"/>
      <c r="F40" s="225"/>
      <c r="G40" s="225"/>
      <c r="H40" s="225"/>
      <c r="I40" s="225"/>
      <c r="J40" s="225"/>
      <c r="K40" s="13">
        <f t="shared" si="0"/>
        <v>0</v>
      </c>
      <c r="L40" s="228"/>
      <c r="M40" s="228"/>
      <c r="N40" s="228"/>
      <c r="O40" s="13">
        <f t="shared" si="1"/>
        <v>0</v>
      </c>
      <c r="P40" s="74">
        <f t="shared" si="2"/>
        <v>0</v>
      </c>
      <c r="Q40" s="150">
        <f t="shared" si="3"/>
        <v>0</v>
      </c>
      <c r="R40" s="224"/>
      <c r="S40" s="225"/>
      <c r="T40" s="225"/>
      <c r="U40" s="225"/>
      <c r="V40" s="225"/>
      <c r="W40" s="225"/>
      <c r="X40" s="225"/>
      <c r="Y40" s="13">
        <f t="shared" si="4"/>
        <v>0</v>
      </c>
      <c r="Z40" s="228"/>
      <c r="AA40" s="228"/>
      <c r="AB40" s="228"/>
      <c r="AC40" s="13">
        <f t="shared" si="5"/>
        <v>0</v>
      </c>
      <c r="AD40" s="74">
        <f t="shared" si="6"/>
        <v>0</v>
      </c>
      <c r="AE40" s="150">
        <f t="shared" si="7"/>
        <v>0</v>
      </c>
    </row>
    <row r="41" spans="2:31" s="7" customFormat="1" ht="24" customHeight="1">
      <c r="B41" s="11">
        <v>34</v>
      </c>
      <c r="C41" s="12">
        <f>students!D41</f>
        <v>0</v>
      </c>
      <c r="D41" s="224"/>
      <c r="E41" s="225"/>
      <c r="F41" s="225"/>
      <c r="G41" s="225"/>
      <c r="H41" s="225"/>
      <c r="I41" s="225"/>
      <c r="J41" s="225"/>
      <c r="K41" s="13">
        <f t="shared" si="0"/>
        <v>0</v>
      </c>
      <c r="L41" s="228"/>
      <c r="M41" s="228"/>
      <c r="N41" s="228"/>
      <c r="O41" s="13">
        <f t="shared" si="1"/>
        <v>0</v>
      </c>
      <c r="P41" s="74">
        <f t="shared" si="2"/>
        <v>0</v>
      </c>
      <c r="Q41" s="150">
        <f t="shared" si="3"/>
        <v>0</v>
      </c>
      <c r="R41" s="224"/>
      <c r="S41" s="225"/>
      <c r="T41" s="225"/>
      <c r="U41" s="225"/>
      <c r="V41" s="225"/>
      <c r="W41" s="225"/>
      <c r="X41" s="225"/>
      <c r="Y41" s="13">
        <f t="shared" si="4"/>
        <v>0</v>
      </c>
      <c r="Z41" s="228"/>
      <c r="AA41" s="228"/>
      <c r="AB41" s="228"/>
      <c r="AC41" s="13">
        <f t="shared" si="5"/>
        <v>0</v>
      </c>
      <c r="AD41" s="74">
        <f t="shared" si="6"/>
        <v>0</v>
      </c>
      <c r="AE41" s="150">
        <f t="shared" si="7"/>
        <v>0</v>
      </c>
    </row>
    <row r="42" spans="2:31" s="7" customFormat="1" ht="24" customHeight="1">
      <c r="B42" s="14">
        <v>35</v>
      </c>
      <c r="C42" s="12">
        <f>students!D42</f>
        <v>0</v>
      </c>
      <c r="D42" s="224"/>
      <c r="E42" s="225"/>
      <c r="F42" s="225"/>
      <c r="G42" s="225"/>
      <c r="H42" s="225"/>
      <c r="I42" s="225"/>
      <c r="J42" s="225"/>
      <c r="K42" s="13">
        <f t="shared" si="0"/>
        <v>0</v>
      </c>
      <c r="L42" s="228"/>
      <c r="M42" s="228"/>
      <c r="N42" s="228"/>
      <c r="O42" s="13">
        <f t="shared" si="1"/>
        <v>0</v>
      </c>
      <c r="P42" s="74">
        <f t="shared" si="2"/>
        <v>0</v>
      </c>
      <c r="Q42" s="150">
        <f t="shared" si="3"/>
        <v>0</v>
      </c>
      <c r="R42" s="224"/>
      <c r="S42" s="225"/>
      <c r="T42" s="225"/>
      <c r="U42" s="225"/>
      <c r="V42" s="225"/>
      <c r="W42" s="225"/>
      <c r="X42" s="225"/>
      <c r="Y42" s="13">
        <f t="shared" si="4"/>
        <v>0</v>
      </c>
      <c r="Z42" s="228"/>
      <c r="AA42" s="228"/>
      <c r="AB42" s="228"/>
      <c r="AC42" s="13">
        <f t="shared" si="5"/>
        <v>0</v>
      </c>
      <c r="AD42" s="74">
        <f t="shared" si="6"/>
        <v>0</v>
      </c>
      <c r="AE42" s="150">
        <f t="shared" si="7"/>
        <v>0</v>
      </c>
    </row>
    <row r="43" spans="2:31" s="7" customFormat="1" ht="24" customHeight="1">
      <c r="B43" s="14">
        <v>36</v>
      </c>
      <c r="C43" s="12">
        <f>students!D43</f>
        <v>0</v>
      </c>
      <c r="D43" s="224"/>
      <c r="E43" s="225"/>
      <c r="F43" s="225"/>
      <c r="G43" s="225"/>
      <c r="H43" s="225"/>
      <c r="I43" s="225"/>
      <c r="J43" s="225"/>
      <c r="K43" s="13">
        <f t="shared" si="0"/>
        <v>0</v>
      </c>
      <c r="L43" s="228"/>
      <c r="M43" s="228"/>
      <c r="N43" s="228"/>
      <c r="O43" s="13">
        <f t="shared" si="1"/>
        <v>0</v>
      </c>
      <c r="P43" s="74">
        <f t="shared" si="2"/>
        <v>0</v>
      </c>
      <c r="Q43" s="150">
        <f t="shared" si="3"/>
        <v>0</v>
      </c>
      <c r="R43" s="224"/>
      <c r="S43" s="225"/>
      <c r="T43" s="225"/>
      <c r="U43" s="225"/>
      <c r="V43" s="225"/>
      <c r="W43" s="225"/>
      <c r="X43" s="225"/>
      <c r="Y43" s="13">
        <f t="shared" si="4"/>
        <v>0</v>
      </c>
      <c r="Z43" s="228"/>
      <c r="AA43" s="228"/>
      <c r="AB43" s="228"/>
      <c r="AC43" s="13">
        <f t="shared" si="5"/>
        <v>0</v>
      </c>
      <c r="AD43" s="74">
        <f t="shared" si="6"/>
        <v>0</v>
      </c>
      <c r="AE43" s="150">
        <f t="shared" si="7"/>
        <v>0</v>
      </c>
    </row>
    <row r="44" spans="2:31" s="7" customFormat="1" ht="24" customHeight="1">
      <c r="B44" s="11">
        <v>37</v>
      </c>
      <c r="C44" s="12">
        <f>students!D44</f>
        <v>0</v>
      </c>
      <c r="D44" s="224"/>
      <c r="E44" s="225"/>
      <c r="F44" s="225"/>
      <c r="G44" s="225"/>
      <c r="H44" s="225"/>
      <c r="I44" s="225"/>
      <c r="J44" s="225"/>
      <c r="K44" s="13">
        <f t="shared" si="0"/>
        <v>0</v>
      </c>
      <c r="L44" s="228"/>
      <c r="M44" s="228"/>
      <c r="N44" s="228"/>
      <c r="O44" s="13">
        <f t="shared" si="1"/>
        <v>0</v>
      </c>
      <c r="P44" s="74">
        <f t="shared" si="2"/>
        <v>0</v>
      </c>
      <c r="Q44" s="150">
        <f t="shared" si="3"/>
        <v>0</v>
      </c>
      <c r="R44" s="224"/>
      <c r="S44" s="225"/>
      <c r="T44" s="225"/>
      <c r="U44" s="225"/>
      <c r="V44" s="225"/>
      <c r="W44" s="225"/>
      <c r="X44" s="225"/>
      <c r="Y44" s="13">
        <f t="shared" si="4"/>
        <v>0</v>
      </c>
      <c r="Z44" s="228"/>
      <c r="AA44" s="228"/>
      <c r="AB44" s="228"/>
      <c r="AC44" s="13">
        <f t="shared" si="5"/>
        <v>0</v>
      </c>
      <c r="AD44" s="74">
        <f t="shared" si="6"/>
        <v>0</v>
      </c>
      <c r="AE44" s="150">
        <f t="shared" si="7"/>
        <v>0</v>
      </c>
    </row>
    <row r="45" spans="2:31" s="7" customFormat="1" ht="24" customHeight="1">
      <c r="B45" s="14">
        <v>38</v>
      </c>
      <c r="C45" s="12">
        <f>students!D45</f>
        <v>0</v>
      </c>
      <c r="D45" s="224"/>
      <c r="E45" s="225"/>
      <c r="F45" s="225"/>
      <c r="G45" s="225"/>
      <c r="H45" s="225"/>
      <c r="I45" s="225"/>
      <c r="J45" s="225"/>
      <c r="K45" s="13">
        <f t="shared" si="0"/>
        <v>0</v>
      </c>
      <c r="L45" s="228"/>
      <c r="M45" s="228"/>
      <c r="N45" s="228"/>
      <c r="O45" s="13">
        <f t="shared" si="1"/>
        <v>0</v>
      </c>
      <c r="P45" s="74">
        <f t="shared" si="2"/>
        <v>0</v>
      </c>
      <c r="Q45" s="150">
        <f t="shared" si="3"/>
        <v>0</v>
      </c>
      <c r="R45" s="224"/>
      <c r="S45" s="225"/>
      <c r="T45" s="225"/>
      <c r="U45" s="225"/>
      <c r="V45" s="225"/>
      <c r="W45" s="225"/>
      <c r="X45" s="225"/>
      <c r="Y45" s="13">
        <f t="shared" si="4"/>
        <v>0</v>
      </c>
      <c r="Z45" s="228"/>
      <c r="AA45" s="228"/>
      <c r="AB45" s="228"/>
      <c r="AC45" s="13">
        <f t="shared" si="5"/>
        <v>0</v>
      </c>
      <c r="AD45" s="74">
        <f t="shared" si="6"/>
        <v>0</v>
      </c>
      <c r="AE45" s="150">
        <f t="shared" si="7"/>
        <v>0</v>
      </c>
    </row>
    <row r="46" spans="2:31" s="7" customFormat="1" ht="24" customHeight="1">
      <c r="B46" s="14">
        <v>39</v>
      </c>
      <c r="C46" s="12">
        <f>students!D46</f>
        <v>0</v>
      </c>
      <c r="D46" s="224"/>
      <c r="E46" s="225"/>
      <c r="F46" s="225"/>
      <c r="G46" s="225"/>
      <c r="H46" s="225"/>
      <c r="I46" s="225"/>
      <c r="J46" s="225"/>
      <c r="K46" s="13">
        <f t="shared" si="0"/>
        <v>0</v>
      </c>
      <c r="L46" s="228"/>
      <c r="M46" s="228"/>
      <c r="N46" s="228"/>
      <c r="O46" s="13">
        <f t="shared" si="1"/>
        <v>0</v>
      </c>
      <c r="P46" s="74">
        <f t="shared" si="2"/>
        <v>0</v>
      </c>
      <c r="Q46" s="150">
        <f t="shared" si="3"/>
        <v>0</v>
      </c>
      <c r="R46" s="224"/>
      <c r="S46" s="225"/>
      <c r="T46" s="225"/>
      <c r="U46" s="225"/>
      <c r="V46" s="225"/>
      <c r="W46" s="225"/>
      <c r="X46" s="225"/>
      <c r="Y46" s="13">
        <f t="shared" si="4"/>
        <v>0</v>
      </c>
      <c r="Z46" s="228"/>
      <c r="AA46" s="228"/>
      <c r="AB46" s="228"/>
      <c r="AC46" s="13">
        <f t="shared" si="5"/>
        <v>0</v>
      </c>
      <c r="AD46" s="74">
        <f t="shared" si="6"/>
        <v>0</v>
      </c>
      <c r="AE46" s="150">
        <f t="shared" si="7"/>
        <v>0</v>
      </c>
    </row>
    <row r="47" spans="2:31" s="7" customFormat="1" ht="24" customHeight="1">
      <c r="B47" s="11">
        <v>40</v>
      </c>
      <c r="C47" s="12">
        <f>students!D47</f>
        <v>0</v>
      </c>
      <c r="D47" s="224"/>
      <c r="E47" s="225"/>
      <c r="F47" s="225"/>
      <c r="G47" s="225"/>
      <c r="H47" s="225"/>
      <c r="I47" s="225"/>
      <c r="J47" s="225"/>
      <c r="K47" s="13">
        <f t="shared" si="0"/>
        <v>0</v>
      </c>
      <c r="L47" s="228"/>
      <c r="M47" s="228"/>
      <c r="N47" s="228"/>
      <c r="O47" s="13">
        <f t="shared" si="1"/>
        <v>0</v>
      </c>
      <c r="P47" s="74">
        <f t="shared" si="2"/>
        <v>0</v>
      </c>
      <c r="Q47" s="150">
        <f t="shared" si="3"/>
        <v>0</v>
      </c>
      <c r="R47" s="224"/>
      <c r="S47" s="225"/>
      <c r="T47" s="225"/>
      <c r="U47" s="225"/>
      <c r="V47" s="225"/>
      <c r="W47" s="225"/>
      <c r="X47" s="225"/>
      <c r="Y47" s="13">
        <f t="shared" si="4"/>
        <v>0</v>
      </c>
      <c r="Z47" s="228"/>
      <c r="AA47" s="228"/>
      <c r="AB47" s="228"/>
      <c r="AC47" s="13">
        <f t="shared" si="5"/>
        <v>0</v>
      </c>
      <c r="AD47" s="74">
        <f t="shared" si="6"/>
        <v>0</v>
      </c>
      <c r="AE47" s="150">
        <f t="shared" si="7"/>
        <v>0</v>
      </c>
    </row>
    <row r="48" spans="2:31" s="7" customFormat="1" ht="24" customHeight="1">
      <c r="B48" s="14">
        <v>41</v>
      </c>
      <c r="C48" s="12">
        <f>students!D48</f>
        <v>0</v>
      </c>
      <c r="D48" s="224"/>
      <c r="E48" s="225"/>
      <c r="F48" s="225"/>
      <c r="G48" s="225"/>
      <c r="H48" s="225"/>
      <c r="I48" s="225"/>
      <c r="J48" s="225"/>
      <c r="K48" s="13">
        <f t="shared" si="0"/>
        <v>0</v>
      </c>
      <c r="L48" s="228"/>
      <c r="M48" s="228"/>
      <c r="N48" s="228"/>
      <c r="O48" s="13">
        <f t="shared" si="1"/>
        <v>0</v>
      </c>
      <c r="P48" s="74">
        <f t="shared" si="2"/>
        <v>0</v>
      </c>
      <c r="Q48" s="150">
        <f t="shared" si="3"/>
        <v>0</v>
      </c>
      <c r="R48" s="224"/>
      <c r="S48" s="225"/>
      <c r="T48" s="225"/>
      <c r="U48" s="225"/>
      <c r="V48" s="225"/>
      <c r="W48" s="225"/>
      <c r="X48" s="225"/>
      <c r="Y48" s="13">
        <f t="shared" si="4"/>
        <v>0</v>
      </c>
      <c r="Z48" s="228"/>
      <c r="AA48" s="228"/>
      <c r="AB48" s="228"/>
      <c r="AC48" s="13">
        <f t="shared" si="5"/>
        <v>0</v>
      </c>
      <c r="AD48" s="74">
        <f t="shared" si="6"/>
        <v>0</v>
      </c>
      <c r="AE48" s="150">
        <f t="shared" si="7"/>
        <v>0</v>
      </c>
    </row>
    <row r="49" spans="2:31" s="7" customFormat="1" ht="24" customHeight="1">
      <c r="B49" s="14">
        <v>42</v>
      </c>
      <c r="C49" s="12">
        <f>students!D49</f>
        <v>0</v>
      </c>
      <c r="D49" s="224"/>
      <c r="E49" s="225"/>
      <c r="F49" s="225"/>
      <c r="G49" s="225"/>
      <c r="H49" s="225"/>
      <c r="I49" s="225"/>
      <c r="J49" s="225"/>
      <c r="K49" s="13">
        <f t="shared" si="0"/>
        <v>0</v>
      </c>
      <c r="L49" s="228"/>
      <c r="M49" s="228"/>
      <c r="N49" s="228"/>
      <c r="O49" s="13">
        <f t="shared" si="1"/>
        <v>0</v>
      </c>
      <c r="P49" s="74">
        <f t="shared" si="2"/>
        <v>0</v>
      </c>
      <c r="Q49" s="150">
        <f t="shared" si="3"/>
        <v>0</v>
      </c>
      <c r="R49" s="224"/>
      <c r="S49" s="225"/>
      <c r="T49" s="225"/>
      <c r="U49" s="225"/>
      <c r="V49" s="225"/>
      <c r="W49" s="225"/>
      <c r="X49" s="225"/>
      <c r="Y49" s="13">
        <f t="shared" si="4"/>
        <v>0</v>
      </c>
      <c r="Z49" s="228"/>
      <c r="AA49" s="228"/>
      <c r="AB49" s="228"/>
      <c r="AC49" s="13">
        <f t="shared" si="5"/>
        <v>0</v>
      </c>
      <c r="AD49" s="74">
        <f t="shared" si="6"/>
        <v>0</v>
      </c>
      <c r="AE49" s="150">
        <f t="shared" si="7"/>
        <v>0</v>
      </c>
    </row>
    <row r="50" spans="2:31" s="7" customFormat="1" ht="24" customHeight="1">
      <c r="B50" s="11">
        <v>43</v>
      </c>
      <c r="C50" s="12">
        <f>students!D50</f>
        <v>0</v>
      </c>
      <c r="D50" s="224"/>
      <c r="E50" s="225"/>
      <c r="F50" s="225"/>
      <c r="G50" s="225"/>
      <c r="H50" s="225"/>
      <c r="I50" s="225"/>
      <c r="J50" s="225"/>
      <c r="K50" s="13">
        <f t="shared" si="0"/>
        <v>0</v>
      </c>
      <c r="L50" s="228"/>
      <c r="M50" s="228"/>
      <c r="N50" s="228"/>
      <c r="O50" s="13">
        <f t="shared" si="1"/>
        <v>0</v>
      </c>
      <c r="P50" s="74">
        <f t="shared" si="2"/>
        <v>0</v>
      </c>
      <c r="Q50" s="150">
        <f t="shared" si="3"/>
        <v>0</v>
      </c>
      <c r="R50" s="224"/>
      <c r="S50" s="225"/>
      <c r="T50" s="225"/>
      <c r="U50" s="225"/>
      <c r="V50" s="225"/>
      <c r="W50" s="225"/>
      <c r="X50" s="225"/>
      <c r="Y50" s="13">
        <f t="shared" si="4"/>
        <v>0</v>
      </c>
      <c r="Z50" s="228"/>
      <c r="AA50" s="228"/>
      <c r="AB50" s="228"/>
      <c r="AC50" s="13">
        <f t="shared" si="5"/>
        <v>0</v>
      </c>
      <c r="AD50" s="74">
        <f t="shared" si="6"/>
        <v>0</v>
      </c>
      <c r="AE50" s="150">
        <f t="shared" si="7"/>
        <v>0</v>
      </c>
    </row>
    <row r="51" spans="2:31" s="7" customFormat="1" ht="24" customHeight="1">
      <c r="B51" s="14">
        <v>44</v>
      </c>
      <c r="C51" s="12">
        <f>students!D51</f>
        <v>0</v>
      </c>
      <c r="D51" s="224"/>
      <c r="E51" s="225"/>
      <c r="F51" s="225"/>
      <c r="G51" s="225"/>
      <c r="H51" s="225"/>
      <c r="I51" s="225"/>
      <c r="J51" s="225"/>
      <c r="K51" s="13">
        <f t="shared" si="0"/>
        <v>0</v>
      </c>
      <c r="L51" s="228"/>
      <c r="M51" s="228"/>
      <c r="N51" s="228"/>
      <c r="O51" s="13">
        <f t="shared" si="1"/>
        <v>0</v>
      </c>
      <c r="P51" s="74">
        <f t="shared" si="2"/>
        <v>0</v>
      </c>
      <c r="Q51" s="150">
        <f t="shared" si="3"/>
        <v>0</v>
      </c>
      <c r="R51" s="224"/>
      <c r="S51" s="225"/>
      <c r="T51" s="225"/>
      <c r="U51" s="225"/>
      <c r="V51" s="225"/>
      <c r="W51" s="225"/>
      <c r="X51" s="225"/>
      <c r="Y51" s="13">
        <f t="shared" si="4"/>
        <v>0</v>
      </c>
      <c r="Z51" s="228"/>
      <c r="AA51" s="228"/>
      <c r="AB51" s="228"/>
      <c r="AC51" s="13">
        <f t="shared" si="5"/>
        <v>0</v>
      </c>
      <c r="AD51" s="74">
        <f t="shared" si="6"/>
        <v>0</v>
      </c>
      <c r="AE51" s="150">
        <f t="shared" si="7"/>
        <v>0</v>
      </c>
    </row>
    <row r="52" spans="2:31" s="7" customFormat="1" ht="24" customHeight="1">
      <c r="B52" s="14">
        <v>45</v>
      </c>
      <c r="C52" s="12">
        <f>students!D52</f>
        <v>0</v>
      </c>
      <c r="D52" s="224"/>
      <c r="E52" s="225"/>
      <c r="F52" s="225"/>
      <c r="G52" s="225"/>
      <c r="H52" s="225"/>
      <c r="I52" s="225"/>
      <c r="J52" s="225"/>
      <c r="K52" s="13">
        <f t="shared" si="0"/>
        <v>0</v>
      </c>
      <c r="L52" s="228"/>
      <c r="M52" s="228"/>
      <c r="N52" s="228"/>
      <c r="O52" s="13">
        <f t="shared" si="1"/>
        <v>0</v>
      </c>
      <c r="P52" s="74">
        <f t="shared" si="2"/>
        <v>0</v>
      </c>
      <c r="Q52" s="150">
        <f t="shared" si="3"/>
        <v>0</v>
      </c>
      <c r="R52" s="224"/>
      <c r="S52" s="225"/>
      <c r="T52" s="225"/>
      <c r="U52" s="225"/>
      <c r="V52" s="225"/>
      <c r="W52" s="225"/>
      <c r="X52" s="225"/>
      <c r="Y52" s="13">
        <f t="shared" si="4"/>
        <v>0</v>
      </c>
      <c r="Z52" s="228"/>
      <c r="AA52" s="228"/>
      <c r="AB52" s="228"/>
      <c r="AC52" s="13">
        <f t="shared" si="5"/>
        <v>0</v>
      </c>
      <c r="AD52" s="74">
        <f t="shared" si="6"/>
        <v>0</v>
      </c>
      <c r="AE52" s="150">
        <f t="shared" si="7"/>
        <v>0</v>
      </c>
    </row>
    <row r="53" spans="2:31" s="7" customFormat="1" ht="24" customHeight="1">
      <c r="B53" s="11">
        <v>46</v>
      </c>
      <c r="C53" s="12">
        <f>students!D53</f>
        <v>0</v>
      </c>
      <c r="D53" s="224"/>
      <c r="E53" s="225"/>
      <c r="F53" s="225"/>
      <c r="G53" s="225"/>
      <c r="H53" s="225"/>
      <c r="I53" s="225"/>
      <c r="J53" s="225"/>
      <c r="K53" s="13">
        <f t="shared" si="0"/>
        <v>0</v>
      </c>
      <c r="L53" s="228"/>
      <c r="M53" s="228"/>
      <c r="N53" s="228"/>
      <c r="O53" s="13">
        <f t="shared" si="1"/>
        <v>0</v>
      </c>
      <c r="P53" s="74">
        <f t="shared" si="2"/>
        <v>0</v>
      </c>
      <c r="Q53" s="150">
        <f t="shared" si="3"/>
        <v>0</v>
      </c>
      <c r="R53" s="224"/>
      <c r="S53" s="225"/>
      <c r="T53" s="225"/>
      <c r="U53" s="225"/>
      <c r="V53" s="225"/>
      <c r="W53" s="225"/>
      <c r="X53" s="225"/>
      <c r="Y53" s="13">
        <f t="shared" si="4"/>
        <v>0</v>
      </c>
      <c r="Z53" s="228"/>
      <c r="AA53" s="228"/>
      <c r="AB53" s="228"/>
      <c r="AC53" s="13">
        <f t="shared" si="5"/>
        <v>0</v>
      </c>
      <c r="AD53" s="74">
        <f t="shared" si="6"/>
        <v>0</v>
      </c>
      <c r="AE53" s="150">
        <f t="shared" si="7"/>
        <v>0</v>
      </c>
    </row>
    <row r="54" spans="2:31" s="7" customFormat="1" ht="24" customHeight="1">
      <c r="B54" s="14">
        <v>47</v>
      </c>
      <c r="C54" s="12">
        <f>students!D54</f>
        <v>0</v>
      </c>
      <c r="D54" s="224"/>
      <c r="E54" s="225"/>
      <c r="F54" s="225"/>
      <c r="G54" s="225"/>
      <c r="H54" s="225"/>
      <c r="I54" s="225"/>
      <c r="J54" s="225"/>
      <c r="K54" s="13">
        <f t="shared" si="0"/>
        <v>0</v>
      </c>
      <c r="L54" s="228"/>
      <c r="M54" s="228"/>
      <c r="N54" s="228"/>
      <c r="O54" s="13">
        <f t="shared" si="1"/>
        <v>0</v>
      </c>
      <c r="P54" s="74">
        <f t="shared" si="2"/>
        <v>0</v>
      </c>
      <c r="Q54" s="150">
        <f t="shared" si="3"/>
        <v>0</v>
      </c>
      <c r="R54" s="224"/>
      <c r="S54" s="225"/>
      <c r="T54" s="225"/>
      <c r="U54" s="225"/>
      <c r="V54" s="225"/>
      <c r="W54" s="225"/>
      <c r="X54" s="225"/>
      <c r="Y54" s="13">
        <f t="shared" si="4"/>
        <v>0</v>
      </c>
      <c r="Z54" s="228"/>
      <c r="AA54" s="228"/>
      <c r="AB54" s="228"/>
      <c r="AC54" s="13">
        <f t="shared" si="5"/>
        <v>0</v>
      </c>
      <c r="AD54" s="74">
        <f t="shared" si="6"/>
        <v>0</v>
      </c>
      <c r="AE54" s="150">
        <f t="shared" si="7"/>
        <v>0</v>
      </c>
    </row>
    <row r="55" spans="2:31" s="7" customFormat="1" ht="24" customHeight="1">
      <c r="B55" s="14">
        <v>48</v>
      </c>
      <c r="C55" s="12">
        <f>students!D55</f>
        <v>0</v>
      </c>
      <c r="D55" s="224"/>
      <c r="E55" s="225"/>
      <c r="F55" s="225"/>
      <c r="G55" s="225"/>
      <c r="H55" s="225"/>
      <c r="I55" s="225"/>
      <c r="J55" s="225"/>
      <c r="K55" s="13">
        <f t="shared" si="0"/>
        <v>0</v>
      </c>
      <c r="L55" s="228"/>
      <c r="M55" s="228"/>
      <c r="N55" s="228"/>
      <c r="O55" s="13">
        <f t="shared" si="1"/>
        <v>0</v>
      </c>
      <c r="P55" s="74">
        <f t="shared" si="2"/>
        <v>0</v>
      </c>
      <c r="Q55" s="150">
        <f t="shared" si="3"/>
        <v>0</v>
      </c>
      <c r="R55" s="224"/>
      <c r="S55" s="225"/>
      <c r="T55" s="225"/>
      <c r="U55" s="225"/>
      <c r="V55" s="225"/>
      <c r="W55" s="225"/>
      <c r="X55" s="225"/>
      <c r="Y55" s="13">
        <f t="shared" si="4"/>
        <v>0</v>
      </c>
      <c r="Z55" s="228"/>
      <c r="AA55" s="228"/>
      <c r="AB55" s="228"/>
      <c r="AC55" s="13">
        <f t="shared" si="5"/>
        <v>0</v>
      </c>
      <c r="AD55" s="74">
        <f t="shared" si="6"/>
        <v>0</v>
      </c>
      <c r="AE55" s="150">
        <f t="shared" si="7"/>
        <v>0</v>
      </c>
    </row>
    <row r="56" spans="2:31" s="7" customFormat="1" ht="24" customHeight="1">
      <c r="B56" s="11">
        <v>49</v>
      </c>
      <c r="C56" s="12">
        <f>students!D56</f>
        <v>0</v>
      </c>
      <c r="D56" s="224"/>
      <c r="E56" s="225"/>
      <c r="F56" s="225"/>
      <c r="G56" s="225"/>
      <c r="H56" s="225"/>
      <c r="I56" s="225"/>
      <c r="J56" s="225"/>
      <c r="K56" s="13">
        <f t="shared" si="0"/>
        <v>0</v>
      </c>
      <c r="L56" s="228"/>
      <c r="M56" s="228"/>
      <c r="N56" s="228"/>
      <c r="O56" s="13">
        <f t="shared" si="1"/>
        <v>0</v>
      </c>
      <c r="P56" s="74">
        <f t="shared" si="2"/>
        <v>0</v>
      </c>
      <c r="Q56" s="150">
        <f t="shared" si="3"/>
        <v>0</v>
      </c>
      <c r="R56" s="224"/>
      <c r="S56" s="225"/>
      <c r="T56" s="225"/>
      <c r="U56" s="225"/>
      <c r="V56" s="225"/>
      <c r="W56" s="225"/>
      <c r="X56" s="225"/>
      <c r="Y56" s="13">
        <f t="shared" si="4"/>
        <v>0</v>
      </c>
      <c r="Z56" s="228"/>
      <c r="AA56" s="228"/>
      <c r="AB56" s="228"/>
      <c r="AC56" s="13">
        <f t="shared" si="5"/>
        <v>0</v>
      </c>
      <c r="AD56" s="74">
        <f t="shared" si="6"/>
        <v>0</v>
      </c>
      <c r="AE56" s="150">
        <f t="shared" si="7"/>
        <v>0</v>
      </c>
    </row>
    <row r="57" spans="2:31" s="7" customFormat="1" ht="24" customHeight="1">
      <c r="B57" s="14">
        <v>50</v>
      </c>
      <c r="C57" s="12">
        <f>students!D57</f>
        <v>0</v>
      </c>
      <c r="D57" s="224"/>
      <c r="E57" s="225"/>
      <c r="F57" s="225"/>
      <c r="G57" s="225"/>
      <c r="H57" s="225"/>
      <c r="I57" s="225"/>
      <c r="J57" s="225"/>
      <c r="K57" s="13">
        <f t="shared" si="0"/>
        <v>0</v>
      </c>
      <c r="L57" s="228"/>
      <c r="M57" s="228"/>
      <c r="N57" s="228"/>
      <c r="O57" s="13">
        <f t="shared" si="1"/>
        <v>0</v>
      </c>
      <c r="P57" s="74">
        <f t="shared" si="2"/>
        <v>0</v>
      </c>
      <c r="Q57" s="150">
        <f t="shared" si="3"/>
        <v>0</v>
      </c>
      <c r="R57" s="224"/>
      <c r="S57" s="225"/>
      <c r="T57" s="225"/>
      <c r="U57" s="225"/>
      <c r="V57" s="225"/>
      <c r="W57" s="225"/>
      <c r="X57" s="225"/>
      <c r="Y57" s="13">
        <f t="shared" si="4"/>
        <v>0</v>
      </c>
      <c r="Z57" s="228"/>
      <c r="AA57" s="228"/>
      <c r="AB57" s="228"/>
      <c r="AC57" s="13">
        <f t="shared" si="5"/>
        <v>0</v>
      </c>
      <c r="AD57" s="74">
        <f t="shared" si="6"/>
        <v>0</v>
      </c>
      <c r="AE57" s="150">
        <f t="shared" si="7"/>
        <v>0</v>
      </c>
    </row>
    <row r="58" spans="2:31" s="7" customFormat="1" ht="24" customHeight="1">
      <c r="B58" s="14">
        <v>51</v>
      </c>
      <c r="C58" s="12">
        <f>students!D58</f>
        <v>0</v>
      </c>
      <c r="D58" s="224"/>
      <c r="E58" s="225"/>
      <c r="F58" s="225"/>
      <c r="G58" s="225"/>
      <c r="H58" s="225"/>
      <c r="I58" s="225"/>
      <c r="J58" s="225"/>
      <c r="K58" s="13">
        <f t="shared" si="0"/>
        <v>0</v>
      </c>
      <c r="L58" s="228"/>
      <c r="M58" s="228"/>
      <c r="N58" s="228"/>
      <c r="O58" s="13">
        <f t="shared" si="1"/>
        <v>0</v>
      </c>
      <c r="P58" s="74">
        <f t="shared" si="2"/>
        <v>0</v>
      </c>
      <c r="Q58" s="150">
        <f t="shared" si="3"/>
        <v>0</v>
      </c>
      <c r="R58" s="224"/>
      <c r="S58" s="225"/>
      <c r="T58" s="225"/>
      <c r="U58" s="225"/>
      <c r="V58" s="225"/>
      <c r="W58" s="225"/>
      <c r="X58" s="225"/>
      <c r="Y58" s="13">
        <f t="shared" si="4"/>
        <v>0</v>
      </c>
      <c r="Z58" s="228"/>
      <c r="AA58" s="228"/>
      <c r="AB58" s="228"/>
      <c r="AC58" s="13">
        <f t="shared" si="5"/>
        <v>0</v>
      </c>
      <c r="AD58" s="74">
        <f t="shared" si="6"/>
        <v>0</v>
      </c>
      <c r="AE58" s="150">
        <f t="shared" si="7"/>
        <v>0</v>
      </c>
    </row>
    <row r="59" spans="2:31" s="7" customFormat="1" ht="24" customHeight="1">
      <c r="B59" s="11">
        <v>52</v>
      </c>
      <c r="C59" s="12">
        <f>students!D59</f>
        <v>0</v>
      </c>
      <c r="D59" s="224"/>
      <c r="E59" s="225"/>
      <c r="F59" s="225"/>
      <c r="G59" s="225"/>
      <c r="H59" s="225"/>
      <c r="I59" s="225"/>
      <c r="J59" s="225"/>
      <c r="K59" s="13">
        <f t="shared" si="0"/>
        <v>0</v>
      </c>
      <c r="L59" s="228"/>
      <c r="M59" s="228"/>
      <c r="N59" s="228"/>
      <c r="O59" s="13">
        <f t="shared" si="1"/>
        <v>0</v>
      </c>
      <c r="P59" s="74">
        <f t="shared" si="2"/>
        <v>0</v>
      </c>
      <c r="Q59" s="150">
        <f t="shared" si="3"/>
        <v>0</v>
      </c>
      <c r="R59" s="224"/>
      <c r="S59" s="225"/>
      <c r="T59" s="225"/>
      <c r="U59" s="225"/>
      <c r="V59" s="225"/>
      <c r="W59" s="225"/>
      <c r="X59" s="225"/>
      <c r="Y59" s="13">
        <f t="shared" si="4"/>
        <v>0</v>
      </c>
      <c r="Z59" s="228"/>
      <c r="AA59" s="228"/>
      <c r="AB59" s="228"/>
      <c r="AC59" s="13">
        <f t="shared" si="5"/>
        <v>0</v>
      </c>
      <c r="AD59" s="74">
        <f t="shared" si="6"/>
        <v>0</v>
      </c>
      <c r="AE59" s="150">
        <f t="shared" si="7"/>
        <v>0</v>
      </c>
    </row>
    <row r="60" spans="2:31" s="7" customFormat="1" ht="24" customHeight="1">
      <c r="B60" s="14">
        <v>53</v>
      </c>
      <c r="C60" s="12">
        <f>students!D60</f>
        <v>0</v>
      </c>
      <c r="D60" s="224"/>
      <c r="E60" s="225"/>
      <c r="F60" s="225"/>
      <c r="G60" s="225"/>
      <c r="H60" s="225"/>
      <c r="I60" s="225"/>
      <c r="J60" s="225"/>
      <c r="K60" s="13">
        <f t="shared" si="0"/>
        <v>0</v>
      </c>
      <c r="L60" s="228"/>
      <c r="M60" s="228"/>
      <c r="N60" s="228"/>
      <c r="O60" s="13">
        <f t="shared" si="1"/>
        <v>0</v>
      </c>
      <c r="P60" s="74">
        <f t="shared" si="2"/>
        <v>0</v>
      </c>
      <c r="Q60" s="150">
        <f t="shared" si="3"/>
        <v>0</v>
      </c>
      <c r="R60" s="224"/>
      <c r="S60" s="225"/>
      <c r="T60" s="225"/>
      <c r="U60" s="225"/>
      <c r="V60" s="225"/>
      <c r="W60" s="225"/>
      <c r="X60" s="225"/>
      <c r="Y60" s="13">
        <f t="shared" si="4"/>
        <v>0</v>
      </c>
      <c r="Z60" s="228"/>
      <c r="AA60" s="228"/>
      <c r="AB60" s="228"/>
      <c r="AC60" s="13">
        <f t="shared" si="5"/>
        <v>0</v>
      </c>
      <c r="AD60" s="74">
        <f t="shared" si="6"/>
        <v>0</v>
      </c>
      <c r="AE60" s="150">
        <f t="shared" si="7"/>
        <v>0</v>
      </c>
    </row>
    <row r="61" spans="2:31" s="7" customFormat="1" ht="24" customHeight="1">
      <c r="B61" s="14">
        <v>54</v>
      </c>
      <c r="C61" s="12">
        <f>students!D61</f>
        <v>0</v>
      </c>
      <c r="D61" s="224"/>
      <c r="E61" s="225"/>
      <c r="F61" s="225"/>
      <c r="G61" s="225"/>
      <c r="H61" s="225"/>
      <c r="I61" s="225"/>
      <c r="J61" s="225"/>
      <c r="K61" s="13">
        <f t="shared" si="0"/>
        <v>0</v>
      </c>
      <c r="L61" s="228"/>
      <c r="M61" s="228"/>
      <c r="N61" s="228"/>
      <c r="O61" s="13">
        <f t="shared" si="1"/>
        <v>0</v>
      </c>
      <c r="P61" s="74">
        <f t="shared" si="2"/>
        <v>0</v>
      </c>
      <c r="Q61" s="150">
        <f t="shared" si="3"/>
        <v>0</v>
      </c>
      <c r="R61" s="224"/>
      <c r="S61" s="225"/>
      <c r="T61" s="225"/>
      <c r="U61" s="225"/>
      <c r="V61" s="225"/>
      <c r="W61" s="225"/>
      <c r="X61" s="225"/>
      <c r="Y61" s="13">
        <f t="shared" si="4"/>
        <v>0</v>
      </c>
      <c r="Z61" s="228"/>
      <c r="AA61" s="228"/>
      <c r="AB61" s="228"/>
      <c r="AC61" s="13">
        <f t="shared" si="5"/>
        <v>0</v>
      </c>
      <c r="AD61" s="74">
        <f t="shared" si="6"/>
        <v>0</v>
      </c>
      <c r="AE61" s="150">
        <f t="shared" si="7"/>
        <v>0</v>
      </c>
    </row>
    <row r="62" spans="2:31" s="7" customFormat="1" ht="24" customHeight="1">
      <c r="B62" s="11">
        <v>55</v>
      </c>
      <c r="C62" s="12">
        <f>students!D62</f>
        <v>0</v>
      </c>
      <c r="D62" s="224"/>
      <c r="E62" s="225"/>
      <c r="F62" s="225"/>
      <c r="G62" s="225"/>
      <c r="H62" s="225"/>
      <c r="I62" s="225"/>
      <c r="J62" s="225"/>
      <c r="K62" s="13">
        <f t="shared" si="0"/>
        <v>0</v>
      </c>
      <c r="L62" s="228"/>
      <c r="M62" s="228"/>
      <c r="N62" s="228"/>
      <c r="O62" s="13">
        <f t="shared" si="1"/>
        <v>0</v>
      </c>
      <c r="P62" s="74">
        <f t="shared" si="2"/>
        <v>0</v>
      </c>
      <c r="Q62" s="150">
        <f t="shared" si="3"/>
        <v>0</v>
      </c>
      <c r="R62" s="224"/>
      <c r="S62" s="225"/>
      <c r="T62" s="225"/>
      <c r="U62" s="225"/>
      <c r="V62" s="225"/>
      <c r="W62" s="225"/>
      <c r="X62" s="225"/>
      <c r="Y62" s="13">
        <f t="shared" si="4"/>
        <v>0</v>
      </c>
      <c r="Z62" s="228"/>
      <c r="AA62" s="228"/>
      <c r="AB62" s="228"/>
      <c r="AC62" s="13">
        <f t="shared" si="5"/>
        <v>0</v>
      </c>
      <c r="AD62" s="74">
        <f t="shared" si="6"/>
        <v>0</v>
      </c>
      <c r="AE62" s="150">
        <f t="shared" si="7"/>
        <v>0</v>
      </c>
    </row>
    <row r="63" spans="2:31" s="7" customFormat="1" ht="24" customHeight="1">
      <c r="B63" s="14">
        <v>56</v>
      </c>
      <c r="C63" s="12">
        <f>students!D63</f>
        <v>0</v>
      </c>
      <c r="D63" s="224"/>
      <c r="E63" s="225"/>
      <c r="F63" s="225"/>
      <c r="G63" s="225"/>
      <c r="H63" s="225"/>
      <c r="I63" s="225"/>
      <c r="J63" s="225"/>
      <c r="K63" s="13">
        <f t="shared" si="0"/>
        <v>0</v>
      </c>
      <c r="L63" s="228"/>
      <c r="M63" s="228"/>
      <c r="N63" s="228"/>
      <c r="O63" s="13">
        <f t="shared" si="1"/>
        <v>0</v>
      </c>
      <c r="P63" s="74">
        <f t="shared" si="2"/>
        <v>0</v>
      </c>
      <c r="Q63" s="150">
        <f t="shared" si="3"/>
        <v>0</v>
      </c>
      <c r="R63" s="224"/>
      <c r="S63" s="225"/>
      <c r="T63" s="225"/>
      <c r="U63" s="225"/>
      <c r="V63" s="225"/>
      <c r="W63" s="225"/>
      <c r="X63" s="225"/>
      <c r="Y63" s="13">
        <f t="shared" si="4"/>
        <v>0</v>
      </c>
      <c r="Z63" s="228"/>
      <c r="AA63" s="228"/>
      <c r="AB63" s="228"/>
      <c r="AC63" s="13">
        <f t="shared" si="5"/>
        <v>0</v>
      </c>
      <c r="AD63" s="74">
        <f t="shared" si="6"/>
        <v>0</v>
      </c>
      <c r="AE63" s="150">
        <f t="shared" si="7"/>
        <v>0</v>
      </c>
    </row>
    <row r="64" spans="2:31" s="7" customFormat="1" ht="24" customHeight="1">
      <c r="B64" s="14">
        <v>57</v>
      </c>
      <c r="C64" s="12">
        <f>students!D64</f>
        <v>0</v>
      </c>
      <c r="D64" s="224"/>
      <c r="E64" s="225"/>
      <c r="F64" s="225"/>
      <c r="G64" s="225"/>
      <c r="H64" s="225"/>
      <c r="I64" s="225"/>
      <c r="J64" s="225"/>
      <c r="K64" s="13">
        <f t="shared" si="0"/>
        <v>0</v>
      </c>
      <c r="L64" s="228"/>
      <c r="M64" s="228"/>
      <c r="N64" s="228"/>
      <c r="O64" s="13">
        <f t="shared" si="1"/>
        <v>0</v>
      </c>
      <c r="P64" s="74">
        <f t="shared" si="2"/>
        <v>0</v>
      </c>
      <c r="Q64" s="150">
        <f t="shared" si="3"/>
        <v>0</v>
      </c>
      <c r="R64" s="224"/>
      <c r="S64" s="225"/>
      <c r="T64" s="225"/>
      <c r="U64" s="225"/>
      <c r="V64" s="225"/>
      <c r="W64" s="225"/>
      <c r="X64" s="225"/>
      <c r="Y64" s="13">
        <f t="shared" si="4"/>
        <v>0</v>
      </c>
      <c r="Z64" s="228"/>
      <c r="AA64" s="228"/>
      <c r="AB64" s="228"/>
      <c r="AC64" s="13">
        <f t="shared" si="5"/>
        <v>0</v>
      </c>
      <c r="AD64" s="74">
        <f t="shared" si="6"/>
        <v>0</v>
      </c>
      <c r="AE64" s="150">
        <f t="shared" si="7"/>
        <v>0</v>
      </c>
    </row>
    <row r="65" spans="2:31" s="7" customFormat="1" ht="24" customHeight="1">
      <c r="B65" s="11">
        <v>58</v>
      </c>
      <c r="C65" s="12">
        <f>students!D65</f>
        <v>0</v>
      </c>
      <c r="D65" s="224"/>
      <c r="E65" s="225"/>
      <c r="F65" s="225"/>
      <c r="G65" s="225"/>
      <c r="H65" s="225"/>
      <c r="I65" s="225"/>
      <c r="J65" s="225"/>
      <c r="K65" s="13">
        <f t="shared" si="0"/>
        <v>0</v>
      </c>
      <c r="L65" s="228"/>
      <c r="M65" s="228"/>
      <c r="N65" s="228"/>
      <c r="O65" s="13">
        <f t="shared" si="1"/>
        <v>0</v>
      </c>
      <c r="P65" s="74">
        <f t="shared" si="2"/>
        <v>0</v>
      </c>
      <c r="Q65" s="150">
        <f t="shared" si="3"/>
        <v>0</v>
      </c>
      <c r="R65" s="224"/>
      <c r="S65" s="225"/>
      <c r="T65" s="225"/>
      <c r="U65" s="225"/>
      <c r="V65" s="225"/>
      <c r="W65" s="225"/>
      <c r="X65" s="225"/>
      <c r="Y65" s="13">
        <f t="shared" si="4"/>
        <v>0</v>
      </c>
      <c r="Z65" s="228"/>
      <c r="AA65" s="228"/>
      <c r="AB65" s="228"/>
      <c r="AC65" s="13">
        <f t="shared" si="5"/>
        <v>0</v>
      </c>
      <c r="AD65" s="74">
        <f t="shared" si="6"/>
        <v>0</v>
      </c>
      <c r="AE65" s="150">
        <f t="shared" si="7"/>
        <v>0</v>
      </c>
    </row>
    <row r="66" spans="2:31" s="7" customFormat="1" ht="24" customHeight="1">
      <c r="B66" s="14">
        <v>59</v>
      </c>
      <c r="C66" s="12">
        <f>students!D66</f>
        <v>0</v>
      </c>
      <c r="D66" s="224"/>
      <c r="E66" s="225"/>
      <c r="F66" s="225"/>
      <c r="G66" s="225"/>
      <c r="H66" s="225"/>
      <c r="I66" s="225"/>
      <c r="J66" s="225"/>
      <c r="K66" s="13">
        <f t="shared" si="0"/>
        <v>0</v>
      </c>
      <c r="L66" s="228"/>
      <c r="M66" s="228"/>
      <c r="N66" s="228"/>
      <c r="O66" s="13">
        <f t="shared" si="1"/>
        <v>0</v>
      </c>
      <c r="P66" s="74">
        <f t="shared" si="2"/>
        <v>0</v>
      </c>
      <c r="Q66" s="150">
        <f t="shared" si="3"/>
        <v>0</v>
      </c>
      <c r="R66" s="224"/>
      <c r="S66" s="225"/>
      <c r="T66" s="225"/>
      <c r="U66" s="225"/>
      <c r="V66" s="225"/>
      <c r="W66" s="225"/>
      <c r="X66" s="225"/>
      <c r="Y66" s="13">
        <f t="shared" si="4"/>
        <v>0</v>
      </c>
      <c r="Z66" s="228"/>
      <c r="AA66" s="228"/>
      <c r="AB66" s="228"/>
      <c r="AC66" s="13">
        <f t="shared" si="5"/>
        <v>0</v>
      </c>
      <c r="AD66" s="74">
        <f t="shared" si="6"/>
        <v>0</v>
      </c>
      <c r="AE66" s="150">
        <f t="shared" si="7"/>
        <v>0</v>
      </c>
    </row>
    <row r="67" spans="2:31" s="7" customFormat="1" ht="24" customHeight="1">
      <c r="B67" s="14">
        <v>60</v>
      </c>
      <c r="C67" s="12">
        <f>students!D67</f>
        <v>0</v>
      </c>
      <c r="D67" s="224"/>
      <c r="E67" s="225"/>
      <c r="F67" s="225"/>
      <c r="G67" s="225"/>
      <c r="H67" s="225"/>
      <c r="I67" s="225"/>
      <c r="J67" s="225"/>
      <c r="K67" s="13">
        <f t="shared" si="0"/>
        <v>0</v>
      </c>
      <c r="L67" s="228"/>
      <c r="M67" s="228"/>
      <c r="N67" s="228"/>
      <c r="O67" s="13">
        <f t="shared" si="1"/>
        <v>0</v>
      </c>
      <c r="P67" s="74">
        <f t="shared" si="2"/>
        <v>0</v>
      </c>
      <c r="Q67" s="150">
        <f t="shared" si="3"/>
        <v>0</v>
      </c>
      <c r="R67" s="224"/>
      <c r="S67" s="225"/>
      <c r="T67" s="225"/>
      <c r="U67" s="225"/>
      <c r="V67" s="225"/>
      <c r="W67" s="225"/>
      <c r="X67" s="225"/>
      <c r="Y67" s="13">
        <f t="shared" si="4"/>
        <v>0</v>
      </c>
      <c r="Z67" s="228"/>
      <c r="AA67" s="228"/>
      <c r="AB67" s="228"/>
      <c r="AC67" s="13">
        <f t="shared" si="5"/>
        <v>0</v>
      </c>
      <c r="AD67" s="74">
        <f t="shared" si="6"/>
        <v>0</v>
      </c>
      <c r="AE67" s="150">
        <f t="shared" si="7"/>
        <v>0</v>
      </c>
    </row>
    <row r="68" spans="2:31">
      <c r="B68" s="11">
        <v>61</v>
      </c>
      <c r="C68" s="12">
        <f>students!D68</f>
        <v>0</v>
      </c>
      <c r="D68" s="224"/>
      <c r="E68" s="225"/>
      <c r="F68" s="225"/>
      <c r="G68" s="225"/>
      <c r="H68" s="225"/>
      <c r="I68" s="225"/>
      <c r="J68" s="225"/>
      <c r="K68" s="13">
        <f t="shared" si="0"/>
        <v>0</v>
      </c>
      <c r="L68" s="228"/>
      <c r="M68" s="228"/>
      <c r="N68" s="228"/>
      <c r="O68" s="13">
        <f t="shared" si="1"/>
        <v>0</v>
      </c>
      <c r="P68" s="74">
        <f t="shared" si="2"/>
        <v>0</v>
      </c>
      <c r="Q68" s="150">
        <f t="shared" si="3"/>
        <v>0</v>
      </c>
      <c r="R68" s="224"/>
      <c r="S68" s="225"/>
      <c r="T68" s="225"/>
      <c r="U68" s="225"/>
      <c r="V68" s="225"/>
      <c r="W68" s="225"/>
      <c r="X68" s="225"/>
      <c r="Y68" s="13">
        <f t="shared" si="4"/>
        <v>0</v>
      </c>
      <c r="Z68" s="228"/>
      <c r="AA68" s="228"/>
      <c r="AB68" s="228"/>
      <c r="AC68" s="13">
        <f t="shared" si="5"/>
        <v>0</v>
      </c>
      <c r="AD68" s="74">
        <f t="shared" si="6"/>
        <v>0</v>
      </c>
      <c r="AE68" s="150">
        <f t="shared" si="7"/>
        <v>0</v>
      </c>
    </row>
    <row r="69" spans="2:31">
      <c r="B69" s="14">
        <v>62</v>
      </c>
      <c r="C69" s="12">
        <f>students!D69</f>
        <v>0</v>
      </c>
      <c r="D69" s="224"/>
      <c r="E69" s="225"/>
      <c r="F69" s="225"/>
      <c r="G69" s="225"/>
      <c r="H69" s="225"/>
      <c r="I69" s="225"/>
      <c r="J69" s="225"/>
      <c r="K69" s="13">
        <f t="shared" si="0"/>
        <v>0</v>
      </c>
      <c r="L69" s="228"/>
      <c r="M69" s="228"/>
      <c r="N69" s="228"/>
      <c r="O69" s="13">
        <f t="shared" si="1"/>
        <v>0</v>
      </c>
      <c r="P69" s="74">
        <f t="shared" si="2"/>
        <v>0</v>
      </c>
      <c r="Q69" s="150">
        <f t="shared" si="3"/>
        <v>0</v>
      </c>
      <c r="R69" s="224"/>
      <c r="S69" s="225"/>
      <c r="T69" s="225"/>
      <c r="U69" s="225"/>
      <c r="V69" s="225"/>
      <c r="W69" s="225"/>
      <c r="X69" s="225"/>
      <c r="Y69" s="13">
        <f t="shared" si="4"/>
        <v>0</v>
      </c>
      <c r="Z69" s="228"/>
      <c r="AA69" s="228"/>
      <c r="AB69" s="228"/>
      <c r="AC69" s="13">
        <f t="shared" si="5"/>
        <v>0</v>
      </c>
      <c r="AD69" s="74">
        <f t="shared" si="6"/>
        <v>0</v>
      </c>
      <c r="AE69" s="150">
        <f t="shared" si="7"/>
        <v>0</v>
      </c>
    </row>
    <row r="70" spans="2:31">
      <c r="B70" s="14">
        <v>63</v>
      </c>
      <c r="C70" s="12">
        <f>students!D70</f>
        <v>0</v>
      </c>
      <c r="D70" s="224"/>
      <c r="E70" s="225"/>
      <c r="F70" s="225"/>
      <c r="G70" s="225"/>
      <c r="H70" s="225"/>
      <c r="I70" s="225"/>
      <c r="J70" s="225"/>
      <c r="K70" s="13">
        <f t="shared" si="0"/>
        <v>0</v>
      </c>
      <c r="L70" s="228"/>
      <c r="M70" s="228"/>
      <c r="N70" s="228"/>
      <c r="O70" s="13">
        <f t="shared" si="1"/>
        <v>0</v>
      </c>
      <c r="P70" s="74">
        <f t="shared" si="2"/>
        <v>0</v>
      </c>
      <c r="Q70" s="150">
        <f t="shared" si="3"/>
        <v>0</v>
      </c>
      <c r="R70" s="224"/>
      <c r="S70" s="225"/>
      <c r="T70" s="225"/>
      <c r="U70" s="225"/>
      <c r="V70" s="225"/>
      <c r="W70" s="225"/>
      <c r="X70" s="225"/>
      <c r="Y70" s="13">
        <f t="shared" si="4"/>
        <v>0</v>
      </c>
      <c r="Z70" s="228"/>
      <c r="AA70" s="228"/>
      <c r="AB70" s="228"/>
      <c r="AC70" s="13">
        <f t="shared" si="5"/>
        <v>0</v>
      </c>
      <c r="AD70" s="74">
        <f t="shared" si="6"/>
        <v>0</v>
      </c>
      <c r="AE70" s="150">
        <f t="shared" si="7"/>
        <v>0</v>
      </c>
    </row>
    <row r="71" spans="2:31">
      <c r="B71" s="11">
        <v>64</v>
      </c>
      <c r="C71" s="12">
        <f>students!D71</f>
        <v>0</v>
      </c>
      <c r="D71" s="224"/>
      <c r="E71" s="225"/>
      <c r="F71" s="225"/>
      <c r="G71" s="225"/>
      <c r="H71" s="225"/>
      <c r="I71" s="225"/>
      <c r="J71" s="225"/>
      <c r="K71" s="13">
        <f t="shared" si="0"/>
        <v>0</v>
      </c>
      <c r="L71" s="228"/>
      <c r="M71" s="228"/>
      <c r="N71" s="228"/>
      <c r="O71" s="13">
        <f t="shared" si="1"/>
        <v>0</v>
      </c>
      <c r="P71" s="74">
        <f t="shared" si="2"/>
        <v>0</v>
      </c>
      <c r="Q71" s="150">
        <f t="shared" si="3"/>
        <v>0</v>
      </c>
      <c r="R71" s="224"/>
      <c r="S71" s="225"/>
      <c r="T71" s="225"/>
      <c r="U71" s="225"/>
      <c r="V71" s="225"/>
      <c r="W71" s="225"/>
      <c r="X71" s="225"/>
      <c r="Y71" s="13">
        <f t="shared" si="4"/>
        <v>0</v>
      </c>
      <c r="Z71" s="228"/>
      <c r="AA71" s="228"/>
      <c r="AB71" s="228"/>
      <c r="AC71" s="13">
        <f t="shared" si="5"/>
        <v>0</v>
      </c>
      <c r="AD71" s="74">
        <f t="shared" si="6"/>
        <v>0</v>
      </c>
      <c r="AE71" s="150">
        <f t="shared" si="7"/>
        <v>0</v>
      </c>
    </row>
    <row r="72" spans="2:31">
      <c r="B72" s="14">
        <v>65</v>
      </c>
      <c r="C72" s="12">
        <f>students!D72</f>
        <v>0</v>
      </c>
      <c r="D72" s="224"/>
      <c r="E72" s="225"/>
      <c r="F72" s="225"/>
      <c r="G72" s="225"/>
      <c r="H72" s="225"/>
      <c r="I72" s="225"/>
      <c r="J72" s="225"/>
      <c r="K72" s="13">
        <f t="shared" si="0"/>
        <v>0</v>
      </c>
      <c r="L72" s="228"/>
      <c r="M72" s="228"/>
      <c r="N72" s="228"/>
      <c r="O72" s="13">
        <f t="shared" si="1"/>
        <v>0</v>
      </c>
      <c r="P72" s="74">
        <f t="shared" si="2"/>
        <v>0</v>
      </c>
      <c r="Q72" s="150">
        <f t="shared" si="3"/>
        <v>0</v>
      </c>
      <c r="R72" s="224"/>
      <c r="S72" s="225"/>
      <c r="T72" s="225"/>
      <c r="U72" s="225"/>
      <c r="V72" s="225"/>
      <c r="W72" s="225"/>
      <c r="X72" s="225"/>
      <c r="Y72" s="13">
        <f t="shared" si="4"/>
        <v>0</v>
      </c>
      <c r="Z72" s="228"/>
      <c r="AA72" s="228"/>
      <c r="AB72" s="228"/>
      <c r="AC72" s="13">
        <f t="shared" si="5"/>
        <v>0</v>
      </c>
      <c r="AD72" s="74">
        <f t="shared" si="6"/>
        <v>0</v>
      </c>
      <c r="AE72" s="150">
        <f t="shared" si="7"/>
        <v>0</v>
      </c>
    </row>
    <row r="73" spans="2:31">
      <c r="B73" s="14">
        <v>66</v>
      </c>
      <c r="C73" s="12">
        <f>students!D73</f>
        <v>0</v>
      </c>
      <c r="D73" s="224"/>
      <c r="E73" s="225"/>
      <c r="F73" s="225"/>
      <c r="G73" s="225"/>
      <c r="H73" s="225"/>
      <c r="I73" s="225"/>
      <c r="J73" s="225"/>
      <c r="K73" s="13">
        <f t="shared" ref="K73:K77" si="8">SUM(D73:J73)</f>
        <v>0</v>
      </c>
      <c r="L73" s="228"/>
      <c r="M73" s="228"/>
      <c r="N73" s="228"/>
      <c r="O73" s="13">
        <f t="shared" ref="O73:O77" si="9">SUM(L73:N73)</f>
        <v>0</v>
      </c>
      <c r="P73" s="74">
        <f t="shared" ref="P73:P77" si="10">O73+K73</f>
        <v>0</v>
      </c>
      <c r="Q73" s="150">
        <f t="shared" ref="Q73:Q77" si="11">IF(P73=0,0,IF(P73&gt;=91,"अ१",IF(P73&gt;=81,"अ२",IF(P73&gt;=71,"ब१",IF(P73&gt;=61,"ब२",IF(P73&gt;=51,"क१",IF(P73&gt;=41,"क२",IF(P73&gt;=33,"ड",IF(P73&gt;=21,"इ१","इ२")))))))))</f>
        <v>0</v>
      </c>
      <c r="R73" s="224"/>
      <c r="S73" s="225"/>
      <c r="T73" s="225"/>
      <c r="U73" s="225"/>
      <c r="V73" s="225"/>
      <c r="W73" s="225"/>
      <c r="X73" s="225"/>
      <c r="Y73" s="13">
        <f t="shared" ref="Y73:Y77" si="12">SUM(R73:X73)</f>
        <v>0</v>
      </c>
      <c r="Z73" s="228"/>
      <c r="AA73" s="228"/>
      <c r="AB73" s="228"/>
      <c r="AC73" s="13">
        <f t="shared" ref="AC73:AC77" si="13">SUM(Z73:AB73)</f>
        <v>0</v>
      </c>
      <c r="AD73" s="74">
        <f t="shared" ref="AD73:AD77" si="14">AC73+Y73</f>
        <v>0</v>
      </c>
      <c r="AE73" s="150">
        <f t="shared" ref="AE73:AE77" si="15">IF(AD73=0,0,IF(AD73&gt;=91,"अ१",IF(AD73&gt;=81,"अ२",IF(AD73&gt;=71,"ब१",IF(AD73&gt;=61,"ब२",IF(AD73&gt;=51,"क१",IF(AD73&gt;=41,"क२",IF(AD73&gt;=33,"ड",IF(AD73&gt;=21,"इ१","इ२")))))))))</f>
        <v>0</v>
      </c>
    </row>
    <row r="74" spans="2:31">
      <c r="B74" s="11">
        <v>67</v>
      </c>
      <c r="C74" s="12">
        <f>students!D74</f>
        <v>0</v>
      </c>
      <c r="D74" s="224"/>
      <c r="E74" s="225"/>
      <c r="F74" s="225"/>
      <c r="G74" s="225"/>
      <c r="H74" s="225"/>
      <c r="I74" s="225"/>
      <c r="J74" s="225"/>
      <c r="K74" s="13">
        <f t="shared" si="8"/>
        <v>0</v>
      </c>
      <c r="L74" s="228"/>
      <c r="M74" s="228"/>
      <c r="N74" s="228"/>
      <c r="O74" s="13">
        <f t="shared" si="9"/>
        <v>0</v>
      </c>
      <c r="P74" s="74">
        <f t="shared" si="10"/>
        <v>0</v>
      </c>
      <c r="Q74" s="150">
        <f t="shared" si="11"/>
        <v>0</v>
      </c>
      <c r="R74" s="224"/>
      <c r="S74" s="225"/>
      <c r="T74" s="225"/>
      <c r="U74" s="225"/>
      <c r="V74" s="225"/>
      <c r="W74" s="225"/>
      <c r="X74" s="225"/>
      <c r="Y74" s="13">
        <f t="shared" si="12"/>
        <v>0</v>
      </c>
      <c r="Z74" s="228"/>
      <c r="AA74" s="228"/>
      <c r="AB74" s="228"/>
      <c r="AC74" s="13">
        <f t="shared" si="13"/>
        <v>0</v>
      </c>
      <c r="AD74" s="74">
        <f t="shared" si="14"/>
        <v>0</v>
      </c>
      <c r="AE74" s="150">
        <f t="shared" si="15"/>
        <v>0</v>
      </c>
    </row>
    <row r="75" spans="2:31">
      <c r="B75" s="14">
        <v>68</v>
      </c>
      <c r="C75" s="12">
        <f>students!D75</f>
        <v>0</v>
      </c>
      <c r="D75" s="224"/>
      <c r="E75" s="225"/>
      <c r="F75" s="225"/>
      <c r="G75" s="225"/>
      <c r="H75" s="225"/>
      <c r="I75" s="225"/>
      <c r="J75" s="225"/>
      <c r="K75" s="13">
        <f t="shared" si="8"/>
        <v>0</v>
      </c>
      <c r="L75" s="228"/>
      <c r="M75" s="228"/>
      <c r="N75" s="228"/>
      <c r="O75" s="13">
        <f t="shared" si="9"/>
        <v>0</v>
      </c>
      <c r="P75" s="74">
        <f t="shared" si="10"/>
        <v>0</v>
      </c>
      <c r="Q75" s="150">
        <f t="shared" si="11"/>
        <v>0</v>
      </c>
      <c r="R75" s="224"/>
      <c r="S75" s="225"/>
      <c r="T75" s="225"/>
      <c r="U75" s="225"/>
      <c r="V75" s="225"/>
      <c r="W75" s="225"/>
      <c r="X75" s="225"/>
      <c r="Y75" s="13">
        <f t="shared" si="12"/>
        <v>0</v>
      </c>
      <c r="Z75" s="228"/>
      <c r="AA75" s="228"/>
      <c r="AB75" s="228"/>
      <c r="AC75" s="13">
        <f t="shared" si="13"/>
        <v>0</v>
      </c>
      <c r="AD75" s="74">
        <f t="shared" si="14"/>
        <v>0</v>
      </c>
      <c r="AE75" s="150">
        <f t="shared" si="15"/>
        <v>0</v>
      </c>
    </row>
    <row r="76" spans="2:31">
      <c r="B76" s="14">
        <v>69</v>
      </c>
      <c r="C76" s="12">
        <f>students!D76</f>
        <v>0</v>
      </c>
      <c r="D76" s="224"/>
      <c r="E76" s="225"/>
      <c r="F76" s="225"/>
      <c r="G76" s="225"/>
      <c r="H76" s="225"/>
      <c r="I76" s="225"/>
      <c r="J76" s="225"/>
      <c r="K76" s="13">
        <f t="shared" si="8"/>
        <v>0</v>
      </c>
      <c r="L76" s="228"/>
      <c r="M76" s="228"/>
      <c r="N76" s="228"/>
      <c r="O76" s="13">
        <f t="shared" si="9"/>
        <v>0</v>
      </c>
      <c r="P76" s="74">
        <f t="shared" si="10"/>
        <v>0</v>
      </c>
      <c r="Q76" s="150">
        <f t="shared" si="11"/>
        <v>0</v>
      </c>
      <c r="R76" s="224"/>
      <c r="S76" s="225"/>
      <c r="T76" s="225"/>
      <c r="U76" s="225"/>
      <c r="V76" s="225"/>
      <c r="W76" s="225"/>
      <c r="X76" s="225"/>
      <c r="Y76" s="13">
        <f t="shared" si="12"/>
        <v>0</v>
      </c>
      <c r="Z76" s="228"/>
      <c r="AA76" s="228"/>
      <c r="AB76" s="228"/>
      <c r="AC76" s="13">
        <f t="shared" si="13"/>
        <v>0</v>
      </c>
      <c r="AD76" s="74">
        <f t="shared" si="14"/>
        <v>0</v>
      </c>
      <c r="AE76" s="150">
        <f t="shared" si="15"/>
        <v>0</v>
      </c>
    </row>
    <row r="77" spans="2:31" ht="25.2" thickBot="1">
      <c r="B77" s="11">
        <v>70</v>
      </c>
      <c r="C77" s="12" t="str">
        <f>students!D77</f>
        <v xml:space="preserve">अनिशा पंकज रासकर </v>
      </c>
      <c r="D77" s="226"/>
      <c r="E77" s="227"/>
      <c r="F77" s="227"/>
      <c r="G77" s="227"/>
      <c r="H77" s="227"/>
      <c r="I77" s="227"/>
      <c r="J77" s="227"/>
      <c r="K77" s="151">
        <f t="shared" si="8"/>
        <v>0</v>
      </c>
      <c r="L77" s="229"/>
      <c r="M77" s="229"/>
      <c r="N77" s="229"/>
      <c r="O77" s="151">
        <f t="shared" si="9"/>
        <v>0</v>
      </c>
      <c r="P77" s="152">
        <f t="shared" si="10"/>
        <v>0</v>
      </c>
      <c r="Q77" s="153">
        <f t="shared" si="11"/>
        <v>0</v>
      </c>
      <c r="R77" s="226"/>
      <c r="S77" s="227"/>
      <c r="T77" s="227"/>
      <c r="U77" s="227"/>
      <c r="V77" s="227"/>
      <c r="W77" s="227"/>
      <c r="X77" s="227"/>
      <c r="Y77" s="151">
        <f t="shared" si="12"/>
        <v>0</v>
      </c>
      <c r="Z77" s="229"/>
      <c r="AA77" s="229"/>
      <c r="AB77" s="229"/>
      <c r="AC77" s="151">
        <f t="shared" si="13"/>
        <v>0</v>
      </c>
      <c r="AD77" s="152">
        <f t="shared" si="14"/>
        <v>0</v>
      </c>
      <c r="AE77" s="153">
        <f t="shared" si="15"/>
        <v>0</v>
      </c>
    </row>
  </sheetData>
  <sheetProtection algorithmName="SHA-512" hashValue="STGKq911O/2UIbSn54xhuga+1rLuDWnovIyNEwgD7/ngvbjQa+eZf8f3R3OHiWdZJBLd+Os89Ax6H4dA010sTg==" saltValue="4vwYsvJmS9zI4bep13S+Pg==" spinCount="100000" sheet="1" objects="1" scenarios="1"/>
  <mergeCells count="16">
    <mergeCell ref="E3:G3"/>
    <mergeCell ref="H3:J3"/>
    <mergeCell ref="B4:B6"/>
    <mergeCell ref="C4:C6"/>
    <mergeCell ref="D4:Q4"/>
    <mergeCell ref="D5:K5"/>
    <mergeCell ref="L5:O5"/>
    <mergeCell ref="P5:P6"/>
    <mergeCell ref="Q5:Q6"/>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E77"/>
  <sheetViews>
    <sheetView workbookViewId="0">
      <pane xSplit="1" ySplit="7" topLeftCell="B8" activePane="bottomRight" state="frozen"/>
      <selection pane="topRight" activeCell="B1" sqref="B1"/>
      <selection pane="bottomLeft" activeCell="A9" sqref="A9"/>
      <selection pane="bottomRight" activeCell="D7" sqref="D7:AE7"/>
    </sheetView>
  </sheetViews>
  <sheetFormatPr defaultColWidth="9.109375" defaultRowHeight="24.6"/>
  <cols>
    <col min="1" max="1" width="2.5546875" style="16" customWidth="1"/>
    <col min="2" max="2" width="5.109375" style="16" bestFit="1" customWidth="1"/>
    <col min="3" max="3" width="25.33203125" style="17" bestFit="1" customWidth="1"/>
    <col min="4" max="15" width="4.33203125" style="16" customWidth="1"/>
    <col min="16" max="16" width="5.6640625" style="16" customWidth="1"/>
    <col min="17" max="29" width="4.33203125" style="16" customWidth="1"/>
    <col min="30" max="30" width="5.6640625" style="16" customWidth="1"/>
    <col min="31" max="31" width="4.33203125" style="16" customWidth="1"/>
    <col min="32" max="16384" width="9.109375" style="16"/>
  </cols>
  <sheetData>
    <row r="1" spans="2:31" s="7" customFormat="1" ht="24" customHeight="1">
      <c r="C1" s="8"/>
      <c r="E1" s="71" t="s">
        <v>693</v>
      </c>
      <c r="F1" s="71"/>
      <c r="G1" s="71"/>
      <c r="H1" s="71"/>
      <c r="I1" s="71"/>
      <c r="S1" s="71" t="s">
        <v>693</v>
      </c>
      <c r="T1" s="71"/>
      <c r="U1" s="71"/>
      <c r="V1" s="71"/>
      <c r="W1" s="71"/>
    </row>
    <row r="2" spans="2:31" s="7" customFormat="1" ht="24" customHeight="1" thickBot="1">
      <c r="C2" s="8"/>
      <c r="E2" s="72" t="str">
        <f>students!G2</f>
        <v xml:space="preserve">जिल्हा परिषद प्राथमिक शाळा कोपर्डे </v>
      </c>
      <c r="F2" s="72"/>
      <c r="G2" s="72"/>
      <c r="H2" s="72"/>
      <c r="I2" s="73"/>
      <c r="S2" s="72" t="str">
        <f>E2</f>
        <v xml:space="preserve">जिल्हा परिषद प्राथमिक शाळा कोपर्डे </v>
      </c>
      <c r="T2" s="72"/>
      <c r="U2" s="72"/>
      <c r="V2" s="72"/>
      <c r="W2" s="73"/>
    </row>
    <row r="3" spans="2:31" s="7" customFormat="1" ht="24" customHeight="1" thickBot="1">
      <c r="C3" s="8"/>
      <c r="E3" s="334" t="s">
        <v>28</v>
      </c>
      <c r="F3" s="334"/>
      <c r="G3" s="334"/>
      <c r="H3" s="336" t="str">
        <f>students!M2</f>
        <v>पहिली</v>
      </c>
      <c r="I3" s="337"/>
      <c r="J3" s="338"/>
      <c r="S3" s="334" t="s">
        <v>28</v>
      </c>
      <c r="T3" s="334"/>
      <c r="U3" s="334"/>
      <c r="V3" s="336" t="str">
        <f>H3</f>
        <v>पहिली</v>
      </c>
      <c r="W3" s="337"/>
      <c r="X3" s="338"/>
    </row>
    <row r="4" spans="2:31" s="7" customFormat="1" ht="24" customHeight="1">
      <c r="B4" s="306" t="s">
        <v>0</v>
      </c>
      <c r="C4" s="309" t="s">
        <v>1</v>
      </c>
      <c r="D4" s="321" t="s">
        <v>1157</v>
      </c>
      <c r="E4" s="322"/>
      <c r="F4" s="322"/>
      <c r="G4" s="322"/>
      <c r="H4" s="322"/>
      <c r="I4" s="322"/>
      <c r="J4" s="322"/>
      <c r="K4" s="322"/>
      <c r="L4" s="322"/>
      <c r="M4" s="322"/>
      <c r="N4" s="322"/>
      <c r="O4" s="322"/>
      <c r="P4" s="322"/>
      <c r="Q4" s="323"/>
      <c r="R4" s="321" t="s">
        <v>1158</v>
      </c>
      <c r="S4" s="322"/>
      <c r="T4" s="322"/>
      <c r="U4" s="322"/>
      <c r="V4" s="322"/>
      <c r="W4" s="322"/>
      <c r="X4" s="322"/>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15</v>
      </c>
      <c r="E7" s="231">
        <v>15</v>
      </c>
      <c r="F7" s="231">
        <v>15</v>
      </c>
      <c r="G7" s="231"/>
      <c r="H7" s="231">
        <v>15</v>
      </c>
      <c r="I7" s="231">
        <v>10</v>
      </c>
      <c r="J7" s="231"/>
      <c r="K7" s="232">
        <f>SUM(D7:J7)</f>
        <v>70</v>
      </c>
      <c r="L7" s="231">
        <v>5</v>
      </c>
      <c r="M7" s="231">
        <v>5</v>
      </c>
      <c r="N7" s="231">
        <v>20</v>
      </c>
      <c r="O7" s="232">
        <f>SUM(L7:N7)</f>
        <v>30</v>
      </c>
      <c r="P7" s="232">
        <f>K7+O7</f>
        <v>100</v>
      </c>
      <c r="Q7" s="233"/>
      <c r="R7" s="230">
        <v>15</v>
      </c>
      <c r="S7" s="231">
        <v>15</v>
      </c>
      <c r="T7" s="231">
        <v>15</v>
      </c>
      <c r="U7" s="231">
        <v>15</v>
      </c>
      <c r="V7" s="231">
        <v>15</v>
      </c>
      <c r="W7" s="231">
        <v>10</v>
      </c>
      <c r="X7" s="231"/>
      <c r="Y7" s="232">
        <v>70</v>
      </c>
      <c r="Z7" s="231">
        <v>5</v>
      </c>
      <c r="AA7" s="231">
        <v>5</v>
      </c>
      <c r="AB7" s="231">
        <v>20</v>
      </c>
      <c r="AC7" s="232">
        <f>SUM(Z7:AB7)</f>
        <v>30</v>
      </c>
      <c r="AD7" s="232">
        <f>Y7+AC7</f>
        <v>100</v>
      </c>
      <c r="AE7" s="233"/>
    </row>
    <row r="8" spans="2:31" s="7" customFormat="1" ht="24" customHeight="1">
      <c r="B8" s="11">
        <v>1</v>
      </c>
      <c r="C8" s="12" t="str">
        <f>students!D8</f>
        <v xml:space="preserve">पंकज विठ्ठल रासकर </v>
      </c>
      <c r="D8" s="224"/>
      <c r="E8" s="225"/>
      <c r="F8" s="225"/>
      <c r="G8" s="225"/>
      <c r="H8" s="225"/>
      <c r="I8" s="225"/>
      <c r="J8" s="225"/>
      <c r="K8" s="13">
        <f t="shared" ref="K8:K71" si="0">SUM(D8:J8)</f>
        <v>0</v>
      </c>
      <c r="L8" s="228"/>
      <c r="M8" s="228"/>
      <c r="N8" s="228"/>
      <c r="O8" s="13">
        <f t="shared" ref="O8:O71" si="1">SUM(L8:N8)</f>
        <v>0</v>
      </c>
      <c r="P8" s="74">
        <f t="shared" ref="P8:P71" si="2">O8+K8</f>
        <v>0</v>
      </c>
      <c r="Q8" s="150">
        <f t="shared" ref="Q8:Q71" si="3">IF(P8=0,0,IF(P8&gt;=91,"अ१",IF(P8&gt;=81,"अ२",IF(P8&gt;=71,"ब१",IF(P8&gt;=61,"ब२",IF(P8&gt;=51,"क१",IF(P8&gt;=41,"क२",IF(P8&gt;=33,"ड",IF(P8&gt;=21,"इ१","इ२")))))))))</f>
        <v>0</v>
      </c>
      <c r="R8" s="224"/>
      <c r="S8" s="225"/>
      <c r="T8" s="225"/>
      <c r="U8" s="225"/>
      <c r="V8" s="225"/>
      <c r="W8" s="225"/>
      <c r="X8" s="225"/>
      <c r="Y8" s="13">
        <f t="shared" ref="Y8:Y71" si="4">SUM(R8:X8)</f>
        <v>0</v>
      </c>
      <c r="Z8" s="228"/>
      <c r="AA8" s="228"/>
      <c r="AB8" s="228"/>
      <c r="AC8" s="13">
        <f t="shared" ref="AC8:AC71" si="5">SUM(Z8:AB8)</f>
        <v>0</v>
      </c>
      <c r="AD8" s="74">
        <f t="shared" ref="AD8:AD71" si="6">AC8+Y8</f>
        <v>0</v>
      </c>
      <c r="AE8" s="150">
        <f t="shared" ref="AE8:AE71" si="7">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si="0"/>
        <v>0</v>
      </c>
      <c r="L9" s="228"/>
      <c r="M9" s="228"/>
      <c r="N9" s="228"/>
      <c r="O9" s="13">
        <f t="shared" si="1"/>
        <v>0</v>
      </c>
      <c r="P9" s="74">
        <f t="shared" si="2"/>
        <v>0</v>
      </c>
      <c r="Q9" s="150">
        <f t="shared" si="3"/>
        <v>0</v>
      </c>
      <c r="R9" s="224"/>
      <c r="S9" s="225"/>
      <c r="T9" s="225"/>
      <c r="U9" s="225"/>
      <c r="V9" s="225"/>
      <c r="W9" s="225"/>
      <c r="X9" s="225"/>
      <c r="Y9" s="13">
        <f t="shared" si="4"/>
        <v>0</v>
      </c>
      <c r="Z9" s="228"/>
      <c r="AA9" s="228"/>
      <c r="AB9" s="228"/>
      <c r="AC9" s="13">
        <f t="shared" si="5"/>
        <v>0</v>
      </c>
      <c r="AD9" s="74">
        <f t="shared" si="6"/>
        <v>0</v>
      </c>
      <c r="AE9" s="150">
        <f t="shared" si="7"/>
        <v>0</v>
      </c>
    </row>
    <row r="10" spans="2:31" s="7" customFormat="1" ht="24" customHeight="1">
      <c r="B10" s="14">
        <v>3</v>
      </c>
      <c r="C10" s="12">
        <f>students!D10</f>
        <v>0</v>
      </c>
      <c r="D10" s="224"/>
      <c r="E10" s="225"/>
      <c r="F10" s="225"/>
      <c r="G10" s="225"/>
      <c r="H10" s="225"/>
      <c r="I10" s="225"/>
      <c r="J10" s="225"/>
      <c r="K10" s="13">
        <f t="shared" si="0"/>
        <v>0</v>
      </c>
      <c r="L10" s="228"/>
      <c r="M10" s="228"/>
      <c r="N10" s="228"/>
      <c r="O10" s="13">
        <f t="shared" si="1"/>
        <v>0</v>
      </c>
      <c r="P10" s="74">
        <f t="shared" si="2"/>
        <v>0</v>
      </c>
      <c r="Q10" s="150">
        <f t="shared" si="3"/>
        <v>0</v>
      </c>
      <c r="R10" s="224"/>
      <c r="S10" s="225"/>
      <c r="T10" s="225"/>
      <c r="U10" s="225"/>
      <c r="V10" s="225"/>
      <c r="W10" s="225"/>
      <c r="X10" s="225"/>
      <c r="Y10" s="13">
        <f t="shared" si="4"/>
        <v>0</v>
      </c>
      <c r="Z10" s="228"/>
      <c r="AA10" s="228"/>
      <c r="AB10" s="228"/>
      <c r="AC10" s="13">
        <f t="shared" si="5"/>
        <v>0</v>
      </c>
      <c r="AD10" s="74">
        <f t="shared" si="6"/>
        <v>0</v>
      </c>
      <c r="AE10" s="150">
        <f t="shared" si="7"/>
        <v>0</v>
      </c>
    </row>
    <row r="11" spans="2:31" s="7" customFormat="1" ht="24" customHeight="1">
      <c r="B11" s="14">
        <v>4</v>
      </c>
      <c r="C11" s="12">
        <f>students!D11</f>
        <v>0</v>
      </c>
      <c r="D11" s="224"/>
      <c r="E11" s="225"/>
      <c r="F11" s="225"/>
      <c r="G11" s="225"/>
      <c r="H11" s="225"/>
      <c r="I11" s="225"/>
      <c r="J11" s="225"/>
      <c r="K11" s="13">
        <f t="shared" si="0"/>
        <v>0</v>
      </c>
      <c r="L11" s="228"/>
      <c r="M11" s="228"/>
      <c r="N11" s="228"/>
      <c r="O11" s="13">
        <f t="shared" si="1"/>
        <v>0</v>
      </c>
      <c r="P11" s="74">
        <f t="shared" si="2"/>
        <v>0</v>
      </c>
      <c r="Q11" s="150">
        <f t="shared" si="3"/>
        <v>0</v>
      </c>
      <c r="R11" s="224"/>
      <c r="S11" s="225"/>
      <c r="T11" s="225"/>
      <c r="U11" s="225"/>
      <c r="V11" s="225"/>
      <c r="W11" s="225"/>
      <c r="X11" s="225"/>
      <c r="Y11" s="13">
        <f t="shared" si="4"/>
        <v>0</v>
      </c>
      <c r="Z11" s="228"/>
      <c r="AA11" s="228"/>
      <c r="AB11" s="228"/>
      <c r="AC11" s="13">
        <f t="shared" si="5"/>
        <v>0</v>
      </c>
      <c r="AD11" s="74">
        <f t="shared" si="6"/>
        <v>0</v>
      </c>
      <c r="AE11" s="150">
        <f t="shared" si="7"/>
        <v>0</v>
      </c>
    </row>
    <row r="12" spans="2:31" s="7" customFormat="1" ht="24" customHeight="1">
      <c r="B12" s="14">
        <v>5</v>
      </c>
      <c r="C12" s="12">
        <f>students!D12</f>
        <v>0</v>
      </c>
      <c r="D12" s="224"/>
      <c r="E12" s="225"/>
      <c r="F12" s="225"/>
      <c r="G12" s="225"/>
      <c r="H12" s="225"/>
      <c r="I12" s="225"/>
      <c r="J12" s="225"/>
      <c r="K12" s="13">
        <f t="shared" si="0"/>
        <v>0</v>
      </c>
      <c r="L12" s="228"/>
      <c r="M12" s="228"/>
      <c r="N12" s="228"/>
      <c r="O12" s="13">
        <f t="shared" si="1"/>
        <v>0</v>
      </c>
      <c r="P12" s="74">
        <f t="shared" si="2"/>
        <v>0</v>
      </c>
      <c r="Q12" s="150">
        <f t="shared" si="3"/>
        <v>0</v>
      </c>
      <c r="R12" s="224"/>
      <c r="S12" s="225"/>
      <c r="T12" s="225"/>
      <c r="U12" s="225"/>
      <c r="V12" s="225"/>
      <c r="W12" s="225"/>
      <c r="X12" s="225"/>
      <c r="Y12" s="13">
        <f t="shared" si="4"/>
        <v>0</v>
      </c>
      <c r="Z12" s="228"/>
      <c r="AA12" s="228"/>
      <c r="AB12" s="228"/>
      <c r="AC12" s="13">
        <f t="shared" si="5"/>
        <v>0</v>
      </c>
      <c r="AD12" s="74">
        <f t="shared" si="6"/>
        <v>0</v>
      </c>
      <c r="AE12" s="150">
        <f t="shared" si="7"/>
        <v>0</v>
      </c>
    </row>
    <row r="13" spans="2:31" s="7" customFormat="1" ht="24" customHeight="1">
      <c r="B13" s="14">
        <v>6</v>
      </c>
      <c r="C13" s="12">
        <f>students!D13</f>
        <v>0</v>
      </c>
      <c r="D13" s="224"/>
      <c r="E13" s="225"/>
      <c r="F13" s="225"/>
      <c r="G13" s="225"/>
      <c r="H13" s="225"/>
      <c r="I13" s="225"/>
      <c r="J13" s="225"/>
      <c r="K13" s="13">
        <f t="shared" si="0"/>
        <v>0</v>
      </c>
      <c r="L13" s="228"/>
      <c r="M13" s="228"/>
      <c r="N13" s="228"/>
      <c r="O13" s="13">
        <f t="shared" si="1"/>
        <v>0</v>
      </c>
      <c r="P13" s="74">
        <f t="shared" si="2"/>
        <v>0</v>
      </c>
      <c r="Q13" s="150">
        <f t="shared" si="3"/>
        <v>0</v>
      </c>
      <c r="R13" s="224"/>
      <c r="S13" s="225"/>
      <c r="T13" s="225"/>
      <c r="U13" s="225"/>
      <c r="V13" s="225"/>
      <c r="W13" s="225"/>
      <c r="X13" s="225"/>
      <c r="Y13" s="13">
        <f t="shared" si="4"/>
        <v>0</v>
      </c>
      <c r="Z13" s="228"/>
      <c r="AA13" s="228"/>
      <c r="AB13" s="228"/>
      <c r="AC13" s="13">
        <f t="shared" si="5"/>
        <v>0</v>
      </c>
      <c r="AD13" s="74">
        <f t="shared" si="6"/>
        <v>0</v>
      </c>
      <c r="AE13" s="150">
        <f t="shared" si="7"/>
        <v>0</v>
      </c>
    </row>
    <row r="14" spans="2:31" s="7" customFormat="1" ht="24" customHeight="1">
      <c r="B14" s="14">
        <v>7</v>
      </c>
      <c r="C14" s="12">
        <f>students!D14</f>
        <v>0</v>
      </c>
      <c r="D14" s="224"/>
      <c r="E14" s="225"/>
      <c r="F14" s="225"/>
      <c r="G14" s="225"/>
      <c r="H14" s="225"/>
      <c r="I14" s="225"/>
      <c r="J14" s="225"/>
      <c r="K14" s="13">
        <f t="shared" si="0"/>
        <v>0</v>
      </c>
      <c r="L14" s="228"/>
      <c r="M14" s="228"/>
      <c r="N14" s="228"/>
      <c r="O14" s="13">
        <f t="shared" si="1"/>
        <v>0</v>
      </c>
      <c r="P14" s="74">
        <f t="shared" si="2"/>
        <v>0</v>
      </c>
      <c r="Q14" s="150">
        <f t="shared" si="3"/>
        <v>0</v>
      </c>
      <c r="R14" s="224"/>
      <c r="S14" s="225"/>
      <c r="T14" s="225"/>
      <c r="U14" s="225"/>
      <c r="V14" s="225"/>
      <c r="W14" s="225"/>
      <c r="X14" s="225"/>
      <c r="Y14" s="13">
        <f t="shared" si="4"/>
        <v>0</v>
      </c>
      <c r="Z14" s="228"/>
      <c r="AA14" s="228"/>
      <c r="AB14" s="228"/>
      <c r="AC14" s="13">
        <f t="shared" si="5"/>
        <v>0</v>
      </c>
      <c r="AD14" s="74">
        <f t="shared" si="6"/>
        <v>0</v>
      </c>
      <c r="AE14" s="150">
        <f t="shared" si="7"/>
        <v>0</v>
      </c>
    </row>
    <row r="15" spans="2:31" s="7" customFormat="1" ht="24" customHeight="1">
      <c r="B15" s="14">
        <v>8</v>
      </c>
      <c r="C15" s="12">
        <f>students!D15</f>
        <v>0</v>
      </c>
      <c r="D15" s="224"/>
      <c r="E15" s="225"/>
      <c r="F15" s="225"/>
      <c r="G15" s="225"/>
      <c r="H15" s="225"/>
      <c r="I15" s="225"/>
      <c r="J15" s="225"/>
      <c r="K15" s="13">
        <f t="shared" si="0"/>
        <v>0</v>
      </c>
      <c r="L15" s="228"/>
      <c r="M15" s="228"/>
      <c r="N15" s="228"/>
      <c r="O15" s="13">
        <f t="shared" si="1"/>
        <v>0</v>
      </c>
      <c r="P15" s="74">
        <f t="shared" si="2"/>
        <v>0</v>
      </c>
      <c r="Q15" s="150">
        <f t="shared" si="3"/>
        <v>0</v>
      </c>
      <c r="R15" s="224"/>
      <c r="S15" s="225"/>
      <c r="T15" s="225"/>
      <c r="U15" s="225"/>
      <c r="V15" s="225"/>
      <c r="W15" s="225"/>
      <c r="X15" s="225"/>
      <c r="Y15" s="13">
        <f t="shared" si="4"/>
        <v>0</v>
      </c>
      <c r="Z15" s="228"/>
      <c r="AA15" s="228"/>
      <c r="AB15" s="228"/>
      <c r="AC15" s="13">
        <f t="shared" si="5"/>
        <v>0</v>
      </c>
      <c r="AD15" s="74">
        <f t="shared" si="6"/>
        <v>0</v>
      </c>
      <c r="AE15" s="150">
        <f t="shared" si="7"/>
        <v>0</v>
      </c>
    </row>
    <row r="16" spans="2:31" s="7" customFormat="1" ht="24" customHeight="1">
      <c r="B16" s="14">
        <v>9</v>
      </c>
      <c r="C16" s="12">
        <f>students!D16</f>
        <v>0</v>
      </c>
      <c r="D16" s="224"/>
      <c r="E16" s="225"/>
      <c r="F16" s="225"/>
      <c r="G16" s="225"/>
      <c r="H16" s="225"/>
      <c r="I16" s="225"/>
      <c r="J16" s="225"/>
      <c r="K16" s="13">
        <f t="shared" si="0"/>
        <v>0</v>
      </c>
      <c r="L16" s="228"/>
      <c r="M16" s="228"/>
      <c r="N16" s="228"/>
      <c r="O16" s="13">
        <f t="shared" si="1"/>
        <v>0</v>
      </c>
      <c r="P16" s="74">
        <f t="shared" si="2"/>
        <v>0</v>
      </c>
      <c r="Q16" s="150">
        <f t="shared" si="3"/>
        <v>0</v>
      </c>
      <c r="R16" s="224"/>
      <c r="S16" s="225"/>
      <c r="T16" s="225"/>
      <c r="U16" s="225"/>
      <c r="V16" s="225"/>
      <c r="W16" s="225"/>
      <c r="X16" s="225"/>
      <c r="Y16" s="13">
        <f t="shared" si="4"/>
        <v>0</v>
      </c>
      <c r="Z16" s="228"/>
      <c r="AA16" s="228"/>
      <c r="AB16" s="228"/>
      <c r="AC16" s="13">
        <f t="shared" si="5"/>
        <v>0</v>
      </c>
      <c r="AD16" s="74">
        <f t="shared" si="6"/>
        <v>0</v>
      </c>
      <c r="AE16" s="150">
        <f t="shared" si="7"/>
        <v>0</v>
      </c>
    </row>
    <row r="17" spans="2:31" s="7" customFormat="1" ht="24" customHeight="1">
      <c r="B17" s="14">
        <v>10</v>
      </c>
      <c r="C17" s="12">
        <f>students!D17</f>
        <v>0</v>
      </c>
      <c r="D17" s="224"/>
      <c r="E17" s="225"/>
      <c r="F17" s="225"/>
      <c r="G17" s="225"/>
      <c r="H17" s="225"/>
      <c r="I17" s="225"/>
      <c r="J17" s="225"/>
      <c r="K17" s="13">
        <f t="shared" si="0"/>
        <v>0</v>
      </c>
      <c r="L17" s="228"/>
      <c r="M17" s="228"/>
      <c r="N17" s="228"/>
      <c r="O17" s="13">
        <f t="shared" si="1"/>
        <v>0</v>
      </c>
      <c r="P17" s="74">
        <f t="shared" si="2"/>
        <v>0</v>
      </c>
      <c r="Q17" s="150">
        <f t="shared" si="3"/>
        <v>0</v>
      </c>
      <c r="R17" s="224"/>
      <c r="S17" s="225"/>
      <c r="T17" s="225"/>
      <c r="U17" s="225"/>
      <c r="V17" s="225"/>
      <c r="W17" s="225"/>
      <c r="X17" s="225"/>
      <c r="Y17" s="13">
        <f t="shared" si="4"/>
        <v>0</v>
      </c>
      <c r="Z17" s="228"/>
      <c r="AA17" s="228"/>
      <c r="AB17" s="228"/>
      <c r="AC17" s="13">
        <f t="shared" si="5"/>
        <v>0</v>
      </c>
      <c r="AD17" s="74">
        <f t="shared" si="6"/>
        <v>0</v>
      </c>
      <c r="AE17" s="150">
        <f t="shared" si="7"/>
        <v>0</v>
      </c>
    </row>
    <row r="18" spans="2:31" s="7" customFormat="1" ht="24" customHeight="1">
      <c r="B18" s="14">
        <v>11</v>
      </c>
      <c r="C18" s="12">
        <f>students!D18</f>
        <v>0</v>
      </c>
      <c r="D18" s="224"/>
      <c r="E18" s="225"/>
      <c r="F18" s="225"/>
      <c r="G18" s="225"/>
      <c r="H18" s="225"/>
      <c r="I18" s="225"/>
      <c r="J18" s="225"/>
      <c r="K18" s="13">
        <f t="shared" si="0"/>
        <v>0</v>
      </c>
      <c r="L18" s="228"/>
      <c r="M18" s="228"/>
      <c r="N18" s="228"/>
      <c r="O18" s="13">
        <f t="shared" si="1"/>
        <v>0</v>
      </c>
      <c r="P18" s="74">
        <f t="shared" si="2"/>
        <v>0</v>
      </c>
      <c r="Q18" s="150">
        <f t="shared" si="3"/>
        <v>0</v>
      </c>
      <c r="R18" s="224"/>
      <c r="S18" s="225"/>
      <c r="T18" s="225"/>
      <c r="U18" s="225"/>
      <c r="V18" s="225"/>
      <c r="W18" s="225"/>
      <c r="X18" s="225"/>
      <c r="Y18" s="13">
        <f t="shared" si="4"/>
        <v>0</v>
      </c>
      <c r="Z18" s="228"/>
      <c r="AA18" s="228"/>
      <c r="AB18" s="228"/>
      <c r="AC18" s="13">
        <f t="shared" si="5"/>
        <v>0</v>
      </c>
      <c r="AD18" s="74">
        <f t="shared" si="6"/>
        <v>0</v>
      </c>
      <c r="AE18" s="150">
        <f t="shared" si="7"/>
        <v>0</v>
      </c>
    </row>
    <row r="19" spans="2:31" s="7" customFormat="1" ht="24" customHeight="1">
      <c r="B19" s="14">
        <v>12</v>
      </c>
      <c r="C19" s="12">
        <f>students!D19</f>
        <v>0</v>
      </c>
      <c r="D19" s="224"/>
      <c r="E19" s="225"/>
      <c r="F19" s="225"/>
      <c r="G19" s="225"/>
      <c r="H19" s="225"/>
      <c r="I19" s="225"/>
      <c r="J19" s="225"/>
      <c r="K19" s="13">
        <f t="shared" si="0"/>
        <v>0</v>
      </c>
      <c r="L19" s="228"/>
      <c r="M19" s="228"/>
      <c r="N19" s="228"/>
      <c r="O19" s="13">
        <f t="shared" si="1"/>
        <v>0</v>
      </c>
      <c r="P19" s="74">
        <f t="shared" si="2"/>
        <v>0</v>
      </c>
      <c r="Q19" s="150">
        <f t="shared" si="3"/>
        <v>0</v>
      </c>
      <c r="R19" s="224"/>
      <c r="S19" s="225"/>
      <c r="T19" s="225"/>
      <c r="U19" s="225"/>
      <c r="V19" s="225"/>
      <c r="W19" s="225"/>
      <c r="X19" s="225"/>
      <c r="Y19" s="13">
        <f t="shared" si="4"/>
        <v>0</v>
      </c>
      <c r="Z19" s="228"/>
      <c r="AA19" s="228"/>
      <c r="AB19" s="228"/>
      <c r="AC19" s="13">
        <f t="shared" si="5"/>
        <v>0</v>
      </c>
      <c r="AD19" s="74">
        <f t="shared" si="6"/>
        <v>0</v>
      </c>
      <c r="AE19" s="150">
        <f t="shared" si="7"/>
        <v>0</v>
      </c>
    </row>
    <row r="20" spans="2:31" s="7" customFormat="1" ht="24" customHeight="1">
      <c r="B20" s="14">
        <v>13</v>
      </c>
      <c r="C20" s="12">
        <f>students!D20</f>
        <v>0</v>
      </c>
      <c r="D20" s="224"/>
      <c r="E20" s="225"/>
      <c r="F20" s="225"/>
      <c r="G20" s="225"/>
      <c r="H20" s="225"/>
      <c r="I20" s="225"/>
      <c r="J20" s="225"/>
      <c r="K20" s="13">
        <f t="shared" si="0"/>
        <v>0</v>
      </c>
      <c r="L20" s="228"/>
      <c r="M20" s="228"/>
      <c r="N20" s="228"/>
      <c r="O20" s="13">
        <f t="shared" si="1"/>
        <v>0</v>
      </c>
      <c r="P20" s="74">
        <f t="shared" si="2"/>
        <v>0</v>
      </c>
      <c r="Q20" s="150">
        <f t="shared" si="3"/>
        <v>0</v>
      </c>
      <c r="R20" s="224"/>
      <c r="S20" s="225"/>
      <c r="T20" s="225"/>
      <c r="U20" s="225"/>
      <c r="V20" s="225"/>
      <c r="W20" s="225"/>
      <c r="X20" s="225"/>
      <c r="Y20" s="13">
        <f t="shared" si="4"/>
        <v>0</v>
      </c>
      <c r="Z20" s="228"/>
      <c r="AA20" s="228"/>
      <c r="AB20" s="228"/>
      <c r="AC20" s="13">
        <f t="shared" si="5"/>
        <v>0</v>
      </c>
      <c r="AD20" s="74">
        <f t="shared" si="6"/>
        <v>0</v>
      </c>
      <c r="AE20" s="150">
        <f t="shared" si="7"/>
        <v>0</v>
      </c>
    </row>
    <row r="21" spans="2:31" s="7" customFormat="1" ht="24" customHeight="1">
      <c r="B21" s="14">
        <v>14</v>
      </c>
      <c r="C21" s="12">
        <f>students!D21</f>
        <v>0</v>
      </c>
      <c r="D21" s="224"/>
      <c r="E21" s="225"/>
      <c r="F21" s="225"/>
      <c r="G21" s="225"/>
      <c r="H21" s="225"/>
      <c r="I21" s="225"/>
      <c r="J21" s="225"/>
      <c r="K21" s="13">
        <f t="shared" si="0"/>
        <v>0</v>
      </c>
      <c r="L21" s="228"/>
      <c r="M21" s="228"/>
      <c r="N21" s="228"/>
      <c r="O21" s="13">
        <f t="shared" si="1"/>
        <v>0</v>
      </c>
      <c r="P21" s="74">
        <f t="shared" si="2"/>
        <v>0</v>
      </c>
      <c r="Q21" s="150">
        <f t="shared" si="3"/>
        <v>0</v>
      </c>
      <c r="R21" s="224"/>
      <c r="S21" s="225"/>
      <c r="T21" s="225"/>
      <c r="U21" s="225"/>
      <c r="V21" s="225"/>
      <c r="W21" s="225"/>
      <c r="X21" s="225"/>
      <c r="Y21" s="13">
        <f t="shared" si="4"/>
        <v>0</v>
      </c>
      <c r="Z21" s="228"/>
      <c r="AA21" s="228"/>
      <c r="AB21" s="228"/>
      <c r="AC21" s="13">
        <f t="shared" si="5"/>
        <v>0</v>
      </c>
      <c r="AD21" s="74">
        <f t="shared" si="6"/>
        <v>0</v>
      </c>
      <c r="AE21" s="150">
        <f t="shared" si="7"/>
        <v>0</v>
      </c>
    </row>
    <row r="22" spans="2:31" s="7" customFormat="1" ht="24" customHeight="1">
      <c r="B22" s="14">
        <v>15</v>
      </c>
      <c r="C22" s="12">
        <f>students!D22</f>
        <v>0</v>
      </c>
      <c r="D22" s="224"/>
      <c r="E22" s="225"/>
      <c r="F22" s="225"/>
      <c r="G22" s="225"/>
      <c r="H22" s="225"/>
      <c r="I22" s="225"/>
      <c r="J22" s="225"/>
      <c r="K22" s="13">
        <f t="shared" si="0"/>
        <v>0</v>
      </c>
      <c r="L22" s="228"/>
      <c r="M22" s="228"/>
      <c r="N22" s="228"/>
      <c r="O22" s="13">
        <f t="shared" si="1"/>
        <v>0</v>
      </c>
      <c r="P22" s="74">
        <f t="shared" si="2"/>
        <v>0</v>
      </c>
      <c r="Q22" s="150">
        <f t="shared" si="3"/>
        <v>0</v>
      </c>
      <c r="R22" s="224"/>
      <c r="S22" s="225"/>
      <c r="T22" s="225"/>
      <c r="U22" s="225"/>
      <c r="V22" s="225"/>
      <c r="W22" s="225"/>
      <c r="X22" s="225"/>
      <c r="Y22" s="13">
        <f t="shared" si="4"/>
        <v>0</v>
      </c>
      <c r="Z22" s="228"/>
      <c r="AA22" s="228"/>
      <c r="AB22" s="228"/>
      <c r="AC22" s="13">
        <f t="shared" si="5"/>
        <v>0</v>
      </c>
      <c r="AD22" s="74">
        <f t="shared" si="6"/>
        <v>0</v>
      </c>
      <c r="AE22" s="150">
        <f t="shared" si="7"/>
        <v>0</v>
      </c>
    </row>
    <row r="23" spans="2:31" s="7" customFormat="1" ht="24" customHeight="1">
      <c r="B23" s="14">
        <v>16</v>
      </c>
      <c r="C23" s="12">
        <f>students!D23</f>
        <v>0</v>
      </c>
      <c r="D23" s="224"/>
      <c r="E23" s="225"/>
      <c r="F23" s="225"/>
      <c r="G23" s="225"/>
      <c r="H23" s="225"/>
      <c r="I23" s="225"/>
      <c r="J23" s="225"/>
      <c r="K23" s="13">
        <f t="shared" si="0"/>
        <v>0</v>
      </c>
      <c r="L23" s="228"/>
      <c r="M23" s="228"/>
      <c r="N23" s="228"/>
      <c r="O23" s="13">
        <f t="shared" si="1"/>
        <v>0</v>
      </c>
      <c r="P23" s="74">
        <f t="shared" si="2"/>
        <v>0</v>
      </c>
      <c r="Q23" s="150">
        <f t="shared" si="3"/>
        <v>0</v>
      </c>
      <c r="R23" s="224"/>
      <c r="S23" s="225"/>
      <c r="T23" s="225"/>
      <c r="U23" s="225"/>
      <c r="V23" s="225"/>
      <c r="W23" s="225"/>
      <c r="X23" s="225"/>
      <c r="Y23" s="13">
        <f t="shared" si="4"/>
        <v>0</v>
      </c>
      <c r="Z23" s="228"/>
      <c r="AA23" s="228"/>
      <c r="AB23" s="228"/>
      <c r="AC23" s="13">
        <f t="shared" si="5"/>
        <v>0</v>
      </c>
      <c r="AD23" s="74">
        <f t="shared" si="6"/>
        <v>0</v>
      </c>
      <c r="AE23" s="150">
        <f t="shared" si="7"/>
        <v>0</v>
      </c>
    </row>
    <row r="24" spans="2:31" s="7" customFormat="1" ht="24" customHeight="1">
      <c r="B24" s="14">
        <v>17</v>
      </c>
      <c r="C24" s="12">
        <f>students!D24</f>
        <v>0</v>
      </c>
      <c r="D24" s="224"/>
      <c r="E24" s="225"/>
      <c r="F24" s="225"/>
      <c r="G24" s="225"/>
      <c r="H24" s="225"/>
      <c r="I24" s="225"/>
      <c r="J24" s="225"/>
      <c r="K24" s="13">
        <f t="shared" si="0"/>
        <v>0</v>
      </c>
      <c r="L24" s="228"/>
      <c r="M24" s="228"/>
      <c r="N24" s="228"/>
      <c r="O24" s="13">
        <f t="shared" si="1"/>
        <v>0</v>
      </c>
      <c r="P24" s="74">
        <f t="shared" si="2"/>
        <v>0</v>
      </c>
      <c r="Q24" s="150">
        <f t="shared" si="3"/>
        <v>0</v>
      </c>
      <c r="R24" s="224"/>
      <c r="S24" s="225"/>
      <c r="T24" s="225"/>
      <c r="U24" s="225"/>
      <c r="V24" s="225"/>
      <c r="W24" s="225"/>
      <c r="X24" s="225"/>
      <c r="Y24" s="13">
        <f t="shared" si="4"/>
        <v>0</v>
      </c>
      <c r="Z24" s="228"/>
      <c r="AA24" s="228"/>
      <c r="AB24" s="228"/>
      <c r="AC24" s="13">
        <f t="shared" si="5"/>
        <v>0</v>
      </c>
      <c r="AD24" s="74">
        <f t="shared" si="6"/>
        <v>0</v>
      </c>
      <c r="AE24" s="150">
        <f t="shared" si="7"/>
        <v>0</v>
      </c>
    </row>
    <row r="25" spans="2:31" s="7" customFormat="1" ht="24" customHeight="1">
      <c r="B25" s="14">
        <v>18</v>
      </c>
      <c r="C25" s="12">
        <f>students!D25</f>
        <v>0</v>
      </c>
      <c r="D25" s="224"/>
      <c r="E25" s="225"/>
      <c r="F25" s="225"/>
      <c r="G25" s="225"/>
      <c r="H25" s="225"/>
      <c r="I25" s="225"/>
      <c r="J25" s="225"/>
      <c r="K25" s="13">
        <f t="shared" si="0"/>
        <v>0</v>
      </c>
      <c r="L25" s="228"/>
      <c r="M25" s="228"/>
      <c r="N25" s="228"/>
      <c r="O25" s="13">
        <f t="shared" si="1"/>
        <v>0</v>
      </c>
      <c r="P25" s="74">
        <f t="shared" si="2"/>
        <v>0</v>
      </c>
      <c r="Q25" s="150">
        <f t="shared" si="3"/>
        <v>0</v>
      </c>
      <c r="R25" s="224"/>
      <c r="S25" s="225"/>
      <c r="T25" s="225"/>
      <c r="U25" s="225"/>
      <c r="V25" s="225"/>
      <c r="W25" s="225"/>
      <c r="X25" s="225"/>
      <c r="Y25" s="13">
        <f t="shared" si="4"/>
        <v>0</v>
      </c>
      <c r="Z25" s="228"/>
      <c r="AA25" s="228"/>
      <c r="AB25" s="228"/>
      <c r="AC25" s="13">
        <f t="shared" si="5"/>
        <v>0</v>
      </c>
      <c r="AD25" s="74">
        <f t="shared" si="6"/>
        <v>0</v>
      </c>
      <c r="AE25" s="150">
        <f t="shared" si="7"/>
        <v>0</v>
      </c>
    </row>
    <row r="26" spans="2:31" s="7" customFormat="1" ht="24" customHeight="1">
      <c r="B26" s="14">
        <v>19</v>
      </c>
      <c r="C26" s="12">
        <f>students!D26</f>
        <v>0</v>
      </c>
      <c r="D26" s="224"/>
      <c r="E26" s="225"/>
      <c r="F26" s="225"/>
      <c r="G26" s="225"/>
      <c r="H26" s="225"/>
      <c r="I26" s="225"/>
      <c r="J26" s="225"/>
      <c r="K26" s="13">
        <f t="shared" si="0"/>
        <v>0</v>
      </c>
      <c r="L26" s="228"/>
      <c r="M26" s="228"/>
      <c r="N26" s="228"/>
      <c r="O26" s="13">
        <f t="shared" si="1"/>
        <v>0</v>
      </c>
      <c r="P26" s="74">
        <f t="shared" si="2"/>
        <v>0</v>
      </c>
      <c r="Q26" s="150">
        <f t="shared" si="3"/>
        <v>0</v>
      </c>
      <c r="R26" s="224"/>
      <c r="S26" s="225"/>
      <c r="T26" s="225"/>
      <c r="U26" s="225"/>
      <c r="V26" s="225"/>
      <c r="W26" s="225"/>
      <c r="X26" s="225"/>
      <c r="Y26" s="13">
        <f t="shared" si="4"/>
        <v>0</v>
      </c>
      <c r="Z26" s="228"/>
      <c r="AA26" s="228"/>
      <c r="AB26" s="228"/>
      <c r="AC26" s="13">
        <f t="shared" si="5"/>
        <v>0</v>
      </c>
      <c r="AD26" s="74">
        <f t="shared" si="6"/>
        <v>0</v>
      </c>
      <c r="AE26" s="150">
        <f t="shared" si="7"/>
        <v>0</v>
      </c>
    </row>
    <row r="27" spans="2:31" s="7" customFormat="1" ht="24" customHeight="1">
      <c r="B27" s="14">
        <v>20</v>
      </c>
      <c r="C27" s="12">
        <f>students!D27</f>
        <v>0</v>
      </c>
      <c r="D27" s="224"/>
      <c r="E27" s="225"/>
      <c r="F27" s="225"/>
      <c r="G27" s="225"/>
      <c r="H27" s="225"/>
      <c r="I27" s="225"/>
      <c r="J27" s="225"/>
      <c r="K27" s="13">
        <f t="shared" si="0"/>
        <v>0</v>
      </c>
      <c r="L27" s="228"/>
      <c r="M27" s="228"/>
      <c r="N27" s="228"/>
      <c r="O27" s="13">
        <f t="shared" si="1"/>
        <v>0</v>
      </c>
      <c r="P27" s="74">
        <f t="shared" si="2"/>
        <v>0</v>
      </c>
      <c r="Q27" s="150">
        <f t="shared" si="3"/>
        <v>0</v>
      </c>
      <c r="R27" s="224"/>
      <c r="S27" s="225"/>
      <c r="T27" s="225"/>
      <c r="U27" s="225"/>
      <c r="V27" s="225"/>
      <c r="W27" s="225"/>
      <c r="X27" s="225"/>
      <c r="Y27" s="13">
        <f t="shared" si="4"/>
        <v>0</v>
      </c>
      <c r="Z27" s="228"/>
      <c r="AA27" s="228"/>
      <c r="AB27" s="228"/>
      <c r="AC27" s="13">
        <f t="shared" si="5"/>
        <v>0</v>
      </c>
      <c r="AD27" s="74">
        <f t="shared" si="6"/>
        <v>0</v>
      </c>
      <c r="AE27" s="150">
        <f t="shared" si="7"/>
        <v>0</v>
      </c>
    </row>
    <row r="28" spans="2:31" s="7" customFormat="1" ht="24" customHeight="1">
      <c r="B28" s="14">
        <v>21</v>
      </c>
      <c r="C28" s="12">
        <f>students!D28</f>
        <v>0</v>
      </c>
      <c r="D28" s="224"/>
      <c r="E28" s="225"/>
      <c r="F28" s="225"/>
      <c r="G28" s="225"/>
      <c r="H28" s="225"/>
      <c r="I28" s="225"/>
      <c r="J28" s="225"/>
      <c r="K28" s="13">
        <f t="shared" si="0"/>
        <v>0</v>
      </c>
      <c r="L28" s="228"/>
      <c r="M28" s="228"/>
      <c r="N28" s="228"/>
      <c r="O28" s="13">
        <f t="shared" si="1"/>
        <v>0</v>
      </c>
      <c r="P28" s="74">
        <f t="shared" si="2"/>
        <v>0</v>
      </c>
      <c r="Q28" s="150">
        <f t="shared" si="3"/>
        <v>0</v>
      </c>
      <c r="R28" s="224"/>
      <c r="S28" s="225"/>
      <c r="T28" s="225"/>
      <c r="U28" s="225"/>
      <c r="V28" s="225"/>
      <c r="W28" s="225"/>
      <c r="X28" s="225"/>
      <c r="Y28" s="13">
        <f t="shared" si="4"/>
        <v>0</v>
      </c>
      <c r="Z28" s="228"/>
      <c r="AA28" s="228"/>
      <c r="AB28" s="228"/>
      <c r="AC28" s="13">
        <f t="shared" si="5"/>
        <v>0</v>
      </c>
      <c r="AD28" s="74">
        <f t="shared" si="6"/>
        <v>0</v>
      </c>
      <c r="AE28" s="150">
        <f t="shared" si="7"/>
        <v>0</v>
      </c>
    </row>
    <row r="29" spans="2:31" s="7" customFormat="1" ht="24" customHeight="1">
      <c r="B29" s="14">
        <v>22</v>
      </c>
      <c r="C29" s="12">
        <f>students!D29</f>
        <v>0</v>
      </c>
      <c r="D29" s="224"/>
      <c r="E29" s="225"/>
      <c r="F29" s="225"/>
      <c r="G29" s="225"/>
      <c r="H29" s="225"/>
      <c r="I29" s="225"/>
      <c r="J29" s="225"/>
      <c r="K29" s="13">
        <f t="shared" si="0"/>
        <v>0</v>
      </c>
      <c r="L29" s="228"/>
      <c r="M29" s="228"/>
      <c r="N29" s="228"/>
      <c r="O29" s="13">
        <f t="shared" si="1"/>
        <v>0</v>
      </c>
      <c r="P29" s="74">
        <f t="shared" si="2"/>
        <v>0</v>
      </c>
      <c r="Q29" s="150">
        <f t="shared" si="3"/>
        <v>0</v>
      </c>
      <c r="R29" s="224"/>
      <c r="S29" s="225"/>
      <c r="T29" s="225"/>
      <c r="U29" s="225"/>
      <c r="V29" s="225"/>
      <c r="W29" s="225"/>
      <c r="X29" s="225"/>
      <c r="Y29" s="13">
        <f t="shared" si="4"/>
        <v>0</v>
      </c>
      <c r="Z29" s="228"/>
      <c r="AA29" s="228"/>
      <c r="AB29" s="228"/>
      <c r="AC29" s="13">
        <f t="shared" si="5"/>
        <v>0</v>
      </c>
      <c r="AD29" s="74">
        <f t="shared" si="6"/>
        <v>0</v>
      </c>
      <c r="AE29" s="150">
        <f t="shared" si="7"/>
        <v>0</v>
      </c>
    </row>
    <row r="30" spans="2:31" s="7" customFormat="1" ht="24" customHeight="1">
      <c r="B30" s="14">
        <v>23</v>
      </c>
      <c r="C30" s="12">
        <f>students!D30</f>
        <v>0</v>
      </c>
      <c r="D30" s="224"/>
      <c r="E30" s="225"/>
      <c r="F30" s="225"/>
      <c r="G30" s="225"/>
      <c r="H30" s="225"/>
      <c r="I30" s="225"/>
      <c r="J30" s="225"/>
      <c r="K30" s="13">
        <f t="shared" si="0"/>
        <v>0</v>
      </c>
      <c r="L30" s="228"/>
      <c r="M30" s="228"/>
      <c r="N30" s="228"/>
      <c r="O30" s="13">
        <f t="shared" si="1"/>
        <v>0</v>
      </c>
      <c r="P30" s="74">
        <f t="shared" si="2"/>
        <v>0</v>
      </c>
      <c r="Q30" s="150">
        <f t="shared" si="3"/>
        <v>0</v>
      </c>
      <c r="R30" s="224"/>
      <c r="S30" s="225"/>
      <c r="T30" s="225"/>
      <c r="U30" s="225"/>
      <c r="V30" s="225"/>
      <c r="W30" s="225"/>
      <c r="X30" s="225"/>
      <c r="Y30" s="13">
        <f t="shared" si="4"/>
        <v>0</v>
      </c>
      <c r="Z30" s="228"/>
      <c r="AA30" s="228"/>
      <c r="AB30" s="228"/>
      <c r="AC30" s="13">
        <f t="shared" si="5"/>
        <v>0</v>
      </c>
      <c r="AD30" s="74">
        <f t="shared" si="6"/>
        <v>0</v>
      </c>
      <c r="AE30" s="150">
        <f t="shared" si="7"/>
        <v>0</v>
      </c>
    </row>
    <row r="31" spans="2:31" s="7" customFormat="1" ht="24" customHeight="1">
      <c r="B31" s="14">
        <v>24</v>
      </c>
      <c r="C31" s="12">
        <f>students!D31</f>
        <v>0</v>
      </c>
      <c r="D31" s="224"/>
      <c r="E31" s="225"/>
      <c r="F31" s="225"/>
      <c r="G31" s="225"/>
      <c r="H31" s="225"/>
      <c r="I31" s="225"/>
      <c r="J31" s="225"/>
      <c r="K31" s="13">
        <f t="shared" si="0"/>
        <v>0</v>
      </c>
      <c r="L31" s="228"/>
      <c r="M31" s="228"/>
      <c r="N31" s="228"/>
      <c r="O31" s="13">
        <f t="shared" si="1"/>
        <v>0</v>
      </c>
      <c r="P31" s="74">
        <f t="shared" si="2"/>
        <v>0</v>
      </c>
      <c r="Q31" s="150">
        <f t="shared" si="3"/>
        <v>0</v>
      </c>
      <c r="R31" s="224"/>
      <c r="S31" s="225"/>
      <c r="T31" s="225"/>
      <c r="U31" s="225"/>
      <c r="V31" s="225"/>
      <c r="W31" s="225"/>
      <c r="X31" s="225"/>
      <c r="Y31" s="13">
        <f t="shared" si="4"/>
        <v>0</v>
      </c>
      <c r="Z31" s="228"/>
      <c r="AA31" s="228"/>
      <c r="AB31" s="228"/>
      <c r="AC31" s="13">
        <f t="shared" si="5"/>
        <v>0</v>
      </c>
      <c r="AD31" s="74">
        <f t="shared" si="6"/>
        <v>0</v>
      </c>
      <c r="AE31" s="150">
        <f t="shared" si="7"/>
        <v>0</v>
      </c>
    </row>
    <row r="32" spans="2:31" s="7" customFormat="1" ht="24" customHeight="1">
      <c r="B32" s="14">
        <v>25</v>
      </c>
      <c r="C32" s="12">
        <f>students!D32</f>
        <v>0</v>
      </c>
      <c r="D32" s="224"/>
      <c r="E32" s="225"/>
      <c r="F32" s="225"/>
      <c r="G32" s="225"/>
      <c r="H32" s="225"/>
      <c r="I32" s="225"/>
      <c r="J32" s="225"/>
      <c r="K32" s="13">
        <f t="shared" si="0"/>
        <v>0</v>
      </c>
      <c r="L32" s="228"/>
      <c r="M32" s="228"/>
      <c r="N32" s="228"/>
      <c r="O32" s="13">
        <f t="shared" si="1"/>
        <v>0</v>
      </c>
      <c r="P32" s="74">
        <f t="shared" si="2"/>
        <v>0</v>
      </c>
      <c r="Q32" s="150">
        <f t="shared" si="3"/>
        <v>0</v>
      </c>
      <c r="R32" s="224"/>
      <c r="S32" s="225"/>
      <c r="T32" s="225"/>
      <c r="U32" s="225"/>
      <c r="V32" s="225"/>
      <c r="W32" s="225"/>
      <c r="X32" s="225"/>
      <c r="Y32" s="13">
        <f t="shared" si="4"/>
        <v>0</v>
      </c>
      <c r="Z32" s="228"/>
      <c r="AA32" s="228"/>
      <c r="AB32" s="228"/>
      <c r="AC32" s="13">
        <f t="shared" si="5"/>
        <v>0</v>
      </c>
      <c r="AD32" s="74">
        <f t="shared" si="6"/>
        <v>0</v>
      </c>
      <c r="AE32" s="150">
        <f t="shared" si="7"/>
        <v>0</v>
      </c>
    </row>
    <row r="33" spans="2:31" s="7" customFormat="1" ht="24" customHeight="1">
      <c r="B33" s="14">
        <v>26</v>
      </c>
      <c r="C33" s="12">
        <f>students!D33</f>
        <v>0</v>
      </c>
      <c r="D33" s="224"/>
      <c r="E33" s="225"/>
      <c r="F33" s="225"/>
      <c r="G33" s="225"/>
      <c r="H33" s="225"/>
      <c r="I33" s="225"/>
      <c r="J33" s="225"/>
      <c r="K33" s="13">
        <f t="shared" si="0"/>
        <v>0</v>
      </c>
      <c r="L33" s="228"/>
      <c r="M33" s="228"/>
      <c r="N33" s="228"/>
      <c r="O33" s="13">
        <f t="shared" si="1"/>
        <v>0</v>
      </c>
      <c r="P33" s="74">
        <f t="shared" si="2"/>
        <v>0</v>
      </c>
      <c r="Q33" s="150">
        <f t="shared" si="3"/>
        <v>0</v>
      </c>
      <c r="R33" s="224"/>
      <c r="S33" s="225"/>
      <c r="T33" s="225"/>
      <c r="U33" s="225"/>
      <c r="V33" s="225"/>
      <c r="W33" s="225"/>
      <c r="X33" s="225"/>
      <c r="Y33" s="13">
        <f t="shared" si="4"/>
        <v>0</v>
      </c>
      <c r="Z33" s="228"/>
      <c r="AA33" s="228"/>
      <c r="AB33" s="228"/>
      <c r="AC33" s="13">
        <f t="shared" si="5"/>
        <v>0</v>
      </c>
      <c r="AD33" s="74">
        <f t="shared" si="6"/>
        <v>0</v>
      </c>
      <c r="AE33" s="150">
        <f t="shared" si="7"/>
        <v>0</v>
      </c>
    </row>
    <row r="34" spans="2:31" s="7" customFormat="1" ht="24" customHeight="1">
      <c r="B34" s="14">
        <v>27</v>
      </c>
      <c r="C34" s="12">
        <f>students!D34</f>
        <v>0</v>
      </c>
      <c r="D34" s="224"/>
      <c r="E34" s="225"/>
      <c r="F34" s="225"/>
      <c r="G34" s="225"/>
      <c r="H34" s="225"/>
      <c r="I34" s="225"/>
      <c r="J34" s="225"/>
      <c r="K34" s="13">
        <f t="shared" si="0"/>
        <v>0</v>
      </c>
      <c r="L34" s="228"/>
      <c r="M34" s="228"/>
      <c r="N34" s="228"/>
      <c r="O34" s="13">
        <f t="shared" si="1"/>
        <v>0</v>
      </c>
      <c r="P34" s="74">
        <f t="shared" si="2"/>
        <v>0</v>
      </c>
      <c r="Q34" s="150">
        <f t="shared" si="3"/>
        <v>0</v>
      </c>
      <c r="R34" s="224"/>
      <c r="S34" s="225"/>
      <c r="T34" s="225"/>
      <c r="U34" s="225"/>
      <c r="V34" s="225"/>
      <c r="W34" s="225"/>
      <c r="X34" s="225"/>
      <c r="Y34" s="13">
        <f t="shared" si="4"/>
        <v>0</v>
      </c>
      <c r="Z34" s="228"/>
      <c r="AA34" s="228"/>
      <c r="AB34" s="228"/>
      <c r="AC34" s="13">
        <f t="shared" si="5"/>
        <v>0</v>
      </c>
      <c r="AD34" s="74">
        <f t="shared" si="6"/>
        <v>0</v>
      </c>
      <c r="AE34" s="150">
        <f t="shared" si="7"/>
        <v>0</v>
      </c>
    </row>
    <row r="35" spans="2:31" s="7" customFormat="1" ht="24" customHeight="1">
      <c r="B35" s="14">
        <v>28</v>
      </c>
      <c r="C35" s="12">
        <f>students!D35</f>
        <v>0</v>
      </c>
      <c r="D35" s="224"/>
      <c r="E35" s="225"/>
      <c r="F35" s="225"/>
      <c r="G35" s="225"/>
      <c r="H35" s="225"/>
      <c r="I35" s="225"/>
      <c r="J35" s="225"/>
      <c r="K35" s="13">
        <f t="shared" si="0"/>
        <v>0</v>
      </c>
      <c r="L35" s="228"/>
      <c r="M35" s="228"/>
      <c r="N35" s="228"/>
      <c r="O35" s="13">
        <f t="shared" si="1"/>
        <v>0</v>
      </c>
      <c r="P35" s="74">
        <f t="shared" si="2"/>
        <v>0</v>
      </c>
      <c r="Q35" s="150">
        <f t="shared" si="3"/>
        <v>0</v>
      </c>
      <c r="R35" s="224"/>
      <c r="S35" s="225"/>
      <c r="T35" s="225"/>
      <c r="U35" s="225"/>
      <c r="V35" s="225"/>
      <c r="W35" s="225"/>
      <c r="X35" s="225"/>
      <c r="Y35" s="13">
        <f t="shared" si="4"/>
        <v>0</v>
      </c>
      <c r="Z35" s="228"/>
      <c r="AA35" s="228"/>
      <c r="AB35" s="228"/>
      <c r="AC35" s="13">
        <f t="shared" si="5"/>
        <v>0</v>
      </c>
      <c r="AD35" s="74">
        <f t="shared" si="6"/>
        <v>0</v>
      </c>
      <c r="AE35" s="150">
        <f t="shared" si="7"/>
        <v>0</v>
      </c>
    </row>
    <row r="36" spans="2:31" s="7" customFormat="1" ht="24" customHeight="1">
      <c r="B36" s="14">
        <v>29</v>
      </c>
      <c r="C36" s="12">
        <f>students!D36</f>
        <v>0</v>
      </c>
      <c r="D36" s="224"/>
      <c r="E36" s="225"/>
      <c r="F36" s="225"/>
      <c r="G36" s="225"/>
      <c r="H36" s="225"/>
      <c r="I36" s="225"/>
      <c r="J36" s="225"/>
      <c r="K36" s="13">
        <f t="shared" si="0"/>
        <v>0</v>
      </c>
      <c r="L36" s="228"/>
      <c r="M36" s="228"/>
      <c r="N36" s="228"/>
      <c r="O36" s="13">
        <f t="shared" si="1"/>
        <v>0</v>
      </c>
      <c r="P36" s="74">
        <f t="shared" si="2"/>
        <v>0</v>
      </c>
      <c r="Q36" s="150">
        <f t="shared" si="3"/>
        <v>0</v>
      </c>
      <c r="R36" s="224"/>
      <c r="S36" s="225"/>
      <c r="T36" s="225"/>
      <c r="U36" s="225"/>
      <c r="V36" s="225"/>
      <c r="W36" s="225"/>
      <c r="X36" s="225"/>
      <c r="Y36" s="13">
        <f t="shared" si="4"/>
        <v>0</v>
      </c>
      <c r="Z36" s="228"/>
      <c r="AA36" s="228"/>
      <c r="AB36" s="228"/>
      <c r="AC36" s="13">
        <f t="shared" si="5"/>
        <v>0</v>
      </c>
      <c r="AD36" s="74">
        <f t="shared" si="6"/>
        <v>0</v>
      </c>
      <c r="AE36" s="150">
        <f t="shared" si="7"/>
        <v>0</v>
      </c>
    </row>
    <row r="37" spans="2:31" s="7" customFormat="1" ht="24" customHeight="1">
      <c r="B37" s="14">
        <v>30</v>
      </c>
      <c r="C37" s="12">
        <f>students!D37</f>
        <v>0</v>
      </c>
      <c r="D37" s="224"/>
      <c r="E37" s="225"/>
      <c r="F37" s="225"/>
      <c r="G37" s="225"/>
      <c r="H37" s="225"/>
      <c r="I37" s="225"/>
      <c r="J37" s="225"/>
      <c r="K37" s="13">
        <f t="shared" si="0"/>
        <v>0</v>
      </c>
      <c r="L37" s="228"/>
      <c r="M37" s="228"/>
      <c r="N37" s="228"/>
      <c r="O37" s="13">
        <f t="shared" si="1"/>
        <v>0</v>
      </c>
      <c r="P37" s="74">
        <f t="shared" si="2"/>
        <v>0</v>
      </c>
      <c r="Q37" s="150">
        <f t="shared" si="3"/>
        <v>0</v>
      </c>
      <c r="R37" s="224"/>
      <c r="S37" s="225"/>
      <c r="T37" s="225"/>
      <c r="U37" s="225"/>
      <c r="V37" s="225"/>
      <c r="W37" s="225"/>
      <c r="X37" s="225"/>
      <c r="Y37" s="13">
        <f t="shared" si="4"/>
        <v>0</v>
      </c>
      <c r="Z37" s="228"/>
      <c r="AA37" s="228"/>
      <c r="AB37" s="228"/>
      <c r="AC37" s="13">
        <f t="shared" si="5"/>
        <v>0</v>
      </c>
      <c r="AD37" s="74">
        <f t="shared" si="6"/>
        <v>0</v>
      </c>
      <c r="AE37" s="150">
        <f t="shared" si="7"/>
        <v>0</v>
      </c>
    </row>
    <row r="38" spans="2:31" s="7" customFormat="1" ht="24" customHeight="1">
      <c r="B38" s="14">
        <v>31</v>
      </c>
      <c r="C38" s="12">
        <f>students!D38</f>
        <v>0</v>
      </c>
      <c r="D38" s="224"/>
      <c r="E38" s="225"/>
      <c r="F38" s="225"/>
      <c r="G38" s="225"/>
      <c r="H38" s="225"/>
      <c r="I38" s="225"/>
      <c r="J38" s="225"/>
      <c r="K38" s="13">
        <f t="shared" si="0"/>
        <v>0</v>
      </c>
      <c r="L38" s="228"/>
      <c r="M38" s="228"/>
      <c r="N38" s="228"/>
      <c r="O38" s="13">
        <f t="shared" si="1"/>
        <v>0</v>
      </c>
      <c r="P38" s="74">
        <f t="shared" si="2"/>
        <v>0</v>
      </c>
      <c r="Q38" s="150">
        <f t="shared" si="3"/>
        <v>0</v>
      </c>
      <c r="R38" s="224"/>
      <c r="S38" s="225"/>
      <c r="T38" s="225"/>
      <c r="U38" s="225"/>
      <c r="V38" s="225"/>
      <c r="W38" s="225"/>
      <c r="X38" s="225"/>
      <c r="Y38" s="13">
        <f t="shared" si="4"/>
        <v>0</v>
      </c>
      <c r="Z38" s="228"/>
      <c r="AA38" s="228"/>
      <c r="AB38" s="228"/>
      <c r="AC38" s="13">
        <f t="shared" si="5"/>
        <v>0</v>
      </c>
      <c r="AD38" s="74">
        <f t="shared" si="6"/>
        <v>0</v>
      </c>
      <c r="AE38" s="150">
        <f t="shared" si="7"/>
        <v>0</v>
      </c>
    </row>
    <row r="39" spans="2:31" s="7" customFormat="1" ht="24" customHeight="1">
      <c r="B39" s="14">
        <v>32</v>
      </c>
      <c r="C39" s="12">
        <f>students!D39</f>
        <v>0</v>
      </c>
      <c r="D39" s="224"/>
      <c r="E39" s="225"/>
      <c r="F39" s="225"/>
      <c r="G39" s="225"/>
      <c r="H39" s="225"/>
      <c r="I39" s="225"/>
      <c r="J39" s="225"/>
      <c r="K39" s="13">
        <f t="shared" si="0"/>
        <v>0</v>
      </c>
      <c r="L39" s="228"/>
      <c r="M39" s="228"/>
      <c r="N39" s="228"/>
      <c r="O39" s="13">
        <f t="shared" si="1"/>
        <v>0</v>
      </c>
      <c r="P39" s="74">
        <f t="shared" si="2"/>
        <v>0</v>
      </c>
      <c r="Q39" s="150">
        <f t="shared" si="3"/>
        <v>0</v>
      </c>
      <c r="R39" s="224"/>
      <c r="S39" s="225"/>
      <c r="T39" s="225"/>
      <c r="U39" s="225"/>
      <c r="V39" s="225"/>
      <c r="W39" s="225"/>
      <c r="X39" s="225"/>
      <c r="Y39" s="13">
        <f t="shared" si="4"/>
        <v>0</v>
      </c>
      <c r="Z39" s="228"/>
      <c r="AA39" s="228"/>
      <c r="AB39" s="228"/>
      <c r="AC39" s="13">
        <f t="shared" si="5"/>
        <v>0</v>
      </c>
      <c r="AD39" s="74">
        <f t="shared" si="6"/>
        <v>0</v>
      </c>
      <c r="AE39" s="150">
        <f t="shared" si="7"/>
        <v>0</v>
      </c>
    </row>
    <row r="40" spans="2:31" s="7" customFormat="1" ht="24" customHeight="1">
      <c r="B40" s="14">
        <v>33</v>
      </c>
      <c r="C40" s="12">
        <f>students!D40</f>
        <v>0</v>
      </c>
      <c r="D40" s="224"/>
      <c r="E40" s="225"/>
      <c r="F40" s="225"/>
      <c r="G40" s="225"/>
      <c r="H40" s="225"/>
      <c r="I40" s="225"/>
      <c r="J40" s="225"/>
      <c r="K40" s="13">
        <f t="shared" si="0"/>
        <v>0</v>
      </c>
      <c r="L40" s="228"/>
      <c r="M40" s="228"/>
      <c r="N40" s="228"/>
      <c r="O40" s="13">
        <f t="shared" si="1"/>
        <v>0</v>
      </c>
      <c r="P40" s="74">
        <f t="shared" si="2"/>
        <v>0</v>
      </c>
      <c r="Q40" s="150">
        <f t="shared" si="3"/>
        <v>0</v>
      </c>
      <c r="R40" s="224"/>
      <c r="S40" s="225"/>
      <c r="T40" s="225"/>
      <c r="U40" s="225"/>
      <c r="V40" s="225"/>
      <c r="W40" s="225"/>
      <c r="X40" s="225"/>
      <c r="Y40" s="13">
        <f t="shared" si="4"/>
        <v>0</v>
      </c>
      <c r="Z40" s="228"/>
      <c r="AA40" s="228"/>
      <c r="AB40" s="228"/>
      <c r="AC40" s="13">
        <f t="shared" si="5"/>
        <v>0</v>
      </c>
      <c r="AD40" s="74">
        <f t="shared" si="6"/>
        <v>0</v>
      </c>
      <c r="AE40" s="150">
        <f t="shared" si="7"/>
        <v>0</v>
      </c>
    </row>
    <row r="41" spans="2:31" s="7" customFormat="1" ht="24" customHeight="1">
      <c r="B41" s="14">
        <v>34</v>
      </c>
      <c r="C41" s="12">
        <f>students!D41</f>
        <v>0</v>
      </c>
      <c r="D41" s="224"/>
      <c r="E41" s="225"/>
      <c r="F41" s="225"/>
      <c r="G41" s="225"/>
      <c r="H41" s="225"/>
      <c r="I41" s="225"/>
      <c r="J41" s="225"/>
      <c r="K41" s="13">
        <f t="shared" si="0"/>
        <v>0</v>
      </c>
      <c r="L41" s="228"/>
      <c r="M41" s="228"/>
      <c r="N41" s="228"/>
      <c r="O41" s="13">
        <f t="shared" si="1"/>
        <v>0</v>
      </c>
      <c r="P41" s="74">
        <f t="shared" si="2"/>
        <v>0</v>
      </c>
      <c r="Q41" s="150">
        <f t="shared" si="3"/>
        <v>0</v>
      </c>
      <c r="R41" s="224"/>
      <c r="S41" s="225"/>
      <c r="T41" s="225"/>
      <c r="U41" s="225"/>
      <c r="V41" s="225"/>
      <c r="W41" s="225"/>
      <c r="X41" s="225"/>
      <c r="Y41" s="13">
        <f t="shared" si="4"/>
        <v>0</v>
      </c>
      <c r="Z41" s="228"/>
      <c r="AA41" s="228"/>
      <c r="AB41" s="228"/>
      <c r="AC41" s="13">
        <f t="shared" si="5"/>
        <v>0</v>
      </c>
      <c r="AD41" s="74">
        <f t="shared" si="6"/>
        <v>0</v>
      </c>
      <c r="AE41" s="150">
        <f t="shared" si="7"/>
        <v>0</v>
      </c>
    </row>
    <row r="42" spans="2:31" s="7" customFormat="1" ht="24" customHeight="1">
      <c r="B42" s="14">
        <v>35</v>
      </c>
      <c r="C42" s="12">
        <f>students!D42</f>
        <v>0</v>
      </c>
      <c r="D42" s="224"/>
      <c r="E42" s="225"/>
      <c r="F42" s="225"/>
      <c r="G42" s="225"/>
      <c r="H42" s="225"/>
      <c r="I42" s="225"/>
      <c r="J42" s="225"/>
      <c r="K42" s="13">
        <f t="shared" si="0"/>
        <v>0</v>
      </c>
      <c r="L42" s="228"/>
      <c r="M42" s="228"/>
      <c r="N42" s="228"/>
      <c r="O42" s="13">
        <f t="shared" si="1"/>
        <v>0</v>
      </c>
      <c r="P42" s="74">
        <f t="shared" si="2"/>
        <v>0</v>
      </c>
      <c r="Q42" s="150">
        <f t="shared" si="3"/>
        <v>0</v>
      </c>
      <c r="R42" s="224"/>
      <c r="S42" s="225"/>
      <c r="T42" s="225"/>
      <c r="U42" s="225"/>
      <c r="V42" s="225"/>
      <c r="W42" s="225"/>
      <c r="X42" s="225"/>
      <c r="Y42" s="13">
        <f t="shared" si="4"/>
        <v>0</v>
      </c>
      <c r="Z42" s="228"/>
      <c r="AA42" s="228"/>
      <c r="AB42" s="228"/>
      <c r="AC42" s="13">
        <f t="shared" si="5"/>
        <v>0</v>
      </c>
      <c r="AD42" s="74">
        <f t="shared" si="6"/>
        <v>0</v>
      </c>
      <c r="AE42" s="150">
        <f t="shared" si="7"/>
        <v>0</v>
      </c>
    </row>
    <row r="43" spans="2:31" s="7" customFormat="1" ht="24" customHeight="1">
      <c r="B43" s="14">
        <v>36</v>
      </c>
      <c r="C43" s="12">
        <f>students!D43</f>
        <v>0</v>
      </c>
      <c r="D43" s="224"/>
      <c r="E43" s="225"/>
      <c r="F43" s="225"/>
      <c r="G43" s="225"/>
      <c r="H43" s="225"/>
      <c r="I43" s="225"/>
      <c r="J43" s="225"/>
      <c r="K43" s="13">
        <f t="shared" si="0"/>
        <v>0</v>
      </c>
      <c r="L43" s="228"/>
      <c r="M43" s="228"/>
      <c r="N43" s="228"/>
      <c r="O43" s="13">
        <f t="shared" si="1"/>
        <v>0</v>
      </c>
      <c r="P43" s="74">
        <f t="shared" si="2"/>
        <v>0</v>
      </c>
      <c r="Q43" s="150">
        <f t="shared" si="3"/>
        <v>0</v>
      </c>
      <c r="R43" s="224"/>
      <c r="S43" s="225"/>
      <c r="T43" s="225"/>
      <c r="U43" s="225"/>
      <c r="V43" s="225"/>
      <c r="W43" s="225"/>
      <c r="X43" s="225"/>
      <c r="Y43" s="13">
        <f t="shared" si="4"/>
        <v>0</v>
      </c>
      <c r="Z43" s="228"/>
      <c r="AA43" s="228"/>
      <c r="AB43" s="228"/>
      <c r="AC43" s="13">
        <f t="shared" si="5"/>
        <v>0</v>
      </c>
      <c r="AD43" s="74">
        <f t="shared" si="6"/>
        <v>0</v>
      </c>
      <c r="AE43" s="150">
        <f t="shared" si="7"/>
        <v>0</v>
      </c>
    </row>
    <row r="44" spans="2:31" s="7" customFormat="1" ht="24" customHeight="1">
      <c r="B44" s="14">
        <v>37</v>
      </c>
      <c r="C44" s="12">
        <f>students!D44</f>
        <v>0</v>
      </c>
      <c r="D44" s="224"/>
      <c r="E44" s="225"/>
      <c r="F44" s="225"/>
      <c r="G44" s="225"/>
      <c r="H44" s="225"/>
      <c r="I44" s="225"/>
      <c r="J44" s="225"/>
      <c r="K44" s="13">
        <f t="shared" si="0"/>
        <v>0</v>
      </c>
      <c r="L44" s="228"/>
      <c r="M44" s="228"/>
      <c r="N44" s="228"/>
      <c r="O44" s="13">
        <f t="shared" si="1"/>
        <v>0</v>
      </c>
      <c r="P44" s="74">
        <f t="shared" si="2"/>
        <v>0</v>
      </c>
      <c r="Q44" s="150">
        <f t="shared" si="3"/>
        <v>0</v>
      </c>
      <c r="R44" s="224"/>
      <c r="S44" s="225"/>
      <c r="T44" s="225"/>
      <c r="U44" s="225"/>
      <c r="V44" s="225"/>
      <c r="W44" s="225"/>
      <c r="X44" s="225"/>
      <c r="Y44" s="13">
        <f t="shared" si="4"/>
        <v>0</v>
      </c>
      <c r="Z44" s="228"/>
      <c r="AA44" s="228"/>
      <c r="AB44" s="228"/>
      <c r="AC44" s="13">
        <f t="shared" si="5"/>
        <v>0</v>
      </c>
      <c r="AD44" s="74">
        <f t="shared" si="6"/>
        <v>0</v>
      </c>
      <c r="AE44" s="150">
        <f t="shared" si="7"/>
        <v>0</v>
      </c>
    </row>
    <row r="45" spans="2:31" s="7" customFormat="1" ht="24" customHeight="1">
      <c r="B45" s="14">
        <v>38</v>
      </c>
      <c r="C45" s="12">
        <f>students!D45</f>
        <v>0</v>
      </c>
      <c r="D45" s="224"/>
      <c r="E45" s="225"/>
      <c r="F45" s="225"/>
      <c r="G45" s="225"/>
      <c r="H45" s="225"/>
      <c r="I45" s="225"/>
      <c r="J45" s="225"/>
      <c r="K45" s="13">
        <f t="shared" si="0"/>
        <v>0</v>
      </c>
      <c r="L45" s="228"/>
      <c r="M45" s="228"/>
      <c r="N45" s="228"/>
      <c r="O45" s="13">
        <f t="shared" si="1"/>
        <v>0</v>
      </c>
      <c r="P45" s="74">
        <f t="shared" si="2"/>
        <v>0</v>
      </c>
      <c r="Q45" s="150">
        <f t="shared" si="3"/>
        <v>0</v>
      </c>
      <c r="R45" s="224"/>
      <c r="S45" s="225"/>
      <c r="T45" s="225"/>
      <c r="U45" s="225"/>
      <c r="V45" s="225"/>
      <c r="W45" s="225"/>
      <c r="X45" s="225"/>
      <c r="Y45" s="13">
        <f t="shared" si="4"/>
        <v>0</v>
      </c>
      <c r="Z45" s="228"/>
      <c r="AA45" s="228"/>
      <c r="AB45" s="228"/>
      <c r="AC45" s="13">
        <f t="shared" si="5"/>
        <v>0</v>
      </c>
      <c r="AD45" s="74">
        <f t="shared" si="6"/>
        <v>0</v>
      </c>
      <c r="AE45" s="150">
        <f t="shared" si="7"/>
        <v>0</v>
      </c>
    </row>
    <row r="46" spans="2:31" s="7" customFormat="1" ht="24" customHeight="1">
      <c r="B46" s="14">
        <v>39</v>
      </c>
      <c r="C46" s="12">
        <f>students!D46</f>
        <v>0</v>
      </c>
      <c r="D46" s="224"/>
      <c r="E46" s="225"/>
      <c r="F46" s="225"/>
      <c r="G46" s="225"/>
      <c r="H46" s="225"/>
      <c r="I46" s="225"/>
      <c r="J46" s="225"/>
      <c r="K46" s="13">
        <f t="shared" si="0"/>
        <v>0</v>
      </c>
      <c r="L46" s="228"/>
      <c r="M46" s="228"/>
      <c r="N46" s="228"/>
      <c r="O46" s="13">
        <f t="shared" si="1"/>
        <v>0</v>
      </c>
      <c r="P46" s="74">
        <f t="shared" si="2"/>
        <v>0</v>
      </c>
      <c r="Q46" s="150">
        <f t="shared" si="3"/>
        <v>0</v>
      </c>
      <c r="R46" s="224"/>
      <c r="S46" s="225"/>
      <c r="T46" s="225"/>
      <c r="U46" s="225"/>
      <c r="V46" s="225"/>
      <c r="W46" s="225"/>
      <c r="X46" s="225"/>
      <c r="Y46" s="13">
        <f t="shared" si="4"/>
        <v>0</v>
      </c>
      <c r="Z46" s="228"/>
      <c r="AA46" s="228"/>
      <c r="AB46" s="228"/>
      <c r="AC46" s="13">
        <f t="shared" si="5"/>
        <v>0</v>
      </c>
      <c r="AD46" s="74">
        <f t="shared" si="6"/>
        <v>0</v>
      </c>
      <c r="AE46" s="150">
        <f t="shared" si="7"/>
        <v>0</v>
      </c>
    </row>
    <row r="47" spans="2:31" s="7" customFormat="1" ht="24" customHeight="1">
      <c r="B47" s="14">
        <v>40</v>
      </c>
      <c r="C47" s="12">
        <f>students!D47</f>
        <v>0</v>
      </c>
      <c r="D47" s="224"/>
      <c r="E47" s="225"/>
      <c r="F47" s="225"/>
      <c r="G47" s="225"/>
      <c r="H47" s="225"/>
      <c r="I47" s="225"/>
      <c r="J47" s="225"/>
      <c r="K47" s="13">
        <f t="shared" si="0"/>
        <v>0</v>
      </c>
      <c r="L47" s="228"/>
      <c r="M47" s="228"/>
      <c r="N47" s="228"/>
      <c r="O47" s="13">
        <f t="shared" si="1"/>
        <v>0</v>
      </c>
      <c r="P47" s="74">
        <f t="shared" si="2"/>
        <v>0</v>
      </c>
      <c r="Q47" s="150">
        <f t="shared" si="3"/>
        <v>0</v>
      </c>
      <c r="R47" s="224"/>
      <c r="S47" s="225"/>
      <c r="T47" s="225"/>
      <c r="U47" s="225"/>
      <c r="V47" s="225"/>
      <c r="W47" s="225"/>
      <c r="X47" s="225"/>
      <c r="Y47" s="13">
        <f t="shared" si="4"/>
        <v>0</v>
      </c>
      <c r="Z47" s="228"/>
      <c r="AA47" s="228"/>
      <c r="AB47" s="228"/>
      <c r="AC47" s="13">
        <f t="shared" si="5"/>
        <v>0</v>
      </c>
      <c r="AD47" s="74">
        <f t="shared" si="6"/>
        <v>0</v>
      </c>
      <c r="AE47" s="150">
        <f t="shared" si="7"/>
        <v>0</v>
      </c>
    </row>
    <row r="48" spans="2:31" s="7" customFormat="1" ht="24" customHeight="1">
      <c r="B48" s="14">
        <v>41</v>
      </c>
      <c r="C48" s="12">
        <f>students!D48</f>
        <v>0</v>
      </c>
      <c r="D48" s="224"/>
      <c r="E48" s="225"/>
      <c r="F48" s="225"/>
      <c r="G48" s="225"/>
      <c r="H48" s="225"/>
      <c r="I48" s="225"/>
      <c r="J48" s="225"/>
      <c r="K48" s="13">
        <f t="shared" si="0"/>
        <v>0</v>
      </c>
      <c r="L48" s="228"/>
      <c r="M48" s="228"/>
      <c r="N48" s="228"/>
      <c r="O48" s="13">
        <f t="shared" si="1"/>
        <v>0</v>
      </c>
      <c r="P48" s="74">
        <f t="shared" si="2"/>
        <v>0</v>
      </c>
      <c r="Q48" s="150">
        <f t="shared" si="3"/>
        <v>0</v>
      </c>
      <c r="R48" s="224"/>
      <c r="S48" s="225"/>
      <c r="T48" s="225"/>
      <c r="U48" s="225"/>
      <c r="V48" s="225"/>
      <c r="W48" s="225"/>
      <c r="X48" s="225"/>
      <c r="Y48" s="13">
        <f t="shared" si="4"/>
        <v>0</v>
      </c>
      <c r="Z48" s="228"/>
      <c r="AA48" s="228"/>
      <c r="AB48" s="228"/>
      <c r="AC48" s="13">
        <f t="shared" si="5"/>
        <v>0</v>
      </c>
      <c r="AD48" s="74">
        <f t="shared" si="6"/>
        <v>0</v>
      </c>
      <c r="AE48" s="150">
        <f t="shared" si="7"/>
        <v>0</v>
      </c>
    </row>
    <row r="49" spans="2:31" s="7" customFormat="1" ht="24" customHeight="1">
      <c r="B49" s="14">
        <v>42</v>
      </c>
      <c r="C49" s="12">
        <f>students!D49</f>
        <v>0</v>
      </c>
      <c r="D49" s="224"/>
      <c r="E49" s="225"/>
      <c r="F49" s="225"/>
      <c r="G49" s="225"/>
      <c r="H49" s="225"/>
      <c r="I49" s="225"/>
      <c r="J49" s="225"/>
      <c r="K49" s="13">
        <f t="shared" si="0"/>
        <v>0</v>
      </c>
      <c r="L49" s="228"/>
      <c r="M49" s="228"/>
      <c r="N49" s="228"/>
      <c r="O49" s="13">
        <f t="shared" si="1"/>
        <v>0</v>
      </c>
      <c r="P49" s="74">
        <f t="shared" si="2"/>
        <v>0</v>
      </c>
      <c r="Q49" s="150">
        <f t="shared" si="3"/>
        <v>0</v>
      </c>
      <c r="R49" s="224"/>
      <c r="S49" s="225"/>
      <c r="T49" s="225"/>
      <c r="U49" s="225"/>
      <c r="V49" s="225"/>
      <c r="W49" s="225"/>
      <c r="X49" s="225"/>
      <c r="Y49" s="13">
        <f t="shared" si="4"/>
        <v>0</v>
      </c>
      <c r="Z49" s="228"/>
      <c r="AA49" s="228"/>
      <c r="AB49" s="228"/>
      <c r="AC49" s="13">
        <f t="shared" si="5"/>
        <v>0</v>
      </c>
      <c r="AD49" s="74">
        <f t="shared" si="6"/>
        <v>0</v>
      </c>
      <c r="AE49" s="150">
        <f t="shared" si="7"/>
        <v>0</v>
      </c>
    </row>
    <row r="50" spans="2:31" s="7" customFormat="1" ht="24" customHeight="1">
      <c r="B50" s="14">
        <v>43</v>
      </c>
      <c r="C50" s="12">
        <f>students!D50</f>
        <v>0</v>
      </c>
      <c r="D50" s="224"/>
      <c r="E50" s="225"/>
      <c r="F50" s="225"/>
      <c r="G50" s="225"/>
      <c r="H50" s="225"/>
      <c r="I50" s="225"/>
      <c r="J50" s="225"/>
      <c r="K50" s="13">
        <f t="shared" si="0"/>
        <v>0</v>
      </c>
      <c r="L50" s="228"/>
      <c r="M50" s="228"/>
      <c r="N50" s="228"/>
      <c r="O50" s="13">
        <f t="shared" si="1"/>
        <v>0</v>
      </c>
      <c r="P50" s="74">
        <f t="shared" si="2"/>
        <v>0</v>
      </c>
      <c r="Q50" s="150">
        <f t="shared" si="3"/>
        <v>0</v>
      </c>
      <c r="R50" s="224"/>
      <c r="S50" s="225"/>
      <c r="T50" s="225"/>
      <c r="U50" s="225"/>
      <c r="V50" s="225"/>
      <c r="W50" s="225"/>
      <c r="X50" s="225"/>
      <c r="Y50" s="13">
        <f t="shared" si="4"/>
        <v>0</v>
      </c>
      <c r="Z50" s="228"/>
      <c r="AA50" s="228"/>
      <c r="AB50" s="228"/>
      <c r="AC50" s="13">
        <f t="shared" si="5"/>
        <v>0</v>
      </c>
      <c r="AD50" s="74">
        <f t="shared" si="6"/>
        <v>0</v>
      </c>
      <c r="AE50" s="150">
        <f t="shared" si="7"/>
        <v>0</v>
      </c>
    </row>
    <row r="51" spans="2:31" s="7" customFormat="1" ht="24" customHeight="1">
      <c r="B51" s="14">
        <v>44</v>
      </c>
      <c r="C51" s="12">
        <f>students!D51</f>
        <v>0</v>
      </c>
      <c r="D51" s="224"/>
      <c r="E51" s="225"/>
      <c r="F51" s="225"/>
      <c r="G51" s="225"/>
      <c r="H51" s="225"/>
      <c r="I51" s="225"/>
      <c r="J51" s="225"/>
      <c r="K51" s="13">
        <f t="shared" si="0"/>
        <v>0</v>
      </c>
      <c r="L51" s="228"/>
      <c r="M51" s="228"/>
      <c r="N51" s="228"/>
      <c r="O51" s="13">
        <f t="shared" si="1"/>
        <v>0</v>
      </c>
      <c r="P51" s="74">
        <f t="shared" si="2"/>
        <v>0</v>
      </c>
      <c r="Q51" s="150">
        <f t="shared" si="3"/>
        <v>0</v>
      </c>
      <c r="R51" s="224"/>
      <c r="S51" s="225"/>
      <c r="T51" s="225"/>
      <c r="U51" s="225"/>
      <c r="V51" s="225"/>
      <c r="W51" s="225"/>
      <c r="X51" s="225"/>
      <c r="Y51" s="13">
        <f t="shared" si="4"/>
        <v>0</v>
      </c>
      <c r="Z51" s="228"/>
      <c r="AA51" s="228"/>
      <c r="AB51" s="228"/>
      <c r="AC51" s="13">
        <f t="shared" si="5"/>
        <v>0</v>
      </c>
      <c r="AD51" s="74">
        <f t="shared" si="6"/>
        <v>0</v>
      </c>
      <c r="AE51" s="150">
        <f t="shared" si="7"/>
        <v>0</v>
      </c>
    </row>
    <row r="52" spans="2:31" s="7" customFormat="1" ht="24" customHeight="1">
      <c r="B52" s="14">
        <v>45</v>
      </c>
      <c r="C52" s="12">
        <f>students!D52</f>
        <v>0</v>
      </c>
      <c r="D52" s="224"/>
      <c r="E52" s="225"/>
      <c r="F52" s="225"/>
      <c r="G52" s="225"/>
      <c r="H52" s="225"/>
      <c r="I52" s="225"/>
      <c r="J52" s="225"/>
      <c r="K52" s="13">
        <f t="shared" si="0"/>
        <v>0</v>
      </c>
      <c r="L52" s="228"/>
      <c r="M52" s="228"/>
      <c r="N52" s="228"/>
      <c r="O52" s="13">
        <f t="shared" si="1"/>
        <v>0</v>
      </c>
      <c r="P52" s="74">
        <f t="shared" si="2"/>
        <v>0</v>
      </c>
      <c r="Q52" s="150">
        <f t="shared" si="3"/>
        <v>0</v>
      </c>
      <c r="R52" s="224"/>
      <c r="S52" s="225"/>
      <c r="T52" s="225"/>
      <c r="U52" s="225"/>
      <c r="V52" s="225"/>
      <c r="W52" s="225"/>
      <c r="X52" s="225"/>
      <c r="Y52" s="13">
        <f t="shared" si="4"/>
        <v>0</v>
      </c>
      <c r="Z52" s="228"/>
      <c r="AA52" s="228"/>
      <c r="AB52" s="228"/>
      <c r="AC52" s="13">
        <f t="shared" si="5"/>
        <v>0</v>
      </c>
      <c r="AD52" s="74">
        <f t="shared" si="6"/>
        <v>0</v>
      </c>
      <c r="AE52" s="150">
        <f t="shared" si="7"/>
        <v>0</v>
      </c>
    </row>
    <row r="53" spans="2:31" s="7" customFormat="1" ht="24" customHeight="1">
      <c r="B53" s="14">
        <v>46</v>
      </c>
      <c r="C53" s="12">
        <f>students!D53</f>
        <v>0</v>
      </c>
      <c r="D53" s="224"/>
      <c r="E53" s="225"/>
      <c r="F53" s="225"/>
      <c r="G53" s="225"/>
      <c r="H53" s="225"/>
      <c r="I53" s="225"/>
      <c r="J53" s="225"/>
      <c r="K53" s="13">
        <f t="shared" si="0"/>
        <v>0</v>
      </c>
      <c r="L53" s="228"/>
      <c r="M53" s="228"/>
      <c r="N53" s="228"/>
      <c r="O53" s="13">
        <f t="shared" si="1"/>
        <v>0</v>
      </c>
      <c r="P53" s="74">
        <f t="shared" si="2"/>
        <v>0</v>
      </c>
      <c r="Q53" s="150">
        <f t="shared" si="3"/>
        <v>0</v>
      </c>
      <c r="R53" s="224"/>
      <c r="S53" s="225"/>
      <c r="T53" s="225"/>
      <c r="U53" s="225"/>
      <c r="V53" s="225"/>
      <c r="W53" s="225"/>
      <c r="X53" s="225"/>
      <c r="Y53" s="13">
        <f t="shared" si="4"/>
        <v>0</v>
      </c>
      <c r="Z53" s="228"/>
      <c r="AA53" s="228"/>
      <c r="AB53" s="228"/>
      <c r="AC53" s="13">
        <f t="shared" si="5"/>
        <v>0</v>
      </c>
      <c r="AD53" s="74">
        <f t="shared" si="6"/>
        <v>0</v>
      </c>
      <c r="AE53" s="150">
        <f t="shared" si="7"/>
        <v>0</v>
      </c>
    </row>
    <row r="54" spans="2:31" s="7" customFormat="1" ht="24" customHeight="1">
      <c r="B54" s="14">
        <v>47</v>
      </c>
      <c r="C54" s="12">
        <f>students!D54</f>
        <v>0</v>
      </c>
      <c r="D54" s="224"/>
      <c r="E54" s="225"/>
      <c r="F54" s="225"/>
      <c r="G54" s="225"/>
      <c r="H54" s="225"/>
      <c r="I54" s="225"/>
      <c r="J54" s="225"/>
      <c r="K54" s="13">
        <f t="shared" si="0"/>
        <v>0</v>
      </c>
      <c r="L54" s="228"/>
      <c r="M54" s="228"/>
      <c r="N54" s="228"/>
      <c r="O54" s="13">
        <f t="shared" si="1"/>
        <v>0</v>
      </c>
      <c r="P54" s="74">
        <f t="shared" si="2"/>
        <v>0</v>
      </c>
      <c r="Q54" s="150">
        <f t="shared" si="3"/>
        <v>0</v>
      </c>
      <c r="R54" s="224"/>
      <c r="S54" s="225"/>
      <c r="T54" s="225"/>
      <c r="U54" s="225"/>
      <c r="V54" s="225"/>
      <c r="W54" s="225"/>
      <c r="X54" s="225"/>
      <c r="Y54" s="13">
        <f t="shared" si="4"/>
        <v>0</v>
      </c>
      <c r="Z54" s="228"/>
      <c r="AA54" s="228"/>
      <c r="AB54" s="228"/>
      <c r="AC54" s="13">
        <f t="shared" si="5"/>
        <v>0</v>
      </c>
      <c r="AD54" s="74">
        <f t="shared" si="6"/>
        <v>0</v>
      </c>
      <c r="AE54" s="150">
        <f t="shared" si="7"/>
        <v>0</v>
      </c>
    </row>
    <row r="55" spans="2:31" s="7" customFormat="1" ht="24" customHeight="1">
      <c r="B55" s="14">
        <v>48</v>
      </c>
      <c r="C55" s="12">
        <f>students!D55</f>
        <v>0</v>
      </c>
      <c r="D55" s="224"/>
      <c r="E55" s="225"/>
      <c r="F55" s="225"/>
      <c r="G55" s="225"/>
      <c r="H55" s="225"/>
      <c r="I55" s="225"/>
      <c r="J55" s="225"/>
      <c r="K55" s="13">
        <f t="shared" si="0"/>
        <v>0</v>
      </c>
      <c r="L55" s="228"/>
      <c r="M55" s="228"/>
      <c r="N55" s="228"/>
      <c r="O55" s="13">
        <f t="shared" si="1"/>
        <v>0</v>
      </c>
      <c r="P55" s="74">
        <f t="shared" si="2"/>
        <v>0</v>
      </c>
      <c r="Q55" s="150">
        <f t="shared" si="3"/>
        <v>0</v>
      </c>
      <c r="R55" s="224"/>
      <c r="S55" s="225"/>
      <c r="T55" s="225"/>
      <c r="U55" s="225"/>
      <c r="V55" s="225"/>
      <c r="W55" s="225"/>
      <c r="X55" s="225"/>
      <c r="Y55" s="13">
        <f t="shared" si="4"/>
        <v>0</v>
      </c>
      <c r="Z55" s="228"/>
      <c r="AA55" s="228"/>
      <c r="AB55" s="228"/>
      <c r="AC55" s="13">
        <f t="shared" si="5"/>
        <v>0</v>
      </c>
      <c r="AD55" s="74">
        <f t="shared" si="6"/>
        <v>0</v>
      </c>
      <c r="AE55" s="150">
        <f t="shared" si="7"/>
        <v>0</v>
      </c>
    </row>
    <row r="56" spans="2:31" s="7" customFormat="1" ht="24" customHeight="1">
      <c r="B56" s="14">
        <v>49</v>
      </c>
      <c r="C56" s="12">
        <f>students!D56</f>
        <v>0</v>
      </c>
      <c r="D56" s="224"/>
      <c r="E56" s="225"/>
      <c r="F56" s="225"/>
      <c r="G56" s="225"/>
      <c r="H56" s="225"/>
      <c r="I56" s="225"/>
      <c r="J56" s="225"/>
      <c r="K56" s="13">
        <f t="shared" si="0"/>
        <v>0</v>
      </c>
      <c r="L56" s="228"/>
      <c r="M56" s="228"/>
      <c r="N56" s="228"/>
      <c r="O56" s="13">
        <f t="shared" si="1"/>
        <v>0</v>
      </c>
      <c r="P56" s="74">
        <f t="shared" si="2"/>
        <v>0</v>
      </c>
      <c r="Q56" s="150">
        <f t="shared" si="3"/>
        <v>0</v>
      </c>
      <c r="R56" s="224"/>
      <c r="S56" s="225"/>
      <c r="T56" s="225"/>
      <c r="U56" s="225"/>
      <c r="V56" s="225"/>
      <c r="W56" s="225"/>
      <c r="X56" s="225"/>
      <c r="Y56" s="13">
        <f t="shared" si="4"/>
        <v>0</v>
      </c>
      <c r="Z56" s="228"/>
      <c r="AA56" s="228"/>
      <c r="AB56" s="228"/>
      <c r="AC56" s="13">
        <f t="shared" si="5"/>
        <v>0</v>
      </c>
      <c r="AD56" s="74">
        <f t="shared" si="6"/>
        <v>0</v>
      </c>
      <c r="AE56" s="150">
        <f t="shared" si="7"/>
        <v>0</v>
      </c>
    </row>
    <row r="57" spans="2:31" s="7" customFormat="1" ht="24" customHeight="1" thickBot="1">
      <c r="B57" s="15">
        <v>50</v>
      </c>
      <c r="C57" s="12">
        <f>students!D57</f>
        <v>0</v>
      </c>
      <c r="D57" s="224"/>
      <c r="E57" s="225"/>
      <c r="F57" s="225"/>
      <c r="G57" s="225"/>
      <c r="H57" s="225"/>
      <c r="I57" s="225"/>
      <c r="J57" s="225"/>
      <c r="K57" s="13">
        <f t="shared" si="0"/>
        <v>0</v>
      </c>
      <c r="L57" s="228"/>
      <c r="M57" s="228"/>
      <c r="N57" s="228"/>
      <c r="O57" s="13">
        <f t="shared" si="1"/>
        <v>0</v>
      </c>
      <c r="P57" s="74">
        <f t="shared" si="2"/>
        <v>0</v>
      </c>
      <c r="Q57" s="150">
        <f t="shared" si="3"/>
        <v>0</v>
      </c>
      <c r="R57" s="224"/>
      <c r="S57" s="225"/>
      <c r="T57" s="225"/>
      <c r="U57" s="225"/>
      <c r="V57" s="225"/>
      <c r="W57" s="225"/>
      <c r="X57" s="225"/>
      <c r="Y57" s="13">
        <f t="shared" si="4"/>
        <v>0</v>
      </c>
      <c r="Z57" s="228"/>
      <c r="AA57" s="228"/>
      <c r="AB57" s="228"/>
      <c r="AC57" s="13">
        <f t="shared" si="5"/>
        <v>0</v>
      </c>
      <c r="AD57" s="74">
        <f t="shared" si="6"/>
        <v>0</v>
      </c>
      <c r="AE57" s="150">
        <f t="shared" si="7"/>
        <v>0</v>
      </c>
    </row>
    <row r="58" spans="2:31" s="7" customFormat="1" ht="24" customHeight="1">
      <c r="B58" s="11">
        <v>51</v>
      </c>
      <c r="C58" s="12">
        <f>students!D58</f>
        <v>0</v>
      </c>
      <c r="D58" s="224"/>
      <c r="E58" s="225"/>
      <c r="F58" s="225"/>
      <c r="G58" s="225"/>
      <c r="H58" s="225"/>
      <c r="I58" s="225"/>
      <c r="J58" s="225"/>
      <c r="K58" s="13">
        <f t="shared" si="0"/>
        <v>0</v>
      </c>
      <c r="L58" s="228"/>
      <c r="M58" s="228"/>
      <c r="N58" s="228"/>
      <c r="O58" s="13">
        <f t="shared" si="1"/>
        <v>0</v>
      </c>
      <c r="P58" s="74">
        <f t="shared" si="2"/>
        <v>0</v>
      </c>
      <c r="Q58" s="150">
        <f t="shared" si="3"/>
        <v>0</v>
      </c>
      <c r="R58" s="224"/>
      <c r="S58" s="225"/>
      <c r="T58" s="225"/>
      <c r="U58" s="225"/>
      <c r="V58" s="225"/>
      <c r="W58" s="225"/>
      <c r="X58" s="225"/>
      <c r="Y58" s="13">
        <f t="shared" si="4"/>
        <v>0</v>
      </c>
      <c r="Z58" s="228"/>
      <c r="AA58" s="228"/>
      <c r="AB58" s="228"/>
      <c r="AC58" s="13">
        <f t="shared" si="5"/>
        <v>0</v>
      </c>
      <c r="AD58" s="74">
        <f t="shared" si="6"/>
        <v>0</v>
      </c>
      <c r="AE58" s="150">
        <f t="shared" si="7"/>
        <v>0</v>
      </c>
    </row>
    <row r="59" spans="2:31" s="7" customFormat="1" ht="24" customHeight="1">
      <c r="B59" s="14">
        <v>52</v>
      </c>
      <c r="C59" s="12">
        <f>students!D59</f>
        <v>0</v>
      </c>
      <c r="D59" s="224"/>
      <c r="E59" s="225"/>
      <c r="F59" s="225"/>
      <c r="G59" s="225"/>
      <c r="H59" s="225"/>
      <c r="I59" s="225"/>
      <c r="J59" s="225"/>
      <c r="K59" s="13">
        <f t="shared" si="0"/>
        <v>0</v>
      </c>
      <c r="L59" s="228"/>
      <c r="M59" s="228"/>
      <c r="N59" s="228"/>
      <c r="O59" s="13">
        <f t="shared" si="1"/>
        <v>0</v>
      </c>
      <c r="P59" s="74">
        <f t="shared" si="2"/>
        <v>0</v>
      </c>
      <c r="Q59" s="150">
        <f t="shared" si="3"/>
        <v>0</v>
      </c>
      <c r="R59" s="224"/>
      <c r="S59" s="225"/>
      <c r="T59" s="225"/>
      <c r="U59" s="225"/>
      <c r="V59" s="225"/>
      <c r="W59" s="225"/>
      <c r="X59" s="225"/>
      <c r="Y59" s="13">
        <f t="shared" si="4"/>
        <v>0</v>
      </c>
      <c r="Z59" s="228"/>
      <c r="AA59" s="228"/>
      <c r="AB59" s="228"/>
      <c r="AC59" s="13">
        <f t="shared" si="5"/>
        <v>0</v>
      </c>
      <c r="AD59" s="74">
        <f t="shared" si="6"/>
        <v>0</v>
      </c>
      <c r="AE59" s="150">
        <f t="shared" si="7"/>
        <v>0</v>
      </c>
    </row>
    <row r="60" spans="2:31" s="7" customFormat="1" ht="24" customHeight="1">
      <c r="B60" s="14">
        <v>53</v>
      </c>
      <c r="C60" s="12">
        <f>students!D60</f>
        <v>0</v>
      </c>
      <c r="D60" s="224"/>
      <c r="E60" s="225"/>
      <c r="F60" s="225"/>
      <c r="G60" s="225"/>
      <c r="H60" s="225"/>
      <c r="I60" s="225"/>
      <c r="J60" s="225"/>
      <c r="K60" s="13">
        <f t="shared" si="0"/>
        <v>0</v>
      </c>
      <c r="L60" s="228"/>
      <c r="M60" s="228"/>
      <c r="N60" s="228"/>
      <c r="O60" s="13">
        <f t="shared" si="1"/>
        <v>0</v>
      </c>
      <c r="P60" s="74">
        <f t="shared" si="2"/>
        <v>0</v>
      </c>
      <c r="Q60" s="150">
        <f t="shared" si="3"/>
        <v>0</v>
      </c>
      <c r="R60" s="224"/>
      <c r="S60" s="225"/>
      <c r="T60" s="225"/>
      <c r="U60" s="225"/>
      <c r="V60" s="225"/>
      <c r="W60" s="225"/>
      <c r="X60" s="225"/>
      <c r="Y60" s="13">
        <f t="shared" si="4"/>
        <v>0</v>
      </c>
      <c r="Z60" s="228"/>
      <c r="AA60" s="228"/>
      <c r="AB60" s="228"/>
      <c r="AC60" s="13">
        <f t="shared" si="5"/>
        <v>0</v>
      </c>
      <c r="AD60" s="74">
        <f t="shared" si="6"/>
        <v>0</v>
      </c>
      <c r="AE60" s="150">
        <f t="shared" si="7"/>
        <v>0</v>
      </c>
    </row>
    <row r="61" spans="2:31" s="7" customFormat="1" ht="24" customHeight="1">
      <c r="B61" s="14">
        <v>54</v>
      </c>
      <c r="C61" s="12">
        <f>students!D61</f>
        <v>0</v>
      </c>
      <c r="D61" s="224"/>
      <c r="E61" s="225"/>
      <c r="F61" s="225"/>
      <c r="G61" s="225"/>
      <c r="H61" s="225"/>
      <c r="I61" s="225"/>
      <c r="J61" s="225"/>
      <c r="K61" s="13">
        <f t="shared" si="0"/>
        <v>0</v>
      </c>
      <c r="L61" s="228"/>
      <c r="M61" s="228"/>
      <c r="N61" s="228"/>
      <c r="O61" s="13">
        <f t="shared" si="1"/>
        <v>0</v>
      </c>
      <c r="P61" s="74">
        <f t="shared" si="2"/>
        <v>0</v>
      </c>
      <c r="Q61" s="150">
        <f t="shared" si="3"/>
        <v>0</v>
      </c>
      <c r="R61" s="224"/>
      <c r="S61" s="225"/>
      <c r="T61" s="225"/>
      <c r="U61" s="225"/>
      <c r="V61" s="225"/>
      <c r="W61" s="225"/>
      <c r="X61" s="225"/>
      <c r="Y61" s="13">
        <f t="shared" si="4"/>
        <v>0</v>
      </c>
      <c r="Z61" s="228"/>
      <c r="AA61" s="228"/>
      <c r="AB61" s="228"/>
      <c r="AC61" s="13">
        <f t="shared" si="5"/>
        <v>0</v>
      </c>
      <c r="AD61" s="74">
        <f t="shared" si="6"/>
        <v>0</v>
      </c>
      <c r="AE61" s="150">
        <f t="shared" si="7"/>
        <v>0</v>
      </c>
    </row>
    <row r="62" spans="2:31" s="7" customFormat="1" ht="24" customHeight="1">
      <c r="B62" s="14">
        <v>55</v>
      </c>
      <c r="C62" s="12">
        <f>students!D62</f>
        <v>0</v>
      </c>
      <c r="D62" s="224"/>
      <c r="E62" s="225"/>
      <c r="F62" s="225"/>
      <c r="G62" s="225"/>
      <c r="H62" s="225"/>
      <c r="I62" s="225"/>
      <c r="J62" s="225"/>
      <c r="K62" s="13">
        <f t="shared" si="0"/>
        <v>0</v>
      </c>
      <c r="L62" s="228"/>
      <c r="M62" s="228"/>
      <c r="N62" s="228"/>
      <c r="O62" s="13">
        <f t="shared" si="1"/>
        <v>0</v>
      </c>
      <c r="P62" s="74">
        <f t="shared" si="2"/>
        <v>0</v>
      </c>
      <c r="Q62" s="150">
        <f t="shared" si="3"/>
        <v>0</v>
      </c>
      <c r="R62" s="224"/>
      <c r="S62" s="225"/>
      <c r="T62" s="225"/>
      <c r="U62" s="225"/>
      <c r="V62" s="225"/>
      <c r="W62" s="225"/>
      <c r="X62" s="225"/>
      <c r="Y62" s="13">
        <f t="shared" si="4"/>
        <v>0</v>
      </c>
      <c r="Z62" s="228"/>
      <c r="AA62" s="228"/>
      <c r="AB62" s="228"/>
      <c r="AC62" s="13">
        <f t="shared" si="5"/>
        <v>0</v>
      </c>
      <c r="AD62" s="74">
        <f t="shared" si="6"/>
        <v>0</v>
      </c>
      <c r="AE62" s="150">
        <f t="shared" si="7"/>
        <v>0</v>
      </c>
    </row>
    <row r="63" spans="2:31" s="7" customFormat="1" ht="24" customHeight="1">
      <c r="B63" s="14">
        <v>56</v>
      </c>
      <c r="C63" s="12">
        <f>students!D63</f>
        <v>0</v>
      </c>
      <c r="D63" s="224"/>
      <c r="E63" s="225"/>
      <c r="F63" s="225"/>
      <c r="G63" s="225"/>
      <c r="H63" s="225"/>
      <c r="I63" s="225"/>
      <c r="J63" s="225"/>
      <c r="K63" s="13">
        <f t="shared" si="0"/>
        <v>0</v>
      </c>
      <c r="L63" s="228"/>
      <c r="M63" s="228"/>
      <c r="N63" s="228"/>
      <c r="O63" s="13">
        <f t="shared" si="1"/>
        <v>0</v>
      </c>
      <c r="P63" s="74">
        <f t="shared" si="2"/>
        <v>0</v>
      </c>
      <c r="Q63" s="150">
        <f t="shared" si="3"/>
        <v>0</v>
      </c>
      <c r="R63" s="224"/>
      <c r="S63" s="225"/>
      <c r="T63" s="225"/>
      <c r="U63" s="225"/>
      <c r="V63" s="225"/>
      <c r="W63" s="225"/>
      <c r="X63" s="225"/>
      <c r="Y63" s="13">
        <f t="shared" si="4"/>
        <v>0</v>
      </c>
      <c r="Z63" s="228"/>
      <c r="AA63" s="228"/>
      <c r="AB63" s="228"/>
      <c r="AC63" s="13">
        <f t="shared" si="5"/>
        <v>0</v>
      </c>
      <c r="AD63" s="74">
        <f t="shared" si="6"/>
        <v>0</v>
      </c>
      <c r="AE63" s="150">
        <f t="shared" si="7"/>
        <v>0</v>
      </c>
    </row>
    <row r="64" spans="2:31" s="7" customFormat="1" ht="24" customHeight="1">
      <c r="B64" s="14">
        <v>57</v>
      </c>
      <c r="C64" s="12">
        <f>students!D64</f>
        <v>0</v>
      </c>
      <c r="D64" s="224"/>
      <c r="E64" s="225"/>
      <c r="F64" s="225"/>
      <c r="G64" s="225"/>
      <c r="H64" s="225"/>
      <c r="I64" s="225"/>
      <c r="J64" s="225"/>
      <c r="K64" s="13">
        <f t="shared" si="0"/>
        <v>0</v>
      </c>
      <c r="L64" s="228"/>
      <c r="M64" s="228"/>
      <c r="N64" s="228"/>
      <c r="O64" s="13">
        <f t="shared" si="1"/>
        <v>0</v>
      </c>
      <c r="P64" s="74">
        <f t="shared" si="2"/>
        <v>0</v>
      </c>
      <c r="Q64" s="150">
        <f t="shared" si="3"/>
        <v>0</v>
      </c>
      <c r="R64" s="224"/>
      <c r="S64" s="225"/>
      <c r="T64" s="225"/>
      <c r="U64" s="225"/>
      <c r="V64" s="225"/>
      <c r="W64" s="225"/>
      <c r="X64" s="225"/>
      <c r="Y64" s="13">
        <f t="shared" si="4"/>
        <v>0</v>
      </c>
      <c r="Z64" s="228"/>
      <c r="AA64" s="228"/>
      <c r="AB64" s="228"/>
      <c r="AC64" s="13">
        <f t="shared" si="5"/>
        <v>0</v>
      </c>
      <c r="AD64" s="74">
        <f t="shared" si="6"/>
        <v>0</v>
      </c>
      <c r="AE64" s="150">
        <f t="shared" si="7"/>
        <v>0</v>
      </c>
    </row>
    <row r="65" spans="2:31" s="7" customFormat="1" ht="24" customHeight="1">
      <c r="B65" s="14">
        <v>58</v>
      </c>
      <c r="C65" s="12">
        <f>students!D65</f>
        <v>0</v>
      </c>
      <c r="D65" s="224"/>
      <c r="E65" s="225"/>
      <c r="F65" s="225"/>
      <c r="G65" s="225"/>
      <c r="H65" s="225"/>
      <c r="I65" s="225"/>
      <c r="J65" s="225"/>
      <c r="K65" s="13">
        <f t="shared" si="0"/>
        <v>0</v>
      </c>
      <c r="L65" s="228"/>
      <c r="M65" s="228"/>
      <c r="N65" s="228"/>
      <c r="O65" s="13">
        <f t="shared" si="1"/>
        <v>0</v>
      </c>
      <c r="P65" s="74">
        <f t="shared" si="2"/>
        <v>0</v>
      </c>
      <c r="Q65" s="150">
        <f t="shared" si="3"/>
        <v>0</v>
      </c>
      <c r="R65" s="224"/>
      <c r="S65" s="225"/>
      <c r="T65" s="225"/>
      <c r="U65" s="225"/>
      <c r="V65" s="225"/>
      <c r="W65" s="225"/>
      <c r="X65" s="225"/>
      <c r="Y65" s="13">
        <f t="shared" si="4"/>
        <v>0</v>
      </c>
      <c r="Z65" s="228"/>
      <c r="AA65" s="228"/>
      <c r="AB65" s="228"/>
      <c r="AC65" s="13">
        <f t="shared" si="5"/>
        <v>0</v>
      </c>
      <c r="AD65" s="74">
        <f t="shared" si="6"/>
        <v>0</v>
      </c>
      <c r="AE65" s="150">
        <f t="shared" si="7"/>
        <v>0</v>
      </c>
    </row>
    <row r="66" spans="2:31" s="7" customFormat="1" ht="24" customHeight="1">
      <c r="B66" s="14">
        <v>59</v>
      </c>
      <c r="C66" s="12">
        <f>students!D66</f>
        <v>0</v>
      </c>
      <c r="D66" s="224"/>
      <c r="E66" s="225"/>
      <c r="F66" s="225"/>
      <c r="G66" s="225"/>
      <c r="H66" s="225"/>
      <c r="I66" s="225"/>
      <c r="J66" s="225"/>
      <c r="K66" s="13">
        <f t="shared" si="0"/>
        <v>0</v>
      </c>
      <c r="L66" s="228"/>
      <c r="M66" s="228"/>
      <c r="N66" s="228"/>
      <c r="O66" s="13">
        <f t="shared" si="1"/>
        <v>0</v>
      </c>
      <c r="P66" s="74">
        <f t="shared" si="2"/>
        <v>0</v>
      </c>
      <c r="Q66" s="150">
        <f t="shared" si="3"/>
        <v>0</v>
      </c>
      <c r="R66" s="224"/>
      <c r="S66" s="225"/>
      <c r="T66" s="225"/>
      <c r="U66" s="225"/>
      <c r="V66" s="225"/>
      <c r="W66" s="225"/>
      <c r="X66" s="225"/>
      <c r="Y66" s="13">
        <f t="shared" si="4"/>
        <v>0</v>
      </c>
      <c r="Z66" s="228"/>
      <c r="AA66" s="228"/>
      <c r="AB66" s="228"/>
      <c r="AC66" s="13">
        <f t="shared" si="5"/>
        <v>0</v>
      </c>
      <c r="AD66" s="74">
        <f t="shared" si="6"/>
        <v>0</v>
      </c>
      <c r="AE66" s="150">
        <f t="shared" si="7"/>
        <v>0</v>
      </c>
    </row>
    <row r="67" spans="2:31" s="7" customFormat="1" ht="24" customHeight="1">
      <c r="B67" s="14">
        <v>60</v>
      </c>
      <c r="C67" s="12">
        <f>students!D67</f>
        <v>0</v>
      </c>
      <c r="D67" s="224"/>
      <c r="E67" s="225"/>
      <c r="F67" s="225"/>
      <c r="G67" s="225"/>
      <c r="H67" s="225"/>
      <c r="I67" s="225"/>
      <c r="J67" s="225"/>
      <c r="K67" s="13">
        <f t="shared" si="0"/>
        <v>0</v>
      </c>
      <c r="L67" s="228"/>
      <c r="M67" s="228"/>
      <c r="N67" s="228"/>
      <c r="O67" s="13">
        <f t="shared" si="1"/>
        <v>0</v>
      </c>
      <c r="P67" s="74">
        <f t="shared" si="2"/>
        <v>0</v>
      </c>
      <c r="Q67" s="150">
        <f t="shared" si="3"/>
        <v>0</v>
      </c>
      <c r="R67" s="224"/>
      <c r="S67" s="225"/>
      <c r="T67" s="225"/>
      <c r="U67" s="225"/>
      <c r="V67" s="225"/>
      <c r="W67" s="225"/>
      <c r="X67" s="225"/>
      <c r="Y67" s="13">
        <f t="shared" si="4"/>
        <v>0</v>
      </c>
      <c r="Z67" s="228"/>
      <c r="AA67" s="228"/>
      <c r="AB67" s="228"/>
      <c r="AC67" s="13">
        <f t="shared" si="5"/>
        <v>0</v>
      </c>
      <c r="AD67" s="74">
        <f t="shared" si="6"/>
        <v>0</v>
      </c>
      <c r="AE67" s="150">
        <f t="shared" si="7"/>
        <v>0</v>
      </c>
    </row>
    <row r="68" spans="2:31">
      <c r="B68" s="11">
        <v>61</v>
      </c>
      <c r="C68" s="12">
        <f>students!D68</f>
        <v>0</v>
      </c>
      <c r="D68" s="224"/>
      <c r="E68" s="225"/>
      <c r="F68" s="225"/>
      <c r="G68" s="225"/>
      <c r="H68" s="225"/>
      <c r="I68" s="225"/>
      <c r="J68" s="225"/>
      <c r="K68" s="13">
        <f t="shared" si="0"/>
        <v>0</v>
      </c>
      <c r="L68" s="228"/>
      <c r="M68" s="228"/>
      <c r="N68" s="228"/>
      <c r="O68" s="13">
        <f t="shared" si="1"/>
        <v>0</v>
      </c>
      <c r="P68" s="74">
        <f t="shared" si="2"/>
        <v>0</v>
      </c>
      <c r="Q68" s="150">
        <f t="shared" si="3"/>
        <v>0</v>
      </c>
      <c r="R68" s="224"/>
      <c r="S68" s="225"/>
      <c r="T68" s="225"/>
      <c r="U68" s="225"/>
      <c r="V68" s="225"/>
      <c r="W68" s="225"/>
      <c r="X68" s="225"/>
      <c r="Y68" s="13">
        <f t="shared" si="4"/>
        <v>0</v>
      </c>
      <c r="Z68" s="228"/>
      <c r="AA68" s="228"/>
      <c r="AB68" s="228"/>
      <c r="AC68" s="13">
        <f t="shared" si="5"/>
        <v>0</v>
      </c>
      <c r="AD68" s="74">
        <f t="shared" si="6"/>
        <v>0</v>
      </c>
      <c r="AE68" s="150">
        <f t="shared" si="7"/>
        <v>0</v>
      </c>
    </row>
    <row r="69" spans="2:31">
      <c r="B69" s="14">
        <v>62</v>
      </c>
      <c r="C69" s="12">
        <f>students!D69</f>
        <v>0</v>
      </c>
      <c r="D69" s="224"/>
      <c r="E69" s="225"/>
      <c r="F69" s="225"/>
      <c r="G69" s="225"/>
      <c r="H69" s="225"/>
      <c r="I69" s="225"/>
      <c r="J69" s="225"/>
      <c r="K69" s="13">
        <f t="shared" si="0"/>
        <v>0</v>
      </c>
      <c r="L69" s="228"/>
      <c r="M69" s="228"/>
      <c r="N69" s="228"/>
      <c r="O69" s="13">
        <f t="shared" si="1"/>
        <v>0</v>
      </c>
      <c r="P69" s="74">
        <f t="shared" si="2"/>
        <v>0</v>
      </c>
      <c r="Q69" s="150">
        <f t="shared" si="3"/>
        <v>0</v>
      </c>
      <c r="R69" s="224"/>
      <c r="S69" s="225"/>
      <c r="T69" s="225"/>
      <c r="U69" s="225"/>
      <c r="V69" s="225"/>
      <c r="W69" s="225"/>
      <c r="X69" s="225"/>
      <c r="Y69" s="13">
        <f t="shared" si="4"/>
        <v>0</v>
      </c>
      <c r="Z69" s="228"/>
      <c r="AA69" s="228"/>
      <c r="AB69" s="228"/>
      <c r="AC69" s="13">
        <f t="shared" si="5"/>
        <v>0</v>
      </c>
      <c r="AD69" s="74">
        <f t="shared" si="6"/>
        <v>0</v>
      </c>
      <c r="AE69" s="150">
        <f t="shared" si="7"/>
        <v>0</v>
      </c>
    </row>
    <row r="70" spans="2:31">
      <c r="B70" s="14">
        <v>63</v>
      </c>
      <c r="C70" s="12">
        <f>students!D70</f>
        <v>0</v>
      </c>
      <c r="D70" s="224"/>
      <c r="E70" s="225"/>
      <c r="F70" s="225"/>
      <c r="G70" s="225"/>
      <c r="H70" s="225"/>
      <c r="I70" s="225"/>
      <c r="J70" s="225"/>
      <c r="K70" s="13">
        <f t="shared" si="0"/>
        <v>0</v>
      </c>
      <c r="L70" s="228"/>
      <c r="M70" s="228"/>
      <c r="N70" s="228"/>
      <c r="O70" s="13">
        <f t="shared" si="1"/>
        <v>0</v>
      </c>
      <c r="P70" s="74">
        <f t="shared" si="2"/>
        <v>0</v>
      </c>
      <c r="Q70" s="150">
        <f t="shared" si="3"/>
        <v>0</v>
      </c>
      <c r="R70" s="224"/>
      <c r="S70" s="225"/>
      <c r="T70" s="225"/>
      <c r="U70" s="225"/>
      <c r="V70" s="225"/>
      <c r="W70" s="225"/>
      <c r="X70" s="225"/>
      <c r="Y70" s="13">
        <f t="shared" si="4"/>
        <v>0</v>
      </c>
      <c r="Z70" s="228"/>
      <c r="AA70" s="228"/>
      <c r="AB70" s="228"/>
      <c r="AC70" s="13">
        <f t="shared" si="5"/>
        <v>0</v>
      </c>
      <c r="AD70" s="74">
        <f t="shared" si="6"/>
        <v>0</v>
      </c>
      <c r="AE70" s="150">
        <f t="shared" si="7"/>
        <v>0</v>
      </c>
    </row>
    <row r="71" spans="2:31">
      <c r="B71" s="11">
        <v>64</v>
      </c>
      <c r="C71" s="12">
        <f>students!D71</f>
        <v>0</v>
      </c>
      <c r="D71" s="224"/>
      <c r="E71" s="225"/>
      <c r="F71" s="225"/>
      <c r="G71" s="225"/>
      <c r="H71" s="225"/>
      <c r="I71" s="225"/>
      <c r="J71" s="225"/>
      <c r="K71" s="13">
        <f t="shared" si="0"/>
        <v>0</v>
      </c>
      <c r="L71" s="228"/>
      <c r="M71" s="228"/>
      <c r="N71" s="228"/>
      <c r="O71" s="13">
        <f t="shared" si="1"/>
        <v>0</v>
      </c>
      <c r="P71" s="74">
        <f t="shared" si="2"/>
        <v>0</v>
      </c>
      <c r="Q71" s="150">
        <f t="shared" si="3"/>
        <v>0</v>
      </c>
      <c r="R71" s="224"/>
      <c r="S71" s="225"/>
      <c r="T71" s="225"/>
      <c r="U71" s="225"/>
      <c r="V71" s="225"/>
      <c r="W71" s="225"/>
      <c r="X71" s="225"/>
      <c r="Y71" s="13">
        <f t="shared" si="4"/>
        <v>0</v>
      </c>
      <c r="Z71" s="228"/>
      <c r="AA71" s="228"/>
      <c r="AB71" s="228"/>
      <c r="AC71" s="13">
        <f t="shared" si="5"/>
        <v>0</v>
      </c>
      <c r="AD71" s="74">
        <f t="shared" si="6"/>
        <v>0</v>
      </c>
      <c r="AE71" s="150">
        <f t="shared" si="7"/>
        <v>0</v>
      </c>
    </row>
    <row r="72" spans="2:31">
      <c r="B72" s="14">
        <v>65</v>
      </c>
      <c r="C72" s="12">
        <f>students!D72</f>
        <v>0</v>
      </c>
      <c r="D72" s="224"/>
      <c r="E72" s="225"/>
      <c r="F72" s="225"/>
      <c r="G72" s="225"/>
      <c r="H72" s="225"/>
      <c r="I72" s="225"/>
      <c r="J72" s="225"/>
      <c r="K72" s="13">
        <f t="shared" ref="K72:K76" si="8">SUM(D72:J72)</f>
        <v>0</v>
      </c>
      <c r="L72" s="228"/>
      <c r="M72" s="228"/>
      <c r="N72" s="228"/>
      <c r="O72" s="13">
        <f t="shared" ref="O72:O76" si="9">SUM(L72:N72)</f>
        <v>0</v>
      </c>
      <c r="P72" s="74">
        <f t="shared" ref="P72:P76" si="10">O72+K72</f>
        <v>0</v>
      </c>
      <c r="Q72" s="150">
        <f t="shared" ref="Q72:Q76" si="11">IF(P72=0,0,IF(P72&gt;=91,"अ१",IF(P72&gt;=81,"अ२",IF(P72&gt;=71,"ब१",IF(P72&gt;=61,"ब२",IF(P72&gt;=51,"क१",IF(P72&gt;=41,"क२",IF(P72&gt;=33,"ड",IF(P72&gt;=21,"इ१","इ२")))))))))</f>
        <v>0</v>
      </c>
      <c r="R72" s="224"/>
      <c r="S72" s="225"/>
      <c r="T72" s="225"/>
      <c r="U72" s="225"/>
      <c r="V72" s="225"/>
      <c r="W72" s="225"/>
      <c r="X72" s="225"/>
      <c r="Y72" s="13">
        <f t="shared" ref="Y72:Y76" si="12">SUM(R72:X72)</f>
        <v>0</v>
      </c>
      <c r="Z72" s="228"/>
      <c r="AA72" s="228"/>
      <c r="AB72" s="228"/>
      <c r="AC72" s="13">
        <f t="shared" ref="AC72:AC76" si="13">SUM(Z72:AB72)</f>
        <v>0</v>
      </c>
      <c r="AD72" s="74">
        <f t="shared" ref="AD72:AD76" si="14">AC72+Y72</f>
        <v>0</v>
      </c>
      <c r="AE72" s="150">
        <f t="shared" ref="AE72:AE76" si="15">IF(AD72=0,0,IF(AD72&gt;=91,"अ१",IF(AD72&gt;=81,"अ२",IF(AD72&gt;=71,"ब१",IF(AD72&gt;=61,"ब२",IF(AD72&gt;=51,"क१",IF(AD72&gt;=41,"क२",IF(AD72&gt;=33,"ड",IF(AD72&gt;=21,"इ१","इ२")))))))))</f>
        <v>0</v>
      </c>
    </row>
    <row r="73" spans="2:31">
      <c r="B73" s="14">
        <v>66</v>
      </c>
      <c r="C73" s="12">
        <f>students!D73</f>
        <v>0</v>
      </c>
      <c r="D73" s="224"/>
      <c r="E73" s="225"/>
      <c r="F73" s="225"/>
      <c r="G73" s="225"/>
      <c r="H73" s="225"/>
      <c r="I73" s="225"/>
      <c r="J73" s="225"/>
      <c r="K73" s="13">
        <f t="shared" si="8"/>
        <v>0</v>
      </c>
      <c r="L73" s="228"/>
      <c r="M73" s="228"/>
      <c r="N73" s="228"/>
      <c r="O73" s="13">
        <f t="shared" si="9"/>
        <v>0</v>
      </c>
      <c r="P73" s="74">
        <f t="shared" si="10"/>
        <v>0</v>
      </c>
      <c r="Q73" s="150">
        <f t="shared" si="11"/>
        <v>0</v>
      </c>
      <c r="R73" s="224"/>
      <c r="S73" s="225"/>
      <c r="T73" s="225"/>
      <c r="U73" s="225"/>
      <c r="V73" s="225"/>
      <c r="W73" s="225"/>
      <c r="X73" s="225"/>
      <c r="Y73" s="13">
        <f t="shared" si="12"/>
        <v>0</v>
      </c>
      <c r="Z73" s="228"/>
      <c r="AA73" s="228"/>
      <c r="AB73" s="228"/>
      <c r="AC73" s="13">
        <f t="shared" si="13"/>
        <v>0</v>
      </c>
      <c r="AD73" s="74">
        <f t="shared" si="14"/>
        <v>0</v>
      </c>
      <c r="AE73" s="150">
        <f t="shared" si="15"/>
        <v>0</v>
      </c>
    </row>
    <row r="74" spans="2:31">
      <c r="B74" s="11">
        <v>67</v>
      </c>
      <c r="C74" s="12">
        <f>students!D74</f>
        <v>0</v>
      </c>
      <c r="D74" s="224"/>
      <c r="E74" s="225"/>
      <c r="F74" s="225"/>
      <c r="G74" s="225"/>
      <c r="H74" s="225"/>
      <c r="I74" s="225"/>
      <c r="J74" s="225"/>
      <c r="K74" s="13">
        <f t="shared" si="8"/>
        <v>0</v>
      </c>
      <c r="L74" s="228"/>
      <c r="M74" s="228"/>
      <c r="N74" s="228"/>
      <c r="O74" s="13">
        <f t="shared" si="9"/>
        <v>0</v>
      </c>
      <c r="P74" s="74">
        <f t="shared" si="10"/>
        <v>0</v>
      </c>
      <c r="Q74" s="150">
        <f t="shared" si="11"/>
        <v>0</v>
      </c>
      <c r="R74" s="224"/>
      <c r="S74" s="225"/>
      <c r="T74" s="225"/>
      <c r="U74" s="225"/>
      <c r="V74" s="225"/>
      <c r="W74" s="225"/>
      <c r="X74" s="225"/>
      <c r="Y74" s="13">
        <f t="shared" si="12"/>
        <v>0</v>
      </c>
      <c r="Z74" s="228"/>
      <c r="AA74" s="228"/>
      <c r="AB74" s="228"/>
      <c r="AC74" s="13">
        <f t="shared" si="13"/>
        <v>0</v>
      </c>
      <c r="AD74" s="74">
        <f t="shared" si="14"/>
        <v>0</v>
      </c>
      <c r="AE74" s="150">
        <f t="shared" si="15"/>
        <v>0</v>
      </c>
    </row>
    <row r="75" spans="2:31">
      <c r="B75" s="14">
        <v>68</v>
      </c>
      <c r="C75" s="12">
        <f>students!D75</f>
        <v>0</v>
      </c>
      <c r="D75" s="224"/>
      <c r="E75" s="225"/>
      <c r="F75" s="225"/>
      <c r="G75" s="225"/>
      <c r="H75" s="225"/>
      <c r="I75" s="225"/>
      <c r="J75" s="225"/>
      <c r="K75" s="13">
        <f t="shared" si="8"/>
        <v>0</v>
      </c>
      <c r="L75" s="228"/>
      <c r="M75" s="228"/>
      <c r="N75" s="228"/>
      <c r="O75" s="13">
        <f t="shared" si="9"/>
        <v>0</v>
      </c>
      <c r="P75" s="74">
        <f t="shared" si="10"/>
        <v>0</v>
      </c>
      <c r="Q75" s="150">
        <f t="shared" si="11"/>
        <v>0</v>
      </c>
      <c r="R75" s="224"/>
      <c r="S75" s="225"/>
      <c r="T75" s="225"/>
      <c r="U75" s="225"/>
      <c r="V75" s="225"/>
      <c r="W75" s="225"/>
      <c r="X75" s="225"/>
      <c r="Y75" s="13">
        <f t="shared" si="12"/>
        <v>0</v>
      </c>
      <c r="Z75" s="228"/>
      <c r="AA75" s="228"/>
      <c r="AB75" s="228"/>
      <c r="AC75" s="13">
        <f t="shared" si="13"/>
        <v>0</v>
      </c>
      <c r="AD75" s="74">
        <f t="shared" si="14"/>
        <v>0</v>
      </c>
      <c r="AE75" s="150">
        <f t="shared" si="15"/>
        <v>0</v>
      </c>
    </row>
    <row r="76" spans="2:31" ht="25.2" thickBot="1">
      <c r="B76" s="14">
        <v>69</v>
      </c>
      <c r="C76" s="12">
        <f>students!D76</f>
        <v>0</v>
      </c>
      <c r="D76" s="226"/>
      <c r="E76" s="227"/>
      <c r="F76" s="227"/>
      <c r="G76" s="227"/>
      <c r="H76" s="227"/>
      <c r="I76" s="227"/>
      <c r="J76" s="227"/>
      <c r="K76" s="151">
        <f t="shared" si="8"/>
        <v>0</v>
      </c>
      <c r="L76" s="229"/>
      <c r="M76" s="229"/>
      <c r="N76" s="229"/>
      <c r="O76" s="151">
        <f t="shared" si="9"/>
        <v>0</v>
      </c>
      <c r="P76" s="152">
        <f t="shared" si="10"/>
        <v>0</v>
      </c>
      <c r="Q76" s="153">
        <f t="shared" si="11"/>
        <v>0</v>
      </c>
      <c r="R76" s="226"/>
      <c r="S76" s="227"/>
      <c r="T76" s="227"/>
      <c r="U76" s="227"/>
      <c r="V76" s="227"/>
      <c r="W76" s="227"/>
      <c r="X76" s="227"/>
      <c r="Y76" s="151">
        <f t="shared" si="12"/>
        <v>0</v>
      </c>
      <c r="Z76" s="229"/>
      <c r="AA76" s="229"/>
      <c r="AB76" s="229"/>
      <c r="AC76" s="151">
        <f t="shared" si="13"/>
        <v>0</v>
      </c>
      <c r="AD76" s="152">
        <f t="shared" si="14"/>
        <v>0</v>
      </c>
      <c r="AE76" s="153">
        <f t="shared" si="15"/>
        <v>0</v>
      </c>
    </row>
    <row r="77" spans="2:31" ht="25.2" thickBot="1">
      <c r="B77" s="11">
        <v>70</v>
      </c>
      <c r="C77" s="12" t="str">
        <f>students!D77</f>
        <v xml:space="preserve">अनिशा पंकज रासकर </v>
      </c>
      <c r="D77" s="226"/>
      <c r="E77" s="227"/>
      <c r="F77" s="227"/>
      <c r="G77" s="227"/>
      <c r="H77" s="227"/>
      <c r="I77" s="227"/>
      <c r="J77" s="227"/>
      <c r="K77" s="151">
        <f t="shared" ref="K77" si="16">SUM(D77:J77)</f>
        <v>0</v>
      </c>
      <c r="L77" s="229"/>
      <c r="M77" s="229"/>
      <c r="N77" s="229"/>
      <c r="O77" s="151">
        <f t="shared" ref="O77" si="17">SUM(L77:N77)</f>
        <v>0</v>
      </c>
      <c r="P77" s="152">
        <f t="shared" ref="P77" si="18">O77+K77</f>
        <v>0</v>
      </c>
      <c r="Q77" s="153">
        <f t="shared" ref="Q77" si="19">IF(P77=0,0,IF(P77&gt;=91,"अ१",IF(P77&gt;=81,"अ२",IF(P77&gt;=71,"ब१",IF(P77&gt;=61,"ब२",IF(P77&gt;=51,"क१",IF(P77&gt;=41,"क२",IF(P77&gt;=33,"ड",IF(P77&gt;=21,"इ१","इ२")))))))))</f>
        <v>0</v>
      </c>
      <c r="R77" s="226"/>
      <c r="S77" s="227"/>
      <c r="T77" s="227"/>
      <c r="U77" s="227"/>
      <c r="V77" s="227"/>
      <c r="W77" s="227"/>
      <c r="X77" s="227"/>
      <c r="Y77" s="151">
        <f t="shared" ref="Y77" si="20">SUM(R77:X77)</f>
        <v>0</v>
      </c>
      <c r="Z77" s="229">
        <v>0</v>
      </c>
      <c r="AA77" s="229">
        <v>0</v>
      </c>
      <c r="AB77" s="229">
        <v>0</v>
      </c>
      <c r="AC77" s="151">
        <f t="shared" ref="AC77" si="21">SUM(Z77:AB77)</f>
        <v>0</v>
      </c>
      <c r="AD77" s="152">
        <f t="shared" ref="AD77" si="22">AC77+Y77</f>
        <v>0</v>
      </c>
      <c r="AE77" s="153">
        <f t="shared" ref="AE77" si="23">IF(AD77=0,0,IF(AD77&gt;=91,"अ१",IF(AD77&gt;=81,"अ२",IF(AD77&gt;=71,"ब१",IF(AD77&gt;=61,"ब२",IF(AD77&gt;=51,"क१",IF(AD77&gt;=41,"क२",IF(AD77&gt;=33,"ड",IF(AD77&gt;=21,"इ१","इ२")))))))))</f>
        <v>0</v>
      </c>
    </row>
  </sheetData>
  <mergeCells count="16">
    <mergeCell ref="E3:G3"/>
    <mergeCell ref="H3:J3"/>
    <mergeCell ref="B4:B6"/>
    <mergeCell ref="C4:C6"/>
    <mergeCell ref="D4:Q4"/>
    <mergeCell ref="D5:K5"/>
    <mergeCell ref="L5:O5"/>
    <mergeCell ref="P5:P6"/>
    <mergeCell ref="Q5:Q6"/>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AE77"/>
  <sheetViews>
    <sheetView workbookViewId="0">
      <pane xSplit="1" ySplit="7" topLeftCell="B8" activePane="bottomRight" state="frozen"/>
      <selection pane="topRight" activeCell="B1" sqref="B1"/>
      <selection pane="bottomLeft" activeCell="A9" sqref="A9"/>
      <selection pane="bottomRight" activeCell="D7" sqref="D7:AE7"/>
    </sheetView>
  </sheetViews>
  <sheetFormatPr defaultColWidth="9.109375" defaultRowHeight="24.6"/>
  <cols>
    <col min="1" max="1" width="2.5546875" style="16" customWidth="1"/>
    <col min="2" max="2" width="5.109375" style="16" bestFit="1" customWidth="1"/>
    <col min="3" max="3" width="25.33203125" style="17" bestFit="1" customWidth="1"/>
    <col min="4" max="15" width="4.33203125" style="16" customWidth="1"/>
    <col min="16" max="16" width="5.6640625" style="16" customWidth="1"/>
    <col min="17" max="29" width="4.33203125" style="16" customWidth="1"/>
    <col min="30" max="30" width="5.6640625" style="16" customWidth="1"/>
    <col min="31" max="31" width="4.33203125" style="16" customWidth="1"/>
    <col min="32" max="16384" width="9.109375" style="16"/>
  </cols>
  <sheetData>
    <row r="1" spans="2:31" s="7" customFormat="1" ht="24" customHeight="1">
      <c r="C1" s="8"/>
      <c r="E1" s="71" t="s">
        <v>693</v>
      </c>
      <c r="F1" s="71"/>
      <c r="G1" s="71"/>
      <c r="H1" s="71"/>
      <c r="I1" s="71"/>
      <c r="S1" s="71" t="s">
        <v>693</v>
      </c>
      <c r="T1" s="71"/>
      <c r="U1" s="71"/>
      <c r="V1" s="71"/>
      <c r="W1" s="71"/>
    </row>
    <row r="2" spans="2:31" s="7" customFormat="1" ht="24" customHeight="1" thickBot="1">
      <c r="C2" s="8"/>
      <c r="E2" s="72" t="str">
        <f>students!G2</f>
        <v xml:space="preserve">जिल्हा परिषद प्राथमिक शाळा कोपर्डे </v>
      </c>
      <c r="F2" s="72"/>
      <c r="G2" s="72"/>
      <c r="H2" s="72"/>
      <c r="I2" s="73"/>
      <c r="S2" s="72" t="str">
        <f>E2</f>
        <v xml:space="preserve">जिल्हा परिषद प्राथमिक शाळा कोपर्डे </v>
      </c>
      <c r="T2" s="72"/>
      <c r="U2" s="72"/>
      <c r="V2" s="72"/>
      <c r="W2" s="73"/>
    </row>
    <row r="3" spans="2:31" s="7" customFormat="1" ht="24" customHeight="1" thickBot="1">
      <c r="C3" s="8"/>
      <c r="E3" s="334" t="s">
        <v>28</v>
      </c>
      <c r="F3" s="334"/>
      <c r="G3" s="334"/>
      <c r="H3" s="336" t="str">
        <f>students!M2</f>
        <v>पहिली</v>
      </c>
      <c r="I3" s="337"/>
      <c r="J3" s="338"/>
      <c r="S3" s="334" t="s">
        <v>28</v>
      </c>
      <c r="T3" s="334"/>
      <c r="U3" s="334"/>
      <c r="V3" s="336" t="str">
        <f>H3</f>
        <v>पहिली</v>
      </c>
      <c r="W3" s="337"/>
      <c r="X3" s="338"/>
    </row>
    <row r="4" spans="2:31" s="7" customFormat="1" ht="24" customHeight="1">
      <c r="B4" s="306" t="s">
        <v>0</v>
      </c>
      <c r="C4" s="309" t="s">
        <v>1</v>
      </c>
      <c r="D4" s="321" t="s">
        <v>1159</v>
      </c>
      <c r="E4" s="322"/>
      <c r="F4" s="322"/>
      <c r="G4" s="322"/>
      <c r="H4" s="322"/>
      <c r="I4" s="322"/>
      <c r="J4" s="322"/>
      <c r="K4" s="322"/>
      <c r="L4" s="322"/>
      <c r="M4" s="322"/>
      <c r="N4" s="322"/>
      <c r="O4" s="322"/>
      <c r="P4" s="322"/>
      <c r="Q4" s="323"/>
      <c r="R4" s="321" t="s">
        <v>1160</v>
      </c>
      <c r="S4" s="322"/>
      <c r="T4" s="322"/>
      <c r="U4" s="322"/>
      <c r="V4" s="322"/>
      <c r="W4" s="322"/>
      <c r="X4" s="322"/>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15</v>
      </c>
      <c r="E7" s="231">
        <v>15</v>
      </c>
      <c r="F7" s="231">
        <v>15</v>
      </c>
      <c r="G7" s="231"/>
      <c r="H7" s="231">
        <v>15</v>
      </c>
      <c r="I7" s="231">
        <v>10</v>
      </c>
      <c r="J7" s="231"/>
      <c r="K7" s="232">
        <f>SUM(D7:J7)</f>
        <v>70</v>
      </c>
      <c r="L7" s="231">
        <v>5</v>
      </c>
      <c r="M7" s="231">
        <v>5</v>
      </c>
      <c r="N7" s="231">
        <v>20</v>
      </c>
      <c r="O7" s="232">
        <f>SUM(L7:N7)</f>
        <v>30</v>
      </c>
      <c r="P7" s="232">
        <f>K7+O7</f>
        <v>100</v>
      </c>
      <c r="Q7" s="233"/>
      <c r="R7" s="230">
        <v>15</v>
      </c>
      <c r="S7" s="231">
        <v>15</v>
      </c>
      <c r="T7" s="231">
        <v>15</v>
      </c>
      <c r="U7" s="231">
        <v>15</v>
      </c>
      <c r="V7" s="231">
        <v>15</v>
      </c>
      <c r="W7" s="231">
        <v>10</v>
      </c>
      <c r="X7" s="231"/>
      <c r="Y7" s="232">
        <v>70</v>
      </c>
      <c r="Z7" s="231">
        <v>5</v>
      </c>
      <c r="AA7" s="231">
        <v>5</v>
      </c>
      <c r="AB7" s="231">
        <v>20</v>
      </c>
      <c r="AC7" s="232">
        <f>SUM(Z7:AB7)</f>
        <v>30</v>
      </c>
      <c r="AD7" s="232">
        <f>Y7+AC7</f>
        <v>100</v>
      </c>
      <c r="AE7" s="233"/>
    </row>
    <row r="8" spans="2:31" s="7" customFormat="1" ht="24" customHeight="1">
      <c r="B8" s="11">
        <v>1</v>
      </c>
      <c r="C8" s="12" t="str">
        <f>students!D8</f>
        <v xml:space="preserve">पंकज विठ्ठल रासकर </v>
      </c>
      <c r="D8" s="224"/>
      <c r="E8" s="225"/>
      <c r="F8" s="225"/>
      <c r="G8" s="225"/>
      <c r="H8" s="225"/>
      <c r="I8" s="225"/>
      <c r="J8" s="225"/>
      <c r="K8" s="13">
        <f t="shared" ref="K8:K71" si="0">SUM(D8:J8)</f>
        <v>0</v>
      </c>
      <c r="L8" s="228"/>
      <c r="M8" s="228"/>
      <c r="N8" s="228"/>
      <c r="O8" s="13">
        <f t="shared" ref="O8:O71" si="1">SUM(L8:N8)</f>
        <v>0</v>
      </c>
      <c r="P8" s="74">
        <f t="shared" ref="P8:P71" si="2">O8+K8</f>
        <v>0</v>
      </c>
      <c r="Q8" s="150">
        <f t="shared" ref="Q8:Q71" si="3">IF(P8=0,0,IF(P8&gt;=91,"अ१",IF(P8&gt;=81,"अ२",IF(P8&gt;=71,"ब१",IF(P8&gt;=61,"ब२",IF(P8&gt;=51,"क१",IF(P8&gt;=41,"क२",IF(P8&gt;=33,"ड",IF(P8&gt;=21,"इ१","इ२")))))))))</f>
        <v>0</v>
      </c>
      <c r="R8" s="224"/>
      <c r="S8" s="225"/>
      <c r="T8" s="225"/>
      <c r="U8" s="225"/>
      <c r="V8" s="225"/>
      <c r="W8" s="225"/>
      <c r="X8" s="225"/>
      <c r="Y8" s="13">
        <f t="shared" ref="Y8:Y71" si="4">SUM(R8:X8)</f>
        <v>0</v>
      </c>
      <c r="Z8" s="228"/>
      <c r="AA8" s="228"/>
      <c r="AB8" s="228"/>
      <c r="AC8" s="13">
        <f t="shared" ref="AC8:AC71" si="5">SUM(Z8:AB8)</f>
        <v>0</v>
      </c>
      <c r="AD8" s="74">
        <f t="shared" ref="AD8:AD71" si="6">AC8+Y8</f>
        <v>0</v>
      </c>
      <c r="AE8" s="150">
        <f t="shared" ref="AE8:AE71" si="7">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si="0"/>
        <v>0</v>
      </c>
      <c r="L9" s="228"/>
      <c r="M9" s="228"/>
      <c r="N9" s="228"/>
      <c r="O9" s="13">
        <f t="shared" si="1"/>
        <v>0</v>
      </c>
      <c r="P9" s="74">
        <f t="shared" si="2"/>
        <v>0</v>
      </c>
      <c r="Q9" s="150">
        <f t="shared" si="3"/>
        <v>0</v>
      </c>
      <c r="R9" s="224"/>
      <c r="S9" s="225"/>
      <c r="T9" s="225"/>
      <c r="U9" s="225"/>
      <c r="V9" s="225"/>
      <c r="W9" s="225"/>
      <c r="X9" s="225"/>
      <c r="Y9" s="13">
        <f t="shared" si="4"/>
        <v>0</v>
      </c>
      <c r="Z9" s="228"/>
      <c r="AA9" s="228"/>
      <c r="AB9" s="228"/>
      <c r="AC9" s="13">
        <f t="shared" si="5"/>
        <v>0</v>
      </c>
      <c r="AD9" s="74">
        <f t="shared" si="6"/>
        <v>0</v>
      </c>
      <c r="AE9" s="150">
        <f t="shared" si="7"/>
        <v>0</v>
      </c>
    </row>
    <row r="10" spans="2:31" s="7" customFormat="1" ht="24" customHeight="1">
      <c r="B10" s="14">
        <v>3</v>
      </c>
      <c r="C10" s="12">
        <f>students!D10</f>
        <v>0</v>
      </c>
      <c r="D10" s="224"/>
      <c r="E10" s="225"/>
      <c r="F10" s="225"/>
      <c r="G10" s="225"/>
      <c r="H10" s="225"/>
      <c r="I10" s="225"/>
      <c r="J10" s="225"/>
      <c r="K10" s="13">
        <f t="shared" si="0"/>
        <v>0</v>
      </c>
      <c r="L10" s="228"/>
      <c r="M10" s="228"/>
      <c r="N10" s="228"/>
      <c r="O10" s="13">
        <f t="shared" si="1"/>
        <v>0</v>
      </c>
      <c r="P10" s="74">
        <f t="shared" si="2"/>
        <v>0</v>
      </c>
      <c r="Q10" s="150">
        <f t="shared" si="3"/>
        <v>0</v>
      </c>
      <c r="R10" s="224"/>
      <c r="S10" s="225"/>
      <c r="T10" s="225"/>
      <c r="U10" s="225"/>
      <c r="V10" s="225"/>
      <c r="W10" s="225"/>
      <c r="X10" s="225"/>
      <c r="Y10" s="13">
        <f t="shared" si="4"/>
        <v>0</v>
      </c>
      <c r="Z10" s="228"/>
      <c r="AA10" s="228"/>
      <c r="AB10" s="228"/>
      <c r="AC10" s="13">
        <f t="shared" si="5"/>
        <v>0</v>
      </c>
      <c r="AD10" s="74">
        <f t="shared" si="6"/>
        <v>0</v>
      </c>
      <c r="AE10" s="150">
        <f t="shared" si="7"/>
        <v>0</v>
      </c>
    </row>
    <row r="11" spans="2:31" s="7" customFormat="1" ht="24" customHeight="1">
      <c r="B11" s="14">
        <v>4</v>
      </c>
      <c r="C11" s="12">
        <f>students!D11</f>
        <v>0</v>
      </c>
      <c r="D11" s="224"/>
      <c r="E11" s="225"/>
      <c r="F11" s="225"/>
      <c r="G11" s="225"/>
      <c r="H11" s="225"/>
      <c r="I11" s="225"/>
      <c r="J11" s="225"/>
      <c r="K11" s="13">
        <f t="shared" si="0"/>
        <v>0</v>
      </c>
      <c r="L11" s="228"/>
      <c r="M11" s="228"/>
      <c r="N11" s="228"/>
      <c r="O11" s="13">
        <f t="shared" si="1"/>
        <v>0</v>
      </c>
      <c r="P11" s="74">
        <f t="shared" si="2"/>
        <v>0</v>
      </c>
      <c r="Q11" s="150">
        <f t="shared" si="3"/>
        <v>0</v>
      </c>
      <c r="R11" s="224"/>
      <c r="S11" s="225"/>
      <c r="T11" s="225"/>
      <c r="U11" s="225"/>
      <c r="V11" s="225"/>
      <c r="W11" s="225"/>
      <c r="X11" s="225"/>
      <c r="Y11" s="13">
        <f t="shared" si="4"/>
        <v>0</v>
      </c>
      <c r="Z11" s="228"/>
      <c r="AA11" s="228"/>
      <c r="AB11" s="228"/>
      <c r="AC11" s="13">
        <f t="shared" si="5"/>
        <v>0</v>
      </c>
      <c r="AD11" s="74">
        <f t="shared" si="6"/>
        <v>0</v>
      </c>
      <c r="AE11" s="150">
        <f t="shared" si="7"/>
        <v>0</v>
      </c>
    </row>
    <row r="12" spans="2:31" s="7" customFormat="1" ht="24" customHeight="1">
      <c r="B12" s="14">
        <v>5</v>
      </c>
      <c r="C12" s="12">
        <f>students!D12</f>
        <v>0</v>
      </c>
      <c r="D12" s="224"/>
      <c r="E12" s="225"/>
      <c r="F12" s="225"/>
      <c r="G12" s="225"/>
      <c r="H12" s="225"/>
      <c r="I12" s="225"/>
      <c r="J12" s="225"/>
      <c r="K12" s="13">
        <f t="shared" si="0"/>
        <v>0</v>
      </c>
      <c r="L12" s="228"/>
      <c r="M12" s="228"/>
      <c r="N12" s="228"/>
      <c r="O12" s="13">
        <f t="shared" si="1"/>
        <v>0</v>
      </c>
      <c r="P12" s="74">
        <f t="shared" si="2"/>
        <v>0</v>
      </c>
      <c r="Q12" s="150">
        <f t="shared" si="3"/>
        <v>0</v>
      </c>
      <c r="R12" s="224"/>
      <c r="S12" s="225"/>
      <c r="T12" s="225"/>
      <c r="U12" s="225"/>
      <c r="V12" s="225"/>
      <c r="W12" s="225"/>
      <c r="X12" s="225"/>
      <c r="Y12" s="13">
        <f t="shared" si="4"/>
        <v>0</v>
      </c>
      <c r="Z12" s="228"/>
      <c r="AA12" s="228"/>
      <c r="AB12" s="228"/>
      <c r="AC12" s="13">
        <f t="shared" si="5"/>
        <v>0</v>
      </c>
      <c r="AD12" s="74">
        <f t="shared" si="6"/>
        <v>0</v>
      </c>
      <c r="AE12" s="150">
        <f t="shared" si="7"/>
        <v>0</v>
      </c>
    </row>
    <row r="13" spans="2:31" s="7" customFormat="1" ht="24" customHeight="1">
      <c r="B13" s="14">
        <v>6</v>
      </c>
      <c r="C13" s="12">
        <f>students!D13</f>
        <v>0</v>
      </c>
      <c r="D13" s="224"/>
      <c r="E13" s="225"/>
      <c r="F13" s="225"/>
      <c r="G13" s="225"/>
      <c r="H13" s="225"/>
      <c r="I13" s="225"/>
      <c r="J13" s="225"/>
      <c r="K13" s="13">
        <f t="shared" si="0"/>
        <v>0</v>
      </c>
      <c r="L13" s="228"/>
      <c r="M13" s="228"/>
      <c r="N13" s="228"/>
      <c r="O13" s="13">
        <f t="shared" si="1"/>
        <v>0</v>
      </c>
      <c r="P13" s="74">
        <f t="shared" si="2"/>
        <v>0</v>
      </c>
      <c r="Q13" s="150">
        <f t="shared" si="3"/>
        <v>0</v>
      </c>
      <c r="R13" s="224"/>
      <c r="S13" s="225"/>
      <c r="T13" s="225"/>
      <c r="U13" s="225"/>
      <c r="V13" s="225"/>
      <c r="W13" s="225"/>
      <c r="X13" s="225"/>
      <c r="Y13" s="13">
        <f t="shared" si="4"/>
        <v>0</v>
      </c>
      <c r="Z13" s="228"/>
      <c r="AA13" s="228"/>
      <c r="AB13" s="228"/>
      <c r="AC13" s="13">
        <f t="shared" si="5"/>
        <v>0</v>
      </c>
      <c r="AD13" s="74">
        <f t="shared" si="6"/>
        <v>0</v>
      </c>
      <c r="AE13" s="150">
        <f t="shared" si="7"/>
        <v>0</v>
      </c>
    </row>
    <row r="14" spans="2:31" s="7" customFormat="1" ht="24" customHeight="1">
      <c r="B14" s="14">
        <v>7</v>
      </c>
      <c r="C14" s="12">
        <f>students!D14</f>
        <v>0</v>
      </c>
      <c r="D14" s="224"/>
      <c r="E14" s="225"/>
      <c r="F14" s="225"/>
      <c r="G14" s="225"/>
      <c r="H14" s="225"/>
      <c r="I14" s="225"/>
      <c r="J14" s="225"/>
      <c r="K14" s="13">
        <f t="shared" si="0"/>
        <v>0</v>
      </c>
      <c r="L14" s="228"/>
      <c r="M14" s="228"/>
      <c r="N14" s="228"/>
      <c r="O14" s="13">
        <f t="shared" si="1"/>
        <v>0</v>
      </c>
      <c r="P14" s="74">
        <f t="shared" si="2"/>
        <v>0</v>
      </c>
      <c r="Q14" s="150">
        <f t="shared" si="3"/>
        <v>0</v>
      </c>
      <c r="R14" s="224"/>
      <c r="S14" s="225"/>
      <c r="T14" s="225"/>
      <c r="U14" s="225"/>
      <c r="V14" s="225"/>
      <c r="W14" s="225"/>
      <c r="X14" s="225"/>
      <c r="Y14" s="13">
        <f t="shared" si="4"/>
        <v>0</v>
      </c>
      <c r="Z14" s="228"/>
      <c r="AA14" s="228"/>
      <c r="AB14" s="228"/>
      <c r="AC14" s="13">
        <f t="shared" si="5"/>
        <v>0</v>
      </c>
      <c r="AD14" s="74">
        <f t="shared" si="6"/>
        <v>0</v>
      </c>
      <c r="AE14" s="150">
        <f t="shared" si="7"/>
        <v>0</v>
      </c>
    </row>
    <row r="15" spans="2:31" s="7" customFormat="1" ht="24" customHeight="1">
      <c r="B15" s="14">
        <v>8</v>
      </c>
      <c r="C15" s="12">
        <f>students!D15</f>
        <v>0</v>
      </c>
      <c r="D15" s="224"/>
      <c r="E15" s="225"/>
      <c r="F15" s="225"/>
      <c r="G15" s="225"/>
      <c r="H15" s="225"/>
      <c r="I15" s="225"/>
      <c r="J15" s="225"/>
      <c r="K15" s="13">
        <f t="shared" si="0"/>
        <v>0</v>
      </c>
      <c r="L15" s="228"/>
      <c r="M15" s="228"/>
      <c r="N15" s="228"/>
      <c r="O15" s="13">
        <f t="shared" si="1"/>
        <v>0</v>
      </c>
      <c r="P15" s="74">
        <f t="shared" si="2"/>
        <v>0</v>
      </c>
      <c r="Q15" s="150">
        <f t="shared" si="3"/>
        <v>0</v>
      </c>
      <c r="R15" s="224"/>
      <c r="S15" s="225"/>
      <c r="T15" s="225"/>
      <c r="U15" s="225"/>
      <c r="V15" s="225"/>
      <c r="W15" s="225"/>
      <c r="X15" s="225"/>
      <c r="Y15" s="13">
        <f t="shared" si="4"/>
        <v>0</v>
      </c>
      <c r="Z15" s="228"/>
      <c r="AA15" s="228"/>
      <c r="AB15" s="228"/>
      <c r="AC15" s="13">
        <f t="shared" si="5"/>
        <v>0</v>
      </c>
      <c r="AD15" s="74">
        <f t="shared" si="6"/>
        <v>0</v>
      </c>
      <c r="AE15" s="150">
        <f t="shared" si="7"/>
        <v>0</v>
      </c>
    </row>
    <row r="16" spans="2:31" s="7" customFormat="1" ht="24" customHeight="1">
      <c r="B16" s="14">
        <v>9</v>
      </c>
      <c r="C16" s="12">
        <f>students!D16</f>
        <v>0</v>
      </c>
      <c r="D16" s="224"/>
      <c r="E16" s="225"/>
      <c r="F16" s="225"/>
      <c r="G16" s="225"/>
      <c r="H16" s="225"/>
      <c r="I16" s="225"/>
      <c r="J16" s="225"/>
      <c r="K16" s="13">
        <f t="shared" si="0"/>
        <v>0</v>
      </c>
      <c r="L16" s="228"/>
      <c r="M16" s="228"/>
      <c r="N16" s="228"/>
      <c r="O16" s="13">
        <f t="shared" si="1"/>
        <v>0</v>
      </c>
      <c r="P16" s="74">
        <f t="shared" si="2"/>
        <v>0</v>
      </c>
      <c r="Q16" s="150">
        <f t="shared" si="3"/>
        <v>0</v>
      </c>
      <c r="R16" s="224"/>
      <c r="S16" s="225"/>
      <c r="T16" s="225"/>
      <c r="U16" s="225"/>
      <c r="V16" s="225"/>
      <c r="W16" s="225"/>
      <c r="X16" s="225"/>
      <c r="Y16" s="13">
        <f t="shared" si="4"/>
        <v>0</v>
      </c>
      <c r="Z16" s="228"/>
      <c r="AA16" s="228"/>
      <c r="AB16" s="228"/>
      <c r="AC16" s="13">
        <f t="shared" si="5"/>
        <v>0</v>
      </c>
      <c r="AD16" s="74">
        <f t="shared" si="6"/>
        <v>0</v>
      </c>
      <c r="AE16" s="150">
        <f t="shared" si="7"/>
        <v>0</v>
      </c>
    </row>
    <row r="17" spans="2:31" s="7" customFormat="1" ht="24" customHeight="1">
      <c r="B17" s="14">
        <v>10</v>
      </c>
      <c r="C17" s="12">
        <f>students!D17</f>
        <v>0</v>
      </c>
      <c r="D17" s="224"/>
      <c r="E17" s="225"/>
      <c r="F17" s="225"/>
      <c r="G17" s="225"/>
      <c r="H17" s="225"/>
      <c r="I17" s="225"/>
      <c r="J17" s="225"/>
      <c r="K17" s="13">
        <f t="shared" si="0"/>
        <v>0</v>
      </c>
      <c r="L17" s="228"/>
      <c r="M17" s="228"/>
      <c r="N17" s="228"/>
      <c r="O17" s="13">
        <f t="shared" si="1"/>
        <v>0</v>
      </c>
      <c r="P17" s="74">
        <f t="shared" si="2"/>
        <v>0</v>
      </c>
      <c r="Q17" s="150">
        <f t="shared" si="3"/>
        <v>0</v>
      </c>
      <c r="R17" s="224"/>
      <c r="S17" s="225"/>
      <c r="T17" s="225"/>
      <c r="U17" s="225"/>
      <c r="V17" s="225"/>
      <c r="W17" s="225"/>
      <c r="X17" s="225"/>
      <c r="Y17" s="13">
        <f t="shared" si="4"/>
        <v>0</v>
      </c>
      <c r="Z17" s="228"/>
      <c r="AA17" s="228"/>
      <c r="AB17" s="228"/>
      <c r="AC17" s="13">
        <f t="shared" si="5"/>
        <v>0</v>
      </c>
      <c r="AD17" s="74">
        <f t="shared" si="6"/>
        <v>0</v>
      </c>
      <c r="AE17" s="150">
        <f t="shared" si="7"/>
        <v>0</v>
      </c>
    </row>
    <row r="18" spans="2:31" s="7" customFormat="1" ht="24" customHeight="1">
      <c r="B18" s="14">
        <v>11</v>
      </c>
      <c r="C18" s="12">
        <f>students!D18</f>
        <v>0</v>
      </c>
      <c r="D18" s="224"/>
      <c r="E18" s="225"/>
      <c r="F18" s="225"/>
      <c r="G18" s="225"/>
      <c r="H18" s="225"/>
      <c r="I18" s="225"/>
      <c r="J18" s="225"/>
      <c r="K18" s="13">
        <f t="shared" si="0"/>
        <v>0</v>
      </c>
      <c r="L18" s="228"/>
      <c r="M18" s="228"/>
      <c r="N18" s="228"/>
      <c r="O18" s="13">
        <f t="shared" si="1"/>
        <v>0</v>
      </c>
      <c r="P18" s="74">
        <f t="shared" si="2"/>
        <v>0</v>
      </c>
      <c r="Q18" s="150">
        <f t="shared" si="3"/>
        <v>0</v>
      </c>
      <c r="R18" s="224"/>
      <c r="S18" s="225"/>
      <c r="T18" s="225"/>
      <c r="U18" s="225"/>
      <c r="V18" s="225"/>
      <c r="W18" s="225"/>
      <c r="X18" s="225"/>
      <c r="Y18" s="13">
        <f t="shared" si="4"/>
        <v>0</v>
      </c>
      <c r="Z18" s="228"/>
      <c r="AA18" s="228"/>
      <c r="AB18" s="228"/>
      <c r="AC18" s="13">
        <f t="shared" si="5"/>
        <v>0</v>
      </c>
      <c r="AD18" s="74">
        <f t="shared" si="6"/>
        <v>0</v>
      </c>
      <c r="AE18" s="150">
        <f t="shared" si="7"/>
        <v>0</v>
      </c>
    </row>
    <row r="19" spans="2:31" s="7" customFormat="1" ht="24" customHeight="1">
      <c r="B19" s="14">
        <v>12</v>
      </c>
      <c r="C19" s="12">
        <f>students!D19</f>
        <v>0</v>
      </c>
      <c r="D19" s="224"/>
      <c r="E19" s="225"/>
      <c r="F19" s="225"/>
      <c r="G19" s="225"/>
      <c r="H19" s="225"/>
      <c r="I19" s="225"/>
      <c r="J19" s="225"/>
      <c r="K19" s="13">
        <f t="shared" si="0"/>
        <v>0</v>
      </c>
      <c r="L19" s="228"/>
      <c r="M19" s="228"/>
      <c r="N19" s="228"/>
      <c r="O19" s="13">
        <f t="shared" si="1"/>
        <v>0</v>
      </c>
      <c r="P19" s="74">
        <f t="shared" si="2"/>
        <v>0</v>
      </c>
      <c r="Q19" s="150">
        <f t="shared" si="3"/>
        <v>0</v>
      </c>
      <c r="R19" s="224"/>
      <c r="S19" s="225"/>
      <c r="T19" s="225"/>
      <c r="U19" s="225"/>
      <c r="V19" s="225"/>
      <c r="W19" s="225"/>
      <c r="X19" s="225"/>
      <c r="Y19" s="13">
        <f t="shared" si="4"/>
        <v>0</v>
      </c>
      <c r="Z19" s="228"/>
      <c r="AA19" s="228"/>
      <c r="AB19" s="228"/>
      <c r="AC19" s="13">
        <f t="shared" si="5"/>
        <v>0</v>
      </c>
      <c r="AD19" s="74">
        <f t="shared" si="6"/>
        <v>0</v>
      </c>
      <c r="AE19" s="150">
        <f t="shared" si="7"/>
        <v>0</v>
      </c>
    </row>
    <row r="20" spans="2:31" s="7" customFormat="1" ht="24" customHeight="1">
      <c r="B20" s="14">
        <v>13</v>
      </c>
      <c r="C20" s="12">
        <f>students!D20</f>
        <v>0</v>
      </c>
      <c r="D20" s="224"/>
      <c r="E20" s="225"/>
      <c r="F20" s="225"/>
      <c r="G20" s="225"/>
      <c r="H20" s="225"/>
      <c r="I20" s="225"/>
      <c r="J20" s="225"/>
      <c r="K20" s="13">
        <f t="shared" si="0"/>
        <v>0</v>
      </c>
      <c r="L20" s="228"/>
      <c r="M20" s="228"/>
      <c r="N20" s="228"/>
      <c r="O20" s="13">
        <f t="shared" si="1"/>
        <v>0</v>
      </c>
      <c r="P20" s="74">
        <f t="shared" si="2"/>
        <v>0</v>
      </c>
      <c r="Q20" s="150">
        <f t="shared" si="3"/>
        <v>0</v>
      </c>
      <c r="R20" s="224"/>
      <c r="S20" s="225"/>
      <c r="T20" s="225"/>
      <c r="U20" s="225"/>
      <c r="V20" s="225"/>
      <c r="W20" s="225"/>
      <c r="X20" s="225"/>
      <c r="Y20" s="13">
        <f t="shared" si="4"/>
        <v>0</v>
      </c>
      <c r="Z20" s="228"/>
      <c r="AA20" s="228"/>
      <c r="AB20" s="228"/>
      <c r="AC20" s="13">
        <f t="shared" si="5"/>
        <v>0</v>
      </c>
      <c r="AD20" s="74">
        <f t="shared" si="6"/>
        <v>0</v>
      </c>
      <c r="AE20" s="150">
        <f t="shared" si="7"/>
        <v>0</v>
      </c>
    </row>
    <row r="21" spans="2:31" s="7" customFormat="1" ht="24" customHeight="1">
      <c r="B21" s="14">
        <v>14</v>
      </c>
      <c r="C21" s="12">
        <f>students!D21</f>
        <v>0</v>
      </c>
      <c r="D21" s="224"/>
      <c r="E21" s="225"/>
      <c r="F21" s="225"/>
      <c r="G21" s="225"/>
      <c r="H21" s="225"/>
      <c r="I21" s="225"/>
      <c r="J21" s="225"/>
      <c r="K21" s="13">
        <f t="shared" si="0"/>
        <v>0</v>
      </c>
      <c r="L21" s="228"/>
      <c r="M21" s="228"/>
      <c r="N21" s="228"/>
      <c r="O21" s="13">
        <f t="shared" si="1"/>
        <v>0</v>
      </c>
      <c r="P21" s="74">
        <f t="shared" si="2"/>
        <v>0</v>
      </c>
      <c r="Q21" s="150">
        <f t="shared" si="3"/>
        <v>0</v>
      </c>
      <c r="R21" s="224"/>
      <c r="S21" s="225"/>
      <c r="T21" s="225"/>
      <c r="U21" s="225"/>
      <c r="V21" s="225"/>
      <c r="W21" s="225"/>
      <c r="X21" s="225"/>
      <c r="Y21" s="13">
        <f t="shared" si="4"/>
        <v>0</v>
      </c>
      <c r="Z21" s="228"/>
      <c r="AA21" s="228"/>
      <c r="AB21" s="228"/>
      <c r="AC21" s="13">
        <f t="shared" si="5"/>
        <v>0</v>
      </c>
      <c r="AD21" s="74">
        <f t="shared" si="6"/>
        <v>0</v>
      </c>
      <c r="AE21" s="150">
        <f t="shared" si="7"/>
        <v>0</v>
      </c>
    </row>
    <row r="22" spans="2:31" s="7" customFormat="1" ht="24" customHeight="1">
      <c r="B22" s="14">
        <v>15</v>
      </c>
      <c r="C22" s="12">
        <f>students!D22</f>
        <v>0</v>
      </c>
      <c r="D22" s="224"/>
      <c r="E22" s="225"/>
      <c r="F22" s="225"/>
      <c r="G22" s="225"/>
      <c r="H22" s="225"/>
      <c r="I22" s="225"/>
      <c r="J22" s="225"/>
      <c r="K22" s="13">
        <f t="shared" si="0"/>
        <v>0</v>
      </c>
      <c r="L22" s="228"/>
      <c r="M22" s="228"/>
      <c r="N22" s="228"/>
      <c r="O22" s="13">
        <f t="shared" si="1"/>
        <v>0</v>
      </c>
      <c r="P22" s="74">
        <f t="shared" si="2"/>
        <v>0</v>
      </c>
      <c r="Q22" s="150">
        <f t="shared" si="3"/>
        <v>0</v>
      </c>
      <c r="R22" s="224"/>
      <c r="S22" s="225"/>
      <c r="T22" s="225"/>
      <c r="U22" s="225"/>
      <c r="V22" s="225"/>
      <c r="W22" s="225"/>
      <c r="X22" s="225"/>
      <c r="Y22" s="13">
        <f t="shared" si="4"/>
        <v>0</v>
      </c>
      <c r="Z22" s="228"/>
      <c r="AA22" s="228"/>
      <c r="AB22" s="228"/>
      <c r="AC22" s="13">
        <f t="shared" si="5"/>
        <v>0</v>
      </c>
      <c r="AD22" s="74">
        <f t="shared" si="6"/>
        <v>0</v>
      </c>
      <c r="AE22" s="150">
        <f t="shared" si="7"/>
        <v>0</v>
      </c>
    </row>
    <row r="23" spans="2:31" s="7" customFormat="1" ht="24" customHeight="1">
      <c r="B23" s="14">
        <v>16</v>
      </c>
      <c r="C23" s="12">
        <f>students!D23</f>
        <v>0</v>
      </c>
      <c r="D23" s="224"/>
      <c r="E23" s="225"/>
      <c r="F23" s="225"/>
      <c r="G23" s="225"/>
      <c r="H23" s="225"/>
      <c r="I23" s="225"/>
      <c r="J23" s="225"/>
      <c r="K23" s="13">
        <f t="shared" si="0"/>
        <v>0</v>
      </c>
      <c r="L23" s="228"/>
      <c r="M23" s="228"/>
      <c r="N23" s="228"/>
      <c r="O23" s="13">
        <f t="shared" si="1"/>
        <v>0</v>
      </c>
      <c r="P23" s="74">
        <f t="shared" si="2"/>
        <v>0</v>
      </c>
      <c r="Q23" s="150">
        <f t="shared" si="3"/>
        <v>0</v>
      </c>
      <c r="R23" s="224"/>
      <c r="S23" s="225"/>
      <c r="T23" s="225"/>
      <c r="U23" s="225"/>
      <c r="V23" s="225"/>
      <c r="W23" s="225"/>
      <c r="X23" s="225"/>
      <c r="Y23" s="13">
        <f t="shared" si="4"/>
        <v>0</v>
      </c>
      <c r="Z23" s="228"/>
      <c r="AA23" s="228"/>
      <c r="AB23" s="228"/>
      <c r="AC23" s="13">
        <f t="shared" si="5"/>
        <v>0</v>
      </c>
      <c r="AD23" s="74">
        <f t="shared" si="6"/>
        <v>0</v>
      </c>
      <c r="AE23" s="150">
        <f t="shared" si="7"/>
        <v>0</v>
      </c>
    </row>
    <row r="24" spans="2:31" s="7" customFormat="1" ht="24" customHeight="1">
      <c r="B24" s="14">
        <v>17</v>
      </c>
      <c r="C24" s="12">
        <f>students!D24</f>
        <v>0</v>
      </c>
      <c r="D24" s="224"/>
      <c r="E24" s="225"/>
      <c r="F24" s="225"/>
      <c r="G24" s="225"/>
      <c r="H24" s="225"/>
      <c r="I24" s="225"/>
      <c r="J24" s="225"/>
      <c r="K24" s="13">
        <f t="shared" si="0"/>
        <v>0</v>
      </c>
      <c r="L24" s="228"/>
      <c r="M24" s="228"/>
      <c r="N24" s="228"/>
      <c r="O24" s="13">
        <f t="shared" si="1"/>
        <v>0</v>
      </c>
      <c r="P24" s="74">
        <f t="shared" si="2"/>
        <v>0</v>
      </c>
      <c r="Q24" s="150">
        <f t="shared" si="3"/>
        <v>0</v>
      </c>
      <c r="R24" s="224"/>
      <c r="S24" s="225"/>
      <c r="T24" s="225"/>
      <c r="U24" s="225"/>
      <c r="V24" s="225"/>
      <c r="W24" s="225"/>
      <c r="X24" s="225"/>
      <c r="Y24" s="13">
        <f t="shared" si="4"/>
        <v>0</v>
      </c>
      <c r="Z24" s="228"/>
      <c r="AA24" s="228"/>
      <c r="AB24" s="228"/>
      <c r="AC24" s="13">
        <f t="shared" si="5"/>
        <v>0</v>
      </c>
      <c r="AD24" s="74">
        <f t="shared" si="6"/>
        <v>0</v>
      </c>
      <c r="AE24" s="150">
        <f t="shared" si="7"/>
        <v>0</v>
      </c>
    </row>
    <row r="25" spans="2:31" s="7" customFormat="1" ht="24" customHeight="1">
      <c r="B25" s="14">
        <v>18</v>
      </c>
      <c r="C25" s="12">
        <f>students!D25</f>
        <v>0</v>
      </c>
      <c r="D25" s="224"/>
      <c r="E25" s="225"/>
      <c r="F25" s="225"/>
      <c r="G25" s="225"/>
      <c r="H25" s="225"/>
      <c r="I25" s="225"/>
      <c r="J25" s="225"/>
      <c r="K25" s="13">
        <f t="shared" si="0"/>
        <v>0</v>
      </c>
      <c r="L25" s="228"/>
      <c r="M25" s="228"/>
      <c r="N25" s="228"/>
      <c r="O25" s="13">
        <f t="shared" si="1"/>
        <v>0</v>
      </c>
      <c r="P25" s="74">
        <f t="shared" si="2"/>
        <v>0</v>
      </c>
      <c r="Q25" s="150">
        <f t="shared" si="3"/>
        <v>0</v>
      </c>
      <c r="R25" s="224"/>
      <c r="S25" s="225"/>
      <c r="T25" s="225"/>
      <c r="U25" s="225"/>
      <c r="V25" s="225"/>
      <c r="W25" s="225"/>
      <c r="X25" s="225"/>
      <c r="Y25" s="13">
        <f t="shared" si="4"/>
        <v>0</v>
      </c>
      <c r="Z25" s="228"/>
      <c r="AA25" s="228"/>
      <c r="AB25" s="228"/>
      <c r="AC25" s="13">
        <f t="shared" si="5"/>
        <v>0</v>
      </c>
      <c r="AD25" s="74">
        <f t="shared" si="6"/>
        <v>0</v>
      </c>
      <c r="AE25" s="150">
        <f t="shared" si="7"/>
        <v>0</v>
      </c>
    </row>
    <row r="26" spans="2:31" s="7" customFormat="1" ht="24" customHeight="1">
      <c r="B26" s="14">
        <v>19</v>
      </c>
      <c r="C26" s="12">
        <f>students!D26</f>
        <v>0</v>
      </c>
      <c r="D26" s="224"/>
      <c r="E26" s="225"/>
      <c r="F26" s="225"/>
      <c r="G26" s="225"/>
      <c r="H26" s="225"/>
      <c r="I26" s="225"/>
      <c r="J26" s="225"/>
      <c r="K26" s="13">
        <f t="shared" si="0"/>
        <v>0</v>
      </c>
      <c r="L26" s="228"/>
      <c r="M26" s="228"/>
      <c r="N26" s="228"/>
      <c r="O26" s="13">
        <f t="shared" si="1"/>
        <v>0</v>
      </c>
      <c r="P26" s="74">
        <f t="shared" si="2"/>
        <v>0</v>
      </c>
      <c r="Q26" s="150">
        <f t="shared" si="3"/>
        <v>0</v>
      </c>
      <c r="R26" s="224"/>
      <c r="S26" s="225"/>
      <c r="T26" s="225"/>
      <c r="U26" s="225"/>
      <c r="V26" s="225"/>
      <c r="W26" s="225"/>
      <c r="X26" s="225"/>
      <c r="Y26" s="13">
        <f t="shared" si="4"/>
        <v>0</v>
      </c>
      <c r="Z26" s="228"/>
      <c r="AA26" s="228"/>
      <c r="AB26" s="228"/>
      <c r="AC26" s="13">
        <f t="shared" si="5"/>
        <v>0</v>
      </c>
      <c r="AD26" s="74">
        <f t="shared" si="6"/>
        <v>0</v>
      </c>
      <c r="AE26" s="150">
        <f t="shared" si="7"/>
        <v>0</v>
      </c>
    </row>
    <row r="27" spans="2:31" s="7" customFormat="1" ht="24" customHeight="1">
      <c r="B27" s="14">
        <v>20</v>
      </c>
      <c r="C27" s="12">
        <f>students!D27</f>
        <v>0</v>
      </c>
      <c r="D27" s="224"/>
      <c r="E27" s="225"/>
      <c r="F27" s="225"/>
      <c r="G27" s="225"/>
      <c r="H27" s="225"/>
      <c r="I27" s="225"/>
      <c r="J27" s="225"/>
      <c r="K27" s="13">
        <f t="shared" si="0"/>
        <v>0</v>
      </c>
      <c r="L27" s="228"/>
      <c r="M27" s="228"/>
      <c r="N27" s="228"/>
      <c r="O27" s="13">
        <f t="shared" si="1"/>
        <v>0</v>
      </c>
      <c r="P27" s="74">
        <f t="shared" si="2"/>
        <v>0</v>
      </c>
      <c r="Q27" s="150">
        <f t="shared" si="3"/>
        <v>0</v>
      </c>
      <c r="R27" s="224"/>
      <c r="S27" s="225"/>
      <c r="T27" s="225"/>
      <c r="U27" s="225"/>
      <c r="V27" s="225"/>
      <c r="W27" s="225"/>
      <c r="X27" s="225"/>
      <c r="Y27" s="13">
        <f t="shared" si="4"/>
        <v>0</v>
      </c>
      <c r="Z27" s="228"/>
      <c r="AA27" s="228"/>
      <c r="AB27" s="228"/>
      <c r="AC27" s="13">
        <f t="shared" si="5"/>
        <v>0</v>
      </c>
      <c r="AD27" s="74">
        <f t="shared" si="6"/>
        <v>0</v>
      </c>
      <c r="AE27" s="150">
        <f t="shared" si="7"/>
        <v>0</v>
      </c>
    </row>
    <row r="28" spans="2:31" s="7" customFormat="1" ht="24" customHeight="1">
      <c r="B28" s="14">
        <v>21</v>
      </c>
      <c r="C28" s="12">
        <f>students!D28</f>
        <v>0</v>
      </c>
      <c r="D28" s="224"/>
      <c r="E28" s="225"/>
      <c r="F28" s="225"/>
      <c r="G28" s="225"/>
      <c r="H28" s="225"/>
      <c r="I28" s="225"/>
      <c r="J28" s="225"/>
      <c r="K28" s="13">
        <f t="shared" si="0"/>
        <v>0</v>
      </c>
      <c r="L28" s="228"/>
      <c r="M28" s="228"/>
      <c r="N28" s="228"/>
      <c r="O28" s="13">
        <f t="shared" si="1"/>
        <v>0</v>
      </c>
      <c r="P28" s="74">
        <f t="shared" si="2"/>
        <v>0</v>
      </c>
      <c r="Q28" s="150">
        <f t="shared" si="3"/>
        <v>0</v>
      </c>
      <c r="R28" s="224"/>
      <c r="S28" s="225"/>
      <c r="T28" s="225"/>
      <c r="U28" s="225"/>
      <c r="V28" s="225"/>
      <c r="W28" s="225"/>
      <c r="X28" s="225"/>
      <c r="Y28" s="13">
        <f t="shared" si="4"/>
        <v>0</v>
      </c>
      <c r="Z28" s="228"/>
      <c r="AA28" s="228"/>
      <c r="AB28" s="228"/>
      <c r="AC28" s="13">
        <f t="shared" si="5"/>
        <v>0</v>
      </c>
      <c r="AD28" s="74">
        <f t="shared" si="6"/>
        <v>0</v>
      </c>
      <c r="AE28" s="150">
        <f t="shared" si="7"/>
        <v>0</v>
      </c>
    </row>
    <row r="29" spans="2:31" s="7" customFormat="1" ht="24" customHeight="1">
      <c r="B29" s="14">
        <v>22</v>
      </c>
      <c r="C29" s="12">
        <f>students!D29</f>
        <v>0</v>
      </c>
      <c r="D29" s="224"/>
      <c r="E29" s="225"/>
      <c r="F29" s="225"/>
      <c r="G29" s="225"/>
      <c r="H29" s="225"/>
      <c r="I29" s="225"/>
      <c r="J29" s="225"/>
      <c r="K29" s="13">
        <f t="shared" si="0"/>
        <v>0</v>
      </c>
      <c r="L29" s="228"/>
      <c r="M29" s="228"/>
      <c r="N29" s="228"/>
      <c r="O29" s="13">
        <f t="shared" si="1"/>
        <v>0</v>
      </c>
      <c r="P29" s="74">
        <f t="shared" si="2"/>
        <v>0</v>
      </c>
      <c r="Q29" s="150">
        <f t="shared" si="3"/>
        <v>0</v>
      </c>
      <c r="R29" s="224"/>
      <c r="S29" s="225"/>
      <c r="T29" s="225"/>
      <c r="U29" s="225"/>
      <c r="V29" s="225"/>
      <c r="W29" s="225"/>
      <c r="X29" s="225"/>
      <c r="Y29" s="13">
        <f t="shared" si="4"/>
        <v>0</v>
      </c>
      <c r="Z29" s="228"/>
      <c r="AA29" s="228"/>
      <c r="AB29" s="228"/>
      <c r="AC29" s="13">
        <f t="shared" si="5"/>
        <v>0</v>
      </c>
      <c r="AD29" s="74">
        <f t="shared" si="6"/>
        <v>0</v>
      </c>
      <c r="AE29" s="150">
        <f t="shared" si="7"/>
        <v>0</v>
      </c>
    </row>
    <row r="30" spans="2:31" s="7" customFormat="1" ht="24" customHeight="1">
      <c r="B30" s="14">
        <v>23</v>
      </c>
      <c r="C30" s="12">
        <f>students!D30</f>
        <v>0</v>
      </c>
      <c r="D30" s="224"/>
      <c r="E30" s="225"/>
      <c r="F30" s="225"/>
      <c r="G30" s="225"/>
      <c r="H30" s="225"/>
      <c r="I30" s="225"/>
      <c r="J30" s="225"/>
      <c r="K30" s="13">
        <f t="shared" si="0"/>
        <v>0</v>
      </c>
      <c r="L30" s="228"/>
      <c r="M30" s="228"/>
      <c r="N30" s="228"/>
      <c r="O30" s="13">
        <f t="shared" si="1"/>
        <v>0</v>
      </c>
      <c r="P30" s="74">
        <f t="shared" si="2"/>
        <v>0</v>
      </c>
      <c r="Q30" s="150">
        <f t="shared" si="3"/>
        <v>0</v>
      </c>
      <c r="R30" s="224"/>
      <c r="S30" s="225"/>
      <c r="T30" s="225"/>
      <c r="U30" s="225"/>
      <c r="V30" s="225"/>
      <c r="W30" s="225"/>
      <c r="X30" s="225"/>
      <c r="Y30" s="13">
        <f t="shared" si="4"/>
        <v>0</v>
      </c>
      <c r="Z30" s="228"/>
      <c r="AA30" s="228"/>
      <c r="AB30" s="228"/>
      <c r="AC30" s="13">
        <f t="shared" si="5"/>
        <v>0</v>
      </c>
      <c r="AD30" s="74">
        <f t="shared" si="6"/>
        <v>0</v>
      </c>
      <c r="AE30" s="150">
        <f t="shared" si="7"/>
        <v>0</v>
      </c>
    </row>
    <row r="31" spans="2:31" s="7" customFormat="1" ht="24" customHeight="1">
      <c r="B31" s="14">
        <v>24</v>
      </c>
      <c r="C31" s="12">
        <f>students!D31</f>
        <v>0</v>
      </c>
      <c r="D31" s="224"/>
      <c r="E31" s="225"/>
      <c r="F31" s="225"/>
      <c r="G31" s="225"/>
      <c r="H31" s="225"/>
      <c r="I31" s="225"/>
      <c r="J31" s="225"/>
      <c r="K31" s="13">
        <f t="shared" si="0"/>
        <v>0</v>
      </c>
      <c r="L31" s="228"/>
      <c r="M31" s="228"/>
      <c r="N31" s="228"/>
      <c r="O31" s="13">
        <f t="shared" si="1"/>
        <v>0</v>
      </c>
      <c r="P31" s="74">
        <f t="shared" si="2"/>
        <v>0</v>
      </c>
      <c r="Q31" s="150">
        <f t="shared" si="3"/>
        <v>0</v>
      </c>
      <c r="R31" s="224"/>
      <c r="S31" s="225"/>
      <c r="T31" s="225"/>
      <c r="U31" s="225"/>
      <c r="V31" s="225"/>
      <c r="W31" s="225"/>
      <c r="X31" s="225"/>
      <c r="Y31" s="13">
        <f t="shared" si="4"/>
        <v>0</v>
      </c>
      <c r="Z31" s="228"/>
      <c r="AA31" s="228"/>
      <c r="AB31" s="228"/>
      <c r="AC31" s="13">
        <f t="shared" si="5"/>
        <v>0</v>
      </c>
      <c r="AD31" s="74">
        <f t="shared" si="6"/>
        <v>0</v>
      </c>
      <c r="AE31" s="150">
        <f t="shared" si="7"/>
        <v>0</v>
      </c>
    </row>
    <row r="32" spans="2:31" s="7" customFormat="1" ht="24" customHeight="1">
      <c r="B32" s="14">
        <v>25</v>
      </c>
      <c r="C32" s="12">
        <f>students!D32</f>
        <v>0</v>
      </c>
      <c r="D32" s="224"/>
      <c r="E32" s="225"/>
      <c r="F32" s="225"/>
      <c r="G32" s="225"/>
      <c r="H32" s="225"/>
      <c r="I32" s="225"/>
      <c r="J32" s="225"/>
      <c r="K32" s="13">
        <f t="shared" si="0"/>
        <v>0</v>
      </c>
      <c r="L32" s="228"/>
      <c r="M32" s="228"/>
      <c r="N32" s="228"/>
      <c r="O32" s="13">
        <f t="shared" si="1"/>
        <v>0</v>
      </c>
      <c r="P32" s="74">
        <f t="shared" si="2"/>
        <v>0</v>
      </c>
      <c r="Q32" s="150">
        <f t="shared" si="3"/>
        <v>0</v>
      </c>
      <c r="R32" s="224"/>
      <c r="S32" s="225"/>
      <c r="T32" s="225"/>
      <c r="U32" s="225"/>
      <c r="V32" s="225"/>
      <c r="W32" s="225"/>
      <c r="X32" s="225"/>
      <c r="Y32" s="13">
        <f t="shared" si="4"/>
        <v>0</v>
      </c>
      <c r="Z32" s="228"/>
      <c r="AA32" s="228"/>
      <c r="AB32" s="228"/>
      <c r="AC32" s="13">
        <f t="shared" si="5"/>
        <v>0</v>
      </c>
      <c r="AD32" s="74">
        <f t="shared" si="6"/>
        <v>0</v>
      </c>
      <c r="AE32" s="150">
        <f t="shared" si="7"/>
        <v>0</v>
      </c>
    </row>
    <row r="33" spans="2:31" s="7" customFormat="1" ht="24" customHeight="1">
      <c r="B33" s="14">
        <v>26</v>
      </c>
      <c r="C33" s="12">
        <f>students!D33</f>
        <v>0</v>
      </c>
      <c r="D33" s="224"/>
      <c r="E33" s="225"/>
      <c r="F33" s="225"/>
      <c r="G33" s="225"/>
      <c r="H33" s="225"/>
      <c r="I33" s="225"/>
      <c r="J33" s="225"/>
      <c r="K33" s="13">
        <f t="shared" si="0"/>
        <v>0</v>
      </c>
      <c r="L33" s="228"/>
      <c r="M33" s="228"/>
      <c r="N33" s="228"/>
      <c r="O33" s="13">
        <f t="shared" si="1"/>
        <v>0</v>
      </c>
      <c r="P33" s="74">
        <f t="shared" si="2"/>
        <v>0</v>
      </c>
      <c r="Q33" s="150">
        <f t="shared" si="3"/>
        <v>0</v>
      </c>
      <c r="R33" s="224"/>
      <c r="S33" s="225"/>
      <c r="T33" s="225"/>
      <c r="U33" s="225"/>
      <c r="V33" s="225"/>
      <c r="W33" s="225"/>
      <c r="X33" s="225"/>
      <c r="Y33" s="13">
        <f t="shared" si="4"/>
        <v>0</v>
      </c>
      <c r="Z33" s="228"/>
      <c r="AA33" s="228"/>
      <c r="AB33" s="228"/>
      <c r="AC33" s="13">
        <f t="shared" si="5"/>
        <v>0</v>
      </c>
      <c r="AD33" s="74">
        <f t="shared" si="6"/>
        <v>0</v>
      </c>
      <c r="AE33" s="150">
        <f t="shared" si="7"/>
        <v>0</v>
      </c>
    </row>
    <row r="34" spans="2:31" s="7" customFormat="1" ht="24" customHeight="1">
      <c r="B34" s="14">
        <v>27</v>
      </c>
      <c r="C34" s="12">
        <f>students!D34</f>
        <v>0</v>
      </c>
      <c r="D34" s="224"/>
      <c r="E34" s="225"/>
      <c r="F34" s="225"/>
      <c r="G34" s="225"/>
      <c r="H34" s="225"/>
      <c r="I34" s="225"/>
      <c r="J34" s="225"/>
      <c r="K34" s="13">
        <f t="shared" si="0"/>
        <v>0</v>
      </c>
      <c r="L34" s="228"/>
      <c r="M34" s="228"/>
      <c r="N34" s="228"/>
      <c r="O34" s="13">
        <f t="shared" si="1"/>
        <v>0</v>
      </c>
      <c r="P34" s="74">
        <f t="shared" si="2"/>
        <v>0</v>
      </c>
      <c r="Q34" s="150">
        <f t="shared" si="3"/>
        <v>0</v>
      </c>
      <c r="R34" s="224"/>
      <c r="S34" s="225"/>
      <c r="T34" s="225"/>
      <c r="U34" s="225"/>
      <c r="V34" s="225"/>
      <c r="W34" s="225"/>
      <c r="X34" s="225"/>
      <c r="Y34" s="13">
        <f t="shared" si="4"/>
        <v>0</v>
      </c>
      <c r="Z34" s="228"/>
      <c r="AA34" s="228"/>
      <c r="AB34" s="228"/>
      <c r="AC34" s="13">
        <f t="shared" si="5"/>
        <v>0</v>
      </c>
      <c r="AD34" s="74">
        <f t="shared" si="6"/>
        <v>0</v>
      </c>
      <c r="AE34" s="150">
        <f t="shared" si="7"/>
        <v>0</v>
      </c>
    </row>
    <row r="35" spans="2:31" s="7" customFormat="1" ht="24" customHeight="1">
      <c r="B35" s="14">
        <v>28</v>
      </c>
      <c r="C35" s="12">
        <f>students!D35</f>
        <v>0</v>
      </c>
      <c r="D35" s="224"/>
      <c r="E35" s="225"/>
      <c r="F35" s="225"/>
      <c r="G35" s="225"/>
      <c r="H35" s="225"/>
      <c r="I35" s="225"/>
      <c r="J35" s="225"/>
      <c r="K35" s="13">
        <f t="shared" si="0"/>
        <v>0</v>
      </c>
      <c r="L35" s="228"/>
      <c r="M35" s="228"/>
      <c r="N35" s="228"/>
      <c r="O35" s="13">
        <f t="shared" si="1"/>
        <v>0</v>
      </c>
      <c r="P35" s="74">
        <f t="shared" si="2"/>
        <v>0</v>
      </c>
      <c r="Q35" s="150">
        <f t="shared" si="3"/>
        <v>0</v>
      </c>
      <c r="R35" s="224"/>
      <c r="S35" s="225"/>
      <c r="T35" s="225"/>
      <c r="U35" s="225"/>
      <c r="V35" s="225"/>
      <c r="W35" s="225"/>
      <c r="X35" s="225"/>
      <c r="Y35" s="13">
        <f t="shared" si="4"/>
        <v>0</v>
      </c>
      <c r="Z35" s="228"/>
      <c r="AA35" s="228"/>
      <c r="AB35" s="228"/>
      <c r="AC35" s="13">
        <f t="shared" si="5"/>
        <v>0</v>
      </c>
      <c r="AD35" s="74">
        <f t="shared" si="6"/>
        <v>0</v>
      </c>
      <c r="AE35" s="150">
        <f t="shared" si="7"/>
        <v>0</v>
      </c>
    </row>
    <row r="36" spans="2:31" s="7" customFormat="1" ht="24" customHeight="1">
      <c r="B36" s="14">
        <v>29</v>
      </c>
      <c r="C36" s="12">
        <f>students!D36</f>
        <v>0</v>
      </c>
      <c r="D36" s="224"/>
      <c r="E36" s="225"/>
      <c r="F36" s="225"/>
      <c r="G36" s="225"/>
      <c r="H36" s="225"/>
      <c r="I36" s="225"/>
      <c r="J36" s="225"/>
      <c r="K36" s="13">
        <f t="shared" si="0"/>
        <v>0</v>
      </c>
      <c r="L36" s="228"/>
      <c r="M36" s="228"/>
      <c r="N36" s="228"/>
      <c r="O36" s="13">
        <f t="shared" si="1"/>
        <v>0</v>
      </c>
      <c r="P36" s="74">
        <f t="shared" si="2"/>
        <v>0</v>
      </c>
      <c r="Q36" s="150">
        <f t="shared" si="3"/>
        <v>0</v>
      </c>
      <c r="R36" s="224"/>
      <c r="S36" s="225"/>
      <c r="T36" s="225"/>
      <c r="U36" s="225"/>
      <c r="V36" s="225"/>
      <c r="W36" s="225"/>
      <c r="X36" s="225"/>
      <c r="Y36" s="13">
        <f t="shared" si="4"/>
        <v>0</v>
      </c>
      <c r="Z36" s="228"/>
      <c r="AA36" s="228"/>
      <c r="AB36" s="228"/>
      <c r="AC36" s="13">
        <f t="shared" si="5"/>
        <v>0</v>
      </c>
      <c r="AD36" s="74">
        <f t="shared" si="6"/>
        <v>0</v>
      </c>
      <c r="AE36" s="150">
        <f t="shared" si="7"/>
        <v>0</v>
      </c>
    </row>
    <row r="37" spans="2:31" s="7" customFormat="1" ht="24" customHeight="1">
      <c r="B37" s="14">
        <v>30</v>
      </c>
      <c r="C37" s="12">
        <f>students!D37</f>
        <v>0</v>
      </c>
      <c r="D37" s="224"/>
      <c r="E37" s="225"/>
      <c r="F37" s="225"/>
      <c r="G37" s="225"/>
      <c r="H37" s="225"/>
      <c r="I37" s="225"/>
      <c r="J37" s="225"/>
      <c r="K37" s="13">
        <f t="shared" si="0"/>
        <v>0</v>
      </c>
      <c r="L37" s="228"/>
      <c r="M37" s="228"/>
      <c r="N37" s="228"/>
      <c r="O37" s="13">
        <f t="shared" si="1"/>
        <v>0</v>
      </c>
      <c r="P37" s="74">
        <f t="shared" si="2"/>
        <v>0</v>
      </c>
      <c r="Q37" s="150">
        <f t="shared" si="3"/>
        <v>0</v>
      </c>
      <c r="R37" s="224"/>
      <c r="S37" s="225"/>
      <c r="T37" s="225"/>
      <c r="U37" s="225"/>
      <c r="V37" s="225"/>
      <c r="W37" s="225"/>
      <c r="X37" s="225"/>
      <c r="Y37" s="13">
        <f t="shared" si="4"/>
        <v>0</v>
      </c>
      <c r="Z37" s="228"/>
      <c r="AA37" s="228"/>
      <c r="AB37" s="228"/>
      <c r="AC37" s="13">
        <f t="shared" si="5"/>
        <v>0</v>
      </c>
      <c r="AD37" s="74">
        <f t="shared" si="6"/>
        <v>0</v>
      </c>
      <c r="AE37" s="150">
        <f t="shared" si="7"/>
        <v>0</v>
      </c>
    </row>
    <row r="38" spans="2:31" s="7" customFormat="1" ht="24" customHeight="1">
      <c r="B38" s="14">
        <v>31</v>
      </c>
      <c r="C38" s="12">
        <f>students!D38</f>
        <v>0</v>
      </c>
      <c r="D38" s="224"/>
      <c r="E38" s="225"/>
      <c r="F38" s="225"/>
      <c r="G38" s="225"/>
      <c r="H38" s="225"/>
      <c r="I38" s="225"/>
      <c r="J38" s="225"/>
      <c r="K38" s="13">
        <f t="shared" si="0"/>
        <v>0</v>
      </c>
      <c r="L38" s="228"/>
      <c r="M38" s="228"/>
      <c r="N38" s="228"/>
      <c r="O38" s="13">
        <f t="shared" si="1"/>
        <v>0</v>
      </c>
      <c r="P38" s="74">
        <f t="shared" si="2"/>
        <v>0</v>
      </c>
      <c r="Q38" s="150">
        <f t="shared" si="3"/>
        <v>0</v>
      </c>
      <c r="R38" s="224"/>
      <c r="S38" s="225"/>
      <c r="T38" s="225"/>
      <c r="U38" s="225"/>
      <c r="V38" s="225"/>
      <c r="W38" s="225"/>
      <c r="X38" s="225"/>
      <c r="Y38" s="13">
        <f t="shared" si="4"/>
        <v>0</v>
      </c>
      <c r="Z38" s="228"/>
      <c r="AA38" s="228"/>
      <c r="AB38" s="228"/>
      <c r="AC38" s="13">
        <f t="shared" si="5"/>
        <v>0</v>
      </c>
      <c r="AD38" s="74">
        <f t="shared" si="6"/>
        <v>0</v>
      </c>
      <c r="AE38" s="150">
        <f t="shared" si="7"/>
        <v>0</v>
      </c>
    </row>
    <row r="39" spans="2:31" s="7" customFormat="1" ht="24" customHeight="1">
      <c r="B39" s="14">
        <v>32</v>
      </c>
      <c r="C39" s="12">
        <f>students!D39</f>
        <v>0</v>
      </c>
      <c r="D39" s="224"/>
      <c r="E39" s="225"/>
      <c r="F39" s="225"/>
      <c r="G39" s="225"/>
      <c r="H39" s="225"/>
      <c r="I39" s="225"/>
      <c r="J39" s="225"/>
      <c r="K39" s="13">
        <f t="shared" si="0"/>
        <v>0</v>
      </c>
      <c r="L39" s="228"/>
      <c r="M39" s="228"/>
      <c r="N39" s="228"/>
      <c r="O39" s="13">
        <f t="shared" si="1"/>
        <v>0</v>
      </c>
      <c r="P39" s="74">
        <f t="shared" si="2"/>
        <v>0</v>
      </c>
      <c r="Q39" s="150">
        <f t="shared" si="3"/>
        <v>0</v>
      </c>
      <c r="R39" s="224"/>
      <c r="S39" s="225"/>
      <c r="T39" s="225"/>
      <c r="U39" s="225"/>
      <c r="V39" s="225"/>
      <c r="W39" s="225"/>
      <c r="X39" s="225"/>
      <c r="Y39" s="13">
        <f t="shared" si="4"/>
        <v>0</v>
      </c>
      <c r="Z39" s="228"/>
      <c r="AA39" s="228"/>
      <c r="AB39" s="228"/>
      <c r="AC39" s="13">
        <f t="shared" si="5"/>
        <v>0</v>
      </c>
      <c r="AD39" s="74">
        <f t="shared" si="6"/>
        <v>0</v>
      </c>
      <c r="AE39" s="150">
        <f t="shared" si="7"/>
        <v>0</v>
      </c>
    </row>
    <row r="40" spans="2:31" s="7" customFormat="1" ht="24" customHeight="1">
      <c r="B40" s="14">
        <v>33</v>
      </c>
      <c r="C40" s="12">
        <f>students!D40</f>
        <v>0</v>
      </c>
      <c r="D40" s="224"/>
      <c r="E40" s="225"/>
      <c r="F40" s="225"/>
      <c r="G40" s="225"/>
      <c r="H40" s="225"/>
      <c r="I40" s="225"/>
      <c r="J40" s="225"/>
      <c r="K40" s="13">
        <f t="shared" si="0"/>
        <v>0</v>
      </c>
      <c r="L40" s="228"/>
      <c r="M40" s="228"/>
      <c r="N40" s="228"/>
      <c r="O40" s="13">
        <f t="shared" si="1"/>
        <v>0</v>
      </c>
      <c r="P40" s="74">
        <f t="shared" si="2"/>
        <v>0</v>
      </c>
      <c r="Q40" s="150">
        <f t="shared" si="3"/>
        <v>0</v>
      </c>
      <c r="R40" s="224"/>
      <c r="S40" s="225"/>
      <c r="T40" s="225"/>
      <c r="U40" s="225"/>
      <c r="V40" s="225"/>
      <c r="W40" s="225"/>
      <c r="X40" s="225"/>
      <c r="Y40" s="13">
        <f t="shared" si="4"/>
        <v>0</v>
      </c>
      <c r="Z40" s="228"/>
      <c r="AA40" s="228"/>
      <c r="AB40" s="228"/>
      <c r="AC40" s="13">
        <f t="shared" si="5"/>
        <v>0</v>
      </c>
      <c r="AD40" s="74">
        <f t="shared" si="6"/>
        <v>0</v>
      </c>
      <c r="AE40" s="150">
        <f t="shared" si="7"/>
        <v>0</v>
      </c>
    </row>
    <row r="41" spans="2:31" s="7" customFormat="1" ht="24" customHeight="1">
      <c r="B41" s="14">
        <v>34</v>
      </c>
      <c r="C41" s="12">
        <f>students!D41</f>
        <v>0</v>
      </c>
      <c r="D41" s="224"/>
      <c r="E41" s="225"/>
      <c r="F41" s="225"/>
      <c r="G41" s="225"/>
      <c r="H41" s="225"/>
      <c r="I41" s="225"/>
      <c r="J41" s="225"/>
      <c r="K41" s="13">
        <f t="shared" si="0"/>
        <v>0</v>
      </c>
      <c r="L41" s="228"/>
      <c r="M41" s="228"/>
      <c r="N41" s="228"/>
      <c r="O41" s="13">
        <f t="shared" si="1"/>
        <v>0</v>
      </c>
      <c r="P41" s="74">
        <f t="shared" si="2"/>
        <v>0</v>
      </c>
      <c r="Q41" s="150">
        <f t="shared" si="3"/>
        <v>0</v>
      </c>
      <c r="R41" s="224"/>
      <c r="S41" s="225"/>
      <c r="T41" s="225"/>
      <c r="U41" s="225"/>
      <c r="V41" s="225"/>
      <c r="W41" s="225"/>
      <c r="X41" s="225"/>
      <c r="Y41" s="13">
        <f t="shared" si="4"/>
        <v>0</v>
      </c>
      <c r="Z41" s="228"/>
      <c r="AA41" s="228"/>
      <c r="AB41" s="228"/>
      <c r="AC41" s="13">
        <f t="shared" si="5"/>
        <v>0</v>
      </c>
      <c r="AD41" s="74">
        <f t="shared" si="6"/>
        <v>0</v>
      </c>
      <c r="AE41" s="150">
        <f t="shared" si="7"/>
        <v>0</v>
      </c>
    </row>
    <row r="42" spans="2:31" s="7" customFormat="1" ht="24" customHeight="1">
      <c r="B42" s="14">
        <v>35</v>
      </c>
      <c r="C42" s="12">
        <f>students!D42</f>
        <v>0</v>
      </c>
      <c r="D42" s="224"/>
      <c r="E42" s="225"/>
      <c r="F42" s="225"/>
      <c r="G42" s="225"/>
      <c r="H42" s="225"/>
      <c r="I42" s="225"/>
      <c r="J42" s="225"/>
      <c r="K42" s="13">
        <f t="shared" si="0"/>
        <v>0</v>
      </c>
      <c r="L42" s="228"/>
      <c r="M42" s="228"/>
      <c r="N42" s="228"/>
      <c r="O42" s="13">
        <f t="shared" si="1"/>
        <v>0</v>
      </c>
      <c r="P42" s="74">
        <f t="shared" si="2"/>
        <v>0</v>
      </c>
      <c r="Q42" s="150">
        <f t="shared" si="3"/>
        <v>0</v>
      </c>
      <c r="R42" s="224"/>
      <c r="S42" s="225"/>
      <c r="T42" s="225"/>
      <c r="U42" s="225"/>
      <c r="V42" s="225"/>
      <c r="W42" s="225"/>
      <c r="X42" s="225"/>
      <c r="Y42" s="13">
        <f t="shared" si="4"/>
        <v>0</v>
      </c>
      <c r="Z42" s="228"/>
      <c r="AA42" s="228"/>
      <c r="AB42" s="228"/>
      <c r="AC42" s="13">
        <f t="shared" si="5"/>
        <v>0</v>
      </c>
      <c r="AD42" s="74">
        <f t="shared" si="6"/>
        <v>0</v>
      </c>
      <c r="AE42" s="150">
        <f t="shared" si="7"/>
        <v>0</v>
      </c>
    </row>
    <row r="43" spans="2:31" s="7" customFormat="1" ht="24" customHeight="1">
      <c r="B43" s="14">
        <v>36</v>
      </c>
      <c r="C43" s="12">
        <f>students!D43</f>
        <v>0</v>
      </c>
      <c r="D43" s="224"/>
      <c r="E43" s="225"/>
      <c r="F43" s="225"/>
      <c r="G43" s="225"/>
      <c r="H43" s="225"/>
      <c r="I43" s="225"/>
      <c r="J43" s="225"/>
      <c r="K43" s="13">
        <f t="shared" si="0"/>
        <v>0</v>
      </c>
      <c r="L43" s="228"/>
      <c r="M43" s="228"/>
      <c r="N43" s="228"/>
      <c r="O43" s="13">
        <f t="shared" si="1"/>
        <v>0</v>
      </c>
      <c r="P43" s="74">
        <f t="shared" si="2"/>
        <v>0</v>
      </c>
      <c r="Q43" s="150">
        <f t="shared" si="3"/>
        <v>0</v>
      </c>
      <c r="R43" s="224"/>
      <c r="S43" s="225"/>
      <c r="T43" s="225"/>
      <c r="U43" s="225"/>
      <c r="V43" s="225"/>
      <c r="W43" s="225"/>
      <c r="X43" s="225"/>
      <c r="Y43" s="13">
        <f t="shared" si="4"/>
        <v>0</v>
      </c>
      <c r="Z43" s="228"/>
      <c r="AA43" s="228"/>
      <c r="AB43" s="228"/>
      <c r="AC43" s="13">
        <f t="shared" si="5"/>
        <v>0</v>
      </c>
      <c r="AD43" s="74">
        <f t="shared" si="6"/>
        <v>0</v>
      </c>
      <c r="AE43" s="150">
        <f t="shared" si="7"/>
        <v>0</v>
      </c>
    </row>
    <row r="44" spans="2:31" s="7" customFormat="1" ht="24" customHeight="1">
      <c r="B44" s="14">
        <v>37</v>
      </c>
      <c r="C44" s="12">
        <f>students!D44</f>
        <v>0</v>
      </c>
      <c r="D44" s="224"/>
      <c r="E44" s="225"/>
      <c r="F44" s="225"/>
      <c r="G44" s="225"/>
      <c r="H44" s="225"/>
      <c r="I44" s="225"/>
      <c r="J44" s="225"/>
      <c r="K44" s="13">
        <f t="shared" si="0"/>
        <v>0</v>
      </c>
      <c r="L44" s="228"/>
      <c r="M44" s="228"/>
      <c r="N44" s="228"/>
      <c r="O44" s="13">
        <f t="shared" si="1"/>
        <v>0</v>
      </c>
      <c r="P44" s="74">
        <f t="shared" si="2"/>
        <v>0</v>
      </c>
      <c r="Q44" s="150">
        <f t="shared" si="3"/>
        <v>0</v>
      </c>
      <c r="R44" s="224"/>
      <c r="S44" s="225"/>
      <c r="T44" s="225"/>
      <c r="U44" s="225"/>
      <c r="V44" s="225"/>
      <c r="W44" s="225"/>
      <c r="X44" s="225"/>
      <c r="Y44" s="13">
        <f t="shared" si="4"/>
        <v>0</v>
      </c>
      <c r="Z44" s="228"/>
      <c r="AA44" s="228"/>
      <c r="AB44" s="228"/>
      <c r="AC44" s="13">
        <f t="shared" si="5"/>
        <v>0</v>
      </c>
      <c r="AD44" s="74">
        <f t="shared" si="6"/>
        <v>0</v>
      </c>
      <c r="AE44" s="150">
        <f t="shared" si="7"/>
        <v>0</v>
      </c>
    </row>
    <row r="45" spans="2:31" s="7" customFormat="1" ht="24" customHeight="1">
      <c r="B45" s="14">
        <v>38</v>
      </c>
      <c r="C45" s="12">
        <f>students!D45</f>
        <v>0</v>
      </c>
      <c r="D45" s="224"/>
      <c r="E45" s="225"/>
      <c r="F45" s="225"/>
      <c r="G45" s="225"/>
      <c r="H45" s="225"/>
      <c r="I45" s="225"/>
      <c r="J45" s="225"/>
      <c r="K45" s="13">
        <f t="shared" si="0"/>
        <v>0</v>
      </c>
      <c r="L45" s="228"/>
      <c r="M45" s="228"/>
      <c r="N45" s="228"/>
      <c r="O45" s="13">
        <f t="shared" si="1"/>
        <v>0</v>
      </c>
      <c r="P45" s="74">
        <f t="shared" si="2"/>
        <v>0</v>
      </c>
      <c r="Q45" s="150">
        <f t="shared" si="3"/>
        <v>0</v>
      </c>
      <c r="R45" s="224"/>
      <c r="S45" s="225"/>
      <c r="T45" s="225"/>
      <c r="U45" s="225"/>
      <c r="V45" s="225"/>
      <c r="W45" s="225"/>
      <c r="X45" s="225"/>
      <c r="Y45" s="13">
        <f t="shared" si="4"/>
        <v>0</v>
      </c>
      <c r="Z45" s="228"/>
      <c r="AA45" s="228"/>
      <c r="AB45" s="228"/>
      <c r="AC45" s="13">
        <f t="shared" si="5"/>
        <v>0</v>
      </c>
      <c r="AD45" s="74">
        <f t="shared" si="6"/>
        <v>0</v>
      </c>
      <c r="AE45" s="150">
        <f t="shared" si="7"/>
        <v>0</v>
      </c>
    </row>
    <row r="46" spans="2:31" s="7" customFormat="1" ht="24" customHeight="1">
      <c r="B46" s="14">
        <v>39</v>
      </c>
      <c r="C46" s="12">
        <f>students!D46</f>
        <v>0</v>
      </c>
      <c r="D46" s="224"/>
      <c r="E46" s="225"/>
      <c r="F46" s="225"/>
      <c r="G46" s="225"/>
      <c r="H46" s="225"/>
      <c r="I46" s="225"/>
      <c r="J46" s="225"/>
      <c r="K46" s="13">
        <f t="shared" si="0"/>
        <v>0</v>
      </c>
      <c r="L46" s="228"/>
      <c r="M46" s="228"/>
      <c r="N46" s="228"/>
      <c r="O46" s="13">
        <f t="shared" si="1"/>
        <v>0</v>
      </c>
      <c r="P46" s="74">
        <f t="shared" si="2"/>
        <v>0</v>
      </c>
      <c r="Q46" s="150">
        <f t="shared" si="3"/>
        <v>0</v>
      </c>
      <c r="R46" s="224"/>
      <c r="S46" s="225"/>
      <c r="T46" s="225"/>
      <c r="U46" s="225"/>
      <c r="V46" s="225"/>
      <c r="W46" s="225"/>
      <c r="X46" s="225"/>
      <c r="Y46" s="13">
        <f t="shared" si="4"/>
        <v>0</v>
      </c>
      <c r="Z46" s="228"/>
      <c r="AA46" s="228"/>
      <c r="AB46" s="228"/>
      <c r="AC46" s="13">
        <f t="shared" si="5"/>
        <v>0</v>
      </c>
      <c r="AD46" s="74">
        <f t="shared" si="6"/>
        <v>0</v>
      </c>
      <c r="AE46" s="150">
        <f t="shared" si="7"/>
        <v>0</v>
      </c>
    </row>
    <row r="47" spans="2:31" s="7" customFormat="1" ht="24" customHeight="1">
      <c r="B47" s="14">
        <v>40</v>
      </c>
      <c r="C47" s="12">
        <f>students!D47</f>
        <v>0</v>
      </c>
      <c r="D47" s="224"/>
      <c r="E47" s="225"/>
      <c r="F47" s="225"/>
      <c r="G47" s="225"/>
      <c r="H47" s="225"/>
      <c r="I47" s="225"/>
      <c r="J47" s="225"/>
      <c r="K47" s="13">
        <f t="shared" si="0"/>
        <v>0</v>
      </c>
      <c r="L47" s="228"/>
      <c r="M47" s="228"/>
      <c r="N47" s="228"/>
      <c r="O47" s="13">
        <f t="shared" si="1"/>
        <v>0</v>
      </c>
      <c r="P47" s="74">
        <f t="shared" si="2"/>
        <v>0</v>
      </c>
      <c r="Q47" s="150">
        <f t="shared" si="3"/>
        <v>0</v>
      </c>
      <c r="R47" s="224"/>
      <c r="S47" s="225"/>
      <c r="T47" s="225"/>
      <c r="U47" s="225"/>
      <c r="V47" s="225"/>
      <c r="W47" s="225"/>
      <c r="X47" s="225"/>
      <c r="Y47" s="13">
        <f t="shared" si="4"/>
        <v>0</v>
      </c>
      <c r="Z47" s="228"/>
      <c r="AA47" s="228"/>
      <c r="AB47" s="228"/>
      <c r="AC47" s="13">
        <f t="shared" si="5"/>
        <v>0</v>
      </c>
      <c r="AD47" s="74">
        <f t="shared" si="6"/>
        <v>0</v>
      </c>
      <c r="AE47" s="150">
        <f t="shared" si="7"/>
        <v>0</v>
      </c>
    </row>
    <row r="48" spans="2:31" s="7" customFormat="1" ht="24" customHeight="1">
      <c r="B48" s="14">
        <v>41</v>
      </c>
      <c r="C48" s="12">
        <f>students!D48</f>
        <v>0</v>
      </c>
      <c r="D48" s="224"/>
      <c r="E48" s="225"/>
      <c r="F48" s="225"/>
      <c r="G48" s="225"/>
      <c r="H48" s="225"/>
      <c r="I48" s="225"/>
      <c r="J48" s="225"/>
      <c r="K48" s="13">
        <f t="shared" si="0"/>
        <v>0</v>
      </c>
      <c r="L48" s="228"/>
      <c r="M48" s="228"/>
      <c r="N48" s="228"/>
      <c r="O48" s="13">
        <f t="shared" si="1"/>
        <v>0</v>
      </c>
      <c r="P48" s="74">
        <f t="shared" si="2"/>
        <v>0</v>
      </c>
      <c r="Q48" s="150">
        <f t="shared" si="3"/>
        <v>0</v>
      </c>
      <c r="R48" s="224"/>
      <c r="S48" s="225"/>
      <c r="T48" s="225"/>
      <c r="U48" s="225"/>
      <c r="V48" s="225"/>
      <c r="W48" s="225"/>
      <c r="X48" s="225"/>
      <c r="Y48" s="13">
        <f t="shared" si="4"/>
        <v>0</v>
      </c>
      <c r="Z48" s="228"/>
      <c r="AA48" s="228"/>
      <c r="AB48" s="228"/>
      <c r="AC48" s="13">
        <f t="shared" si="5"/>
        <v>0</v>
      </c>
      <c r="AD48" s="74">
        <f t="shared" si="6"/>
        <v>0</v>
      </c>
      <c r="AE48" s="150">
        <f t="shared" si="7"/>
        <v>0</v>
      </c>
    </row>
    <row r="49" spans="2:31" s="7" customFormat="1" ht="24" customHeight="1">
      <c r="B49" s="14">
        <v>42</v>
      </c>
      <c r="C49" s="12">
        <f>students!D49</f>
        <v>0</v>
      </c>
      <c r="D49" s="224"/>
      <c r="E49" s="225"/>
      <c r="F49" s="225"/>
      <c r="G49" s="225"/>
      <c r="H49" s="225"/>
      <c r="I49" s="225"/>
      <c r="J49" s="225"/>
      <c r="K49" s="13">
        <f t="shared" si="0"/>
        <v>0</v>
      </c>
      <c r="L49" s="228"/>
      <c r="M49" s="228"/>
      <c r="N49" s="228"/>
      <c r="O49" s="13">
        <f t="shared" si="1"/>
        <v>0</v>
      </c>
      <c r="P49" s="74">
        <f t="shared" si="2"/>
        <v>0</v>
      </c>
      <c r="Q49" s="150">
        <f t="shared" si="3"/>
        <v>0</v>
      </c>
      <c r="R49" s="224"/>
      <c r="S49" s="225"/>
      <c r="T49" s="225"/>
      <c r="U49" s="225"/>
      <c r="V49" s="225"/>
      <c r="W49" s="225"/>
      <c r="X49" s="225"/>
      <c r="Y49" s="13">
        <f t="shared" si="4"/>
        <v>0</v>
      </c>
      <c r="Z49" s="228"/>
      <c r="AA49" s="228"/>
      <c r="AB49" s="228"/>
      <c r="AC49" s="13">
        <f t="shared" si="5"/>
        <v>0</v>
      </c>
      <c r="AD49" s="74">
        <f t="shared" si="6"/>
        <v>0</v>
      </c>
      <c r="AE49" s="150">
        <f t="shared" si="7"/>
        <v>0</v>
      </c>
    </row>
    <row r="50" spans="2:31" s="7" customFormat="1" ht="24" customHeight="1">
      <c r="B50" s="14">
        <v>43</v>
      </c>
      <c r="C50" s="12">
        <f>students!D50</f>
        <v>0</v>
      </c>
      <c r="D50" s="224"/>
      <c r="E50" s="225"/>
      <c r="F50" s="225"/>
      <c r="G50" s="225"/>
      <c r="H50" s="225"/>
      <c r="I50" s="225"/>
      <c r="J50" s="225"/>
      <c r="K50" s="13">
        <f t="shared" si="0"/>
        <v>0</v>
      </c>
      <c r="L50" s="228"/>
      <c r="M50" s="228"/>
      <c r="N50" s="228"/>
      <c r="O50" s="13">
        <f t="shared" si="1"/>
        <v>0</v>
      </c>
      <c r="P50" s="74">
        <f t="shared" si="2"/>
        <v>0</v>
      </c>
      <c r="Q50" s="150">
        <f t="shared" si="3"/>
        <v>0</v>
      </c>
      <c r="R50" s="224"/>
      <c r="S50" s="225"/>
      <c r="T50" s="225"/>
      <c r="U50" s="225"/>
      <c r="V50" s="225"/>
      <c r="W50" s="225"/>
      <c r="X50" s="225"/>
      <c r="Y50" s="13">
        <f t="shared" si="4"/>
        <v>0</v>
      </c>
      <c r="Z50" s="228"/>
      <c r="AA50" s="228"/>
      <c r="AB50" s="228"/>
      <c r="AC50" s="13">
        <f t="shared" si="5"/>
        <v>0</v>
      </c>
      <c r="AD50" s="74">
        <f t="shared" si="6"/>
        <v>0</v>
      </c>
      <c r="AE50" s="150">
        <f t="shared" si="7"/>
        <v>0</v>
      </c>
    </row>
    <row r="51" spans="2:31" s="7" customFormat="1" ht="24" customHeight="1">
      <c r="B51" s="14">
        <v>44</v>
      </c>
      <c r="C51" s="12">
        <f>students!D51</f>
        <v>0</v>
      </c>
      <c r="D51" s="224"/>
      <c r="E51" s="225"/>
      <c r="F51" s="225"/>
      <c r="G51" s="225"/>
      <c r="H51" s="225"/>
      <c r="I51" s="225"/>
      <c r="J51" s="225"/>
      <c r="K51" s="13">
        <f t="shared" si="0"/>
        <v>0</v>
      </c>
      <c r="L51" s="228"/>
      <c r="M51" s="228"/>
      <c r="N51" s="228"/>
      <c r="O51" s="13">
        <f t="shared" si="1"/>
        <v>0</v>
      </c>
      <c r="P51" s="74">
        <f t="shared" si="2"/>
        <v>0</v>
      </c>
      <c r="Q51" s="150">
        <f t="shared" si="3"/>
        <v>0</v>
      </c>
      <c r="R51" s="224"/>
      <c r="S51" s="225"/>
      <c r="T51" s="225"/>
      <c r="U51" s="225"/>
      <c r="V51" s="225"/>
      <c r="W51" s="225"/>
      <c r="X51" s="225"/>
      <c r="Y51" s="13">
        <f t="shared" si="4"/>
        <v>0</v>
      </c>
      <c r="Z51" s="228"/>
      <c r="AA51" s="228"/>
      <c r="AB51" s="228"/>
      <c r="AC51" s="13">
        <f t="shared" si="5"/>
        <v>0</v>
      </c>
      <c r="AD51" s="74">
        <f t="shared" si="6"/>
        <v>0</v>
      </c>
      <c r="AE51" s="150">
        <f t="shared" si="7"/>
        <v>0</v>
      </c>
    </row>
    <row r="52" spans="2:31" s="7" customFormat="1" ht="24" customHeight="1">
      <c r="B52" s="14">
        <v>45</v>
      </c>
      <c r="C52" s="12">
        <f>students!D52</f>
        <v>0</v>
      </c>
      <c r="D52" s="224"/>
      <c r="E52" s="225"/>
      <c r="F52" s="225"/>
      <c r="G52" s="225"/>
      <c r="H52" s="225"/>
      <c r="I52" s="225"/>
      <c r="J52" s="225"/>
      <c r="K52" s="13">
        <f t="shared" si="0"/>
        <v>0</v>
      </c>
      <c r="L52" s="228"/>
      <c r="M52" s="228"/>
      <c r="N52" s="228"/>
      <c r="O52" s="13">
        <f t="shared" si="1"/>
        <v>0</v>
      </c>
      <c r="P52" s="74">
        <f t="shared" si="2"/>
        <v>0</v>
      </c>
      <c r="Q52" s="150">
        <f t="shared" si="3"/>
        <v>0</v>
      </c>
      <c r="R52" s="224"/>
      <c r="S52" s="225"/>
      <c r="T52" s="225"/>
      <c r="U52" s="225"/>
      <c r="V52" s="225"/>
      <c r="W52" s="225"/>
      <c r="X52" s="225"/>
      <c r="Y52" s="13">
        <f t="shared" si="4"/>
        <v>0</v>
      </c>
      <c r="Z52" s="228"/>
      <c r="AA52" s="228"/>
      <c r="AB52" s="228"/>
      <c r="AC52" s="13">
        <f t="shared" si="5"/>
        <v>0</v>
      </c>
      <c r="AD52" s="74">
        <f t="shared" si="6"/>
        <v>0</v>
      </c>
      <c r="AE52" s="150">
        <f t="shared" si="7"/>
        <v>0</v>
      </c>
    </row>
    <row r="53" spans="2:31" s="7" customFormat="1" ht="24" customHeight="1">
      <c r="B53" s="14">
        <v>46</v>
      </c>
      <c r="C53" s="12">
        <f>students!D53</f>
        <v>0</v>
      </c>
      <c r="D53" s="224"/>
      <c r="E53" s="225"/>
      <c r="F53" s="225"/>
      <c r="G53" s="225"/>
      <c r="H53" s="225"/>
      <c r="I53" s="225"/>
      <c r="J53" s="225"/>
      <c r="K53" s="13">
        <f t="shared" si="0"/>
        <v>0</v>
      </c>
      <c r="L53" s="228"/>
      <c r="M53" s="228"/>
      <c r="N53" s="228"/>
      <c r="O53" s="13">
        <f t="shared" si="1"/>
        <v>0</v>
      </c>
      <c r="P53" s="74">
        <f t="shared" si="2"/>
        <v>0</v>
      </c>
      <c r="Q53" s="150">
        <f t="shared" si="3"/>
        <v>0</v>
      </c>
      <c r="R53" s="224"/>
      <c r="S53" s="225"/>
      <c r="T53" s="225"/>
      <c r="U53" s="225"/>
      <c r="V53" s="225"/>
      <c r="W53" s="225"/>
      <c r="X53" s="225"/>
      <c r="Y53" s="13">
        <f t="shared" si="4"/>
        <v>0</v>
      </c>
      <c r="Z53" s="228"/>
      <c r="AA53" s="228"/>
      <c r="AB53" s="228"/>
      <c r="AC53" s="13">
        <f t="shared" si="5"/>
        <v>0</v>
      </c>
      <c r="AD53" s="74">
        <f t="shared" si="6"/>
        <v>0</v>
      </c>
      <c r="AE53" s="150">
        <f t="shared" si="7"/>
        <v>0</v>
      </c>
    </row>
    <row r="54" spans="2:31" s="7" customFormat="1" ht="24" customHeight="1">
      <c r="B54" s="14">
        <v>47</v>
      </c>
      <c r="C54" s="12">
        <f>students!D54</f>
        <v>0</v>
      </c>
      <c r="D54" s="224"/>
      <c r="E54" s="225"/>
      <c r="F54" s="225"/>
      <c r="G54" s="225"/>
      <c r="H54" s="225"/>
      <c r="I54" s="225"/>
      <c r="J54" s="225"/>
      <c r="K54" s="13">
        <f t="shared" si="0"/>
        <v>0</v>
      </c>
      <c r="L54" s="228"/>
      <c r="M54" s="228"/>
      <c r="N54" s="228"/>
      <c r="O54" s="13">
        <f t="shared" si="1"/>
        <v>0</v>
      </c>
      <c r="P54" s="74">
        <f t="shared" si="2"/>
        <v>0</v>
      </c>
      <c r="Q54" s="150">
        <f t="shared" si="3"/>
        <v>0</v>
      </c>
      <c r="R54" s="224"/>
      <c r="S54" s="225"/>
      <c r="T54" s="225"/>
      <c r="U54" s="225"/>
      <c r="V54" s="225"/>
      <c r="W54" s="225"/>
      <c r="X54" s="225"/>
      <c r="Y54" s="13">
        <f t="shared" si="4"/>
        <v>0</v>
      </c>
      <c r="Z54" s="228"/>
      <c r="AA54" s="228"/>
      <c r="AB54" s="228"/>
      <c r="AC54" s="13">
        <f t="shared" si="5"/>
        <v>0</v>
      </c>
      <c r="AD54" s="74">
        <f t="shared" si="6"/>
        <v>0</v>
      </c>
      <c r="AE54" s="150">
        <f t="shared" si="7"/>
        <v>0</v>
      </c>
    </row>
    <row r="55" spans="2:31" s="7" customFormat="1" ht="24" customHeight="1">
      <c r="B55" s="14">
        <v>48</v>
      </c>
      <c r="C55" s="12">
        <f>students!D55</f>
        <v>0</v>
      </c>
      <c r="D55" s="224"/>
      <c r="E55" s="225"/>
      <c r="F55" s="225"/>
      <c r="G55" s="225"/>
      <c r="H55" s="225"/>
      <c r="I55" s="225"/>
      <c r="J55" s="225"/>
      <c r="K55" s="13">
        <f t="shared" si="0"/>
        <v>0</v>
      </c>
      <c r="L55" s="228"/>
      <c r="M55" s="228"/>
      <c r="N55" s="228"/>
      <c r="O55" s="13">
        <f t="shared" si="1"/>
        <v>0</v>
      </c>
      <c r="P55" s="74">
        <f t="shared" si="2"/>
        <v>0</v>
      </c>
      <c r="Q55" s="150">
        <f t="shared" si="3"/>
        <v>0</v>
      </c>
      <c r="R55" s="224"/>
      <c r="S55" s="225"/>
      <c r="T55" s="225"/>
      <c r="U55" s="225"/>
      <c r="V55" s="225"/>
      <c r="W55" s="225"/>
      <c r="X55" s="225"/>
      <c r="Y55" s="13">
        <f t="shared" si="4"/>
        <v>0</v>
      </c>
      <c r="Z55" s="228"/>
      <c r="AA55" s="228"/>
      <c r="AB55" s="228"/>
      <c r="AC55" s="13">
        <f t="shared" si="5"/>
        <v>0</v>
      </c>
      <c r="AD55" s="74">
        <f t="shared" si="6"/>
        <v>0</v>
      </c>
      <c r="AE55" s="150">
        <f t="shared" si="7"/>
        <v>0</v>
      </c>
    </row>
    <row r="56" spans="2:31" s="7" customFormat="1" ht="24" customHeight="1">
      <c r="B56" s="14">
        <v>49</v>
      </c>
      <c r="C56" s="12">
        <f>students!D56</f>
        <v>0</v>
      </c>
      <c r="D56" s="224"/>
      <c r="E56" s="225"/>
      <c r="F56" s="225"/>
      <c r="G56" s="225"/>
      <c r="H56" s="225"/>
      <c r="I56" s="225"/>
      <c r="J56" s="225"/>
      <c r="K56" s="13">
        <f t="shared" si="0"/>
        <v>0</v>
      </c>
      <c r="L56" s="228"/>
      <c r="M56" s="228"/>
      <c r="N56" s="228"/>
      <c r="O56" s="13">
        <f t="shared" si="1"/>
        <v>0</v>
      </c>
      <c r="P56" s="74">
        <f t="shared" si="2"/>
        <v>0</v>
      </c>
      <c r="Q56" s="150">
        <f t="shared" si="3"/>
        <v>0</v>
      </c>
      <c r="R56" s="224"/>
      <c r="S56" s="225"/>
      <c r="T56" s="225"/>
      <c r="U56" s="225"/>
      <c r="V56" s="225"/>
      <c r="W56" s="225"/>
      <c r="X56" s="225"/>
      <c r="Y56" s="13">
        <f t="shared" si="4"/>
        <v>0</v>
      </c>
      <c r="Z56" s="228"/>
      <c r="AA56" s="228"/>
      <c r="AB56" s="228"/>
      <c r="AC56" s="13">
        <f t="shared" si="5"/>
        <v>0</v>
      </c>
      <c r="AD56" s="74">
        <f t="shared" si="6"/>
        <v>0</v>
      </c>
      <c r="AE56" s="150">
        <f t="shared" si="7"/>
        <v>0</v>
      </c>
    </row>
    <row r="57" spans="2:31" s="7" customFormat="1" ht="24" customHeight="1" thickBot="1">
      <c r="B57" s="15">
        <v>50</v>
      </c>
      <c r="C57" s="12">
        <f>students!D57</f>
        <v>0</v>
      </c>
      <c r="D57" s="224"/>
      <c r="E57" s="225"/>
      <c r="F57" s="225"/>
      <c r="G57" s="225"/>
      <c r="H57" s="225"/>
      <c r="I57" s="225"/>
      <c r="J57" s="225"/>
      <c r="K57" s="13">
        <f t="shared" si="0"/>
        <v>0</v>
      </c>
      <c r="L57" s="228"/>
      <c r="M57" s="228"/>
      <c r="N57" s="228"/>
      <c r="O57" s="13">
        <f t="shared" si="1"/>
        <v>0</v>
      </c>
      <c r="P57" s="74">
        <f t="shared" si="2"/>
        <v>0</v>
      </c>
      <c r="Q57" s="150">
        <f t="shared" si="3"/>
        <v>0</v>
      </c>
      <c r="R57" s="224"/>
      <c r="S57" s="225"/>
      <c r="T57" s="225"/>
      <c r="U57" s="225"/>
      <c r="V57" s="225"/>
      <c r="W57" s="225"/>
      <c r="X57" s="225"/>
      <c r="Y57" s="13">
        <f t="shared" si="4"/>
        <v>0</v>
      </c>
      <c r="Z57" s="228"/>
      <c r="AA57" s="228"/>
      <c r="AB57" s="228"/>
      <c r="AC57" s="13">
        <f t="shared" si="5"/>
        <v>0</v>
      </c>
      <c r="AD57" s="74">
        <f t="shared" si="6"/>
        <v>0</v>
      </c>
      <c r="AE57" s="150">
        <f t="shared" si="7"/>
        <v>0</v>
      </c>
    </row>
    <row r="58" spans="2:31" s="7" customFormat="1" ht="24" customHeight="1">
      <c r="B58" s="11">
        <v>51</v>
      </c>
      <c r="C58" s="12">
        <f>students!D58</f>
        <v>0</v>
      </c>
      <c r="D58" s="224"/>
      <c r="E58" s="225"/>
      <c r="F58" s="225"/>
      <c r="G58" s="225"/>
      <c r="H58" s="225"/>
      <c r="I58" s="225"/>
      <c r="J58" s="225"/>
      <c r="K58" s="13">
        <f t="shared" si="0"/>
        <v>0</v>
      </c>
      <c r="L58" s="228"/>
      <c r="M58" s="228"/>
      <c r="N58" s="228"/>
      <c r="O58" s="13">
        <f t="shared" si="1"/>
        <v>0</v>
      </c>
      <c r="P58" s="74">
        <f t="shared" si="2"/>
        <v>0</v>
      </c>
      <c r="Q58" s="150">
        <f t="shared" si="3"/>
        <v>0</v>
      </c>
      <c r="R58" s="224"/>
      <c r="S58" s="225"/>
      <c r="T58" s="225"/>
      <c r="U58" s="225"/>
      <c r="V58" s="225"/>
      <c r="W58" s="225"/>
      <c r="X58" s="225"/>
      <c r="Y58" s="13">
        <f t="shared" si="4"/>
        <v>0</v>
      </c>
      <c r="Z58" s="228"/>
      <c r="AA58" s="228"/>
      <c r="AB58" s="228"/>
      <c r="AC58" s="13">
        <f t="shared" si="5"/>
        <v>0</v>
      </c>
      <c r="AD58" s="74">
        <f t="shared" si="6"/>
        <v>0</v>
      </c>
      <c r="AE58" s="150">
        <f t="shared" si="7"/>
        <v>0</v>
      </c>
    </row>
    <row r="59" spans="2:31" s="7" customFormat="1" ht="24" customHeight="1">
      <c r="B59" s="14">
        <v>52</v>
      </c>
      <c r="C59" s="12">
        <f>students!D59</f>
        <v>0</v>
      </c>
      <c r="D59" s="224"/>
      <c r="E59" s="225"/>
      <c r="F59" s="225"/>
      <c r="G59" s="225"/>
      <c r="H59" s="225"/>
      <c r="I59" s="225"/>
      <c r="J59" s="225"/>
      <c r="K59" s="13">
        <f t="shared" si="0"/>
        <v>0</v>
      </c>
      <c r="L59" s="228"/>
      <c r="M59" s="228"/>
      <c r="N59" s="228"/>
      <c r="O59" s="13">
        <f t="shared" si="1"/>
        <v>0</v>
      </c>
      <c r="P59" s="74">
        <f t="shared" si="2"/>
        <v>0</v>
      </c>
      <c r="Q59" s="150">
        <f t="shared" si="3"/>
        <v>0</v>
      </c>
      <c r="R59" s="224"/>
      <c r="S59" s="225"/>
      <c r="T59" s="225"/>
      <c r="U59" s="225"/>
      <c r="V59" s="225"/>
      <c r="W59" s="225"/>
      <c r="X59" s="225"/>
      <c r="Y59" s="13">
        <f t="shared" si="4"/>
        <v>0</v>
      </c>
      <c r="Z59" s="228"/>
      <c r="AA59" s="228"/>
      <c r="AB59" s="228"/>
      <c r="AC59" s="13">
        <f t="shared" si="5"/>
        <v>0</v>
      </c>
      <c r="AD59" s="74">
        <f t="shared" si="6"/>
        <v>0</v>
      </c>
      <c r="AE59" s="150">
        <f t="shared" si="7"/>
        <v>0</v>
      </c>
    </row>
    <row r="60" spans="2:31" s="7" customFormat="1" ht="24" customHeight="1">
      <c r="B60" s="14">
        <v>53</v>
      </c>
      <c r="C60" s="12">
        <f>students!D60</f>
        <v>0</v>
      </c>
      <c r="D60" s="224"/>
      <c r="E60" s="225"/>
      <c r="F60" s="225"/>
      <c r="G60" s="225"/>
      <c r="H60" s="225"/>
      <c r="I60" s="225"/>
      <c r="J60" s="225"/>
      <c r="K60" s="13">
        <f t="shared" si="0"/>
        <v>0</v>
      </c>
      <c r="L60" s="228"/>
      <c r="M60" s="228"/>
      <c r="N60" s="228"/>
      <c r="O60" s="13">
        <f t="shared" si="1"/>
        <v>0</v>
      </c>
      <c r="P60" s="74">
        <f t="shared" si="2"/>
        <v>0</v>
      </c>
      <c r="Q60" s="150">
        <f t="shared" si="3"/>
        <v>0</v>
      </c>
      <c r="R60" s="224"/>
      <c r="S60" s="225"/>
      <c r="T60" s="225"/>
      <c r="U60" s="225"/>
      <c r="V60" s="225"/>
      <c r="W60" s="225"/>
      <c r="X60" s="225"/>
      <c r="Y60" s="13">
        <f t="shared" si="4"/>
        <v>0</v>
      </c>
      <c r="Z60" s="228"/>
      <c r="AA60" s="228"/>
      <c r="AB60" s="228"/>
      <c r="AC60" s="13">
        <f t="shared" si="5"/>
        <v>0</v>
      </c>
      <c r="AD60" s="74">
        <f t="shared" si="6"/>
        <v>0</v>
      </c>
      <c r="AE60" s="150">
        <f t="shared" si="7"/>
        <v>0</v>
      </c>
    </row>
    <row r="61" spans="2:31" s="7" customFormat="1" ht="24" customHeight="1">
      <c r="B61" s="14">
        <v>54</v>
      </c>
      <c r="C61" s="12">
        <f>students!D61</f>
        <v>0</v>
      </c>
      <c r="D61" s="224"/>
      <c r="E61" s="225"/>
      <c r="F61" s="225"/>
      <c r="G61" s="225"/>
      <c r="H61" s="225"/>
      <c r="I61" s="225"/>
      <c r="J61" s="225"/>
      <c r="K61" s="13">
        <f t="shared" si="0"/>
        <v>0</v>
      </c>
      <c r="L61" s="228"/>
      <c r="M61" s="228"/>
      <c r="N61" s="228"/>
      <c r="O61" s="13">
        <f t="shared" si="1"/>
        <v>0</v>
      </c>
      <c r="P61" s="74">
        <f t="shared" si="2"/>
        <v>0</v>
      </c>
      <c r="Q61" s="150">
        <f t="shared" si="3"/>
        <v>0</v>
      </c>
      <c r="R61" s="224"/>
      <c r="S61" s="225"/>
      <c r="T61" s="225"/>
      <c r="U61" s="225"/>
      <c r="V61" s="225"/>
      <c r="W61" s="225"/>
      <c r="X61" s="225"/>
      <c r="Y61" s="13">
        <f t="shared" si="4"/>
        <v>0</v>
      </c>
      <c r="Z61" s="228"/>
      <c r="AA61" s="228"/>
      <c r="AB61" s="228"/>
      <c r="AC61" s="13">
        <f t="shared" si="5"/>
        <v>0</v>
      </c>
      <c r="AD61" s="74">
        <f t="shared" si="6"/>
        <v>0</v>
      </c>
      <c r="AE61" s="150">
        <f t="shared" si="7"/>
        <v>0</v>
      </c>
    </row>
    <row r="62" spans="2:31" s="7" customFormat="1" ht="24" customHeight="1">
      <c r="B62" s="14">
        <v>55</v>
      </c>
      <c r="C62" s="12">
        <f>students!D62</f>
        <v>0</v>
      </c>
      <c r="D62" s="224"/>
      <c r="E62" s="225"/>
      <c r="F62" s="225"/>
      <c r="G62" s="225"/>
      <c r="H62" s="225"/>
      <c r="I62" s="225"/>
      <c r="J62" s="225"/>
      <c r="K62" s="13">
        <f t="shared" si="0"/>
        <v>0</v>
      </c>
      <c r="L62" s="228"/>
      <c r="M62" s="228"/>
      <c r="N62" s="228"/>
      <c r="O62" s="13">
        <f t="shared" si="1"/>
        <v>0</v>
      </c>
      <c r="P62" s="74">
        <f t="shared" si="2"/>
        <v>0</v>
      </c>
      <c r="Q62" s="150">
        <f t="shared" si="3"/>
        <v>0</v>
      </c>
      <c r="R62" s="224"/>
      <c r="S62" s="225"/>
      <c r="T62" s="225"/>
      <c r="U62" s="225"/>
      <c r="V62" s="225"/>
      <c r="W62" s="225"/>
      <c r="X62" s="225"/>
      <c r="Y62" s="13">
        <f t="shared" si="4"/>
        <v>0</v>
      </c>
      <c r="Z62" s="228"/>
      <c r="AA62" s="228"/>
      <c r="AB62" s="228"/>
      <c r="AC62" s="13">
        <f t="shared" si="5"/>
        <v>0</v>
      </c>
      <c r="AD62" s="74">
        <f t="shared" si="6"/>
        <v>0</v>
      </c>
      <c r="AE62" s="150">
        <f t="shared" si="7"/>
        <v>0</v>
      </c>
    </row>
    <row r="63" spans="2:31" s="7" customFormat="1" ht="24" customHeight="1">
      <c r="B63" s="14">
        <v>56</v>
      </c>
      <c r="C63" s="12">
        <f>students!D63</f>
        <v>0</v>
      </c>
      <c r="D63" s="224"/>
      <c r="E63" s="225"/>
      <c r="F63" s="225"/>
      <c r="G63" s="225"/>
      <c r="H63" s="225"/>
      <c r="I63" s="225"/>
      <c r="J63" s="225"/>
      <c r="K63" s="13">
        <f t="shared" si="0"/>
        <v>0</v>
      </c>
      <c r="L63" s="228"/>
      <c r="M63" s="228"/>
      <c r="N63" s="228"/>
      <c r="O63" s="13">
        <f t="shared" si="1"/>
        <v>0</v>
      </c>
      <c r="P63" s="74">
        <f t="shared" si="2"/>
        <v>0</v>
      </c>
      <c r="Q63" s="150">
        <f t="shared" si="3"/>
        <v>0</v>
      </c>
      <c r="R63" s="224"/>
      <c r="S63" s="225"/>
      <c r="T63" s="225"/>
      <c r="U63" s="225"/>
      <c r="V63" s="225"/>
      <c r="W63" s="225"/>
      <c r="X63" s="225"/>
      <c r="Y63" s="13">
        <f t="shared" si="4"/>
        <v>0</v>
      </c>
      <c r="Z63" s="228"/>
      <c r="AA63" s="228"/>
      <c r="AB63" s="228"/>
      <c r="AC63" s="13">
        <f t="shared" si="5"/>
        <v>0</v>
      </c>
      <c r="AD63" s="74">
        <f t="shared" si="6"/>
        <v>0</v>
      </c>
      <c r="AE63" s="150">
        <f t="shared" si="7"/>
        <v>0</v>
      </c>
    </row>
    <row r="64" spans="2:31" s="7" customFormat="1" ht="24" customHeight="1">
      <c r="B64" s="14">
        <v>57</v>
      </c>
      <c r="C64" s="12">
        <f>students!D64</f>
        <v>0</v>
      </c>
      <c r="D64" s="224"/>
      <c r="E64" s="225"/>
      <c r="F64" s="225"/>
      <c r="G64" s="225"/>
      <c r="H64" s="225"/>
      <c r="I64" s="225"/>
      <c r="J64" s="225"/>
      <c r="K64" s="13">
        <f t="shared" si="0"/>
        <v>0</v>
      </c>
      <c r="L64" s="228"/>
      <c r="M64" s="228"/>
      <c r="N64" s="228"/>
      <c r="O64" s="13">
        <f t="shared" si="1"/>
        <v>0</v>
      </c>
      <c r="P64" s="74">
        <f t="shared" si="2"/>
        <v>0</v>
      </c>
      <c r="Q64" s="150">
        <f t="shared" si="3"/>
        <v>0</v>
      </c>
      <c r="R64" s="224"/>
      <c r="S64" s="225"/>
      <c r="T64" s="225"/>
      <c r="U64" s="225"/>
      <c r="V64" s="225"/>
      <c r="W64" s="225"/>
      <c r="X64" s="225"/>
      <c r="Y64" s="13">
        <f t="shared" si="4"/>
        <v>0</v>
      </c>
      <c r="Z64" s="228"/>
      <c r="AA64" s="228"/>
      <c r="AB64" s="228"/>
      <c r="AC64" s="13">
        <f t="shared" si="5"/>
        <v>0</v>
      </c>
      <c r="AD64" s="74">
        <f t="shared" si="6"/>
        <v>0</v>
      </c>
      <c r="AE64" s="150">
        <f t="shared" si="7"/>
        <v>0</v>
      </c>
    </row>
    <row r="65" spans="2:31" s="7" customFormat="1" ht="24" customHeight="1">
      <c r="B65" s="14">
        <v>58</v>
      </c>
      <c r="C65" s="12">
        <f>students!D65</f>
        <v>0</v>
      </c>
      <c r="D65" s="224"/>
      <c r="E65" s="225"/>
      <c r="F65" s="225"/>
      <c r="G65" s="225"/>
      <c r="H65" s="225"/>
      <c r="I65" s="225"/>
      <c r="J65" s="225"/>
      <c r="K65" s="13">
        <f t="shared" si="0"/>
        <v>0</v>
      </c>
      <c r="L65" s="228"/>
      <c r="M65" s="228"/>
      <c r="N65" s="228"/>
      <c r="O65" s="13">
        <f t="shared" si="1"/>
        <v>0</v>
      </c>
      <c r="P65" s="74">
        <f t="shared" si="2"/>
        <v>0</v>
      </c>
      <c r="Q65" s="150">
        <f t="shared" si="3"/>
        <v>0</v>
      </c>
      <c r="R65" s="224"/>
      <c r="S65" s="225"/>
      <c r="T65" s="225"/>
      <c r="U65" s="225"/>
      <c r="V65" s="225"/>
      <c r="W65" s="225"/>
      <c r="X65" s="225"/>
      <c r="Y65" s="13">
        <f t="shared" si="4"/>
        <v>0</v>
      </c>
      <c r="Z65" s="228"/>
      <c r="AA65" s="228"/>
      <c r="AB65" s="228"/>
      <c r="AC65" s="13">
        <f t="shared" si="5"/>
        <v>0</v>
      </c>
      <c r="AD65" s="74">
        <f t="shared" si="6"/>
        <v>0</v>
      </c>
      <c r="AE65" s="150">
        <f t="shared" si="7"/>
        <v>0</v>
      </c>
    </row>
    <row r="66" spans="2:31" s="7" customFormat="1" ht="24" customHeight="1">
      <c r="B66" s="14">
        <v>59</v>
      </c>
      <c r="C66" s="12">
        <f>students!D66</f>
        <v>0</v>
      </c>
      <c r="D66" s="224"/>
      <c r="E66" s="225"/>
      <c r="F66" s="225"/>
      <c r="G66" s="225"/>
      <c r="H66" s="225"/>
      <c r="I66" s="225"/>
      <c r="J66" s="225"/>
      <c r="K66" s="13">
        <f t="shared" si="0"/>
        <v>0</v>
      </c>
      <c r="L66" s="228"/>
      <c r="M66" s="228"/>
      <c r="N66" s="228"/>
      <c r="O66" s="13">
        <f t="shared" si="1"/>
        <v>0</v>
      </c>
      <c r="P66" s="74">
        <f t="shared" si="2"/>
        <v>0</v>
      </c>
      <c r="Q66" s="150">
        <f t="shared" si="3"/>
        <v>0</v>
      </c>
      <c r="R66" s="224"/>
      <c r="S66" s="225"/>
      <c r="T66" s="225"/>
      <c r="U66" s="225"/>
      <c r="V66" s="225"/>
      <c r="W66" s="225"/>
      <c r="X66" s="225"/>
      <c r="Y66" s="13">
        <f t="shared" si="4"/>
        <v>0</v>
      </c>
      <c r="Z66" s="228"/>
      <c r="AA66" s="228"/>
      <c r="AB66" s="228"/>
      <c r="AC66" s="13">
        <f t="shared" si="5"/>
        <v>0</v>
      </c>
      <c r="AD66" s="74">
        <f t="shared" si="6"/>
        <v>0</v>
      </c>
      <c r="AE66" s="150">
        <f t="shared" si="7"/>
        <v>0</v>
      </c>
    </row>
    <row r="67" spans="2:31" s="7" customFormat="1" ht="24" customHeight="1">
      <c r="B67" s="14">
        <v>60</v>
      </c>
      <c r="C67" s="12">
        <f>students!D67</f>
        <v>0</v>
      </c>
      <c r="D67" s="224"/>
      <c r="E67" s="225"/>
      <c r="F67" s="225"/>
      <c r="G67" s="225"/>
      <c r="H67" s="225"/>
      <c r="I67" s="225"/>
      <c r="J67" s="225"/>
      <c r="K67" s="13">
        <f t="shared" si="0"/>
        <v>0</v>
      </c>
      <c r="L67" s="228"/>
      <c r="M67" s="228"/>
      <c r="N67" s="228"/>
      <c r="O67" s="13">
        <f t="shared" si="1"/>
        <v>0</v>
      </c>
      <c r="P67" s="74">
        <f t="shared" si="2"/>
        <v>0</v>
      </c>
      <c r="Q67" s="150">
        <f t="shared" si="3"/>
        <v>0</v>
      </c>
      <c r="R67" s="224"/>
      <c r="S67" s="225"/>
      <c r="T67" s="225"/>
      <c r="U67" s="225"/>
      <c r="V67" s="225"/>
      <c r="W67" s="225"/>
      <c r="X67" s="225"/>
      <c r="Y67" s="13">
        <f t="shared" si="4"/>
        <v>0</v>
      </c>
      <c r="Z67" s="228"/>
      <c r="AA67" s="228"/>
      <c r="AB67" s="228"/>
      <c r="AC67" s="13">
        <f t="shared" si="5"/>
        <v>0</v>
      </c>
      <c r="AD67" s="74">
        <f t="shared" si="6"/>
        <v>0</v>
      </c>
      <c r="AE67" s="150">
        <f t="shared" si="7"/>
        <v>0</v>
      </c>
    </row>
    <row r="68" spans="2:31">
      <c r="B68" s="11">
        <v>61</v>
      </c>
      <c r="C68" s="12">
        <f>students!D68</f>
        <v>0</v>
      </c>
      <c r="D68" s="224"/>
      <c r="E68" s="225"/>
      <c r="F68" s="225"/>
      <c r="G68" s="225"/>
      <c r="H68" s="225"/>
      <c r="I68" s="225"/>
      <c r="J68" s="225"/>
      <c r="K68" s="13">
        <f t="shared" si="0"/>
        <v>0</v>
      </c>
      <c r="L68" s="228"/>
      <c r="M68" s="228"/>
      <c r="N68" s="228"/>
      <c r="O68" s="13">
        <f t="shared" si="1"/>
        <v>0</v>
      </c>
      <c r="P68" s="74">
        <f t="shared" si="2"/>
        <v>0</v>
      </c>
      <c r="Q68" s="150">
        <f t="shared" si="3"/>
        <v>0</v>
      </c>
      <c r="R68" s="224"/>
      <c r="S68" s="225"/>
      <c r="T68" s="225"/>
      <c r="U68" s="225"/>
      <c r="V68" s="225"/>
      <c r="W68" s="225"/>
      <c r="X68" s="225"/>
      <c r="Y68" s="13">
        <f t="shared" si="4"/>
        <v>0</v>
      </c>
      <c r="Z68" s="228"/>
      <c r="AA68" s="228"/>
      <c r="AB68" s="228"/>
      <c r="AC68" s="13">
        <f t="shared" si="5"/>
        <v>0</v>
      </c>
      <c r="AD68" s="74">
        <f t="shared" si="6"/>
        <v>0</v>
      </c>
      <c r="AE68" s="150">
        <f t="shared" si="7"/>
        <v>0</v>
      </c>
    </row>
    <row r="69" spans="2:31">
      <c r="B69" s="14">
        <v>62</v>
      </c>
      <c r="C69" s="12">
        <f>students!D69</f>
        <v>0</v>
      </c>
      <c r="D69" s="224"/>
      <c r="E69" s="225"/>
      <c r="F69" s="225"/>
      <c r="G69" s="225"/>
      <c r="H69" s="225"/>
      <c r="I69" s="225"/>
      <c r="J69" s="225"/>
      <c r="K69" s="13">
        <f t="shared" si="0"/>
        <v>0</v>
      </c>
      <c r="L69" s="228"/>
      <c r="M69" s="228"/>
      <c r="N69" s="228"/>
      <c r="O69" s="13">
        <f t="shared" si="1"/>
        <v>0</v>
      </c>
      <c r="P69" s="74">
        <f t="shared" si="2"/>
        <v>0</v>
      </c>
      <c r="Q69" s="150">
        <f t="shared" si="3"/>
        <v>0</v>
      </c>
      <c r="R69" s="224"/>
      <c r="S69" s="225"/>
      <c r="T69" s="225"/>
      <c r="U69" s="225"/>
      <c r="V69" s="225"/>
      <c r="W69" s="225"/>
      <c r="X69" s="225"/>
      <c r="Y69" s="13">
        <f t="shared" si="4"/>
        <v>0</v>
      </c>
      <c r="Z69" s="228"/>
      <c r="AA69" s="228"/>
      <c r="AB69" s="228"/>
      <c r="AC69" s="13">
        <f t="shared" si="5"/>
        <v>0</v>
      </c>
      <c r="AD69" s="74">
        <f t="shared" si="6"/>
        <v>0</v>
      </c>
      <c r="AE69" s="150">
        <f t="shared" si="7"/>
        <v>0</v>
      </c>
    </row>
    <row r="70" spans="2:31">
      <c r="B70" s="14">
        <v>63</v>
      </c>
      <c r="C70" s="12">
        <f>students!D70</f>
        <v>0</v>
      </c>
      <c r="D70" s="224"/>
      <c r="E70" s="225"/>
      <c r="F70" s="225"/>
      <c r="G70" s="225"/>
      <c r="H70" s="225"/>
      <c r="I70" s="225"/>
      <c r="J70" s="225"/>
      <c r="K70" s="13">
        <f t="shared" si="0"/>
        <v>0</v>
      </c>
      <c r="L70" s="228"/>
      <c r="M70" s="228"/>
      <c r="N70" s="228"/>
      <c r="O70" s="13">
        <f t="shared" si="1"/>
        <v>0</v>
      </c>
      <c r="P70" s="74">
        <f t="shared" si="2"/>
        <v>0</v>
      </c>
      <c r="Q70" s="150">
        <f t="shared" si="3"/>
        <v>0</v>
      </c>
      <c r="R70" s="224"/>
      <c r="S70" s="225"/>
      <c r="T70" s="225"/>
      <c r="U70" s="225"/>
      <c r="V70" s="225"/>
      <c r="W70" s="225"/>
      <c r="X70" s="225"/>
      <c r="Y70" s="13">
        <f t="shared" si="4"/>
        <v>0</v>
      </c>
      <c r="Z70" s="228"/>
      <c r="AA70" s="228"/>
      <c r="AB70" s="228"/>
      <c r="AC70" s="13">
        <f t="shared" si="5"/>
        <v>0</v>
      </c>
      <c r="AD70" s="74">
        <f t="shared" si="6"/>
        <v>0</v>
      </c>
      <c r="AE70" s="150">
        <f t="shared" si="7"/>
        <v>0</v>
      </c>
    </row>
    <row r="71" spans="2:31">
      <c r="B71" s="11">
        <v>64</v>
      </c>
      <c r="C71" s="12">
        <f>students!D71</f>
        <v>0</v>
      </c>
      <c r="D71" s="224"/>
      <c r="E71" s="225"/>
      <c r="F71" s="225"/>
      <c r="G71" s="225"/>
      <c r="H71" s="225"/>
      <c r="I71" s="225"/>
      <c r="J71" s="225"/>
      <c r="K71" s="13">
        <f t="shared" si="0"/>
        <v>0</v>
      </c>
      <c r="L71" s="228"/>
      <c r="M71" s="228"/>
      <c r="N71" s="228"/>
      <c r="O71" s="13">
        <f t="shared" si="1"/>
        <v>0</v>
      </c>
      <c r="P71" s="74">
        <f t="shared" si="2"/>
        <v>0</v>
      </c>
      <c r="Q71" s="150">
        <f t="shared" si="3"/>
        <v>0</v>
      </c>
      <c r="R71" s="224"/>
      <c r="S71" s="225"/>
      <c r="T71" s="225"/>
      <c r="U71" s="225"/>
      <c r="V71" s="225"/>
      <c r="W71" s="225"/>
      <c r="X71" s="225"/>
      <c r="Y71" s="13">
        <f t="shared" si="4"/>
        <v>0</v>
      </c>
      <c r="Z71" s="228"/>
      <c r="AA71" s="228"/>
      <c r="AB71" s="228"/>
      <c r="AC71" s="13">
        <f t="shared" si="5"/>
        <v>0</v>
      </c>
      <c r="AD71" s="74">
        <f t="shared" si="6"/>
        <v>0</v>
      </c>
      <c r="AE71" s="150">
        <f t="shared" si="7"/>
        <v>0</v>
      </c>
    </row>
    <row r="72" spans="2:31">
      <c r="B72" s="14">
        <v>65</v>
      </c>
      <c r="C72" s="12">
        <f>students!D72</f>
        <v>0</v>
      </c>
      <c r="D72" s="224"/>
      <c r="E72" s="225"/>
      <c r="F72" s="225"/>
      <c r="G72" s="225"/>
      <c r="H72" s="225"/>
      <c r="I72" s="225"/>
      <c r="J72" s="225"/>
      <c r="K72" s="13">
        <f t="shared" ref="K72:K76" si="8">SUM(D72:J72)</f>
        <v>0</v>
      </c>
      <c r="L72" s="228"/>
      <c r="M72" s="228"/>
      <c r="N72" s="228"/>
      <c r="O72" s="13">
        <f t="shared" ref="O72:O76" si="9">SUM(L72:N72)</f>
        <v>0</v>
      </c>
      <c r="P72" s="74">
        <f t="shared" ref="P72:P76" si="10">O72+K72</f>
        <v>0</v>
      </c>
      <c r="Q72" s="150">
        <f t="shared" ref="Q72:Q76" si="11">IF(P72=0,0,IF(P72&gt;=91,"अ१",IF(P72&gt;=81,"अ२",IF(P72&gt;=71,"ब१",IF(P72&gt;=61,"ब२",IF(P72&gt;=51,"क१",IF(P72&gt;=41,"क२",IF(P72&gt;=33,"ड",IF(P72&gt;=21,"इ१","इ२")))))))))</f>
        <v>0</v>
      </c>
      <c r="R72" s="224"/>
      <c r="S72" s="225"/>
      <c r="T72" s="225"/>
      <c r="U72" s="225"/>
      <c r="V72" s="225"/>
      <c r="W72" s="225"/>
      <c r="X72" s="225"/>
      <c r="Y72" s="13">
        <f t="shared" ref="Y72:Y76" si="12">SUM(R72:X72)</f>
        <v>0</v>
      </c>
      <c r="Z72" s="228"/>
      <c r="AA72" s="228"/>
      <c r="AB72" s="228"/>
      <c r="AC72" s="13">
        <f t="shared" ref="AC72:AC76" si="13">SUM(Z72:AB72)</f>
        <v>0</v>
      </c>
      <c r="AD72" s="74">
        <f t="shared" ref="AD72:AD76" si="14">AC72+Y72</f>
        <v>0</v>
      </c>
      <c r="AE72" s="150">
        <f t="shared" ref="AE72:AE76" si="15">IF(AD72=0,0,IF(AD72&gt;=91,"अ१",IF(AD72&gt;=81,"अ२",IF(AD72&gt;=71,"ब१",IF(AD72&gt;=61,"ब२",IF(AD72&gt;=51,"क१",IF(AD72&gt;=41,"क२",IF(AD72&gt;=33,"ड",IF(AD72&gt;=21,"इ१","इ२")))))))))</f>
        <v>0</v>
      </c>
    </row>
    <row r="73" spans="2:31">
      <c r="B73" s="14">
        <v>66</v>
      </c>
      <c r="C73" s="12">
        <f>students!D73</f>
        <v>0</v>
      </c>
      <c r="D73" s="224"/>
      <c r="E73" s="225"/>
      <c r="F73" s="225"/>
      <c r="G73" s="225"/>
      <c r="H73" s="225"/>
      <c r="I73" s="225"/>
      <c r="J73" s="225"/>
      <c r="K73" s="13">
        <f t="shared" si="8"/>
        <v>0</v>
      </c>
      <c r="L73" s="228"/>
      <c r="M73" s="228"/>
      <c r="N73" s="228"/>
      <c r="O73" s="13">
        <f t="shared" si="9"/>
        <v>0</v>
      </c>
      <c r="P73" s="74">
        <f t="shared" si="10"/>
        <v>0</v>
      </c>
      <c r="Q73" s="150">
        <f t="shared" si="11"/>
        <v>0</v>
      </c>
      <c r="R73" s="224"/>
      <c r="S73" s="225"/>
      <c r="T73" s="225"/>
      <c r="U73" s="225"/>
      <c r="V73" s="225"/>
      <c r="W73" s="225"/>
      <c r="X73" s="225"/>
      <c r="Y73" s="13">
        <f t="shared" si="12"/>
        <v>0</v>
      </c>
      <c r="Z73" s="228"/>
      <c r="AA73" s="228"/>
      <c r="AB73" s="228"/>
      <c r="AC73" s="13">
        <f t="shared" si="13"/>
        <v>0</v>
      </c>
      <c r="AD73" s="74">
        <f t="shared" si="14"/>
        <v>0</v>
      </c>
      <c r="AE73" s="150">
        <f t="shared" si="15"/>
        <v>0</v>
      </c>
    </row>
    <row r="74" spans="2:31">
      <c r="B74" s="11">
        <v>67</v>
      </c>
      <c r="C74" s="12">
        <f>students!D74</f>
        <v>0</v>
      </c>
      <c r="D74" s="224"/>
      <c r="E74" s="225"/>
      <c r="F74" s="225"/>
      <c r="G74" s="225"/>
      <c r="H74" s="225"/>
      <c r="I74" s="225"/>
      <c r="J74" s="225"/>
      <c r="K74" s="13">
        <f t="shared" si="8"/>
        <v>0</v>
      </c>
      <c r="L74" s="228"/>
      <c r="M74" s="228"/>
      <c r="N74" s="228"/>
      <c r="O74" s="13">
        <f t="shared" si="9"/>
        <v>0</v>
      </c>
      <c r="P74" s="74">
        <f t="shared" si="10"/>
        <v>0</v>
      </c>
      <c r="Q74" s="150">
        <f t="shared" si="11"/>
        <v>0</v>
      </c>
      <c r="R74" s="224"/>
      <c r="S74" s="225"/>
      <c r="T74" s="225"/>
      <c r="U74" s="225"/>
      <c r="V74" s="225"/>
      <c r="W74" s="225"/>
      <c r="X74" s="225"/>
      <c r="Y74" s="13">
        <f t="shared" si="12"/>
        <v>0</v>
      </c>
      <c r="Z74" s="228"/>
      <c r="AA74" s="228"/>
      <c r="AB74" s="228"/>
      <c r="AC74" s="13">
        <f t="shared" si="13"/>
        <v>0</v>
      </c>
      <c r="AD74" s="74">
        <f t="shared" si="14"/>
        <v>0</v>
      </c>
      <c r="AE74" s="150">
        <f t="shared" si="15"/>
        <v>0</v>
      </c>
    </row>
    <row r="75" spans="2:31">
      <c r="B75" s="14">
        <v>68</v>
      </c>
      <c r="C75" s="12">
        <f>students!D75</f>
        <v>0</v>
      </c>
      <c r="D75" s="224"/>
      <c r="E75" s="225"/>
      <c r="F75" s="225"/>
      <c r="G75" s="225"/>
      <c r="H75" s="225"/>
      <c r="I75" s="225"/>
      <c r="J75" s="225"/>
      <c r="K75" s="13">
        <f t="shared" si="8"/>
        <v>0</v>
      </c>
      <c r="L75" s="228"/>
      <c r="M75" s="228"/>
      <c r="N75" s="228"/>
      <c r="O75" s="13">
        <f t="shared" si="9"/>
        <v>0</v>
      </c>
      <c r="P75" s="74">
        <f t="shared" si="10"/>
        <v>0</v>
      </c>
      <c r="Q75" s="150">
        <f t="shared" si="11"/>
        <v>0</v>
      </c>
      <c r="R75" s="224"/>
      <c r="S75" s="225"/>
      <c r="T75" s="225"/>
      <c r="U75" s="225"/>
      <c r="V75" s="225"/>
      <c r="W75" s="225"/>
      <c r="X75" s="225"/>
      <c r="Y75" s="13">
        <f t="shared" si="12"/>
        <v>0</v>
      </c>
      <c r="Z75" s="228"/>
      <c r="AA75" s="228"/>
      <c r="AB75" s="228"/>
      <c r="AC75" s="13">
        <f t="shared" si="13"/>
        <v>0</v>
      </c>
      <c r="AD75" s="74">
        <f t="shared" si="14"/>
        <v>0</v>
      </c>
      <c r="AE75" s="150">
        <f t="shared" si="15"/>
        <v>0</v>
      </c>
    </row>
    <row r="76" spans="2:31" ht="25.2" thickBot="1">
      <c r="B76" s="14">
        <v>69</v>
      </c>
      <c r="C76" s="12">
        <f>students!D76</f>
        <v>0</v>
      </c>
      <c r="D76" s="226"/>
      <c r="E76" s="227"/>
      <c r="F76" s="227"/>
      <c r="G76" s="227"/>
      <c r="H76" s="227"/>
      <c r="I76" s="227"/>
      <c r="J76" s="227"/>
      <c r="K76" s="151">
        <f t="shared" si="8"/>
        <v>0</v>
      </c>
      <c r="L76" s="229"/>
      <c r="M76" s="229"/>
      <c r="N76" s="229"/>
      <c r="O76" s="151">
        <f t="shared" si="9"/>
        <v>0</v>
      </c>
      <c r="P76" s="152">
        <f t="shared" si="10"/>
        <v>0</v>
      </c>
      <c r="Q76" s="153">
        <f t="shared" si="11"/>
        <v>0</v>
      </c>
      <c r="R76" s="226"/>
      <c r="S76" s="227"/>
      <c r="T76" s="227"/>
      <c r="U76" s="227"/>
      <c r="V76" s="227"/>
      <c r="W76" s="227"/>
      <c r="X76" s="227"/>
      <c r="Y76" s="151">
        <f t="shared" si="12"/>
        <v>0</v>
      </c>
      <c r="Z76" s="229"/>
      <c r="AA76" s="229"/>
      <c r="AB76" s="229"/>
      <c r="AC76" s="151">
        <f t="shared" si="13"/>
        <v>0</v>
      </c>
      <c r="AD76" s="152">
        <f t="shared" si="14"/>
        <v>0</v>
      </c>
      <c r="AE76" s="153">
        <f t="shared" si="15"/>
        <v>0</v>
      </c>
    </row>
    <row r="77" spans="2:31" ht="25.2" thickBot="1">
      <c r="B77" s="11">
        <v>70</v>
      </c>
      <c r="C77" s="12" t="str">
        <f>students!D77</f>
        <v xml:space="preserve">अनिशा पंकज रासकर </v>
      </c>
      <c r="D77" s="226"/>
      <c r="E77" s="227"/>
      <c r="F77" s="227"/>
      <c r="G77" s="227"/>
      <c r="H77" s="227"/>
      <c r="I77" s="227"/>
      <c r="J77" s="227"/>
      <c r="K77" s="151">
        <f t="shared" ref="K77" si="16">SUM(D77:J77)</f>
        <v>0</v>
      </c>
      <c r="L77" s="229"/>
      <c r="M77" s="229"/>
      <c r="N77" s="229"/>
      <c r="O77" s="151">
        <f t="shared" ref="O77" si="17">SUM(L77:N77)</f>
        <v>0</v>
      </c>
      <c r="P77" s="152">
        <f t="shared" ref="P77" si="18">O77+K77</f>
        <v>0</v>
      </c>
      <c r="Q77" s="153">
        <f t="shared" ref="Q77" si="19">IF(P77=0,0,IF(P77&gt;=91,"अ१",IF(P77&gt;=81,"अ२",IF(P77&gt;=71,"ब१",IF(P77&gt;=61,"ब२",IF(P77&gt;=51,"क१",IF(P77&gt;=41,"क२",IF(P77&gt;=33,"ड",IF(P77&gt;=21,"इ१","इ२")))))))))</f>
        <v>0</v>
      </c>
      <c r="R77" s="226"/>
      <c r="S77" s="227"/>
      <c r="T77" s="227"/>
      <c r="U77" s="227"/>
      <c r="V77" s="227"/>
      <c r="W77" s="227"/>
      <c r="X77" s="227"/>
      <c r="Y77" s="151">
        <f t="shared" ref="Y77" si="20">SUM(R77:X77)</f>
        <v>0</v>
      </c>
      <c r="Z77" s="229">
        <v>0</v>
      </c>
      <c r="AA77" s="229">
        <v>0</v>
      </c>
      <c r="AB77" s="229">
        <v>0</v>
      </c>
      <c r="AC77" s="151">
        <f t="shared" ref="AC77" si="21">SUM(Z77:AB77)</f>
        <v>0</v>
      </c>
      <c r="AD77" s="152">
        <f t="shared" ref="AD77" si="22">AC77+Y77</f>
        <v>0</v>
      </c>
      <c r="AE77" s="153">
        <f t="shared" ref="AE77" si="23">IF(AD77=0,0,IF(AD77&gt;=91,"अ१",IF(AD77&gt;=81,"अ२",IF(AD77&gt;=71,"ब१",IF(AD77&gt;=61,"ब२",IF(AD77&gt;=51,"क१",IF(AD77&gt;=41,"क२",IF(AD77&gt;=33,"ड",IF(AD77&gt;=21,"इ१","इ२")))))))))</f>
        <v>0</v>
      </c>
    </row>
  </sheetData>
  <mergeCells count="16">
    <mergeCell ref="E3:G3"/>
    <mergeCell ref="H3:J3"/>
    <mergeCell ref="B4:B6"/>
    <mergeCell ref="C4:C6"/>
    <mergeCell ref="D4:Q4"/>
    <mergeCell ref="D5:K5"/>
    <mergeCell ref="L5:O5"/>
    <mergeCell ref="P5:P6"/>
    <mergeCell ref="Q5:Q6"/>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AE77"/>
  <sheetViews>
    <sheetView workbookViewId="0">
      <pane xSplit="1" ySplit="7" topLeftCell="B8" activePane="bottomRight" state="frozen"/>
      <selection pane="topRight" activeCell="B1" sqref="B1"/>
      <selection pane="bottomLeft" activeCell="A9" sqref="A9"/>
      <selection pane="bottomRight" activeCell="D7" sqref="D7:AE77"/>
    </sheetView>
  </sheetViews>
  <sheetFormatPr defaultColWidth="9.109375" defaultRowHeight="24.6"/>
  <cols>
    <col min="1" max="1" width="2.5546875" style="16" customWidth="1"/>
    <col min="2" max="2" width="5.109375" style="16" bestFit="1" customWidth="1"/>
    <col min="3" max="3" width="25.33203125" style="17" bestFit="1" customWidth="1"/>
    <col min="4" max="10" width="4.33203125" style="16" customWidth="1"/>
    <col min="11" max="11" width="5.109375" style="16" bestFit="1" customWidth="1"/>
    <col min="12" max="15" width="4.33203125" style="16" customWidth="1"/>
    <col min="16" max="16" width="5.6640625" style="16" customWidth="1"/>
    <col min="17" max="24" width="4.33203125" style="16" customWidth="1"/>
    <col min="25" max="25" width="5.109375" style="16" bestFit="1" customWidth="1"/>
    <col min="26" max="29" width="4.33203125" style="16" customWidth="1"/>
    <col min="30" max="30" width="5.6640625" style="16" customWidth="1"/>
    <col min="31" max="31" width="4.33203125" style="16" customWidth="1"/>
    <col min="32" max="16384" width="9.109375" style="16"/>
  </cols>
  <sheetData>
    <row r="1" spans="2:31" s="7" customFormat="1" ht="24" customHeight="1">
      <c r="C1" s="8"/>
      <c r="E1" s="71" t="s">
        <v>693</v>
      </c>
      <c r="F1" s="71"/>
      <c r="G1" s="71"/>
      <c r="H1" s="71"/>
      <c r="I1" s="71"/>
      <c r="S1" s="71" t="s">
        <v>693</v>
      </c>
      <c r="T1" s="71"/>
      <c r="U1" s="71"/>
      <c r="V1" s="71"/>
      <c r="W1" s="71"/>
    </row>
    <row r="2" spans="2:31" s="7" customFormat="1" ht="24" customHeight="1" thickBot="1">
      <c r="C2" s="8"/>
      <c r="E2" s="72" t="str">
        <f>students!G2</f>
        <v xml:space="preserve">जिल्हा परिषद प्राथमिक शाळा कोपर्डे </v>
      </c>
      <c r="F2" s="72"/>
      <c r="G2" s="72"/>
      <c r="H2" s="72"/>
      <c r="I2" s="73"/>
      <c r="S2" s="72" t="str">
        <f>E2</f>
        <v xml:space="preserve">जिल्हा परिषद प्राथमिक शाळा कोपर्डे </v>
      </c>
      <c r="T2" s="72"/>
      <c r="U2" s="72"/>
      <c r="V2" s="72"/>
      <c r="W2" s="73"/>
    </row>
    <row r="3" spans="2:31" s="7" customFormat="1" ht="24" customHeight="1" thickBot="1">
      <c r="C3" s="8"/>
      <c r="E3" s="334" t="s">
        <v>28</v>
      </c>
      <c r="F3" s="334"/>
      <c r="G3" s="334"/>
      <c r="H3" s="336" t="str">
        <f>students!M2</f>
        <v>पहिली</v>
      </c>
      <c r="I3" s="337"/>
      <c r="J3" s="338"/>
      <c r="S3" s="334" t="s">
        <v>28</v>
      </c>
      <c r="T3" s="334"/>
      <c r="U3" s="334"/>
      <c r="V3" s="336" t="str">
        <f>H3</f>
        <v>पहिली</v>
      </c>
      <c r="W3" s="337"/>
      <c r="X3" s="338"/>
    </row>
    <row r="4" spans="2:31" s="7" customFormat="1" ht="24" customHeight="1">
      <c r="B4" s="306" t="s">
        <v>0</v>
      </c>
      <c r="C4" s="309" t="s">
        <v>1</v>
      </c>
      <c r="D4" s="321" t="s">
        <v>1161</v>
      </c>
      <c r="E4" s="322"/>
      <c r="F4" s="322"/>
      <c r="G4" s="322"/>
      <c r="H4" s="322"/>
      <c r="I4" s="322"/>
      <c r="J4" s="322"/>
      <c r="K4" s="322"/>
      <c r="L4" s="322"/>
      <c r="M4" s="322"/>
      <c r="N4" s="322"/>
      <c r="O4" s="322"/>
      <c r="P4" s="322"/>
      <c r="Q4" s="323"/>
      <c r="R4" s="321" t="s">
        <v>1162</v>
      </c>
      <c r="S4" s="322"/>
      <c r="T4" s="322"/>
      <c r="U4" s="322"/>
      <c r="V4" s="322"/>
      <c r="W4" s="322"/>
      <c r="X4" s="322"/>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20</v>
      </c>
      <c r="E7" s="231">
        <v>40</v>
      </c>
      <c r="F7" s="231">
        <v>20</v>
      </c>
      <c r="G7" s="231"/>
      <c r="H7" s="231"/>
      <c r="I7" s="231">
        <v>20</v>
      </c>
      <c r="J7" s="231"/>
      <c r="K7" s="232">
        <f>SUM(D7:J7)</f>
        <v>100</v>
      </c>
      <c r="L7" s="234"/>
      <c r="M7" s="234"/>
      <c r="N7" s="234"/>
      <c r="O7" s="235"/>
      <c r="P7" s="232">
        <v>100</v>
      </c>
      <c r="Q7" s="233"/>
      <c r="R7" s="230">
        <v>20</v>
      </c>
      <c r="S7" s="231">
        <v>40</v>
      </c>
      <c r="T7" s="231">
        <v>20</v>
      </c>
      <c r="U7" s="231">
        <v>20</v>
      </c>
      <c r="V7" s="231"/>
      <c r="W7" s="231">
        <v>20</v>
      </c>
      <c r="X7" s="231"/>
      <c r="Y7" s="232">
        <v>100</v>
      </c>
      <c r="Z7" s="234"/>
      <c r="AA7" s="234"/>
      <c r="AB7" s="234"/>
      <c r="AC7" s="235"/>
      <c r="AD7" s="232">
        <v>100</v>
      </c>
      <c r="AE7" s="233"/>
    </row>
    <row r="8" spans="2:31" s="7" customFormat="1" ht="24" customHeight="1">
      <c r="B8" s="11">
        <v>1</v>
      </c>
      <c r="C8" s="12" t="str">
        <f>students!D8</f>
        <v xml:space="preserve">पंकज विठ्ठल रासकर </v>
      </c>
      <c r="D8" s="224"/>
      <c r="E8" s="225"/>
      <c r="F8" s="225"/>
      <c r="G8" s="225"/>
      <c r="H8" s="225"/>
      <c r="I8" s="225"/>
      <c r="J8" s="225"/>
      <c r="K8" s="13">
        <f>SUM(D8:J8)</f>
        <v>0</v>
      </c>
      <c r="L8" s="234"/>
      <c r="M8" s="234"/>
      <c r="N8" s="234"/>
      <c r="O8" s="235"/>
      <c r="P8" s="74">
        <f>O8+K8</f>
        <v>0</v>
      </c>
      <c r="Q8" s="150">
        <f>IF(P8=0,0,IF(P8&gt;=91,"अ१",IF(P8&gt;=81,"अ२",IF(P8&gt;=71,"ब१",IF(P8&gt;=61,"ब२",IF(P8&gt;=51,"क१",IF(P8&gt;=41,"क२",IF(P8&gt;=33,"ड",IF(P8&gt;=21,"इ१","इ२")))))))))</f>
        <v>0</v>
      </c>
      <c r="R8" s="224"/>
      <c r="S8" s="225"/>
      <c r="T8" s="225"/>
      <c r="U8" s="225"/>
      <c r="V8" s="225"/>
      <c r="W8" s="225"/>
      <c r="X8" s="225"/>
      <c r="Y8" s="13">
        <f>SUM(R8:X8)</f>
        <v>0</v>
      </c>
      <c r="Z8" s="234"/>
      <c r="AA8" s="234"/>
      <c r="AB8" s="234"/>
      <c r="AC8" s="235"/>
      <c r="AD8" s="74">
        <f>AC8+Y8</f>
        <v>0</v>
      </c>
      <c r="AE8" s="150">
        <f>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ref="K9:K72" si="0">SUM(D9:J9)</f>
        <v>0</v>
      </c>
      <c r="L9" s="234"/>
      <c r="M9" s="234"/>
      <c r="N9" s="234"/>
      <c r="O9" s="235"/>
      <c r="P9" s="74">
        <f t="shared" ref="P9:P72" si="1">O9+K9</f>
        <v>0</v>
      </c>
      <c r="Q9" s="150">
        <f t="shared" ref="Q9:Q72" si="2">IF(P9=0,0,IF(P9&gt;=91,"अ१",IF(P9&gt;=81,"अ२",IF(P9&gt;=71,"ब१",IF(P9&gt;=61,"ब२",IF(P9&gt;=51,"क१",IF(P9&gt;=41,"क२",IF(P9&gt;=33,"ड",IF(P9&gt;=21,"इ१","इ२")))))))))</f>
        <v>0</v>
      </c>
      <c r="R9" s="224"/>
      <c r="S9" s="225"/>
      <c r="T9" s="225"/>
      <c r="U9" s="225"/>
      <c r="V9" s="225"/>
      <c r="W9" s="225"/>
      <c r="X9" s="225"/>
      <c r="Y9" s="13">
        <f t="shared" ref="Y9:Y72" si="3">SUM(R9:X9)</f>
        <v>0</v>
      </c>
      <c r="Z9" s="234"/>
      <c r="AA9" s="234"/>
      <c r="AB9" s="234"/>
      <c r="AC9" s="235"/>
      <c r="AD9" s="74">
        <f t="shared" ref="AD9:AD72" si="4">AC9+Y9</f>
        <v>0</v>
      </c>
      <c r="AE9" s="150">
        <f t="shared" ref="AE9:AE72" si="5">IF(AD9=0,0,IF(AD9&gt;=91,"अ१",IF(AD9&gt;=81,"अ२",IF(AD9&gt;=71,"ब१",IF(AD9&gt;=61,"ब२",IF(AD9&gt;=51,"क१",IF(AD9&gt;=41,"क२",IF(AD9&gt;=33,"ड",IF(AD9&gt;=21,"इ१","इ२")))))))))</f>
        <v>0</v>
      </c>
    </row>
    <row r="10" spans="2:31" s="7" customFormat="1" ht="24" customHeight="1">
      <c r="B10" s="14">
        <v>3</v>
      </c>
      <c r="C10" s="12">
        <f>students!D10</f>
        <v>0</v>
      </c>
      <c r="D10" s="224"/>
      <c r="E10" s="225"/>
      <c r="F10" s="225"/>
      <c r="G10" s="225"/>
      <c r="H10" s="225"/>
      <c r="I10" s="225"/>
      <c r="J10" s="225"/>
      <c r="K10" s="13">
        <f t="shared" si="0"/>
        <v>0</v>
      </c>
      <c r="L10" s="234"/>
      <c r="M10" s="234"/>
      <c r="N10" s="234"/>
      <c r="O10" s="235"/>
      <c r="P10" s="74">
        <f t="shared" si="1"/>
        <v>0</v>
      </c>
      <c r="Q10" s="150">
        <f t="shared" si="2"/>
        <v>0</v>
      </c>
      <c r="R10" s="224"/>
      <c r="S10" s="225"/>
      <c r="T10" s="225"/>
      <c r="U10" s="225"/>
      <c r="V10" s="225"/>
      <c r="W10" s="225"/>
      <c r="X10" s="225"/>
      <c r="Y10" s="13">
        <f t="shared" si="3"/>
        <v>0</v>
      </c>
      <c r="Z10" s="234"/>
      <c r="AA10" s="234"/>
      <c r="AB10" s="234"/>
      <c r="AC10" s="235"/>
      <c r="AD10" s="74">
        <f t="shared" si="4"/>
        <v>0</v>
      </c>
      <c r="AE10" s="150">
        <f t="shared" si="5"/>
        <v>0</v>
      </c>
    </row>
    <row r="11" spans="2:31" s="7" customFormat="1" ht="24" customHeight="1">
      <c r="B11" s="14">
        <v>4</v>
      </c>
      <c r="C11" s="12">
        <f>students!D11</f>
        <v>0</v>
      </c>
      <c r="D11" s="224"/>
      <c r="E11" s="225"/>
      <c r="F11" s="225"/>
      <c r="G11" s="225"/>
      <c r="H11" s="225"/>
      <c r="I11" s="225"/>
      <c r="J11" s="225"/>
      <c r="K11" s="13">
        <f t="shared" si="0"/>
        <v>0</v>
      </c>
      <c r="L11" s="234"/>
      <c r="M11" s="234"/>
      <c r="N11" s="234"/>
      <c r="O11" s="235"/>
      <c r="P11" s="74">
        <f t="shared" si="1"/>
        <v>0</v>
      </c>
      <c r="Q11" s="150">
        <f t="shared" si="2"/>
        <v>0</v>
      </c>
      <c r="R11" s="224"/>
      <c r="S11" s="225"/>
      <c r="T11" s="225"/>
      <c r="U11" s="225"/>
      <c r="V11" s="225"/>
      <c r="W11" s="225"/>
      <c r="X11" s="225"/>
      <c r="Y11" s="13">
        <f t="shared" si="3"/>
        <v>0</v>
      </c>
      <c r="Z11" s="234"/>
      <c r="AA11" s="234"/>
      <c r="AB11" s="234"/>
      <c r="AC11" s="235"/>
      <c r="AD11" s="74">
        <f t="shared" si="4"/>
        <v>0</v>
      </c>
      <c r="AE11" s="150">
        <f t="shared" si="5"/>
        <v>0</v>
      </c>
    </row>
    <row r="12" spans="2:31" s="7" customFormat="1" ht="24" customHeight="1">
      <c r="B12" s="14">
        <v>5</v>
      </c>
      <c r="C12" s="12">
        <f>students!D12</f>
        <v>0</v>
      </c>
      <c r="D12" s="224"/>
      <c r="E12" s="225"/>
      <c r="F12" s="225"/>
      <c r="G12" s="225"/>
      <c r="H12" s="225"/>
      <c r="I12" s="225"/>
      <c r="J12" s="225"/>
      <c r="K12" s="13">
        <f t="shared" si="0"/>
        <v>0</v>
      </c>
      <c r="L12" s="234"/>
      <c r="M12" s="234"/>
      <c r="N12" s="234"/>
      <c r="O12" s="235"/>
      <c r="P12" s="74">
        <f t="shared" si="1"/>
        <v>0</v>
      </c>
      <c r="Q12" s="150">
        <f t="shared" si="2"/>
        <v>0</v>
      </c>
      <c r="R12" s="224"/>
      <c r="S12" s="225"/>
      <c r="T12" s="225"/>
      <c r="U12" s="225"/>
      <c r="V12" s="225"/>
      <c r="W12" s="225"/>
      <c r="X12" s="225"/>
      <c r="Y12" s="13">
        <f t="shared" si="3"/>
        <v>0</v>
      </c>
      <c r="Z12" s="234"/>
      <c r="AA12" s="234"/>
      <c r="AB12" s="234"/>
      <c r="AC12" s="235"/>
      <c r="AD12" s="74">
        <f t="shared" si="4"/>
        <v>0</v>
      </c>
      <c r="AE12" s="150">
        <f t="shared" si="5"/>
        <v>0</v>
      </c>
    </row>
    <row r="13" spans="2:31" s="7" customFormat="1" ht="24" customHeight="1">
      <c r="B13" s="14">
        <v>6</v>
      </c>
      <c r="C13" s="12">
        <f>students!D13</f>
        <v>0</v>
      </c>
      <c r="D13" s="224"/>
      <c r="E13" s="225"/>
      <c r="F13" s="225"/>
      <c r="G13" s="225"/>
      <c r="H13" s="225"/>
      <c r="I13" s="225"/>
      <c r="J13" s="225"/>
      <c r="K13" s="13">
        <f t="shared" si="0"/>
        <v>0</v>
      </c>
      <c r="L13" s="234"/>
      <c r="M13" s="234"/>
      <c r="N13" s="234"/>
      <c r="O13" s="235"/>
      <c r="P13" s="74">
        <f t="shared" si="1"/>
        <v>0</v>
      </c>
      <c r="Q13" s="150">
        <f t="shared" si="2"/>
        <v>0</v>
      </c>
      <c r="R13" s="224"/>
      <c r="S13" s="225"/>
      <c r="T13" s="225"/>
      <c r="U13" s="225"/>
      <c r="V13" s="225"/>
      <c r="W13" s="225"/>
      <c r="X13" s="225"/>
      <c r="Y13" s="13">
        <f t="shared" si="3"/>
        <v>0</v>
      </c>
      <c r="Z13" s="234"/>
      <c r="AA13" s="234"/>
      <c r="AB13" s="234"/>
      <c r="AC13" s="235"/>
      <c r="AD13" s="74">
        <f t="shared" si="4"/>
        <v>0</v>
      </c>
      <c r="AE13" s="150">
        <f t="shared" si="5"/>
        <v>0</v>
      </c>
    </row>
    <row r="14" spans="2:31" s="7" customFormat="1" ht="24" customHeight="1">
      <c r="B14" s="14">
        <v>7</v>
      </c>
      <c r="C14" s="12">
        <f>students!D14</f>
        <v>0</v>
      </c>
      <c r="D14" s="224"/>
      <c r="E14" s="225"/>
      <c r="F14" s="225"/>
      <c r="G14" s="225"/>
      <c r="H14" s="225"/>
      <c r="I14" s="225"/>
      <c r="J14" s="225"/>
      <c r="K14" s="13">
        <f t="shared" si="0"/>
        <v>0</v>
      </c>
      <c r="L14" s="234"/>
      <c r="M14" s="234"/>
      <c r="N14" s="234"/>
      <c r="O14" s="235"/>
      <c r="P14" s="74">
        <f t="shared" si="1"/>
        <v>0</v>
      </c>
      <c r="Q14" s="150">
        <f t="shared" si="2"/>
        <v>0</v>
      </c>
      <c r="R14" s="224"/>
      <c r="S14" s="225"/>
      <c r="T14" s="225"/>
      <c r="U14" s="225"/>
      <c r="V14" s="225"/>
      <c r="W14" s="225"/>
      <c r="X14" s="225"/>
      <c r="Y14" s="13">
        <f t="shared" si="3"/>
        <v>0</v>
      </c>
      <c r="Z14" s="234"/>
      <c r="AA14" s="234"/>
      <c r="AB14" s="234"/>
      <c r="AC14" s="235"/>
      <c r="AD14" s="74">
        <f t="shared" si="4"/>
        <v>0</v>
      </c>
      <c r="AE14" s="150">
        <f t="shared" si="5"/>
        <v>0</v>
      </c>
    </row>
    <row r="15" spans="2:31" s="7" customFormat="1" ht="24" customHeight="1">
      <c r="B15" s="14">
        <v>8</v>
      </c>
      <c r="C15" s="12">
        <f>students!D15</f>
        <v>0</v>
      </c>
      <c r="D15" s="224"/>
      <c r="E15" s="225"/>
      <c r="F15" s="225"/>
      <c r="G15" s="225"/>
      <c r="H15" s="225"/>
      <c r="I15" s="225"/>
      <c r="J15" s="225"/>
      <c r="K15" s="13">
        <f t="shared" si="0"/>
        <v>0</v>
      </c>
      <c r="L15" s="234"/>
      <c r="M15" s="234"/>
      <c r="N15" s="234"/>
      <c r="O15" s="235"/>
      <c r="P15" s="74">
        <f t="shared" si="1"/>
        <v>0</v>
      </c>
      <c r="Q15" s="150">
        <f t="shared" si="2"/>
        <v>0</v>
      </c>
      <c r="R15" s="224"/>
      <c r="S15" s="225"/>
      <c r="T15" s="225"/>
      <c r="U15" s="225"/>
      <c r="V15" s="225"/>
      <c r="W15" s="225"/>
      <c r="X15" s="225"/>
      <c r="Y15" s="13">
        <f t="shared" si="3"/>
        <v>0</v>
      </c>
      <c r="Z15" s="234"/>
      <c r="AA15" s="234"/>
      <c r="AB15" s="234"/>
      <c r="AC15" s="235"/>
      <c r="AD15" s="74">
        <f t="shared" si="4"/>
        <v>0</v>
      </c>
      <c r="AE15" s="150">
        <f t="shared" si="5"/>
        <v>0</v>
      </c>
    </row>
    <row r="16" spans="2:31" s="7" customFormat="1" ht="24" customHeight="1">
      <c r="B16" s="14">
        <v>9</v>
      </c>
      <c r="C16" s="12">
        <f>students!D16</f>
        <v>0</v>
      </c>
      <c r="D16" s="224"/>
      <c r="E16" s="225"/>
      <c r="F16" s="225"/>
      <c r="G16" s="225"/>
      <c r="H16" s="225"/>
      <c r="I16" s="225"/>
      <c r="J16" s="225"/>
      <c r="K16" s="13">
        <f t="shared" si="0"/>
        <v>0</v>
      </c>
      <c r="L16" s="234"/>
      <c r="M16" s="234"/>
      <c r="N16" s="234"/>
      <c r="O16" s="235"/>
      <c r="P16" s="74">
        <f t="shared" si="1"/>
        <v>0</v>
      </c>
      <c r="Q16" s="150">
        <f t="shared" si="2"/>
        <v>0</v>
      </c>
      <c r="R16" s="224"/>
      <c r="S16" s="225"/>
      <c r="T16" s="225"/>
      <c r="U16" s="225"/>
      <c r="V16" s="225"/>
      <c r="W16" s="225"/>
      <c r="X16" s="225"/>
      <c r="Y16" s="13">
        <f t="shared" si="3"/>
        <v>0</v>
      </c>
      <c r="Z16" s="234"/>
      <c r="AA16" s="234"/>
      <c r="AB16" s="234"/>
      <c r="AC16" s="235"/>
      <c r="AD16" s="74">
        <f t="shared" si="4"/>
        <v>0</v>
      </c>
      <c r="AE16" s="150">
        <f t="shared" si="5"/>
        <v>0</v>
      </c>
    </row>
    <row r="17" spans="2:31" s="7" customFormat="1" ht="24" customHeight="1">
      <c r="B17" s="14">
        <v>10</v>
      </c>
      <c r="C17" s="12">
        <f>students!D17</f>
        <v>0</v>
      </c>
      <c r="D17" s="224"/>
      <c r="E17" s="225"/>
      <c r="F17" s="225"/>
      <c r="G17" s="225"/>
      <c r="H17" s="225"/>
      <c r="I17" s="225"/>
      <c r="J17" s="225"/>
      <c r="K17" s="13">
        <f t="shared" si="0"/>
        <v>0</v>
      </c>
      <c r="L17" s="234"/>
      <c r="M17" s="234"/>
      <c r="N17" s="234"/>
      <c r="O17" s="235"/>
      <c r="P17" s="74">
        <f t="shared" si="1"/>
        <v>0</v>
      </c>
      <c r="Q17" s="150">
        <f t="shared" si="2"/>
        <v>0</v>
      </c>
      <c r="R17" s="224"/>
      <c r="S17" s="225"/>
      <c r="T17" s="225"/>
      <c r="U17" s="225"/>
      <c r="V17" s="225"/>
      <c r="W17" s="225"/>
      <c r="X17" s="225"/>
      <c r="Y17" s="13">
        <f t="shared" si="3"/>
        <v>0</v>
      </c>
      <c r="Z17" s="234"/>
      <c r="AA17" s="234"/>
      <c r="AB17" s="234"/>
      <c r="AC17" s="235"/>
      <c r="AD17" s="74">
        <f t="shared" si="4"/>
        <v>0</v>
      </c>
      <c r="AE17" s="150">
        <f t="shared" si="5"/>
        <v>0</v>
      </c>
    </row>
    <row r="18" spans="2:31" s="7" customFormat="1" ht="24" customHeight="1">
      <c r="B18" s="14">
        <v>11</v>
      </c>
      <c r="C18" s="12">
        <f>students!D18</f>
        <v>0</v>
      </c>
      <c r="D18" s="224"/>
      <c r="E18" s="225"/>
      <c r="F18" s="225"/>
      <c r="G18" s="225"/>
      <c r="H18" s="225"/>
      <c r="I18" s="225"/>
      <c r="J18" s="225"/>
      <c r="K18" s="13">
        <f t="shared" si="0"/>
        <v>0</v>
      </c>
      <c r="L18" s="234"/>
      <c r="M18" s="234"/>
      <c r="N18" s="234"/>
      <c r="O18" s="235"/>
      <c r="P18" s="74">
        <f t="shared" si="1"/>
        <v>0</v>
      </c>
      <c r="Q18" s="150">
        <f t="shared" si="2"/>
        <v>0</v>
      </c>
      <c r="R18" s="224"/>
      <c r="S18" s="225"/>
      <c r="T18" s="225"/>
      <c r="U18" s="225"/>
      <c r="V18" s="225"/>
      <c r="W18" s="225"/>
      <c r="X18" s="225"/>
      <c r="Y18" s="13">
        <f t="shared" si="3"/>
        <v>0</v>
      </c>
      <c r="Z18" s="234"/>
      <c r="AA18" s="234"/>
      <c r="AB18" s="234"/>
      <c r="AC18" s="235"/>
      <c r="AD18" s="74">
        <f t="shared" si="4"/>
        <v>0</v>
      </c>
      <c r="AE18" s="150">
        <f t="shared" si="5"/>
        <v>0</v>
      </c>
    </row>
    <row r="19" spans="2:31" s="7" customFormat="1" ht="24" customHeight="1">
      <c r="B19" s="14">
        <v>12</v>
      </c>
      <c r="C19" s="12">
        <f>students!D19</f>
        <v>0</v>
      </c>
      <c r="D19" s="224"/>
      <c r="E19" s="225"/>
      <c r="F19" s="225"/>
      <c r="G19" s="225"/>
      <c r="H19" s="225"/>
      <c r="I19" s="225"/>
      <c r="J19" s="225"/>
      <c r="K19" s="13">
        <f t="shared" si="0"/>
        <v>0</v>
      </c>
      <c r="L19" s="234"/>
      <c r="M19" s="234"/>
      <c r="N19" s="234"/>
      <c r="O19" s="235"/>
      <c r="P19" s="74">
        <f t="shared" si="1"/>
        <v>0</v>
      </c>
      <c r="Q19" s="150">
        <f t="shared" si="2"/>
        <v>0</v>
      </c>
      <c r="R19" s="224"/>
      <c r="S19" s="225"/>
      <c r="T19" s="225"/>
      <c r="U19" s="225"/>
      <c r="V19" s="225"/>
      <c r="W19" s="225"/>
      <c r="X19" s="225"/>
      <c r="Y19" s="13">
        <f t="shared" si="3"/>
        <v>0</v>
      </c>
      <c r="Z19" s="234"/>
      <c r="AA19" s="234"/>
      <c r="AB19" s="234"/>
      <c r="AC19" s="235"/>
      <c r="AD19" s="74">
        <f t="shared" si="4"/>
        <v>0</v>
      </c>
      <c r="AE19" s="150">
        <f t="shared" si="5"/>
        <v>0</v>
      </c>
    </row>
    <row r="20" spans="2:31" s="7" customFormat="1" ht="24" customHeight="1">
      <c r="B20" s="14">
        <v>13</v>
      </c>
      <c r="C20" s="12">
        <f>students!D20</f>
        <v>0</v>
      </c>
      <c r="D20" s="224"/>
      <c r="E20" s="225"/>
      <c r="F20" s="225"/>
      <c r="G20" s="225"/>
      <c r="H20" s="225"/>
      <c r="I20" s="225"/>
      <c r="J20" s="225"/>
      <c r="K20" s="13">
        <f t="shared" si="0"/>
        <v>0</v>
      </c>
      <c r="L20" s="234"/>
      <c r="M20" s="234"/>
      <c r="N20" s="234"/>
      <c r="O20" s="235"/>
      <c r="P20" s="74">
        <f t="shared" si="1"/>
        <v>0</v>
      </c>
      <c r="Q20" s="150">
        <f t="shared" si="2"/>
        <v>0</v>
      </c>
      <c r="R20" s="224"/>
      <c r="S20" s="225"/>
      <c r="T20" s="225"/>
      <c r="U20" s="225"/>
      <c r="V20" s="225"/>
      <c r="W20" s="225"/>
      <c r="X20" s="225"/>
      <c r="Y20" s="13">
        <f t="shared" si="3"/>
        <v>0</v>
      </c>
      <c r="Z20" s="234"/>
      <c r="AA20" s="234"/>
      <c r="AB20" s="234"/>
      <c r="AC20" s="235"/>
      <c r="AD20" s="74">
        <f t="shared" si="4"/>
        <v>0</v>
      </c>
      <c r="AE20" s="150">
        <f t="shared" si="5"/>
        <v>0</v>
      </c>
    </row>
    <row r="21" spans="2:31" s="7" customFormat="1" ht="24" customHeight="1">
      <c r="B21" s="14">
        <v>14</v>
      </c>
      <c r="C21" s="12">
        <f>students!D21</f>
        <v>0</v>
      </c>
      <c r="D21" s="224"/>
      <c r="E21" s="225"/>
      <c r="F21" s="225"/>
      <c r="G21" s="225"/>
      <c r="H21" s="225"/>
      <c r="I21" s="225"/>
      <c r="J21" s="225"/>
      <c r="K21" s="13">
        <f t="shared" si="0"/>
        <v>0</v>
      </c>
      <c r="L21" s="234"/>
      <c r="M21" s="234"/>
      <c r="N21" s="234"/>
      <c r="O21" s="235"/>
      <c r="P21" s="74">
        <f t="shared" si="1"/>
        <v>0</v>
      </c>
      <c r="Q21" s="150">
        <f t="shared" si="2"/>
        <v>0</v>
      </c>
      <c r="R21" s="224"/>
      <c r="S21" s="225"/>
      <c r="T21" s="225"/>
      <c r="U21" s="225"/>
      <c r="V21" s="225"/>
      <c r="W21" s="225"/>
      <c r="X21" s="225"/>
      <c r="Y21" s="13">
        <f t="shared" si="3"/>
        <v>0</v>
      </c>
      <c r="Z21" s="234"/>
      <c r="AA21" s="234"/>
      <c r="AB21" s="234"/>
      <c r="AC21" s="235"/>
      <c r="AD21" s="74">
        <f t="shared" si="4"/>
        <v>0</v>
      </c>
      <c r="AE21" s="150">
        <f t="shared" si="5"/>
        <v>0</v>
      </c>
    </row>
    <row r="22" spans="2:31" s="7" customFormat="1" ht="24" customHeight="1">
      <c r="B22" s="14">
        <v>15</v>
      </c>
      <c r="C22" s="12">
        <f>students!D22</f>
        <v>0</v>
      </c>
      <c r="D22" s="224"/>
      <c r="E22" s="225"/>
      <c r="F22" s="225"/>
      <c r="G22" s="225"/>
      <c r="H22" s="225"/>
      <c r="I22" s="225"/>
      <c r="J22" s="225"/>
      <c r="K22" s="13">
        <f t="shared" si="0"/>
        <v>0</v>
      </c>
      <c r="L22" s="234"/>
      <c r="M22" s="234"/>
      <c r="N22" s="234"/>
      <c r="O22" s="235"/>
      <c r="P22" s="74">
        <f t="shared" si="1"/>
        <v>0</v>
      </c>
      <c r="Q22" s="150">
        <f t="shared" si="2"/>
        <v>0</v>
      </c>
      <c r="R22" s="224"/>
      <c r="S22" s="225"/>
      <c r="T22" s="225"/>
      <c r="U22" s="225"/>
      <c r="V22" s="225"/>
      <c r="W22" s="225"/>
      <c r="X22" s="225"/>
      <c r="Y22" s="13">
        <f t="shared" si="3"/>
        <v>0</v>
      </c>
      <c r="Z22" s="234"/>
      <c r="AA22" s="234"/>
      <c r="AB22" s="234"/>
      <c r="AC22" s="235"/>
      <c r="AD22" s="74">
        <f t="shared" si="4"/>
        <v>0</v>
      </c>
      <c r="AE22" s="150">
        <f t="shared" si="5"/>
        <v>0</v>
      </c>
    </row>
    <row r="23" spans="2:31" s="7" customFormat="1" ht="24" customHeight="1">
      <c r="B23" s="14">
        <v>16</v>
      </c>
      <c r="C23" s="12">
        <f>students!D23</f>
        <v>0</v>
      </c>
      <c r="D23" s="224"/>
      <c r="E23" s="225"/>
      <c r="F23" s="225"/>
      <c r="G23" s="225"/>
      <c r="H23" s="225"/>
      <c r="I23" s="225"/>
      <c r="J23" s="225"/>
      <c r="K23" s="13">
        <f t="shared" si="0"/>
        <v>0</v>
      </c>
      <c r="L23" s="234"/>
      <c r="M23" s="234"/>
      <c r="N23" s="234"/>
      <c r="O23" s="235"/>
      <c r="P23" s="74">
        <f t="shared" si="1"/>
        <v>0</v>
      </c>
      <c r="Q23" s="150">
        <f t="shared" si="2"/>
        <v>0</v>
      </c>
      <c r="R23" s="224"/>
      <c r="S23" s="225"/>
      <c r="T23" s="225"/>
      <c r="U23" s="225"/>
      <c r="V23" s="225"/>
      <c r="W23" s="225"/>
      <c r="X23" s="225"/>
      <c r="Y23" s="13">
        <f t="shared" si="3"/>
        <v>0</v>
      </c>
      <c r="Z23" s="234"/>
      <c r="AA23" s="234"/>
      <c r="AB23" s="234"/>
      <c r="AC23" s="235"/>
      <c r="AD23" s="74">
        <f t="shared" si="4"/>
        <v>0</v>
      </c>
      <c r="AE23" s="150">
        <f t="shared" si="5"/>
        <v>0</v>
      </c>
    </row>
    <row r="24" spans="2:31" s="7" customFormat="1" ht="24" customHeight="1">
      <c r="B24" s="14">
        <v>17</v>
      </c>
      <c r="C24" s="12">
        <f>students!D24</f>
        <v>0</v>
      </c>
      <c r="D24" s="224"/>
      <c r="E24" s="225"/>
      <c r="F24" s="225"/>
      <c r="G24" s="225"/>
      <c r="H24" s="225"/>
      <c r="I24" s="225"/>
      <c r="J24" s="225"/>
      <c r="K24" s="13">
        <f t="shared" si="0"/>
        <v>0</v>
      </c>
      <c r="L24" s="234"/>
      <c r="M24" s="234"/>
      <c r="N24" s="234"/>
      <c r="O24" s="235"/>
      <c r="P24" s="74">
        <f t="shared" si="1"/>
        <v>0</v>
      </c>
      <c r="Q24" s="150">
        <f t="shared" si="2"/>
        <v>0</v>
      </c>
      <c r="R24" s="224"/>
      <c r="S24" s="225"/>
      <c r="T24" s="225"/>
      <c r="U24" s="225"/>
      <c r="V24" s="225"/>
      <c r="W24" s="225"/>
      <c r="X24" s="225"/>
      <c r="Y24" s="13">
        <f t="shared" si="3"/>
        <v>0</v>
      </c>
      <c r="Z24" s="234"/>
      <c r="AA24" s="234"/>
      <c r="AB24" s="234"/>
      <c r="AC24" s="235"/>
      <c r="AD24" s="74">
        <f t="shared" si="4"/>
        <v>0</v>
      </c>
      <c r="AE24" s="150">
        <f t="shared" si="5"/>
        <v>0</v>
      </c>
    </row>
    <row r="25" spans="2:31" s="7" customFormat="1" ht="24" customHeight="1">
      <c r="B25" s="14">
        <v>18</v>
      </c>
      <c r="C25" s="12">
        <f>students!D25</f>
        <v>0</v>
      </c>
      <c r="D25" s="224"/>
      <c r="E25" s="225"/>
      <c r="F25" s="225"/>
      <c r="G25" s="225"/>
      <c r="H25" s="225"/>
      <c r="I25" s="225"/>
      <c r="J25" s="225"/>
      <c r="K25" s="13">
        <f t="shared" si="0"/>
        <v>0</v>
      </c>
      <c r="L25" s="234"/>
      <c r="M25" s="234"/>
      <c r="N25" s="234"/>
      <c r="O25" s="235"/>
      <c r="P25" s="74">
        <f t="shared" si="1"/>
        <v>0</v>
      </c>
      <c r="Q25" s="150">
        <f t="shared" si="2"/>
        <v>0</v>
      </c>
      <c r="R25" s="224"/>
      <c r="S25" s="225"/>
      <c r="T25" s="225"/>
      <c r="U25" s="225"/>
      <c r="V25" s="225"/>
      <c r="W25" s="225"/>
      <c r="X25" s="225"/>
      <c r="Y25" s="13">
        <f t="shared" si="3"/>
        <v>0</v>
      </c>
      <c r="Z25" s="234"/>
      <c r="AA25" s="234"/>
      <c r="AB25" s="234"/>
      <c r="AC25" s="235"/>
      <c r="AD25" s="74">
        <f t="shared" si="4"/>
        <v>0</v>
      </c>
      <c r="AE25" s="150">
        <f t="shared" si="5"/>
        <v>0</v>
      </c>
    </row>
    <row r="26" spans="2:31" s="7" customFormat="1" ht="24" customHeight="1">
      <c r="B26" s="14">
        <v>19</v>
      </c>
      <c r="C26" s="12">
        <f>students!D26</f>
        <v>0</v>
      </c>
      <c r="D26" s="224"/>
      <c r="E26" s="225"/>
      <c r="F26" s="225"/>
      <c r="G26" s="225"/>
      <c r="H26" s="225"/>
      <c r="I26" s="225"/>
      <c r="J26" s="225"/>
      <c r="K26" s="13">
        <f t="shared" si="0"/>
        <v>0</v>
      </c>
      <c r="L26" s="234"/>
      <c r="M26" s="234"/>
      <c r="N26" s="234"/>
      <c r="O26" s="235"/>
      <c r="P26" s="74">
        <f t="shared" si="1"/>
        <v>0</v>
      </c>
      <c r="Q26" s="150">
        <f t="shared" si="2"/>
        <v>0</v>
      </c>
      <c r="R26" s="224"/>
      <c r="S26" s="225"/>
      <c r="T26" s="225"/>
      <c r="U26" s="225"/>
      <c r="V26" s="225"/>
      <c r="W26" s="225"/>
      <c r="X26" s="225"/>
      <c r="Y26" s="13">
        <f t="shared" si="3"/>
        <v>0</v>
      </c>
      <c r="Z26" s="234"/>
      <c r="AA26" s="234"/>
      <c r="AB26" s="234"/>
      <c r="AC26" s="235"/>
      <c r="AD26" s="74">
        <f t="shared" si="4"/>
        <v>0</v>
      </c>
      <c r="AE26" s="150">
        <f t="shared" si="5"/>
        <v>0</v>
      </c>
    </row>
    <row r="27" spans="2:31" s="7" customFormat="1" ht="24" customHeight="1">
      <c r="B27" s="14">
        <v>20</v>
      </c>
      <c r="C27" s="12">
        <f>students!D27</f>
        <v>0</v>
      </c>
      <c r="D27" s="224"/>
      <c r="E27" s="225"/>
      <c r="F27" s="225"/>
      <c r="G27" s="225"/>
      <c r="H27" s="225"/>
      <c r="I27" s="225"/>
      <c r="J27" s="225"/>
      <c r="K27" s="13">
        <f t="shared" si="0"/>
        <v>0</v>
      </c>
      <c r="L27" s="234"/>
      <c r="M27" s="234"/>
      <c r="N27" s="234"/>
      <c r="O27" s="235"/>
      <c r="P27" s="74">
        <f t="shared" si="1"/>
        <v>0</v>
      </c>
      <c r="Q27" s="150">
        <f t="shared" si="2"/>
        <v>0</v>
      </c>
      <c r="R27" s="224"/>
      <c r="S27" s="225"/>
      <c r="T27" s="225"/>
      <c r="U27" s="225"/>
      <c r="V27" s="225"/>
      <c r="W27" s="225"/>
      <c r="X27" s="225"/>
      <c r="Y27" s="13">
        <f t="shared" si="3"/>
        <v>0</v>
      </c>
      <c r="Z27" s="234"/>
      <c r="AA27" s="234"/>
      <c r="AB27" s="234"/>
      <c r="AC27" s="235"/>
      <c r="AD27" s="74">
        <f t="shared" si="4"/>
        <v>0</v>
      </c>
      <c r="AE27" s="150">
        <f t="shared" si="5"/>
        <v>0</v>
      </c>
    </row>
    <row r="28" spans="2:31" s="7" customFormat="1" ht="24" customHeight="1">
      <c r="B28" s="14">
        <v>21</v>
      </c>
      <c r="C28" s="12">
        <f>students!D28</f>
        <v>0</v>
      </c>
      <c r="D28" s="224"/>
      <c r="E28" s="225"/>
      <c r="F28" s="225"/>
      <c r="G28" s="225"/>
      <c r="H28" s="225"/>
      <c r="I28" s="225"/>
      <c r="J28" s="225"/>
      <c r="K28" s="13">
        <f t="shared" si="0"/>
        <v>0</v>
      </c>
      <c r="L28" s="234"/>
      <c r="M28" s="234"/>
      <c r="N28" s="234"/>
      <c r="O28" s="235"/>
      <c r="P28" s="74">
        <f t="shared" si="1"/>
        <v>0</v>
      </c>
      <c r="Q28" s="150">
        <f t="shared" si="2"/>
        <v>0</v>
      </c>
      <c r="R28" s="224"/>
      <c r="S28" s="225"/>
      <c r="T28" s="225"/>
      <c r="U28" s="225"/>
      <c r="V28" s="225"/>
      <c r="W28" s="225"/>
      <c r="X28" s="225"/>
      <c r="Y28" s="13">
        <f t="shared" si="3"/>
        <v>0</v>
      </c>
      <c r="Z28" s="234"/>
      <c r="AA28" s="234"/>
      <c r="AB28" s="234"/>
      <c r="AC28" s="235"/>
      <c r="AD28" s="74">
        <f t="shared" si="4"/>
        <v>0</v>
      </c>
      <c r="AE28" s="150">
        <f t="shared" si="5"/>
        <v>0</v>
      </c>
    </row>
    <row r="29" spans="2:31" s="7" customFormat="1" ht="24" customHeight="1">
      <c r="B29" s="14">
        <v>22</v>
      </c>
      <c r="C29" s="12">
        <f>students!D29</f>
        <v>0</v>
      </c>
      <c r="D29" s="224"/>
      <c r="E29" s="225"/>
      <c r="F29" s="225"/>
      <c r="G29" s="225"/>
      <c r="H29" s="225"/>
      <c r="I29" s="225"/>
      <c r="J29" s="225"/>
      <c r="K29" s="13">
        <f t="shared" si="0"/>
        <v>0</v>
      </c>
      <c r="L29" s="234"/>
      <c r="M29" s="234"/>
      <c r="N29" s="234"/>
      <c r="O29" s="235"/>
      <c r="P29" s="74">
        <f t="shared" si="1"/>
        <v>0</v>
      </c>
      <c r="Q29" s="150">
        <f t="shared" si="2"/>
        <v>0</v>
      </c>
      <c r="R29" s="224"/>
      <c r="S29" s="225"/>
      <c r="T29" s="225"/>
      <c r="U29" s="225"/>
      <c r="V29" s="225"/>
      <c r="W29" s="225"/>
      <c r="X29" s="225"/>
      <c r="Y29" s="13">
        <f t="shared" si="3"/>
        <v>0</v>
      </c>
      <c r="Z29" s="234"/>
      <c r="AA29" s="234"/>
      <c r="AB29" s="234"/>
      <c r="AC29" s="235"/>
      <c r="AD29" s="74">
        <f t="shared" si="4"/>
        <v>0</v>
      </c>
      <c r="AE29" s="150">
        <f t="shared" si="5"/>
        <v>0</v>
      </c>
    </row>
    <row r="30" spans="2:31" s="7" customFormat="1" ht="24" customHeight="1">
      <c r="B30" s="14">
        <v>23</v>
      </c>
      <c r="C30" s="12">
        <f>students!D30</f>
        <v>0</v>
      </c>
      <c r="D30" s="224"/>
      <c r="E30" s="225"/>
      <c r="F30" s="225"/>
      <c r="G30" s="225"/>
      <c r="H30" s="225"/>
      <c r="I30" s="225"/>
      <c r="J30" s="225"/>
      <c r="K30" s="13">
        <f t="shared" si="0"/>
        <v>0</v>
      </c>
      <c r="L30" s="234"/>
      <c r="M30" s="234"/>
      <c r="N30" s="234"/>
      <c r="O30" s="235"/>
      <c r="P30" s="74">
        <f t="shared" si="1"/>
        <v>0</v>
      </c>
      <c r="Q30" s="150">
        <f t="shared" si="2"/>
        <v>0</v>
      </c>
      <c r="R30" s="224"/>
      <c r="S30" s="225"/>
      <c r="T30" s="225"/>
      <c r="U30" s="225"/>
      <c r="V30" s="225"/>
      <c r="W30" s="225"/>
      <c r="X30" s="225"/>
      <c r="Y30" s="13">
        <f t="shared" si="3"/>
        <v>0</v>
      </c>
      <c r="Z30" s="234"/>
      <c r="AA30" s="234"/>
      <c r="AB30" s="234"/>
      <c r="AC30" s="235"/>
      <c r="AD30" s="74">
        <f t="shared" si="4"/>
        <v>0</v>
      </c>
      <c r="AE30" s="150">
        <f t="shared" si="5"/>
        <v>0</v>
      </c>
    </row>
    <row r="31" spans="2:31" s="7" customFormat="1" ht="24" customHeight="1">
      <c r="B31" s="14">
        <v>24</v>
      </c>
      <c r="C31" s="12">
        <f>students!D31</f>
        <v>0</v>
      </c>
      <c r="D31" s="224"/>
      <c r="E31" s="225"/>
      <c r="F31" s="225"/>
      <c r="G31" s="225"/>
      <c r="H31" s="225"/>
      <c r="I31" s="225"/>
      <c r="J31" s="225"/>
      <c r="K31" s="13">
        <f t="shared" si="0"/>
        <v>0</v>
      </c>
      <c r="L31" s="234"/>
      <c r="M31" s="234"/>
      <c r="N31" s="234"/>
      <c r="O31" s="235"/>
      <c r="P31" s="74">
        <f t="shared" si="1"/>
        <v>0</v>
      </c>
      <c r="Q31" s="150">
        <f t="shared" si="2"/>
        <v>0</v>
      </c>
      <c r="R31" s="224"/>
      <c r="S31" s="225"/>
      <c r="T31" s="225"/>
      <c r="U31" s="225"/>
      <c r="V31" s="225"/>
      <c r="W31" s="225"/>
      <c r="X31" s="225"/>
      <c r="Y31" s="13">
        <f t="shared" si="3"/>
        <v>0</v>
      </c>
      <c r="Z31" s="234"/>
      <c r="AA31" s="234"/>
      <c r="AB31" s="234"/>
      <c r="AC31" s="235"/>
      <c r="AD31" s="74">
        <f t="shared" si="4"/>
        <v>0</v>
      </c>
      <c r="AE31" s="150">
        <f t="shared" si="5"/>
        <v>0</v>
      </c>
    </row>
    <row r="32" spans="2:31" s="7" customFormat="1" ht="24" customHeight="1">
      <c r="B32" s="14">
        <v>25</v>
      </c>
      <c r="C32" s="12">
        <f>students!D32</f>
        <v>0</v>
      </c>
      <c r="D32" s="224"/>
      <c r="E32" s="225"/>
      <c r="F32" s="225"/>
      <c r="G32" s="225"/>
      <c r="H32" s="225"/>
      <c r="I32" s="225"/>
      <c r="J32" s="225"/>
      <c r="K32" s="13">
        <f t="shared" si="0"/>
        <v>0</v>
      </c>
      <c r="L32" s="234"/>
      <c r="M32" s="234"/>
      <c r="N32" s="234"/>
      <c r="O32" s="235"/>
      <c r="P32" s="74">
        <f t="shared" si="1"/>
        <v>0</v>
      </c>
      <c r="Q32" s="150">
        <f t="shared" si="2"/>
        <v>0</v>
      </c>
      <c r="R32" s="224"/>
      <c r="S32" s="225"/>
      <c r="T32" s="225"/>
      <c r="U32" s="225"/>
      <c r="V32" s="225"/>
      <c r="W32" s="225"/>
      <c r="X32" s="225"/>
      <c r="Y32" s="13">
        <f t="shared" si="3"/>
        <v>0</v>
      </c>
      <c r="Z32" s="234"/>
      <c r="AA32" s="234"/>
      <c r="AB32" s="234"/>
      <c r="AC32" s="235"/>
      <c r="AD32" s="74">
        <f t="shared" si="4"/>
        <v>0</v>
      </c>
      <c r="AE32" s="150">
        <f t="shared" si="5"/>
        <v>0</v>
      </c>
    </row>
    <row r="33" spans="2:31" s="7" customFormat="1" ht="24" customHeight="1">
      <c r="B33" s="14">
        <v>26</v>
      </c>
      <c r="C33" s="12">
        <f>students!D33</f>
        <v>0</v>
      </c>
      <c r="D33" s="224"/>
      <c r="E33" s="225"/>
      <c r="F33" s="225"/>
      <c r="G33" s="225"/>
      <c r="H33" s="225"/>
      <c r="I33" s="225"/>
      <c r="J33" s="225"/>
      <c r="K33" s="13">
        <f t="shared" si="0"/>
        <v>0</v>
      </c>
      <c r="L33" s="234"/>
      <c r="M33" s="234"/>
      <c r="N33" s="234"/>
      <c r="O33" s="235"/>
      <c r="P33" s="74">
        <f t="shared" si="1"/>
        <v>0</v>
      </c>
      <c r="Q33" s="150">
        <f t="shared" si="2"/>
        <v>0</v>
      </c>
      <c r="R33" s="224"/>
      <c r="S33" s="225"/>
      <c r="T33" s="225"/>
      <c r="U33" s="225"/>
      <c r="V33" s="225"/>
      <c r="W33" s="225"/>
      <c r="X33" s="225"/>
      <c r="Y33" s="13">
        <f t="shared" si="3"/>
        <v>0</v>
      </c>
      <c r="Z33" s="234"/>
      <c r="AA33" s="234"/>
      <c r="AB33" s="234"/>
      <c r="AC33" s="235"/>
      <c r="AD33" s="74">
        <f t="shared" si="4"/>
        <v>0</v>
      </c>
      <c r="AE33" s="150">
        <f t="shared" si="5"/>
        <v>0</v>
      </c>
    </row>
    <row r="34" spans="2:31" s="7" customFormat="1" ht="24" customHeight="1">
      <c r="B34" s="14">
        <v>27</v>
      </c>
      <c r="C34" s="12">
        <f>students!D34</f>
        <v>0</v>
      </c>
      <c r="D34" s="224"/>
      <c r="E34" s="225"/>
      <c r="F34" s="225"/>
      <c r="G34" s="225"/>
      <c r="H34" s="225"/>
      <c r="I34" s="225"/>
      <c r="J34" s="225"/>
      <c r="K34" s="13">
        <f t="shared" si="0"/>
        <v>0</v>
      </c>
      <c r="L34" s="234"/>
      <c r="M34" s="234"/>
      <c r="N34" s="234"/>
      <c r="O34" s="235"/>
      <c r="P34" s="74">
        <f t="shared" si="1"/>
        <v>0</v>
      </c>
      <c r="Q34" s="150">
        <f t="shared" si="2"/>
        <v>0</v>
      </c>
      <c r="R34" s="224"/>
      <c r="S34" s="225"/>
      <c r="T34" s="225"/>
      <c r="U34" s="225"/>
      <c r="V34" s="225"/>
      <c r="W34" s="225"/>
      <c r="X34" s="225"/>
      <c r="Y34" s="13">
        <f t="shared" si="3"/>
        <v>0</v>
      </c>
      <c r="Z34" s="234"/>
      <c r="AA34" s="234"/>
      <c r="AB34" s="234"/>
      <c r="AC34" s="235"/>
      <c r="AD34" s="74">
        <f t="shared" si="4"/>
        <v>0</v>
      </c>
      <c r="AE34" s="150">
        <f t="shared" si="5"/>
        <v>0</v>
      </c>
    </row>
    <row r="35" spans="2:31" s="7" customFormat="1" ht="24" customHeight="1">
      <c r="B35" s="14">
        <v>28</v>
      </c>
      <c r="C35" s="12">
        <f>students!D35</f>
        <v>0</v>
      </c>
      <c r="D35" s="224"/>
      <c r="E35" s="225"/>
      <c r="F35" s="225"/>
      <c r="G35" s="225"/>
      <c r="H35" s="225"/>
      <c r="I35" s="225"/>
      <c r="J35" s="225"/>
      <c r="K35" s="13">
        <f t="shared" si="0"/>
        <v>0</v>
      </c>
      <c r="L35" s="234"/>
      <c r="M35" s="234"/>
      <c r="N35" s="234"/>
      <c r="O35" s="235"/>
      <c r="P35" s="74">
        <f t="shared" si="1"/>
        <v>0</v>
      </c>
      <c r="Q35" s="150">
        <f t="shared" si="2"/>
        <v>0</v>
      </c>
      <c r="R35" s="224"/>
      <c r="S35" s="225"/>
      <c r="T35" s="225"/>
      <c r="U35" s="225"/>
      <c r="V35" s="225"/>
      <c r="W35" s="225"/>
      <c r="X35" s="225"/>
      <c r="Y35" s="13">
        <f t="shared" si="3"/>
        <v>0</v>
      </c>
      <c r="Z35" s="234"/>
      <c r="AA35" s="234"/>
      <c r="AB35" s="234"/>
      <c r="AC35" s="235"/>
      <c r="AD35" s="74">
        <f t="shared" si="4"/>
        <v>0</v>
      </c>
      <c r="AE35" s="150">
        <f t="shared" si="5"/>
        <v>0</v>
      </c>
    </row>
    <row r="36" spans="2:31" s="7" customFormat="1" ht="24" customHeight="1">
      <c r="B36" s="14">
        <v>29</v>
      </c>
      <c r="C36" s="12">
        <f>students!D36</f>
        <v>0</v>
      </c>
      <c r="D36" s="224"/>
      <c r="E36" s="225"/>
      <c r="F36" s="225"/>
      <c r="G36" s="225"/>
      <c r="H36" s="225"/>
      <c r="I36" s="225"/>
      <c r="J36" s="225"/>
      <c r="K36" s="13">
        <f t="shared" si="0"/>
        <v>0</v>
      </c>
      <c r="L36" s="234"/>
      <c r="M36" s="234"/>
      <c r="N36" s="234"/>
      <c r="O36" s="235"/>
      <c r="P36" s="74">
        <f t="shared" si="1"/>
        <v>0</v>
      </c>
      <c r="Q36" s="150">
        <f t="shared" si="2"/>
        <v>0</v>
      </c>
      <c r="R36" s="224"/>
      <c r="S36" s="225"/>
      <c r="T36" s="225"/>
      <c r="U36" s="225"/>
      <c r="V36" s="225"/>
      <c r="W36" s="225"/>
      <c r="X36" s="225"/>
      <c r="Y36" s="13">
        <f t="shared" si="3"/>
        <v>0</v>
      </c>
      <c r="Z36" s="234"/>
      <c r="AA36" s="234"/>
      <c r="AB36" s="234"/>
      <c r="AC36" s="235"/>
      <c r="AD36" s="74">
        <f t="shared" si="4"/>
        <v>0</v>
      </c>
      <c r="AE36" s="150">
        <f t="shared" si="5"/>
        <v>0</v>
      </c>
    </row>
    <row r="37" spans="2:31" s="7" customFormat="1" ht="24" customHeight="1">
      <c r="B37" s="14">
        <v>30</v>
      </c>
      <c r="C37" s="12">
        <f>students!D37</f>
        <v>0</v>
      </c>
      <c r="D37" s="224"/>
      <c r="E37" s="225"/>
      <c r="F37" s="225"/>
      <c r="G37" s="225"/>
      <c r="H37" s="225"/>
      <c r="I37" s="225"/>
      <c r="J37" s="225"/>
      <c r="K37" s="13">
        <f t="shared" si="0"/>
        <v>0</v>
      </c>
      <c r="L37" s="234"/>
      <c r="M37" s="234"/>
      <c r="N37" s="234"/>
      <c r="O37" s="235"/>
      <c r="P37" s="74">
        <f t="shared" si="1"/>
        <v>0</v>
      </c>
      <c r="Q37" s="150">
        <f t="shared" si="2"/>
        <v>0</v>
      </c>
      <c r="R37" s="224"/>
      <c r="S37" s="225"/>
      <c r="T37" s="225"/>
      <c r="U37" s="225"/>
      <c r="V37" s="225"/>
      <c r="W37" s="225"/>
      <c r="X37" s="225"/>
      <c r="Y37" s="13">
        <f t="shared" si="3"/>
        <v>0</v>
      </c>
      <c r="Z37" s="234"/>
      <c r="AA37" s="234"/>
      <c r="AB37" s="234"/>
      <c r="AC37" s="235"/>
      <c r="AD37" s="74">
        <f t="shared" si="4"/>
        <v>0</v>
      </c>
      <c r="AE37" s="150">
        <f t="shared" si="5"/>
        <v>0</v>
      </c>
    </row>
    <row r="38" spans="2:31" s="7" customFormat="1" ht="24" customHeight="1">
      <c r="B38" s="14">
        <v>31</v>
      </c>
      <c r="C38" s="12">
        <f>students!D38</f>
        <v>0</v>
      </c>
      <c r="D38" s="224"/>
      <c r="E38" s="225"/>
      <c r="F38" s="225"/>
      <c r="G38" s="225"/>
      <c r="H38" s="225"/>
      <c r="I38" s="225"/>
      <c r="J38" s="225"/>
      <c r="K38" s="13">
        <f t="shared" si="0"/>
        <v>0</v>
      </c>
      <c r="L38" s="234"/>
      <c r="M38" s="234"/>
      <c r="N38" s="234"/>
      <c r="O38" s="235"/>
      <c r="P38" s="74">
        <f t="shared" si="1"/>
        <v>0</v>
      </c>
      <c r="Q38" s="150">
        <f t="shared" si="2"/>
        <v>0</v>
      </c>
      <c r="R38" s="224"/>
      <c r="S38" s="225"/>
      <c r="T38" s="225"/>
      <c r="U38" s="225"/>
      <c r="V38" s="225"/>
      <c r="W38" s="225"/>
      <c r="X38" s="225"/>
      <c r="Y38" s="13">
        <f t="shared" si="3"/>
        <v>0</v>
      </c>
      <c r="Z38" s="234"/>
      <c r="AA38" s="234"/>
      <c r="AB38" s="234"/>
      <c r="AC38" s="235"/>
      <c r="AD38" s="74">
        <f t="shared" si="4"/>
        <v>0</v>
      </c>
      <c r="AE38" s="150">
        <f t="shared" si="5"/>
        <v>0</v>
      </c>
    </row>
    <row r="39" spans="2:31" s="7" customFormat="1" ht="24" customHeight="1">
      <c r="B39" s="14">
        <v>32</v>
      </c>
      <c r="C39" s="12">
        <f>students!D39</f>
        <v>0</v>
      </c>
      <c r="D39" s="224"/>
      <c r="E39" s="225"/>
      <c r="F39" s="225"/>
      <c r="G39" s="225"/>
      <c r="H39" s="225"/>
      <c r="I39" s="225"/>
      <c r="J39" s="225"/>
      <c r="K39" s="13">
        <f t="shared" si="0"/>
        <v>0</v>
      </c>
      <c r="L39" s="234"/>
      <c r="M39" s="234"/>
      <c r="N39" s="234"/>
      <c r="O39" s="235"/>
      <c r="P39" s="74">
        <f t="shared" si="1"/>
        <v>0</v>
      </c>
      <c r="Q39" s="150">
        <f t="shared" si="2"/>
        <v>0</v>
      </c>
      <c r="R39" s="224"/>
      <c r="S39" s="225"/>
      <c r="T39" s="225"/>
      <c r="U39" s="225"/>
      <c r="V39" s="225"/>
      <c r="W39" s="225"/>
      <c r="X39" s="225"/>
      <c r="Y39" s="13">
        <f t="shared" si="3"/>
        <v>0</v>
      </c>
      <c r="Z39" s="234"/>
      <c r="AA39" s="234"/>
      <c r="AB39" s="234"/>
      <c r="AC39" s="235"/>
      <c r="AD39" s="74">
        <f t="shared" si="4"/>
        <v>0</v>
      </c>
      <c r="AE39" s="150">
        <f t="shared" si="5"/>
        <v>0</v>
      </c>
    </row>
    <row r="40" spans="2:31" s="7" customFormat="1" ht="24" customHeight="1">
      <c r="B40" s="14">
        <v>33</v>
      </c>
      <c r="C40" s="12">
        <f>students!D40</f>
        <v>0</v>
      </c>
      <c r="D40" s="224"/>
      <c r="E40" s="225"/>
      <c r="F40" s="225"/>
      <c r="G40" s="225"/>
      <c r="H40" s="225"/>
      <c r="I40" s="225"/>
      <c r="J40" s="225"/>
      <c r="K40" s="13">
        <f t="shared" si="0"/>
        <v>0</v>
      </c>
      <c r="L40" s="234"/>
      <c r="M40" s="234"/>
      <c r="N40" s="234"/>
      <c r="O40" s="235"/>
      <c r="P40" s="74">
        <f t="shared" si="1"/>
        <v>0</v>
      </c>
      <c r="Q40" s="150">
        <f t="shared" si="2"/>
        <v>0</v>
      </c>
      <c r="R40" s="224"/>
      <c r="S40" s="225"/>
      <c r="T40" s="225"/>
      <c r="U40" s="225"/>
      <c r="V40" s="225"/>
      <c r="W40" s="225"/>
      <c r="X40" s="225"/>
      <c r="Y40" s="13">
        <f t="shared" si="3"/>
        <v>0</v>
      </c>
      <c r="Z40" s="234"/>
      <c r="AA40" s="234"/>
      <c r="AB40" s="234"/>
      <c r="AC40" s="235"/>
      <c r="AD40" s="74">
        <f t="shared" si="4"/>
        <v>0</v>
      </c>
      <c r="AE40" s="150">
        <f t="shared" si="5"/>
        <v>0</v>
      </c>
    </row>
    <row r="41" spans="2:31" s="7" customFormat="1" ht="24" customHeight="1">
      <c r="B41" s="14">
        <v>34</v>
      </c>
      <c r="C41" s="12">
        <f>students!D41</f>
        <v>0</v>
      </c>
      <c r="D41" s="224"/>
      <c r="E41" s="225"/>
      <c r="F41" s="225"/>
      <c r="G41" s="225"/>
      <c r="H41" s="225"/>
      <c r="I41" s="225"/>
      <c r="J41" s="225"/>
      <c r="K41" s="13">
        <f t="shared" si="0"/>
        <v>0</v>
      </c>
      <c r="L41" s="234"/>
      <c r="M41" s="234"/>
      <c r="N41" s="234"/>
      <c r="O41" s="235"/>
      <c r="P41" s="74">
        <f t="shared" si="1"/>
        <v>0</v>
      </c>
      <c r="Q41" s="150">
        <f t="shared" si="2"/>
        <v>0</v>
      </c>
      <c r="R41" s="224"/>
      <c r="S41" s="225"/>
      <c r="T41" s="225"/>
      <c r="U41" s="225"/>
      <c r="V41" s="225"/>
      <c r="W41" s="225"/>
      <c r="X41" s="225"/>
      <c r="Y41" s="13">
        <f t="shared" si="3"/>
        <v>0</v>
      </c>
      <c r="Z41" s="234"/>
      <c r="AA41" s="234"/>
      <c r="AB41" s="234"/>
      <c r="AC41" s="235"/>
      <c r="AD41" s="74">
        <f t="shared" si="4"/>
        <v>0</v>
      </c>
      <c r="AE41" s="150">
        <f t="shared" si="5"/>
        <v>0</v>
      </c>
    </row>
    <row r="42" spans="2:31" s="7" customFormat="1" ht="24" customHeight="1">
      <c r="B42" s="14">
        <v>35</v>
      </c>
      <c r="C42" s="12">
        <f>students!D42</f>
        <v>0</v>
      </c>
      <c r="D42" s="224"/>
      <c r="E42" s="225"/>
      <c r="F42" s="225"/>
      <c r="G42" s="225"/>
      <c r="H42" s="225"/>
      <c r="I42" s="225"/>
      <c r="J42" s="225"/>
      <c r="K42" s="13">
        <f t="shared" si="0"/>
        <v>0</v>
      </c>
      <c r="L42" s="234"/>
      <c r="M42" s="234"/>
      <c r="N42" s="234"/>
      <c r="O42" s="235"/>
      <c r="P42" s="74">
        <f t="shared" si="1"/>
        <v>0</v>
      </c>
      <c r="Q42" s="150">
        <f t="shared" si="2"/>
        <v>0</v>
      </c>
      <c r="R42" s="224"/>
      <c r="S42" s="225"/>
      <c r="T42" s="225"/>
      <c r="U42" s="225"/>
      <c r="V42" s="225"/>
      <c r="W42" s="225"/>
      <c r="X42" s="225"/>
      <c r="Y42" s="13">
        <f t="shared" si="3"/>
        <v>0</v>
      </c>
      <c r="Z42" s="234"/>
      <c r="AA42" s="234"/>
      <c r="AB42" s="234"/>
      <c r="AC42" s="235"/>
      <c r="AD42" s="74">
        <f t="shared" si="4"/>
        <v>0</v>
      </c>
      <c r="AE42" s="150">
        <f t="shared" si="5"/>
        <v>0</v>
      </c>
    </row>
    <row r="43" spans="2:31" s="7" customFormat="1" ht="24" customHeight="1">
      <c r="B43" s="14">
        <v>36</v>
      </c>
      <c r="C43" s="12">
        <f>students!D43</f>
        <v>0</v>
      </c>
      <c r="D43" s="224"/>
      <c r="E43" s="225"/>
      <c r="F43" s="225"/>
      <c r="G43" s="225"/>
      <c r="H43" s="225"/>
      <c r="I43" s="225"/>
      <c r="J43" s="225"/>
      <c r="K43" s="13">
        <f t="shared" si="0"/>
        <v>0</v>
      </c>
      <c r="L43" s="234"/>
      <c r="M43" s="234"/>
      <c r="N43" s="234"/>
      <c r="O43" s="235"/>
      <c r="P43" s="74">
        <f t="shared" si="1"/>
        <v>0</v>
      </c>
      <c r="Q43" s="150">
        <f t="shared" si="2"/>
        <v>0</v>
      </c>
      <c r="R43" s="224"/>
      <c r="S43" s="225"/>
      <c r="T43" s="225"/>
      <c r="U43" s="225"/>
      <c r="V43" s="225"/>
      <c r="W43" s="225"/>
      <c r="X43" s="225"/>
      <c r="Y43" s="13">
        <f t="shared" si="3"/>
        <v>0</v>
      </c>
      <c r="Z43" s="234"/>
      <c r="AA43" s="234"/>
      <c r="AB43" s="234"/>
      <c r="AC43" s="235"/>
      <c r="AD43" s="74">
        <f t="shared" si="4"/>
        <v>0</v>
      </c>
      <c r="AE43" s="150">
        <f t="shared" si="5"/>
        <v>0</v>
      </c>
    </row>
    <row r="44" spans="2:31" s="7" customFormat="1" ht="24" customHeight="1">
      <c r="B44" s="14">
        <v>37</v>
      </c>
      <c r="C44" s="12">
        <f>students!D44</f>
        <v>0</v>
      </c>
      <c r="D44" s="224"/>
      <c r="E44" s="225"/>
      <c r="F44" s="225"/>
      <c r="G44" s="225"/>
      <c r="H44" s="225"/>
      <c r="I44" s="225"/>
      <c r="J44" s="225"/>
      <c r="K44" s="13">
        <f t="shared" si="0"/>
        <v>0</v>
      </c>
      <c r="L44" s="234"/>
      <c r="M44" s="234"/>
      <c r="N44" s="234"/>
      <c r="O44" s="235"/>
      <c r="P44" s="74">
        <f t="shared" si="1"/>
        <v>0</v>
      </c>
      <c r="Q44" s="150">
        <f t="shared" si="2"/>
        <v>0</v>
      </c>
      <c r="R44" s="224"/>
      <c r="S44" s="225"/>
      <c r="T44" s="225"/>
      <c r="U44" s="225"/>
      <c r="V44" s="225"/>
      <c r="W44" s="225"/>
      <c r="X44" s="225"/>
      <c r="Y44" s="13">
        <f t="shared" si="3"/>
        <v>0</v>
      </c>
      <c r="Z44" s="234"/>
      <c r="AA44" s="234"/>
      <c r="AB44" s="234"/>
      <c r="AC44" s="235"/>
      <c r="AD44" s="74">
        <f t="shared" si="4"/>
        <v>0</v>
      </c>
      <c r="AE44" s="150">
        <f t="shared" si="5"/>
        <v>0</v>
      </c>
    </row>
    <row r="45" spans="2:31" s="7" customFormat="1" ht="24" customHeight="1">
      <c r="B45" s="14">
        <v>38</v>
      </c>
      <c r="C45" s="12">
        <f>students!D45</f>
        <v>0</v>
      </c>
      <c r="D45" s="224"/>
      <c r="E45" s="225"/>
      <c r="F45" s="225"/>
      <c r="G45" s="225"/>
      <c r="H45" s="225"/>
      <c r="I45" s="225"/>
      <c r="J45" s="225"/>
      <c r="K45" s="13">
        <f t="shared" si="0"/>
        <v>0</v>
      </c>
      <c r="L45" s="234"/>
      <c r="M45" s="234"/>
      <c r="N45" s="234"/>
      <c r="O45" s="235"/>
      <c r="P45" s="74">
        <f t="shared" si="1"/>
        <v>0</v>
      </c>
      <c r="Q45" s="150">
        <f t="shared" si="2"/>
        <v>0</v>
      </c>
      <c r="R45" s="224"/>
      <c r="S45" s="225"/>
      <c r="T45" s="225"/>
      <c r="U45" s="225"/>
      <c r="V45" s="225"/>
      <c r="W45" s="225"/>
      <c r="X45" s="225"/>
      <c r="Y45" s="13">
        <f t="shared" si="3"/>
        <v>0</v>
      </c>
      <c r="Z45" s="234"/>
      <c r="AA45" s="234"/>
      <c r="AB45" s="234"/>
      <c r="AC45" s="235"/>
      <c r="AD45" s="74">
        <f t="shared" si="4"/>
        <v>0</v>
      </c>
      <c r="AE45" s="150">
        <f t="shared" si="5"/>
        <v>0</v>
      </c>
    </row>
    <row r="46" spans="2:31" s="7" customFormat="1" ht="24" customHeight="1">
      <c r="B46" s="14">
        <v>39</v>
      </c>
      <c r="C46" s="12">
        <f>students!D46</f>
        <v>0</v>
      </c>
      <c r="D46" s="224"/>
      <c r="E46" s="225"/>
      <c r="F46" s="225"/>
      <c r="G46" s="225"/>
      <c r="H46" s="225"/>
      <c r="I46" s="225"/>
      <c r="J46" s="225"/>
      <c r="K46" s="13">
        <f t="shared" si="0"/>
        <v>0</v>
      </c>
      <c r="L46" s="234"/>
      <c r="M46" s="234"/>
      <c r="N46" s="234"/>
      <c r="O46" s="235"/>
      <c r="P46" s="74">
        <f t="shared" si="1"/>
        <v>0</v>
      </c>
      <c r="Q46" s="150">
        <f t="shared" si="2"/>
        <v>0</v>
      </c>
      <c r="R46" s="224"/>
      <c r="S46" s="225"/>
      <c r="T46" s="225"/>
      <c r="U46" s="225"/>
      <c r="V46" s="225"/>
      <c r="W46" s="225"/>
      <c r="X46" s="225"/>
      <c r="Y46" s="13">
        <f t="shared" si="3"/>
        <v>0</v>
      </c>
      <c r="Z46" s="234"/>
      <c r="AA46" s="234"/>
      <c r="AB46" s="234"/>
      <c r="AC46" s="235"/>
      <c r="AD46" s="74">
        <f t="shared" si="4"/>
        <v>0</v>
      </c>
      <c r="AE46" s="150">
        <f t="shared" si="5"/>
        <v>0</v>
      </c>
    </row>
    <row r="47" spans="2:31" s="7" customFormat="1" ht="24" customHeight="1">
      <c r="B47" s="14">
        <v>40</v>
      </c>
      <c r="C47" s="12">
        <f>students!D47</f>
        <v>0</v>
      </c>
      <c r="D47" s="224"/>
      <c r="E47" s="225"/>
      <c r="F47" s="225"/>
      <c r="G47" s="225"/>
      <c r="H47" s="225"/>
      <c r="I47" s="225"/>
      <c r="J47" s="225"/>
      <c r="K47" s="13">
        <f t="shared" si="0"/>
        <v>0</v>
      </c>
      <c r="L47" s="234"/>
      <c r="M47" s="234"/>
      <c r="N47" s="234"/>
      <c r="O47" s="235"/>
      <c r="P47" s="74">
        <f t="shared" si="1"/>
        <v>0</v>
      </c>
      <c r="Q47" s="150">
        <f t="shared" si="2"/>
        <v>0</v>
      </c>
      <c r="R47" s="224"/>
      <c r="S47" s="225"/>
      <c r="T47" s="225"/>
      <c r="U47" s="225"/>
      <c r="V47" s="225"/>
      <c r="W47" s="225"/>
      <c r="X47" s="225"/>
      <c r="Y47" s="13">
        <f t="shared" si="3"/>
        <v>0</v>
      </c>
      <c r="Z47" s="234"/>
      <c r="AA47" s="234"/>
      <c r="AB47" s="234"/>
      <c r="AC47" s="235"/>
      <c r="AD47" s="74">
        <f t="shared" si="4"/>
        <v>0</v>
      </c>
      <c r="AE47" s="150">
        <f t="shared" si="5"/>
        <v>0</v>
      </c>
    </row>
    <row r="48" spans="2:31" s="7" customFormat="1" ht="24" customHeight="1">
      <c r="B48" s="14">
        <v>41</v>
      </c>
      <c r="C48" s="12">
        <f>students!D48</f>
        <v>0</v>
      </c>
      <c r="D48" s="224"/>
      <c r="E48" s="225"/>
      <c r="F48" s="225"/>
      <c r="G48" s="225"/>
      <c r="H48" s="225"/>
      <c r="I48" s="225"/>
      <c r="J48" s="225"/>
      <c r="K48" s="13">
        <f t="shared" si="0"/>
        <v>0</v>
      </c>
      <c r="L48" s="234"/>
      <c r="M48" s="234"/>
      <c r="N48" s="234"/>
      <c r="O48" s="235"/>
      <c r="P48" s="74">
        <f t="shared" si="1"/>
        <v>0</v>
      </c>
      <c r="Q48" s="150">
        <f t="shared" si="2"/>
        <v>0</v>
      </c>
      <c r="R48" s="224"/>
      <c r="S48" s="225"/>
      <c r="T48" s="225"/>
      <c r="U48" s="225"/>
      <c r="V48" s="225"/>
      <c r="W48" s="225"/>
      <c r="X48" s="225"/>
      <c r="Y48" s="13">
        <f t="shared" si="3"/>
        <v>0</v>
      </c>
      <c r="Z48" s="234"/>
      <c r="AA48" s="234"/>
      <c r="AB48" s="234"/>
      <c r="AC48" s="235"/>
      <c r="AD48" s="74">
        <f t="shared" si="4"/>
        <v>0</v>
      </c>
      <c r="AE48" s="150">
        <f t="shared" si="5"/>
        <v>0</v>
      </c>
    </row>
    <row r="49" spans="2:31" s="7" customFormat="1" ht="24" customHeight="1">
      <c r="B49" s="14">
        <v>42</v>
      </c>
      <c r="C49" s="12">
        <f>students!D49</f>
        <v>0</v>
      </c>
      <c r="D49" s="224"/>
      <c r="E49" s="225"/>
      <c r="F49" s="225"/>
      <c r="G49" s="225"/>
      <c r="H49" s="225"/>
      <c r="I49" s="225"/>
      <c r="J49" s="225"/>
      <c r="K49" s="13">
        <f t="shared" si="0"/>
        <v>0</v>
      </c>
      <c r="L49" s="234"/>
      <c r="M49" s="234"/>
      <c r="N49" s="234"/>
      <c r="O49" s="235"/>
      <c r="P49" s="74">
        <f t="shared" si="1"/>
        <v>0</v>
      </c>
      <c r="Q49" s="150">
        <f t="shared" si="2"/>
        <v>0</v>
      </c>
      <c r="R49" s="224"/>
      <c r="S49" s="225"/>
      <c r="T49" s="225"/>
      <c r="U49" s="225"/>
      <c r="V49" s="225"/>
      <c r="W49" s="225"/>
      <c r="X49" s="225"/>
      <c r="Y49" s="13">
        <f t="shared" si="3"/>
        <v>0</v>
      </c>
      <c r="Z49" s="234"/>
      <c r="AA49" s="234"/>
      <c r="AB49" s="234"/>
      <c r="AC49" s="235"/>
      <c r="AD49" s="74">
        <f t="shared" si="4"/>
        <v>0</v>
      </c>
      <c r="AE49" s="150">
        <f t="shared" si="5"/>
        <v>0</v>
      </c>
    </row>
    <row r="50" spans="2:31" s="7" customFormat="1" ht="24" customHeight="1">
      <c r="B50" s="14">
        <v>43</v>
      </c>
      <c r="C50" s="12">
        <f>students!D50</f>
        <v>0</v>
      </c>
      <c r="D50" s="224"/>
      <c r="E50" s="225"/>
      <c r="F50" s="225"/>
      <c r="G50" s="225"/>
      <c r="H50" s="225"/>
      <c r="I50" s="225"/>
      <c r="J50" s="225"/>
      <c r="K50" s="13">
        <f t="shared" si="0"/>
        <v>0</v>
      </c>
      <c r="L50" s="234"/>
      <c r="M50" s="234"/>
      <c r="N50" s="234"/>
      <c r="O50" s="235"/>
      <c r="P50" s="74">
        <f t="shared" si="1"/>
        <v>0</v>
      </c>
      <c r="Q50" s="150">
        <f t="shared" si="2"/>
        <v>0</v>
      </c>
      <c r="R50" s="224"/>
      <c r="S50" s="225"/>
      <c r="T50" s="225"/>
      <c r="U50" s="225"/>
      <c r="V50" s="225"/>
      <c r="W50" s="225"/>
      <c r="X50" s="225"/>
      <c r="Y50" s="13">
        <f t="shared" si="3"/>
        <v>0</v>
      </c>
      <c r="Z50" s="234"/>
      <c r="AA50" s="234"/>
      <c r="AB50" s="234"/>
      <c r="AC50" s="235"/>
      <c r="AD50" s="74">
        <f t="shared" si="4"/>
        <v>0</v>
      </c>
      <c r="AE50" s="150">
        <f t="shared" si="5"/>
        <v>0</v>
      </c>
    </row>
    <row r="51" spans="2:31" s="7" customFormat="1" ht="24" customHeight="1">
      <c r="B51" s="14">
        <v>44</v>
      </c>
      <c r="C51" s="12">
        <f>students!D51</f>
        <v>0</v>
      </c>
      <c r="D51" s="224"/>
      <c r="E51" s="225"/>
      <c r="F51" s="225"/>
      <c r="G51" s="225"/>
      <c r="H51" s="225"/>
      <c r="I51" s="225"/>
      <c r="J51" s="225"/>
      <c r="K51" s="13">
        <f t="shared" si="0"/>
        <v>0</v>
      </c>
      <c r="L51" s="234"/>
      <c r="M51" s="234"/>
      <c r="N51" s="234"/>
      <c r="O51" s="235"/>
      <c r="P51" s="74">
        <f t="shared" si="1"/>
        <v>0</v>
      </c>
      <c r="Q51" s="150">
        <f t="shared" si="2"/>
        <v>0</v>
      </c>
      <c r="R51" s="224"/>
      <c r="S51" s="225"/>
      <c r="T51" s="225"/>
      <c r="U51" s="225"/>
      <c r="V51" s="225"/>
      <c r="W51" s="225"/>
      <c r="X51" s="225"/>
      <c r="Y51" s="13">
        <f t="shared" si="3"/>
        <v>0</v>
      </c>
      <c r="Z51" s="234"/>
      <c r="AA51" s="234"/>
      <c r="AB51" s="234"/>
      <c r="AC51" s="235"/>
      <c r="AD51" s="74">
        <f t="shared" si="4"/>
        <v>0</v>
      </c>
      <c r="AE51" s="150">
        <f t="shared" si="5"/>
        <v>0</v>
      </c>
    </row>
    <row r="52" spans="2:31" s="7" customFormat="1" ht="24" customHeight="1">
      <c r="B52" s="14">
        <v>45</v>
      </c>
      <c r="C52" s="12">
        <f>students!D52</f>
        <v>0</v>
      </c>
      <c r="D52" s="224"/>
      <c r="E52" s="225"/>
      <c r="F52" s="225"/>
      <c r="G52" s="225"/>
      <c r="H52" s="225"/>
      <c r="I52" s="225"/>
      <c r="J52" s="225"/>
      <c r="K52" s="13">
        <f t="shared" si="0"/>
        <v>0</v>
      </c>
      <c r="L52" s="234"/>
      <c r="M52" s="234"/>
      <c r="N52" s="234"/>
      <c r="O52" s="235"/>
      <c r="P52" s="74">
        <f t="shared" si="1"/>
        <v>0</v>
      </c>
      <c r="Q52" s="150">
        <f t="shared" si="2"/>
        <v>0</v>
      </c>
      <c r="R52" s="224"/>
      <c r="S52" s="225"/>
      <c r="T52" s="225"/>
      <c r="U52" s="225"/>
      <c r="V52" s="225"/>
      <c r="W52" s="225"/>
      <c r="X52" s="225"/>
      <c r="Y52" s="13">
        <f t="shared" si="3"/>
        <v>0</v>
      </c>
      <c r="Z52" s="234"/>
      <c r="AA52" s="234"/>
      <c r="AB52" s="234"/>
      <c r="AC52" s="235"/>
      <c r="AD52" s="74">
        <f t="shared" si="4"/>
        <v>0</v>
      </c>
      <c r="AE52" s="150">
        <f t="shared" si="5"/>
        <v>0</v>
      </c>
    </row>
    <row r="53" spans="2:31" s="7" customFormat="1" ht="24" customHeight="1">
      <c r="B53" s="14">
        <v>46</v>
      </c>
      <c r="C53" s="12">
        <f>students!D53</f>
        <v>0</v>
      </c>
      <c r="D53" s="224"/>
      <c r="E53" s="225"/>
      <c r="F53" s="225"/>
      <c r="G53" s="225"/>
      <c r="H53" s="225"/>
      <c r="I53" s="225"/>
      <c r="J53" s="225"/>
      <c r="K53" s="13">
        <f t="shared" si="0"/>
        <v>0</v>
      </c>
      <c r="L53" s="234"/>
      <c r="M53" s="234"/>
      <c r="N53" s="234"/>
      <c r="O53" s="235"/>
      <c r="P53" s="74">
        <f t="shared" si="1"/>
        <v>0</v>
      </c>
      <c r="Q53" s="150">
        <f t="shared" si="2"/>
        <v>0</v>
      </c>
      <c r="R53" s="224"/>
      <c r="S53" s="225"/>
      <c r="T53" s="225"/>
      <c r="U53" s="225"/>
      <c r="V53" s="225"/>
      <c r="W53" s="225"/>
      <c r="X53" s="225"/>
      <c r="Y53" s="13">
        <f t="shared" si="3"/>
        <v>0</v>
      </c>
      <c r="Z53" s="234"/>
      <c r="AA53" s="234"/>
      <c r="AB53" s="234"/>
      <c r="AC53" s="235"/>
      <c r="AD53" s="74">
        <f t="shared" si="4"/>
        <v>0</v>
      </c>
      <c r="AE53" s="150">
        <f t="shared" si="5"/>
        <v>0</v>
      </c>
    </row>
    <row r="54" spans="2:31" s="7" customFormat="1" ht="24" customHeight="1">
      <c r="B54" s="14">
        <v>47</v>
      </c>
      <c r="C54" s="12">
        <f>students!D54</f>
        <v>0</v>
      </c>
      <c r="D54" s="224"/>
      <c r="E54" s="225"/>
      <c r="F54" s="225"/>
      <c r="G54" s="225"/>
      <c r="H54" s="225"/>
      <c r="I54" s="225"/>
      <c r="J54" s="225"/>
      <c r="K54" s="13">
        <f t="shared" si="0"/>
        <v>0</v>
      </c>
      <c r="L54" s="234"/>
      <c r="M54" s="234"/>
      <c r="N54" s="234"/>
      <c r="O54" s="235"/>
      <c r="P54" s="74">
        <f t="shared" si="1"/>
        <v>0</v>
      </c>
      <c r="Q54" s="150">
        <f t="shared" si="2"/>
        <v>0</v>
      </c>
      <c r="R54" s="224"/>
      <c r="S54" s="225"/>
      <c r="T54" s="225"/>
      <c r="U54" s="225"/>
      <c r="V54" s="225"/>
      <c r="W54" s="225"/>
      <c r="X54" s="225"/>
      <c r="Y54" s="13">
        <f t="shared" si="3"/>
        <v>0</v>
      </c>
      <c r="Z54" s="234"/>
      <c r="AA54" s="234"/>
      <c r="AB54" s="234"/>
      <c r="AC54" s="235"/>
      <c r="AD54" s="74">
        <f t="shared" si="4"/>
        <v>0</v>
      </c>
      <c r="AE54" s="150">
        <f t="shared" si="5"/>
        <v>0</v>
      </c>
    </row>
    <row r="55" spans="2:31" s="7" customFormat="1" ht="24" customHeight="1">
      <c r="B55" s="14">
        <v>48</v>
      </c>
      <c r="C55" s="12">
        <f>students!D55</f>
        <v>0</v>
      </c>
      <c r="D55" s="224"/>
      <c r="E55" s="225"/>
      <c r="F55" s="225"/>
      <c r="G55" s="225"/>
      <c r="H55" s="225"/>
      <c r="I55" s="225"/>
      <c r="J55" s="225"/>
      <c r="K55" s="13">
        <f t="shared" si="0"/>
        <v>0</v>
      </c>
      <c r="L55" s="234"/>
      <c r="M55" s="234"/>
      <c r="N55" s="234"/>
      <c r="O55" s="235"/>
      <c r="P55" s="74">
        <f t="shared" si="1"/>
        <v>0</v>
      </c>
      <c r="Q55" s="150">
        <f t="shared" si="2"/>
        <v>0</v>
      </c>
      <c r="R55" s="224"/>
      <c r="S55" s="225"/>
      <c r="T55" s="225"/>
      <c r="U55" s="225"/>
      <c r="V55" s="225"/>
      <c r="W55" s="225"/>
      <c r="X55" s="225"/>
      <c r="Y55" s="13">
        <f t="shared" si="3"/>
        <v>0</v>
      </c>
      <c r="Z55" s="234"/>
      <c r="AA55" s="234"/>
      <c r="AB55" s="234"/>
      <c r="AC55" s="235"/>
      <c r="AD55" s="74">
        <f t="shared" si="4"/>
        <v>0</v>
      </c>
      <c r="AE55" s="150">
        <f t="shared" si="5"/>
        <v>0</v>
      </c>
    </row>
    <row r="56" spans="2:31" s="7" customFormat="1" ht="24" customHeight="1">
      <c r="B56" s="14">
        <v>49</v>
      </c>
      <c r="C56" s="12">
        <f>students!D56</f>
        <v>0</v>
      </c>
      <c r="D56" s="224"/>
      <c r="E56" s="225"/>
      <c r="F56" s="225"/>
      <c r="G56" s="225"/>
      <c r="H56" s="225"/>
      <c r="I56" s="225"/>
      <c r="J56" s="225"/>
      <c r="K56" s="13">
        <f t="shared" si="0"/>
        <v>0</v>
      </c>
      <c r="L56" s="234"/>
      <c r="M56" s="234"/>
      <c r="N56" s="234"/>
      <c r="O56" s="235"/>
      <c r="P56" s="74">
        <f t="shared" si="1"/>
        <v>0</v>
      </c>
      <c r="Q56" s="150">
        <f t="shared" si="2"/>
        <v>0</v>
      </c>
      <c r="R56" s="224"/>
      <c r="S56" s="225"/>
      <c r="T56" s="225"/>
      <c r="U56" s="225"/>
      <c r="V56" s="225"/>
      <c r="W56" s="225"/>
      <c r="X56" s="225"/>
      <c r="Y56" s="13">
        <f t="shared" si="3"/>
        <v>0</v>
      </c>
      <c r="Z56" s="234"/>
      <c r="AA56" s="234"/>
      <c r="AB56" s="234"/>
      <c r="AC56" s="235"/>
      <c r="AD56" s="74">
        <f t="shared" si="4"/>
        <v>0</v>
      </c>
      <c r="AE56" s="150">
        <f t="shared" si="5"/>
        <v>0</v>
      </c>
    </row>
    <row r="57" spans="2:31" s="7" customFormat="1" ht="24" customHeight="1" thickBot="1">
      <c r="B57" s="15">
        <v>50</v>
      </c>
      <c r="C57" s="12">
        <f>students!D57</f>
        <v>0</v>
      </c>
      <c r="D57" s="224"/>
      <c r="E57" s="225"/>
      <c r="F57" s="225"/>
      <c r="G57" s="225"/>
      <c r="H57" s="225"/>
      <c r="I57" s="225"/>
      <c r="J57" s="225"/>
      <c r="K57" s="13">
        <f t="shared" si="0"/>
        <v>0</v>
      </c>
      <c r="L57" s="234"/>
      <c r="M57" s="234"/>
      <c r="N57" s="234"/>
      <c r="O57" s="235"/>
      <c r="P57" s="74">
        <f t="shared" si="1"/>
        <v>0</v>
      </c>
      <c r="Q57" s="150">
        <f t="shared" si="2"/>
        <v>0</v>
      </c>
      <c r="R57" s="224"/>
      <c r="S57" s="225"/>
      <c r="T57" s="225"/>
      <c r="U57" s="225"/>
      <c r="V57" s="225"/>
      <c r="W57" s="225"/>
      <c r="X57" s="225"/>
      <c r="Y57" s="13">
        <f t="shared" si="3"/>
        <v>0</v>
      </c>
      <c r="Z57" s="234"/>
      <c r="AA57" s="234"/>
      <c r="AB57" s="234"/>
      <c r="AC57" s="235"/>
      <c r="AD57" s="74">
        <f t="shared" si="4"/>
        <v>0</v>
      </c>
      <c r="AE57" s="150">
        <f t="shared" si="5"/>
        <v>0</v>
      </c>
    </row>
    <row r="58" spans="2:31" s="7" customFormat="1" ht="24" customHeight="1">
      <c r="B58" s="11">
        <v>51</v>
      </c>
      <c r="C58" s="12">
        <f>students!D58</f>
        <v>0</v>
      </c>
      <c r="D58" s="224"/>
      <c r="E58" s="225"/>
      <c r="F58" s="225"/>
      <c r="G58" s="225"/>
      <c r="H58" s="225"/>
      <c r="I58" s="225"/>
      <c r="J58" s="225"/>
      <c r="K58" s="13">
        <f t="shared" si="0"/>
        <v>0</v>
      </c>
      <c r="L58" s="234"/>
      <c r="M58" s="234"/>
      <c r="N58" s="234"/>
      <c r="O58" s="235"/>
      <c r="P58" s="74">
        <f t="shared" si="1"/>
        <v>0</v>
      </c>
      <c r="Q58" s="150">
        <f t="shared" si="2"/>
        <v>0</v>
      </c>
      <c r="R58" s="224"/>
      <c r="S58" s="225"/>
      <c r="T58" s="225"/>
      <c r="U58" s="225"/>
      <c r="V58" s="225"/>
      <c r="W58" s="225"/>
      <c r="X58" s="225"/>
      <c r="Y58" s="13">
        <f t="shared" si="3"/>
        <v>0</v>
      </c>
      <c r="Z58" s="234"/>
      <c r="AA58" s="234"/>
      <c r="AB58" s="234"/>
      <c r="AC58" s="235"/>
      <c r="AD58" s="74">
        <f t="shared" si="4"/>
        <v>0</v>
      </c>
      <c r="AE58" s="150">
        <f t="shared" si="5"/>
        <v>0</v>
      </c>
    </row>
    <row r="59" spans="2:31" s="7" customFormat="1" ht="24" customHeight="1">
      <c r="B59" s="14">
        <v>52</v>
      </c>
      <c r="C59" s="12">
        <f>students!D59</f>
        <v>0</v>
      </c>
      <c r="D59" s="224"/>
      <c r="E59" s="225"/>
      <c r="F59" s="225"/>
      <c r="G59" s="225"/>
      <c r="H59" s="225"/>
      <c r="I59" s="225"/>
      <c r="J59" s="225"/>
      <c r="K59" s="13">
        <f t="shared" si="0"/>
        <v>0</v>
      </c>
      <c r="L59" s="234"/>
      <c r="M59" s="234"/>
      <c r="N59" s="234"/>
      <c r="O59" s="235"/>
      <c r="P59" s="74">
        <f t="shared" si="1"/>
        <v>0</v>
      </c>
      <c r="Q59" s="150">
        <f t="shared" si="2"/>
        <v>0</v>
      </c>
      <c r="R59" s="224"/>
      <c r="S59" s="225"/>
      <c r="T59" s="225"/>
      <c r="U59" s="225"/>
      <c r="V59" s="225"/>
      <c r="W59" s="225"/>
      <c r="X59" s="225"/>
      <c r="Y59" s="13">
        <f t="shared" si="3"/>
        <v>0</v>
      </c>
      <c r="Z59" s="234"/>
      <c r="AA59" s="234"/>
      <c r="AB59" s="234"/>
      <c r="AC59" s="235"/>
      <c r="AD59" s="74">
        <f t="shared" si="4"/>
        <v>0</v>
      </c>
      <c r="AE59" s="150">
        <f t="shared" si="5"/>
        <v>0</v>
      </c>
    </row>
    <row r="60" spans="2:31" s="7" customFormat="1" ht="24" customHeight="1">
      <c r="B60" s="14">
        <v>53</v>
      </c>
      <c r="C60" s="12">
        <f>students!D60</f>
        <v>0</v>
      </c>
      <c r="D60" s="224"/>
      <c r="E60" s="225"/>
      <c r="F60" s="225"/>
      <c r="G60" s="225"/>
      <c r="H60" s="225"/>
      <c r="I60" s="225"/>
      <c r="J60" s="225"/>
      <c r="K60" s="13">
        <f t="shared" si="0"/>
        <v>0</v>
      </c>
      <c r="L60" s="234"/>
      <c r="M60" s="234"/>
      <c r="N60" s="234"/>
      <c r="O60" s="235"/>
      <c r="P60" s="74">
        <f t="shared" si="1"/>
        <v>0</v>
      </c>
      <c r="Q60" s="150">
        <f t="shared" si="2"/>
        <v>0</v>
      </c>
      <c r="R60" s="224"/>
      <c r="S60" s="225"/>
      <c r="T60" s="225"/>
      <c r="U60" s="225"/>
      <c r="V60" s="225"/>
      <c r="W60" s="225"/>
      <c r="X60" s="225"/>
      <c r="Y60" s="13">
        <f t="shared" si="3"/>
        <v>0</v>
      </c>
      <c r="Z60" s="234"/>
      <c r="AA60" s="234"/>
      <c r="AB60" s="234"/>
      <c r="AC60" s="235"/>
      <c r="AD60" s="74">
        <f t="shared" si="4"/>
        <v>0</v>
      </c>
      <c r="AE60" s="150">
        <f t="shared" si="5"/>
        <v>0</v>
      </c>
    </row>
    <row r="61" spans="2:31" s="7" customFormat="1" ht="24" customHeight="1">
      <c r="B61" s="14">
        <v>54</v>
      </c>
      <c r="C61" s="12">
        <f>students!D61</f>
        <v>0</v>
      </c>
      <c r="D61" s="224"/>
      <c r="E61" s="225"/>
      <c r="F61" s="225"/>
      <c r="G61" s="225"/>
      <c r="H61" s="225"/>
      <c r="I61" s="225"/>
      <c r="J61" s="225"/>
      <c r="K61" s="13">
        <f t="shared" si="0"/>
        <v>0</v>
      </c>
      <c r="L61" s="234"/>
      <c r="M61" s="234"/>
      <c r="N61" s="234"/>
      <c r="O61" s="235"/>
      <c r="P61" s="74">
        <f t="shared" si="1"/>
        <v>0</v>
      </c>
      <c r="Q61" s="150">
        <f t="shared" si="2"/>
        <v>0</v>
      </c>
      <c r="R61" s="224"/>
      <c r="S61" s="225"/>
      <c r="T61" s="225"/>
      <c r="U61" s="225"/>
      <c r="V61" s="225"/>
      <c r="W61" s="225"/>
      <c r="X61" s="225"/>
      <c r="Y61" s="13">
        <f t="shared" si="3"/>
        <v>0</v>
      </c>
      <c r="Z61" s="234"/>
      <c r="AA61" s="234"/>
      <c r="AB61" s="234"/>
      <c r="AC61" s="235"/>
      <c r="AD61" s="74">
        <f t="shared" si="4"/>
        <v>0</v>
      </c>
      <c r="AE61" s="150">
        <f t="shared" si="5"/>
        <v>0</v>
      </c>
    </row>
    <row r="62" spans="2:31" s="7" customFormat="1" ht="24" customHeight="1">
      <c r="B62" s="14">
        <v>55</v>
      </c>
      <c r="C62" s="12">
        <f>students!D62</f>
        <v>0</v>
      </c>
      <c r="D62" s="224"/>
      <c r="E62" s="225"/>
      <c r="F62" s="225"/>
      <c r="G62" s="225"/>
      <c r="H62" s="225"/>
      <c r="I62" s="225"/>
      <c r="J62" s="225"/>
      <c r="K62" s="13">
        <f t="shared" si="0"/>
        <v>0</v>
      </c>
      <c r="L62" s="234"/>
      <c r="M62" s="234"/>
      <c r="N62" s="234"/>
      <c r="O62" s="235"/>
      <c r="P62" s="74">
        <f t="shared" si="1"/>
        <v>0</v>
      </c>
      <c r="Q62" s="150">
        <f t="shared" si="2"/>
        <v>0</v>
      </c>
      <c r="R62" s="224"/>
      <c r="S62" s="225"/>
      <c r="T62" s="225"/>
      <c r="U62" s="225"/>
      <c r="V62" s="225"/>
      <c r="W62" s="225"/>
      <c r="X62" s="225"/>
      <c r="Y62" s="13">
        <f t="shared" si="3"/>
        <v>0</v>
      </c>
      <c r="Z62" s="234"/>
      <c r="AA62" s="234"/>
      <c r="AB62" s="234"/>
      <c r="AC62" s="235"/>
      <c r="AD62" s="74">
        <f t="shared" si="4"/>
        <v>0</v>
      </c>
      <c r="AE62" s="150">
        <f t="shared" si="5"/>
        <v>0</v>
      </c>
    </row>
    <row r="63" spans="2:31" s="7" customFormat="1" ht="24" customHeight="1">
      <c r="B63" s="14">
        <v>56</v>
      </c>
      <c r="C63" s="12">
        <f>students!D63</f>
        <v>0</v>
      </c>
      <c r="D63" s="224"/>
      <c r="E63" s="225"/>
      <c r="F63" s="225"/>
      <c r="G63" s="225"/>
      <c r="H63" s="225"/>
      <c r="I63" s="225"/>
      <c r="J63" s="225"/>
      <c r="K63" s="13">
        <f t="shared" si="0"/>
        <v>0</v>
      </c>
      <c r="L63" s="234"/>
      <c r="M63" s="234"/>
      <c r="N63" s="234"/>
      <c r="O63" s="235"/>
      <c r="P63" s="74">
        <f t="shared" si="1"/>
        <v>0</v>
      </c>
      <c r="Q63" s="150">
        <f t="shared" si="2"/>
        <v>0</v>
      </c>
      <c r="R63" s="224"/>
      <c r="S63" s="225"/>
      <c r="T63" s="225"/>
      <c r="U63" s="225"/>
      <c r="V63" s="225"/>
      <c r="W63" s="225"/>
      <c r="X63" s="225"/>
      <c r="Y63" s="13">
        <f t="shared" si="3"/>
        <v>0</v>
      </c>
      <c r="Z63" s="234"/>
      <c r="AA63" s="234"/>
      <c r="AB63" s="234"/>
      <c r="AC63" s="235"/>
      <c r="AD63" s="74">
        <f t="shared" si="4"/>
        <v>0</v>
      </c>
      <c r="AE63" s="150">
        <f t="shared" si="5"/>
        <v>0</v>
      </c>
    </row>
    <row r="64" spans="2:31" s="7" customFormat="1" ht="24" customHeight="1">
      <c r="B64" s="14">
        <v>57</v>
      </c>
      <c r="C64" s="12">
        <f>students!D64</f>
        <v>0</v>
      </c>
      <c r="D64" s="224"/>
      <c r="E64" s="225"/>
      <c r="F64" s="225"/>
      <c r="G64" s="225"/>
      <c r="H64" s="225"/>
      <c r="I64" s="225"/>
      <c r="J64" s="225"/>
      <c r="K64" s="13">
        <f t="shared" si="0"/>
        <v>0</v>
      </c>
      <c r="L64" s="234"/>
      <c r="M64" s="234"/>
      <c r="N64" s="234"/>
      <c r="O64" s="235"/>
      <c r="P64" s="74">
        <f t="shared" si="1"/>
        <v>0</v>
      </c>
      <c r="Q64" s="150">
        <f t="shared" si="2"/>
        <v>0</v>
      </c>
      <c r="R64" s="224"/>
      <c r="S64" s="225"/>
      <c r="T64" s="225"/>
      <c r="U64" s="225"/>
      <c r="V64" s="225"/>
      <c r="W64" s="225"/>
      <c r="X64" s="225"/>
      <c r="Y64" s="13">
        <f t="shared" si="3"/>
        <v>0</v>
      </c>
      <c r="Z64" s="234"/>
      <c r="AA64" s="234"/>
      <c r="AB64" s="234"/>
      <c r="AC64" s="235"/>
      <c r="AD64" s="74">
        <f t="shared" si="4"/>
        <v>0</v>
      </c>
      <c r="AE64" s="150">
        <f t="shared" si="5"/>
        <v>0</v>
      </c>
    </row>
    <row r="65" spans="2:31" s="7" customFormat="1" ht="24" customHeight="1">
      <c r="B65" s="14">
        <v>58</v>
      </c>
      <c r="C65" s="12">
        <f>students!D65</f>
        <v>0</v>
      </c>
      <c r="D65" s="224"/>
      <c r="E65" s="225"/>
      <c r="F65" s="225"/>
      <c r="G65" s="225"/>
      <c r="H65" s="225"/>
      <c r="I65" s="225"/>
      <c r="J65" s="225"/>
      <c r="K65" s="13">
        <f t="shared" si="0"/>
        <v>0</v>
      </c>
      <c r="L65" s="234"/>
      <c r="M65" s="234"/>
      <c r="N65" s="234"/>
      <c r="O65" s="235"/>
      <c r="P65" s="74">
        <f t="shared" si="1"/>
        <v>0</v>
      </c>
      <c r="Q65" s="150">
        <f t="shared" si="2"/>
        <v>0</v>
      </c>
      <c r="R65" s="224"/>
      <c r="S65" s="225"/>
      <c r="T65" s="225"/>
      <c r="U65" s="225"/>
      <c r="V65" s="225"/>
      <c r="W65" s="225"/>
      <c r="X65" s="225"/>
      <c r="Y65" s="13">
        <f t="shared" si="3"/>
        <v>0</v>
      </c>
      <c r="Z65" s="234"/>
      <c r="AA65" s="234"/>
      <c r="AB65" s="234"/>
      <c r="AC65" s="235"/>
      <c r="AD65" s="74">
        <f t="shared" si="4"/>
        <v>0</v>
      </c>
      <c r="AE65" s="150">
        <f t="shared" si="5"/>
        <v>0</v>
      </c>
    </row>
    <row r="66" spans="2:31" s="7" customFormat="1" ht="24" customHeight="1">
      <c r="B66" s="14">
        <v>59</v>
      </c>
      <c r="C66" s="12">
        <f>students!D66</f>
        <v>0</v>
      </c>
      <c r="D66" s="224"/>
      <c r="E66" s="225"/>
      <c r="F66" s="225"/>
      <c r="G66" s="225"/>
      <c r="H66" s="225"/>
      <c r="I66" s="225"/>
      <c r="J66" s="225"/>
      <c r="K66" s="13">
        <f t="shared" si="0"/>
        <v>0</v>
      </c>
      <c r="L66" s="234"/>
      <c r="M66" s="234"/>
      <c r="N66" s="234"/>
      <c r="O66" s="235"/>
      <c r="P66" s="74">
        <f t="shared" si="1"/>
        <v>0</v>
      </c>
      <c r="Q66" s="150">
        <f t="shared" si="2"/>
        <v>0</v>
      </c>
      <c r="R66" s="224"/>
      <c r="S66" s="225"/>
      <c r="T66" s="225"/>
      <c r="U66" s="225"/>
      <c r="V66" s="225"/>
      <c r="W66" s="225"/>
      <c r="X66" s="225"/>
      <c r="Y66" s="13">
        <f t="shared" si="3"/>
        <v>0</v>
      </c>
      <c r="Z66" s="234"/>
      <c r="AA66" s="234"/>
      <c r="AB66" s="234"/>
      <c r="AC66" s="235"/>
      <c r="AD66" s="74">
        <f t="shared" si="4"/>
        <v>0</v>
      </c>
      <c r="AE66" s="150">
        <f t="shared" si="5"/>
        <v>0</v>
      </c>
    </row>
    <row r="67" spans="2:31" s="7" customFormat="1" ht="24" customHeight="1">
      <c r="B67" s="14">
        <v>60</v>
      </c>
      <c r="C67" s="12">
        <f>students!D67</f>
        <v>0</v>
      </c>
      <c r="D67" s="224"/>
      <c r="E67" s="225"/>
      <c r="F67" s="225"/>
      <c r="G67" s="225"/>
      <c r="H67" s="225"/>
      <c r="I67" s="225"/>
      <c r="J67" s="225"/>
      <c r="K67" s="13">
        <f t="shared" si="0"/>
        <v>0</v>
      </c>
      <c r="L67" s="234"/>
      <c r="M67" s="234"/>
      <c r="N67" s="234"/>
      <c r="O67" s="235"/>
      <c r="P67" s="74">
        <f t="shared" si="1"/>
        <v>0</v>
      </c>
      <c r="Q67" s="150">
        <f t="shared" si="2"/>
        <v>0</v>
      </c>
      <c r="R67" s="224"/>
      <c r="S67" s="225"/>
      <c r="T67" s="225"/>
      <c r="U67" s="225"/>
      <c r="V67" s="225"/>
      <c r="W67" s="225"/>
      <c r="X67" s="225"/>
      <c r="Y67" s="13">
        <f t="shared" si="3"/>
        <v>0</v>
      </c>
      <c r="Z67" s="234"/>
      <c r="AA67" s="234"/>
      <c r="AB67" s="234"/>
      <c r="AC67" s="235"/>
      <c r="AD67" s="74">
        <f t="shared" si="4"/>
        <v>0</v>
      </c>
      <c r="AE67" s="150">
        <f t="shared" si="5"/>
        <v>0</v>
      </c>
    </row>
    <row r="68" spans="2:31" s="7" customFormat="1" ht="24" customHeight="1">
      <c r="B68" s="11">
        <v>61</v>
      </c>
      <c r="C68" s="12">
        <f>students!D68</f>
        <v>0</v>
      </c>
      <c r="D68" s="224"/>
      <c r="E68" s="225"/>
      <c r="F68" s="225"/>
      <c r="G68" s="225"/>
      <c r="H68" s="225"/>
      <c r="I68" s="225"/>
      <c r="J68" s="225"/>
      <c r="K68" s="13">
        <f t="shared" si="0"/>
        <v>0</v>
      </c>
      <c r="L68" s="234"/>
      <c r="M68" s="234"/>
      <c r="N68" s="234"/>
      <c r="O68" s="235"/>
      <c r="P68" s="74">
        <f t="shared" si="1"/>
        <v>0</v>
      </c>
      <c r="Q68" s="150">
        <f t="shared" si="2"/>
        <v>0</v>
      </c>
      <c r="R68" s="224"/>
      <c r="S68" s="225"/>
      <c r="T68" s="225"/>
      <c r="U68" s="225"/>
      <c r="V68" s="225"/>
      <c r="W68" s="225"/>
      <c r="X68" s="225"/>
      <c r="Y68" s="13">
        <f t="shared" si="3"/>
        <v>0</v>
      </c>
      <c r="Z68" s="234"/>
      <c r="AA68" s="234"/>
      <c r="AB68" s="234"/>
      <c r="AC68" s="235"/>
      <c r="AD68" s="74">
        <f t="shared" si="4"/>
        <v>0</v>
      </c>
      <c r="AE68" s="150">
        <f t="shared" si="5"/>
        <v>0</v>
      </c>
    </row>
    <row r="69" spans="2:31" ht="26.4">
      <c r="B69" s="14">
        <v>62</v>
      </c>
      <c r="C69" s="12">
        <f>students!D69</f>
        <v>0</v>
      </c>
      <c r="D69" s="224"/>
      <c r="E69" s="225"/>
      <c r="F69" s="225"/>
      <c r="G69" s="225"/>
      <c r="H69" s="225"/>
      <c r="I69" s="225"/>
      <c r="J69" s="225"/>
      <c r="K69" s="13">
        <f t="shared" si="0"/>
        <v>0</v>
      </c>
      <c r="L69" s="234"/>
      <c r="M69" s="234"/>
      <c r="N69" s="234"/>
      <c r="O69" s="235"/>
      <c r="P69" s="74">
        <f t="shared" si="1"/>
        <v>0</v>
      </c>
      <c r="Q69" s="150">
        <f t="shared" si="2"/>
        <v>0</v>
      </c>
      <c r="R69" s="224"/>
      <c r="S69" s="225"/>
      <c r="T69" s="225"/>
      <c r="U69" s="225"/>
      <c r="V69" s="225"/>
      <c r="W69" s="225"/>
      <c r="X69" s="225"/>
      <c r="Y69" s="13">
        <f t="shared" si="3"/>
        <v>0</v>
      </c>
      <c r="Z69" s="234"/>
      <c r="AA69" s="234"/>
      <c r="AB69" s="234"/>
      <c r="AC69" s="235"/>
      <c r="AD69" s="74">
        <f t="shared" si="4"/>
        <v>0</v>
      </c>
      <c r="AE69" s="150">
        <f t="shared" si="5"/>
        <v>0</v>
      </c>
    </row>
    <row r="70" spans="2:31" ht="26.4">
      <c r="B70" s="14">
        <v>63</v>
      </c>
      <c r="C70" s="12">
        <f>students!D70</f>
        <v>0</v>
      </c>
      <c r="D70" s="224"/>
      <c r="E70" s="225"/>
      <c r="F70" s="225"/>
      <c r="G70" s="225"/>
      <c r="H70" s="225"/>
      <c r="I70" s="225"/>
      <c r="J70" s="225"/>
      <c r="K70" s="13">
        <f t="shared" si="0"/>
        <v>0</v>
      </c>
      <c r="L70" s="234"/>
      <c r="M70" s="234"/>
      <c r="N70" s="234"/>
      <c r="O70" s="235"/>
      <c r="P70" s="74">
        <f t="shared" si="1"/>
        <v>0</v>
      </c>
      <c r="Q70" s="150">
        <f t="shared" si="2"/>
        <v>0</v>
      </c>
      <c r="R70" s="224"/>
      <c r="S70" s="225"/>
      <c r="T70" s="225"/>
      <c r="U70" s="225"/>
      <c r="V70" s="225"/>
      <c r="W70" s="225"/>
      <c r="X70" s="225"/>
      <c r="Y70" s="13">
        <f t="shared" si="3"/>
        <v>0</v>
      </c>
      <c r="Z70" s="234"/>
      <c r="AA70" s="234"/>
      <c r="AB70" s="234"/>
      <c r="AC70" s="235"/>
      <c r="AD70" s="74">
        <f t="shared" si="4"/>
        <v>0</v>
      </c>
      <c r="AE70" s="150">
        <f t="shared" si="5"/>
        <v>0</v>
      </c>
    </row>
    <row r="71" spans="2:31" ht="26.4">
      <c r="B71" s="11">
        <v>64</v>
      </c>
      <c r="C71" s="12">
        <f>students!D71</f>
        <v>0</v>
      </c>
      <c r="D71" s="224"/>
      <c r="E71" s="225"/>
      <c r="F71" s="225"/>
      <c r="G71" s="225"/>
      <c r="H71" s="225"/>
      <c r="I71" s="225"/>
      <c r="J71" s="225"/>
      <c r="K71" s="13">
        <f t="shared" si="0"/>
        <v>0</v>
      </c>
      <c r="L71" s="234"/>
      <c r="M71" s="234"/>
      <c r="N71" s="234"/>
      <c r="O71" s="235"/>
      <c r="P71" s="74">
        <f t="shared" si="1"/>
        <v>0</v>
      </c>
      <c r="Q71" s="150">
        <f t="shared" si="2"/>
        <v>0</v>
      </c>
      <c r="R71" s="224"/>
      <c r="S71" s="225"/>
      <c r="T71" s="225"/>
      <c r="U71" s="225"/>
      <c r="V71" s="225"/>
      <c r="W71" s="225"/>
      <c r="X71" s="225"/>
      <c r="Y71" s="13">
        <f t="shared" si="3"/>
        <v>0</v>
      </c>
      <c r="Z71" s="234"/>
      <c r="AA71" s="234"/>
      <c r="AB71" s="234"/>
      <c r="AC71" s="235"/>
      <c r="AD71" s="74">
        <f t="shared" si="4"/>
        <v>0</v>
      </c>
      <c r="AE71" s="150">
        <f t="shared" si="5"/>
        <v>0</v>
      </c>
    </row>
    <row r="72" spans="2:31" ht="26.4">
      <c r="B72" s="14">
        <v>65</v>
      </c>
      <c r="C72" s="12">
        <f>students!D72</f>
        <v>0</v>
      </c>
      <c r="D72" s="224"/>
      <c r="E72" s="225"/>
      <c r="F72" s="225"/>
      <c r="G72" s="225"/>
      <c r="H72" s="225"/>
      <c r="I72" s="225"/>
      <c r="J72" s="225"/>
      <c r="K72" s="13">
        <f t="shared" si="0"/>
        <v>0</v>
      </c>
      <c r="L72" s="234"/>
      <c r="M72" s="234"/>
      <c r="N72" s="234"/>
      <c r="O72" s="235"/>
      <c r="P72" s="74">
        <f t="shared" si="1"/>
        <v>0</v>
      </c>
      <c r="Q72" s="150">
        <f t="shared" si="2"/>
        <v>0</v>
      </c>
      <c r="R72" s="224"/>
      <c r="S72" s="225"/>
      <c r="T72" s="225"/>
      <c r="U72" s="225"/>
      <c r="V72" s="225"/>
      <c r="W72" s="225"/>
      <c r="X72" s="225"/>
      <c r="Y72" s="13">
        <f t="shared" si="3"/>
        <v>0</v>
      </c>
      <c r="Z72" s="234"/>
      <c r="AA72" s="234"/>
      <c r="AB72" s="234"/>
      <c r="AC72" s="235"/>
      <c r="AD72" s="74">
        <f t="shared" si="4"/>
        <v>0</v>
      </c>
      <c r="AE72" s="150">
        <f t="shared" si="5"/>
        <v>0</v>
      </c>
    </row>
    <row r="73" spans="2:31" ht="26.4">
      <c r="B73" s="14">
        <v>66</v>
      </c>
      <c r="C73" s="12">
        <f>students!D73</f>
        <v>0</v>
      </c>
      <c r="D73" s="224"/>
      <c r="E73" s="225"/>
      <c r="F73" s="225"/>
      <c r="G73" s="225"/>
      <c r="H73" s="225"/>
      <c r="I73" s="225"/>
      <c r="J73" s="225"/>
      <c r="K73" s="13">
        <f t="shared" ref="K73:K77" si="6">SUM(D73:J73)</f>
        <v>0</v>
      </c>
      <c r="L73" s="234"/>
      <c r="M73" s="234"/>
      <c r="N73" s="234"/>
      <c r="O73" s="235"/>
      <c r="P73" s="74">
        <f t="shared" ref="P73:P77" si="7">O73+K73</f>
        <v>0</v>
      </c>
      <c r="Q73" s="150">
        <f t="shared" ref="Q73:Q77" si="8">IF(P73=0,0,IF(P73&gt;=91,"अ१",IF(P73&gt;=81,"अ२",IF(P73&gt;=71,"ब१",IF(P73&gt;=61,"ब२",IF(P73&gt;=51,"क१",IF(P73&gt;=41,"क२",IF(P73&gt;=33,"ड",IF(P73&gt;=21,"इ१","इ२")))))))))</f>
        <v>0</v>
      </c>
      <c r="R73" s="224"/>
      <c r="S73" s="225"/>
      <c r="T73" s="225"/>
      <c r="U73" s="225"/>
      <c r="V73" s="225"/>
      <c r="W73" s="225"/>
      <c r="X73" s="225"/>
      <c r="Y73" s="13">
        <f t="shared" ref="Y73:Y77" si="9">SUM(R73:X73)</f>
        <v>0</v>
      </c>
      <c r="Z73" s="234"/>
      <c r="AA73" s="234"/>
      <c r="AB73" s="234"/>
      <c r="AC73" s="235"/>
      <c r="AD73" s="74">
        <f t="shared" ref="AD73:AD77" si="10">AC73+Y73</f>
        <v>0</v>
      </c>
      <c r="AE73" s="150">
        <f t="shared" ref="AE73:AE77" si="11">IF(AD73=0,0,IF(AD73&gt;=91,"अ१",IF(AD73&gt;=81,"अ२",IF(AD73&gt;=71,"ब१",IF(AD73&gt;=61,"ब२",IF(AD73&gt;=51,"क१",IF(AD73&gt;=41,"क२",IF(AD73&gt;=33,"ड",IF(AD73&gt;=21,"इ१","इ२")))))))))</f>
        <v>0</v>
      </c>
    </row>
    <row r="74" spans="2:31" ht="26.4">
      <c r="B74" s="11">
        <v>67</v>
      </c>
      <c r="C74" s="12">
        <f>students!D74</f>
        <v>0</v>
      </c>
      <c r="D74" s="224"/>
      <c r="E74" s="225"/>
      <c r="F74" s="225"/>
      <c r="G74" s="225"/>
      <c r="H74" s="225"/>
      <c r="I74" s="225"/>
      <c r="J74" s="225"/>
      <c r="K74" s="13">
        <f t="shared" si="6"/>
        <v>0</v>
      </c>
      <c r="L74" s="234"/>
      <c r="M74" s="234"/>
      <c r="N74" s="234"/>
      <c r="O74" s="235"/>
      <c r="P74" s="74">
        <f t="shared" si="7"/>
        <v>0</v>
      </c>
      <c r="Q74" s="150">
        <f t="shared" si="8"/>
        <v>0</v>
      </c>
      <c r="R74" s="224"/>
      <c r="S74" s="225"/>
      <c r="T74" s="225"/>
      <c r="U74" s="225"/>
      <c r="V74" s="225"/>
      <c r="W74" s="225"/>
      <c r="X74" s="225"/>
      <c r="Y74" s="13">
        <f t="shared" si="9"/>
        <v>0</v>
      </c>
      <c r="Z74" s="234"/>
      <c r="AA74" s="234"/>
      <c r="AB74" s="234"/>
      <c r="AC74" s="235"/>
      <c r="AD74" s="74">
        <f t="shared" si="10"/>
        <v>0</v>
      </c>
      <c r="AE74" s="150">
        <f t="shared" si="11"/>
        <v>0</v>
      </c>
    </row>
    <row r="75" spans="2:31" ht="26.4">
      <c r="B75" s="14">
        <v>68</v>
      </c>
      <c r="C75" s="12">
        <f>students!D75</f>
        <v>0</v>
      </c>
      <c r="D75" s="224"/>
      <c r="E75" s="225"/>
      <c r="F75" s="225"/>
      <c r="G75" s="225"/>
      <c r="H75" s="225"/>
      <c r="I75" s="225"/>
      <c r="J75" s="225"/>
      <c r="K75" s="13">
        <f t="shared" si="6"/>
        <v>0</v>
      </c>
      <c r="L75" s="234"/>
      <c r="M75" s="234"/>
      <c r="N75" s="234"/>
      <c r="O75" s="235"/>
      <c r="P75" s="74">
        <f t="shared" si="7"/>
        <v>0</v>
      </c>
      <c r="Q75" s="150">
        <f t="shared" si="8"/>
        <v>0</v>
      </c>
      <c r="R75" s="224"/>
      <c r="S75" s="225"/>
      <c r="T75" s="225"/>
      <c r="U75" s="225"/>
      <c r="V75" s="225"/>
      <c r="W75" s="225"/>
      <c r="X75" s="225"/>
      <c r="Y75" s="13">
        <f t="shared" si="9"/>
        <v>0</v>
      </c>
      <c r="Z75" s="234"/>
      <c r="AA75" s="234"/>
      <c r="AB75" s="234"/>
      <c r="AC75" s="235"/>
      <c r="AD75" s="74">
        <f t="shared" si="10"/>
        <v>0</v>
      </c>
      <c r="AE75" s="150">
        <f t="shared" si="11"/>
        <v>0</v>
      </c>
    </row>
    <row r="76" spans="2:31" ht="26.4">
      <c r="B76" s="14">
        <v>69</v>
      </c>
      <c r="C76" s="12">
        <f>students!D76</f>
        <v>0</v>
      </c>
      <c r="D76" s="224"/>
      <c r="E76" s="225"/>
      <c r="F76" s="225"/>
      <c r="G76" s="225"/>
      <c r="H76" s="225"/>
      <c r="I76" s="225"/>
      <c r="J76" s="225"/>
      <c r="K76" s="13">
        <f t="shared" si="6"/>
        <v>0</v>
      </c>
      <c r="L76" s="234"/>
      <c r="M76" s="234"/>
      <c r="N76" s="234"/>
      <c r="O76" s="235"/>
      <c r="P76" s="74">
        <f t="shared" si="7"/>
        <v>0</v>
      </c>
      <c r="Q76" s="150">
        <f t="shared" si="8"/>
        <v>0</v>
      </c>
      <c r="R76" s="224"/>
      <c r="S76" s="225"/>
      <c r="T76" s="225"/>
      <c r="U76" s="225"/>
      <c r="V76" s="225"/>
      <c r="W76" s="225"/>
      <c r="X76" s="225"/>
      <c r="Y76" s="13">
        <f t="shared" si="9"/>
        <v>0</v>
      </c>
      <c r="Z76" s="234"/>
      <c r="AA76" s="234"/>
      <c r="AB76" s="234"/>
      <c r="AC76" s="235"/>
      <c r="AD76" s="74">
        <f t="shared" si="10"/>
        <v>0</v>
      </c>
      <c r="AE76" s="150">
        <f t="shared" si="11"/>
        <v>0</v>
      </c>
    </row>
    <row r="77" spans="2:31" ht="27" thickBot="1">
      <c r="B77" s="11">
        <v>70</v>
      </c>
      <c r="C77" s="12" t="str">
        <f>students!D77</f>
        <v xml:space="preserve">अनिशा पंकज रासकर </v>
      </c>
      <c r="D77" s="226"/>
      <c r="E77" s="227"/>
      <c r="F77" s="227"/>
      <c r="G77" s="227"/>
      <c r="H77" s="227"/>
      <c r="I77" s="227"/>
      <c r="J77" s="227"/>
      <c r="K77" s="151">
        <f t="shared" si="6"/>
        <v>0</v>
      </c>
      <c r="L77" s="234"/>
      <c r="M77" s="234"/>
      <c r="N77" s="234"/>
      <c r="O77" s="235"/>
      <c r="P77" s="152">
        <f t="shared" si="7"/>
        <v>0</v>
      </c>
      <c r="Q77" s="153">
        <f t="shared" si="8"/>
        <v>0</v>
      </c>
      <c r="R77" s="226"/>
      <c r="S77" s="227"/>
      <c r="T77" s="227"/>
      <c r="U77" s="227"/>
      <c r="V77" s="227"/>
      <c r="W77" s="227"/>
      <c r="X77" s="227"/>
      <c r="Y77" s="151">
        <f t="shared" si="9"/>
        <v>0</v>
      </c>
      <c r="Z77" s="234"/>
      <c r="AA77" s="234"/>
      <c r="AB77" s="234"/>
      <c r="AC77" s="235"/>
      <c r="AD77" s="152">
        <f t="shared" si="10"/>
        <v>0</v>
      </c>
      <c r="AE77" s="153">
        <f t="shared" si="11"/>
        <v>0</v>
      </c>
    </row>
  </sheetData>
  <mergeCells count="16">
    <mergeCell ref="E3:G3"/>
    <mergeCell ref="H3:J3"/>
    <mergeCell ref="B4:B6"/>
    <mergeCell ref="C4:C6"/>
    <mergeCell ref="D4:Q4"/>
    <mergeCell ref="D5:K5"/>
    <mergeCell ref="L5:O5"/>
    <mergeCell ref="P5:P6"/>
    <mergeCell ref="Q5:Q6"/>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AE78"/>
  <sheetViews>
    <sheetView workbookViewId="0">
      <pane xSplit="1" ySplit="7" topLeftCell="B8" activePane="bottomRight" state="frozen"/>
      <selection pane="topRight" activeCell="B1" sqref="B1"/>
      <selection pane="bottomLeft" activeCell="A9" sqref="A9"/>
      <selection pane="bottomRight" activeCell="D7" sqref="D7:AE77"/>
    </sheetView>
  </sheetViews>
  <sheetFormatPr defaultColWidth="9.109375" defaultRowHeight="24.6"/>
  <cols>
    <col min="1" max="1" width="2.5546875" style="16" customWidth="1"/>
    <col min="2" max="2" width="5.109375" style="16" bestFit="1" customWidth="1"/>
    <col min="3" max="3" width="25.33203125" style="17" bestFit="1" customWidth="1"/>
    <col min="4" max="10" width="4.33203125" style="16" customWidth="1"/>
    <col min="11" max="11" width="5.109375" style="16" bestFit="1" customWidth="1"/>
    <col min="12" max="15" width="4.33203125" style="16" customWidth="1"/>
    <col min="16" max="16" width="5.6640625" style="16" customWidth="1"/>
    <col min="17" max="24" width="4.33203125" style="16" customWidth="1"/>
    <col min="25" max="25" width="5.109375" style="16" bestFit="1" customWidth="1"/>
    <col min="26" max="29" width="4.33203125" style="16" customWidth="1"/>
    <col min="30" max="30" width="5.6640625" style="16" customWidth="1"/>
    <col min="31" max="31" width="4.33203125" style="16" customWidth="1"/>
    <col min="32" max="16384" width="9.109375" style="16"/>
  </cols>
  <sheetData>
    <row r="1" spans="2:31" s="7" customFormat="1" ht="24" customHeight="1">
      <c r="C1" s="8"/>
      <c r="E1" s="71" t="s">
        <v>693</v>
      </c>
      <c r="F1" s="71"/>
      <c r="G1" s="71"/>
      <c r="H1" s="71"/>
      <c r="I1" s="71"/>
      <c r="S1" s="71" t="s">
        <v>693</v>
      </c>
      <c r="T1" s="71"/>
      <c r="U1" s="71"/>
      <c r="V1" s="71"/>
      <c r="W1" s="71"/>
    </row>
    <row r="2" spans="2:31" s="7" customFormat="1" ht="24" customHeight="1" thickBot="1">
      <c r="C2" s="8"/>
      <c r="E2" s="72" t="str">
        <f>students!G2</f>
        <v xml:space="preserve">जिल्हा परिषद प्राथमिक शाळा कोपर्डे </v>
      </c>
      <c r="F2" s="72"/>
      <c r="G2" s="72"/>
      <c r="H2" s="72"/>
      <c r="I2" s="73"/>
      <c r="S2" s="72" t="str">
        <f>E2</f>
        <v xml:space="preserve">जिल्हा परिषद प्राथमिक शाळा कोपर्डे </v>
      </c>
      <c r="T2" s="72"/>
      <c r="U2" s="72"/>
      <c r="V2" s="72"/>
      <c r="W2" s="73"/>
    </row>
    <row r="3" spans="2:31" s="7" customFormat="1" ht="24" customHeight="1" thickBot="1">
      <c r="C3" s="8"/>
      <c r="E3" s="334" t="s">
        <v>28</v>
      </c>
      <c r="F3" s="334"/>
      <c r="G3" s="334"/>
      <c r="H3" s="336" t="str">
        <f>students!M2</f>
        <v>पहिली</v>
      </c>
      <c r="I3" s="337"/>
      <c r="J3" s="338"/>
      <c r="S3" s="334" t="s">
        <v>28</v>
      </c>
      <c r="T3" s="334"/>
      <c r="U3" s="334"/>
      <c r="V3" s="336" t="str">
        <f>H3</f>
        <v>पहिली</v>
      </c>
      <c r="W3" s="337"/>
      <c r="X3" s="338"/>
    </row>
    <row r="4" spans="2:31" s="7" customFormat="1" ht="24" customHeight="1">
      <c r="B4" s="306" t="s">
        <v>0</v>
      </c>
      <c r="C4" s="309" t="s">
        <v>1</v>
      </c>
      <c r="D4" s="321" t="s">
        <v>1163</v>
      </c>
      <c r="E4" s="322"/>
      <c r="F4" s="322"/>
      <c r="G4" s="322"/>
      <c r="H4" s="322"/>
      <c r="I4" s="322"/>
      <c r="J4" s="322"/>
      <c r="K4" s="322"/>
      <c r="L4" s="322"/>
      <c r="M4" s="322"/>
      <c r="N4" s="322"/>
      <c r="O4" s="322"/>
      <c r="P4" s="322"/>
      <c r="Q4" s="323"/>
      <c r="R4" s="321" t="s">
        <v>1164</v>
      </c>
      <c r="S4" s="322"/>
      <c r="T4" s="322"/>
      <c r="U4" s="322"/>
      <c r="V4" s="322"/>
      <c r="W4" s="322"/>
      <c r="X4" s="322"/>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20</v>
      </c>
      <c r="E7" s="231">
        <v>40</v>
      </c>
      <c r="F7" s="231">
        <v>20</v>
      </c>
      <c r="G7" s="231"/>
      <c r="H7" s="231"/>
      <c r="I7" s="231">
        <v>20</v>
      </c>
      <c r="J7" s="231"/>
      <c r="K7" s="232">
        <f>SUM(D7:J7)</f>
        <v>100</v>
      </c>
      <c r="L7" s="234"/>
      <c r="M7" s="234"/>
      <c r="N7" s="234"/>
      <c r="O7" s="235"/>
      <c r="P7" s="232">
        <v>100</v>
      </c>
      <c r="Q7" s="233"/>
      <c r="R7" s="230">
        <v>20</v>
      </c>
      <c r="S7" s="231">
        <v>40</v>
      </c>
      <c r="T7" s="231">
        <v>20</v>
      </c>
      <c r="U7" s="231">
        <v>20</v>
      </c>
      <c r="V7" s="231"/>
      <c r="W7" s="231">
        <v>20</v>
      </c>
      <c r="X7" s="231"/>
      <c r="Y7" s="232">
        <v>100</v>
      </c>
      <c r="Z7" s="234"/>
      <c r="AA7" s="234"/>
      <c r="AB7" s="234"/>
      <c r="AC7" s="235"/>
      <c r="AD7" s="232">
        <v>100</v>
      </c>
      <c r="AE7" s="233"/>
    </row>
    <row r="8" spans="2:31" s="7" customFormat="1" ht="24" customHeight="1">
      <c r="B8" s="11">
        <v>1</v>
      </c>
      <c r="C8" s="12" t="str">
        <f>students!D8</f>
        <v xml:space="preserve">पंकज विठ्ठल रासकर </v>
      </c>
      <c r="D8" s="224"/>
      <c r="E8" s="225"/>
      <c r="F8" s="225"/>
      <c r="G8" s="225"/>
      <c r="H8" s="225"/>
      <c r="I8" s="225"/>
      <c r="J8" s="225"/>
      <c r="K8" s="13">
        <f>SUM(D8:J8)</f>
        <v>0</v>
      </c>
      <c r="L8" s="234"/>
      <c r="M8" s="234"/>
      <c r="N8" s="234"/>
      <c r="O8" s="235"/>
      <c r="P8" s="74">
        <f>O8+K8</f>
        <v>0</v>
      </c>
      <c r="Q8" s="150">
        <f>IF(P8=0,0,IF(P8&gt;=91,"अ१",IF(P8&gt;=81,"अ२",IF(P8&gt;=71,"ब१",IF(P8&gt;=61,"ब२",IF(P8&gt;=51,"क१",IF(P8&gt;=41,"क२",IF(P8&gt;=33,"ड",IF(P8&gt;=21,"इ१","इ२")))))))))</f>
        <v>0</v>
      </c>
      <c r="R8" s="224"/>
      <c r="S8" s="225"/>
      <c r="T8" s="225"/>
      <c r="U8" s="225"/>
      <c r="V8" s="225"/>
      <c r="W8" s="225"/>
      <c r="X8" s="225"/>
      <c r="Y8" s="13">
        <f>SUM(R8:X8)</f>
        <v>0</v>
      </c>
      <c r="Z8" s="234"/>
      <c r="AA8" s="234"/>
      <c r="AB8" s="234"/>
      <c r="AC8" s="235"/>
      <c r="AD8" s="74">
        <f>AC8+Y8</f>
        <v>0</v>
      </c>
      <c r="AE8" s="150">
        <f>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ref="K9:K72" si="0">SUM(D9:J9)</f>
        <v>0</v>
      </c>
      <c r="L9" s="234"/>
      <c r="M9" s="234"/>
      <c r="N9" s="234"/>
      <c r="O9" s="235"/>
      <c r="P9" s="74">
        <f t="shared" ref="P9:P72" si="1">O9+K9</f>
        <v>0</v>
      </c>
      <c r="Q9" s="150">
        <f t="shared" ref="Q9:Q72" si="2">IF(P9=0,0,IF(P9&gt;=91,"अ१",IF(P9&gt;=81,"अ२",IF(P9&gt;=71,"ब१",IF(P9&gt;=61,"ब२",IF(P9&gt;=51,"क१",IF(P9&gt;=41,"क२",IF(P9&gt;=33,"ड",IF(P9&gt;=21,"इ१","इ२")))))))))</f>
        <v>0</v>
      </c>
      <c r="R9" s="224"/>
      <c r="S9" s="225"/>
      <c r="T9" s="225"/>
      <c r="U9" s="225"/>
      <c r="V9" s="225"/>
      <c r="W9" s="225"/>
      <c r="X9" s="225"/>
      <c r="Y9" s="13">
        <f t="shared" ref="Y9:Y72" si="3">SUM(R9:X9)</f>
        <v>0</v>
      </c>
      <c r="Z9" s="234"/>
      <c r="AA9" s="234"/>
      <c r="AB9" s="234"/>
      <c r="AC9" s="235"/>
      <c r="AD9" s="74">
        <f t="shared" ref="AD9:AD72" si="4">AC9+Y9</f>
        <v>0</v>
      </c>
      <c r="AE9" s="150">
        <f t="shared" ref="AE9:AE72" si="5">IF(AD9=0,0,IF(AD9&gt;=91,"अ१",IF(AD9&gt;=81,"अ२",IF(AD9&gt;=71,"ब१",IF(AD9&gt;=61,"ब२",IF(AD9&gt;=51,"क१",IF(AD9&gt;=41,"क२",IF(AD9&gt;=33,"ड",IF(AD9&gt;=21,"इ१","इ२")))))))))</f>
        <v>0</v>
      </c>
    </row>
    <row r="10" spans="2:31" s="7" customFormat="1" ht="24" customHeight="1">
      <c r="B10" s="14">
        <v>3</v>
      </c>
      <c r="C10" s="12">
        <f>students!D10</f>
        <v>0</v>
      </c>
      <c r="D10" s="224"/>
      <c r="E10" s="225"/>
      <c r="F10" s="225"/>
      <c r="G10" s="225"/>
      <c r="H10" s="225"/>
      <c r="I10" s="225"/>
      <c r="J10" s="225"/>
      <c r="K10" s="13">
        <f t="shared" si="0"/>
        <v>0</v>
      </c>
      <c r="L10" s="234"/>
      <c r="M10" s="234"/>
      <c r="N10" s="234"/>
      <c r="O10" s="235"/>
      <c r="P10" s="74">
        <f t="shared" si="1"/>
        <v>0</v>
      </c>
      <c r="Q10" s="150">
        <f t="shared" si="2"/>
        <v>0</v>
      </c>
      <c r="R10" s="224"/>
      <c r="S10" s="225"/>
      <c r="T10" s="225"/>
      <c r="U10" s="225"/>
      <c r="V10" s="225"/>
      <c r="W10" s="225"/>
      <c r="X10" s="225"/>
      <c r="Y10" s="13">
        <f t="shared" si="3"/>
        <v>0</v>
      </c>
      <c r="Z10" s="234"/>
      <c r="AA10" s="234"/>
      <c r="AB10" s="234"/>
      <c r="AC10" s="235"/>
      <c r="AD10" s="74">
        <f t="shared" si="4"/>
        <v>0</v>
      </c>
      <c r="AE10" s="150">
        <f t="shared" si="5"/>
        <v>0</v>
      </c>
    </row>
    <row r="11" spans="2:31" s="7" customFormat="1" ht="24" customHeight="1">
      <c r="B11" s="14">
        <v>4</v>
      </c>
      <c r="C11" s="12">
        <f>students!D11</f>
        <v>0</v>
      </c>
      <c r="D11" s="224"/>
      <c r="E11" s="225"/>
      <c r="F11" s="225"/>
      <c r="G11" s="225"/>
      <c r="H11" s="225"/>
      <c r="I11" s="225"/>
      <c r="J11" s="225"/>
      <c r="K11" s="13">
        <f t="shared" si="0"/>
        <v>0</v>
      </c>
      <c r="L11" s="234"/>
      <c r="M11" s="234"/>
      <c r="N11" s="234"/>
      <c r="O11" s="235"/>
      <c r="P11" s="74">
        <f t="shared" si="1"/>
        <v>0</v>
      </c>
      <c r="Q11" s="150">
        <f t="shared" si="2"/>
        <v>0</v>
      </c>
      <c r="R11" s="224"/>
      <c r="S11" s="225"/>
      <c r="T11" s="225"/>
      <c r="U11" s="225"/>
      <c r="V11" s="225"/>
      <c r="W11" s="225"/>
      <c r="X11" s="225"/>
      <c r="Y11" s="13">
        <f t="shared" si="3"/>
        <v>0</v>
      </c>
      <c r="Z11" s="234"/>
      <c r="AA11" s="234"/>
      <c r="AB11" s="234"/>
      <c r="AC11" s="235"/>
      <c r="AD11" s="74">
        <f t="shared" si="4"/>
        <v>0</v>
      </c>
      <c r="AE11" s="150">
        <f t="shared" si="5"/>
        <v>0</v>
      </c>
    </row>
    <row r="12" spans="2:31" s="7" customFormat="1" ht="24" customHeight="1">
      <c r="B12" s="14">
        <v>5</v>
      </c>
      <c r="C12" s="12">
        <f>students!D12</f>
        <v>0</v>
      </c>
      <c r="D12" s="224"/>
      <c r="E12" s="225"/>
      <c r="F12" s="225"/>
      <c r="G12" s="225"/>
      <c r="H12" s="225"/>
      <c r="I12" s="225"/>
      <c r="J12" s="225"/>
      <c r="K12" s="13">
        <f t="shared" si="0"/>
        <v>0</v>
      </c>
      <c r="L12" s="234"/>
      <c r="M12" s="234"/>
      <c r="N12" s="234"/>
      <c r="O12" s="235"/>
      <c r="P12" s="74">
        <f t="shared" si="1"/>
        <v>0</v>
      </c>
      <c r="Q12" s="150">
        <f t="shared" si="2"/>
        <v>0</v>
      </c>
      <c r="R12" s="224"/>
      <c r="S12" s="225"/>
      <c r="T12" s="225"/>
      <c r="U12" s="225"/>
      <c r="V12" s="225"/>
      <c r="W12" s="225"/>
      <c r="X12" s="225"/>
      <c r="Y12" s="13">
        <f t="shared" si="3"/>
        <v>0</v>
      </c>
      <c r="Z12" s="234"/>
      <c r="AA12" s="234"/>
      <c r="AB12" s="234"/>
      <c r="AC12" s="235"/>
      <c r="AD12" s="74">
        <f t="shared" si="4"/>
        <v>0</v>
      </c>
      <c r="AE12" s="150">
        <f t="shared" si="5"/>
        <v>0</v>
      </c>
    </row>
    <row r="13" spans="2:31" s="7" customFormat="1" ht="24" customHeight="1">
      <c r="B13" s="14">
        <v>6</v>
      </c>
      <c r="C13" s="12">
        <f>students!D13</f>
        <v>0</v>
      </c>
      <c r="D13" s="224"/>
      <c r="E13" s="225"/>
      <c r="F13" s="225"/>
      <c r="G13" s="225"/>
      <c r="H13" s="225"/>
      <c r="I13" s="225"/>
      <c r="J13" s="225"/>
      <c r="K13" s="13">
        <f t="shared" si="0"/>
        <v>0</v>
      </c>
      <c r="L13" s="234"/>
      <c r="M13" s="234"/>
      <c r="N13" s="234"/>
      <c r="O13" s="235"/>
      <c r="P13" s="74">
        <f t="shared" si="1"/>
        <v>0</v>
      </c>
      <c r="Q13" s="150">
        <f t="shared" si="2"/>
        <v>0</v>
      </c>
      <c r="R13" s="224"/>
      <c r="S13" s="225"/>
      <c r="T13" s="225"/>
      <c r="U13" s="225"/>
      <c r="V13" s="225"/>
      <c r="W13" s="225"/>
      <c r="X13" s="225"/>
      <c r="Y13" s="13">
        <f t="shared" si="3"/>
        <v>0</v>
      </c>
      <c r="Z13" s="234"/>
      <c r="AA13" s="234"/>
      <c r="AB13" s="234"/>
      <c r="AC13" s="235"/>
      <c r="AD13" s="74">
        <f t="shared" si="4"/>
        <v>0</v>
      </c>
      <c r="AE13" s="150">
        <f t="shared" si="5"/>
        <v>0</v>
      </c>
    </row>
    <row r="14" spans="2:31" s="7" customFormat="1" ht="24" customHeight="1">
      <c r="B14" s="14">
        <v>7</v>
      </c>
      <c r="C14" s="12">
        <f>students!D14</f>
        <v>0</v>
      </c>
      <c r="D14" s="224"/>
      <c r="E14" s="225"/>
      <c r="F14" s="225"/>
      <c r="G14" s="225"/>
      <c r="H14" s="225"/>
      <c r="I14" s="225"/>
      <c r="J14" s="225"/>
      <c r="K14" s="13">
        <f t="shared" si="0"/>
        <v>0</v>
      </c>
      <c r="L14" s="234"/>
      <c r="M14" s="234"/>
      <c r="N14" s="234"/>
      <c r="O14" s="235"/>
      <c r="P14" s="74">
        <f t="shared" si="1"/>
        <v>0</v>
      </c>
      <c r="Q14" s="150">
        <f t="shared" si="2"/>
        <v>0</v>
      </c>
      <c r="R14" s="224"/>
      <c r="S14" s="225"/>
      <c r="T14" s="225"/>
      <c r="U14" s="225"/>
      <c r="V14" s="225"/>
      <c r="W14" s="225"/>
      <c r="X14" s="225"/>
      <c r="Y14" s="13">
        <f t="shared" si="3"/>
        <v>0</v>
      </c>
      <c r="Z14" s="234"/>
      <c r="AA14" s="234"/>
      <c r="AB14" s="234"/>
      <c r="AC14" s="235"/>
      <c r="AD14" s="74">
        <f t="shared" si="4"/>
        <v>0</v>
      </c>
      <c r="AE14" s="150">
        <f t="shared" si="5"/>
        <v>0</v>
      </c>
    </row>
    <row r="15" spans="2:31" s="7" customFormat="1" ht="24" customHeight="1">
      <c r="B15" s="14">
        <v>8</v>
      </c>
      <c r="C15" s="12">
        <f>students!D15</f>
        <v>0</v>
      </c>
      <c r="D15" s="224"/>
      <c r="E15" s="225"/>
      <c r="F15" s="225"/>
      <c r="G15" s="225"/>
      <c r="H15" s="225"/>
      <c r="I15" s="225"/>
      <c r="J15" s="225"/>
      <c r="K15" s="13">
        <f t="shared" si="0"/>
        <v>0</v>
      </c>
      <c r="L15" s="234"/>
      <c r="M15" s="234"/>
      <c r="N15" s="234"/>
      <c r="O15" s="235"/>
      <c r="P15" s="74">
        <f t="shared" si="1"/>
        <v>0</v>
      </c>
      <c r="Q15" s="150">
        <f t="shared" si="2"/>
        <v>0</v>
      </c>
      <c r="R15" s="224"/>
      <c r="S15" s="225"/>
      <c r="T15" s="225"/>
      <c r="U15" s="225"/>
      <c r="V15" s="225"/>
      <c r="W15" s="225"/>
      <c r="X15" s="225"/>
      <c r="Y15" s="13">
        <f t="shared" si="3"/>
        <v>0</v>
      </c>
      <c r="Z15" s="234"/>
      <c r="AA15" s="234"/>
      <c r="AB15" s="234"/>
      <c r="AC15" s="235"/>
      <c r="AD15" s="74">
        <f t="shared" si="4"/>
        <v>0</v>
      </c>
      <c r="AE15" s="150">
        <f t="shared" si="5"/>
        <v>0</v>
      </c>
    </row>
    <row r="16" spans="2:31" s="7" customFormat="1" ht="24" customHeight="1">
      <c r="B16" s="14">
        <v>9</v>
      </c>
      <c r="C16" s="12">
        <f>students!D16</f>
        <v>0</v>
      </c>
      <c r="D16" s="224"/>
      <c r="E16" s="225"/>
      <c r="F16" s="225"/>
      <c r="G16" s="225"/>
      <c r="H16" s="225"/>
      <c r="I16" s="225"/>
      <c r="J16" s="225"/>
      <c r="K16" s="13">
        <f t="shared" si="0"/>
        <v>0</v>
      </c>
      <c r="L16" s="234"/>
      <c r="M16" s="234"/>
      <c r="N16" s="234"/>
      <c r="O16" s="235"/>
      <c r="P16" s="74">
        <f t="shared" si="1"/>
        <v>0</v>
      </c>
      <c r="Q16" s="150">
        <f t="shared" si="2"/>
        <v>0</v>
      </c>
      <c r="R16" s="224"/>
      <c r="S16" s="225"/>
      <c r="T16" s="225"/>
      <c r="U16" s="225"/>
      <c r="V16" s="225"/>
      <c r="W16" s="225"/>
      <c r="X16" s="225"/>
      <c r="Y16" s="13">
        <f t="shared" si="3"/>
        <v>0</v>
      </c>
      <c r="Z16" s="234"/>
      <c r="AA16" s="234"/>
      <c r="AB16" s="234"/>
      <c r="AC16" s="235"/>
      <c r="AD16" s="74">
        <f t="shared" si="4"/>
        <v>0</v>
      </c>
      <c r="AE16" s="150">
        <f t="shared" si="5"/>
        <v>0</v>
      </c>
    </row>
    <row r="17" spans="2:31" s="7" customFormat="1" ht="24" customHeight="1">
      <c r="B17" s="14">
        <v>10</v>
      </c>
      <c r="C17" s="12">
        <f>students!D17</f>
        <v>0</v>
      </c>
      <c r="D17" s="224"/>
      <c r="E17" s="225"/>
      <c r="F17" s="225"/>
      <c r="G17" s="225"/>
      <c r="H17" s="225"/>
      <c r="I17" s="225"/>
      <c r="J17" s="225"/>
      <c r="K17" s="13">
        <f t="shared" si="0"/>
        <v>0</v>
      </c>
      <c r="L17" s="234"/>
      <c r="M17" s="234"/>
      <c r="N17" s="234"/>
      <c r="O17" s="235"/>
      <c r="P17" s="74">
        <f t="shared" si="1"/>
        <v>0</v>
      </c>
      <c r="Q17" s="150">
        <f t="shared" si="2"/>
        <v>0</v>
      </c>
      <c r="R17" s="224"/>
      <c r="S17" s="225"/>
      <c r="T17" s="225"/>
      <c r="U17" s="225"/>
      <c r="V17" s="225"/>
      <c r="W17" s="225"/>
      <c r="X17" s="225"/>
      <c r="Y17" s="13">
        <f t="shared" si="3"/>
        <v>0</v>
      </c>
      <c r="Z17" s="234"/>
      <c r="AA17" s="234"/>
      <c r="AB17" s="234"/>
      <c r="AC17" s="235"/>
      <c r="AD17" s="74">
        <f t="shared" si="4"/>
        <v>0</v>
      </c>
      <c r="AE17" s="150">
        <f t="shared" si="5"/>
        <v>0</v>
      </c>
    </row>
    <row r="18" spans="2:31" s="7" customFormat="1" ht="24" customHeight="1">
      <c r="B18" s="14">
        <v>11</v>
      </c>
      <c r="C18" s="12">
        <f>students!D18</f>
        <v>0</v>
      </c>
      <c r="D18" s="224"/>
      <c r="E18" s="225"/>
      <c r="F18" s="225"/>
      <c r="G18" s="225"/>
      <c r="H18" s="225"/>
      <c r="I18" s="225"/>
      <c r="J18" s="225"/>
      <c r="K18" s="13">
        <f t="shared" si="0"/>
        <v>0</v>
      </c>
      <c r="L18" s="234"/>
      <c r="M18" s="234"/>
      <c r="N18" s="234"/>
      <c r="O18" s="235"/>
      <c r="P18" s="74">
        <f t="shared" si="1"/>
        <v>0</v>
      </c>
      <c r="Q18" s="150">
        <f t="shared" si="2"/>
        <v>0</v>
      </c>
      <c r="R18" s="224"/>
      <c r="S18" s="225"/>
      <c r="T18" s="225"/>
      <c r="U18" s="225"/>
      <c r="V18" s="225"/>
      <c r="W18" s="225"/>
      <c r="X18" s="225"/>
      <c r="Y18" s="13">
        <f t="shared" si="3"/>
        <v>0</v>
      </c>
      <c r="Z18" s="234"/>
      <c r="AA18" s="234"/>
      <c r="AB18" s="234"/>
      <c r="AC18" s="235"/>
      <c r="AD18" s="74">
        <f t="shared" si="4"/>
        <v>0</v>
      </c>
      <c r="AE18" s="150">
        <f t="shared" si="5"/>
        <v>0</v>
      </c>
    </row>
    <row r="19" spans="2:31" s="7" customFormat="1" ht="24" customHeight="1">
      <c r="B19" s="14">
        <v>12</v>
      </c>
      <c r="C19" s="12">
        <f>students!D19</f>
        <v>0</v>
      </c>
      <c r="D19" s="224"/>
      <c r="E19" s="225"/>
      <c r="F19" s="225"/>
      <c r="G19" s="225"/>
      <c r="H19" s="225"/>
      <c r="I19" s="225"/>
      <c r="J19" s="225"/>
      <c r="K19" s="13">
        <f t="shared" si="0"/>
        <v>0</v>
      </c>
      <c r="L19" s="234"/>
      <c r="M19" s="234"/>
      <c r="N19" s="234"/>
      <c r="O19" s="235"/>
      <c r="P19" s="74">
        <f t="shared" si="1"/>
        <v>0</v>
      </c>
      <c r="Q19" s="150">
        <f t="shared" si="2"/>
        <v>0</v>
      </c>
      <c r="R19" s="224"/>
      <c r="S19" s="225"/>
      <c r="T19" s="225"/>
      <c r="U19" s="225"/>
      <c r="V19" s="225"/>
      <c r="W19" s="225"/>
      <c r="X19" s="225"/>
      <c r="Y19" s="13">
        <f t="shared" si="3"/>
        <v>0</v>
      </c>
      <c r="Z19" s="234"/>
      <c r="AA19" s="234"/>
      <c r="AB19" s="234"/>
      <c r="AC19" s="235"/>
      <c r="AD19" s="74">
        <f t="shared" si="4"/>
        <v>0</v>
      </c>
      <c r="AE19" s="150">
        <f t="shared" si="5"/>
        <v>0</v>
      </c>
    </row>
    <row r="20" spans="2:31" s="7" customFormat="1" ht="24" customHeight="1">
      <c r="B20" s="14">
        <v>13</v>
      </c>
      <c r="C20" s="12">
        <f>students!D20</f>
        <v>0</v>
      </c>
      <c r="D20" s="224"/>
      <c r="E20" s="225"/>
      <c r="F20" s="225"/>
      <c r="G20" s="225"/>
      <c r="H20" s="225"/>
      <c r="I20" s="225"/>
      <c r="J20" s="225"/>
      <c r="K20" s="13">
        <f t="shared" si="0"/>
        <v>0</v>
      </c>
      <c r="L20" s="234"/>
      <c r="M20" s="234"/>
      <c r="N20" s="234"/>
      <c r="O20" s="235"/>
      <c r="P20" s="74">
        <f t="shared" si="1"/>
        <v>0</v>
      </c>
      <c r="Q20" s="150">
        <f t="shared" si="2"/>
        <v>0</v>
      </c>
      <c r="R20" s="224"/>
      <c r="S20" s="225"/>
      <c r="T20" s="225"/>
      <c r="U20" s="225"/>
      <c r="V20" s="225"/>
      <c r="W20" s="225"/>
      <c r="X20" s="225"/>
      <c r="Y20" s="13">
        <f t="shared" si="3"/>
        <v>0</v>
      </c>
      <c r="Z20" s="234"/>
      <c r="AA20" s="234"/>
      <c r="AB20" s="234"/>
      <c r="AC20" s="235"/>
      <c r="AD20" s="74">
        <f t="shared" si="4"/>
        <v>0</v>
      </c>
      <c r="AE20" s="150">
        <f t="shared" si="5"/>
        <v>0</v>
      </c>
    </row>
    <row r="21" spans="2:31" s="7" customFormat="1" ht="24" customHeight="1">
      <c r="B21" s="14">
        <v>14</v>
      </c>
      <c r="C21" s="12">
        <f>students!D21</f>
        <v>0</v>
      </c>
      <c r="D21" s="224"/>
      <c r="E21" s="225"/>
      <c r="F21" s="225"/>
      <c r="G21" s="225"/>
      <c r="H21" s="225"/>
      <c r="I21" s="225"/>
      <c r="J21" s="225"/>
      <c r="K21" s="13">
        <f t="shared" si="0"/>
        <v>0</v>
      </c>
      <c r="L21" s="234"/>
      <c r="M21" s="234"/>
      <c r="N21" s="234"/>
      <c r="O21" s="235"/>
      <c r="P21" s="74">
        <f t="shared" si="1"/>
        <v>0</v>
      </c>
      <c r="Q21" s="150">
        <f t="shared" si="2"/>
        <v>0</v>
      </c>
      <c r="R21" s="224"/>
      <c r="S21" s="225"/>
      <c r="T21" s="225"/>
      <c r="U21" s="225"/>
      <c r="V21" s="225"/>
      <c r="W21" s="225"/>
      <c r="X21" s="225"/>
      <c r="Y21" s="13">
        <f t="shared" si="3"/>
        <v>0</v>
      </c>
      <c r="Z21" s="234"/>
      <c r="AA21" s="234"/>
      <c r="AB21" s="234"/>
      <c r="AC21" s="235"/>
      <c r="AD21" s="74">
        <f t="shared" si="4"/>
        <v>0</v>
      </c>
      <c r="AE21" s="150">
        <f t="shared" si="5"/>
        <v>0</v>
      </c>
    </row>
    <row r="22" spans="2:31" s="7" customFormat="1" ht="24" customHeight="1">
      <c r="B22" s="14">
        <v>15</v>
      </c>
      <c r="C22" s="12">
        <f>students!D22</f>
        <v>0</v>
      </c>
      <c r="D22" s="224"/>
      <c r="E22" s="225"/>
      <c r="F22" s="225"/>
      <c r="G22" s="225"/>
      <c r="H22" s="225"/>
      <c r="I22" s="225"/>
      <c r="J22" s="225"/>
      <c r="K22" s="13">
        <f t="shared" si="0"/>
        <v>0</v>
      </c>
      <c r="L22" s="234"/>
      <c r="M22" s="234"/>
      <c r="N22" s="234"/>
      <c r="O22" s="235"/>
      <c r="P22" s="74">
        <f t="shared" si="1"/>
        <v>0</v>
      </c>
      <c r="Q22" s="150">
        <f t="shared" si="2"/>
        <v>0</v>
      </c>
      <c r="R22" s="224"/>
      <c r="S22" s="225"/>
      <c r="T22" s="225"/>
      <c r="U22" s="225"/>
      <c r="V22" s="225"/>
      <c r="W22" s="225"/>
      <c r="X22" s="225"/>
      <c r="Y22" s="13">
        <f t="shared" si="3"/>
        <v>0</v>
      </c>
      <c r="Z22" s="234"/>
      <c r="AA22" s="234"/>
      <c r="AB22" s="234"/>
      <c r="AC22" s="235"/>
      <c r="AD22" s="74">
        <f t="shared" si="4"/>
        <v>0</v>
      </c>
      <c r="AE22" s="150">
        <f t="shared" si="5"/>
        <v>0</v>
      </c>
    </row>
    <row r="23" spans="2:31" s="7" customFormat="1" ht="24" customHeight="1">
      <c r="B23" s="14">
        <v>16</v>
      </c>
      <c r="C23" s="12">
        <f>students!D23</f>
        <v>0</v>
      </c>
      <c r="D23" s="224"/>
      <c r="E23" s="225"/>
      <c r="F23" s="225"/>
      <c r="G23" s="225"/>
      <c r="H23" s="225"/>
      <c r="I23" s="225"/>
      <c r="J23" s="225"/>
      <c r="K23" s="13">
        <f t="shared" si="0"/>
        <v>0</v>
      </c>
      <c r="L23" s="234"/>
      <c r="M23" s="234"/>
      <c r="N23" s="234"/>
      <c r="O23" s="235"/>
      <c r="P23" s="74">
        <f t="shared" si="1"/>
        <v>0</v>
      </c>
      <c r="Q23" s="150">
        <f t="shared" si="2"/>
        <v>0</v>
      </c>
      <c r="R23" s="224"/>
      <c r="S23" s="225"/>
      <c r="T23" s="225"/>
      <c r="U23" s="225"/>
      <c r="V23" s="225"/>
      <c r="W23" s="225"/>
      <c r="X23" s="225"/>
      <c r="Y23" s="13">
        <f t="shared" si="3"/>
        <v>0</v>
      </c>
      <c r="Z23" s="234"/>
      <c r="AA23" s="234"/>
      <c r="AB23" s="234"/>
      <c r="AC23" s="235"/>
      <c r="AD23" s="74">
        <f t="shared" si="4"/>
        <v>0</v>
      </c>
      <c r="AE23" s="150">
        <f t="shared" si="5"/>
        <v>0</v>
      </c>
    </row>
    <row r="24" spans="2:31" s="7" customFormat="1" ht="24" customHeight="1">
      <c r="B24" s="14">
        <v>17</v>
      </c>
      <c r="C24" s="12">
        <f>students!D24</f>
        <v>0</v>
      </c>
      <c r="D24" s="224"/>
      <c r="E24" s="225"/>
      <c r="F24" s="225"/>
      <c r="G24" s="225"/>
      <c r="H24" s="225"/>
      <c r="I24" s="225"/>
      <c r="J24" s="225"/>
      <c r="K24" s="13">
        <f t="shared" si="0"/>
        <v>0</v>
      </c>
      <c r="L24" s="234"/>
      <c r="M24" s="234"/>
      <c r="N24" s="234"/>
      <c r="O24" s="235"/>
      <c r="P24" s="74">
        <f t="shared" si="1"/>
        <v>0</v>
      </c>
      <c r="Q24" s="150">
        <f t="shared" si="2"/>
        <v>0</v>
      </c>
      <c r="R24" s="224"/>
      <c r="S24" s="225"/>
      <c r="T24" s="225"/>
      <c r="U24" s="225"/>
      <c r="V24" s="225"/>
      <c r="W24" s="225"/>
      <c r="X24" s="225"/>
      <c r="Y24" s="13">
        <f t="shared" si="3"/>
        <v>0</v>
      </c>
      <c r="Z24" s="234"/>
      <c r="AA24" s="234"/>
      <c r="AB24" s="234"/>
      <c r="AC24" s="235"/>
      <c r="AD24" s="74">
        <f t="shared" si="4"/>
        <v>0</v>
      </c>
      <c r="AE24" s="150">
        <f t="shared" si="5"/>
        <v>0</v>
      </c>
    </row>
    <row r="25" spans="2:31" s="7" customFormat="1" ht="24" customHeight="1">
      <c r="B25" s="14">
        <v>18</v>
      </c>
      <c r="C25" s="12">
        <f>students!D25</f>
        <v>0</v>
      </c>
      <c r="D25" s="224"/>
      <c r="E25" s="225"/>
      <c r="F25" s="225"/>
      <c r="G25" s="225"/>
      <c r="H25" s="225"/>
      <c r="I25" s="225"/>
      <c r="J25" s="225"/>
      <c r="K25" s="13">
        <f t="shared" si="0"/>
        <v>0</v>
      </c>
      <c r="L25" s="234"/>
      <c r="M25" s="234"/>
      <c r="N25" s="234"/>
      <c r="O25" s="235"/>
      <c r="P25" s="74">
        <f t="shared" si="1"/>
        <v>0</v>
      </c>
      <c r="Q25" s="150">
        <f t="shared" si="2"/>
        <v>0</v>
      </c>
      <c r="R25" s="224"/>
      <c r="S25" s="225"/>
      <c r="T25" s="225"/>
      <c r="U25" s="225"/>
      <c r="V25" s="225"/>
      <c r="W25" s="225"/>
      <c r="X25" s="225"/>
      <c r="Y25" s="13">
        <f t="shared" si="3"/>
        <v>0</v>
      </c>
      <c r="Z25" s="234"/>
      <c r="AA25" s="234"/>
      <c r="AB25" s="234"/>
      <c r="AC25" s="235"/>
      <c r="AD25" s="74">
        <f t="shared" si="4"/>
        <v>0</v>
      </c>
      <c r="AE25" s="150">
        <f t="shared" si="5"/>
        <v>0</v>
      </c>
    </row>
    <row r="26" spans="2:31" s="7" customFormat="1" ht="24" customHeight="1">
      <c r="B26" s="14">
        <v>19</v>
      </c>
      <c r="C26" s="12">
        <f>students!D26</f>
        <v>0</v>
      </c>
      <c r="D26" s="224"/>
      <c r="E26" s="225"/>
      <c r="F26" s="225"/>
      <c r="G26" s="225"/>
      <c r="H26" s="225"/>
      <c r="I26" s="225"/>
      <c r="J26" s="225"/>
      <c r="K26" s="13">
        <f t="shared" si="0"/>
        <v>0</v>
      </c>
      <c r="L26" s="234"/>
      <c r="M26" s="234"/>
      <c r="N26" s="234"/>
      <c r="O26" s="235"/>
      <c r="P26" s="74">
        <f t="shared" si="1"/>
        <v>0</v>
      </c>
      <c r="Q26" s="150">
        <f t="shared" si="2"/>
        <v>0</v>
      </c>
      <c r="R26" s="224"/>
      <c r="S26" s="225"/>
      <c r="T26" s="225"/>
      <c r="U26" s="225"/>
      <c r="V26" s="225"/>
      <c r="W26" s="225"/>
      <c r="X26" s="225"/>
      <c r="Y26" s="13">
        <f t="shared" si="3"/>
        <v>0</v>
      </c>
      <c r="Z26" s="234"/>
      <c r="AA26" s="234"/>
      <c r="AB26" s="234"/>
      <c r="AC26" s="235"/>
      <c r="AD26" s="74">
        <f t="shared" si="4"/>
        <v>0</v>
      </c>
      <c r="AE26" s="150">
        <f t="shared" si="5"/>
        <v>0</v>
      </c>
    </row>
    <row r="27" spans="2:31" s="7" customFormat="1" ht="24" customHeight="1">
      <c r="B27" s="14">
        <v>20</v>
      </c>
      <c r="C27" s="12">
        <f>students!D27</f>
        <v>0</v>
      </c>
      <c r="D27" s="224"/>
      <c r="E27" s="225"/>
      <c r="F27" s="225"/>
      <c r="G27" s="225"/>
      <c r="H27" s="225"/>
      <c r="I27" s="225"/>
      <c r="J27" s="225"/>
      <c r="K27" s="13">
        <f t="shared" si="0"/>
        <v>0</v>
      </c>
      <c r="L27" s="234"/>
      <c r="M27" s="234"/>
      <c r="N27" s="234"/>
      <c r="O27" s="235"/>
      <c r="P27" s="74">
        <f t="shared" si="1"/>
        <v>0</v>
      </c>
      <c r="Q27" s="150">
        <f t="shared" si="2"/>
        <v>0</v>
      </c>
      <c r="R27" s="224"/>
      <c r="S27" s="225"/>
      <c r="T27" s="225"/>
      <c r="U27" s="225"/>
      <c r="V27" s="225"/>
      <c r="W27" s="225"/>
      <c r="X27" s="225"/>
      <c r="Y27" s="13">
        <f t="shared" si="3"/>
        <v>0</v>
      </c>
      <c r="Z27" s="234"/>
      <c r="AA27" s="234"/>
      <c r="AB27" s="234"/>
      <c r="AC27" s="235"/>
      <c r="AD27" s="74">
        <f t="shared" si="4"/>
        <v>0</v>
      </c>
      <c r="AE27" s="150">
        <f t="shared" si="5"/>
        <v>0</v>
      </c>
    </row>
    <row r="28" spans="2:31" s="7" customFormat="1" ht="24" customHeight="1">
      <c r="B28" s="14">
        <v>21</v>
      </c>
      <c r="C28" s="12">
        <f>students!D28</f>
        <v>0</v>
      </c>
      <c r="D28" s="224"/>
      <c r="E28" s="225"/>
      <c r="F28" s="225"/>
      <c r="G28" s="225"/>
      <c r="H28" s="225"/>
      <c r="I28" s="225"/>
      <c r="J28" s="225"/>
      <c r="K28" s="13">
        <f t="shared" si="0"/>
        <v>0</v>
      </c>
      <c r="L28" s="234"/>
      <c r="M28" s="234"/>
      <c r="N28" s="234"/>
      <c r="O28" s="235"/>
      <c r="P28" s="74">
        <f t="shared" si="1"/>
        <v>0</v>
      </c>
      <c r="Q28" s="150">
        <f t="shared" si="2"/>
        <v>0</v>
      </c>
      <c r="R28" s="224"/>
      <c r="S28" s="225"/>
      <c r="T28" s="225"/>
      <c r="U28" s="225"/>
      <c r="V28" s="225"/>
      <c r="W28" s="225"/>
      <c r="X28" s="225"/>
      <c r="Y28" s="13">
        <f t="shared" si="3"/>
        <v>0</v>
      </c>
      <c r="Z28" s="234"/>
      <c r="AA28" s="234"/>
      <c r="AB28" s="234"/>
      <c r="AC28" s="235"/>
      <c r="AD28" s="74">
        <f t="shared" si="4"/>
        <v>0</v>
      </c>
      <c r="AE28" s="150">
        <f t="shared" si="5"/>
        <v>0</v>
      </c>
    </row>
    <row r="29" spans="2:31" s="7" customFormat="1" ht="24" customHeight="1">
      <c r="B29" s="14">
        <v>22</v>
      </c>
      <c r="C29" s="12">
        <f>students!D29</f>
        <v>0</v>
      </c>
      <c r="D29" s="224"/>
      <c r="E29" s="225"/>
      <c r="F29" s="225"/>
      <c r="G29" s="225"/>
      <c r="H29" s="225"/>
      <c r="I29" s="225"/>
      <c r="J29" s="225"/>
      <c r="K29" s="13">
        <f t="shared" si="0"/>
        <v>0</v>
      </c>
      <c r="L29" s="234"/>
      <c r="M29" s="234"/>
      <c r="N29" s="234"/>
      <c r="O29" s="235"/>
      <c r="P29" s="74">
        <f t="shared" si="1"/>
        <v>0</v>
      </c>
      <c r="Q29" s="150">
        <f t="shared" si="2"/>
        <v>0</v>
      </c>
      <c r="R29" s="224"/>
      <c r="S29" s="225"/>
      <c r="T29" s="225"/>
      <c r="U29" s="225"/>
      <c r="V29" s="225"/>
      <c r="W29" s="225"/>
      <c r="X29" s="225"/>
      <c r="Y29" s="13">
        <f t="shared" si="3"/>
        <v>0</v>
      </c>
      <c r="Z29" s="234"/>
      <c r="AA29" s="234"/>
      <c r="AB29" s="234"/>
      <c r="AC29" s="235"/>
      <c r="AD29" s="74">
        <f t="shared" si="4"/>
        <v>0</v>
      </c>
      <c r="AE29" s="150">
        <f t="shared" si="5"/>
        <v>0</v>
      </c>
    </row>
    <row r="30" spans="2:31" s="7" customFormat="1" ht="24" customHeight="1">
      <c r="B30" s="14">
        <v>23</v>
      </c>
      <c r="C30" s="12">
        <f>students!D30</f>
        <v>0</v>
      </c>
      <c r="D30" s="224"/>
      <c r="E30" s="225"/>
      <c r="F30" s="225"/>
      <c r="G30" s="225"/>
      <c r="H30" s="225"/>
      <c r="I30" s="225"/>
      <c r="J30" s="225"/>
      <c r="K30" s="13">
        <f t="shared" si="0"/>
        <v>0</v>
      </c>
      <c r="L30" s="234"/>
      <c r="M30" s="234"/>
      <c r="N30" s="234"/>
      <c r="O30" s="235"/>
      <c r="P30" s="74">
        <f t="shared" si="1"/>
        <v>0</v>
      </c>
      <c r="Q30" s="150">
        <f t="shared" si="2"/>
        <v>0</v>
      </c>
      <c r="R30" s="224"/>
      <c r="S30" s="225"/>
      <c r="T30" s="225"/>
      <c r="U30" s="225"/>
      <c r="V30" s="225"/>
      <c r="W30" s="225"/>
      <c r="X30" s="225"/>
      <c r="Y30" s="13">
        <f t="shared" si="3"/>
        <v>0</v>
      </c>
      <c r="Z30" s="234"/>
      <c r="AA30" s="234"/>
      <c r="AB30" s="234"/>
      <c r="AC30" s="235"/>
      <c r="AD30" s="74">
        <f t="shared" si="4"/>
        <v>0</v>
      </c>
      <c r="AE30" s="150">
        <f t="shared" si="5"/>
        <v>0</v>
      </c>
    </row>
    <row r="31" spans="2:31" s="7" customFormat="1" ht="24" customHeight="1">
      <c r="B31" s="14">
        <v>24</v>
      </c>
      <c r="C31" s="12">
        <f>students!D31</f>
        <v>0</v>
      </c>
      <c r="D31" s="224"/>
      <c r="E31" s="225"/>
      <c r="F31" s="225"/>
      <c r="G31" s="225"/>
      <c r="H31" s="225"/>
      <c r="I31" s="225"/>
      <c r="J31" s="225"/>
      <c r="K31" s="13">
        <f t="shared" si="0"/>
        <v>0</v>
      </c>
      <c r="L31" s="234"/>
      <c r="M31" s="234"/>
      <c r="N31" s="234"/>
      <c r="O31" s="235"/>
      <c r="P31" s="74">
        <f t="shared" si="1"/>
        <v>0</v>
      </c>
      <c r="Q31" s="150">
        <f t="shared" si="2"/>
        <v>0</v>
      </c>
      <c r="R31" s="224"/>
      <c r="S31" s="225"/>
      <c r="T31" s="225"/>
      <c r="U31" s="225"/>
      <c r="V31" s="225"/>
      <c r="W31" s="225"/>
      <c r="X31" s="225"/>
      <c r="Y31" s="13">
        <f t="shared" si="3"/>
        <v>0</v>
      </c>
      <c r="Z31" s="234"/>
      <c r="AA31" s="234"/>
      <c r="AB31" s="234"/>
      <c r="AC31" s="235"/>
      <c r="AD31" s="74">
        <f t="shared" si="4"/>
        <v>0</v>
      </c>
      <c r="AE31" s="150">
        <f t="shared" si="5"/>
        <v>0</v>
      </c>
    </row>
    <row r="32" spans="2:31" s="7" customFormat="1" ht="24" customHeight="1">
      <c r="B32" s="14">
        <v>25</v>
      </c>
      <c r="C32" s="12">
        <f>students!D32</f>
        <v>0</v>
      </c>
      <c r="D32" s="224"/>
      <c r="E32" s="225"/>
      <c r="F32" s="225"/>
      <c r="G32" s="225"/>
      <c r="H32" s="225"/>
      <c r="I32" s="225"/>
      <c r="J32" s="225"/>
      <c r="K32" s="13">
        <f t="shared" si="0"/>
        <v>0</v>
      </c>
      <c r="L32" s="234"/>
      <c r="M32" s="234"/>
      <c r="N32" s="234"/>
      <c r="O32" s="235"/>
      <c r="P32" s="74">
        <f t="shared" si="1"/>
        <v>0</v>
      </c>
      <c r="Q32" s="150">
        <f t="shared" si="2"/>
        <v>0</v>
      </c>
      <c r="R32" s="224"/>
      <c r="S32" s="225"/>
      <c r="T32" s="225"/>
      <c r="U32" s="225"/>
      <c r="V32" s="225"/>
      <c r="W32" s="225"/>
      <c r="X32" s="225"/>
      <c r="Y32" s="13">
        <f t="shared" si="3"/>
        <v>0</v>
      </c>
      <c r="Z32" s="234"/>
      <c r="AA32" s="234"/>
      <c r="AB32" s="234"/>
      <c r="AC32" s="235"/>
      <c r="AD32" s="74">
        <f t="shared" si="4"/>
        <v>0</v>
      </c>
      <c r="AE32" s="150">
        <f t="shared" si="5"/>
        <v>0</v>
      </c>
    </row>
    <row r="33" spans="2:31" s="7" customFormat="1" ht="24" customHeight="1">
      <c r="B33" s="14">
        <v>26</v>
      </c>
      <c r="C33" s="12">
        <f>students!D33</f>
        <v>0</v>
      </c>
      <c r="D33" s="224"/>
      <c r="E33" s="225"/>
      <c r="F33" s="225"/>
      <c r="G33" s="225"/>
      <c r="H33" s="225"/>
      <c r="I33" s="225"/>
      <c r="J33" s="225"/>
      <c r="K33" s="13">
        <f t="shared" si="0"/>
        <v>0</v>
      </c>
      <c r="L33" s="234"/>
      <c r="M33" s="234"/>
      <c r="N33" s="234"/>
      <c r="O33" s="235"/>
      <c r="P33" s="74">
        <f t="shared" si="1"/>
        <v>0</v>
      </c>
      <c r="Q33" s="150">
        <f t="shared" si="2"/>
        <v>0</v>
      </c>
      <c r="R33" s="224"/>
      <c r="S33" s="225"/>
      <c r="T33" s="225"/>
      <c r="U33" s="225"/>
      <c r="V33" s="225"/>
      <c r="W33" s="225"/>
      <c r="X33" s="225"/>
      <c r="Y33" s="13">
        <f t="shared" si="3"/>
        <v>0</v>
      </c>
      <c r="Z33" s="234"/>
      <c r="AA33" s="234"/>
      <c r="AB33" s="234"/>
      <c r="AC33" s="235"/>
      <c r="AD33" s="74">
        <f t="shared" si="4"/>
        <v>0</v>
      </c>
      <c r="AE33" s="150">
        <f t="shared" si="5"/>
        <v>0</v>
      </c>
    </row>
    <row r="34" spans="2:31" s="7" customFormat="1" ht="24" customHeight="1">
      <c r="B34" s="14">
        <v>27</v>
      </c>
      <c r="C34" s="12">
        <f>students!D34</f>
        <v>0</v>
      </c>
      <c r="D34" s="224"/>
      <c r="E34" s="225"/>
      <c r="F34" s="225"/>
      <c r="G34" s="225"/>
      <c r="H34" s="225"/>
      <c r="I34" s="225"/>
      <c r="J34" s="225"/>
      <c r="K34" s="13">
        <f t="shared" si="0"/>
        <v>0</v>
      </c>
      <c r="L34" s="234"/>
      <c r="M34" s="234"/>
      <c r="N34" s="234"/>
      <c r="O34" s="235"/>
      <c r="P34" s="74">
        <f t="shared" si="1"/>
        <v>0</v>
      </c>
      <c r="Q34" s="150">
        <f t="shared" si="2"/>
        <v>0</v>
      </c>
      <c r="R34" s="224"/>
      <c r="S34" s="225"/>
      <c r="T34" s="225"/>
      <c r="U34" s="225"/>
      <c r="V34" s="225"/>
      <c r="W34" s="225"/>
      <c r="X34" s="225"/>
      <c r="Y34" s="13">
        <f t="shared" si="3"/>
        <v>0</v>
      </c>
      <c r="Z34" s="234"/>
      <c r="AA34" s="234"/>
      <c r="AB34" s="234"/>
      <c r="AC34" s="235"/>
      <c r="AD34" s="74">
        <f t="shared" si="4"/>
        <v>0</v>
      </c>
      <c r="AE34" s="150">
        <f t="shared" si="5"/>
        <v>0</v>
      </c>
    </row>
    <row r="35" spans="2:31" s="7" customFormat="1" ht="24" customHeight="1">
      <c r="B35" s="14">
        <v>28</v>
      </c>
      <c r="C35" s="12">
        <f>students!D35</f>
        <v>0</v>
      </c>
      <c r="D35" s="224"/>
      <c r="E35" s="225"/>
      <c r="F35" s="225"/>
      <c r="G35" s="225"/>
      <c r="H35" s="225"/>
      <c r="I35" s="225"/>
      <c r="J35" s="225"/>
      <c r="K35" s="13">
        <f t="shared" si="0"/>
        <v>0</v>
      </c>
      <c r="L35" s="234"/>
      <c r="M35" s="234"/>
      <c r="N35" s="234"/>
      <c r="O35" s="235"/>
      <c r="P35" s="74">
        <f t="shared" si="1"/>
        <v>0</v>
      </c>
      <c r="Q35" s="150">
        <f t="shared" si="2"/>
        <v>0</v>
      </c>
      <c r="R35" s="224"/>
      <c r="S35" s="225"/>
      <c r="T35" s="225"/>
      <c r="U35" s="225"/>
      <c r="V35" s="225"/>
      <c r="W35" s="225"/>
      <c r="X35" s="225"/>
      <c r="Y35" s="13">
        <f t="shared" si="3"/>
        <v>0</v>
      </c>
      <c r="Z35" s="234"/>
      <c r="AA35" s="234"/>
      <c r="AB35" s="234"/>
      <c r="AC35" s="235"/>
      <c r="AD35" s="74">
        <f t="shared" si="4"/>
        <v>0</v>
      </c>
      <c r="AE35" s="150">
        <f t="shared" si="5"/>
        <v>0</v>
      </c>
    </row>
    <row r="36" spans="2:31" s="7" customFormat="1" ht="24" customHeight="1">
      <c r="B36" s="14">
        <v>29</v>
      </c>
      <c r="C36" s="12">
        <f>students!D36</f>
        <v>0</v>
      </c>
      <c r="D36" s="224"/>
      <c r="E36" s="225"/>
      <c r="F36" s="225"/>
      <c r="G36" s="225"/>
      <c r="H36" s="225"/>
      <c r="I36" s="225"/>
      <c r="J36" s="225"/>
      <c r="K36" s="13">
        <f t="shared" si="0"/>
        <v>0</v>
      </c>
      <c r="L36" s="234"/>
      <c r="M36" s="234"/>
      <c r="N36" s="234"/>
      <c r="O36" s="235"/>
      <c r="P36" s="74">
        <f t="shared" si="1"/>
        <v>0</v>
      </c>
      <c r="Q36" s="150">
        <f t="shared" si="2"/>
        <v>0</v>
      </c>
      <c r="R36" s="224"/>
      <c r="S36" s="225"/>
      <c r="T36" s="225"/>
      <c r="U36" s="225"/>
      <c r="V36" s="225"/>
      <c r="W36" s="225"/>
      <c r="X36" s="225"/>
      <c r="Y36" s="13">
        <f t="shared" si="3"/>
        <v>0</v>
      </c>
      <c r="Z36" s="234"/>
      <c r="AA36" s="234"/>
      <c r="AB36" s="234"/>
      <c r="AC36" s="235"/>
      <c r="AD36" s="74">
        <f t="shared" si="4"/>
        <v>0</v>
      </c>
      <c r="AE36" s="150">
        <f t="shared" si="5"/>
        <v>0</v>
      </c>
    </row>
    <row r="37" spans="2:31" s="7" customFormat="1" ht="24" customHeight="1">
      <c r="B37" s="14">
        <v>30</v>
      </c>
      <c r="C37" s="12">
        <f>students!D37</f>
        <v>0</v>
      </c>
      <c r="D37" s="224"/>
      <c r="E37" s="225"/>
      <c r="F37" s="225"/>
      <c r="G37" s="225"/>
      <c r="H37" s="225"/>
      <c r="I37" s="225"/>
      <c r="J37" s="225"/>
      <c r="K37" s="13">
        <f t="shared" si="0"/>
        <v>0</v>
      </c>
      <c r="L37" s="234"/>
      <c r="M37" s="234"/>
      <c r="N37" s="234"/>
      <c r="O37" s="235"/>
      <c r="P37" s="74">
        <f t="shared" si="1"/>
        <v>0</v>
      </c>
      <c r="Q37" s="150">
        <f t="shared" si="2"/>
        <v>0</v>
      </c>
      <c r="R37" s="224"/>
      <c r="S37" s="225"/>
      <c r="T37" s="225"/>
      <c r="U37" s="225"/>
      <c r="V37" s="225"/>
      <c r="W37" s="225"/>
      <c r="X37" s="225"/>
      <c r="Y37" s="13">
        <f t="shared" si="3"/>
        <v>0</v>
      </c>
      <c r="Z37" s="234"/>
      <c r="AA37" s="234"/>
      <c r="AB37" s="234"/>
      <c r="AC37" s="235"/>
      <c r="AD37" s="74">
        <f t="shared" si="4"/>
        <v>0</v>
      </c>
      <c r="AE37" s="150">
        <f t="shared" si="5"/>
        <v>0</v>
      </c>
    </row>
    <row r="38" spans="2:31" s="7" customFormat="1" ht="24" customHeight="1">
      <c r="B38" s="14">
        <v>31</v>
      </c>
      <c r="C38" s="12">
        <f>students!D38</f>
        <v>0</v>
      </c>
      <c r="D38" s="224"/>
      <c r="E38" s="225"/>
      <c r="F38" s="225"/>
      <c r="G38" s="225"/>
      <c r="H38" s="225"/>
      <c r="I38" s="225"/>
      <c r="J38" s="225"/>
      <c r="K38" s="13">
        <f t="shared" si="0"/>
        <v>0</v>
      </c>
      <c r="L38" s="234"/>
      <c r="M38" s="234"/>
      <c r="N38" s="234"/>
      <c r="O38" s="235"/>
      <c r="P38" s="74">
        <f t="shared" si="1"/>
        <v>0</v>
      </c>
      <c r="Q38" s="150">
        <f t="shared" si="2"/>
        <v>0</v>
      </c>
      <c r="R38" s="224"/>
      <c r="S38" s="225"/>
      <c r="T38" s="225"/>
      <c r="U38" s="225"/>
      <c r="V38" s="225"/>
      <c r="W38" s="225"/>
      <c r="X38" s="225"/>
      <c r="Y38" s="13">
        <f t="shared" si="3"/>
        <v>0</v>
      </c>
      <c r="Z38" s="234"/>
      <c r="AA38" s="234"/>
      <c r="AB38" s="234"/>
      <c r="AC38" s="235"/>
      <c r="AD38" s="74">
        <f t="shared" si="4"/>
        <v>0</v>
      </c>
      <c r="AE38" s="150">
        <f t="shared" si="5"/>
        <v>0</v>
      </c>
    </row>
    <row r="39" spans="2:31" s="7" customFormat="1" ht="24" customHeight="1">
      <c r="B39" s="14">
        <v>32</v>
      </c>
      <c r="C39" s="12">
        <f>students!D39</f>
        <v>0</v>
      </c>
      <c r="D39" s="224"/>
      <c r="E39" s="225"/>
      <c r="F39" s="225"/>
      <c r="G39" s="225"/>
      <c r="H39" s="225"/>
      <c r="I39" s="225"/>
      <c r="J39" s="225"/>
      <c r="K39" s="13">
        <f t="shared" si="0"/>
        <v>0</v>
      </c>
      <c r="L39" s="234"/>
      <c r="M39" s="234"/>
      <c r="N39" s="234"/>
      <c r="O39" s="235"/>
      <c r="P39" s="74">
        <f t="shared" si="1"/>
        <v>0</v>
      </c>
      <c r="Q39" s="150">
        <f t="shared" si="2"/>
        <v>0</v>
      </c>
      <c r="R39" s="224"/>
      <c r="S39" s="225"/>
      <c r="T39" s="225"/>
      <c r="U39" s="225"/>
      <c r="V39" s="225"/>
      <c r="W39" s="225"/>
      <c r="X39" s="225"/>
      <c r="Y39" s="13">
        <f t="shared" si="3"/>
        <v>0</v>
      </c>
      <c r="Z39" s="234"/>
      <c r="AA39" s="234"/>
      <c r="AB39" s="234"/>
      <c r="AC39" s="235"/>
      <c r="AD39" s="74">
        <f t="shared" si="4"/>
        <v>0</v>
      </c>
      <c r="AE39" s="150">
        <f t="shared" si="5"/>
        <v>0</v>
      </c>
    </row>
    <row r="40" spans="2:31" s="7" customFormat="1" ht="24" customHeight="1">
      <c r="B40" s="14">
        <v>33</v>
      </c>
      <c r="C40" s="12">
        <f>students!D40</f>
        <v>0</v>
      </c>
      <c r="D40" s="224"/>
      <c r="E40" s="225"/>
      <c r="F40" s="225"/>
      <c r="G40" s="225"/>
      <c r="H40" s="225"/>
      <c r="I40" s="225"/>
      <c r="J40" s="225"/>
      <c r="K40" s="13">
        <f t="shared" si="0"/>
        <v>0</v>
      </c>
      <c r="L40" s="234"/>
      <c r="M40" s="234"/>
      <c r="N40" s="234"/>
      <c r="O40" s="235"/>
      <c r="P40" s="74">
        <f t="shared" si="1"/>
        <v>0</v>
      </c>
      <c r="Q40" s="150">
        <f t="shared" si="2"/>
        <v>0</v>
      </c>
      <c r="R40" s="224"/>
      <c r="S40" s="225"/>
      <c r="T40" s="225"/>
      <c r="U40" s="225"/>
      <c r="V40" s="225"/>
      <c r="W40" s="225"/>
      <c r="X40" s="225"/>
      <c r="Y40" s="13">
        <f t="shared" si="3"/>
        <v>0</v>
      </c>
      <c r="Z40" s="234"/>
      <c r="AA40" s="234"/>
      <c r="AB40" s="234"/>
      <c r="AC40" s="235"/>
      <c r="AD40" s="74">
        <f t="shared" si="4"/>
        <v>0</v>
      </c>
      <c r="AE40" s="150">
        <f t="shared" si="5"/>
        <v>0</v>
      </c>
    </row>
    <row r="41" spans="2:31" s="7" customFormat="1" ht="24" customHeight="1">
      <c r="B41" s="14">
        <v>34</v>
      </c>
      <c r="C41" s="12">
        <f>students!D41</f>
        <v>0</v>
      </c>
      <c r="D41" s="224"/>
      <c r="E41" s="225"/>
      <c r="F41" s="225"/>
      <c r="G41" s="225"/>
      <c r="H41" s="225"/>
      <c r="I41" s="225"/>
      <c r="J41" s="225"/>
      <c r="K41" s="13">
        <f t="shared" si="0"/>
        <v>0</v>
      </c>
      <c r="L41" s="234"/>
      <c r="M41" s="234"/>
      <c r="N41" s="234"/>
      <c r="O41" s="235"/>
      <c r="P41" s="74">
        <f t="shared" si="1"/>
        <v>0</v>
      </c>
      <c r="Q41" s="150">
        <f t="shared" si="2"/>
        <v>0</v>
      </c>
      <c r="R41" s="224"/>
      <c r="S41" s="225"/>
      <c r="T41" s="225"/>
      <c r="U41" s="225"/>
      <c r="V41" s="225"/>
      <c r="W41" s="225"/>
      <c r="X41" s="225"/>
      <c r="Y41" s="13">
        <f t="shared" si="3"/>
        <v>0</v>
      </c>
      <c r="Z41" s="234"/>
      <c r="AA41" s="234"/>
      <c r="AB41" s="234"/>
      <c r="AC41" s="235"/>
      <c r="AD41" s="74">
        <f t="shared" si="4"/>
        <v>0</v>
      </c>
      <c r="AE41" s="150">
        <f t="shared" si="5"/>
        <v>0</v>
      </c>
    </row>
    <row r="42" spans="2:31" s="7" customFormat="1" ht="24" customHeight="1">
      <c r="B42" s="14">
        <v>35</v>
      </c>
      <c r="C42" s="12">
        <f>students!D42</f>
        <v>0</v>
      </c>
      <c r="D42" s="224"/>
      <c r="E42" s="225"/>
      <c r="F42" s="225"/>
      <c r="G42" s="225"/>
      <c r="H42" s="225"/>
      <c r="I42" s="225"/>
      <c r="J42" s="225"/>
      <c r="K42" s="13">
        <f t="shared" si="0"/>
        <v>0</v>
      </c>
      <c r="L42" s="234"/>
      <c r="M42" s="234"/>
      <c r="N42" s="234"/>
      <c r="O42" s="235"/>
      <c r="P42" s="74">
        <f t="shared" si="1"/>
        <v>0</v>
      </c>
      <c r="Q42" s="150">
        <f t="shared" si="2"/>
        <v>0</v>
      </c>
      <c r="R42" s="224"/>
      <c r="S42" s="225"/>
      <c r="T42" s="225"/>
      <c r="U42" s="225"/>
      <c r="V42" s="225"/>
      <c r="W42" s="225"/>
      <c r="X42" s="225"/>
      <c r="Y42" s="13">
        <f t="shared" si="3"/>
        <v>0</v>
      </c>
      <c r="Z42" s="234"/>
      <c r="AA42" s="234"/>
      <c r="AB42" s="234"/>
      <c r="AC42" s="235"/>
      <c r="AD42" s="74">
        <f t="shared" si="4"/>
        <v>0</v>
      </c>
      <c r="AE42" s="150">
        <f t="shared" si="5"/>
        <v>0</v>
      </c>
    </row>
    <row r="43" spans="2:31" s="7" customFormat="1" ht="24" customHeight="1">
      <c r="B43" s="14">
        <v>36</v>
      </c>
      <c r="C43" s="12">
        <f>students!D43</f>
        <v>0</v>
      </c>
      <c r="D43" s="224"/>
      <c r="E43" s="225"/>
      <c r="F43" s="225"/>
      <c r="G43" s="225"/>
      <c r="H43" s="225"/>
      <c r="I43" s="225"/>
      <c r="J43" s="225"/>
      <c r="K43" s="13">
        <f t="shared" si="0"/>
        <v>0</v>
      </c>
      <c r="L43" s="234"/>
      <c r="M43" s="234"/>
      <c r="N43" s="234"/>
      <c r="O43" s="235"/>
      <c r="P43" s="74">
        <f t="shared" si="1"/>
        <v>0</v>
      </c>
      <c r="Q43" s="150">
        <f t="shared" si="2"/>
        <v>0</v>
      </c>
      <c r="R43" s="224"/>
      <c r="S43" s="225"/>
      <c r="T43" s="225"/>
      <c r="U43" s="225"/>
      <c r="V43" s="225"/>
      <c r="W43" s="225"/>
      <c r="X43" s="225"/>
      <c r="Y43" s="13">
        <f t="shared" si="3"/>
        <v>0</v>
      </c>
      <c r="Z43" s="234"/>
      <c r="AA43" s="234"/>
      <c r="AB43" s="234"/>
      <c r="AC43" s="235"/>
      <c r="AD43" s="74">
        <f t="shared" si="4"/>
        <v>0</v>
      </c>
      <c r="AE43" s="150">
        <f t="shared" si="5"/>
        <v>0</v>
      </c>
    </row>
    <row r="44" spans="2:31" s="7" customFormat="1" ht="24" customHeight="1">
      <c r="B44" s="14">
        <v>37</v>
      </c>
      <c r="C44" s="12">
        <f>students!D44</f>
        <v>0</v>
      </c>
      <c r="D44" s="224"/>
      <c r="E44" s="225"/>
      <c r="F44" s="225"/>
      <c r="G44" s="225"/>
      <c r="H44" s="225"/>
      <c r="I44" s="225"/>
      <c r="J44" s="225"/>
      <c r="K44" s="13">
        <f t="shared" si="0"/>
        <v>0</v>
      </c>
      <c r="L44" s="234"/>
      <c r="M44" s="234"/>
      <c r="N44" s="234"/>
      <c r="O44" s="235"/>
      <c r="P44" s="74">
        <f t="shared" si="1"/>
        <v>0</v>
      </c>
      <c r="Q44" s="150">
        <f t="shared" si="2"/>
        <v>0</v>
      </c>
      <c r="R44" s="224"/>
      <c r="S44" s="225"/>
      <c r="T44" s="225"/>
      <c r="U44" s="225"/>
      <c r="V44" s="225"/>
      <c r="W44" s="225"/>
      <c r="X44" s="225"/>
      <c r="Y44" s="13">
        <f t="shared" si="3"/>
        <v>0</v>
      </c>
      <c r="Z44" s="234"/>
      <c r="AA44" s="234"/>
      <c r="AB44" s="234"/>
      <c r="AC44" s="235"/>
      <c r="AD44" s="74">
        <f t="shared" si="4"/>
        <v>0</v>
      </c>
      <c r="AE44" s="150">
        <f t="shared" si="5"/>
        <v>0</v>
      </c>
    </row>
    <row r="45" spans="2:31" s="7" customFormat="1" ht="24" customHeight="1">
      <c r="B45" s="14">
        <v>38</v>
      </c>
      <c r="C45" s="12">
        <f>students!D45</f>
        <v>0</v>
      </c>
      <c r="D45" s="224"/>
      <c r="E45" s="225"/>
      <c r="F45" s="225"/>
      <c r="G45" s="225"/>
      <c r="H45" s="225"/>
      <c r="I45" s="225"/>
      <c r="J45" s="225"/>
      <c r="K45" s="13">
        <f t="shared" si="0"/>
        <v>0</v>
      </c>
      <c r="L45" s="234"/>
      <c r="M45" s="234"/>
      <c r="N45" s="234"/>
      <c r="O45" s="235"/>
      <c r="P45" s="74">
        <f t="shared" si="1"/>
        <v>0</v>
      </c>
      <c r="Q45" s="150">
        <f t="shared" si="2"/>
        <v>0</v>
      </c>
      <c r="R45" s="224"/>
      <c r="S45" s="225"/>
      <c r="T45" s="225"/>
      <c r="U45" s="225"/>
      <c r="V45" s="225"/>
      <c r="W45" s="225"/>
      <c r="X45" s="225"/>
      <c r="Y45" s="13">
        <f t="shared" si="3"/>
        <v>0</v>
      </c>
      <c r="Z45" s="234"/>
      <c r="AA45" s="234"/>
      <c r="AB45" s="234"/>
      <c r="AC45" s="235"/>
      <c r="AD45" s="74">
        <f t="shared" si="4"/>
        <v>0</v>
      </c>
      <c r="AE45" s="150">
        <f t="shared" si="5"/>
        <v>0</v>
      </c>
    </row>
    <row r="46" spans="2:31" s="7" customFormat="1" ht="24" customHeight="1">
      <c r="B46" s="14">
        <v>39</v>
      </c>
      <c r="C46" s="12">
        <f>students!D46</f>
        <v>0</v>
      </c>
      <c r="D46" s="224"/>
      <c r="E46" s="225"/>
      <c r="F46" s="225"/>
      <c r="G46" s="225"/>
      <c r="H46" s="225"/>
      <c r="I46" s="225"/>
      <c r="J46" s="225"/>
      <c r="K46" s="13">
        <f t="shared" si="0"/>
        <v>0</v>
      </c>
      <c r="L46" s="234"/>
      <c r="M46" s="234"/>
      <c r="N46" s="234"/>
      <c r="O46" s="235"/>
      <c r="P46" s="74">
        <f t="shared" si="1"/>
        <v>0</v>
      </c>
      <c r="Q46" s="150">
        <f t="shared" si="2"/>
        <v>0</v>
      </c>
      <c r="R46" s="224"/>
      <c r="S46" s="225"/>
      <c r="T46" s="225"/>
      <c r="U46" s="225"/>
      <c r="V46" s="225"/>
      <c r="W46" s="225"/>
      <c r="X46" s="225"/>
      <c r="Y46" s="13">
        <f t="shared" si="3"/>
        <v>0</v>
      </c>
      <c r="Z46" s="234"/>
      <c r="AA46" s="234"/>
      <c r="AB46" s="234"/>
      <c r="AC46" s="235"/>
      <c r="AD46" s="74">
        <f t="shared" si="4"/>
        <v>0</v>
      </c>
      <c r="AE46" s="150">
        <f t="shared" si="5"/>
        <v>0</v>
      </c>
    </row>
    <row r="47" spans="2:31" s="7" customFormat="1" ht="24" customHeight="1">
      <c r="B47" s="14">
        <v>40</v>
      </c>
      <c r="C47" s="12">
        <f>students!D47</f>
        <v>0</v>
      </c>
      <c r="D47" s="224"/>
      <c r="E47" s="225"/>
      <c r="F47" s="225"/>
      <c r="G47" s="225"/>
      <c r="H47" s="225"/>
      <c r="I47" s="225"/>
      <c r="J47" s="225"/>
      <c r="K47" s="13">
        <f t="shared" si="0"/>
        <v>0</v>
      </c>
      <c r="L47" s="234"/>
      <c r="M47" s="234"/>
      <c r="N47" s="234"/>
      <c r="O47" s="235"/>
      <c r="P47" s="74">
        <f t="shared" si="1"/>
        <v>0</v>
      </c>
      <c r="Q47" s="150">
        <f t="shared" si="2"/>
        <v>0</v>
      </c>
      <c r="R47" s="224"/>
      <c r="S47" s="225"/>
      <c r="T47" s="225"/>
      <c r="U47" s="225"/>
      <c r="V47" s="225"/>
      <c r="W47" s="225"/>
      <c r="X47" s="225"/>
      <c r="Y47" s="13">
        <f t="shared" si="3"/>
        <v>0</v>
      </c>
      <c r="Z47" s="234"/>
      <c r="AA47" s="234"/>
      <c r="AB47" s="234"/>
      <c r="AC47" s="235"/>
      <c r="AD47" s="74">
        <f t="shared" si="4"/>
        <v>0</v>
      </c>
      <c r="AE47" s="150">
        <f t="shared" si="5"/>
        <v>0</v>
      </c>
    </row>
    <row r="48" spans="2:31" s="7" customFormat="1" ht="24" customHeight="1">
      <c r="B48" s="14">
        <v>41</v>
      </c>
      <c r="C48" s="12">
        <f>students!D48</f>
        <v>0</v>
      </c>
      <c r="D48" s="224"/>
      <c r="E48" s="225"/>
      <c r="F48" s="225"/>
      <c r="G48" s="225"/>
      <c r="H48" s="225"/>
      <c r="I48" s="225"/>
      <c r="J48" s="225"/>
      <c r="K48" s="13">
        <f t="shared" si="0"/>
        <v>0</v>
      </c>
      <c r="L48" s="234"/>
      <c r="M48" s="234"/>
      <c r="N48" s="234"/>
      <c r="O48" s="235"/>
      <c r="P48" s="74">
        <f t="shared" si="1"/>
        <v>0</v>
      </c>
      <c r="Q48" s="150">
        <f t="shared" si="2"/>
        <v>0</v>
      </c>
      <c r="R48" s="224"/>
      <c r="S48" s="225"/>
      <c r="T48" s="225"/>
      <c r="U48" s="225"/>
      <c r="V48" s="225"/>
      <c r="W48" s="225"/>
      <c r="X48" s="225"/>
      <c r="Y48" s="13">
        <f t="shared" si="3"/>
        <v>0</v>
      </c>
      <c r="Z48" s="234"/>
      <c r="AA48" s="234"/>
      <c r="AB48" s="234"/>
      <c r="AC48" s="235"/>
      <c r="AD48" s="74">
        <f t="shared" si="4"/>
        <v>0</v>
      </c>
      <c r="AE48" s="150">
        <f t="shared" si="5"/>
        <v>0</v>
      </c>
    </row>
    <row r="49" spans="2:31" s="7" customFormat="1" ht="24" customHeight="1">
      <c r="B49" s="14">
        <v>42</v>
      </c>
      <c r="C49" s="12">
        <f>students!D49</f>
        <v>0</v>
      </c>
      <c r="D49" s="224"/>
      <c r="E49" s="225"/>
      <c r="F49" s="225"/>
      <c r="G49" s="225"/>
      <c r="H49" s="225"/>
      <c r="I49" s="225"/>
      <c r="J49" s="225"/>
      <c r="K49" s="13">
        <f t="shared" si="0"/>
        <v>0</v>
      </c>
      <c r="L49" s="234"/>
      <c r="M49" s="234"/>
      <c r="N49" s="234"/>
      <c r="O49" s="235"/>
      <c r="P49" s="74">
        <f t="shared" si="1"/>
        <v>0</v>
      </c>
      <c r="Q49" s="150">
        <f t="shared" si="2"/>
        <v>0</v>
      </c>
      <c r="R49" s="224"/>
      <c r="S49" s="225"/>
      <c r="T49" s="225"/>
      <c r="U49" s="225"/>
      <c r="V49" s="225"/>
      <c r="W49" s="225"/>
      <c r="X49" s="225"/>
      <c r="Y49" s="13">
        <f t="shared" si="3"/>
        <v>0</v>
      </c>
      <c r="Z49" s="234"/>
      <c r="AA49" s="234"/>
      <c r="AB49" s="234"/>
      <c r="AC49" s="235"/>
      <c r="AD49" s="74">
        <f t="shared" si="4"/>
        <v>0</v>
      </c>
      <c r="AE49" s="150">
        <f t="shared" si="5"/>
        <v>0</v>
      </c>
    </row>
    <row r="50" spans="2:31" s="7" customFormat="1" ht="24" customHeight="1">
      <c r="B50" s="14">
        <v>43</v>
      </c>
      <c r="C50" s="12">
        <f>students!D50</f>
        <v>0</v>
      </c>
      <c r="D50" s="224"/>
      <c r="E50" s="225"/>
      <c r="F50" s="225"/>
      <c r="G50" s="225"/>
      <c r="H50" s="225"/>
      <c r="I50" s="225"/>
      <c r="J50" s="225"/>
      <c r="K50" s="13">
        <f t="shared" si="0"/>
        <v>0</v>
      </c>
      <c r="L50" s="234"/>
      <c r="M50" s="234"/>
      <c r="N50" s="234"/>
      <c r="O50" s="235"/>
      <c r="P50" s="74">
        <f t="shared" si="1"/>
        <v>0</v>
      </c>
      <c r="Q50" s="150">
        <f t="shared" si="2"/>
        <v>0</v>
      </c>
      <c r="R50" s="224"/>
      <c r="S50" s="225"/>
      <c r="T50" s="225"/>
      <c r="U50" s="225"/>
      <c r="V50" s="225"/>
      <c r="W50" s="225"/>
      <c r="X50" s="225"/>
      <c r="Y50" s="13">
        <f t="shared" si="3"/>
        <v>0</v>
      </c>
      <c r="Z50" s="234"/>
      <c r="AA50" s="234"/>
      <c r="AB50" s="234"/>
      <c r="AC50" s="235"/>
      <c r="AD50" s="74">
        <f t="shared" si="4"/>
        <v>0</v>
      </c>
      <c r="AE50" s="150">
        <f t="shared" si="5"/>
        <v>0</v>
      </c>
    </row>
    <row r="51" spans="2:31" s="7" customFormat="1" ht="24" customHeight="1">
      <c r="B51" s="14">
        <v>44</v>
      </c>
      <c r="C51" s="12">
        <f>students!D51</f>
        <v>0</v>
      </c>
      <c r="D51" s="224"/>
      <c r="E51" s="225"/>
      <c r="F51" s="225"/>
      <c r="G51" s="225"/>
      <c r="H51" s="225"/>
      <c r="I51" s="225"/>
      <c r="J51" s="225"/>
      <c r="K51" s="13">
        <f t="shared" si="0"/>
        <v>0</v>
      </c>
      <c r="L51" s="234"/>
      <c r="M51" s="234"/>
      <c r="N51" s="234"/>
      <c r="O51" s="235"/>
      <c r="P51" s="74">
        <f t="shared" si="1"/>
        <v>0</v>
      </c>
      <c r="Q51" s="150">
        <f t="shared" si="2"/>
        <v>0</v>
      </c>
      <c r="R51" s="224"/>
      <c r="S51" s="225"/>
      <c r="T51" s="225"/>
      <c r="U51" s="225"/>
      <c r="V51" s="225"/>
      <c r="W51" s="225"/>
      <c r="X51" s="225"/>
      <c r="Y51" s="13">
        <f t="shared" si="3"/>
        <v>0</v>
      </c>
      <c r="Z51" s="234"/>
      <c r="AA51" s="234"/>
      <c r="AB51" s="234"/>
      <c r="AC51" s="235"/>
      <c r="AD51" s="74">
        <f t="shared" si="4"/>
        <v>0</v>
      </c>
      <c r="AE51" s="150">
        <f t="shared" si="5"/>
        <v>0</v>
      </c>
    </row>
    <row r="52" spans="2:31" s="7" customFormat="1" ht="24" customHeight="1">
      <c r="B52" s="14">
        <v>45</v>
      </c>
      <c r="C52" s="12">
        <f>students!D52</f>
        <v>0</v>
      </c>
      <c r="D52" s="224"/>
      <c r="E52" s="225"/>
      <c r="F52" s="225"/>
      <c r="G52" s="225"/>
      <c r="H52" s="225"/>
      <c r="I52" s="225"/>
      <c r="J52" s="225"/>
      <c r="K52" s="13">
        <f t="shared" si="0"/>
        <v>0</v>
      </c>
      <c r="L52" s="234"/>
      <c r="M52" s="234"/>
      <c r="N52" s="234"/>
      <c r="O52" s="235"/>
      <c r="P52" s="74">
        <f t="shared" si="1"/>
        <v>0</v>
      </c>
      <c r="Q52" s="150">
        <f t="shared" si="2"/>
        <v>0</v>
      </c>
      <c r="R52" s="224"/>
      <c r="S52" s="225"/>
      <c r="T52" s="225"/>
      <c r="U52" s="225"/>
      <c r="V52" s="225"/>
      <c r="W52" s="225"/>
      <c r="X52" s="225"/>
      <c r="Y52" s="13">
        <f t="shared" si="3"/>
        <v>0</v>
      </c>
      <c r="Z52" s="234"/>
      <c r="AA52" s="234"/>
      <c r="AB52" s="234"/>
      <c r="AC52" s="235"/>
      <c r="AD52" s="74">
        <f t="shared" si="4"/>
        <v>0</v>
      </c>
      <c r="AE52" s="150">
        <f t="shared" si="5"/>
        <v>0</v>
      </c>
    </row>
    <row r="53" spans="2:31" s="7" customFormat="1" ht="24" customHeight="1">
      <c r="B53" s="14">
        <v>46</v>
      </c>
      <c r="C53" s="12">
        <f>students!D53</f>
        <v>0</v>
      </c>
      <c r="D53" s="224"/>
      <c r="E53" s="225"/>
      <c r="F53" s="225"/>
      <c r="G53" s="225"/>
      <c r="H53" s="225"/>
      <c r="I53" s="225"/>
      <c r="J53" s="225"/>
      <c r="K53" s="13">
        <f t="shared" si="0"/>
        <v>0</v>
      </c>
      <c r="L53" s="234"/>
      <c r="M53" s="234"/>
      <c r="N53" s="234"/>
      <c r="O53" s="235"/>
      <c r="P53" s="74">
        <f t="shared" si="1"/>
        <v>0</v>
      </c>
      <c r="Q53" s="150">
        <f t="shared" si="2"/>
        <v>0</v>
      </c>
      <c r="R53" s="224"/>
      <c r="S53" s="225"/>
      <c r="T53" s="225"/>
      <c r="U53" s="225"/>
      <c r="V53" s="225"/>
      <c r="W53" s="225"/>
      <c r="X53" s="225"/>
      <c r="Y53" s="13">
        <f t="shared" si="3"/>
        <v>0</v>
      </c>
      <c r="Z53" s="234"/>
      <c r="AA53" s="234"/>
      <c r="AB53" s="234"/>
      <c r="AC53" s="235"/>
      <c r="AD53" s="74">
        <f t="shared" si="4"/>
        <v>0</v>
      </c>
      <c r="AE53" s="150">
        <f t="shared" si="5"/>
        <v>0</v>
      </c>
    </row>
    <row r="54" spans="2:31" s="7" customFormat="1" ht="24" customHeight="1">
      <c r="B54" s="14">
        <v>47</v>
      </c>
      <c r="C54" s="12">
        <f>students!D54</f>
        <v>0</v>
      </c>
      <c r="D54" s="224"/>
      <c r="E54" s="225"/>
      <c r="F54" s="225"/>
      <c r="G54" s="225"/>
      <c r="H54" s="225"/>
      <c r="I54" s="225"/>
      <c r="J54" s="225"/>
      <c r="K54" s="13">
        <f t="shared" si="0"/>
        <v>0</v>
      </c>
      <c r="L54" s="234"/>
      <c r="M54" s="234"/>
      <c r="N54" s="234"/>
      <c r="O54" s="235"/>
      <c r="P54" s="74">
        <f t="shared" si="1"/>
        <v>0</v>
      </c>
      <c r="Q54" s="150">
        <f t="shared" si="2"/>
        <v>0</v>
      </c>
      <c r="R54" s="224"/>
      <c r="S54" s="225"/>
      <c r="T54" s="225"/>
      <c r="U54" s="225"/>
      <c r="V54" s="225"/>
      <c r="W54" s="225"/>
      <c r="X54" s="225"/>
      <c r="Y54" s="13">
        <f t="shared" si="3"/>
        <v>0</v>
      </c>
      <c r="Z54" s="234"/>
      <c r="AA54" s="234"/>
      <c r="AB54" s="234"/>
      <c r="AC54" s="235"/>
      <c r="AD54" s="74">
        <f t="shared" si="4"/>
        <v>0</v>
      </c>
      <c r="AE54" s="150">
        <f t="shared" si="5"/>
        <v>0</v>
      </c>
    </row>
    <row r="55" spans="2:31" s="7" customFormat="1" ht="24" customHeight="1">
      <c r="B55" s="14">
        <v>48</v>
      </c>
      <c r="C55" s="12">
        <f>students!D55</f>
        <v>0</v>
      </c>
      <c r="D55" s="224"/>
      <c r="E55" s="225"/>
      <c r="F55" s="225"/>
      <c r="G55" s="225"/>
      <c r="H55" s="225"/>
      <c r="I55" s="225"/>
      <c r="J55" s="225"/>
      <c r="K55" s="13">
        <f t="shared" si="0"/>
        <v>0</v>
      </c>
      <c r="L55" s="234"/>
      <c r="M55" s="234"/>
      <c r="N55" s="234"/>
      <c r="O55" s="235"/>
      <c r="P55" s="74">
        <f t="shared" si="1"/>
        <v>0</v>
      </c>
      <c r="Q55" s="150">
        <f t="shared" si="2"/>
        <v>0</v>
      </c>
      <c r="R55" s="224"/>
      <c r="S55" s="225"/>
      <c r="T55" s="225"/>
      <c r="U55" s="225"/>
      <c r="V55" s="225"/>
      <c r="W55" s="225"/>
      <c r="X55" s="225"/>
      <c r="Y55" s="13">
        <f t="shared" si="3"/>
        <v>0</v>
      </c>
      <c r="Z55" s="234"/>
      <c r="AA55" s="234"/>
      <c r="AB55" s="234"/>
      <c r="AC55" s="235"/>
      <c r="AD55" s="74">
        <f t="shared" si="4"/>
        <v>0</v>
      </c>
      <c r="AE55" s="150">
        <f t="shared" si="5"/>
        <v>0</v>
      </c>
    </row>
    <row r="56" spans="2:31" s="7" customFormat="1" ht="24" customHeight="1">
      <c r="B56" s="14">
        <v>49</v>
      </c>
      <c r="C56" s="12">
        <f>students!D56</f>
        <v>0</v>
      </c>
      <c r="D56" s="224"/>
      <c r="E56" s="225"/>
      <c r="F56" s="225"/>
      <c r="G56" s="225"/>
      <c r="H56" s="225"/>
      <c r="I56" s="225"/>
      <c r="J56" s="225"/>
      <c r="K56" s="13">
        <f t="shared" si="0"/>
        <v>0</v>
      </c>
      <c r="L56" s="234"/>
      <c r="M56" s="234"/>
      <c r="N56" s="234"/>
      <c r="O56" s="235"/>
      <c r="P56" s="74">
        <f t="shared" si="1"/>
        <v>0</v>
      </c>
      <c r="Q56" s="150">
        <f t="shared" si="2"/>
        <v>0</v>
      </c>
      <c r="R56" s="224"/>
      <c r="S56" s="225"/>
      <c r="T56" s="225"/>
      <c r="U56" s="225"/>
      <c r="V56" s="225"/>
      <c r="W56" s="225"/>
      <c r="X56" s="225"/>
      <c r="Y56" s="13">
        <f t="shared" si="3"/>
        <v>0</v>
      </c>
      <c r="Z56" s="234"/>
      <c r="AA56" s="234"/>
      <c r="AB56" s="234"/>
      <c r="AC56" s="235"/>
      <c r="AD56" s="74">
        <f t="shared" si="4"/>
        <v>0</v>
      </c>
      <c r="AE56" s="150">
        <f t="shared" si="5"/>
        <v>0</v>
      </c>
    </row>
    <row r="57" spans="2:31" s="7" customFormat="1" ht="24" customHeight="1" thickBot="1">
      <c r="B57" s="15">
        <v>50</v>
      </c>
      <c r="C57" s="12">
        <f>students!D57</f>
        <v>0</v>
      </c>
      <c r="D57" s="224"/>
      <c r="E57" s="225"/>
      <c r="F57" s="225"/>
      <c r="G57" s="225"/>
      <c r="H57" s="225"/>
      <c r="I57" s="225"/>
      <c r="J57" s="225"/>
      <c r="K57" s="13">
        <f t="shared" si="0"/>
        <v>0</v>
      </c>
      <c r="L57" s="234"/>
      <c r="M57" s="234"/>
      <c r="N57" s="234"/>
      <c r="O57" s="235"/>
      <c r="P57" s="74">
        <f t="shared" si="1"/>
        <v>0</v>
      </c>
      <c r="Q57" s="150">
        <f t="shared" si="2"/>
        <v>0</v>
      </c>
      <c r="R57" s="224"/>
      <c r="S57" s="225"/>
      <c r="T57" s="225"/>
      <c r="U57" s="225"/>
      <c r="V57" s="225"/>
      <c r="W57" s="225"/>
      <c r="X57" s="225"/>
      <c r="Y57" s="13">
        <f t="shared" si="3"/>
        <v>0</v>
      </c>
      <c r="Z57" s="234"/>
      <c r="AA57" s="234"/>
      <c r="AB57" s="234"/>
      <c r="AC57" s="235"/>
      <c r="AD57" s="74">
        <f t="shared" si="4"/>
        <v>0</v>
      </c>
      <c r="AE57" s="150">
        <f t="shared" si="5"/>
        <v>0</v>
      </c>
    </row>
    <row r="58" spans="2:31" s="7" customFormat="1" ht="24" customHeight="1">
      <c r="B58" s="11">
        <v>51</v>
      </c>
      <c r="C58" s="12">
        <f>students!D58</f>
        <v>0</v>
      </c>
      <c r="D58" s="224"/>
      <c r="E58" s="225"/>
      <c r="F58" s="225"/>
      <c r="G58" s="225"/>
      <c r="H58" s="225"/>
      <c r="I58" s="225"/>
      <c r="J58" s="225"/>
      <c r="K58" s="13">
        <f t="shared" si="0"/>
        <v>0</v>
      </c>
      <c r="L58" s="234"/>
      <c r="M58" s="234"/>
      <c r="N58" s="234"/>
      <c r="O58" s="235"/>
      <c r="P58" s="74">
        <f t="shared" si="1"/>
        <v>0</v>
      </c>
      <c r="Q58" s="150">
        <f t="shared" si="2"/>
        <v>0</v>
      </c>
      <c r="R58" s="224"/>
      <c r="S58" s="225"/>
      <c r="T58" s="225"/>
      <c r="U58" s="225"/>
      <c r="V58" s="225"/>
      <c r="W58" s="225"/>
      <c r="X58" s="225"/>
      <c r="Y58" s="13">
        <f t="shared" si="3"/>
        <v>0</v>
      </c>
      <c r="Z58" s="234"/>
      <c r="AA58" s="234"/>
      <c r="AB58" s="234"/>
      <c r="AC58" s="235"/>
      <c r="AD58" s="74">
        <f t="shared" si="4"/>
        <v>0</v>
      </c>
      <c r="AE58" s="150">
        <f t="shared" si="5"/>
        <v>0</v>
      </c>
    </row>
    <row r="59" spans="2:31" s="7" customFormat="1" ht="24" customHeight="1">
      <c r="B59" s="14">
        <v>52</v>
      </c>
      <c r="C59" s="12">
        <f>students!D59</f>
        <v>0</v>
      </c>
      <c r="D59" s="224"/>
      <c r="E59" s="225"/>
      <c r="F59" s="225"/>
      <c r="G59" s="225"/>
      <c r="H59" s="225"/>
      <c r="I59" s="225"/>
      <c r="J59" s="225"/>
      <c r="K59" s="13">
        <f t="shared" si="0"/>
        <v>0</v>
      </c>
      <c r="L59" s="234"/>
      <c r="M59" s="234"/>
      <c r="N59" s="234"/>
      <c r="O59" s="235"/>
      <c r="P59" s="74">
        <f t="shared" si="1"/>
        <v>0</v>
      </c>
      <c r="Q59" s="150">
        <f t="shared" si="2"/>
        <v>0</v>
      </c>
      <c r="R59" s="224"/>
      <c r="S59" s="225"/>
      <c r="T59" s="225"/>
      <c r="U59" s="225"/>
      <c r="V59" s="225"/>
      <c r="W59" s="225"/>
      <c r="X59" s="225"/>
      <c r="Y59" s="13">
        <f t="shared" si="3"/>
        <v>0</v>
      </c>
      <c r="Z59" s="234"/>
      <c r="AA59" s="234"/>
      <c r="AB59" s="234"/>
      <c r="AC59" s="235"/>
      <c r="AD59" s="74">
        <f t="shared" si="4"/>
        <v>0</v>
      </c>
      <c r="AE59" s="150">
        <f t="shared" si="5"/>
        <v>0</v>
      </c>
    </row>
    <row r="60" spans="2:31" s="7" customFormat="1" ht="24" customHeight="1">
      <c r="B60" s="14">
        <v>53</v>
      </c>
      <c r="C60" s="12">
        <f>students!D60</f>
        <v>0</v>
      </c>
      <c r="D60" s="224"/>
      <c r="E60" s="225"/>
      <c r="F60" s="225"/>
      <c r="G60" s="225"/>
      <c r="H60" s="225"/>
      <c r="I60" s="225"/>
      <c r="J60" s="225"/>
      <c r="K60" s="13">
        <f t="shared" si="0"/>
        <v>0</v>
      </c>
      <c r="L60" s="234"/>
      <c r="M60" s="234"/>
      <c r="N60" s="234"/>
      <c r="O60" s="235"/>
      <c r="P60" s="74">
        <f t="shared" si="1"/>
        <v>0</v>
      </c>
      <c r="Q60" s="150">
        <f t="shared" si="2"/>
        <v>0</v>
      </c>
      <c r="R60" s="224"/>
      <c r="S60" s="225"/>
      <c r="T60" s="225"/>
      <c r="U60" s="225"/>
      <c r="V60" s="225"/>
      <c r="W60" s="225"/>
      <c r="X60" s="225"/>
      <c r="Y60" s="13">
        <f t="shared" si="3"/>
        <v>0</v>
      </c>
      <c r="Z60" s="234"/>
      <c r="AA60" s="234"/>
      <c r="AB60" s="234"/>
      <c r="AC60" s="235"/>
      <c r="AD60" s="74">
        <f t="shared" si="4"/>
        <v>0</v>
      </c>
      <c r="AE60" s="150">
        <f t="shared" si="5"/>
        <v>0</v>
      </c>
    </row>
    <row r="61" spans="2:31" s="7" customFormat="1" ht="24" customHeight="1">
      <c r="B61" s="14">
        <v>54</v>
      </c>
      <c r="C61" s="12">
        <f>students!D61</f>
        <v>0</v>
      </c>
      <c r="D61" s="224"/>
      <c r="E61" s="225"/>
      <c r="F61" s="225"/>
      <c r="G61" s="225"/>
      <c r="H61" s="225"/>
      <c r="I61" s="225"/>
      <c r="J61" s="225"/>
      <c r="K61" s="13">
        <f t="shared" si="0"/>
        <v>0</v>
      </c>
      <c r="L61" s="234"/>
      <c r="M61" s="234"/>
      <c r="N61" s="234"/>
      <c r="O61" s="235"/>
      <c r="P61" s="74">
        <f t="shared" si="1"/>
        <v>0</v>
      </c>
      <c r="Q61" s="150">
        <f t="shared" si="2"/>
        <v>0</v>
      </c>
      <c r="R61" s="224"/>
      <c r="S61" s="225"/>
      <c r="T61" s="225"/>
      <c r="U61" s="225"/>
      <c r="V61" s="225"/>
      <c r="W61" s="225"/>
      <c r="X61" s="225"/>
      <c r="Y61" s="13">
        <f t="shared" si="3"/>
        <v>0</v>
      </c>
      <c r="Z61" s="234"/>
      <c r="AA61" s="234"/>
      <c r="AB61" s="234"/>
      <c r="AC61" s="235"/>
      <c r="AD61" s="74">
        <f t="shared" si="4"/>
        <v>0</v>
      </c>
      <c r="AE61" s="150">
        <f t="shared" si="5"/>
        <v>0</v>
      </c>
    </row>
    <row r="62" spans="2:31" s="7" customFormat="1" ht="24" customHeight="1">
      <c r="B62" s="14">
        <v>55</v>
      </c>
      <c r="C62" s="12">
        <f>students!D62</f>
        <v>0</v>
      </c>
      <c r="D62" s="224"/>
      <c r="E62" s="225"/>
      <c r="F62" s="225"/>
      <c r="G62" s="225"/>
      <c r="H62" s="225"/>
      <c r="I62" s="225"/>
      <c r="J62" s="225"/>
      <c r="K62" s="13">
        <f t="shared" si="0"/>
        <v>0</v>
      </c>
      <c r="L62" s="234"/>
      <c r="M62" s="234"/>
      <c r="N62" s="234"/>
      <c r="O62" s="235"/>
      <c r="P62" s="74">
        <f t="shared" si="1"/>
        <v>0</v>
      </c>
      <c r="Q62" s="150">
        <f t="shared" si="2"/>
        <v>0</v>
      </c>
      <c r="R62" s="224"/>
      <c r="S62" s="225"/>
      <c r="T62" s="225"/>
      <c r="U62" s="225"/>
      <c r="V62" s="225"/>
      <c r="W62" s="225"/>
      <c r="X62" s="225"/>
      <c r="Y62" s="13">
        <f t="shared" si="3"/>
        <v>0</v>
      </c>
      <c r="Z62" s="234"/>
      <c r="AA62" s="234"/>
      <c r="AB62" s="234"/>
      <c r="AC62" s="235"/>
      <c r="AD62" s="74">
        <f t="shared" si="4"/>
        <v>0</v>
      </c>
      <c r="AE62" s="150">
        <f t="shared" si="5"/>
        <v>0</v>
      </c>
    </row>
    <row r="63" spans="2:31" s="7" customFormat="1" ht="24" customHeight="1">
      <c r="B63" s="14">
        <v>56</v>
      </c>
      <c r="C63" s="12">
        <f>students!D63</f>
        <v>0</v>
      </c>
      <c r="D63" s="224"/>
      <c r="E63" s="225"/>
      <c r="F63" s="225"/>
      <c r="G63" s="225"/>
      <c r="H63" s="225"/>
      <c r="I63" s="225"/>
      <c r="J63" s="225"/>
      <c r="K63" s="13">
        <f t="shared" si="0"/>
        <v>0</v>
      </c>
      <c r="L63" s="234"/>
      <c r="M63" s="234"/>
      <c r="N63" s="234"/>
      <c r="O63" s="235"/>
      <c r="P63" s="74">
        <f t="shared" si="1"/>
        <v>0</v>
      </c>
      <c r="Q63" s="150">
        <f t="shared" si="2"/>
        <v>0</v>
      </c>
      <c r="R63" s="224"/>
      <c r="S63" s="225"/>
      <c r="T63" s="225"/>
      <c r="U63" s="225"/>
      <c r="V63" s="225"/>
      <c r="W63" s="225"/>
      <c r="X63" s="225"/>
      <c r="Y63" s="13">
        <f t="shared" si="3"/>
        <v>0</v>
      </c>
      <c r="Z63" s="234"/>
      <c r="AA63" s="234"/>
      <c r="AB63" s="234"/>
      <c r="AC63" s="235"/>
      <c r="AD63" s="74">
        <f t="shared" si="4"/>
        <v>0</v>
      </c>
      <c r="AE63" s="150">
        <f t="shared" si="5"/>
        <v>0</v>
      </c>
    </row>
    <row r="64" spans="2:31" s="7" customFormat="1" ht="24" customHeight="1">
      <c r="B64" s="14">
        <v>57</v>
      </c>
      <c r="C64" s="12">
        <f>students!D64</f>
        <v>0</v>
      </c>
      <c r="D64" s="224"/>
      <c r="E64" s="225"/>
      <c r="F64" s="225"/>
      <c r="G64" s="225"/>
      <c r="H64" s="225"/>
      <c r="I64" s="225"/>
      <c r="J64" s="225"/>
      <c r="K64" s="13">
        <f t="shared" si="0"/>
        <v>0</v>
      </c>
      <c r="L64" s="234"/>
      <c r="M64" s="234"/>
      <c r="N64" s="234"/>
      <c r="O64" s="235"/>
      <c r="P64" s="74">
        <f t="shared" si="1"/>
        <v>0</v>
      </c>
      <c r="Q64" s="150">
        <f t="shared" si="2"/>
        <v>0</v>
      </c>
      <c r="R64" s="224"/>
      <c r="S64" s="225"/>
      <c r="T64" s="225"/>
      <c r="U64" s="225"/>
      <c r="V64" s="225"/>
      <c r="W64" s="225"/>
      <c r="X64" s="225"/>
      <c r="Y64" s="13">
        <f t="shared" si="3"/>
        <v>0</v>
      </c>
      <c r="Z64" s="234"/>
      <c r="AA64" s="234"/>
      <c r="AB64" s="234"/>
      <c r="AC64" s="235"/>
      <c r="AD64" s="74">
        <f t="shared" si="4"/>
        <v>0</v>
      </c>
      <c r="AE64" s="150">
        <f t="shared" si="5"/>
        <v>0</v>
      </c>
    </row>
    <row r="65" spans="2:31" s="7" customFormat="1" ht="24" customHeight="1">
      <c r="B65" s="14">
        <v>58</v>
      </c>
      <c r="C65" s="12">
        <f>students!D65</f>
        <v>0</v>
      </c>
      <c r="D65" s="224"/>
      <c r="E65" s="225"/>
      <c r="F65" s="225"/>
      <c r="G65" s="225"/>
      <c r="H65" s="225"/>
      <c r="I65" s="225"/>
      <c r="J65" s="225"/>
      <c r="K65" s="13">
        <f t="shared" si="0"/>
        <v>0</v>
      </c>
      <c r="L65" s="234"/>
      <c r="M65" s="234"/>
      <c r="N65" s="234"/>
      <c r="O65" s="235"/>
      <c r="P65" s="74">
        <f t="shared" si="1"/>
        <v>0</v>
      </c>
      <c r="Q65" s="150">
        <f t="shared" si="2"/>
        <v>0</v>
      </c>
      <c r="R65" s="224"/>
      <c r="S65" s="225"/>
      <c r="T65" s="225"/>
      <c r="U65" s="225"/>
      <c r="V65" s="225"/>
      <c r="W65" s="225"/>
      <c r="X65" s="225"/>
      <c r="Y65" s="13">
        <f t="shared" si="3"/>
        <v>0</v>
      </c>
      <c r="Z65" s="234"/>
      <c r="AA65" s="234"/>
      <c r="AB65" s="234"/>
      <c r="AC65" s="235"/>
      <c r="AD65" s="74">
        <f t="shared" si="4"/>
        <v>0</v>
      </c>
      <c r="AE65" s="150">
        <f t="shared" si="5"/>
        <v>0</v>
      </c>
    </row>
    <row r="66" spans="2:31" s="7" customFormat="1" ht="24" customHeight="1">
      <c r="B66" s="14">
        <v>59</v>
      </c>
      <c r="C66" s="12">
        <f>students!D66</f>
        <v>0</v>
      </c>
      <c r="D66" s="224"/>
      <c r="E66" s="225"/>
      <c r="F66" s="225"/>
      <c r="G66" s="225"/>
      <c r="H66" s="225"/>
      <c r="I66" s="225"/>
      <c r="J66" s="225"/>
      <c r="K66" s="13">
        <f t="shared" si="0"/>
        <v>0</v>
      </c>
      <c r="L66" s="234"/>
      <c r="M66" s="234"/>
      <c r="N66" s="234"/>
      <c r="O66" s="235"/>
      <c r="P66" s="74">
        <f t="shared" si="1"/>
        <v>0</v>
      </c>
      <c r="Q66" s="150">
        <f t="shared" si="2"/>
        <v>0</v>
      </c>
      <c r="R66" s="224"/>
      <c r="S66" s="225"/>
      <c r="T66" s="225"/>
      <c r="U66" s="225"/>
      <c r="V66" s="225"/>
      <c r="W66" s="225"/>
      <c r="X66" s="225"/>
      <c r="Y66" s="13">
        <f t="shared" si="3"/>
        <v>0</v>
      </c>
      <c r="Z66" s="234"/>
      <c r="AA66" s="234"/>
      <c r="AB66" s="234"/>
      <c r="AC66" s="235"/>
      <c r="AD66" s="74">
        <f t="shared" si="4"/>
        <v>0</v>
      </c>
      <c r="AE66" s="150">
        <f t="shared" si="5"/>
        <v>0</v>
      </c>
    </row>
    <row r="67" spans="2:31" s="7" customFormat="1" ht="24" customHeight="1">
      <c r="B67" s="14">
        <v>60</v>
      </c>
      <c r="C67" s="12">
        <f>students!D67</f>
        <v>0</v>
      </c>
      <c r="D67" s="224"/>
      <c r="E67" s="225"/>
      <c r="F67" s="225"/>
      <c r="G67" s="225"/>
      <c r="H67" s="225"/>
      <c r="I67" s="225"/>
      <c r="J67" s="225"/>
      <c r="K67" s="13">
        <f t="shared" si="0"/>
        <v>0</v>
      </c>
      <c r="L67" s="234"/>
      <c r="M67" s="234"/>
      <c r="N67" s="234"/>
      <c r="O67" s="235"/>
      <c r="P67" s="74">
        <f t="shared" si="1"/>
        <v>0</v>
      </c>
      <c r="Q67" s="150">
        <f t="shared" si="2"/>
        <v>0</v>
      </c>
      <c r="R67" s="224"/>
      <c r="S67" s="225"/>
      <c r="T67" s="225"/>
      <c r="U67" s="225"/>
      <c r="V67" s="225"/>
      <c r="W67" s="225"/>
      <c r="X67" s="225"/>
      <c r="Y67" s="13">
        <f t="shared" si="3"/>
        <v>0</v>
      </c>
      <c r="Z67" s="234"/>
      <c r="AA67" s="234"/>
      <c r="AB67" s="234"/>
      <c r="AC67" s="235"/>
      <c r="AD67" s="74">
        <f t="shared" si="4"/>
        <v>0</v>
      </c>
      <c r="AE67" s="150">
        <f t="shared" si="5"/>
        <v>0</v>
      </c>
    </row>
    <row r="68" spans="2:31" ht="26.4">
      <c r="B68" s="11">
        <v>61</v>
      </c>
      <c r="C68" s="12">
        <f>students!D68</f>
        <v>0</v>
      </c>
      <c r="D68" s="224"/>
      <c r="E68" s="225"/>
      <c r="F68" s="225"/>
      <c r="G68" s="225"/>
      <c r="H68" s="225"/>
      <c r="I68" s="225"/>
      <c r="J68" s="225"/>
      <c r="K68" s="13">
        <f t="shared" si="0"/>
        <v>0</v>
      </c>
      <c r="L68" s="234"/>
      <c r="M68" s="234"/>
      <c r="N68" s="234"/>
      <c r="O68" s="235"/>
      <c r="P68" s="74">
        <f t="shared" si="1"/>
        <v>0</v>
      </c>
      <c r="Q68" s="150">
        <f t="shared" si="2"/>
        <v>0</v>
      </c>
      <c r="R68" s="224"/>
      <c r="S68" s="225"/>
      <c r="T68" s="225"/>
      <c r="U68" s="225"/>
      <c r="V68" s="225"/>
      <c r="W68" s="225"/>
      <c r="X68" s="225"/>
      <c r="Y68" s="13">
        <f t="shared" si="3"/>
        <v>0</v>
      </c>
      <c r="Z68" s="234"/>
      <c r="AA68" s="234"/>
      <c r="AB68" s="234"/>
      <c r="AC68" s="235"/>
      <c r="AD68" s="74">
        <f t="shared" si="4"/>
        <v>0</v>
      </c>
      <c r="AE68" s="150">
        <f t="shared" si="5"/>
        <v>0</v>
      </c>
    </row>
    <row r="69" spans="2:31" ht="26.4">
      <c r="B69" s="14">
        <v>62</v>
      </c>
      <c r="C69" s="12">
        <f>students!D69</f>
        <v>0</v>
      </c>
      <c r="D69" s="224"/>
      <c r="E69" s="225"/>
      <c r="F69" s="225"/>
      <c r="G69" s="225"/>
      <c r="H69" s="225"/>
      <c r="I69" s="225"/>
      <c r="J69" s="225"/>
      <c r="K69" s="13">
        <f t="shared" si="0"/>
        <v>0</v>
      </c>
      <c r="L69" s="234"/>
      <c r="M69" s="234"/>
      <c r="N69" s="234"/>
      <c r="O69" s="235"/>
      <c r="P69" s="74">
        <f t="shared" si="1"/>
        <v>0</v>
      </c>
      <c r="Q69" s="150">
        <f t="shared" si="2"/>
        <v>0</v>
      </c>
      <c r="R69" s="224"/>
      <c r="S69" s="225"/>
      <c r="T69" s="225"/>
      <c r="U69" s="225"/>
      <c r="V69" s="225"/>
      <c r="W69" s="225"/>
      <c r="X69" s="225"/>
      <c r="Y69" s="13">
        <f t="shared" si="3"/>
        <v>0</v>
      </c>
      <c r="Z69" s="234"/>
      <c r="AA69" s="234"/>
      <c r="AB69" s="234"/>
      <c r="AC69" s="235"/>
      <c r="AD69" s="74">
        <f t="shared" si="4"/>
        <v>0</v>
      </c>
      <c r="AE69" s="150">
        <f t="shared" si="5"/>
        <v>0</v>
      </c>
    </row>
    <row r="70" spans="2:31" ht="26.4">
      <c r="B70" s="14">
        <v>63</v>
      </c>
      <c r="C70" s="12">
        <f>students!D70</f>
        <v>0</v>
      </c>
      <c r="D70" s="224"/>
      <c r="E70" s="225"/>
      <c r="F70" s="225"/>
      <c r="G70" s="225"/>
      <c r="H70" s="225"/>
      <c r="I70" s="225"/>
      <c r="J70" s="225"/>
      <c r="K70" s="13">
        <f t="shared" si="0"/>
        <v>0</v>
      </c>
      <c r="L70" s="234"/>
      <c r="M70" s="234"/>
      <c r="N70" s="234"/>
      <c r="O70" s="235"/>
      <c r="P70" s="74">
        <f t="shared" si="1"/>
        <v>0</v>
      </c>
      <c r="Q70" s="150">
        <f t="shared" si="2"/>
        <v>0</v>
      </c>
      <c r="R70" s="224"/>
      <c r="S70" s="225"/>
      <c r="T70" s="225"/>
      <c r="U70" s="225"/>
      <c r="V70" s="225"/>
      <c r="W70" s="225"/>
      <c r="X70" s="225"/>
      <c r="Y70" s="13">
        <f t="shared" si="3"/>
        <v>0</v>
      </c>
      <c r="Z70" s="234"/>
      <c r="AA70" s="234"/>
      <c r="AB70" s="234"/>
      <c r="AC70" s="235"/>
      <c r="AD70" s="74">
        <f t="shared" si="4"/>
        <v>0</v>
      </c>
      <c r="AE70" s="150">
        <f t="shared" si="5"/>
        <v>0</v>
      </c>
    </row>
    <row r="71" spans="2:31" ht="26.4">
      <c r="B71" s="11">
        <v>64</v>
      </c>
      <c r="C71" s="12">
        <f>students!D71</f>
        <v>0</v>
      </c>
      <c r="D71" s="224"/>
      <c r="E71" s="225"/>
      <c r="F71" s="225"/>
      <c r="G71" s="225"/>
      <c r="H71" s="225"/>
      <c r="I71" s="225"/>
      <c r="J71" s="225"/>
      <c r="K71" s="13">
        <f t="shared" si="0"/>
        <v>0</v>
      </c>
      <c r="L71" s="234"/>
      <c r="M71" s="234"/>
      <c r="N71" s="234"/>
      <c r="O71" s="235"/>
      <c r="P71" s="74">
        <f t="shared" si="1"/>
        <v>0</v>
      </c>
      <c r="Q71" s="150">
        <f t="shared" si="2"/>
        <v>0</v>
      </c>
      <c r="R71" s="224"/>
      <c r="S71" s="225"/>
      <c r="T71" s="225"/>
      <c r="U71" s="225"/>
      <c r="V71" s="225"/>
      <c r="W71" s="225"/>
      <c r="X71" s="225"/>
      <c r="Y71" s="13">
        <f t="shared" si="3"/>
        <v>0</v>
      </c>
      <c r="Z71" s="234"/>
      <c r="AA71" s="234"/>
      <c r="AB71" s="234"/>
      <c r="AC71" s="235"/>
      <c r="AD71" s="74">
        <f t="shared" si="4"/>
        <v>0</v>
      </c>
      <c r="AE71" s="150">
        <f t="shared" si="5"/>
        <v>0</v>
      </c>
    </row>
    <row r="72" spans="2:31" ht="26.4">
      <c r="B72" s="14">
        <v>65</v>
      </c>
      <c r="C72" s="12">
        <f>students!D72</f>
        <v>0</v>
      </c>
      <c r="D72" s="224"/>
      <c r="E72" s="225"/>
      <c r="F72" s="225"/>
      <c r="G72" s="225"/>
      <c r="H72" s="225"/>
      <c r="I72" s="225"/>
      <c r="J72" s="225"/>
      <c r="K72" s="13">
        <f t="shared" si="0"/>
        <v>0</v>
      </c>
      <c r="L72" s="234"/>
      <c r="M72" s="234"/>
      <c r="N72" s="234"/>
      <c r="O72" s="235"/>
      <c r="P72" s="74">
        <f t="shared" si="1"/>
        <v>0</v>
      </c>
      <c r="Q72" s="150">
        <f t="shared" si="2"/>
        <v>0</v>
      </c>
      <c r="R72" s="224"/>
      <c r="S72" s="225"/>
      <c r="T72" s="225"/>
      <c r="U72" s="225"/>
      <c r="V72" s="225"/>
      <c r="W72" s="225"/>
      <c r="X72" s="225"/>
      <c r="Y72" s="13">
        <f t="shared" si="3"/>
        <v>0</v>
      </c>
      <c r="Z72" s="234"/>
      <c r="AA72" s="234"/>
      <c r="AB72" s="234"/>
      <c r="AC72" s="235"/>
      <c r="AD72" s="74">
        <f t="shared" si="4"/>
        <v>0</v>
      </c>
      <c r="AE72" s="150">
        <f t="shared" si="5"/>
        <v>0</v>
      </c>
    </row>
    <row r="73" spans="2:31" ht="26.4">
      <c r="B73" s="14">
        <v>66</v>
      </c>
      <c r="C73" s="12">
        <f>students!D73</f>
        <v>0</v>
      </c>
      <c r="D73" s="224"/>
      <c r="E73" s="225"/>
      <c r="F73" s="225"/>
      <c r="G73" s="225"/>
      <c r="H73" s="225"/>
      <c r="I73" s="225"/>
      <c r="J73" s="225"/>
      <c r="K73" s="13">
        <f t="shared" ref="K73:K77" si="6">SUM(D73:J73)</f>
        <v>0</v>
      </c>
      <c r="L73" s="234"/>
      <c r="M73" s="234"/>
      <c r="N73" s="234"/>
      <c r="O73" s="235"/>
      <c r="P73" s="74">
        <f t="shared" ref="P73:P77" si="7">O73+K73</f>
        <v>0</v>
      </c>
      <c r="Q73" s="150">
        <f t="shared" ref="Q73:Q77" si="8">IF(P73=0,0,IF(P73&gt;=91,"अ१",IF(P73&gt;=81,"अ२",IF(P73&gt;=71,"ब१",IF(P73&gt;=61,"ब२",IF(P73&gt;=51,"क१",IF(P73&gt;=41,"क२",IF(P73&gt;=33,"ड",IF(P73&gt;=21,"इ१","इ२")))))))))</f>
        <v>0</v>
      </c>
      <c r="R73" s="224"/>
      <c r="S73" s="225"/>
      <c r="T73" s="225"/>
      <c r="U73" s="225"/>
      <c r="V73" s="225"/>
      <c r="W73" s="225"/>
      <c r="X73" s="225"/>
      <c r="Y73" s="13">
        <f t="shared" ref="Y73:Y77" si="9">SUM(R73:X73)</f>
        <v>0</v>
      </c>
      <c r="Z73" s="234"/>
      <c r="AA73" s="234"/>
      <c r="AB73" s="234"/>
      <c r="AC73" s="235"/>
      <c r="AD73" s="74">
        <f t="shared" ref="AD73:AD77" si="10">AC73+Y73</f>
        <v>0</v>
      </c>
      <c r="AE73" s="150">
        <f t="shared" ref="AE73:AE77" si="11">IF(AD73=0,0,IF(AD73&gt;=91,"अ१",IF(AD73&gt;=81,"अ२",IF(AD73&gt;=71,"ब१",IF(AD73&gt;=61,"ब२",IF(AD73&gt;=51,"क१",IF(AD73&gt;=41,"क२",IF(AD73&gt;=33,"ड",IF(AD73&gt;=21,"इ१","इ२")))))))))</f>
        <v>0</v>
      </c>
    </row>
    <row r="74" spans="2:31" ht="26.4">
      <c r="B74" s="11">
        <v>67</v>
      </c>
      <c r="C74" s="12">
        <f>students!D74</f>
        <v>0</v>
      </c>
      <c r="D74" s="224"/>
      <c r="E74" s="225"/>
      <c r="F74" s="225"/>
      <c r="G74" s="225"/>
      <c r="H74" s="225"/>
      <c r="I74" s="225"/>
      <c r="J74" s="225"/>
      <c r="K74" s="13">
        <f t="shared" si="6"/>
        <v>0</v>
      </c>
      <c r="L74" s="234"/>
      <c r="M74" s="234"/>
      <c r="N74" s="234"/>
      <c r="O74" s="235"/>
      <c r="P74" s="74">
        <f t="shared" si="7"/>
        <v>0</v>
      </c>
      <c r="Q74" s="150">
        <f t="shared" si="8"/>
        <v>0</v>
      </c>
      <c r="R74" s="224"/>
      <c r="S74" s="225"/>
      <c r="T74" s="225"/>
      <c r="U74" s="225"/>
      <c r="V74" s="225"/>
      <c r="W74" s="225"/>
      <c r="X74" s="225"/>
      <c r="Y74" s="13">
        <f t="shared" si="9"/>
        <v>0</v>
      </c>
      <c r="Z74" s="234"/>
      <c r="AA74" s="234"/>
      <c r="AB74" s="234"/>
      <c r="AC74" s="235"/>
      <c r="AD74" s="74">
        <f t="shared" si="10"/>
        <v>0</v>
      </c>
      <c r="AE74" s="150">
        <f t="shared" si="11"/>
        <v>0</v>
      </c>
    </row>
    <row r="75" spans="2:31" ht="26.4">
      <c r="B75" s="14">
        <v>68</v>
      </c>
      <c r="C75" s="12">
        <f>students!D75</f>
        <v>0</v>
      </c>
      <c r="D75" s="224"/>
      <c r="E75" s="225"/>
      <c r="F75" s="225"/>
      <c r="G75" s="225"/>
      <c r="H75" s="225"/>
      <c r="I75" s="225"/>
      <c r="J75" s="225"/>
      <c r="K75" s="13">
        <f t="shared" si="6"/>
        <v>0</v>
      </c>
      <c r="L75" s="234"/>
      <c r="M75" s="234"/>
      <c r="N75" s="234"/>
      <c r="O75" s="235"/>
      <c r="P75" s="74">
        <f t="shared" si="7"/>
        <v>0</v>
      </c>
      <c r="Q75" s="150">
        <f t="shared" si="8"/>
        <v>0</v>
      </c>
      <c r="R75" s="224"/>
      <c r="S75" s="225"/>
      <c r="T75" s="225"/>
      <c r="U75" s="225"/>
      <c r="V75" s="225"/>
      <c r="W75" s="225"/>
      <c r="X75" s="225"/>
      <c r="Y75" s="13">
        <f t="shared" si="9"/>
        <v>0</v>
      </c>
      <c r="Z75" s="234"/>
      <c r="AA75" s="234"/>
      <c r="AB75" s="234"/>
      <c r="AC75" s="235"/>
      <c r="AD75" s="74">
        <f t="shared" si="10"/>
        <v>0</v>
      </c>
      <c r="AE75" s="150">
        <f t="shared" si="11"/>
        <v>0</v>
      </c>
    </row>
    <row r="76" spans="2:31" ht="26.4">
      <c r="B76" s="14">
        <v>69</v>
      </c>
      <c r="C76" s="12">
        <f>students!D76</f>
        <v>0</v>
      </c>
      <c r="D76" s="224"/>
      <c r="E76" s="225"/>
      <c r="F76" s="225"/>
      <c r="G76" s="225"/>
      <c r="H76" s="225"/>
      <c r="I76" s="225"/>
      <c r="J76" s="225"/>
      <c r="K76" s="13">
        <f t="shared" si="6"/>
        <v>0</v>
      </c>
      <c r="L76" s="234"/>
      <c r="M76" s="234"/>
      <c r="N76" s="234"/>
      <c r="O76" s="235"/>
      <c r="P76" s="74">
        <f t="shared" si="7"/>
        <v>0</v>
      </c>
      <c r="Q76" s="150">
        <f t="shared" si="8"/>
        <v>0</v>
      </c>
      <c r="R76" s="224"/>
      <c r="S76" s="225"/>
      <c r="T76" s="225"/>
      <c r="U76" s="225"/>
      <c r="V76" s="225"/>
      <c r="W76" s="225"/>
      <c r="X76" s="225"/>
      <c r="Y76" s="13">
        <f t="shared" si="9"/>
        <v>0</v>
      </c>
      <c r="Z76" s="234"/>
      <c r="AA76" s="234"/>
      <c r="AB76" s="234"/>
      <c r="AC76" s="235"/>
      <c r="AD76" s="74">
        <f t="shared" si="10"/>
        <v>0</v>
      </c>
      <c r="AE76" s="150">
        <f t="shared" si="11"/>
        <v>0</v>
      </c>
    </row>
    <row r="77" spans="2:31" ht="27" thickBot="1">
      <c r="B77" s="11">
        <v>70</v>
      </c>
      <c r="C77" s="12" t="str">
        <f>students!D77</f>
        <v xml:space="preserve">अनिशा पंकज रासकर </v>
      </c>
      <c r="D77" s="226"/>
      <c r="E77" s="227"/>
      <c r="F77" s="227"/>
      <c r="G77" s="227"/>
      <c r="H77" s="227"/>
      <c r="I77" s="227"/>
      <c r="J77" s="227"/>
      <c r="K77" s="151">
        <f t="shared" si="6"/>
        <v>0</v>
      </c>
      <c r="L77" s="234"/>
      <c r="M77" s="234"/>
      <c r="N77" s="234"/>
      <c r="O77" s="235"/>
      <c r="P77" s="152">
        <f t="shared" si="7"/>
        <v>0</v>
      </c>
      <c r="Q77" s="153">
        <f t="shared" si="8"/>
        <v>0</v>
      </c>
      <c r="R77" s="226"/>
      <c r="S77" s="227"/>
      <c r="T77" s="227"/>
      <c r="U77" s="227"/>
      <c r="V77" s="227"/>
      <c r="W77" s="227"/>
      <c r="X77" s="227"/>
      <c r="Y77" s="151">
        <f t="shared" si="9"/>
        <v>0</v>
      </c>
      <c r="Z77" s="234"/>
      <c r="AA77" s="234"/>
      <c r="AB77" s="234"/>
      <c r="AC77" s="235"/>
      <c r="AD77" s="152">
        <f t="shared" si="10"/>
        <v>0</v>
      </c>
      <c r="AE77" s="153">
        <f t="shared" si="11"/>
        <v>0</v>
      </c>
    </row>
    <row r="78" spans="2:31" ht="26.4">
      <c r="L78" s="234"/>
      <c r="M78" s="234"/>
      <c r="N78" s="234"/>
      <c r="O78" s="235"/>
    </row>
  </sheetData>
  <mergeCells count="16">
    <mergeCell ref="E3:G3"/>
    <mergeCell ref="H3:J3"/>
    <mergeCell ref="B4:B6"/>
    <mergeCell ref="C4:C6"/>
    <mergeCell ref="D4:Q4"/>
    <mergeCell ref="D5:K5"/>
    <mergeCell ref="L5:O5"/>
    <mergeCell ref="P5:P6"/>
    <mergeCell ref="Q5:Q6"/>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AE77"/>
  <sheetViews>
    <sheetView workbookViewId="0">
      <pane xSplit="1" ySplit="7" topLeftCell="B8" activePane="bottomRight" state="frozen"/>
      <selection pane="topRight" activeCell="B1" sqref="B1"/>
      <selection pane="bottomLeft" activeCell="A9" sqref="A9"/>
      <selection pane="bottomRight" activeCell="H9" sqref="H9"/>
    </sheetView>
  </sheetViews>
  <sheetFormatPr defaultColWidth="9.109375" defaultRowHeight="24.6"/>
  <cols>
    <col min="1" max="1" width="2.5546875" style="16" customWidth="1"/>
    <col min="2" max="2" width="5.109375" style="16" bestFit="1" customWidth="1"/>
    <col min="3" max="3" width="25.33203125" style="17" bestFit="1" customWidth="1"/>
    <col min="4" max="10" width="4.33203125" style="16" customWidth="1"/>
    <col min="11" max="11" width="5.109375" style="16" bestFit="1" customWidth="1"/>
    <col min="12" max="15" width="4.33203125" style="16" customWidth="1"/>
    <col min="16" max="16" width="5.6640625" style="16" customWidth="1"/>
    <col min="17" max="24" width="4.33203125" style="16" customWidth="1"/>
    <col min="25" max="25" width="5.109375" style="16" bestFit="1" customWidth="1"/>
    <col min="26" max="29" width="4.33203125" style="16" customWidth="1"/>
    <col min="30" max="30" width="5.6640625" style="16" customWidth="1"/>
    <col min="31" max="31" width="4.33203125" style="16" customWidth="1"/>
    <col min="32" max="16384" width="9.109375" style="16"/>
  </cols>
  <sheetData>
    <row r="1" spans="2:31" s="7" customFormat="1" ht="24" customHeight="1">
      <c r="C1" s="8"/>
      <c r="E1" s="71" t="s">
        <v>693</v>
      </c>
      <c r="F1" s="71"/>
      <c r="G1" s="71"/>
      <c r="H1" s="71"/>
      <c r="I1" s="71"/>
      <c r="S1" s="71" t="s">
        <v>693</v>
      </c>
      <c r="T1" s="71"/>
      <c r="U1" s="71"/>
      <c r="V1" s="71"/>
      <c r="W1" s="71"/>
    </row>
    <row r="2" spans="2:31" s="7" customFormat="1" ht="24" customHeight="1" thickBot="1">
      <c r="C2" s="8"/>
      <c r="E2" s="72" t="str">
        <f>students!G2</f>
        <v xml:space="preserve">जिल्हा परिषद प्राथमिक शाळा कोपर्डे </v>
      </c>
      <c r="F2" s="72"/>
      <c r="G2" s="72"/>
      <c r="H2" s="72"/>
      <c r="I2" s="73"/>
      <c r="S2" s="72" t="str">
        <f>E2</f>
        <v xml:space="preserve">जिल्हा परिषद प्राथमिक शाळा कोपर्डे </v>
      </c>
      <c r="T2" s="72"/>
      <c r="U2" s="72"/>
      <c r="V2" s="72"/>
      <c r="W2" s="73"/>
    </row>
    <row r="3" spans="2:31" s="7" customFormat="1" ht="24" customHeight="1" thickBot="1">
      <c r="C3" s="8"/>
      <c r="E3" s="334" t="s">
        <v>28</v>
      </c>
      <c r="F3" s="334"/>
      <c r="G3" s="334"/>
      <c r="H3" s="336" t="str">
        <f>students!M2</f>
        <v>पहिली</v>
      </c>
      <c r="I3" s="337"/>
      <c r="J3" s="338"/>
      <c r="S3" s="334" t="s">
        <v>28</v>
      </c>
      <c r="T3" s="334"/>
      <c r="U3" s="334"/>
      <c r="V3" s="336" t="str">
        <f>H3</f>
        <v>पहिली</v>
      </c>
      <c r="W3" s="337"/>
      <c r="X3" s="338"/>
    </row>
    <row r="4" spans="2:31" s="7" customFormat="1" ht="24" customHeight="1">
      <c r="B4" s="306" t="s">
        <v>0</v>
      </c>
      <c r="C4" s="309" t="s">
        <v>1</v>
      </c>
      <c r="D4" s="321" t="s">
        <v>1165</v>
      </c>
      <c r="E4" s="322"/>
      <c r="F4" s="322"/>
      <c r="G4" s="322"/>
      <c r="H4" s="322"/>
      <c r="I4" s="322"/>
      <c r="J4" s="322"/>
      <c r="K4" s="322"/>
      <c r="L4" s="322"/>
      <c r="M4" s="322"/>
      <c r="N4" s="322"/>
      <c r="O4" s="322"/>
      <c r="P4" s="322"/>
      <c r="Q4" s="323"/>
      <c r="R4" s="321" t="s">
        <v>1166</v>
      </c>
      <c r="S4" s="322"/>
      <c r="T4" s="322"/>
      <c r="U4" s="322"/>
      <c r="V4" s="322"/>
      <c r="W4" s="322"/>
      <c r="X4" s="322"/>
      <c r="Y4" s="322"/>
      <c r="Z4" s="322"/>
      <c r="AA4" s="322"/>
      <c r="AB4" s="322"/>
      <c r="AC4" s="322"/>
      <c r="AD4" s="322"/>
      <c r="AE4" s="323"/>
    </row>
    <row r="5" spans="2:31" s="7" customFormat="1" ht="24" customHeight="1">
      <c r="B5" s="307"/>
      <c r="C5" s="310"/>
      <c r="D5" s="324" t="s">
        <v>13</v>
      </c>
      <c r="E5" s="325"/>
      <c r="F5" s="325"/>
      <c r="G5" s="325"/>
      <c r="H5" s="325"/>
      <c r="I5" s="325"/>
      <c r="J5" s="325"/>
      <c r="K5" s="326"/>
      <c r="L5" s="327" t="s">
        <v>14</v>
      </c>
      <c r="M5" s="325"/>
      <c r="N5" s="325"/>
      <c r="O5" s="328"/>
      <c r="P5" s="329" t="s">
        <v>29</v>
      </c>
      <c r="Q5" s="329" t="s">
        <v>27</v>
      </c>
      <c r="R5" s="324" t="s">
        <v>13</v>
      </c>
      <c r="S5" s="325"/>
      <c r="T5" s="325"/>
      <c r="U5" s="325"/>
      <c r="V5" s="325"/>
      <c r="W5" s="325"/>
      <c r="X5" s="325"/>
      <c r="Y5" s="326"/>
      <c r="Z5" s="327" t="s">
        <v>14</v>
      </c>
      <c r="AA5" s="325"/>
      <c r="AB5" s="325"/>
      <c r="AC5" s="328"/>
      <c r="AD5" s="329" t="s">
        <v>29</v>
      </c>
      <c r="AE5" s="329" t="s">
        <v>27</v>
      </c>
    </row>
    <row r="6" spans="2:31" s="2" customFormat="1" ht="79.2" thickBot="1">
      <c r="B6" s="308"/>
      <c r="C6" s="311"/>
      <c r="D6" s="3" t="s">
        <v>15</v>
      </c>
      <c r="E6" s="4" t="s">
        <v>16</v>
      </c>
      <c r="F6" s="4" t="s">
        <v>17</v>
      </c>
      <c r="G6" s="4" t="s">
        <v>18</v>
      </c>
      <c r="H6" s="4" t="s">
        <v>19</v>
      </c>
      <c r="I6" s="4" t="s">
        <v>20</v>
      </c>
      <c r="J6" s="4" t="s">
        <v>21</v>
      </c>
      <c r="K6" s="69" t="s">
        <v>22</v>
      </c>
      <c r="L6" s="4" t="s">
        <v>23</v>
      </c>
      <c r="M6" s="4" t="s">
        <v>24</v>
      </c>
      <c r="N6" s="4" t="s">
        <v>25</v>
      </c>
      <c r="O6" s="70" t="s">
        <v>22</v>
      </c>
      <c r="P6" s="330"/>
      <c r="Q6" s="330"/>
      <c r="R6" s="3" t="s">
        <v>15</v>
      </c>
      <c r="S6" s="4" t="s">
        <v>16</v>
      </c>
      <c r="T6" s="4" t="s">
        <v>17</v>
      </c>
      <c r="U6" s="4" t="s">
        <v>18</v>
      </c>
      <c r="V6" s="4" t="s">
        <v>19</v>
      </c>
      <c r="W6" s="4" t="s">
        <v>20</v>
      </c>
      <c r="X6" s="4" t="s">
        <v>21</v>
      </c>
      <c r="Y6" s="69" t="s">
        <v>22</v>
      </c>
      <c r="Z6" s="4" t="s">
        <v>23</v>
      </c>
      <c r="AA6" s="4" t="s">
        <v>24</v>
      </c>
      <c r="AB6" s="4" t="s">
        <v>25</v>
      </c>
      <c r="AC6" s="70" t="s">
        <v>22</v>
      </c>
      <c r="AD6" s="330"/>
      <c r="AE6" s="330"/>
    </row>
    <row r="7" spans="2:31" s="7" customFormat="1" ht="24" customHeight="1" thickBot="1">
      <c r="B7" s="9"/>
      <c r="C7" s="10" t="s">
        <v>26</v>
      </c>
      <c r="D7" s="230">
        <v>20</v>
      </c>
      <c r="E7" s="231">
        <v>40</v>
      </c>
      <c r="F7" s="231">
        <v>20</v>
      </c>
      <c r="G7" s="231"/>
      <c r="H7" s="231"/>
      <c r="I7" s="231">
        <v>20</v>
      </c>
      <c r="J7" s="231"/>
      <c r="K7" s="232">
        <f>SUM(D7:J7)</f>
        <v>100</v>
      </c>
      <c r="L7" s="234"/>
      <c r="M7" s="234"/>
      <c r="N7" s="234"/>
      <c r="O7" s="235"/>
      <c r="P7" s="232">
        <v>100</v>
      </c>
      <c r="Q7" s="233"/>
      <c r="R7" s="230">
        <v>20</v>
      </c>
      <c r="S7" s="231">
        <v>40</v>
      </c>
      <c r="T7" s="231">
        <v>20</v>
      </c>
      <c r="U7" s="231">
        <v>20</v>
      </c>
      <c r="V7" s="231"/>
      <c r="W7" s="231">
        <v>20</v>
      </c>
      <c r="X7" s="231"/>
      <c r="Y7" s="232">
        <v>100</v>
      </c>
      <c r="Z7" s="234"/>
      <c r="AA7" s="234"/>
      <c r="AB7" s="234"/>
      <c r="AC7" s="235"/>
      <c r="AD7" s="232">
        <v>100</v>
      </c>
      <c r="AE7" s="233"/>
    </row>
    <row r="8" spans="2:31" s="7" customFormat="1" ht="24" customHeight="1">
      <c r="B8" s="11">
        <v>1</v>
      </c>
      <c r="C8" s="12" t="str">
        <f>students!D8</f>
        <v xml:space="preserve">पंकज विठ्ठल रासकर </v>
      </c>
      <c r="D8" s="224"/>
      <c r="E8" s="225"/>
      <c r="F8" s="225"/>
      <c r="G8" s="225"/>
      <c r="H8" s="225"/>
      <c r="I8" s="225"/>
      <c r="J8" s="225"/>
      <c r="K8" s="13">
        <f>SUM(D8:J8)</f>
        <v>0</v>
      </c>
      <c r="L8" s="234"/>
      <c r="M8" s="234"/>
      <c r="N8" s="234"/>
      <c r="O8" s="235"/>
      <c r="P8" s="74">
        <f>O8+K8</f>
        <v>0</v>
      </c>
      <c r="Q8" s="150">
        <f>IF(P8=0,0,IF(P8&gt;=91,"अ१",IF(P8&gt;=81,"अ२",IF(P8&gt;=71,"ब१",IF(P8&gt;=61,"ब२",IF(P8&gt;=51,"क१",IF(P8&gt;=41,"क२",IF(P8&gt;=33,"ड",IF(P8&gt;=21,"इ१","इ२")))))))))</f>
        <v>0</v>
      </c>
      <c r="R8" s="224"/>
      <c r="S8" s="225"/>
      <c r="T8" s="225"/>
      <c r="U8" s="225"/>
      <c r="V8" s="225"/>
      <c r="W8" s="225"/>
      <c r="X8" s="225"/>
      <c r="Y8" s="13">
        <f>SUM(R8:X8)</f>
        <v>0</v>
      </c>
      <c r="Z8" s="234"/>
      <c r="AA8" s="234"/>
      <c r="AB8" s="234"/>
      <c r="AC8" s="235"/>
      <c r="AD8" s="74">
        <f>AC8+Y8</f>
        <v>0</v>
      </c>
      <c r="AE8" s="150">
        <f>IF(AD8=0,0,IF(AD8&gt;=91,"अ१",IF(AD8&gt;=81,"अ२",IF(AD8&gt;=71,"ब१",IF(AD8&gt;=61,"ब२",IF(AD8&gt;=51,"क१",IF(AD8&gt;=41,"क२",IF(AD8&gt;=33,"ड",IF(AD8&gt;=21,"इ१","इ२")))))))))</f>
        <v>0</v>
      </c>
    </row>
    <row r="9" spans="2:31" s="7" customFormat="1" ht="24" customHeight="1">
      <c r="B9" s="14">
        <v>2</v>
      </c>
      <c r="C9" s="12" t="str">
        <f>students!D9</f>
        <v xml:space="preserve">सागर शिंदे </v>
      </c>
      <c r="D9" s="224"/>
      <c r="E9" s="225"/>
      <c r="F9" s="225"/>
      <c r="G9" s="225"/>
      <c r="H9" s="225"/>
      <c r="I9" s="225"/>
      <c r="J9" s="225"/>
      <c r="K9" s="13">
        <f t="shared" ref="K9:K72" si="0">SUM(D9:J9)</f>
        <v>0</v>
      </c>
      <c r="L9" s="234"/>
      <c r="M9" s="234"/>
      <c r="N9" s="234"/>
      <c r="O9" s="235"/>
      <c r="P9" s="74">
        <f t="shared" ref="P9:P72" si="1">O9+K9</f>
        <v>0</v>
      </c>
      <c r="Q9" s="150">
        <f t="shared" ref="Q9:Q72" si="2">IF(P9=0,0,IF(P9&gt;=91,"अ१",IF(P9&gt;=81,"अ२",IF(P9&gt;=71,"ब१",IF(P9&gt;=61,"ब२",IF(P9&gt;=51,"क१",IF(P9&gt;=41,"क२",IF(P9&gt;=33,"ड",IF(P9&gt;=21,"इ१","इ२")))))))))</f>
        <v>0</v>
      </c>
      <c r="R9" s="224"/>
      <c r="S9" s="225"/>
      <c r="T9" s="225"/>
      <c r="U9" s="225"/>
      <c r="V9" s="225"/>
      <c r="W9" s="225"/>
      <c r="X9" s="225"/>
      <c r="Y9" s="13">
        <f t="shared" ref="Y9:Y72" si="3">SUM(R9:X9)</f>
        <v>0</v>
      </c>
      <c r="Z9" s="234"/>
      <c r="AA9" s="234"/>
      <c r="AB9" s="234"/>
      <c r="AC9" s="235"/>
      <c r="AD9" s="74">
        <f t="shared" ref="AD9:AD72" si="4">AC9+Y9</f>
        <v>0</v>
      </c>
      <c r="AE9" s="150">
        <f t="shared" ref="AE9:AE72" si="5">IF(AD9=0,0,IF(AD9&gt;=91,"अ१",IF(AD9&gt;=81,"अ२",IF(AD9&gt;=71,"ब१",IF(AD9&gt;=61,"ब२",IF(AD9&gt;=51,"क१",IF(AD9&gt;=41,"क२",IF(AD9&gt;=33,"ड",IF(AD9&gt;=21,"इ१","इ२")))))))))</f>
        <v>0</v>
      </c>
    </row>
    <row r="10" spans="2:31" s="7" customFormat="1" ht="24" customHeight="1">
      <c r="B10" s="14">
        <v>3</v>
      </c>
      <c r="C10" s="12">
        <f>students!D10</f>
        <v>0</v>
      </c>
      <c r="D10" s="224"/>
      <c r="E10" s="225"/>
      <c r="F10" s="225"/>
      <c r="G10" s="225"/>
      <c r="H10" s="225"/>
      <c r="I10" s="225"/>
      <c r="J10" s="225"/>
      <c r="K10" s="13">
        <f t="shared" si="0"/>
        <v>0</v>
      </c>
      <c r="L10" s="234"/>
      <c r="M10" s="234"/>
      <c r="N10" s="234"/>
      <c r="O10" s="235"/>
      <c r="P10" s="74">
        <f t="shared" si="1"/>
        <v>0</v>
      </c>
      <c r="Q10" s="150">
        <f t="shared" si="2"/>
        <v>0</v>
      </c>
      <c r="R10" s="224"/>
      <c r="S10" s="225"/>
      <c r="T10" s="225"/>
      <c r="U10" s="225"/>
      <c r="V10" s="225"/>
      <c r="W10" s="225"/>
      <c r="X10" s="225"/>
      <c r="Y10" s="13">
        <f t="shared" si="3"/>
        <v>0</v>
      </c>
      <c r="Z10" s="234"/>
      <c r="AA10" s="234"/>
      <c r="AB10" s="234"/>
      <c r="AC10" s="235"/>
      <c r="AD10" s="74">
        <f t="shared" si="4"/>
        <v>0</v>
      </c>
      <c r="AE10" s="150">
        <f t="shared" si="5"/>
        <v>0</v>
      </c>
    </row>
    <row r="11" spans="2:31" s="7" customFormat="1" ht="24" customHeight="1">
      <c r="B11" s="14">
        <v>4</v>
      </c>
      <c r="C11" s="12">
        <f>students!D11</f>
        <v>0</v>
      </c>
      <c r="D11" s="224"/>
      <c r="E11" s="225"/>
      <c r="F11" s="225"/>
      <c r="G11" s="225"/>
      <c r="H11" s="225"/>
      <c r="I11" s="225"/>
      <c r="J11" s="225"/>
      <c r="K11" s="13">
        <f t="shared" si="0"/>
        <v>0</v>
      </c>
      <c r="L11" s="234"/>
      <c r="M11" s="234"/>
      <c r="N11" s="234"/>
      <c r="O11" s="235"/>
      <c r="P11" s="74">
        <f t="shared" si="1"/>
        <v>0</v>
      </c>
      <c r="Q11" s="150">
        <f t="shared" si="2"/>
        <v>0</v>
      </c>
      <c r="R11" s="224"/>
      <c r="S11" s="225"/>
      <c r="T11" s="225"/>
      <c r="U11" s="225"/>
      <c r="V11" s="225"/>
      <c r="W11" s="225"/>
      <c r="X11" s="225"/>
      <c r="Y11" s="13">
        <f t="shared" si="3"/>
        <v>0</v>
      </c>
      <c r="Z11" s="234"/>
      <c r="AA11" s="234"/>
      <c r="AB11" s="234"/>
      <c r="AC11" s="235"/>
      <c r="AD11" s="74">
        <f t="shared" si="4"/>
        <v>0</v>
      </c>
      <c r="AE11" s="150">
        <f t="shared" si="5"/>
        <v>0</v>
      </c>
    </row>
    <row r="12" spans="2:31" s="7" customFormat="1" ht="24" customHeight="1">
      <c r="B12" s="14">
        <v>5</v>
      </c>
      <c r="C12" s="12">
        <f>students!D12</f>
        <v>0</v>
      </c>
      <c r="D12" s="224"/>
      <c r="E12" s="225"/>
      <c r="F12" s="225"/>
      <c r="G12" s="225"/>
      <c r="H12" s="225"/>
      <c r="I12" s="225"/>
      <c r="J12" s="225"/>
      <c r="K12" s="13">
        <f t="shared" si="0"/>
        <v>0</v>
      </c>
      <c r="L12" s="234"/>
      <c r="M12" s="234"/>
      <c r="N12" s="234"/>
      <c r="O12" s="235"/>
      <c r="P12" s="74">
        <f t="shared" si="1"/>
        <v>0</v>
      </c>
      <c r="Q12" s="150">
        <f t="shared" si="2"/>
        <v>0</v>
      </c>
      <c r="R12" s="224"/>
      <c r="S12" s="225"/>
      <c r="T12" s="225"/>
      <c r="U12" s="225"/>
      <c r="V12" s="225"/>
      <c r="W12" s="225"/>
      <c r="X12" s="225"/>
      <c r="Y12" s="13">
        <f t="shared" si="3"/>
        <v>0</v>
      </c>
      <c r="Z12" s="234"/>
      <c r="AA12" s="234"/>
      <c r="AB12" s="234"/>
      <c r="AC12" s="235"/>
      <c r="AD12" s="74">
        <f t="shared" si="4"/>
        <v>0</v>
      </c>
      <c r="AE12" s="150">
        <f t="shared" si="5"/>
        <v>0</v>
      </c>
    </row>
    <row r="13" spans="2:31" s="7" customFormat="1" ht="24" customHeight="1">
      <c r="B13" s="14">
        <v>6</v>
      </c>
      <c r="C13" s="12">
        <f>students!D13</f>
        <v>0</v>
      </c>
      <c r="D13" s="224"/>
      <c r="E13" s="225"/>
      <c r="F13" s="225"/>
      <c r="G13" s="225"/>
      <c r="H13" s="225"/>
      <c r="I13" s="225"/>
      <c r="J13" s="225"/>
      <c r="K13" s="13">
        <f t="shared" si="0"/>
        <v>0</v>
      </c>
      <c r="L13" s="234"/>
      <c r="M13" s="234"/>
      <c r="N13" s="234"/>
      <c r="O13" s="235"/>
      <c r="P13" s="74">
        <f t="shared" si="1"/>
        <v>0</v>
      </c>
      <c r="Q13" s="150">
        <f t="shared" si="2"/>
        <v>0</v>
      </c>
      <c r="R13" s="224"/>
      <c r="S13" s="225"/>
      <c r="T13" s="225"/>
      <c r="U13" s="225"/>
      <c r="V13" s="225"/>
      <c r="W13" s="225"/>
      <c r="X13" s="225"/>
      <c r="Y13" s="13">
        <f t="shared" si="3"/>
        <v>0</v>
      </c>
      <c r="Z13" s="234"/>
      <c r="AA13" s="234"/>
      <c r="AB13" s="234"/>
      <c r="AC13" s="235"/>
      <c r="AD13" s="74">
        <f t="shared" si="4"/>
        <v>0</v>
      </c>
      <c r="AE13" s="150">
        <f t="shared" si="5"/>
        <v>0</v>
      </c>
    </row>
    <row r="14" spans="2:31" s="7" customFormat="1" ht="24" customHeight="1">
      <c r="B14" s="14">
        <v>7</v>
      </c>
      <c r="C14" s="12">
        <f>students!D14</f>
        <v>0</v>
      </c>
      <c r="D14" s="224"/>
      <c r="E14" s="225"/>
      <c r="F14" s="225"/>
      <c r="G14" s="225"/>
      <c r="H14" s="225"/>
      <c r="I14" s="225"/>
      <c r="J14" s="225"/>
      <c r="K14" s="13">
        <f t="shared" si="0"/>
        <v>0</v>
      </c>
      <c r="L14" s="234"/>
      <c r="M14" s="234"/>
      <c r="N14" s="234"/>
      <c r="O14" s="235"/>
      <c r="P14" s="74">
        <f t="shared" si="1"/>
        <v>0</v>
      </c>
      <c r="Q14" s="150">
        <f t="shared" si="2"/>
        <v>0</v>
      </c>
      <c r="R14" s="224"/>
      <c r="S14" s="225"/>
      <c r="T14" s="225"/>
      <c r="U14" s="225"/>
      <c r="V14" s="225"/>
      <c r="W14" s="225"/>
      <c r="X14" s="225"/>
      <c r="Y14" s="13">
        <f t="shared" si="3"/>
        <v>0</v>
      </c>
      <c r="Z14" s="234"/>
      <c r="AA14" s="234"/>
      <c r="AB14" s="234"/>
      <c r="AC14" s="235"/>
      <c r="AD14" s="74">
        <f t="shared" si="4"/>
        <v>0</v>
      </c>
      <c r="AE14" s="150">
        <f t="shared" si="5"/>
        <v>0</v>
      </c>
    </row>
    <row r="15" spans="2:31" s="7" customFormat="1" ht="24" customHeight="1">
      <c r="B15" s="14">
        <v>8</v>
      </c>
      <c r="C15" s="12">
        <f>students!D15</f>
        <v>0</v>
      </c>
      <c r="D15" s="224"/>
      <c r="E15" s="225"/>
      <c r="F15" s="225"/>
      <c r="G15" s="225"/>
      <c r="H15" s="225"/>
      <c r="I15" s="225"/>
      <c r="J15" s="225"/>
      <c r="K15" s="13">
        <f t="shared" si="0"/>
        <v>0</v>
      </c>
      <c r="L15" s="234"/>
      <c r="M15" s="234"/>
      <c r="N15" s="234"/>
      <c r="O15" s="235"/>
      <c r="P15" s="74">
        <f t="shared" si="1"/>
        <v>0</v>
      </c>
      <c r="Q15" s="150">
        <f t="shared" si="2"/>
        <v>0</v>
      </c>
      <c r="R15" s="224"/>
      <c r="S15" s="225"/>
      <c r="T15" s="225"/>
      <c r="U15" s="225"/>
      <c r="V15" s="225"/>
      <c r="W15" s="225"/>
      <c r="X15" s="225"/>
      <c r="Y15" s="13">
        <f t="shared" si="3"/>
        <v>0</v>
      </c>
      <c r="Z15" s="234"/>
      <c r="AA15" s="234"/>
      <c r="AB15" s="234"/>
      <c r="AC15" s="235"/>
      <c r="AD15" s="74">
        <f t="shared" si="4"/>
        <v>0</v>
      </c>
      <c r="AE15" s="150">
        <f t="shared" si="5"/>
        <v>0</v>
      </c>
    </row>
    <row r="16" spans="2:31" s="7" customFormat="1" ht="24" customHeight="1">
      <c r="B16" s="14">
        <v>9</v>
      </c>
      <c r="C16" s="12">
        <f>students!D16</f>
        <v>0</v>
      </c>
      <c r="D16" s="224"/>
      <c r="E16" s="225"/>
      <c r="F16" s="225"/>
      <c r="G16" s="225"/>
      <c r="H16" s="225"/>
      <c r="I16" s="225"/>
      <c r="J16" s="225"/>
      <c r="K16" s="13">
        <f t="shared" si="0"/>
        <v>0</v>
      </c>
      <c r="L16" s="234"/>
      <c r="M16" s="234"/>
      <c r="N16" s="234"/>
      <c r="O16" s="235"/>
      <c r="P16" s="74">
        <f t="shared" si="1"/>
        <v>0</v>
      </c>
      <c r="Q16" s="150">
        <f t="shared" si="2"/>
        <v>0</v>
      </c>
      <c r="R16" s="224"/>
      <c r="S16" s="225"/>
      <c r="T16" s="225"/>
      <c r="U16" s="225"/>
      <c r="V16" s="225"/>
      <c r="W16" s="225"/>
      <c r="X16" s="225"/>
      <c r="Y16" s="13">
        <f t="shared" si="3"/>
        <v>0</v>
      </c>
      <c r="Z16" s="234"/>
      <c r="AA16" s="234"/>
      <c r="AB16" s="234"/>
      <c r="AC16" s="235"/>
      <c r="AD16" s="74">
        <f t="shared" si="4"/>
        <v>0</v>
      </c>
      <c r="AE16" s="150">
        <f t="shared" si="5"/>
        <v>0</v>
      </c>
    </row>
    <row r="17" spans="2:31" s="7" customFormat="1" ht="24" customHeight="1">
      <c r="B17" s="14">
        <v>10</v>
      </c>
      <c r="C17" s="12">
        <f>students!D17</f>
        <v>0</v>
      </c>
      <c r="D17" s="224"/>
      <c r="E17" s="225"/>
      <c r="F17" s="225"/>
      <c r="G17" s="225"/>
      <c r="H17" s="225"/>
      <c r="I17" s="225"/>
      <c r="J17" s="225"/>
      <c r="K17" s="13">
        <f t="shared" si="0"/>
        <v>0</v>
      </c>
      <c r="L17" s="234"/>
      <c r="M17" s="234"/>
      <c r="N17" s="234"/>
      <c r="O17" s="235"/>
      <c r="P17" s="74">
        <f t="shared" si="1"/>
        <v>0</v>
      </c>
      <c r="Q17" s="150">
        <f t="shared" si="2"/>
        <v>0</v>
      </c>
      <c r="R17" s="224"/>
      <c r="S17" s="225"/>
      <c r="T17" s="225"/>
      <c r="U17" s="225"/>
      <c r="V17" s="225"/>
      <c r="W17" s="225"/>
      <c r="X17" s="225"/>
      <c r="Y17" s="13">
        <f t="shared" si="3"/>
        <v>0</v>
      </c>
      <c r="Z17" s="234"/>
      <c r="AA17" s="234"/>
      <c r="AB17" s="234"/>
      <c r="AC17" s="235"/>
      <c r="AD17" s="74">
        <f t="shared" si="4"/>
        <v>0</v>
      </c>
      <c r="AE17" s="150">
        <f t="shared" si="5"/>
        <v>0</v>
      </c>
    </row>
    <row r="18" spans="2:31" s="7" customFormat="1" ht="24" customHeight="1">
      <c r="B18" s="14">
        <v>11</v>
      </c>
      <c r="C18" s="12">
        <f>students!D18</f>
        <v>0</v>
      </c>
      <c r="D18" s="224"/>
      <c r="E18" s="225"/>
      <c r="F18" s="225"/>
      <c r="G18" s="225"/>
      <c r="H18" s="225"/>
      <c r="I18" s="225"/>
      <c r="J18" s="225"/>
      <c r="K18" s="13">
        <f t="shared" si="0"/>
        <v>0</v>
      </c>
      <c r="L18" s="234"/>
      <c r="M18" s="234"/>
      <c r="N18" s="234"/>
      <c r="O18" s="235"/>
      <c r="P18" s="74">
        <f t="shared" si="1"/>
        <v>0</v>
      </c>
      <c r="Q18" s="150">
        <f t="shared" si="2"/>
        <v>0</v>
      </c>
      <c r="R18" s="224"/>
      <c r="S18" s="225"/>
      <c r="T18" s="225"/>
      <c r="U18" s="225"/>
      <c r="V18" s="225"/>
      <c r="W18" s="225"/>
      <c r="X18" s="225"/>
      <c r="Y18" s="13">
        <f t="shared" si="3"/>
        <v>0</v>
      </c>
      <c r="Z18" s="234"/>
      <c r="AA18" s="234"/>
      <c r="AB18" s="234"/>
      <c r="AC18" s="235"/>
      <c r="AD18" s="74">
        <f t="shared" si="4"/>
        <v>0</v>
      </c>
      <c r="AE18" s="150">
        <f t="shared" si="5"/>
        <v>0</v>
      </c>
    </row>
    <row r="19" spans="2:31" s="7" customFormat="1" ht="24" customHeight="1">
      <c r="B19" s="14">
        <v>12</v>
      </c>
      <c r="C19" s="12">
        <f>students!D19</f>
        <v>0</v>
      </c>
      <c r="D19" s="224"/>
      <c r="E19" s="225"/>
      <c r="F19" s="225"/>
      <c r="G19" s="225"/>
      <c r="H19" s="225"/>
      <c r="I19" s="225"/>
      <c r="J19" s="225"/>
      <c r="K19" s="13">
        <f t="shared" si="0"/>
        <v>0</v>
      </c>
      <c r="L19" s="234"/>
      <c r="M19" s="234"/>
      <c r="N19" s="234"/>
      <c r="O19" s="235"/>
      <c r="P19" s="74">
        <f t="shared" si="1"/>
        <v>0</v>
      </c>
      <c r="Q19" s="150">
        <f t="shared" si="2"/>
        <v>0</v>
      </c>
      <c r="R19" s="224"/>
      <c r="S19" s="225"/>
      <c r="T19" s="225"/>
      <c r="U19" s="225"/>
      <c r="V19" s="225"/>
      <c r="W19" s="225"/>
      <c r="X19" s="225"/>
      <c r="Y19" s="13">
        <f t="shared" si="3"/>
        <v>0</v>
      </c>
      <c r="Z19" s="234"/>
      <c r="AA19" s="234"/>
      <c r="AB19" s="234"/>
      <c r="AC19" s="235"/>
      <c r="AD19" s="74">
        <f t="shared" si="4"/>
        <v>0</v>
      </c>
      <c r="AE19" s="150">
        <f t="shared" si="5"/>
        <v>0</v>
      </c>
    </row>
    <row r="20" spans="2:31" s="7" customFormat="1" ht="24" customHeight="1">
      <c r="B20" s="14">
        <v>13</v>
      </c>
      <c r="C20" s="12">
        <f>students!D20</f>
        <v>0</v>
      </c>
      <c r="D20" s="224"/>
      <c r="E20" s="225"/>
      <c r="F20" s="225"/>
      <c r="G20" s="225"/>
      <c r="H20" s="225"/>
      <c r="I20" s="225"/>
      <c r="J20" s="225"/>
      <c r="K20" s="13">
        <f t="shared" si="0"/>
        <v>0</v>
      </c>
      <c r="L20" s="234"/>
      <c r="M20" s="234"/>
      <c r="N20" s="234"/>
      <c r="O20" s="235"/>
      <c r="P20" s="74">
        <f t="shared" si="1"/>
        <v>0</v>
      </c>
      <c r="Q20" s="150">
        <f t="shared" si="2"/>
        <v>0</v>
      </c>
      <c r="R20" s="224"/>
      <c r="S20" s="225"/>
      <c r="T20" s="225"/>
      <c r="U20" s="225"/>
      <c r="V20" s="225"/>
      <c r="W20" s="225"/>
      <c r="X20" s="225"/>
      <c r="Y20" s="13">
        <f t="shared" si="3"/>
        <v>0</v>
      </c>
      <c r="Z20" s="234"/>
      <c r="AA20" s="234"/>
      <c r="AB20" s="234"/>
      <c r="AC20" s="235"/>
      <c r="AD20" s="74">
        <f t="shared" si="4"/>
        <v>0</v>
      </c>
      <c r="AE20" s="150">
        <f t="shared" si="5"/>
        <v>0</v>
      </c>
    </row>
    <row r="21" spans="2:31" s="7" customFormat="1" ht="24" customHeight="1">
      <c r="B21" s="14">
        <v>14</v>
      </c>
      <c r="C21" s="12">
        <f>students!D21</f>
        <v>0</v>
      </c>
      <c r="D21" s="224"/>
      <c r="E21" s="225"/>
      <c r="F21" s="225"/>
      <c r="G21" s="225"/>
      <c r="H21" s="225"/>
      <c r="I21" s="225"/>
      <c r="J21" s="225"/>
      <c r="K21" s="13">
        <f t="shared" si="0"/>
        <v>0</v>
      </c>
      <c r="L21" s="234"/>
      <c r="M21" s="234"/>
      <c r="N21" s="234"/>
      <c r="O21" s="235"/>
      <c r="P21" s="74">
        <f t="shared" si="1"/>
        <v>0</v>
      </c>
      <c r="Q21" s="150">
        <f t="shared" si="2"/>
        <v>0</v>
      </c>
      <c r="R21" s="224"/>
      <c r="S21" s="225"/>
      <c r="T21" s="225"/>
      <c r="U21" s="225"/>
      <c r="V21" s="225"/>
      <c r="W21" s="225"/>
      <c r="X21" s="225"/>
      <c r="Y21" s="13">
        <f t="shared" si="3"/>
        <v>0</v>
      </c>
      <c r="Z21" s="234"/>
      <c r="AA21" s="234"/>
      <c r="AB21" s="234"/>
      <c r="AC21" s="235"/>
      <c r="AD21" s="74">
        <f t="shared" si="4"/>
        <v>0</v>
      </c>
      <c r="AE21" s="150">
        <f t="shared" si="5"/>
        <v>0</v>
      </c>
    </row>
    <row r="22" spans="2:31" s="7" customFormat="1" ht="24" customHeight="1">
      <c r="B22" s="14">
        <v>15</v>
      </c>
      <c r="C22" s="12">
        <f>students!D22</f>
        <v>0</v>
      </c>
      <c r="D22" s="224"/>
      <c r="E22" s="225"/>
      <c r="F22" s="225"/>
      <c r="G22" s="225"/>
      <c r="H22" s="225"/>
      <c r="I22" s="225"/>
      <c r="J22" s="225"/>
      <c r="K22" s="13">
        <f t="shared" si="0"/>
        <v>0</v>
      </c>
      <c r="L22" s="234"/>
      <c r="M22" s="234"/>
      <c r="N22" s="234"/>
      <c r="O22" s="235"/>
      <c r="P22" s="74">
        <f t="shared" si="1"/>
        <v>0</v>
      </c>
      <c r="Q22" s="150">
        <f t="shared" si="2"/>
        <v>0</v>
      </c>
      <c r="R22" s="224"/>
      <c r="S22" s="225"/>
      <c r="T22" s="225"/>
      <c r="U22" s="225"/>
      <c r="V22" s="225"/>
      <c r="W22" s="225"/>
      <c r="X22" s="225"/>
      <c r="Y22" s="13">
        <f t="shared" si="3"/>
        <v>0</v>
      </c>
      <c r="Z22" s="234"/>
      <c r="AA22" s="234"/>
      <c r="AB22" s="234"/>
      <c r="AC22" s="235"/>
      <c r="AD22" s="74">
        <f t="shared" si="4"/>
        <v>0</v>
      </c>
      <c r="AE22" s="150">
        <f t="shared" si="5"/>
        <v>0</v>
      </c>
    </row>
    <row r="23" spans="2:31" s="7" customFormat="1" ht="24" customHeight="1">
      <c r="B23" s="14">
        <v>16</v>
      </c>
      <c r="C23" s="12">
        <f>students!D23</f>
        <v>0</v>
      </c>
      <c r="D23" s="224"/>
      <c r="E23" s="225"/>
      <c r="F23" s="225"/>
      <c r="G23" s="225"/>
      <c r="H23" s="225"/>
      <c r="I23" s="225"/>
      <c r="J23" s="225"/>
      <c r="K23" s="13">
        <f t="shared" si="0"/>
        <v>0</v>
      </c>
      <c r="L23" s="234"/>
      <c r="M23" s="234"/>
      <c r="N23" s="234"/>
      <c r="O23" s="235"/>
      <c r="P23" s="74">
        <f t="shared" si="1"/>
        <v>0</v>
      </c>
      <c r="Q23" s="150">
        <f t="shared" si="2"/>
        <v>0</v>
      </c>
      <c r="R23" s="224"/>
      <c r="S23" s="225"/>
      <c r="T23" s="225"/>
      <c r="U23" s="225"/>
      <c r="V23" s="225"/>
      <c r="W23" s="225"/>
      <c r="X23" s="225"/>
      <c r="Y23" s="13">
        <f t="shared" si="3"/>
        <v>0</v>
      </c>
      <c r="Z23" s="234"/>
      <c r="AA23" s="234"/>
      <c r="AB23" s="234"/>
      <c r="AC23" s="235"/>
      <c r="AD23" s="74">
        <f t="shared" si="4"/>
        <v>0</v>
      </c>
      <c r="AE23" s="150">
        <f t="shared" si="5"/>
        <v>0</v>
      </c>
    </row>
    <row r="24" spans="2:31" s="7" customFormat="1" ht="24" customHeight="1">
      <c r="B24" s="14">
        <v>17</v>
      </c>
      <c r="C24" s="12">
        <f>students!D24</f>
        <v>0</v>
      </c>
      <c r="D24" s="224"/>
      <c r="E24" s="225"/>
      <c r="F24" s="225"/>
      <c r="G24" s="225"/>
      <c r="H24" s="225"/>
      <c r="I24" s="225"/>
      <c r="J24" s="225"/>
      <c r="K24" s="13">
        <f t="shared" si="0"/>
        <v>0</v>
      </c>
      <c r="L24" s="234"/>
      <c r="M24" s="234"/>
      <c r="N24" s="234"/>
      <c r="O24" s="235"/>
      <c r="P24" s="74">
        <f t="shared" si="1"/>
        <v>0</v>
      </c>
      <c r="Q24" s="150">
        <f t="shared" si="2"/>
        <v>0</v>
      </c>
      <c r="R24" s="224"/>
      <c r="S24" s="225"/>
      <c r="T24" s="225"/>
      <c r="U24" s="225"/>
      <c r="V24" s="225"/>
      <c r="W24" s="225"/>
      <c r="X24" s="225"/>
      <c r="Y24" s="13">
        <f t="shared" si="3"/>
        <v>0</v>
      </c>
      <c r="Z24" s="234"/>
      <c r="AA24" s="234"/>
      <c r="AB24" s="234"/>
      <c r="AC24" s="235"/>
      <c r="AD24" s="74">
        <f t="shared" si="4"/>
        <v>0</v>
      </c>
      <c r="AE24" s="150">
        <f t="shared" si="5"/>
        <v>0</v>
      </c>
    </row>
    <row r="25" spans="2:31" s="7" customFormat="1" ht="24" customHeight="1">
      <c r="B25" s="14">
        <v>18</v>
      </c>
      <c r="C25" s="12">
        <f>students!D25</f>
        <v>0</v>
      </c>
      <c r="D25" s="224"/>
      <c r="E25" s="225"/>
      <c r="F25" s="225"/>
      <c r="G25" s="225"/>
      <c r="H25" s="225"/>
      <c r="I25" s="225"/>
      <c r="J25" s="225"/>
      <c r="K25" s="13">
        <f t="shared" si="0"/>
        <v>0</v>
      </c>
      <c r="L25" s="234"/>
      <c r="M25" s="234"/>
      <c r="N25" s="234"/>
      <c r="O25" s="235"/>
      <c r="P25" s="74">
        <f t="shared" si="1"/>
        <v>0</v>
      </c>
      <c r="Q25" s="150">
        <f t="shared" si="2"/>
        <v>0</v>
      </c>
      <c r="R25" s="224"/>
      <c r="S25" s="225"/>
      <c r="T25" s="225"/>
      <c r="U25" s="225"/>
      <c r="V25" s="225"/>
      <c r="W25" s="225"/>
      <c r="X25" s="225"/>
      <c r="Y25" s="13">
        <f t="shared" si="3"/>
        <v>0</v>
      </c>
      <c r="Z25" s="234"/>
      <c r="AA25" s="234"/>
      <c r="AB25" s="234"/>
      <c r="AC25" s="235"/>
      <c r="AD25" s="74">
        <f t="shared" si="4"/>
        <v>0</v>
      </c>
      <c r="AE25" s="150">
        <f t="shared" si="5"/>
        <v>0</v>
      </c>
    </row>
    <row r="26" spans="2:31" s="7" customFormat="1" ht="24" customHeight="1">
      <c r="B26" s="14">
        <v>19</v>
      </c>
      <c r="C26" s="12">
        <f>students!D26</f>
        <v>0</v>
      </c>
      <c r="D26" s="224"/>
      <c r="E26" s="225"/>
      <c r="F26" s="225"/>
      <c r="G26" s="225"/>
      <c r="H26" s="225"/>
      <c r="I26" s="225"/>
      <c r="J26" s="225"/>
      <c r="K26" s="13">
        <f t="shared" si="0"/>
        <v>0</v>
      </c>
      <c r="L26" s="234"/>
      <c r="M26" s="234"/>
      <c r="N26" s="234"/>
      <c r="O26" s="235"/>
      <c r="P26" s="74">
        <f t="shared" si="1"/>
        <v>0</v>
      </c>
      <c r="Q26" s="150">
        <f t="shared" si="2"/>
        <v>0</v>
      </c>
      <c r="R26" s="224"/>
      <c r="S26" s="225"/>
      <c r="T26" s="225"/>
      <c r="U26" s="225"/>
      <c r="V26" s="225"/>
      <c r="W26" s="225"/>
      <c r="X26" s="225"/>
      <c r="Y26" s="13">
        <f t="shared" si="3"/>
        <v>0</v>
      </c>
      <c r="Z26" s="234"/>
      <c r="AA26" s="234"/>
      <c r="AB26" s="234"/>
      <c r="AC26" s="235"/>
      <c r="AD26" s="74">
        <f t="shared" si="4"/>
        <v>0</v>
      </c>
      <c r="AE26" s="150">
        <f t="shared" si="5"/>
        <v>0</v>
      </c>
    </row>
    <row r="27" spans="2:31" s="7" customFormat="1" ht="24" customHeight="1">
      <c r="B27" s="14">
        <v>20</v>
      </c>
      <c r="C27" s="12">
        <f>students!D27</f>
        <v>0</v>
      </c>
      <c r="D27" s="224"/>
      <c r="E27" s="225"/>
      <c r="F27" s="225"/>
      <c r="G27" s="225"/>
      <c r="H27" s="225"/>
      <c r="I27" s="225"/>
      <c r="J27" s="225"/>
      <c r="K27" s="13">
        <f t="shared" si="0"/>
        <v>0</v>
      </c>
      <c r="L27" s="234"/>
      <c r="M27" s="234"/>
      <c r="N27" s="234"/>
      <c r="O27" s="235"/>
      <c r="P27" s="74">
        <f t="shared" si="1"/>
        <v>0</v>
      </c>
      <c r="Q27" s="150">
        <f t="shared" si="2"/>
        <v>0</v>
      </c>
      <c r="R27" s="224"/>
      <c r="S27" s="225"/>
      <c r="T27" s="225"/>
      <c r="U27" s="225"/>
      <c r="V27" s="225"/>
      <c r="W27" s="225"/>
      <c r="X27" s="225"/>
      <c r="Y27" s="13">
        <f t="shared" si="3"/>
        <v>0</v>
      </c>
      <c r="Z27" s="234"/>
      <c r="AA27" s="234"/>
      <c r="AB27" s="234"/>
      <c r="AC27" s="235"/>
      <c r="AD27" s="74">
        <f t="shared" si="4"/>
        <v>0</v>
      </c>
      <c r="AE27" s="150">
        <f t="shared" si="5"/>
        <v>0</v>
      </c>
    </row>
    <row r="28" spans="2:31" s="7" customFormat="1" ht="24" customHeight="1">
      <c r="B28" s="14">
        <v>21</v>
      </c>
      <c r="C28" s="12">
        <f>students!D28</f>
        <v>0</v>
      </c>
      <c r="D28" s="224"/>
      <c r="E28" s="225"/>
      <c r="F28" s="225"/>
      <c r="G28" s="225"/>
      <c r="H28" s="225"/>
      <c r="I28" s="225"/>
      <c r="J28" s="225"/>
      <c r="K28" s="13">
        <f t="shared" si="0"/>
        <v>0</v>
      </c>
      <c r="L28" s="234"/>
      <c r="M28" s="234"/>
      <c r="N28" s="234"/>
      <c r="O28" s="235"/>
      <c r="P28" s="74">
        <f t="shared" si="1"/>
        <v>0</v>
      </c>
      <c r="Q28" s="150">
        <f t="shared" si="2"/>
        <v>0</v>
      </c>
      <c r="R28" s="224"/>
      <c r="S28" s="225"/>
      <c r="T28" s="225"/>
      <c r="U28" s="225"/>
      <c r="V28" s="225"/>
      <c r="W28" s="225"/>
      <c r="X28" s="225"/>
      <c r="Y28" s="13">
        <f t="shared" si="3"/>
        <v>0</v>
      </c>
      <c r="Z28" s="234"/>
      <c r="AA28" s="234"/>
      <c r="AB28" s="234"/>
      <c r="AC28" s="235"/>
      <c r="AD28" s="74">
        <f t="shared" si="4"/>
        <v>0</v>
      </c>
      <c r="AE28" s="150">
        <f t="shared" si="5"/>
        <v>0</v>
      </c>
    </row>
    <row r="29" spans="2:31" s="7" customFormat="1" ht="24" customHeight="1">
      <c r="B29" s="14">
        <v>22</v>
      </c>
      <c r="C29" s="12">
        <f>students!D29</f>
        <v>0</v>
      </c>
      <c r="D29" s="224"/>
      <c r="E29" s="225"/>
      <c r="F29" s="225"/>
      <c r="G29" s="225"/>
      <c r="H29" s="225"/>
      <c r="I29" s="225"/>
      <c r="J29" s="225"/>
      <c r="K29" s="13">
        <f t="shared" si="0"/>
        <v>0</v>
      </c>
      <c r="L29" s="234"/>
      <c r="M29" s="234"/>
      <c r="N29" s="234"/>
      <c r="O29" s="235"/>
      <c r="P29" s="74">
        <f t="shared" si="1"/>
        <v>0</v>
      </c>
      <c r="Q29" s="150">
        <f t="shared" si="2"/>
        <v>0</v>
      </c>
      <c r="R29" s="224"/>
      <c r="S29" s="225"/>
      <c r="T29" s="225"/>
      <c r="U29" s="225"/>
      <c r="V29" s="225"/>
      <c r="W29" s="225"/>
      <c r="X29" s="225"/>
      <c r="Y29" s="13">
        <f t="shared" si="3"/>
        <v>0</v>
      </c>
      <c r="Z29" s="234"/>
      <c r="AA29" s="234"/>
      <c r="AB29" s="234"/>
      <c r="AC29" s="235"/>
      <c r="AD29" s="74">
        <f t="shared" si="4"/>
        <v>0</v>
      </c>
      <c r="AE29" s="150">
        <f t="shared" si="5"/>
        <v>0</v>
      </c>
    </row>
    <row r="30" spans="2:31" s="7" customFormat="1" ht="24" customHeight="1">
      <c r="B30" s="14">
        <v>23</v>
      </c>
      <c r="C30" s="12">
        <f>students!D30</f>
        <v>0</v>
      </c>
      <c r="D30" s="224"/>
      <c r="E30" s="225"/>
      <c r="F30" s="225"/>
      <c r="G30" s="225"/>
      <c r="H30" s="225"/>
      <c r="I30" s="225"/>
      <c r="J30" s="225"/>
      <c r="K30" s="13">
        <f t="shared" si="0"/>
        <v>0</v>
      </c>
      <c r="L30" s="234"/>
      <c r="M30" s="234"/>
      <c r="N30" s="234"/>
      <c r="O30" s="235"/>
      <c r="P30" s="74">
        <f t="shared" si="1"/>
        <v>0</v>
      </c>
      <c r="Q30" s="150">
        <f t="shared" si="2"/>
        <v>0</v>
      </c>
      <c r="R30" s="224"/>
      <c r="S30" s="225"/>
      <c r="T30" s="225"/>
      <c r="U30" s="225"/>
      <c r="V30" s="225"/>
      <c r="W30" s="225"/>
      <c r="X30" s="225"/>
      <c r="Y30" s="13">
        <f t="shared" si="3"/>
        <v>0</v>
      </c>
      <c r="Z30" s="234"/>
      <c r="AA30" s="234"/>
      <c r="AB30" s="234"/>
      <c r="AC30" s="235"/>
      <c r="AD30" s="74">
        <f t="shared" si="4"/>
        <v>0</v>
      </c>
      <c r="AE30" s="150">
        <f t="shared" si="5"/>
        <v>0</v>
      </c>
    </row>
    <row r="31" spans="2:31" s="7" customFormat="1" ht="24" customHeight="1">
      <c r="B31" s="14">
        <v>24</v>
      </c>
      <c r="C31" s="12">
        <f>students!D31</f>
        <v>0</v>
      </c>
      <c r="D31" s="224"/>
      <c r="E31" s="225"/>
      <c r="F31" s="225"/>
      <c r="G31" s="225"/>
      <c r="H31" s="225"/>
      <c r="I31" s="225"/>
      <c r="J31" s="225"/>
      <c r="K31" s="13">
        <f t="shared" si="0"/>
        <v>0</v>
      </c>
      <c r="L31" s="234"/>
      <c r="M31" s="234"/>
      <c r="N31" s="234"/>
      <c r="O31" s="235"/>
      <c r="P31" s="74">
        <f t="shared" si="1"/>
        <v>0</v>
      </c>
      <c r="Q31" s="150">
        <f t="shared" si="2"/>
        <v>0</v>
      </c>
      <c r="R31" s="224"/>
      <c r="S31" s="225"/>
      <c r="T31" s="225"/>
      <c r="U31" s="225"/>
      <c r="V31" s="225"/>
      <c r="W31" s="225"/>
      <c r="X31" s="225"/>
      <c r="Y31" s="13">
        <f t="shared" si="3"/>
        <v>0</v>
      </c>
      <c r="Z31" s="234"/>
      <c r="AA31" s="234"/>
      <c r="AB31" s="234"/>
      <c r="AC31" s="235"/>
      <c r="AD31" s="74">
        <f t="shared" si="4"/>
        <v>0</v>
      </c>
      <c r="AE31" s="150">
        <f t="shared" si="5"/>
        <v>0</v>
      </c>
    </row>
    <row r="32" spans="2:31" s="7" customFormat="1" ht="24" customHeight="1">
      <c r="B32" s="14">
        <v>25</v>
      </c>
      <c r="C32" s="12">
        <f>students!D32</f>
        <v>0</v>
      </c>
      <c r="D32" s="224"/>
      <c r="E32" s="225"/>
      <c r="F32" s="225"/>
      <c r="G32" s="225"/>
      <c r="H32" s="225"/>
      <c r="I32" s="225"/>
      <c r="J32" s="225"/>
      <c r="K32" s="13">
        <f t="shared" si="0"/>
        <v>0</v>
      </c>
      <c r="L32" s="234"/>
      <c r="M32" s="234"/>
      <c r="N32" s="234"/>
      <c r="O32" s="235"/>
      <c r="P32" s="74">
        <f t="shared" si="1"/>
        <v>0</v>
      </c>
      <c r="Q32" s="150">
        <f t="shared" si="2"/>
        <v>0</v>
      </c>
      <c r="R32" s="224"/>
      <c r="S32" s="225"/>
      <c r="T32" s="225"/>
      <c r="U32" s="225"/>
      <c r="V32" s="225"/>
      <c r="W32" s="225"/>
      <c r="X32" s="225"/>
      <c r="Y32" s="13">
        <f t="shared" si="3"/>
        <v>0</v>
      </c>
      <c r="Z32" s="234"/>
      <c r="AA32" s="234"/>
      <c r="AB32" s="234"/>
      <c r="AC32" s="235"/>
      <c r="AD32" s="74">
        <f t="shared" si="4"/>
        <v>0</v>
      </c>
      <c r="AE32" s="150">
        <f t="shared" si="5"/>
        <v>0</v>
      </c>
    </row>
    <row r="33" spans="2:31" s="7" customFormat="1" ht="24" customHeight="1">
      <c r="B33" s="14">
        <v>26</v>
      </c>
      <c r="C33" s="12">
        <f>students!D33</f>
        <v>0</v>
      </c>
      <c r="D33" s="224"/>
      <c r="E33" s="225"/>
      <c r="F33" s="225"/>
      <c r="G33" s="225"/>
      <c r="H33" s="225"/>
      <c r="I33" s="225"/>
      <c r="J33" s="225"/>
      <c r="K33" s="13">
        <f t="shared" si="0"/>
        <v>0</v>
      </c>
      <c r="L33" s="234"/>
      <c r="M33" s="234"/>
      <c r="N33" s="234"/>
      <c r="O33" s="235"/>
      <c r="P33" s="74">
        <f t="shared" si="1"/>
        <v>0</v>
      </c>
      <c r="Q33" s="150">
        <f t="shared" si="2"/>
        <v>0</v>
      </c>
      <c r="R33" s="224"/>
      <c r="S33" s="225"/>
      <c r="T33" s="225"/>
      <c r="U33" s="225"/>
      <c r="V33" s="225"/>
      <c r="W33" s="225"/>
      <c r="X33" s="225"/>
      <c r="Y33" s="13">
        <f t="shared" si="3"/>
        <v>0</v>
      </c>
      <c r="Z33" s="234"/>
      <c r="AA33" s="234"/>
      <c r="AB33" s="234"/>
      <c r="AC33" s="235"/>
      <c r="AD33" s="74">
        <f t="shared" si="4"/>
        <v>0</v>
      </c>
      <c r="AE33" s="150">
        <f t="shared" si="5"/>
        <v>0</v>
      </c>
    </row>
    <row r="34" spans="2:31" s="7" customFormat="1" ht="24" customHeight="1">
      <c r="B34" s="14">
        <v>27</v>
      </c>
      <c r="C34" s="12">
        <f>students!D34</f>
        <v>0</v>
      </c>
      <c r="D34" s="224"/>
      <c r="E34" s="225"/>
      <c r="F34" s="225"/>
      <c r="G34" s="225"/>
      <c r="H34" s="225"/>
      <c r="I34" s="225"/>
      <c r="J34" s="225"/>
      <c r="K34" s="13">
        <f t="shared" si="0"/>
        <v>0</v>
      </c>
      <c r="L34" s="234"/>
      <c r="M34" s="234"/>
      <c r="N34" s="234"/>
      <c r="O34" s="235"/>
      <c r="P34" s="74">
        <f t="shared" si="1"/>
        <v>0</v>
      </c>
      <c r="Q34" s="150">
        <f t="shared" si="2"/>
        <v>0</v>
      </c>
      <c r="R34" s="224"/>
      <c r="S34" s="225"/>
      <c r="T34" s="225"/>
      <c r="U34" s="225"/>
      <c r="V34" s="225"/>
      <c r="W34" s="225"/>
      <c r="X34" s="225"/>
      <c r="Y34" s="13">
        <f t="shared" si="3"/>
        <v>0</v>
      </c>
      <c r="Z34" s="234"/>
      <c r="AA34" s="234"/>
      <c r="AB34" s="234"/>
      <c r="AC34" s="235"/>
      <c r="AD34" s="74">
        <f t="shared" si="4"/>
        <v>0</v>
      </c>
      <c r="AE34" s="150">
        <f t="shared" si="5"/>
        <v>0</v>
      </c>
    </row>
    <row r="35" spans="2:31" s="7" customFormat="1" ht="24" customHeight="1">
      <c r="B35" s="14">
        <v>28</v>
      </c>
      <c r="C35" s="12">
        <f>students!D35</f>
        <v>0</v>
      </c>
      <c r="D35" s="224"/>
      <c r="E35" s="225"/>
      <c r="F35" s="225"/>
      <c r="G35" s="225"/>
      <c r="H35" s="225"/>
      <c r="I35" s="225"/>
      <c r="J35" s="225"/>
      <c r="K35" s="13">
        <f t="shared" si="0"/>
        <v>0</v>
      </c>
      <c r="L35" s="234"/>
      <c r="M35" s="234"/>
      <c r="N35" s="234"/>
      <c r="O35" s="235"/>
      <c r="P35" s="74">
        <f t="shared" si="1"/>
        <v>0</v>
      </c>
      <c r="Q35" s="150">
        <f t="shared" si="2"/>
        <v>0</v>
      </c>
      <c r="R35" s="224"/>
      <c r="S35" s="225"/>
      <c r="T35" s="225"/>
      <c r="U35" s="225"/>
      <c r="V35" s="225"/>
      <c r="W35" s="225"/>
      <c r="X35" s="225"/>
      <c r="Y35" s="13">
        <f t="shared" si="3"/>
        <v>0</v>
      </c>
      <c r="Z35" s="234"/>
      <c r="AA35" s="234"/>
      <c r="AB35" s="234"/>
      <c r="AC35" s="235"/>
      <c r="AD35" s="74">
        <f t="shared" si="4"/>
        <v>0</v>
      </c>
      <c r="AE35" s="150">
        <f t="shared" si="5"/>
        <v>0</v>
      </c>
    </row>
    <row r="36" spans="2:31" s="7" customFormat="1" ht="24" customHeight="1">
      <c r="B36" s="14">
        <v>29</v>
      </c>
      <c r="C36" s="12">
        <f>students!D36</f>
        <v>0</v>
      </c>
      <c r="D36" s="224"/>
      <c r="E36" s="225"/>
      <c r="F36" s="225"/>
      <c r="G36" s="225"/>
      <c r="H36" s="225"/>
      <c r="I36" s="225"/>
      <c r="J36" s="225"/>
      <c r="K36" s="13">
        <f t="shared" si="0"/>
        <v>0</v>
      </c>
      <c r="L36" s="234"/>
      <c r="M36" s="234"/>
      <c r="N36" s="234"/>
      <c r="O36" s="235"/>
      <c r="P36" s="74">
        <f t="shared" si="1"/>
        <v>0</v>
      </c>
      <c r="Q36" s="150">
        <f t="shared" si="2"/>
        <v>0</v>
      </c>
      <c r="R36" s="224"/>
      <c r="S36" s="225"/>
      <c r="T36" s="225"/>
      <c r="U36" s="225"/>
      <c r="V36" s="225"/>
      <c r="W36" s="225"/>
      <c r="X36" s="225"/>
      <c r="Y36" s="13">
        <f t="shared" si="3"/>
        <v>0</v>
      </c>
      <c r="Z36" s="234"/>
      <c r="AA36" s="234"/>
      <c r="AB36" s="234"/>
      <c r="AC36" s="235"/>
      <c r="AD36" s="74">
        <f t="shared" si="4"/>
        <v>0</v>
      </c>
      <c r="AE36" s="150">
        <f t="shared" si="5"/>
        <v>0</v>
      </c>
    </row>
    <row r="37" spans="2:31" s="7" customFormat="1" ht="24" customHeight="1">
      <c r="B37" s="14">
        <v>30</v>
      </c>
      <c r="C37" s="12">
        <f>students!D37</f>
        <v>0</v>
      </c>
      <c r="D37" s="224"/>
      <c r="E37" s="225"/>
      <c r="F37" s="225"/>
      <c r="G37" s="225"/>
      <c r="H37" s="225"/>
      <c r="I37" s="225"/>
      <c r="J37" s="225"/>
      <c r="K37" s="13">
        <f t="shared" si="0"/>
        <v>0</v>
      </c>
      <c r="L37" s="234"/>
      <c r="M37" s="234"/>
      <c r="N37" s="234"/>
      <c r="O37" s="235"/>
      <c r="P37" s="74">
        <f t="shared" si="1"/>
        <v>0</v>
      </c>
      <c r="Q37" s="150">
        <f t="shared" si="2"/>
        <v>0</v>
      </c>
      <c r="R37" s="224"/>
      <c r="S37" s="225"/>
      <c r="T37" s="225"/>
      <c r="U37" s="225"/>
      <c r="V37" s="225"/>
      <c r="W37" s="225"/>
      <c r="X37" s="225"/>
      <c r="Y37" s="13">
        <f t="shared" si="3"/>
        <v>0</v>
      </c>
      <c r="Z37" s="234"/>
      <c r="AA37" s="234"/>
      <c r="AB37" s="234"/>
      <c r="AC37" s="235"/>
      <c r="AD37" s="74">
        <f t="shared" si="4"/>
        <v>0</v>
      </c>
      <c r="AE37" s="150">
        <f t="shared" si="5"/>
        <v>0</v>
      </c>
    </row>
    <row r="38" spans="2:31" s="7" customFormat="1" ht="24" customHeight="1">
      <c r="B38" s="14">
        <v>31</v>
      </c>
      <c r="C38" s="12">
        <f>students!D38</f>
        <v>0</v>
      </c>
      <c r="D38" s="224"/>
      <c r="E38" s="225"/>
      <c r="F38" s="225"/>
      <c r="G38" s="225"/>
      <c r="H38" s="225"/>
      <c r="I38" s="225"/>
      <c r="J38" s="225"/>
      <c r="K38" s="13">
        <f t="shared" si="0"/>
        <v>0</v>
      </c>
      <c r="L38" s="234"/>
      <c r="M38" s="234"/>
      <c r="N38" s="234"/>
      <c r="O38" s="235"/>
      <c r="P38" s="74">
        <f t="shared" si="1"/>
        <v>0</v>
      </c>
      <c r="Q38" s="150">
        <f t="shared" si="2"/>
        <v>0</v>
      </c>
      <c r="R38" s="224"/>
      <c r="S38" s="225"/>
      <c r="T38" s="225"/>
      <c r="U38" s="225"/>
      <c r="V38" s="225"/>
      <c r="W38" s="225"/>
      <c r="X38" s="225"/>
      <c r="Y38" s="13">
        <f t="shared" si="3"/>
        <v>0</v>
      </c>
      <c r="Z38" s="234"/>
      <c r="AA38" s="234"/>
      <c r="AB38" s="234"/>
      <c r="AC38" s="235"/>
      <c r="AD38" s="74">
        <f t="shared" si="4"/>
        <v>0</v>
      </c>
      <c r="AE38" s="150">
        <f t="shared" si="5"/>
        <v>0</v>
      </c>
    </row>
    <row r="39" spans="2:31" s="7" customFormat="1" ht="24" customHeight="1">
      <c r="B39" s="14">
        <v>32</v>
      </c>
      <c r="C39" s="12">
        <f>students!D39</f>
        <v>0</v>
      </c>
      <c r="D39" s="224"/>
      <c r="E39" s="225"/>
      <c r="F39" s="225"/>
      <c r="G39" s="225"/>
      <c r="H39" s="225"/>
      <c r="I39" s="225"/>
      <c r="J39" s="225"/>
      <c r="K39" s="13">
        <f t="shared" si="0"/>
        <v>0</v>
      </c>
      <c r="L39" s="234"/>
      <c r="M39" s="234"/>
      <c r="N39" s="234"/>
      <c r="O39" s="235"/>
      <c r="P39" s="74">
        <f t="shared" si="1"/>
        <v>0</v>
      </c>
      <c r="Q39" s="150">
        <f t="shared" si="2"/>
        <v>0</v>
      </c>
      <c r="R39" s="224"/>
      <c r="S39" s="225"/>
      <c r="T39" s="225"/>
      <c r="U39" s="225"/>
      <c r="V39" s="225"/>
      <c r="W39" s="225"/>
      <c r="X39" s="225"/>
      <c r="Y39" s="13">
        <f t="shared" si="3"/>
        <v>0</v>
      </c>
      <c r="Z39" s="234"/>
      <c r="AA39" s="234"/>
      <c r="AB39" s="234"/>
      <c r="AC39" s="235"/>
      <c r="AD39" s="74">
        <f t="shared" si="4"/>
        <v>0</v>
      </c>
      <c r="AE39" s="150">
        <f t="shared" si="5"/>
        <v>0</v>
      </c>
    </row>
    <row r="40" spans="2:31" s="7" customFormat="1" ht="24" customHeight="1">
      <c r="B40" s="14">
        <v>33</v>
      </c>
      <c r="C40" s="12">
        <f>students!D40</f>
        <v>0</v>
      </c>
      <c r="D40" s="224"/>
      <c r="E40" s="225"/>
      <c r="F40" s="225"/>
      <c r="G40" s="225"/>
      <c r="H40" s="225"/>
      <c r="I40" s="225"/>
      <c r="J40" s="225"/>
      <c r="K40" s="13">
        <f t="shared" si="0"/>
        <v>0</v>
      </c>
      <c r="L40" s="234"/>
      <c r="M40" s="234"/>
      <c r="N40" s="234"/>
      <c r="O40" s="235"/>
      <c r="P40" s="74">
        <f t="shared" si="1"/>
        <v>0</v>
      </c>
      <c r="Q40" s="150">
        <f t="shared" si="2"/>
        <v>0</v>
      </c>
      <c r="R40" s="224"/>
      <c r="S40" s="225"/>
      <c r="T40" s="225"/>
      <c r="U40" s="225"/>
      <c r="V40" s="225"/>
      <c r="W40" s="225"/>
      <c r="X40" s="225"/>
      <c r="Y40" s="13">
        <f t="shared" si="3"/>
        <v>0</v>
      </c>
      <c r="Z40" s="234"/>
      <c r="AA40" s="234"/>
      <c r="AB40" s="234"/>
      <c r="AC40" s="235"/>
      <c r="AD40" s="74">
        <f t="shared" si="4"/>
        <v>0</v>
      </c>
      <c r="AE40" s="150">
        <f t="shared" si="5"/>
        <v>0</v>
      </c>
    </row>
    <row r="41" spans="2:31" s="7" customFormat="1" ht="24" customHeight="1">
      <c r="B41" s="14">
        <v>34</v>
      </c>
      <c r="C41" s="12">
        <f>students!D41</f>
        <v>0</v>
      </c>
      <c r="D41" s="224"/>
      <c r="E41" s="225"/>
      <c r="F41" s="225"/>
      <c r="G41" s="225"/>
      <c r="H41" s="225"/>
      <c r="I41" s="225"/>
      <c r="J41" s="225"/>
      <c r="K41" s="13">
        <f t="shared" si="0"/>
        <v>0</v>
      </c>
      <c r="L41" s="234"/>
      <c r="M41" s="234"/>
      <c r="N41" s="234"/>
      <c r="O41" s="235"/>
      <c r="P41" s="74">
        <f t="shared" si="1"/>
        <v>0</v>
      </c>
      <c r="Q41" s="150">
        <f t="shared" si="2"/>
        <v>0</v>
      </c>
      <c r="R41" s="224"/>
      <c r="S41" s="225"/>
      <c r="T41" s="225"/>
      <c r="U41" s="225"/>
      <c r="V41" s="225"/>
      <c r="W41" s="225"/>
      <c r="X41" s="225"/>
      <c r="Y41" s="13">
        <f t="shared" si="3"/>
        <v>0</v>
      </c>
      <c r="Z41" s="234"/>
      <c r="AA41" s="234"/>
      <c r="AB41" s="234"/>
      <c r="AC41" s="235"/>
      <c r="AD41" s="74">
        <f t="shared" si="4"/>
        <v>0</v>
      </c>
      <c r="AE41" s="150">
        <f t="shared" si="5"/>
        <v>0</v>
      </c>
    </row>
    <row r="42" spans="2:31" s="7" customFormat="1" ht="24" customHeight="1">
      <c r="B42" s="14">
        <v>35</v>
      </c>
      <c r="C42" s="12">
        <f>students!D42</f>
        <v>0</v>
      </c>
      <c r="D42" s="224"/>
      <c r="E42" s="225"/>
      <c r="F42" s="225"/>
      <c r="G42" s="225"/>
      <c r="H42" s="225"/>
      <c r="I42" s="225"/>
      <c r="J42" s="225"/>
      <c r="K42" s="13">
        <f t="shared" si="0"/>
        <v>0</v>
      </c>
      <c r="L42" s="234"/>
      <c r="M42" s="234"/>
      <c r="N42" s="234"/>
      <c r="O42" s="235"/>
      <c r="P42" s="74">
        <f t="shared" si="1"/>
        <v>0</v>
      </c>
      <c r="Q42" s="150">
        <f t="shared" si="2"/>
        <v>0</v>
      </c>
      <c r="R42" s="224"/>
      <c r="S42" s="225"/>
      <c r="T42" s="225"/>
      <c r="U42" s="225"/>
      <c r="V42" s="225"/>
      <c r="W42" s="225"/>
      <c r="X42" s="225"/>
      <c r="Y42" s="13">
        <f t="shared" si="3"/>
        <v>0</v>
      </c>
      <c r="Z42" s="234"/>
      <c r="AA42" s="234"/>
      <c r="AB42" s="234"/>
      <c r="AC42" s="235"/>
      <c r="AD42" s="74">
        <f t="shared" si="4"/>
        <v>0</v>
      </c>
      <c r="AE42" s="150">
        <f t="shared" si="5"/>
        <v>0</v>
      </c>
    </row>
    <row r="43" spans="2:31" s="7" customFormat="1" ht="24" customHeight="1">
      <c r="B43" s="14">
        <v>36</v>
      </c>
      <c r="C43" s="12">
        <f>students!D43</f>
        <v>0</v>
      </c>
      <c r="D43" s="224"/>
      <c r="E43" s="225"/>
      <c r="F43" s="225"/>
      <c r="G43" s="225"/>
      <c r="H43" s="225"/>
      <c r="I43" s="225"/>
      <c r="J43" s="225"/>
      <c r="K43" s="13">
        <f t="shared" si="0"/>
        <v>0</v>
      </c>
      <c r="L43" s="234"/>
      <c r="M43" s="234"/>
      <c r="N43" s="234"/>
      <c r="O43" s="235"/>
      <c r="P43" s="74">
        <f t="shared" si="1"/>
        <v>0</v>
      </c>
      <c r="Q43" s="150">
        <f t="shared" si="2"/>
        <v>0</v>
      </c>
      <c r="R43" s="224"/>
      <c r="S43" s="225"/>
      <c r="T43" s="225"/>
      <c r="U43" s="225"/>
      <c r="V43" s="225"/>
      <c r="W43" s="225"/>
      <c r="X43" s="225"/>
      <c r="Y43" s="13">
        <f t="shared" si="3"/>
        <v>0</v>
      </c>
      <c r="Z43" s="234"/>
      <c r="AA43" s="234"/>
      <c r="AB43" s="234"/>
      <c r="AC43" s="235"/>
      <c r="AD43" s="74">
        <f t="shared" si="4"/>
        <v>0</v>
      </c>
      <c r="AE43" s="150">
        <f t="shared" si="5"/>
        <v>0</v>
      </c>
    </row>
    <row r="44" spans="2:31" s="7" customFormat="1" ht="24" customHeight="1">
      <c r="B44" s="14">
        <v>37</v>
      </c>
      <c r="C44" s="12">
        <f>students!D44</f>
        <v>0</v>
      </c>
      <c r="D44" s="224"/>
      <c r="E44" s="225"/>
      <c r="F44" s="225"/>
      <c r="G44" s="225"/>
      <c r="H44" s="225"/>
      <c r="I44" s="225"/>
      <c r="J44" s="225"/>
      <c r="K44" s="13">
        <f t="shared" si="0"/>
        <v>0</v>
      </c>
      <c r="L44" s="234"/>
      <c r="M44" s="234"/>
      <c r="N44" s="234"/>
      <c r="O44" s="235"/>
      <c r="P44" s="74">
        <f t="shared" si="1"/>
        <v>0</v>
      </c>
      <c r="Q44" s="150">
        <f t="shared" si="2"/>
        <v>0</v>
      </c>
      <c r="R44" s="224"/>
      <c r="S44" s="225"/>
      <c r="T44" s="225"/>
      <c r="U44" s="225"/>
      <c r="V44" s="225"/>
      <c r="W44" s="225"/>
      <c r="X44" s="225"/>
      <c r="Y44" s="13">
        <f t="shared" si="3"/>
        <v>0</v>
      </c>
      <c r="Z44" s="234"/>
      <c r="AA44" s="234"/>
      <c r="AB44" s="234"/>
      <c r="AC44" s="235"/>
      <c r="AD44" s="74">
        <f t="shared" si="4"/>
        <v>0</v>
      </c>
      <c r="AE44" s="150">
        <f t="shared" si="5"/>
        <v>0</v>
      </c>
    </row>
    <row r="45" spans="2:31" s="7" customFormat="1" ht="24" customHeight="1">
      <c r="B45" s="14">
        <v>38</v>
      </c>
      <c r="C45" s="12">
        <f>students!D45</f>
        <v>0</v>
      </c>
      <c r="D45" s="224"/>
      <c r="E45" s="225"/>
      <c r="F45" s="225"/>
      <c r="G45" s="225"/>
      <c r="H45" s="225"/>
      <c r="I45" s="225"/>
      <c r="J45" s="225"/>
      <c r="K45" s="13">
        <f t="shared" si="0"/>
        <v>0</v>
      </c>
      <c r="L45" s="234"/>
      <c r="M45" s="234"/>
      <c r="N45" s="234"/>
      <c r="O45" s="235"/>
      <c r="P45" s="74">
        <f t="shared" si="1"/>
        <v>0</v>
      </c>
      <c r="Q45" s="150">
        <f t="shared" si="2"/>
        <v>0</v>
      </c>
      <c r="R45" s="224"/>
      <c r="S45" s="225"/>
      <c r="T45" s="225"/>
      <c r="U45" s="225"/>
      <c r="V45" s="225"/>
      <c r="W45" s="225"/>
      <c r="X45" s="225"/>
      <c r="Y45" s="13">
        <f t="shared" si="3"/>
        <v>0</v>
      </c>
      <c r="Z45" s="234"/>
      <c r="AA45" s="234"/>
      <c r="AB45" s="234"/>
      <c r="AC45" s="235"/>
      <c r="AD45" s="74">
        <f t="shared" si="4"/>
        <v>0</v>
      </c>
      <c r="AE45" s="150">
        <f t="shared" si="5"/>
        <v>0</v>
      </c>
    </row>
    <row r="46" spans="2:31" s="7" customFormat="1" ht="24" customHeight="1">
      <c r="B46" s="14">
        <v>39</v>
      </c>
      <c r="C46" s="12">
        <f>students!D46</f>
        <v>0</v>
      </c>
      <c r="D46" s="224"/>
      <c r="E46" s="225"/>
      <c r="F46" s="225"/>
      <c r="G46" s="225"/>
      <c r="H46" s="225"/>
      <c r="I46" s="225"/>
      <c r="J46" s="225"/>
      <c r="K46" s="13">
        <f t="shared" si="0"/>
        <v>0</v>
      </c>
      <c r="L46" s="234"/>
      <c r="M46" s="234"/>
      <c r="N46" s="234"/>
      <c r="O46" s="235"/>
      <c r="P46" s="74">
        <f t="shared" si="1"/>
        <v>0</v>
      </c>
      <c r="Q46" s="150">
        <f t="shared" si="2"/>
        <v>0</v>
      </c>
      <c r="R46" s="224"/>
      <c r="S46" s="225"/>
      <c r="T46" s="225"/>
      <c r="U46" s="225"/>
      <c r="V46" s="225"/>
      <c r="W46" s="225"/>
      <c r="X46" s="225"/>
      <c r="Y46" s="13">
        <f t="shared" si="3"/>
        <v>0</v>
      </c>
      <c r="Z46" s="234"/>
      <c r="AA46" s="234"/>
      <c r="AB46" s="234"/>
      <c r="AC46" s="235"/>
      <c r="AD46" s="74">
        <f t="shared" si="4"/>
        <v>0</v>
      </c>
      <c r="AE46" s="150">
        <f t="shared" si="5"/>
        <v>0</v>
      </c>
    </row>
    <row r="47" spans="2:31" s="7" customFormat="1" ht="24" customHeight="1">
      <c r="B47" s="14">
        <v>40</v>
      </c>
      <c r="C47" s="12">
        <f>students!D47</f>
        <v>0</v>
      </c>
      <c r="D47" s="224"/>
      <c r="E47" s="225"/>
      <c r="F47" s="225"/>
      <c r="G47" s="225"/>
      <c r="H47" s="225"/>
      <c r="I47" s="225"/>
      <c r="J47" s="225"/>
      <c r="K47" s="13">
        <f t="shared" si="0"/>
        <v>0</v>
      </c>
      <c r="L47" s="234"/>
      <c r="M47" s="234"/>
      <c r="N47" s="234"/>
      <c r="O47" s="235"/>
      <c r="P47" s="74">
        <f t="shared" si="1"/>
        <v>0</v>
      </c>
      <c r="Q47" s="150">
        <f t="shared" si="2"/>
        <v>0</v>
      </c>
      <c r="R47" s="224"/>
      <c r="S47" s="225"/>
      <c r="T47" s="225"/>
      <c r="U47" s="225"/>
      <c r="V47" s="225"/>
      <c r="W47" s="225"/>
      <c r="X47" s="225"/>
      <c r="Y47" s="13">
        <f t="shared" si="3"/>
        <v>0</v>
      </c>
      <c r="Z47" s="234"/>
      <c r="AA47" s="234"/>
      <c r="AB47" s="234"/>
      <c r="AC47" s="235"/>
      <c r="AD47" s="74">
        <f t="shared" si="4"/>
        <v>0</v>
      </c>
      <c r="AE47" s="150">
        <f t="shared" si="5"/>
        <v>0</v>
      </c>
    </row>
    <row r="48" spans="2:31" s="7" customFormat="1" ht="24" customHeight="1">
      <c r="B48" s="14">
        <v>41</v>
      </c>
      <c r="C48" s="12">
        <f>students!D48</f>
        <v>0</v>
      </c>
      <c r="D48" s="224"/>
      <c r="E48" s="225"/>
      <c r="F48" s="225"/>
      <c r="G48" s="225"/>
      <c r="H48" s="225"/>
      <c r="I48" s="225"/>
      <c r="J48" s="225"/>
      <c r="K48" s="13">
        <f t="shared" si="0"/>
        <v>0</v>
      </c>
      <c r="L48" s="234"/>
      <c r="M48" s="234"/>
      <c r="N48" s="234"/>
      <c r="O48" s="235"/>
      <c r="P48" s="74">
        <f t="shared" si="1"/>
        <v>0</v>
      </c>
      <c r="Q48" s="150">
        <f t="shared" si="2"/>
        <v>0</v>
      </c>
      <c r="R48" s="224"/>
      <c r="S48" s="225"/>
      <c r="T48" s="225"/>
      <c r="U48" s="225"/>
      <c r="V48" s="225"/>
      <c r="W48" s="225"/>
      <c r="X48" s="225"/>
      <c r="Y48" s="13">
        <f t="shared" si="3"/>
        <v>0</v>
      </c>
      <c r="Z48" s="234"/>
      <c r="AA48" s="234"/>
      <c r="AB48" s="234"/>
      <c r="AC48" s="235"/>
      <c r="AD48" s="74">
        <f t="shared" si="4"/>
        <v>0</v>
      </c>
      <c r="AE48" s="150">
        <f t="shared" si="5"/>
        <v>0</v>
      </c>
    </row>
    <row r="49" spans="2:31" s="7" customFormat="1" ht="24" customHeight="1">
      <c r="B49" s="14">
        <v>42</v>
      </c>
      <c r="C49" s="12">
        <f>students!D49</f>
        <v>0</v>
      </c>
      <c r="D49" s="224"/>
      <c r="E49" s="225"/>
      <c r="F49" s="225"/>
      <c r="G49" s="225"/>
      <c r="H49" s="225"/>
      <c r="I49" s="225"/>
      <c r="J49" s="225"/>
      <c r="K49" s="13">
        <f t="shared" si="0"/>
        <v>0</v>
      </c>
      <c r="L49" s="234"/>
      <c r="M49" s="234"/>
      <c r="N49" s="234"/>
      <c r="O49" s="235"/>
      <c r="P49" s="74">
        <f t="shared" si="1"/>
        <v>0</v>
      </c>
      <c r="Q49" s="150">
        <f t="shared" si="2"/>
        <v>0</v>
      </c>
      <c r="R49" s="224"/>
      <c r="S49" s="225"/>
      <c r="T49" s="225"/>
      <c r="U49" s="225"/>
      <c r="V49" s="225"/>
      <c r="W49" s="225"/>
      <c r="X49" s="225"/>
      <c r="Y49" s="13">
        <f t="shared" si="3"/>
        <v>0</v>
      </c>
      <c r="Z49" s="234"/>
      <c r="AA49" s="234"/>
      <c r="AB49" s="234"/>
      <c r="AC49" s="235"/>
      <c r="AD49" s="74">
        <f t="shared" si="4"/>
        <v>0</v>
      </c>
      <c r="AE49" s="150">
        <f t="shared" si="5"/>
        <v>0</v>
      </c>
    </row>
    <row r="50" spans="2:31" s="7" customFormat="1" ht="24" customHeight="1">
      <c r="B50" s="14">
        <v>43</v>
      </c>
      <c r="C50" s="12">
        <f>students!D50</f>
        <v>0</v>
      </c>
      <c r="D50" s="224"/>
      <c r="E50" s="225"/>
      <c r="F50" s="225"/>
      <c r="G50" s="225"/>
      <c r="H50" s="225"/>
      <c r="I50" s="225"/>
      <c r="J50" s="225"/>
      <c r="K50" s="13">
        <f t="shared" si="0"/>
        <v>0</v>
      </c>
      <c r="L50" s="234"/>
      <c r="M50" s="234"/>
      <c r="N50" s="234"/>
      <c r="O50" s="235"/>
      <c r="P50" s="74">
        <f t="shared" si="1"/>
        <v>0</v>
      </c>
      <c r="Q50" s="150">
        <f t="shared" si="2"/>
        <v>0</v>
      </c>
      <c r="R50" s="224"/>
      <c r="S50" s="225"/>
      <c r="T50" s="225"/>
      <c r="U50" s="225"/>
      <c r="V50" s="225"/>
      <c r="W50" s="225"/>
      <c r="X50" s="225"/>
      <c r="Y50" s="13">
        <f t="shared" si="3"/>
        <v>0</v>
      </c>
      <c r="Z50" s="234"/>
      <c r="AA50" s="234"/>
      <c r="AB50" s="234"/>
      <c r="AC50" s="235"/>
      <c r="AD50" s="74">
        <f t="shared" si="4"/>
        <v>0</v>
      </c>
      <c r="AE50" s="150">
        <f t="shared" si="5"/>
        <v>0</v>
      </c>
    </row>
    <row r="51" spans="2:31" s="7" customFormat="1" ht="24" customHeight="1">
      <c r="B51" s="14">
        <v>44</v>
      </c>
      <c r="C51" s="12">
        <f>students!D51</f>
        <v>0</v>
      </c>
      <c r="D51" s="224"/>
      <c r="E51" s="225"/>
      <c r="F51" s="225"/>
      <c r="G51" s="225"/>
      <c r="H51" s="225"/>
      <c r="I51" s="225"/>
      <c r="J51" s="225"/>
      <c r="K51" s="13">
        <f t="shared" si="0"/>
        <v>0</v>
      </c>
      <c r="L51" s="234"/>
      <c r="M51" s="234"/>
      <c r="N51" s="234"/>
      <c r="O51" s="235"/>
      <c r="P51" s="74">
        <f t="shared" si="1"/>
        <v>0</v>
      </c>
      <c r="Q51" s="150">
        <f t="shared" si="2"/>
        <v>0</v>
      </c>
      <c r="R51" s="224"/>
      <c r="S51" s="225"/>
      <c r="T51" s="225"/>
      <c r="U51" s="225"/>
      <c r="V51" s="225"/>
      <c r="W51" s="225"/>
      <c r="X51" s="225"/>
      <c r="Y51" s="13">
        <f t="shared" si="3"/>
        <v>0</v>
      </c>
      <c r="Z51" s="234"/>
      <c r="AA51" s="234"/>
      <c r="AB51" s="234"/>
      <c r="AC51" s="235"/>
      <c r="AD51" s="74">
        <f t="shared" si="4"/>
        <v>0</v>
      </c>
      <c r="AE51" s="150">
        <f t="shared" si="5"/>
        <v>0</v>
      </c>
    </row>
    <row r="52" spans="2:31" s="7" customFormat="1" ht="24" customHeight="1">
      <c r="B52" s="14">
        <v>45</v>
      </c>
      <c r="C52" s="12">
        <f>students!D52</f>
        <v>0</v>
      </c>
      <c r="D52" s="224"/>
      <c r="E52" s="225"/>
      <c r="F52" s="225"/>
      <c r="G52" s="225"/>
      <c r="H52" s="225"/>
      <c r="I52" s="225"/>
      <c r="J52" s="225"/>
      <c r="K52" s="13">
        <f t="shared" si="0"/>
        <v>0</v>
      </c>
      <c r="L52" s="234"/>
      <c r="M52" s="234"/>
      <c r="N52" s="234"/>
      <c r="O52" s="235"/>
      <c r="P52" s="74">
        <f t="shared" si="1"/>
        <v>0</v>
      </c>
      <c r="Q52" s="150">
        <f t="shared" si="2"/>
        <v>0</v>
      </c>
      <c r="R52" s="224"/>
      <c r="S52" s="225"/>
      <c r="T52" s="225"/>
      <c r="U52" s="225"/>
      <c r="V52" s="225"/>
      <c r="W52" s="225"/>
      <c r="X52" s="225"/>
      <c r="Y52" s="13">
        <f t="shared" si="3"/>
        <v>0</v>
      </c>
      <c r="Z52" s="234"/>
      <c r="AA52" s="234"/>
      <c r="AB52" s="234"/>
      <c r="AC52" s="235"/>
      <c r="AD52" s="74">
        <f t="shared" si="4"/>
        <v>0</v>
      </c>
      <c r="AE52" s="150">
        <f t="shared" si="5"/>
        <v>0</v>
      </c>
    </row>
    <row r="53" spans="2:31" s="7" customFormat="1" ht="24" customHeight="1">
      <c r="B53" s="14">
        <v>46</v>
      </c>
      <c r="C53" s="12">
        <f>students!D53</f>
        <v>0</v>
      </c>
      <c r="D53" s="224"/>
      <c r="E53" s="225"/>
      <c r="F53" s="225"/>
      <c r="G53" s="225"/>
      <c r="H53" s="225"/>
      <c r="I53" s="225"/>
      <c r="J53" s="225"/>
      <c r="K53" s="13">
        <f t="shared" si="0"/>
        <v>0</v>
      </c>
      <c r="L53" s="234"/>
      <c r="M53" s="234"/>
      <c r="N53" s="234"/>
      <c r="O53" s="235"/>
      <c r="P53" s="74">
        <f t="shared" si="1"/>
        <v>0</v>
      </c>
      <c r="Q53" s="150">
        <f t="shared" si="2"/>
        <v>0</v>
      </c>
      <c r="R53" s="224"/>
      <c r="S53" s="225"/>
      <c r="T53" s="225"/>
      <c r="U53" s="225"/>
      <c r="V53" s="225"/>
      <c r="W53" s="225"/>
      <c r="X53" s="225"/>
      <c r="Y53" s="13">
        <f t="shared" si="3"/>
        <v>0</v>
      </c>
      <c r="Z53" s="234"/>
      <c r="AA53" s="234"/>
      <c r="AB53" s="234"/>
      <c r="AC53" s="235"/>
      <c r="AD53" s="74">
        <f t="shared" si="4"/>
        <v>0</v>
      </c>
      <c r="AE53" s="150">
        <f t="shared" si="5"/>
        <v>0</v>
      </c>
    </row>
    <row r="54" spans="2:31" s="7" customFormat="1" ht="24" customHeight="1">
      <c r="B54" s="14">
        <v>47</v>
      </c>
      <c r="C54" s="12">
        <f>students!D54</f>
        <v>0</v>
      </c>
      <c r="D54" s="224"/>
      <c r="E54" s="225"/>
      <c r="F54" s="225"/>
      <c r="G54" s="225"/>
      <c r="H54" s="225"/>
      <c r="I54" s="225"/>
      <c r="J54" s="225"/>
      <c r="K54" s="13">
        <f t="shared" si="0"/>
        <v>0</v>
      </c>
      <c r="L54" s="234"/>
      <c r="M54" s="234"/>
      <c r="N54" s="234"/>
      <c r="O54" s="235"/>
      <c r="P54" s="74">
        <f t="shared" si="1"/>
        <v>0</v>
      </c>
      <c r="Q54" s="150">
        <f t="shared" si="2"/>
        <v>0</v>
      </c>
      <c r="R54" s="224"/>
      <c r="S54" s="225"/>
      <c r="T54" s="225"/>
      <c r="U54" s="225"/>
      <c r="V54" s="225"/>
      <c r="W54" s="225"/>
      <c r="X54" s="225"/>
      <c r="Y54" s="13">
        <f t="shared" si="3"/>
        <v>0</v>
      </c>
      <c r="Z54" s="234"/>
      <c r="AA54" s="234"/>
      <c r="AB54" s="234"/>
      <c r="AC54" s="235"/>
      <c r="AD54" s="74">
        <f t="shared" si="4"/>
        <v>0</v>
      </c>
      <c r="AE54" s="150">
        <f t="shared" si="5"/>
        <v>0</v>
      </c>
    </row>
    <row r="55" spans="2:31" s="7" customFormat="1" ht="24" customHeight="1">
      <c r="B55" s="14">
        <v>48</v>
      </c>
      <c r="C55" s="12">
        <f>students!D55</f>
        <v>0</v>
      </c>
      <c r="D55" s="224"/>
      <c r="E55" s="225"/>
      <c r="F55" s="225"/>
      <c r="G55" s="225"/>
      <c r="H55" s="225"/>
      <c r="I55" s="225"/>
      <c r="J55" s="225"/>
      <c r="K55" s="13">
        <f t="shared" si="0"/>
        <v>0</v>
      </c>
      <c r="L55" s="234"/>
      <c r="M55" s="234"/>
      <c r="N55" s="234"/>
      <c r="O55" s="235"/>
      <c r="P55" s="74">
        <f t="shared" si="1"/>
        <v>0</v>
      </c>
      <c r="Q55" s="150">
        <f t="shared" si="2"/>
        <v>0</v>
      </c>
      <c r="R55" s="224"/>
      <c r="S55" s="225"/>
      <c r="T55" s="225"/>
      <c r="U55" s="225"/>
      <c r="V55" s="225"/>
      <c r="W55" s="225"/>
      <c r="X55" s="225"/>
      <c r="Y55" s="13">
        <f t="shared" si="3"/>
        <v>0</v>
      </c>
      <c r="Z55" s="234"/>
      <c r="AA55" s="234"/>
      <c r="AB55" s="234"/>
      <c r="AC55" s="235"/>
      <c r="AD55" s="74">
        <f t="shared" si="4"/>
        <v>0</v>
      </c>
      <c r="AE55" s="150">
        <f t="shared" si="5"/>
        <v>0</v>
      </c>
    </row>
    <row r="56" spans="2:31" s="7" customFormat="1" ht="24" customHeight="1">
      <c r="B56" s="14">
        <v>49</v>
      </c>
      <c r="C56" s="12">
        <f>students!D56</f>
        <v>0</v>
      </c>
      <c r="D56" s="224"/>
      <c r="E56" s="225"/>
      <c r="F56" s="225"/>
      <c r="G56" s="225"/>
      <c r="H56" s="225"/>
      <c r="I56" s="225"/>
      <c r="J56" s="225"/>
      <c r="K56" s="13">
        <f t="shared" si="0"/>
        <v>0</v>
      </c>
      <c r="L56" s="234"/>
      <c r="M56" s="234"/>
      <c r="N56" s="234"/>
      <c r="O56" s="235"/>
      <c r="P56" s="74">
        <f t="shared" si="1"/>
        <v>0</v>
      </c>
      <c r="Q56" s="150">
        <f t="shared" si="2"/>
        <v>0</v>
      </c>
      <c r="R56" s="224"/>
      <c r="S56" s="225"/>
      <c r="T56" s="225"/>
      <c r="U56" s="225"/>
      <c r="V56" s="225"/>
      <c r="W56" s="225"/>
      <c r="X56" s="225"/>
      <c r="Y56" s="13">
        <f t="shared" si="3"/>
        <v>0</v>
      </c>
      <c r="Z56" s="234"/>
      <c r="AA56" s="234"/>
      <c r="AB56" s="234"/>
      <c r="AC56" s="235"/>
      <c r="AD56" s="74">
        <f t="shared" si="4"/>
        <v>0</v>
      </c>
      <c r="AE56" s="150">
        <f t="shared" si="5"/>
        <v>0</v>
      </c>
    </row>
    <row r="57" spans="2:31" s="7" customFormat="1" ht="24" customHeight="1" thickBot="1">
      <c r="B57" s="15">
        <v>50</v>
      </c>
      <c r="C57" s="12">
        <f>students!D57</f>
        <v>0</v>
      </c>
      <c r="D57" s="224"/>
      <c r="E57" s="225"/>
      <c r="F57" s="225"/>
      <c r="G57" s="225"/>
      <c r="H57" s="225"/>
      <c r="I57" s="225"/>
      <c r="J57" s="225"/>
      <c r="K57" s="13">
        <f t="shared" si="0"/>
        <v>0</v>
      </c>
      <c r="L57" s="234"/>
      <c r="M57" s="234"/>
      <c r="N57" s="234"/>
      <c r="O57" s="235"/>
      <c r="P57" s="74">
        <f t="shared" si="1"/>
        <v>0</v>
      </c>
      <c r="Q57" s="150">
        <f t="shared" si="2"/>
        <v>0</v>
      </c>
      <c r="R57" s="224"/>
      <c r="S57" s="225"/>
      <c r="T57" s="225"/>
      <c r="U57" s="225"/>
      <c r="V57" s="225"/>
      <c r="W57" s="225"/>
      <c r="X57" s="225"/>
      <c r="Y57" s="13">
        <f t="shared" si="3"/>
        <v>0</v>
      </c>
      <c r="Z57" s="234"/>
      <c r="AA57" s="234"/>
      <c r="AB57" s="234"/>
      <c r="AC57" s="235"/>
      <c r="AD57" s="74">
        <f t="shared" si="4"/>
        <v>0</v>
      </c>
      <c r="AE57" s="150">
        <f t="shared" si="5"/>
        <v>0</v>
      </c>
    </row>
    <row r="58" spans="2:31" s="7" customFormat="1" ht="24" customHeight="1">
      <c r="B58" s="11">
        <v>51</v>
      </c>
      <c r="C58" s="12">
        <f>students!D58</f>
        <v>0</v>
      </c>
      <c r="D58" s="224"/>
      <c r="E58" s="225"/>
      <c r="F58" s="225"/>
      <c r="G58" s="225"/>
      <c r="H58" s="225"/>
      <c r="I58" s="225"/>
      <c r="J58" s="225"/>
      <c r="K58" s="13">
        <f t="shared" si="0"/>
        <v>0</v>
      </c>
      <c r="L58" s="234"/>
      <c r="M58" s="234"/>
      <c r="N58" s="234"/>
      <c r="O58" s="235"/>
      <c r="P58" s="74">
        <f t="shared" si="1"/>
        <v>0</v>
      </c>
      <c r="Q58" s="150">
        <f t="shared" si="2"/>
        <v>0</v>
      </c>
      <c r="R58" s="224"/>
      <c r="S58" s="225"/>
      <c r="T58" s="225"/>
      <c r="U58" s="225"/>
      <c r="V58" s="225"/>
      <c r="W58" s="225"/>
      <c r="X58" s="225"/>
      <c r="Y58" s="13">
        <f t="shared" si="3"/>
        <v>0</v>
      </c>
      <c r="Z58" s="234"/>
      <c r="AA58" s="234"/>
      <c r="AB58" s="234"/>
      <c r="AC58" s="235"/>
      <c r="AD58" s="74">
        <f t="shared" si="4"/>
        <v>0</v>
      </c>
      <c r="AE58" s="150">
        <f t="shared" si="5"/>
        <v>0</v>
      </c>
    </row>
    <row r="59" spans="2:31" s="7" customFormat="1" ht="24" customHeight="1">
      <c r="B59" s="14">
        <v>52</v>
      </c>
      <c r="C59" s="12">
        <f>students!D59</f>
        <v>0</v>
      </c>
      <c r="D59" s="224"/>
      <c r="E59" s="225"/>
      <c r="F59" s="225"/>
      <c r="G59" s="225"/>
      <c r="H59" s="225"/>
      <c r="I59" s="225"/>
      <c r="J59" s="225"/>
      <c r="K59" s="13">
        <f t="shared" si="0"/>
        <v>0</v>
      </c>
      <c r="L59" s="234"/>
      <c r="M59" s="234"/>
      <c r="N59" s="234"/>
      <c r="O59" s="235"/>
      <c r="P59" s="74">
        <f t="shared" si="1"/>
        <v>0</v>
      </c>
      <c r="Q59" s="150">
        <f t="shared" si="2"/>
        <v>0</v>
      </c>
      <c r="R59" s="224"/>
      <c r="S59" s="225"/>
      <c r="T59" s="225"/>
      <c r="U59" s="225"/>
      <c r="V59" s="225"/>
      <c r="W59" s="225"/>
      <c r="X59" s="225"/>
      <c r="Y59" s="13">
        <f t="shared" si="3"/>
        <v>0</v>
      </c>
      <c r="Z59" s="234"/>
      <c r="AA59" s="234"/>
      <c r="AB59" s="234"/>
      <c r="AC59" s="235"/>
      <c r="AD59" s="74">
        <f t="shared" si="4"/>
        <v>0</v>
      </c>
      <c r="AE59" s="150">
        <f t="shared" si="5"/>
        <v>0</v>
      </c>
    </row>
    <row r="60" spans="2:31" s="7" customFormat="1" ht="24" customHeight="1">
      <c r="B60" s="14">
        <v>53</v>
      </c>
      <c r="C60" s="12">
        <f>students!D60</f>
        <v>0</v>
      </c>
      <c r="D60" s="224"/>
      <c r="E60" s="225"/>
      <c r="F60" s="225"/>
      <c r="G60" s="225"/>
      <c r="H60" s="225"/>
      <c r="I60" s="225"/>
      <c r="J60" s="225"/>
      <c r="K60" s="13">
        <f t="shared" si="0"/>
        <v>0</v>
      </c>
      <c r="L60" s="234"/>
      <c r="M60" s="234"/>
      <c r="N60" s="234"/>
      <c r="O60" s="235"/>
      <c r="P60" s="74">
        <f t="shared" si="1"/>
        <v>0</v>
      </c>
      <c r="Q60" s="150">
        <f t="shared" si="2"/>
        <v>0</v>
      </c>
      <c r="R60" s="224"/>
      <c r="S60" s="225"/>
      <c r="T60" s="225"/>
      <c r="U60" s="225"/>
      <c r="V60" s="225"/>
      <c r="W60" s="225"/>
      <c r="X60" s="225"/>
      <c r="Y60" s="13">
        <f t="shared" si="3"/>
        <v>0</v>
      </c>
      <c r="Z60" s="234"/>
      <c r="AA60" s="234"/>
      <c r="AB60" s="234"/>
      <c r="AC60" s="235"/>
      <c r="AD60" s="74">
        <f t="shared" si="4"/>
        <v>0</v>
      </c>
      <c r="AE60" s="150">
        <f t="shared" si="5"/>
        <v>0</v>
      </c>
    </row>
    <row r="61" spans="2:31" s="7" customFormat="1" ht="24" customHeight="1">
      <c r="B61" s="14">
        <v>54</v>
      </c>
      <c r="C61" s="12">
        <f>students!D61</f>
        <v>0</v>
      </c>
      <c r="D61" s="224"/>
      <c r="E61" s="225"/>
      <c r="F61" s="225"/>
      <c r="G61" s="225"/>
      <c r="H61" s="225"/>
      <c r="I61" s="225"/>
      <c r="J61" s="225"/>
      <c r="K61" s="13">
        <f t="shared" si="0"/>
        <v>0</v>
      </c>
      <c r="L61" s="234"/>
      <c r="M61" s="234"/>
      <c r="N61" s="234"/>
      <c r="O61" s="235"/>
      <c r="P61" s="74">
        <f t="shared" si="1"/>
        <v>0</v>
      </c>
      <c r="Q61" s="150">
        <f t="shared" si="2"/>
        <v>0</v>
      </c>
      <c r="R61" s="224"/>
      <c r="S61" s="225"/>
      <c r="T61" s="225"/>
      <c r="U61" s="225"/>
      <c r="V61" s="225"/>
      <c r="W61" s="225"/>
      <c r="X61" s="225"/>
      <c r="Y61" s="13">
        <f t="shared" si="3"/>
        <v>0</v>
      </c>
      <c r="Z61" s="234"/>
      <c r="AA61" s="234"/>
      <c r="AB61" s="234"/>
      <c r="AC61" s="235"/>
      <c r="AD61" s="74">
        <f t="shared" si="4"/>
        <v>0</v>
      </c>
      <c r="AE61" s="150">
        <f t="shared" si="5"/>
        <v>0</v>
      </c>
    </row>
    <row r="62" spans="2:31" s="7" customFormat="1" ht="24" customHeight="1">
      <c r="B62" s="14">
        <v>55</v>
      </c>
      <c r="C62" s="12">
        <f>students!D62</f>
        <v>0</v>
      </c>
      <c r="D62" s="224"/>
      <c r="E62" s="225"/>
      <c r="F62" s="225"/>
      <c r="G62" s="225"/>
      <c r="H62" s="225"/>
      <c r="I62" s="225"/>
      <c r="J62" s="225"/>
      <c r="K62" s="13">
        <f t="shared" si="0"/>
        <v>0</v>
      </c>
      <c r="L62" s="234"/>
      <c r="M62" s="234"/>
      <c r="N62" s="234"/>
      <c r="O62" s="235"/>
      <c r="P62" s="74">
        <f t="shared" si="1"/>
        <v>0</v>
      </c>
      <c r="Q62" s="150">
        <f t="shared" si="2"/>
        <v>0</v>
      </c>
      <c r="R62" s="224"/>
      <c r="S62" s="225"/>
      <c r="T62" s="225"/>
      <c r="U62" s="225"/>
      <c r="V62" s="225"/>
      <c r="W62" s="225"/>
      <c r="X62" s="225"/>
      <c r="Y62" s="13">
        <f t="shared" si="3"/>
        <v>0</v>
      </c>
      <c r="Z62" s="234"/>
      <c r="AA62" s="234"/>
      <c r="AB62" s="234"/>
      <c r="AC62" s="235"/>
      <c r="AD62" s="74">
        <f t="shared" si="4"/>
        <v>0</v>
      </c>
      <c r="AE62" s="150">
        <f t="shared" si="5"/>
        <v>0</v>
      </c>
    </row>
    <row r="63" spans="2:31" s="7" customFormat="1" ht="24" customHeight="1">
      <c r="B63" s="14">
        <v>56</v>
      </c>
      <c r="C63" s="12">
        <f>students!D63</f>
        <v>0</v>
      </c>
      <c r="D63" s="224"/>
      <c r="E63" s="225"/>
      <c r="F63" s="225"/>
      <c r="G63" s="225"/>
      <c r="H63" s="225"/>
      <c r="I63" s="225"/>
      <c r="J63" s="225"/>
      <c r="K63" s="13">
        <f t="shared" si="0"/>
        <v>0</v>
      </c>
      <c r="L63" s="234"/>
      <c r="M63" s="234"/>
      <c r="N63" s="234"/>
      <c r="O63" s="235"/>
      <c r="P63" s="74">
        <f t="shared" si="1"/>
        <v>0</v>
      </c>
      <c r="Q63" s="150">
        <f t="shared" si="2"/>
        <v>0</v>
      </c>
      <c r="R63" s="224"/>
      <c r="S63" s="225"/>
      <c r="T63" s="225"/>
      <c r="U63" s="225"/>
      <c r="V63" s="225"/>
      <c r="W63" s="225"/>
      <c r="X63" s="225"/>
      <c r="Y63" s="13">
        <f t="shared" si="3"/>
        <v>0</v>
      </c>
      <c r="Z63" s="234"/>
      <c r="AA63" s="234"/>
      <c r="AB63" s="234"/>
      <c r="AC63" s="235"/>
      <c r="AD63" s="74">
        <f t="shared" si="4"/>
        <v>0</v>
      </c>
      <c r="AE63" s="150">
        <f t="shared" si="5"/>
        <v>0</v>
      </c>
    </row>
    <row r="64" spans="2:31" s="7" customFormat="1" ht="24" customHeight="1">
      <c r="B64" s="14">
        <v>57</v>
      </c>
      <c r="C64" s="12">
        <f>students!D64</f>
        <v>0</v>
      </c>
      <c r="D64" s="224"/>
      <c r="E64" s="225"/>
      <c r="F64" s="225"/>
      <c r="G64" s="225"/>
      <c r="H64" s="225"/>
      <c r="I64" s="225"/>
      <c r="J64" s="225"/>
      <c r="K64" s="13">
        <f t="shared" si="0"/>
        <v>0</v>
      </c>
      <c r="L64" s="234"/>
      <c r="M64" s="234"/>
      <c r="N64" s="234"/>
      <c r="O64" s="235"/>
      <c r="P64" s="74">
        <f t="shared" si="1"/>
        <v>0</v>
      </c>
      <c r="Q64" s="150">
        <f t="shared" si="2"/>
        <v>0</v>
      </c>
      <c r="R64" s="224"/>
      <c r="S64" s="225"/>
      <c r="T64" s="225"/>
      <c r="U64" s="225"/>
      <c r="V64" s="225"/>
      <c r="W64" s="225"/>
      <c r="X64" s="225"/>
      <c r="Y64" s="13">
        <f t="shared" si="3"/>
        <v>0</v>
      </c>
      <c r="Z64" s="234"/>
      <c r="AA64" s="234"/>
      <c r="AB64" s="234"/>
      <c r="AC64" s="235"/>
      <c r="AD64" s="74">
        <f t="shared" si="4"/>
        <v>0</v>
      </c>
      <c r="AE64" s="150">
        <f t="shared" si="5"/>
        <v>0</v>
      </c>
    </row>
    <row r="65" spans="2:31" s="7" customFormat="1" ht="24" customHeight="1">
      <c r="B65" s="14">
        <v>58</v>
      </c>
      <c r="C65" s="12">
        <f>students!D65</f>
        <v>0</v>
      </c>
      <c r="D65" s="224"/>
      <c r="E65" s="225"/>
      <c r="F65" s="225"/>
      <c r="G65" s="225"/>
      <c r="H65" s="225"/>
      <c r="I65" s="225"/>
      <c r="J65" s="225"/>
      <c r="K65" s="13">
        <f t="shared" si="0"/>
        <v>0</v>
      </c>
      <c r="L65" s="234"/>
      <c r="M65" s="234"/>
      <c r="N65" s="234"/>
      <c r="O65" s="235"/>
      <c r="P65" s="74">
        <f t="shared" si="1"/>
        <v>0</v>
      </c>
      <c r="Q65" s="150">
        <f t="shared" si="2"/>
        <v>0</v>
      </c>
      <c r="R65" s="224"/>
      <c r="S65" s="225"/>
      <c r="T65" s="225"/>
      <c r="U65" s="225"/>
      <c r="V65" s="225"/>
      <c r="W65" s="225"/>
      <c r="X65" s="225"/>
      <c r="Y65" s="13">
        <f t="shared" si="3"/>
        <v>0</v>
      </c>
      <c r="Z65" s="234"/>
      <c r="AA65" s="234"/>
      <c r="AB65" s="234"/>
      <c r="AC65" s="235"/>
      <c r="AD65" s="74">
        <f t="shared" si="4"/>
        <v>0</v>
      </c>
      <c r="AE65" s="150">
        <f t="shared" si="5"/>
        <v>0</v>
      </c>
    </row>
    <row r="66" spans="2:31" s="7" customFormat="1" ht="24" customHeight="1">
      <c r="B66" s="14">
        <v>59</v>
      </c>
      <c r="C66" s="12">
        <f>students!D66</f>
        <v>0</v>
      </c>
      <c r="D66" s="224"/>
      <c r="E66" s="225"/>
      <c r="F66" s="225"/>
      <c r="G66" s="225"/>
      <c r="H66" s="225"/>
      <c r="I66" s="225"/>
      <c r="J66" s="225"/>
      <c r="K66" s="13">
        <f t="shared" si="0"/>
        <v>0</v>
      </c>
      <c r="L66" s="234"/>
      <c r="M66" s="234"/>
      <c r="N66" s="234"/>
      <c r="O66" s="235"/>
      <c r="P66" s="74">
        <f t="shared" si="1"/>
        <v>0</v>
      </c>
      <c r="Q66" s="150">
        <f t="shared" si="2"/>
        <v>0</v>
      </c>
      <c r="R66" s="224"/>
      <c r="S66" s="225"/>
      <c r="T66" s="225"/>
      <c r="U66" s="225"/>
      <c r="V66" s="225"/>
      <c r="W66" s="225"/>
      <c r="X66" s="225"/>
      <c r="Y66" s="13">
        <f t="shared" si="3"/>
        <v>0</v>
      </c>
      <c r="Z66" s="234"/>
      <c r="AA66" s="234"/>
      <c r="AB66" s="234"/>
      <c r="AC66" s="235"/>
      <c r="AD66" s="74">
        <f t="shared" si="4"/>
        <v>0</v>
      </c>
      <c r="AE66" s="150">
        <f t="shared" si="5"/>
        <v>0</v>
      </c>
    </row>
    <row r="67" spans="2:31" s="7" customFormat="1" ht="24" customHeight="1">
      <c r="B67" s="14">
        <v>60</v>
      </c>
      <c r="C67" s="12">
        <f>students!D67</f>
        <v>0</v>
      </c>
      <c r="D67" s="224"/>
      <c r="E67" s="225"/>
      <c r="F67" s="225"/>
      <c r="G67" s="225"/>
      <c r="H67" s="225"/>
      <c r="I67" s="225"/>
      <c r="J67" s="225"/>
      <c r="K67" s="13">
        <f t="shared" si="0"/>
        <v>0</v>
      </c>
      <c r="L67" s="234"/>
      <c r="M67" s="234"/>
      <c r="N67" s="234"/>
      <c r="O67" s="235"/>
      <c r="P67" s="74">
        <f t="shared" si="1"/>
        <v>0</v>
      </c>
      <c r="Q67" s="150">
        <f t="shared" si="2"/>
        <v>0</v>
      </c>
      <c r="R67" s="224"/>
      <c r="S67" s="225"/>
      <c r="T67" s="225"/>
      <c r="U67" s="225"/>
      <c r="V67" s="225"/>
      <c r="W67" s="225"/>
      <c r="X67" s="225"/>
      <c r="Y67" s="13">
        <f t="shared" si="3"/>
        <v>0</v>
      </c>
      <c r="Z67" s="234"/>
      <c r="AA67" s="234"/>
      <c r="AB67" s="234"/>
      <c r="AC67" s="235"/>
      <c r="AD67" s="74">
        <f t="shared" si="4"/>
        <v>0</v>
      </c>
      <c r="AE67" s="150">
        <f t="shared" si="5"/>
        <v>0</v>
      </c>
    </row>
    <row r="68" spans="2:31" ht="26.4">
      <c r="B68" s="11">
        <v>61</v>
      </c>
      <c r="C68" s="12">
        <f>students!D68</f>
        <v>0</v>
      </c>
      <c r="D68" s="224"/>
      <c r="E68" s="225"/>
      <c r="F68" s="225"/>
      <c r="G68" s="225"/>
      <c r="H68" s="225"/>
      <c r="I68" s="225"/>
      <c r="J68" s="225"/>
      <c r="K68" s="13">
        <f t="shared" si="0"/>
        <v>0</v>
      </c>
      <c r="L68" s="234"/>
      <c r="M68" s="234"/>
      <c r="N68" s="234"/>
      <c r="O68" s="235"/>
      <c r="P68" s="74">
        <f t="shared" si="1"/>
        <v>0</v>
      </c>
      <c r="Q68" s="150">
        <f t="shared" si="2"/>
        <v>0</v>
      </c>
      <c r="R68" s="224"/>
      <c r="S68" s="225"/>
      <c r="T68" s="225"/>
      <c r="U68" s="225"/>
      <c r="V68" s="225"/>
      <c r="W68" s="225"/>
      <c r="X68" s="225"/>
      <c r="Y68" s="13">
        <f t="shared" si="3"/>
        <v>0</v>
      </c>
      <c r="Z68" s="234"/>
      <c r="AA68" s="234"/>
      <c r="AB68" s="234"/>
      <c r="AC68" s="235"/>
      <c r="AD68" s="74">
        <f t="shared" si="4"/>
        <v>0</v>
      </c>
      <c r="AE68" s="150">
        <f t="shared" si="5"/>
        <v>0</v>
      </c>
    </row>
    <row r="69" spans="2:31" ht="26.4">
      <c r="B69" s="14">
        <v>62</v>
      </c>
      <c r="C69" s="12">
        <f>students!D69</f>
        <v>0</v>
      </c>
      <c r="D69" s="224"/>
      <c r="E69" s="225"/>
      <c r="F69" s="225"/>
      <c r="G69" s="225"/>
      <c r="H69" s="225"/>
      <c r="I69" s="225"/>
      <c r="J69" s="225"/>
      <c r="K69" s="13">
        <f t="shared" si="0"/>
        <v>0</v>
      </c>
      <c r="L69" s="234"/>
      <c r="M69" s="234"/>
      <c r="N69" s="234"/>
      <c r="O69" s="235"/>
      <c r="P69" s="74">
        <f t="shared" si="1"/>
        <v>0</v>
      </c>
      <c r="Q69" s="150">
        <f t="shared" si="2"/>
        <v>0</v>
      </c>
      <c r="R69" s="224"/>
      <c r="S69" s="225"/>
      <c r="T69" s="225"/>
      <c r="U69" s="225"/>
      <c r="V69" s="225"/>
      <c r="W69" s="225"/>
      <c r="X69" s="225"/>
      <c r="Y69" s="13">
        <f t="shared" si="3"/>
        <v>0</v>
      </c>
      <c r="Z69" s="234"/>
      <c r="AA69" s="234"/>
      <c r="AB69" s="234"/>
      <c r="AC69" s="235"/>
      <c r="AD69" s="74">
        <f t="shared" si="4"/>
        <v>0</v>
      </c>
      <c r="AE69" s="150">
        <f t="shared" si="5"/>
        <v>0</v>
      </c>
    </row>
    <row r="70" spans="2:31" ht="26.4">
      <c r="B70" s="14">
        <v>63</v>
      </c>
      <c r="C70" s="12">
        <f>students!D70</f>
        <v>0</v>
      </c>
      <c r="D70" s="224"/>
      <c r="E70" s="225"/>
      <c r="F70" s="225"/>
      <c r="G70" s="225"/>
      <c r="H70" s="225"/>
      <c r="I70" s="225"/>
      <c r="J70" s="225"/>
      <c r="K70" s="13">
        <f t="shared" si="0"/>
        <v>0</v>
      </c>
      <c r="L70" s="234"/>
      <c r="M70" s="234"/>
      <c r="N70" s="234"/>
      <c r="O70" s="235"/>
      <c r="P70" s="74">
        <f t="shared" si="1"/>
        <v>0</v>
      </c>
      <c r="Q70" s="150">
        <f t="shared" si="2"/>
        <v>0</v>
      </c>
      <c r="R70" s="224"/>
      <c r="S70" s="225"/>
      <c r="T70" s="225"/>
      <c r="U70" s="225"/>
      <c r="V70" s="225"/>
      <c r="W70" s="225"/>
      <c r="X70" s="225"/>
      <c r="Y70" s="13">
        <f t="shared" si="3"/>
        <v>0</v>
      </c>
      <c r="Z70" s="234"/>
      <c r="AA70" s="234"/>
      <c r="AB70" s="234"/>
      <c r="AC70" s="235"/>
      <c r="AD70" s="74">
        <f t="shared" si="4"/>
        <v>0</v>
      </c>
      <c r="AE70" s="150">
        <f t="shared" si="5"/>
        <v>0</v>
      </c>
    </row>
    <row r="71" spans="2:31" ht="26.4">
      <c r="B71" s="11">
        <v>64</v>
      </c>
      <c r="C71" s="12">
        <f>students!D71</f>
        <v>0</v>
      </c>
      <c r="D71" s="224"/>
      <c r="E71" s="225"/>
      <c r="F71" s="225"/>
      <c r="G71" s="225"/>
      <c r="H71" s="225"/>
      <c r="I71" s="225"/>
      <c r="J71" s="225"/>
      <c r="K71" s="13">
        <f t="shared" si="0"/>
        <v>0</v>
      </c>
      <c r="L71" s="234"/>
      <c r="M71" s="234"/>
      <c r="N71" s="234"/>
      <c r="O71" s="235"/>
      <c r="P71" s="74">
        <f t="shared" si="1"/>
        <v>0</v>
      </c>
      <c r="Q71" s="150">
        <f t="shared" si="2"/>
        <v>0</v>
      </c>
      <c r="R71" s="224"/>
      <c r="S71" s="225"/>
      <c r="T71" s="225"/>
      <c r="U71" s="225"/>
      <c r="V71" s="225"/>
      <c r="W71" s="225"/>
      <c r="X71" s="225"/>
      <c r="Y71" s="13">
        <f t="shared" si="3"/>
        <v>0</v>
      </c>
      <c r="Z71" s="234"/>
      <c r="AA71" s="234"/>
      <c r="AB71" s="234"/>
      <c r="AC71" s="235"/>
      <c r="AD71" s="74">
        <f t="shared" si="4"/>
        <v>0</v>
      </c>
      <c r="AE71" s="150">
        <f t="shared" si="5"/>
        <v>0</v>
      </c>
    </row>
    <row r="72" spans="2:31" ht="26.4">
      <c r="B72" s="14">
        <v>65</v>
      </c>
      <c r="C72" s="12">
        <f>students!D72</f>
        <v>0</v>
      </c>
      <c r="D72" s="224"/>
      <c r="E72" s="225"/>
      <c r="F72" s="225"/>
      <c r="G72" s="225"/>
      <c r="H72" s="225"/>
      <c r="I72" s="225"/>
      <c r="J72" s="225"/>
      <c r="K72" s="13">
        <f t="shared" si="0"/>
        <v>0</v>
      </c>
      <c r="L72" s="234"/>
      <c r="M72" s="234"/>
      <c r="N72" s="234"/>
      <c r="O72" s="235"/>
      <c r="P72" s="74">
        <f t="shared" si="1"/>
        <v>0</v>
      </c>
      <c r="Q72" s="150">
        <f t="shared" si="2"/>
        <v>0</v>
      </c>
      <c r="R72" s="224"/>
      <c r="S72" s="225"/>
      <c r="T72" s="225"/>
      <c r="U72" s="225"/>
      <c r="V72" s="225"/>
      <c r="W72" s="225"/>
      <c r="X72" s="225"/>
      <c r="Y72" s="13">
        <f t="shared" si="3"/>
        <v>0</v>
      </c>
      <c r="Z72" s="234"/>
      <c r="AA72" s="234"/>
      <c r="AB72" s="234"/>
      <c r="AC72" s="235"/>
      <c r="AD72" s="74">
        <f t="shared" si="4"/>
        <v>0</v>
      </c>
      <c r="AE72" s="150">
        <f t="shared" si="5"/>
        <v>0</v>
      </c>
    </row>
    <row r="73" spans="2:31" ht="26.4">
      <c r="B73" s="14">
        <v>66</v>
      </c>
      <c r="C73" s="12">
        <f>students!D73</f>
        <v>0</v>
      </c>
      <c r="D73" s="224"/>
      <c r="E73" s="225"/>
      <c r="F73" s="225"/>
      <c r="G73" s="225"/>
      <c r="H73" s="225"/>
      <c r="I73" s="225"/>
      <c r="J73" s="225"/>
      <c r="K73" s="13">
        <f t="shared" ref="K73:K77" si="6">SUM(D73:J73)</f>
        <v>0</v>
      </c>
      <c r="L73" s="234"/>
      <c r="M73" s="234"/>
      <c r="N73" s="234"/>
      <c r="O73" s="235"/>
      <c r="P73" s="74">
        <f t="shared" ref="P73:P77" si="7">O73+K73</f>
        <v>0</v>
      </c>
      <c r="Q73" s="150">
        <f t="shared" ref="Q73:Q77" si="8">IF(P73=0,0,IF(P73&gt;=91,"अ१",IF(P73&gt;=81,"अ२",IF(P73&gt;=71,"ब१",IF(P73&gt;=61,"ब२",IF(P73&gt;=51,"क१",IF(P73&gt;=41,"क२",IF(P73&gt;=33,"ड",IF(P73&gt;=21,"इ१","इ२")))))))))</f>
        <v>0</v>
      </c>
      <c r="R73" s="224"/>
      <c r="S73" s="225"/>
      <c r="T73" s="225"/>
      <c r="U73" s="225"/>
      <c r="V73" s="225"/>
      <c r="W73" s="225"/>
      <c r="X73" s="225"/>
      <c r="Y73" s="13">
        <f t="shared" ref="Y73:Y77" si="9">SUM(R73:X73)</f>
        <v>0</v>
      </c>
      <c r="Z73" s="234"/>
      <c r="AA73" s="234"/>
      <c r="AB73" s="234"/>
      <c r="AC73" s="235"/>
      <c r="AD73" s="74">
        <f t="shared" ref="AD73:AD77" si="10">AC73+Y73</f>
        <v>0</v>
      </c>
      <c r="AE73" s="150">
        <f t="shared" ref="AE73:AE77" si="11">IF(AD73=0,0,IF(AD73&gt;=91,"अ१",IF(AD73&gt;=81,"अ२",IF(AD73&gt;=71,"ब१",IF(AD73&gt;=61,"ब२",IF(AD73&gt;=51,"क१",IF(AD73&gt;=41,"क२",IF(AD73&gt;=33,"ड",IF(AD73&gt;=21,"इ१","इ२")))))))))</f>
        <v>0</v>
      </c>
    </row>
    <row r="74" spans="2:31" ht="26.4">
      <c r="B74" s="11">
        <v>67</v>
      </c>
      <c r="C74" s="12">
        <f>students!D74</f>
        <v>0</v>
      </c>
      <c r="D74" s="224"/>
      <c r="E74" s="225"/>
      <c r="F74" s="225"/>
      <c r="G74" s="225"/>
      <c r="H74" s="225"/>
      <c r="I74" s="225"/>
      <c r="J74" s="225"/>
      <c r="K74" s="13">
        <f t="shared" si="6"/>
        <v>0</v>
      </c>
      <c r="L74" s="234"/>
      <c r="M74" s="234"/>
      <c r="N74" s="234"/>
      <c r="O74" s="235"/>
      <c r="P74" s="74">
        <f t="shared" si="7"/>
        <v>0</v>
      </c>
      <c r="Q74" s="150">
        <f t="shared" si="8"/>
        <v>0</v>
      </c>
      <c r="R74" s="224"/>
      <c r="S74" s="225"/>
      <c r="T74" s="225"/>
      <c r="U74" s="225"/>
      <c r="V74" s="225"/>
      <c r="W74" s="225"/>
      <c r="X74" s="225"/>
      <c r="Y74" s="13">
        <f t="shared" si="9"/>
        <v>0</v>
      </c>
      <c r="Z74" s="234"/>
      <c r="AA74" s="234"/>
      <c r="AB74" s="234"/>
      <c r="AC74" s="235"/>
      <c r="AD74" s="74">
        <f t="shared" si="10"/>
        <v>0</v>
      </c>
      <c r="AE74" s="150">
        <f t="shared" si="11"/>
        <v>0</v>
      </c>
    </row>
    <row r="75" spans="2:31" ht="26.4">
      <c r="B75" s="14">
        <v>68</v>
      </c>
      <c r="C75" s="12">
        <f>students!D75</f>
        <v>0</v>
      </c>
      <c r="D75" s="224"/>
      <c r="E75" s="225"/>
      <c r="F75" s="225"/>
      <c r="G75" s="225"/>
      <c r="H75" s="225"/>
      <c r="I75" s="225"/>
      <c r="J75" s="225"/>
      <c r="K75" s="13">
        <f t="shared" si="6"/>
        <v>0</v>
      </c>
      <c r="L75" s="234"/>
      <c r="M75" s="234"/>
      <c r="N75" s="234"/>
      <c r="O75" s="235"/>
      <c r="P75" s="74">
        <f t="shared" si="7"/>
        <v>0</v>
      </c>
      <c r="Q75" s="150">
        <f t="shared" si="8"/>
        <v>0</v>
      </c>
      <c r="R75" s="224"/>
      <c r="S75" s="225"/>
      <c r="T75" s="225"/>
      <c r="U75" s="225"/>
      <c r="V75" s="225"/>
      <c r="W75" s="225"/>
      <c r="X75" s="225"/>
      <c r="Y75" s="13">
        <f t="shared" si="9"/>
        <v>0</v>
      </c>
      <c r="Z75" s="234"/>
      <c r="AA75" s="234"/>
      <c r="AB75" s="234"/>
      <c r="AC75" s="235"/>
      <c r="AD75" s="74">
        <f t="shared" si="10"/>
        <v>0</v>
      </c>
      <c r="AE75" s="150">
        <f t="shared" si="11"/>
        <v>0</v>
      </c>
    </row>
    <row r="76" spans="2:31" ht="26.4">
      <c r="B76" s="14">
        <v>69</v>
      </c>
      <c r="C76" s="12">
        <f>students!D76</f>
        <v>0</v>
      </c>
      <c r="D76" s="224"/>
      <c r="E76" s="225"/>
      <c r="F76" s="225"/>
      <c r="G76" s="225"/>
      <c r="H76" s="225"/>
      <c r="I76" s="225"/>
      <c r="J76" s="225"/>
      <c r="K76" s="13">
        <f t="shared" si="6"/>
        <v>0</v>
      </c>
      <c r="L76" s="234"/>
      <c r="M76" s="234"/>
      <c r="N76" s="234"/>
      <c r="O76" s="235"/>
      <c r="P76" s="74">
        <f t="shared" si="7"/>
        <v>0</v>
      </c>
      <c r="Q76" s="150">
        <f t="shared" si="8"/>
        <v>0</v>
      </c>
      <c r="R76" s="224"/>
      <c r="S76" s="225"/>
      <c r="T76" s="225"/>
      <c r="U76" s="225"/>
      <c r="V76" s="225"/>
      <c r="W76" s="225"/>
      <c r="X76" s="225"/>
      <c r="Y76" s="13">
        <f t="shared" si="9"/>
        <v>0</v>
      </c>
      <c r="Z76" s="234"/>
      <c r="AA76" s="234"/>
      <c r="AB76" s="234"/>
      <c r="AC76" s="235"/>
      <c r="AD76" s="74">
        <f t="shared" si="10"/>
        <v>0</v>
      </c>
      <c r="AE76" s="150">
        <f t="shared" si="11"/>
        <v>0</v>
      </c>
    </row>
    <row r="77" spans="2:31" ht="27" thickBot="1">
      <c r="B77" s="11">
        <v>70</v>
      </c>
      <c r="C77" s="12" t="str">
        <f>students!D77</f>
        <v xml:space="preserve">अनिशा पंकज रासकर </v>
      </c>
      <c r="D77" s="226"/>
      <c r="E77" s="227"/>
      <c r="F77" s="227"/>
      <c r="G77" s="227"/>
      <c r="H77" s="227"/>
      <c r="I77" s="227"/>
      <c r="J77" s="227"/>
      <c r="K77" s="151">
        <f t="shared" si="6"/>
        <v>0</v>
      </c>
      <c r="L77" s="234"/>
      <c r="M77" s="234"/>
      <c r="N77" s="234"/>
      <c r="O77" s="235"/>
      <c r="P77" s="152">
        <f t="shared" si="7"/>
        <v>0</v>
      </c>
      <c r="Q77" s="153">
        <f t="shared" si="8"/>
        <v>0</v>
      </c>
      <c r="R77" s="226"/>
      <c r="S77" s="227"/>
      <c r="T77" s="227"/>
      <c r="U77" s="227"/>
      <c r="V77" s="227"/>
      <c r="W77" s="227"/>
      <c r="X77" s="227"/>
      <c r="Y77" s="151">
        <f t="shared" si="9"/>
        <v>0</v>
      </c>
      <c r="Z77" s="234"/>
      <c r="AA77" s="234"/>
      <c r="AB77" s="234"/>
      <c r="AC77" s="235"/>
      <c r="AD77" s="152">
        <f t="shared" si="10"/>
        <v>0</v>
      </c>
      <c r="AE77" s="153">
        <f t="shared" si="11"/>
        <v>0</v>
      </c>
    </row>
  </sheetData>
  <mergeCells count="16">
    <mergeCell ref="E3:G3"/>
    <mergeCell ref="H3:J3"/>
    <mergeCell ref="B4:B6"/>
    <mergeCell ref="C4:C6"/>
    <mergeCell ref="D4:Q4"/>
    <mergeCell ref="D5:K5"/>
    <mergeCell ref="L5:O5"/>
    <mergeCell ref="P5:P6"/>
    <mergeCell ref="Q5:Q6"/>
    <mergeCell ref="S3:U3"/>
    <mergeCell ref="V3:X3"/>
    <mergeCell ref="R4:AE4"/>
    <mergeCell ref="R5:Y5"/>
    <mergeCell ref="Z5:AC5"/>
    <mergeCell ref="AD5:AD6"/>
    <mergeCell ref="AE5:AE6"/>
  </mergeCells>
  <pageMargins left="0.37" right="0.7" top="0.28000000000000003" bottom="0.2" header="0.3" footer="0.3"/>
  <pageSetup paperSize="9" scale="60"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169"/>
  <sheetViews>
    <sheetView view="pageBreakPreview" zoomScaleSheetLayoutView="100" workbookViewId="0">
      <selection activeCell="H4" sqref="H4"/>
    </sheetView>
  </sheetViews>
  <sheetFormatPr defaultColWidth="9.109375" defaultRowHeight="24.6"/>
  <cols>
    <col min="1" max="1" width="4" style="18" customWidth="1"/>
    <col min="2" max="2" width="21.6640625" style="18" customWidth="1"/>
    <col min="3" max="3" width="21.88671875" style="18" customWidth="1"/>
    <col min="4" max="4" width="19" style="18" customWidth="1"/>
    <col min="5" max="5" width="22.44140625" style="18" customWidth="1"/>
    <col min="6" max="16384" width="9.109375" style="18"/>
  </cols>
  <sheetData>
    <row r="1" spans="1:12" ht="28.5" customHeight="1">
      <c r="A1" s="101"/>
      <c r="B1" s="345" t="s">
        <v>1230</v>
      </c>
      <c r="C1" s="345"/>
      <c r="D1" s="345"/>
      <c r="E1" s="346"/>
      <c r="H1" s="355" t="s">
        <v>1140</v>
      </c>
      <c r="I1" s="355"/>
      <c r="J1" s="355"/>
      <c r="K1" s="355"/>
      <c r="L1" s="355"/>
    </row>
    <row r="2" spans="1:12" ht="20.25" customHeight="1">
      <c r="A2" s="102"/>
      <c r="B2" s="347" t="str">
        <f>students!$G$2</f>
        <v xml:space="preserve">जिल्हा परिषद प्राथमिक शाळा कोपर्डे </v>
      </c>
      <c r="C2" s="347"/>
      <c r="D2" s="347"/>
      <c r="E2" s="348"/>
    </row>
    <row r="3" spans="1:12" ht="5.25" customHeight="1" thickBot="1">
      <c r="A3" s="103"/>
      <c r="B3" s="64"/>
      <c r="C3" s="349"/>
      <c r="D3" s="349"/>
      <c r="E3" s="104"/>
    </row>
    <row r="4" spans="1:12" ht="20.25" customHeight="1" thickBot="1">
      <c r="A4" s="102"/>
      <c r="B4" s="65" t="s">
        <v>52</v>
      </c>
      <c r="C4" s="350" t="str">
        <f>VLOOKUP(E5,students!$B$8:$D$77,3,0)</f>
        <v xml:space="preserve">पंकज विठ्ठल रासकर </v>
      </c>
      <c r="D4" s="350"/>
      <c r="E4" s="105" t="s">
        <v>758</v>
      </c>
      <c r="H4" s="112" t="s">
        <v>730</v>
      </c>
    </row>
    <row r="5" spans="1:12" ht="20.25" customHeight="1">
      <c r="A5" s="102"/>
      <c r="B5" s="65" t="s">
        <v>28</v>
      </c>
      <c r="C5" s="66" t="str">
        <f>students!$M$2</f>
        <v>पहिली</v>
      </c>
      <c r="D5" s="65" t="s">
        <v>71</v>
      </c>
      <c r="E5" s="110">
        <v>1</v>
      </c>
    </row>
    <row r="6" spans="1:12" ht="6" customHeight="1">
      <c r="A6" s="102"/>
      <c r="E6" s="105"/>
    </row>
    <row r="7" spans="1:12" s="68" customFormat="1" ht="28.5" customHeight="1">
      <c r="A7" s="351" t="s">
        <v>728</v>
      </c>
      <c r="B7" s="332"/>
      <c r="C7" s="332"/>
      <c r="D7" s="332"/>
      <c r="E7" s="352"/>
      <c r="H7" s="354" t="s">
        <v>731</v>
      </c>
      <c r="I7" s="354"/>
      <c r="J7" s="354"/>
    </row>
    <row r="8" spans="1:12" s="68" customFormat="1" ht="16.5" customHeight="1">
      <c r="A8" s="106"/>
      <c r="B8" s="99" t="s">
        <v>60</v>
      </c>
      <c r="C8" s="296" t="s">
        <v>72</v>
      </c>
      <c r="D8" s="296"/>
      <c r="E8" s="339"/>
      <c r="H8" s="354"/>
      <c r="I8" s="354"/>
      <c r="J8" s="354"/>
    </row>
    <row r="9" spans="1:12" s="68" customFormat="1" ht="30" customHeight="1">
      <c r="A9" s="107">
        <v>1</v>
      </c>
      <c r="B9" s="341" t="s">
        <v>73</v>
      </c>
      <c r="C9" s="296" t="s">
        <v>100</v>
      </c>
      <c r="D9" s="296"/>
      <c r="E9" s="339"/>
      <c r="H9" s="354"/>
      <c r="I9" s="354"/>
      <c r="J9" s="354"/>
    </row>
    <row r="10" spans="1:12" s="68" customFormat="1" ht="30" customHeight="1">
      <c r="A10" s="107"/>
      <c r="B10" s="342"/>
      <c r="C10" s="296" t="s">
        <v>705</v>
      </c>
      <c r="D10" s="296"/>
      <c r="E10" s="339"/>
    </row>
    <row r="11" spans="1:12" s="68" customFormat="1" ht="30" customHeight="1">
      <c r="A11" s="33">
        <v>2</v>
      </c>
      <c r="B11" s="341" t="s">
        <v>3</v>
      </c>
      <c r="C11" s="296" t="s">
        <v>697</v>
      </c>
      <c r="D11" s="296"/>
      <c r="E11" s="339"/>
      <c r="H11" s="353" t="s">
        <v>736</v>
      </c>
      <c r="I11" s="353"/>
      <c r="J11" s="353"/>
      <c r="K11" s="353"/>
    </row>
    <row r="12" spans="1:12" s="68" customFormat="1" ht="30" customHeight="1">
      <c r="A12" s="107"/>
      <c r="B12" s="342"/>
      <c r="C12" s="296"/>
      <c r="D12" s="296"/>
      <c r="E12" s="339"/>
      <c r="H12" s="353"/>
      <c r="I12" s="353"/>
      <c r="J12" s="353"/>
      <c r="K12" s="353"/>
    </row>
    <row r="13" spans="1:12" s="68" customFormat="1" ht="30" customHeight="1">
      <c r="A13" s="107">
        <v>3</v>
      </c>
      <c r="B13" s="341" t="s">
        <v>4</v>
      </c>
      <c r="C13" s="296"/>
      <c r="D13" s="296"/>
      <c r="E13" s="339"/>
      <c r="H13" s="353"/>
      <c r="I13" s="353"/>
      <c r="J13" s="353"/>
      <c r="K13" s="353"/>
    </row>
    <row r="14" spans="1:12" s="68" customFormat="1" ht="30" customHeight="1">
      <c r="A14" s="107"/>
      <c r="B14" s="342"/>
      <c r="C14" s="296" t="s">
        <v>762</v>
      </c>
      <c r="D14" s="296"/>
      <c r="E14" s="339"/>
    </row>
    <row r="15" spans="1:12" s="68" customFormat="1" ht="30" customHeight="1">
      <c r="A15" s="33">
        <v>4</v>
      </c>
      <c r="B15" s="341" t="s">
        <v>5</v>
      </c>
      <c r="C15" s="296"/>
      <c r="D15" s="296"/>
      <c r="E15" s="339"/>
    </row>
    <row r="16" spans="1:12" s="68" customFormat="1" ht="30" customHeight="1">
      <c r="A16" s="107"/>
      <c r="B16" s="342"/>
      <c r="C16" s="296"/>
      <c r="D16" s="296"/>
      <c r="E16" s="339"/>
    </row>
    <row r="17" spans="1:5" s="68" customFormat="1" ht="30" customHeight="1">
      <c r="A17" s="107">
        <v>5</v>
      </c>
      <c r="B17" s="343" t="s">
        <v>726</v>
      </c>
      <c r="C17" s="296"/>
      <c r="D17" s="296"/>
      <c r="E17" s="339"/>
    </row>
    <row r="18" spans="1:5" s="68" customFormat="1" ht="30" customHeight="1">
      <c r="A18" s="107"/>
      <c r="B18" s="344"/>
      <c r="C18" s="296"/>
      <c r="D18" s="296"/>
      <c r="E18" s="339"/>
    </row>
    <row r="19" spans="1:5" s="68" customFormat="1" ht="30" customHeight="1">
      <c r="A19" s="33">
        <v>6</v>
      </c>
      <c r="B19" s="343" t="s">
        <v>727</v>
      </c>
      <c r="C19" s="296"/>
      <c r="D19" s="296"/>
      <c r="E19" s="339"/>
    </row>
    <row r="20" spans="1:5" s="68" customFormat="1" ht="30" customHeight="1">
      <c r="A20" s="107"/>
      <c r="B20" s="344"/>
      <c r="C20" s="296"/>
      <c r="D20" s="296"/>
      <c r="E20" s="339"/>
    </row>
    <row r="21" spans="1:5" s="68" customFormat="1" ht="30" customHeight="1">
      <c r="A21" s="107">
        <v>7</v>
      </c>
      <c r="B21" s="341" t="s">
        <v>8</v>
      </c>
      <c r="C21" s="296" t="s">
        <v>711</v>
      </c>
      <c r="D21" s="296"/>
      <c r="E21" s="339"/>
    </row>
    <row r="22" spans="1:5" s="68" customFormat="1" ht="30" customHeight="1">
      <c r="A22" s="107"/>
      <c r="B22" s="342"/>
      <c r="C22" s="296"/>
      <c r="D22" s="296"/>
      <c r="E22" s="339"/>
    </row>
    <row r="23" spans="1:5" s="68" customFormat="1" ht="30" customHeight="1">
      <c r="A23" s="33">
        <v>8</v>
      </c>
      <c r="B23" s="341" t="s">
        <v>9</v>
      </c>
      <c r="C23" s="296"/>
      <c r="D23" s="296"/>
      <c r="E23" s="339"/>
    </row>
    <row r="24" spans="1:5" s="68" customFormat="1" ht="30" customHeight="1">
      <c r="A24" s="107"/>
      <c r="B24" s="342"/>
      <c r="C24" s="296"/>
      <c r="D24" s="296"/>
      <c r="E24" s="339"/>
    </row>
    <row r="25" spans="1:5" s="68" customFormat="1" ht="30" customHeight="1">
      <c r="A25" s="107">
        <v>9</v>
      </c>
      <c r="B25" s="341" t="s">
        <v>10</v>
      </c>
      <c r="C25" s="296"/>
      <c r="D25" s="296"/>
      <c r="E25" s="339"/>
    </row>
    <row r="26" spans="1:5" s="68" customFormat="1" ht="30" customHeight="1">
      <c r="A26" s="107"/>
      <c r="B26" s="342"/>
      <c r="C26" s="296"/>
      <c r="D26" s="296"/>
      <c r="E26" s="339"/>
    </row>
    <row r="27" spans="1:5" s="68" customFormat="1" ht="30" customHeight="1">
      <c r="A27" s="107">
        <v>10</v>
      </c>
      <c r="B27" s="100" t="s">
        <v>65</v>
      </c>
      <c r="C27" s="296" t="str">
        <f>VLOOKUP(E5,PragNondi!$B$9:$J$78,4,0)</f>
        <v xml:space="preserve">कविता पाठांतर करतो, सुरात गातो </v>
      </c>
      <c r="D27" s="296"/>
      <c r="E27" s="339"/>
    </row>
    <row r="28" spans="1:5" s="68" customFormat="1" ht="30" customHeight="1">
      <c r="A28" s="107">
        <v>11</v>
      </c>
      <c r="B28" s="100" t="s">
        <v>74</v>
      </c>
      <c r="C28" s="296" t="str">
        <f>VLOOKUP(E5,PragNondi!$B$9:$J$78,5,0)</f>
        <v xml:space="preserve">चित्रे काढणे </v>
      </c>
      <c r="D28" s="296"/>
      <c r="E28" s="339"/>
    </row>
    <row r="29" spans="1:5" s="68" customFormat="1" ht="30" customHeight="1">
      <c r="A29" s="107">
        <v>12</v>
      </c>
      <c r="B29" s="100" t="s">
        <v>75</v>
      </c>
      <c r="C29" s="296" t="str">
        <f>VLOOKUP(E5,PragNondi!$B$9:$J$78,6,0)</f>
        <v xml:space="preserve">अक्षर सुधारणे आवश्यक </v>
      </c>
      <c r="D29" s="296"/>
      <c r="E29" s="339"/>
    </row>
    <row r="30" spans="1:5" s="68" customFormat="1" ht="30" customHeight="1" thickBot="1">
      <c r="A30" s="108">
        <v>13</v>
      </c>
      <c r="B30" s="109" t="s">
        <v>76</v>
      </c>
      <c r="C30" s="289" t="s">
        <v>823</v>
      </c>
      <c r="D30" s="289"/>
      <c r="E30" s="340"/>
    </row>
    <row r="31" spans="1:5" s="68" customFormat="1" ht="30" customHeight="1" thickBot="1"/>
    <row r="32" spans="1:5" ht="28.5" customHeight="1">
      <c r="A32" s="101"/>
      <c r="B32" s="345" t="s">
        <v>1230</v>
      </c>
      <c r="C32" s="345"/>
      <c r="D32" s="345"/>
      <c r="E32" s="346"/>
    </row>
    <row r="33" spans="1:11" ht="20.25" customHeight="1">
      <c r="A33" s="102"/>
      <c r="B33" s="347" t="str">
        <f>students!$G$2</f>
        <v xml:space="preserve">जिल्हा परिषद प्राथमिक शाळा कोपर्डे </v>
      </c>
      <c r="C33" s="347"/>
      <c r="D33" s="347"/>
      <c r="E33" s="348"/>
    </row>
    <row r="34" spans="1:11" ht="5.25" customHeight="1" thickBot="1">
      <c r="A34" s="103"/>
      <c r="B34" s="64"/>
      <c r="C34" s="349"/>
      <c r="D34" s="349"/>
      <c r="E34" s="104"/>
    </row>
    <row r="35" spans="1:11" ht="20.25" customHeight="1" thickBot="1">
      <c r="A35" s="102"/>
      <c r="B35" s="65" t="s">
        <v>52</v>
      </c>
      <c r="C35" s="350" t="str">
        <f>VLOOKUP(E36,students!$B$8:$D$77,3,0)</f>
        <v xml:space="preserve">सागर शिंदे </v>
      </c>
      <c r="D35" s="350"/>
      <c r="E35" s="105" t="s">
        <v>760</v>
      </c>
      <c r="H35" s="112" t="s">
        <v>730</v>
      </c>
    </row>
    <row r="36" spans="1:11" ht="20.25" customHeight="1">
      <c r="A36" s="102"/>
      <c r="B36" s="65" t="s">
        <v>28</v>
      </c>
      <c r="C36" s="66" t="str">
        <f>students!$M$2</f>
        <v>पहिली</v>
      </c>
      <c r="D36" s="65" t="s">
        <v>71</v>
      </c>
      <c r="E36" s="110">
        <v>2</v>
      </c>
    </row>
    <row r="37" spans="1:11" ht="6" customHeight="1">
      <c r="A37" s="102"/>
      <c r="E37" s="105"/>
    </row>
    <row r="38" spans="1:11" s="68" customFormat="1" ht="28.5" customHeight="1">
      <c r="A38" s="351" t="s">
        <v>728</v>
      </c>
      <c r="B38" s="332"/>
      <c r="C38" s="332"/>
      <c r="D38" s="332"/>
      <c r="E38" s="352"/>
      <c r="H38" s="280" t="s">
        <v>731</v>
      </c>
      <c r="I38" s="280"/>
      <c r="J38" s="280"/>
    </row>
    <row r="39" spans="1:11" s="68" customFormat="1" ht="16.5" customHeight="1">
      <c r="A39" s="106"/>
      <c r="B39" s="99" t="s">
        <v>60</v>
      </c>
      <c r="C39" s="296" t="s">
        <v>72</v>
      </c>
      <c r="D39" s="296"/>
      <c r="E39" s="339"/>
      <c r="H39" s="280"/>
      <c r="I39" s="280"/>
      <c r="J39" s="280"/>
    </row>
    <row r="40" spans="1:11" s="68" customFormat="1" ht="30" customHeight="1">
      <c r="A40" s="107">
        <v>1</v>
      </c>
      <c r="B40" s="341" t="s">
        <v>73</v>
      </c>
      <c r="C40" s="296" t="s">
        <v>695</v>
      </c>
      <c r="D40" s="296"/>
      <c r="E40" s="339"/>
      <c r="H40" s="280"/>
      <c r="I40" s="280"/>
      <c r="J40" s="280"/>
    </row>
    <row r="41" spans="1:11" s="68" customFormat="1" ht="30" customHeight="1">
      <c r="A41" s="107"/>
      <c r="B41" s="342"/>
      <c r="C41" s="296" t="s">
        <v>702</v>
      </c>
      <c r="D41" s="296"/>
      <c r="E41" s="339"/>
    </row>
    <row r="42" spans="1:11" s="68" customFormat="1" ht="30" customHeight="1">
      <c r="A42" s="33">
        <v>2</v>
      </c>
      <c r="B42" s="341" t="s">
        <v>3</v>
      </c>
      <c r="C42" s="296" t="s">
        <v>697</v>
      </c>
      <c r="D42" s="296"/>
      <c r="E42" s="339"/>
      <c r="H42" s="353" t="s">
        <v>736</v>
      </c>
      <c r="I42" s="353"/>
      <c r="J42" s="353"/>
      <c r="K42" s="353"/>
    </row>
    <row r="43" spans="1:11" s="68" customFormat="1" ht="30" customHeight="1">
      <c r="A43" s="107"/>
      <c r="B43" s="342"/>
      <c r="C43" s="296"/>
      <c r="D43" s="296"/>
      <c r="E43" s="339"/>
      <c r="H43" s="353"/>
      <c r="I43" s="353"/>
      <c r="J43" s="353"/>
      <c r="K43" s="353"/>
    </row>
    <row r="44" spans="1:11" s="68" customFormat="1" ht="30" customHeight="1">
      <c r="A44" s="107">
        <v>3</v>
      </c>
      <c r="B44" s="341" t="s">
        <v>4</v>
      </c>
      <c r="C44" s="296"/>
      <c r="D44" s="296"/>
      <c r="E44" s="339"/>
      <c r="H44" s="353"/>
      <c r="I44" s="353"/>
      <c r="J44" s="353"/>
      <c r="K44" s="353"/>
    </row>
    <row r="45" spans="1:11" s="68" customFormat="1" ht="30" customHeight="1">
      <c r="A45" s="107"/>
      <c r="B45" s="342"/>
      <c r="C45" s="296" t="s">
        <v>762</v>
      </c>
      <c r="D45" s="296"/>
      <c r="E45" s="339"/>
    </row>
    <row r="46" spans="1:11" s="68" customFormat="1" ht="30" customHeight="1">
      <c r="A46" s="33">
        <v>4</v>
      </c>
      <c r="B46" s="341" t="s">
        <v>5</v>
      </c>
      <c r="C46" s="296"/>
      <c r="D46" s="296"/>
      <c r="E46" s="339"/>
    </row>
    <row r="47" spans="1:11" s="68" customFormat="1" ht="30" customHeight="1">
      <c r="A47" s="107"/>
      <c r="B47" s="342"/>
      <c r="C47" s="296"/>
      <c r="D47" s="296"/>
      <c r="E47" s="339"/>
    </row>
    <row r="48" spans="1:11" s="68" customFormat="1" ht="30" customHeight="1">
      <c r="A48" s="107">
        <v>5</v>
      </c>
      <c r="B48" s="343" t="s">
        <v>726</v>
      </c>
      <c r="C48" s="296"/>
      <c r="D48" s="296"/>
      <c r="E48" s="339"/>
    </row>
    <row r="49" spans="1:5" s="68" customFormat="1" ht="30" customHeight="1">
      <c r="A49" s="107"/>
      <c r="B49" s="344"/>
      <c r="C49" s="296"/>
      <c r="D49" s="296"/>
      <c r="E49" s="339"/>
    </row>
    <row r="50" spans="1:5" s="68" customFormat="1" ht="30" customHeight="1">
      <c r="A50" s="33">
        <v>6</v>
      </c>
      <c r="B50" s="343" t="s">
        <v>727</v>
      </c>
      <c r="C50" s="296"/>
      <c r="D50" s="296"/>
      <c r="E50" s="339"/>
    </row>
    <row r="51" spans="1:5" s="68" customFormat="1" ht="30" customHeight="1">
      <c r="A51" s="107"/>
      <c r="B51" s="344"/>
      <c r="C51" s="296"/>
      <c r="D51" s="296"/>
      <c r="E51" s="339"/>
    </row>
    <row r="52" spans="1:5" s="68" customFormat="1" ht="30" customHeight="1">
      <c r="A52" s="107">
        <v>7</v>
      </c>
      <c r="B52" s="341" t="s">
        <v>8</v>
      </c>
      <c r="C52" s="296" t="s">
        <v>711</v>
      </c>
      <c r="D52" s="296"/>
      <c r="E52" s="339"/>
    </row>
    <row r="53" spans="1:5" s="68" customFormat="1" ht="30" customHeight="1">
      <c r="A53" s="107"/>
      <c r="B53" s="342"/>
      <c r="C53" s="296"/>
      <c r="D53" s="296"/>
      <c r="E53" s="339"/>
    </row>
    <row r="54" spans="1:5" s="68" customFormat="1" ht="30" customHeight="1">
      <c r="A54" s="33">
        <v>8</v>
      </c>
      <c r="B54" s="341" t="s">
        <v>9</v>
      </c>
      <c r="C54" s="296"/>
      <c r="D54" s="296"/>
      <c r="E54" s="339"/>
    </row>
    <row r="55" spans="1:5" s="68" customFormat="1" ht="30" customHeight="1">
      <c r="A55" s="107"/>
      <c r="B55" s="342"/>
      <c r="C55" s="296"/>
      <c r="D55" s="296"/>
      <c r="E55" s="339"/>
    </row>
    <row r="56" spans="1:5" s="68" customFormat="1" ht="30" customHeight="1">
      <c r="A56" s="107">
        <v>9</v>
      </c>
      <c r="B56" s="341" t="s">
        <v>10</v>
      </c>
      <c r="C56" s="296"/>
      <c r="D56" s="296"/>
      <c r="E56" s="339"/>
    </row>
    <row r="57" spans="1:5" s="68" customFormat="1" ht="30" customHeight="1">
      <c r="A57" s="107"/>
      <c r="B57" s="342"/>
      <c r="C57" s="296"/>
      <c r="D57" s="296"/>
      <c r="E57" s="339"/>
    </row>
    <row r="58" spans="1:5" s="68" customFormat="1" ht="30" customHeight="1">
      <c r="A58" s="107">
        <v>10</v>
      </c>
      <c r="B58" s="100" t="s">
        <v>65</v>
      </c>
      <c r="C58" s="296" t="str">
        <f>VLOOKUP(E36,PragNondi!$B$9:$J$78,4,0)</f>
        <v>online टेस्ट सोडववते.</v>
      </c>
      <c r="D58" s="296"/>
      <c r="E58" s="339"/>
    </row>
    <row r="59" spans="1:5" s="68" customFormat="1" ht="30" customHeight="1">
      <c r="A59" s="107">
        <v>11</v>
      </c>
      <c r="B59" s="100" t="s">
        <v>74</v>
      </c>
      <c r="C59" s="296" t="str">
        <f>VLOOKUP(E36,PragNondi!$B$9:$J$78,5,0)</f>
        <v xml:space="preserve">गाणी -कविता म्हणते </v>
      </c>
      <c r="D59" s="296"/>
      <c r="E59" s="339"/>
    </row>
    <row r="60" spans="1:5" s="68" customFormat="1" ht="30" customHeight="1">
      <c r="A60" s="107">
        <v>12</v>
      </c>
      <c r="B60" s="100" t="s">
        <v>75</v>
      </c>
      <c r="C60" s="296" t="str">
        <f>VLOOKUP(E36,PragNondi!$B$9:$J$78,6,0)</f>
        <v xml:space="preserve">शाळेत येण्यात आनंद वाटते </v>
      </c>
      <c r="D60" s="296"/>
      <c r="E60" s="339"/>
    </row>
    <row r="61" spans="1:5" s="68" customFormat="1" ht="30" customHeight="1" thickBot="1">
      <c r="A61" s="108">
        <v>13</v>
      </c>
      <c r="B61" s="109" t="s">
        <v>76</v>
      </c>
      <c r="C61" s="289" t="s">
        <v>823</v>
      </c>
      <c r="D61" s="289"/>
      <c r="E61" s="340"/>
    </row>
    <row r="62" spans="1:5" s="68" customFormat="1" ht="30" customHeight="1" thickBot="1"/>
    <row r="63" spans="1:5" ht="28.5" customHeight="1">
      <c r="A63" s="101"/>
      <c r="B63" s="345" t="s">
        <v>1230</v>
      </c>
      <c r="C63" s="345"/>
      <c r="D63" s="345"/>
      <c r="E63" s="346"/>
    </row>
    <row r="64" spans="1:5" ht="20.25" customHeight="1">
      <c r="A64" s="102"/>
      <c r="B64" s="347" t="str">
        <f>students!$G$2</f>
        <v xml:space="preserve">जिल्हा परिषद प्राथमिक शाळा कोपर्डे </v>
      </c>
      <c r="C64" s="347"/>
      <c r="D64" s="347"/>
      <c r="E64" s="348"/>
    </row>
    <row r="65" spans="1:11" ht="5.25" customHeight="1" thickBot="1">
      <c r="A65" s="103"/>
      <c r="B65" s="64"/>
      <c r="C65" s="349"/>
      <c r="D65" s="349"/>
      <c r="E65" s="104"/>
    </row>
    <row r="66" spans="1:11" ht="20.25" customHeight="1" thickBot="1">
      <c r="A66" s="102"/>
      <c r="B66" s="65" t="s">
        <v>52</v>
      </c>
      <c r="C66" s="350">
        <f>VLOOKUP(E67,students!$B$8:$D$77,3,0)</f>
        <v>0</v>
      </c>
      <c r="D66" s="350"/>
      <c r="E66" s="105" t="s">
        <v>760</v>
      </c>
      <c r="H66" s="112" t="s">
        <v>730</v>
      </c>
    </row>
    <row r="67" spans="1:11" ht="20.25" customHeight="1">
      <c r="A67" s="102"/>
      <c r="B67" s="65" t="s">
        <v>28</v>
      </c>
      <c r="C67" s="66" t="str">
        <f>students!$M$2</f>
        <v>पहिली</v>
      </c>
      <c r="D67" s="65" t="s">
        <v>71</v>
      </c>
      <c r="E67" s="110">
        <v>3</v>
      </c>
    </row>
    <row r="68" spans="1:11" ht="6" customHeight="1">
      <c r="A68" s="102"/>
      <c r="E68" s="105"/>
    </row>
    <row r="69" spans="1:11" s="68" customFormat="1" ht="28.5" customHeight="1">
      <c r="A69" s="351" t="s">
        <v>728</v>
      </c>
      <c r="B69" s="332"/>
      <c r="C69" s="332"/>
      <c r="D69" s="332"/>
      <c r="E69" s="352"/>
      <c r="H69" s="280" t="s">
        <v>731</v>
      </c>
      <c r="I69" s="280"/>
      <c r="J69" s="280"/>
    </row>
    <row r="70" spans="1:11" s="68" customFormat="1" ht="16.5" customHeight="1">
      <c r="A70" s="106"/>
      <c r="B70" s="99" t="s">
        <v>60</v>
      </c>
      <c r="C70" s="296" t="s">
        <v>72</v>
      </c>
      <c r="D70" s="296"/>
      <c r="E70" s="339"/>
      <c r="H70" s="280"/>
      <c r="I70" s="280"/>
      <c r="J70" s="280"/>
    </row>
    <row r="71" spans="1:11" s="68" customFormat="1" ht="30" customHeight="1">
      <c r="A71" s="107">
        <v>1</v>
      </c>
      <c r="B71" s="341" t="s">
        <v>73</v>
      </c>
      <c r="C71" s="296" t="s">
        <v>695</v>
      </c>
      <c r="D71" s="296"/>
      <c r="E71" s="339"/>
      <c r="H71" s="280"/>
      <c r="I71" s="280"/>
      <c r="J71" s="280"/>
    </row>
    <row r="72" spans="1:11" s="68" customFormat="1" ht="30" customHeight="1">
      <c r="A72" s="107"/>
      <c r="B72" s="342"/>
      <c r="C72" s="296" t="s">
        <v>702</v>
      </c>
      <c r="D72" s="296"/>
      <c r="E72" s="339"/>
    </row>
    <row r="73" spans="1:11" s="68" customFormat="1" ht="30" customHeight="1">
      <c r="A73" s="33">
        <v>2</v>
      </c>
      <c r="B73" s="341" t="s">
        <v>3</v>
      </c>
      <c r="C73" s="296" t="s">
        <v>697</v>
      </c>
      <c r="D73" s="296"/>
      <c r="E73" s="339"/>
      <c r="H73" s="353" t="s">
        <v>736</v>
      </c>
      <c r="I73" s="353"/>
      <c r="J73" s="353"/>
      <c r="K73" s="353"/>
    </row>
    <row r="74" spans="1:11" s="68" customFormat="1" ht="30" customHeight="1">
      <c r="A74" s="107"/>
      <c r="B74" s="342"/>
      <c r="C74" s="296"/>
      <c r="D74" s="296"/>
      <c r="E74" s="339"/>
      <c r="H74" s="353"/>
      <c r="I74" s="353"/>
      <c r="J74" s="353"/>
      <c r="K74" s="353"/>
    </row>
    <row r="75" spans="1:11" s="68" customFormat="1" ht="30" customHeight="1">
      <c r="A75" s="107">
        <v>3</v>
      </c>
      <c r="B75" s="341" t="s">
        <v>4</v>
      </c>
      <c r="C75" s="296"/>
      <c r="D75" s="296"/>
      <c r="E75" s="339"/>
      <c r="H75" s="353"/>
      <c r="I75" s="353"/>
      <c r="J75" s="353"/>
      <c r="K75" s="353"/>
    </row>
    <row r="76" spans="1:11" s="68" customFormat="1" ht="30" customHeight="1">
      <c r="A76" s="107"/>
      <c r="B76" s="342"/>
      <c r="C76" s="296" t="s">
        <v>762</v>
      </c>
      <c r="D76" s="296"/>
      <c r="E76" s="339"/>
    </row>
    <row r="77" spans="1:11" s="68" customFormat="1" ht="30" customHeight="1">
      <c r="A77" s="33">
        <v>4</v>
      </c>
      <c r="B77" s="341" t="s">
        <v>5</v>
      </c>
      <c r="C77" s="296"/>
      <c r="D77" s="296"/>
      <c r="E77" s="339"/>
    </row>
    <row r="78" spans="1:11" s="68" customFormat="1" ht="30" customHeight="1">
      <c r="A78" s="107"/>
      <c r="B78" s="342"/>
      <c r="C78" s="296"/>
      <c r="D78" s="296"/>
      <c r="E78" s="339"/>
    </row>
    <row r="79" spans="1:11" s="68" customFormat="1" ht="30" customHeight="1">
      <c r="A79" s="107">
        <v>5</v>
      </c>
      <c r="B79" s="343" t="s">
        <v>726</v>
      </c>
      <c r="C79" s="296"/>
      <c r="D79" s="296"/>
      <c r="E79" s="339"/>
    </row>
    <row r="80" spans="1:11" s="68" customFormat="1" ht="30" customHeight="1">
      <c r="A80" s="107"/>
      <c r="B80" s="344"/>
      <c r="C80" s="296"/>
      <c r="D80" s="296"/>
      <c r="E80" s="339"/>
    </row>
    <row r="81" spans="1:5" s="68" customFormat="1" ht="30" customHeight="1">
      <c r="A81" s="33">
        <v>6</v>
      </c>
      <c r="B81" s="343" t="s">
        <v>727</v>
      </c>
      <c r="C81" s="296"/>
      <c r="D81" s="296"/>
      <c r="E81" s="339"/>
    </row>
    <row r="82" spans="1:5" s="68" customFormat="1" ht="30" customHeight="1">
      <c r="A82" s="107"/>
      <c r="B82" s="344"/>
      <c r="C82" s="296"/>
      <c r="D82" s="296"/>
      <c r="E82" s="339"/>
    </row>
    <row r="83" spans="1:5" s="68" customFormat="1" ht="30" customHeight="1">
      <c r="A83" s="107">
        <v>7</v>
      </c>
      <c r="B83" s="341" t="s">
        <v>8</v>
      </c>
      <c r="C83" s="296" t="s">
        <v>711</v>
      </c>
      <c r="D83" s="296"/>
      <c r="E83" s="339"/>
    </row>
    <row r="84" spans="1:5" s="68" customFormat="1" ht="30" customHeight="1">
      <c r="A84" s="107"/>
      <c r="B84" s="342"/>
      <c r="C84" s="296"/>
      <c r="D84" s="296"/>
      <c r="E84" s="339"/>
    </row>
    <row r="85" spans="1:5" s="68" customFormat="1" ht="30" customHeight="1">
      <c r="A85" s="33">
        <v>8</v>
      </c>
      <c r="B85" s="341" t="s">
        <v>9</v>
      </c>
      <c r="C85" s="296"/>
      <c r="D85" s="296"/>
      <c r="E85" s="339"/>
    </row>
    <row r="86" spans="1:5" s="68" customFormat="1" ht="30" customHeight="1">
      <c r="A86" s="107"/>
      <c r="B86" s="342"/>
      <c r="C86" s="296"/>
      <c r="D86" s="296"/>
      <c r="E86" s="339"/>
    </row>
    <row r="87" spans="1:5" s="68" customFormat="1" ht="30" customHeight="1">
      <c r="A87" s="107">
        <v>9</v>
      </c>
      <c r="B87" s="341" t="s">
        <v>10</v>
      </c>
      <c r="C87" s="296"/>
      <c r="D87" s="296"/>
      <c r="E87" s="339"/>
    </row>
    <row r="88" spans="1:5" s="68" customFormat="1" ht="30" customHeight="1">
      <c r="A88" s="107"/>
      <c r="B88" s="342"/>
      <c r="C88" s="296"/>
      <c r="D88" s="296"/>
      <c r="E88" s="339"/>
    </row>
    <row r="89" spans="1:5" s="68" customFormat="1" ht="30" customHeight="1">
      <c r="A89" s="107">
        <v>10</v>
      </c>
      <c r="B89" s="100" t="s">
        <v>65</v>
      </c>
      <c r="C89" s="296" t="str">
        <f>VLOOKUP(E67,PragNondi!$B$9:$J$78,4,0)</f>
        <v>online टेस्ट सोडववतो.</v>
      </c>
      <c r="D89" s="296"/>
      <c r="E89" s="339"/>
    </row>
    <row r="90" spans="1:5" s="68" customFormat="1" ht="30" customHeight="1">
      <c r="A90" s="107">
        <v>11</v>
      </c>
      <c r="B90" s="100" t="s">
        <v>74</v>
      </c>
      <c r="C90" s="296" t="str">
        <f>VLOOKUP(E67,PragNondi!$B$9:$J$78,5,0)</f>
        <v xml:space="preserve">गोष्ट सांगतो </v>
      </c>
      <c r="D90" s="296"/>
      <c r="E90" s="339"/>
    </row>
    <row r="91" spans="1:5" s="68" customFormat="1" ht="30" customHeight="1">
      <c r="A91" s="107">
        <v>12</v>
      </c>
      <c r="B91" s="100" t="s">
        <v>75</v>
      </c>
      <c r="C91" s="296" t="str">
        <f>VLOOKUP(E67,PragNondi!$B$9:$J$78,6,0)</f>
        <v xml:space="preserve">अभ्यासात सातत्य असावे </v>
      </c>
      <c r="D91" s="296"/>
      <c r="E91" s="339"/>
    </row>
    <row r="92" spans="1:5" s="68" customFormat="1" ht="30" customHeight="1" thickBot="1">
      <c r="A92" s="108">
        <v>13</v>
      </c>
      <c r="B92" s="109" t="s">
        <v>76</v>
      </c>
      <c r="C92" s="289" t="s">
        <v>823</v>
      </c>
      <c r="D92" s="289"/>
      <c r="E92" s="340"/>
    </row>
    <row r="93" spans="1:5" s="68" customFormat="1" ht="30" customHeight="1" thickBot="1"/>
    <row r="94" spans="1:5" ht="28.5" customHeight="1">
      <c r="A94" s="101"/>
      <c r="B94" s="345" t="s">
        <v>1230</v>
      </c>
      <c r="C94" s="345"/>
      <c r="D94" s="345"/>
      <c r="E94" s="346"/>
    </row>
    <row r="95" spans="1:5" ht="20.25" customHeight="1">
      <c r="A95" s="102"/>
      <c r="B95" s="347" t="str">
        <f>students!$G$2</f>
        <v xml:space="preserve">जिल्हा परिषद प्राथमिक शाळा कोपर्डे </v>
      </c>
      <c r="C95" s="347"/>
      <c r="D95" s="347"/>
      <c r="E95" s="348"/>
    </row>
    <row r="96" spans="1:5" ht="5.25" customHeight="1" thickBot="1">
      <c r="A96" s="103"/>
      <c r="B96" s="64"/>
      <c r="C96" s="349"/>
      <c r="D96" s="349"/>
      <c r="E96" s="104"/>
    </row>
    <row r="97" spans="1:11" ht="20.25" customHeight="1" thickBot="1">
      <c r="A97" s="102"/>
      <c r="B97" s="65" t="s">
        <v>52</v>
      </c>
      <c r="C97" s="350">
        <f>VLOOKUP(E98,students!$B$8:$D$77,3,0)</f>
        <v>0</v>
      </c>
      <c r="D97" s="350"/>
      <c r="E97" s="105" t="s">
        <v>760</v>
      </c>
      <c r="H97" s="112" t="s">
        <v>730</v>
      </c>
    </row>
    <row r="98" spans="1:11" ht="20.25" customHeight="1">
      <c r="A98" s="102"/>
      <c r="B98" s="65" t="s">
        <v>28</v>
      </c>
      <c r="C98" s="66" t="str">
        <f>students!$M$2</f>
        <v>पहिली</v>
      </c>
      <c r="D98" s="65" t="s">
        <v>71</v>
      </c>
      <c r="E98" s="110">
        <v>4</v>
      </c>
    </row>
    <row r="99" spans="1:11" ht="6" customHeight="1">
      <c r="A99" s="102"/>
      <c r="E99" s="105"/>
    </row>
    <row r="100" spans="1:11" s="68" customFormat="1" ht="28.5" customHeight="1">
      <c r="A100" s="351" t="s">
        <v>728</v>
      </c>
      <c r="B100" s="332"/>
      <c r="C100" s="332"/>
      <c r="D100" s="332"/>
      <c r="E100" s="352"/>
      <c r="H100" s="280" t="s">
        <v>731</v>
      </c>
      <c r="I100" s="280"/>
      <c r="J100" s="280"/>
    </row>
    <row r="101" spans="1:11" s="68" customFormat="1" ht="16.5" customHeight="1">
      <c r="A101" s="106"/>
      <c r="B101" s="99" t="s">
        <v>60</v>
      </c>
      <c r="C101" s="296" t="s">
        <v>72</v>
      </c>
      <c r="D101" s="296"/>
      <c r="E101" s="339"/>
      <c r="H101" s="280"/>
      <c r="I101" s="280"/>
      <c r="J101" s="280"/>
    </row>
    <row r="102" spans="1:11" s="68" customFormat="1" ht="30" customHeight="1">
      <c r="A102" s="107">
        <v>1</v>
      </c>
      <c r="B102" s="341" t="s">
        <v>73</v>
      </c>
      <c r="C102" s="296" t="s">
        <v>695</v>
      </c>
      <c r="D102" s="296"/>
      <c r="E102" s="339"/>
      <c r="H102" s="280"/>
      <c r="I102" s="280"/>
      <c r="J102" s="280"/>
    </row>
    <row r="103" spans="1:11" s="68" customFormat="1" ht="30" customHeight="1">
      <c r="A103" s="107"/>
      <c r="B103" s="342"/>
      <c r="C103" s="296" t="s">
        <v>702</v>
      </c>
      <c r="D103" s="296"/>
      <c r="E103" s="339"/>
    </row>
    <row r="104" spans="1:11" s="68" customFormat="1" ht="30" customHeight="1">
      <c r="A104" s="33">
        <v>2</v>
      </c>
      <c r="B104" s="341" t="s">
        <v>3</v>
      </c>
      <c r="C104" s="296" t="s">
        <v>697</v>
      </c>
      <c r="D104" s="296"/>
      <c r="E104" s="339"/>
      <c r="H104" s="353" t="s">
        <v>736</v>
      </c>
      <c r="I104" s="353"/>
      <c r="J104" s="353"/>
      <c r="K104" s="353"/>
    </row>
    <row r="105" spans="1:11" s="68" customFormat="1" ht="30" customHeight="1">
      <c r="A105" s="107"/>
      <c r="B105" s="342"/>
      <c r="C105" s="296"/>
      <c r="D105" s="296"/>
      <c r="E105" s="339"/>
      <c r="H105" s="353"/>
      <c r="I105" s="353"/>
      <c r="J105" s="353"/>
      <c r="K105" s="353"/>
    </row>
    <row r="106" spans="1:11" s="68" customFormat="1" ht="30" customHeight="1">
      <c r="A106" s="107">
        <v>3</v>
      </c>
      <c r="B106" s="341" t="s">
        <v>4</v>
      </c>
      <c r="C106" s="296"/>
      <c r="D106" s="296"/>
      <c r="E106" s="339"/>
      <c r="H106" s="353"/>
      <c r="I106" s="353"/>
      <c r="J106" s="353"/>
      <c r="K106" s="353"/>
    </row>
    <row r="107" spans="1:11" s="68" customFormat="1" ht="30" customHeight="1">
      <c r="A107" s="107"/>
      <c r="B107" s="342"/>
      <c r="C107" s="296" t="s">
        <v>762</v>
      </c>
      <c r="D107" s="296"/>
      <c r="E107" s="339"/>
    </row>
    <row r="108" spans="1:11" s="68" customFormat="1" ht="30" customHeight="1">
      <c r="A108" s="33">
        <v>4</v>
      </c>
      <c r="B108" s="341" t="s">
        <v>5</v>
      </c>
      <c r="C108" s="296"/>
      <c r="D108" s="296"/>
      <c r="E108" s="339"/>
    </row>
    <row r="109" spans="1:11" s="68" customFormat="1" ht="30" customHeight="1">
      <c r="A109" s="107"/>
      <c r="B109" s="342"/>
      <c r="C109" s="296"/>
      <c r="D109" s="296"/>
      <c r="E109" s="339"/>
    </row>
    <row r="110" spans="1:11" s="68" customFormat="1" ht="30" customHeight="1">
      <c r="A110" s="107">
        <v>5</v>
      </c>
      <c r="B110" s="343" t="s">
        <v>726</v>
      </c>
      <c r="C110" s="296"/>
      <c r="D110" s="296"/>
      <c r="E110" s="339"/>
    </row>
    <row r="111" spans="1:11" s="68" customFormat="1" ht="30" customHeight="1">
      <c r="A111" s="107"/>
      <c r="B111" s="344"/>
      <c r="C111" s="296"/>
      <c r="D111" s="296"/>
      <c r="E111" s="339"/>
    </row>
    <row r="112" spans="1:11" s="68" customFormat="1" ht="30" customHeight="1">
      <c r="A112" s="33">
        <v>6</v>
      </c>
      <c r="B112" s="343" t="s">
        <v>727</v>
      </c>
      <c r="C112" s="296"/>
      <c r="D112" s="296"/>
      <c r="E112" s="339"/>
    </row>
    <row r="113" spans="1:8" s="68" customFormat="1" ht="30" customHeight="1">
      <c r="A113" s="107"/>
      <c r="B113" s="344"/>
      <c r="C113" s="296"/>
      <c r="D113" s="296"/>
      <c r="E113" s="339"/>
    </row>
    <row r="114" spans="1:8" s="68" customFormat="1" ht="30" customHeight="1">
      <c r="A114" s="107">
        <v>7</v>
      </c>
      <c r="B114" s="341" t="s">
        <v>8</v>
      </c>
      <c r="C114" s="296" t="s">
        <v>711</v>
      </c>
      <c r="D114" s="296"/>
      <c r="E114" s="339"/>
    </row>
    <row r="115" spans="1:8" s="68" customFormat="1" ht="30" customHeight="1">
      <c r="A115" s="107"/>
      <c r="B115" s="342"/>
      <c r="C115" s="296"/>
      <c r="D115" s="296"/>
      <c r="E115" s="339"/>
    </row>
    <row r="116" spans="1:8" s="68" customFormat="1" ht="30" customHeight="1">
      <c r="A116" s="33">
        <v>8</v>
      </c>
      <c r="B116" s="341" t="s">
        <v>9</v>
      </c>
      <c r="C116" s="296"/>
      <c r="D116" s="296"/>
      <c r="E116" s="339"/>
    </row>
    <row r="117" spans="1:8" s="68" customFormat="1" ht="30" customHeight="1">
      <c r="A117" s="107"/>
      <c r="B117" s="342"/>
      <c r="C117" s="296"/>
      <c r="D117" s="296"/>
      <c r="E117" s="339"/>
    </row>
    <row r="118" spans="1:8" s="68" customFormat="1" ht="30" customHeight="1">
      <c r="A118" s="107">
        <v>9</v>
      </c>
      <c r="B118" s="341" t="s">
        <v>10</v>
      </c>
      <c r="C118" s="296"/>
      <c r="D118" s="296"/>
      <c r="E118" s="339"/>
    </row>
    <row r="119" spans="1:8" s="68" customFormat="1" ht="30" customHeight="1">
      <c r="A119" s="107"/>
      <c r="B119" s="342"/>
      <c r="C119" s="296"/>
      <c r="D119" s="296"/>
      <c r="E119" s="339"/>
    </row>
    <row r="120" spans="1:8" s="68" customFormat="1" ht="30" customHeight="1">
      <c r="A120" s="107">
        <v>10</v>
      </c>
      <c r="B120" s="100" t="s">
        <v>65</v>
      </c>
      <c r="C120" s="296">
        <f>VLOOKUP(E98,PragNondi!$B$9:$J$78,4,0)</f>
        <v>0</v>
      </c>
      <c r="D120" s="296"/>
      <c r="E120" s="339"/>
    </row>
    <row r="121" spans="1:8" s="68" customFormat="1" ht="30" customHeight="1">
      <c r="A121" s="107">
        <v>11</v>
      </c>
      <c r="B121" s="100" t="s">
        <v>74</v>
      </c>
      <c r="C121" s="296">
        <f>VLOOKUP(E98,PragNondi!$B$9:$J$78,5,0)</f>
        <v>0</v>
      </c>
      <c r="D121" s="296"/>
      <c r="E121" s="339"/>
    </row>
    <row r="122" spans="1:8" s="68" customFormat="1" ht="30" customHeight="1">
      <c r="A122" s="107">
        <v>12</v>
      </c>
      <c r="B122" s="100" t="s">
        <v>75</v>
      </c>
      <c r="C122" s="296">
        <f>VLOOKUP(E98,PragNondi!$B$9:$J$78,6,0)</f>
        <v>0</v>
      </c>
      <c r="D122" s="296"/>
      <c r="E122" s="339"/>
    </row>
    <row r="123" spans="1:8" s="68" customFormat="1" ht="30" customHeight="1" thickBot="1">
      <c r="A123" s="108">
        <v>13</v>
      </c>
      <c r="B123" s="109" t="s">
        <v>76</v>
      </c>
      <c r="C123" s="289" t="s">
        <v>823</v>
      </c>
      <c r="D123" s="289"/>
      <c r="E123" s="340"/>
    </row>
    <row r="124" spans="1:8" s="68" customFormat="1" ht="30" customHeight="1" thickBot="1"/>
    <row r="125" spans="1:8" ht="28.5" customHeight="1">
      <c r="A125" s="101"/>
      <c r="B125" s="345" t="s">
        <v>1230</v>
      </c>
      <c r="C125" s="345"/>
      <c r="D125" s="345"/>
      <c r="E125" s="346"/>
    </row>
    <row r="126" spans="1:8" ht="20.25" customHeight="1">
      <c r="A126" s="102"/>
      <c r="B126" s="347" t="str">
        <f>students!$G$2</f>
        <v xml:space="preserve">जिल्हा परिषद प्राथमिक शाळा कोपर्डे </v>
      </c>
      <c r="C126" s="347"/>
      <c r="D126" s="347"/>
      <c r="E126" s="348"/>
    </row>
    <row r="127" spans="1:8" ht="5.25" customHeight="1" thickBot="1">
      <c r="A127" s="103"/>
      <c r="B127" s="64"/>
      <c r="C127" s="349"/>
      <c r="D127" s="349"/>
      <c r="E127" s="104"/>
    </row>
    <row r="128" spans="1:8" ht="20.25" customHeight="1" thickBot="1">
      <c r="A128" s="102"/>
      <c r="B128" s="65" t="s">
        <v>52</v>
      </c>
      <c r="C128" s="350">
        <f>VLOOKUP(E129,students!$B$8:$D$77,3,0)</f>
        <v>0</v>
      </c>
      <c r="D128" s="350"/>
      <c r="E128" s="105" t="s">
        <v>760</v>
      </c>
      <c r="H128" s="112" t="s">
        <v>730</v>
      </c>
    </row>
    <row r="129" spans="1:11" ht="20.25" customHeight="1">
      <c r="A129" s="102"/>
      <c r="B129" s="65" t="s">
        <v>28</v>
      </c>
      <c r="C129" s="66" t="str">
        <f>students!$M$2</f>
        <v>पहिली</v>
      </c>
      <c r="D129" s="65" t="s">
        <v>71</v>
      </c>
      <c r="E129" s="110">
        <v>5</v>
      </c>
    </row>
    <row r="130" spans="1:11" ht="6" customHeight="1">
      <c r="A130" s="102"/>
      <c r="E130" s="105"/>
    </row>
    <row r="131" spans="1:11" s="68" customFormat="1" ht="28.5" customHeight="1">
      <c r="A131" s="351" t="s">
        <v>728</v>
      </c>
      <c r="B131" s="332"/>
      <c r="C131" s="332"/>
      <c r="D131" s="332"/>
      <c r="E131" s="352"/>
      <c r="H131" s="280" t="s">
        <v>731</v>
      </c>
      <c r="I131" s="280"/>
      <c r="J131" s="280"/>
    </row>
    <row r="132" spans="1:11" s="68" customFormat="1" ht="16.5" customHeight="1">
      <c r="A132" s="106"/>
      <c r="B132" s="99" t="s">
        <v>60</v>
      </c>
      <c r="C132" s="296" t="s">
        <v>72</v>
      </c>
      <c r="D132" s="296"/>
      <c r="E132" s="339"/>
      <c r="H132" s="280"/>
      <c r="I132" s="280"/>
      <c r="J132" s="280"/>
    </row>
    <row r="133" spans="1:11" s="68" customFormat="1" ht="30" customHeight="1">
      <c r="A133" s="107">
        <v>1</v>
      </c>
      <c r="B133" s="341" t="s">
        <v>73</v>
      </c>
      <c r="C133" s="296" t="s">
        <v>695</v>
      </c>
      <c r="D133" s="296"/>
      <c r="E133" s="339"/>
      <c r="H133" s="280"/>
      <c r="I133" s="280"/>
      <c r="J133" s="280"/>
    </row>
    <row r="134" spans="1:11" s="68" customFormat="1" ht="30" customHeight="1">
      <c r="A134" s="107"/>
      <c r="B134" s="342"/>
      <c r="C134" s="296" t="s">
        <v>702</v>
      </c>
      <c r="D134" s="296"/>
      <c r="E134" s="339"/>
    </row>
    <row r="135" spans="1:11" s="68" customFormat="1" ht="30" customHeight="1">
      <c r="A135" s="33">
        <v>2</v>
      </c>
      <c r="B135" s="341" t="s">
        <v>3</v>
      </c>
      <c r="C135" s="296" t="s">
        <v>697</v>
      </c>
      <c r="D135" s="296"/>
      <c r="E135" s="339"/>
      <c r="H135" s="353" t="s">
        <v>736</v>
      </c>
      <c r="I135" s="353"/>
      <c r="J135" s="353"/>
      <c r="K135" s="353"/>
    </row>
    <row r="136" spans="1:11" s="68" customFormat="1" ht="30" customHeight="1">
      <c r="A136" s="107"/>
      <c r="B136" s="342"/>
      <c r="C136" s="296"/>
      <c r="D136" s="296"/>
      <c r="E136" s="339"/>
      <c r="H136" s="353"/>
      <c r="I136" s="353"/>
      <c r="J136" s="353"/>
      <c r="K136" s="353"/>
    </row>
    <row r="137" spans="1:11" s="68" customFormat="1" ht="30" customHeight="1">
      <c r="A137" s="107">
        <v>3</v>
      </c>
      <c r="B137" s="341" t="s">
        <v>4</v>
      </c>
      <c r="C137" s="296"/>
      <c r="D137" s="296"/>
      <c r="E137" s="339"/>
      <c r="H137" s="353"/>
      <c r="I137" s="353"/>
      <c r="J137" s="353"/>
      <c r="K137" s="353"/>
    </row>
    <row r="138" spans="1:11" s="68" customFormat="1" ht="30" customHeight="1">
      <c r="A138" s="107"/>
      <c r="B138" s="342"/>
      <c r="C138" s="296" t="s">
        <v>762</v>
      </c>
      <c r="D138" s="296"/>
      <c r="E138" s="339"/>
    </row>
    <row r="139" spans="1:11" s="68" customFormat="1" ht="30" customHeight="1">
      <c r="A139" s="33">
        <v>4</v>
      </c>
      <c r="B139" s="341" t="s">
        <v>5</v>
      </c>
      <c r="C139" s="296"/>
      <c r="D139" s="296"/>
      <c r="E139" s="339"/>
    </row>
    <row r="140" spans="1:11" s="68" customFormat="1" ht="30" customHeight="1">
      <c r="A140" s="107"/>
      <c r="B140" s="342"/>
      <c r="C140" s="296"/>
      <c r="D140" s="296"/>
      <c r="E140" s="339"/>
    </row>
    <row r="141" spans="1:11" s="68" customFormat="1" ht="30" customHeight="1">
      <c r="A141" s="107">
        <v>5</v>
      </c>
      <c r="B141" s="343" t="s">
        <v>726</v>
      </c>
      <c r="C141" s="296"/>
      <c r="D141" s="296"/>
      <c r="E141" s="339"/>
    </row>
    <row r="142" spans="1:11" s="68" customFormat="1" ht="30" customHeight="1">
      <c r="A142" s="107"/>
      <c r="B142" s="344"/>
      <c r="C142" s="296"/>
      <c r="D142" s="296"/>
      <c r="E142" s="339"/>
    </row>
    <row r="143" spans="1:11" s="68" customFormat="1" ht="30" customHeight="1">
      <c r="A143" s="33">
        <v>6</v>
      </c>
      <c r="B143" s="343" t="s">
        <v>727</v>
      </c>
      <c r="C143" s="296"/>
      <c r="D143" s="296"/>
      <c r="E143" s="339"/>
    </row>
    <row r="144" spans="1:11" s="68" customFormat="1" ht="30" customHeight="1">
      <c r="A144" s="107"/>
      <c r="B144" s="344"/>
      <c r="C144" s="296"/>
      <c r="D144" s="296"/>
      <c r="E144" s="339"/>
    </row>
    <row r="145" spans="1:8" s="68" customFormat="1" ht="30" customHeight="1">
      <c r="A145" s="107">
        <v>7</v>
      </c>
      <c r="B145" s="341" t="s">
        <v>8</v>
      </c>
      <c r="C145" s="296" t="s">
        <v>711</v>
      </c>
      <c r="D145" s="296"/>
      <c r="E145" s="339"/>
    </row>
    <row r="146" spans="1:8" s="68" customFormat="1" ht="30" customHeight="1">
      <c r="A146" s="107"/>
      <c r="B146" s="342"/>
      <c r="C146" s="296"/>
      <c r="D146" s="296"/>
      <c r="E146" s="339"/>
    </row>
    <row r="147" spans="1:8" s="68" customFormat="1" ht="30" customHeight="1">
      <c r="A147" s="33">
        <v>8</v>
      </c>
      <c r="B147" s="341" t="s">
        <v>9</v>
      </c>
      <c r="C147" s="296"/>
      <c r="D147" s="296"/>
      <c r="E147" s="339"/>
    </row>
    <row r="148" spans="1:8" s="68" customFormat="1" ht="30" customHeight="1">
      <c r="A148" s="107"/>
      <c r="B148" s="342"/>
      <c r="C148" s="296"/>
      <c r="D148" s="296"/>
      <c r="E148" s="339"/>
    </row>
    <row r="149" spans="1:8" s="68" customFormat="1" ht="30" customHeight="1">
      <c r="A149" s="107">
        <v>9</v>
      </c>
      <c r="B149" s="341" t="s">
        <v>10</v>
      </c>
      <c r="C149" s="296"/>
      <c r="D149" s="296"/>
      <c r="E149" s="339"/>
    </row>
    <row r="150" spans="1:8" s="68" customFormat="1" ht="30" customHeight="1">
      <c r="A150" s="107"/>
      <c r="B150" s="342"/>
      <c r="C150" s="296"/>
      <c r="D150" s="296"/>
      <c r="E150" s="339"/>
    </row>
    <row r="151" spans="1:8" s="68" customFormat="1" ht="30" customHeight="1">
      <c r="A151" s="107">
        <v>10</v>
      </c>
      <c r="B151" s="100" t="s">
        <v>65</v>
      </c>
      <c r="C151" s="296">
        <f>VLOOKUP(E129,PragNondi!$B$9:$J$78,4,0)</f>
        <v>0</v>
      </c>
      <c r="D151" s="296"/>
      <c r="E151" s="339"/>
    </row>
    <row r="152" spans="1:8" s="68" customFormat="1" ht="30" customHeight="1">
      <c r="A152" s="107">
        <v>11</v>
      </c>
      <c r="B152" s="100" t="s">
        <v>74</v>
      </c>
      <c r="C152" s="296">
        <f>VLOOKUP(E129,PragNondi!$B$9:$J$78,5,0)</f>
        <v>0</v>
      </c>
      <c r="D152" s="296"/>
      <c r="E152" s="339"/>
    </row>
    <row r="153" spans="1:8" s="68" customFormat="1" ht="30" customHeight="1">
      <c r="A153" s="107">
        <v>12</v>
      </c>
      <c r="B153" s="100" t="s">
        <v>75</v>
      </c>
      <c r="C153" s="296">
        <f>VLOOKUP(E129,PragNondi!$B$9:$J$78,6,0)</f>
        <v>0</v>
      </c>
      <c r="D153" s="296"/>
      <c r="E153" s="339"/>
    </row>
    <row r="154" spans="1:8" s="68" customFormat="1" ht="30" customHeight="1" thickBot="1">
      <c r="A154" s="108">
        <v>13</v>
      </c>
      <c r="B154" s="109" t="s">
        <v>76</v>
      </c>
      <c r="C154" s="289" t="s">
        <v>823</v>
      </c>
      <c r="D154" s="289"/>
      <c r="E154" s="340"/>
    </row>
    <row r="155" spans="1:8" s="68" customFormat="1" ht="30" customHeight="1" thickBot="1"/>
    <row r="156" spans="1:8" ht="28.5" customHeight="1">
      <c r="A156" s="101"/>
      <c r="B156" s="345" t="s">
        <v>1230</v>
      </c>
      <c r="C156" s="345"/>
      <c r="D156" s="345"/>
      <c r="E156" s="346"/>
    </row>
    <row r="157" spans="1:8" ht="20.25" customHeight="1">
      <c r="A157" s="102"/>
      <c r="B157" s="347" t="str">
        <f>students!$G$2</f>
        <v xml:space="preserve">जिल्हा परिषद प्राथमिक शाळा कोपर्डे </v>
      </c>
      <c r="C157" s="347"/>
      <c r="D157" s="347"/>
      <c r="E157" s="348"/>
    </row>
    <row r="158" spans="1:8" ht="5.25" customHeight="1" thickBot="1">
      <c r="A158" s="103"/>
      <c r="B158" s="64"/>
      <c r="C158" s="349"/>
      <c r="D158" s="349"/>
      <c r="E158" s="104"/>
    </row>
    <row r="159" spans="1:8" ht="20.25" customHeight="1" thickBot="1">
      <c r="A159" s="102"/>
      <c r="B159" s="65" t="s">
        <v>52</v>
      </c>
      <c r="C159" s="350">
        <f>VLOOKUP(E160,students!$B$8:$D$77,3,0)</f>
        <v>0</v>
      </c>
      <c r="D159" s="350"/>
      <c r="E159" s="105" t="s">
        <v>760</v>
      </c>
      <c r="H159" s="112" t="s">
        <v>730</v>
      </c>
    </row>
    <row r="160" spans="1:8" ht="20.25" customHeight="1">
      <c r="A160" s="102"/>
      <c r="B160" s="65" t="s">
        <v>28</v>
      </c>
      <c r="C160" s="66" t="str">
        <f>students!$M$2</f>
        <v>पहिली</v>
      </c>
      <c r="D160" s="65" t="s">
        <v>71</v>
      </c>
      <c r="E160" s="110">
        <v>6</v>
      </c>
    </row>
    <row r="161" spans="1:11" ht="6" customHeight="1">
      <c r="A161" s="102"/>
      <c r="E161" s="105"/>
    </row>
    <row r="162" spans="1:11" s="68" customFormat="1" ht="28.5" customHeight="1">
      <c r="A162" s="351" t="s">
        <v>728</v>
      </c>
      <c r="B162" s="332"/>
      <c r="C162" s="332"/>
      <c r="D162" s="332"/>
      <c r="E162" s="352"/>
      <c r="H162" s="280" t="s">
        <v>731</v>
      </c>
      <c r="I162" s="280"/>
      <c r="J162" s="280"/>
    </row>
    <row r="163" spans="1:11" s="68" customFormat="1" ht="16.5" customHeight="1">
      <c r="A163" s="106"/>
      <c r="B163" s="99" t="s">
        <v>60</v>
      </c>
      <c r="C163" s="296" t="s">
        <v>72</v>
      </c>
      <c r="D163" s="296"/>
      <c r="E163" s="339"/>
      <c r="H163" s="280"/>
      <c r="I163" s="280"/>
      <c r="J163" s="280"/>
    </row>
    <row r="164" spans="1:11" s="68" customFormat="1" ht="30" customHeight="1">
      <c r="A164" s="107">
        <v>1</v>
      </c>
      <c r="B164" s="341" t="s">
        <v>73</v>
      </c>
      <c r="C164" s="296" t="s">
        <v>695</v>
      </c>
      <c r="D164" s="296"/>
      <c r="E164" s="339"/>
      <c r="H164" s="280"/>
      <c r="I164" s="280"/>
      <c r="J164" s="280"/>
    </row>
    <row r="165" spans="1:11" s="68" customFormat="1" ht="30" customHeight="1">
      <c r="A165" s="107"/>
      <c r="B165" s="342"/>
      <c r="C165" s="296" t="s">
        <v>702</v>
      </c>
      <c r="D165" s="296"/>
      <c r="E165" s="339"/>
    </row>
    <row r="166" spans="1:11" s="68" customFormat="1" ht="30" customHeight="1">
      <c r="A166" s="33">
        <v>2</v>
      </c>
      <c r="B166" s="341" t="s">
        <v>3</v>
      </c>
      <c r="C166" s="296" t="s">
        <v>697</v>
      </c>
      <c r="D166" s="296"/>
      <c r="E166" s="339"/>
      <c r="H166" s="353" t="s">
        <v>736</v>
      </c>
      <c r="I166" s="353"/>
      <c r="J166" s="353"/>
      <c r="K166" s="353"/>
    </row>
    <row r="167" spans="1:11" s="68" customFormat="1" ht="30" customHeight="1">
      <c r="A167" s="107"/>
      <c r="B167" s="342"/>
      <c r="C167" s="296"/>
      <c r="D167" s="296"/>
      <c r="E167" s="339"/>
      <c r="H167" s="353"/>
      <c r="I167" s="353"/>
      <c r="J167" s="353"/>
      <c r="K167" s="353"/>
    </row>
    <row r="168" spans="1:11" s="68" customFormat="1" ht="30" customHeight="1">
      <c r="A168" s="107">
        <v>3</v>
      </c>
      <c r="B168" s="341" t="s">
        <v>4</v>
      </c>
      <c r="C168" s="296"/>
      <c r="D168" s="296"/>
      <c r="E168" s="339"/>
      <c r="H168" s="353"/>
      <c r="I168" s="353"/>
      <c r="J168" s="353"/>
      <c r="K168" s="353"/>
    </row>
    <row r="169" spans="1:11" s="68" customFormat="1" ht="30" customHeight="1">
      <c r="A169" s="107"/>
      <c r="B169" s="342"/>
      <c r="C169" s="296" t="s">
        <v>762</v>
      </c>
      <c r="D169" s="296"/>
      <c r="E169" s="339"/>
    </row>
    <row r="170" spans="1:11" s="68" customFormat="1" ht="30" customHeight="1">
      <c r="A170" s="33">
        <v>4</v>
      </c>
      <c r="B170" s="341" t="s">
        <v>5</v>
      </c>
      <c r="C170" s="296"/>
      <c r="D170" s="296"/>
      <c r="E170" s="339"/>
    </row>
    <row r="171" spans="1:11" s="68" customFormat="1" ht="30" customHeight="1">
      <c r="A171" s="107"/>
      <c r="B171" s="342"/>
      <c r="C171" s="296"/>
      <c r="D171" s="296"/>
      <c r="E171" s="339"/>
    </row>
    <row r="172" spans="1:11" s="68" customFormat="1" ht="30" customHeight="1">
      <c r="A172" s="107">
        <v>5</v>
      </c>
      <c r="B172" s="343" t="s">
        <v>726</v>
      </c>
      <c r="C172" s="296"/>
      <c r="D172" s="296"/>
      <c r="E172" s="339"/>
    </row>
    <row r="173" spans="1:11" s="68" customFormat="1" ht="30" customHeight="1">
      <c r="A173" s="107"/>
      <c r="B173" s="344"/>
      <c r="C173" s="296"/>
      <c r="D173" s="296"/>
      <c r="E173" s="339"/>
    </row>
    <row r="174" spans="1:11" s="68" customFormat="1" ht="30" customHeight="1">
      <c r="A174" s="33">
        <v>6</v>
      </c>
      <c r="B174" s="343" t="s">
        <v>727</v>
      </c>
      <c r="C174" s="296"/>
      <c r="D174" s="296"/>
      <c r="E174" s="339"/>
    </row>
    <row r="175" spans="1:11" s="68" customFormat="1" ht="30" customHeight="1">
      <c r="A175" s="107"/>
      <c r="B175" s="344"/>
      <c r="C175" s="296"/>
      <c r="D175" s="296"/>
      <c r="E175" s="339"/>
    </row>
    <row r="176" spans="1:11" s="68" customFormat="1" ht="30" customHeight="1">
      <c r="A176" s="107">
        <v>7</v>
      </c>
      <c r="B176" s="341" t="s">
        <v>8</v>
      </c>
      <c r="C176" s="296" t="s">
        <v>711</v>
      </c>
      <c r="D176" s="296"/>
      <c r="E176" s="339"/>
    </row>
    <row r="177" spans="1:8" s="68" customFormat="1" ht="30" customHeight="1">
      <c r="A177" s="107"/>
      <c r="B177" s="342"/>
      <c r="C177" s="296"/>
      <c r="D177" s="296"/>
      <c r="E177" s="339"/>
    </row>
    <row r="178" spans="1:8" s="68" customFormat="1" ht="30" customHeight="1">
      <c r="A178" s="33">
        <v>8</v>
      </c>
      <c r="B178" s="341" t="s">
        <v>9</v>
      </c>
      <c r="C178" s="296"/>
      <c r="D178" s="296"/>
      <c r="E178" s="339"/>
    </row>
    <row r="179" spans="1:8" s="68" customFormat="1" ht="30" customHeight="1">
      <c r="A179" s="107"/>
      <c r="B179" s="342"/>
      <c r="C179" s="296"/>
      <c r="D179" s="296"/>
      <c r="E179" s="339"/>
    </row>
    <row r="180" spans="1:8" s="68" customFormat="1" ht="30" customHeight="1">
      <c r="A180" s="107">
        <v>9</v>
      </c>
      <c r="B180" s="341" t="s">
        <v>10</v>
      </c>
      <c r="C180" s="296"/>
      <c r="D180" s="296"/>
      <c r="E180" s="339"/>
    </row>
    <row r="181" spans="1:8" s="68" customFormat="1" ht="30" customHeight="1">
      <c r="A181" s="107"/>
      <c r="B181" s="342"/>
      <c r="C181" s="296"/>
      <c r="D181" s="296"/>
      <c r="E181" s="339"/>
    </row>
    <row r="182" spans="1:8" s="68" customFormat="1" ht="30" customHeight="1">
      <c r="A182" s="107">
        <v>10</v>
      </c>
      <c r="B182" s="100" t="s">
        <v>65</v>
      </c>
      <c r="C182" s="296">
        <f>VLOOKUP(E160,PragNondi!$B$9:$J$78,4,0)</f>
        <v>0</v>
      </c>
      <c r="D182" s="296"/>
      <c r="E182" s="339"/>
    </row>
    <row r="183" spans="1:8" s="68" customFormat="1" ht="30" customHeight="1">
      <c r="A183" s="107">
        <v>11</v>
      </c>
      <c r="B183" s="100" t="s">
        <v>74</v>
      </c>
      <c r="C183" s="296">
        <f>VLOOKUP(E160,PragNondi!$B$9:$J$78,5,0)</f>
        <v>0</v>
      </c>
      <c r="D183" s="296"/>
      <c r="E183" s="339"/>
    </row>
    <row r="184" spans="1:8" s="68" customFormat="1" ht="30" customHeight="1">
      <c r="A184" s="107">
        <v>12</v>
      </c>
      <c r="B184" s="100" t="s">
        <v>75</v>
      </c>
      <c r="C184" s="296">
        <f>VLOOKUP(E160,PragNondi!$B$9:$J$78,6,0)</f>
        <v>0</v>
      </c>
      <c r="D184" s="296"/>
      <c r="E184" s="339"/>
    </row>
    <row r="185" spans="1:8" s="68" customFormat="1" ht="30" customHeight="1" thickBot="1">
      <c r="A185" s="108">
        <v>13</v>
      </c>
      <c r="B185" s="109" t="s">
        <v>76</v>
      </c>
      <c r="C185" s="289" t="s">
        <v>823</v>
      </c>
      <c r="D185" s="289"/>
      <c r="E185" s="340"/>
    </row>
    <row r="186" spans="1:8" s="68" customFormat="1" ht="30" customHeight="1" thickBot="1"/>
    <row r="187" spans="1:8" ht="28.5" customHeight="1">
      <c r="A187" s="101"/>
      <c r="B187" s="345" t="s">
        <v>1230</v>
      </c>
      <c r="C187" s="345"/>
      <c r="D187" s="345"/>
      <c r="E187" s="346"/>
    </row>
    <row r="188" spans="1:8" ht="20.25" customHeight="1">
      <c r="A188" s="102"/>
      <c r="B188" s="347" t="str">
        <f>students!$G$2</f>
        <v xml:space="preserve">जिल्हा परिषद प्राथमिक शाळा कोपर्डे </v>
      </c>
      <c r="C188" s="347"/>
      <c r="D188" s="347"/>
      <c r="E188" s="348"/>
    </row>
    <row r="189" spans="1:8" ht="5.25" customHeight="1" thickBot="1">
      <c r="A189" s="103"/>
      <c r="B189" s="64"/>
      <c r="C189" s="349"/>
      <c r="D189" s="349"/>
      <c r="E189" s="104"/>
    </row>
    <row r="190" spans="1:8" ht="20.25" customHeight="1" thickBot="1">
      <c r="A190" s="102"/>
      <c r="B190" s="65" t="s">
        <v>52</v>
      </c>
      <c r="C190" s="350">
        <f>VLOOKUP(E191,students!$B$8:$D$77,3,0)</f>
        <v>0</v>
      </c>
      <c r="D190" s="350"/>
      <c r="E190" s="105" t="s">
        <v>760</v>
      </c>
      <c r="H190" s="112" t="s">
        <v>730</v>
      </c>
    </row>
    <row r="191" spans="1:8" ht="20.25" customHeight="1">
      <c r="A191" s="102"/>
      <c r="B191" s="65" t="s">
        <v>28</v>
      </c>
      <c r="C191" s="66" t="str">
        <f>students!$M$2</f>
        <v>पहिली</v>
      </c>
      <c r="D191" s="65" t="s">
        <v>71</v>
      </c>
      <c r="E191" s="110">
        <v>7</v>
      </c>
    </row>
    <row r="192" spans="1:8" ht="6" customHeight="1">
      <c r="A192" s="102"/>
      <c r="E192" s="105"/>
    </row>
    <row r="193" spans="1:11" s="68" customFormat="1" ht="28.5" customHeight="1">
      <c r="A193" s="351" t="s">
        <v>728</v>
      </c>
      <c r="B193" s="332"/>
      <c r="C193" s="332"/>
      <c r="D193" s="332"/>
      <c r="E193" s="352"/>
      <c r="H193" s="280" t="s">
        <v>731</v>
      </c>
      <c r="I193" s="280"/>
      <c r="J193" s="280"/>
    </row>
    <row r="194" spans="1:11" s="68" customFormat="1" ht="16.5" customHeight="1">
      <c r="A194" s="106"/>
      <c r="B194" s="99" t="s">
        <v>60</v>
      </c>
      <c r="C194" s="296" t="s">
        <v>72</v>
      </c>
      <c r="D194" s="296"/>
      <c r="E194" s="339"/>
      <c r="H194" s="280"/>
      <c r="I194" s="280"/>
      <c r="J194" s="280"/>
    </row>
    <row r="195" spans="1:11" s="68" customFormat="1" ht="30" customHeight="1">
      <c r="A195" s="107">
        <v>1</v>
      </c>
      <c r="B195" s="341" t="s">
        <v>73</v>
      </c>
      <c r="C195" s="296" t="s">
        <v>695</v>
      </c>
      <c r="D195" s="296"/>
      <c r="E195" s="339"/>
      <c r="H195" s="280"/>
      <c r="I195" s="280"/>
      <c r="J195" s="280"/>
    </row>
    <row r="196" spans="1:11" s="68" customFormat="1" ht="30" customHeight="1">
      <c r="A196" s="107"/>
      <c r="B196" s="342"/>
      <c r="C196" s="296" t="s">
        <v>702</v>
      </c>
      <c r="D196" s="296"/>
      <c r="E196" s="339"/>
    </row>
    <row r="197" spans="1:11" s="68" customFormat="1" ht="30" customHeight="1">
      <c r="A197" s="33">
        <v>2</v>
      </c>
      <c r="B197" s="341" t="s">
        <v>3</v>
      </c>
      <c r="C197" s="296" t="s">
        <v>697</v>
      </c>
      <c r="D197" s="296"/>
      <c r="E197" s="339"/>
      <c r="H197" s="353" t="s">
        <v>736</v>
      </c>
      <c r="I197" s="353"/>
      <c r="J197" s="353"/>
      <c r="K197" s="353"/>
    </row>
    <row r="198" spans="1:11" s="68" customFormat="1" ht="30" customHeight="1">
      <c r="A198" s="107"/>
      <c r="B198" s="342"/>
      <c r="C198" s="296"/>
      <c r="D198" s="296"/>
      <c r="E198" s="339"/>
      <c r="H198" s="353"/>
      <c r="I198" s="353"/>
      <c r="J198" s="353"/>
      <c r="K198" s="353"/>
    </row>
    <row r="199" spans="1:11" s="68" customFormat="1" ht="30" customHeight="1">
      <c r="A199" s="107">
        <v>3</v>
      </c>
      <c r="B199" s="341" t="s">
        <v>4</v>
      </c>
      <c r="C199" s="296"/>
      <c r="D199" s="296"/>
      <c r="E199" s="339"/>
      <c r="H199" s="353"/>
      <c r="I199" s="353"/>
      <c r="J199" s="353"/>
      <c r="K199" s="353"/>
    </row>
    <row r="200" spans="1:11" s="68" customFormat="1" ht="30" customHeight="1">
      <c r="A200" s="107"/>
      <c r="B200" s="342"/>
      <c r="C200" s="296" t="s">
        <v>762</v>
      </c>
      <c r="D200" s="296"/>
      <c r="E200" s="339"/>
    </row>
    <row r="201" spans="1:11" s="68" customFormat="1" ht="30" customHeight="1">
      <c r="A201" s="33">
        <v>4</v>
      </c>
      <c r="B201" s="341" t="s">
        <v>5</v>
      </c>
      <c r="C201" s="296"/>
      <c r="D201" s="296"/>
      <c r="E201" s="339"/>
    </row>
    <row r="202" spans="1:11" s="68" customFormat="1" ht="30" customHeight="1">
      <c r="A202" s="107"/>
      <c r="B202" s="342"/>
      <c r="C202" s="296"/>
      <c r="D202" s="296"/>
      <c r="E202" s="339"/>
    </row>
    <row r="203" spans="1:11" s="68" customFormat="1" ht="30" customHeight="1">
      <c r="A203" s="107">
        <v>5</v>
      </c>
      <c r="B203" s="343" t="s">
        <v>726</v>
      </c>
      <c r="C203" s="296"/>
      <c r="D203" s="296"/>
      <c r="E203" s="339"/>
    </row>
    <row r="204" spans="1:11" s="68" customFormat="1" ht="30" customHeight="1">
      <c r="A204" s="107"/>
      <c r="B204" s="344"/>
      <c r="C204" s="296"/>
      <c r="D204" s="296"/>
      <c r="E204" s="339"/>
    </row>
    <row r="205" spans="1:11" s="68" customFormat="1" ht="30" customHeight="1">
      <c r="A205" s="33">
        <v>6</v>
      </c>
      <c r="B205" s="343" t="s">
        <v>727</v>
      </c>
      <c r="C205" s="296"/>
      <c r="D205" s="296"/>
      <c r="E205" s="339"/>
    </row>
    <row r="206" spans="1:11" s="68" customFormat="1" ht="30" customHeight="1">
      <c r="A206" s="107"/>
      <c r="B206" s="344"/>
      <c r="C206" s="296"/>
      <c r="D206" s="296"/>
      <c r="E206" s="339"/>
    </row>
    <row r="207" spans="1:11" s="68" customFormat="1" ht="30" customHeight="1">
      <c r="A207" s="107">
        <v>7</v>
      </c>
      <c r="B207" s="341" t="s">
        <v>8</v>
      </c>
      <c r="C207" s="296" t="s">
        <v>711</v>
      </c>
      <c r="D207" s="296"/>
      <c r="E207" s="339"/>
    </row>
    <row r="208" spans="1:11" s="68" customFormat="1" ht="30" customHeight="1">
      <c r="A208" s="107"/>
      <c r="B208" s="342"/>
      <c r="C208" s="296"/>
      <c r="D208" s="296"/>
      <c r="E208" s="339"/>
    </row>
    <row r="209" spans="1:10" s="68" customFormat="1" ht="30" customHeight="1">
      <c r="A209" s="33">
        <v>8</v>
      </c>
      <c r="B209" s="341" t="s">
        <v>9</v>
      </c>
      <c r="C209" s="296"/>
      <c r="D209" s="296"/>
      <c r="E209" s="339"/>
    </row>
    <row r="210" spans="1:10" s="68" customFormat="1" ht="30" customHeight="1">
      <c r="A210" s="107"/>
      <c r="B210" s="342"/>
      <c r="C210" s="296"/>
      <c r="D210" s="296"/>
      <c r="E210" s="339"/>
    </row>
    <row r="211" spans="1:10" s="68" customFormat="1" ht="30" customHeight="1">
      <c r="A211" s="107">
        <v>9</v>
      </c>
      <c r="B211" s="341" t="s">
        <v>10</v>
      </c>
      <c r="C211" s="296"/>
      <c r="D211" s="296"/>
      <c r="E211" s="339"/>
    </row>
    <row r="212" spans="1:10" s="68" customFormat="1" ht="30" customHeight="1">
      <c r="A212" s="107"/>
      <c r="B212" s="342"/>
      <c r="C212" s="296"/>
      <c r="D212" s="296"/>
      <c r="E212" s="339"/>
    </row>
    <row r="213" spans="1:10" s="68" customFormat="1" ht="30" customHeight="1">
      <c r="A213" s="107">
        <v>10</v>
      </c>
      <c r="B213" s="100" t="s">
        <v>65</v>
      </c>
      <c r="C213" s="296">
        <f>VLOOKUP(E191,PragNondi!$B$9:$J$78,4,0)</f>
        <v>0</v>
      </c>
      <c r="D213" s="296"/>
      <c r="E213" s="339"/>
    </row>
    <row r="214" spans="1:10" s="68" customFormat="1" ht="30" customHeight="1">
      <c r="A214" s="107">
        <v>11</v>
      </c>
      <c r="B214" s="100" t="s">
        <v>74</v>
      </c>
      <c r="C214" s="296">
        <f>VLOOKUP(E191,PragNondi!$B$9:$J$78,5,0)</f>
        <v>0</v>
      </c>
      <c r="D214" s="296"/>
      <c r="E214" s="339"/>
    </row>
    <row r="215" spans="1:10" s="68" customFormat="1" ht="30" customHeight="1">
      <c r="A215" s="107">
        <v>12</v>
      </c>
      <c r="B215" s="100" t="s">
        <v>75</v>
      </c>
      <c r="C215" s="296">
        <f>VLOOKUP(E191,PragNondi!$B$9:$J$78,6,0)</f>
        <v>0</v>
      </c>
      <c r="D215" s="296"/>
      <c r="E215" s="339"/>
    </row>
    <row r="216" spans="1:10" s="68" customFormat="1" ht="30" customHeight="1" thickBot="1">
      <c r="A216" s="108">
        <v>13</v>
      </c>
      <c r="B216" s="109" t="s">
        <v>76</v>
      </c>
      <c r="C216" s="289" t="s">
        <v>823</v>
      </c>
      <c r="D216" s="289"/>
      <c r="E216" s="340"/>
    </row>
    <row r="217" spans="1:10" s="68" customFormat="1" ht="30" customHeight="1" thickBot="1"/>
    <row r="218" spans="1:10" ht="28.5" customHeight="1">
      <c r="A218" s="101"/>
      <c r="B218" s="345" t="s">
        <v>1230</v>
      </c>
      <c r="C218" s="345"/>
      <c r="D218" s="345"/>
      <c r="E218" s="346"/>
    </row>
    <row r="219" spans="1:10" ht="20.25" customHeight="1">
      <c r="A219" s="102"/>
      <c r="B219" s="347" t="str">
        <f>students!$G$2</f>
        <v xml:space="preserve">जिल्हा परिषद प्राथमिक शाळा कोपर्डे </v>
      </c>
      <c r="C219" s="347"/>
      <c r="D219" s="347"/>
      <c r="E219" s="348"/>
    </row>
    <row r="220" spans="1:10" ht="5.25" customHeight="1" thickBot="1">
      <c r="A220" s="103"/>
      <c r="B220" s="64"/>
      <c r="C220" s="349"/>
      <c r="D220" s="349"/>
      <c r="E220" s="104"/>
    </row>
    <row r="221" spans="1:10" ht="20.25" customHeight="1" thickBot="1">
      <c r="A221" s="102"/>
      <c r="B221" s="65" t="s">
        <v>52</v>
      </c>
      <c r="C221" s="350">
        <f>VLOOKUP(E222,students!$B$8:$D$77,3,0)</f>
        <v>0</v>
      </c>
      <c r="D221" s="350"/>
      <c r="E221" s="105" t="s">
        <v>760</v>
      </c>
      <c r="H221" s="112" t="s">
        <v>730</v>
      </c>
    </row>
    <row r="222" spans="1:10" ht="20.25" customHeight="1">
      <c r="A222" s="102"/>
      <c r="B222" s="65" t="s">
        <v>28</v>
      </c>
      <c r="C222" s="66" t="str">
        <f>students!$M$2</f>
        <v>पहिली</v>
      </c>
      <c r="D222" s="65" t="s">
        <v>71</v>
      </c>
      <c r="E222" s="110">
        <v>8</v>
      </c>
    </row>
    <row r="223" spans="1:10" ht="6" customHeight="1">
      <c r="A223" s="102"/>
      <c r="E223" s="105"/>
    </row>
    <row r="224" spans="1:10" s="68" customFormat="1" ht="28.5" customHeight="1">
      <c r="A224" s="351" t="s">
        <v>728</v>
      </c>
      <c r="B224" s="332"/>
      <c r="C224" s="332"/>
      <c r="D224" s="332"/>
      <c r="E224" s="352"/>
      <c r="H224" s="280" t="s">
        <v>731</v>
      </c>
      <c r="I224" s="280"/>
      <c r="J224" s="280"/>
    </row>
    <row r="225" spans="1:11" s="68" customFormat="1" ht="16.5" customHeight="1">
      <c r="A225" s="106"/>
      <c r="B225" s="99" t="s">
        <v>60</v>
      </c>
      <c r="C225" s="296" t="s">
        <v>72</v>
      </c>
      <c r="D225" s="296"/>
      <c r="E225" s="339"/>
      <c r="H225" s="280"/>
      <c r="I225" s="280"/>
      <c r="J225" s="280"/>
    </row>
    <row r="226" spans="1:11" s="68" customFormat="1" ht="30" customHeight="1">
      <c r="A226" s="107">
        <v>1</v>
      </c>
      <c r="B226" s="341" t="s">
        <v>73</v>
      </c>
      <c r="C226" s="296" t="s">
        <v>695</v>
      </c>
      <c r="D226" s="296"/>
      <c r="E226" s="339"/>
      <c r="H226" s="280"/>
      <c r="I226" s="280"/>
      <c r="J226" s="280"/>
    </row>
    <row r="227" spans="1:11" s="68" customFormat="1" ht="30" customHeight="1">
      <c r="A227" s="107"/>
      <c r="B227" s="342"/>
      <c r="C227" s="296" t="s">
        <v>702</v>
      </c>
      <c r="D227" s="296"/>
      <c r="E227" s="339"/>
    </row>
    <row r="228" spans="1:11" s="68" customFormat="1" ht="30" customHeight="1">
      <c r="A228" s="33">
        <v>2</v>
      </c>
      <c r="B228" s="341" t="s">
        <v>3</v>
      </c>
      <c r="C228" s="296" t="s">
        <v>697</v>
      </c>
      <c r="D228" s="296"/>
      <c r="E228" s="339"/>
      <c r="H228" s="353" t="s">
        <v>736</v>
      </c>
      <c r="I228" s="353"/>
      <c r="J228" s="353"/>
      <c r="K228" s="353"/>
    </row>
    <row r="229" spans="1:11" s="68" customFormat="1" ht="30" customHeight="1">
      <c r="A229" s="107"/>
      <c r="B229" s="342"/>
      <c r="C229" s="296"/>
      <c r="D229" s="296"/>
      <c r="E229" s="339"/>
      <c r="H229" s="353"/>
      <c r="I229" s="353"/>
      <c r="J229" s="353"/>
      <c r="K229" s="353"/>
    </row>
    <row r="230" spans="1:11" s="68" customFormat="1" ht="30" customHeight="1">
      <c r="A230" s="107">
        <v>3</v>
      </c>
      <c r="B230" s="341" t="s">
        <v>4</v>
      </c>
      <c r="C230" s="296"/>
      <c r="D230" s="296"/>
      <c r="E230" s="339"/>
      <c r="H230" s="353"/>
      <c r="I230" s="353"/>
      <c r="J230" s="353"/>
      <c r="K230" s="353"/>
    </row>
    <row r="231" spans="1:11" s="68" customFormat="1" ht="30" customHeight="1">
      <c r="A231" s="107"/>
      <c r="B231" s="342"/>
      <c r="C231" s="296" t="s">
        <v>762</v>
      </c>
      <c r="D231" s="296"/>
      <c r="E231" s="339"/>
    </row>
    <row r="232" spans="1:11" s="68" customFormat="1" ht="30" customHeight="1">
      <c r="A232" s="33">
        <v>4</v>
      </c>
      <c r="B232" s="341" t="s">
        <v>5</v>
      </c>
      <c r="C232" s="296"/>
      <c r="D232" s="296"/>
      <c r="E232" s="339"/>
    </row>
    <row r="233" spans="1:11" s="68" customFormat="1" ht="30" customHeight="1">
      <c r="A233" s="107"/>
      <c r="B233" s="342"/>
      <c r="C233" s="296"/>
      <c r="D233" s="296"/>
      <c r="E233" s="339"/>
    </row>
    <row r="234" spans="1:11" s="68" customFormat="1" ht="30" customHeight="1">
      <c r="A234" s="107">
        <v>5</v>
      </c>
      <c r="B234" s="343" t="s">
        <v>726</v>
      </c>
      <c r="C234" s="296"/>
      <c r="D234" s="296"/>
      <c r="E234" s="339"/>
    </row>
    <row r="235" spans="1:11" s="68" customFormat="1" ht="30" customHeight="1">
      <c r="A235" s="107"/>
      <c r="B235" s="344"/>
      <c r="C235" s="296"/>
      <c r="D235" s="296"/>
      <c r="E235" s="339"/>
    </row>
    <row r="236" spans="1:11" s="68" customFormat="1" ht="30" customHeight="1">
      <c r="A236" s="33">
        <v>6</v>
      </c>
      <c r="B236" s="343" t="s">
        <v>727</v>
      </c>
      <c r="C236" s="296"/>
      <c r="D236" s="296"/>
      <c r="E236" s="339"/>
    </row>
    <row r="237" spans="1:11" s="68" customFormat="1" ht="30" customHeight="1">
      <c r="A237" s="107"/>
      <c r="B237" s="344"/>
      <c r="C237" s="296"/>
      <c r="D237" s="296"/>
      <c r="E237" s="339"/>
    </row>
    <row r="238" spans="1:11" s="68" customFormat="1" ht="30" customHeight="1">
      <c r="A238" s="107">
        <v>7</v>
      </c>
      <c r="B238" s="341" t="s">
        <v>8</v>
      </c>
      <c r="C238" s="296" t="s">
        <v>711</v>
      </c>
      <c r="D238" s="296"/>
      <c r="E238" s="339"/>
    </row>
    <row r="239" spans="1:11" s="68" customFormat="1" ht="30" customHeight="1">
      <c r="A239" s="107"/>
      <c r="B239" s="342"/>
      <c r="C239" s="296"/>
      <c r="D239" s="296"/>
      <c r="E239" s="339"/>
    </row>
    <row r="240" spans="1:11" s="68" customFormat="1" ht="30" customHeight="1">
      <c r="A240" s="33">
        <v>8</v>
      </c>
      <c r="B240" s="341" t="s">
        <v>9</v>
      </c>
      <c r="C240" s="296"/>
      <c r="D240" s="296"/>
      <c r="E240" s="339"/>
    </row>
    <row r="241" spans="1:10" s="68" customFormat="1" ht="30" customHeight="1">
      <c r="A241" s="107"/>
      <c r="B241" s="342"/>
      <c r="C241" s="296"/>
      <c r="D241" s="296"/>
      <c r="E241" s="339"/>
    </row>
    <row r="242" spans="1:10" s="68" customFormat="1" ht="30" customHeight="1">
      <c r="A242" s="107">
        <v>9</v>
      </c>
      <c r="B242" s="341" t="s">
        <v>10</v>
      </c>
      <c r="C242" s="296"/>
      <c r="D242" s="296"/>
      <c r="E242" s="339"/>
    </row>
    <row r="243" spans="1:10" s="68" customFormat="1" ht="30" customHeight="1">
      <c r="A243" s="107"/>
      <c r="B243" s="342"/>
      <c r="C243" s="296"/>
      <c r="D243" s="296"/>
      <c r="E243" s="339"/>
    </row>
    <row r="244" spans="1:10" s="68" customFormat="1" ht="30" customHeight="1">
      <c r="A244" s="107">
        <v>10</v>
      </c>
      <c r="B244" s="100" t="s">
        <v>65</v>
      </c>
      <c r="C244" s="296">
        <f>VLOOKUP(E222,PragNondi!$B$9:$J$78,4,0)</f>
        <v>0</v>
      </c>
      <c r="D244" s="296"/>
      <c r="E244" s="339"/>
    </row>
    <row r="245" spans="1:10" s="68" customFormat="1" ht="30" customHeight="1">
      <c r="A245" s="107">
        <v>11</v>
      </c>
      <c r="B245" s="100" t="s">
        <v>74</v>
      </c>
      <c r="C245" s="296">
        <f>VLOOKUP(E222,PragNondi!$B$9:$J$78,5,0)</f>
        <v>0</v>
      </c>
      <c r="D245" s="296"/>
      <c r="E245" s="339"/>
    </row>
    <row r="246" spans="1:10" s="68" customFormat="1" ht="30" customHeight="1">
      <c r="A246" s="107">
        <v>12</v>
      </c>
      <c r="B246" s="100" t="s">
        <v>75</v>
      </c>
      <c r="C246" s="296">
        <f>VLOOKUP(E222,PragNondi!$B$9:$J$78,6,0)</f>
        <v>0</v>
      </c>
      <c r="D246" s="296"/>
      <c r="E246" s="339"/>
    </row>
    <row r="247" spans="1:10" s="68" customFormat="1" ht="30" customHeight="1" thickBot="1">
      <c r="A247" s="108">
        <v>13</v>
      </c>
      <c r="B247" s="109" t="s">
        <v>76</v>
      </c>
      <c r="C247" s="289" t="s">
        <v>823</v>
      </c>
      <c r="D247" s="289"/>
      <c r="E247" s="340"/>
    </row>
    <row r="248" spans="1:10" s="68" customFormat="1" ht="30" customHeight="1" thickBot="1"/>
    <row r="249" spans="1:10" ht="28.5" customHeight="1">
      <c r="A249" s="101"/>
      <c r="B249" s="345" t="s">
        <v>1230</v>
      </c>
      <c r="C249" s="345"/>
      <c r="D249" s="345"/>
      <c r="E249" s="346"/>
    </row>
    <row r="250" spans="1:10" ht="20.25" customHeight="1">
      <c r="A250" s="102"/>
      <c r="B250" s="347" t="str">
        <f>students!$G$2</f>
        <v xml:space="preserve">जिल्हा परिषद प्राथमिक शाळा कोपर्डे </v>
      </c>
      <c r="C250" s="347"/>
      <c r="D250" s="347"/>
      <c r="E250" s="348"/>
    </row>
    <row r="251" spans="1:10" ht="5.25" customHeight="1" thickBot="1">
      <c r="A251" s="103"/>
      <c r="B251" s="64"/>
      <c r="C251" s="349"/>
      <c r="D251" s="349"/>
      <c r="E251" s="104"/>
    </row>
    <row r="252" spans="1:10" ht="20.25" customHeight="1" thickBot="1">
      <c r="A252" s="102"/>
      <c r="B252" s="65" t="s">
        <v>52</v>
      </c>
      <c r="C252" s="350">
        <f>VLOOKUP(E253,students!$B$8:$D$77,3,0)</f>
        <v>0</v>
      </c>
      <c r="D252" s="350"/>
      <c r="E252" s="105" t="s">
        <v>760</v>
      </c>
      <c r="H252" s="112" t="s">
        <v>730</v>
      </c>
    </row>
    <row r="253" spans="1:10" ht="20.25" customHeight="1">
      <c r="A253" s="102"/>
      <c r="B253" s="65" t="s">
        <v>28</v>
      </c>
      <c r="C253" s="66" t="str">
        <f>students!$M$2</f>
        <v>पहिली</v>
      </c>
      <c r="D253" s="65" t="s">
        <v>71</v>
      </c>
      <c r="E253" s="110">
        <v>9</v>
      </c>
    </row>
    <row r="254" spans="1:10" ht="6" customHeight="1">
      <c r="A254" s="102"/>
      <c r="E254" s="105"/>
    </row>
    <row r="255" spans="1:10" s="68" customFormat="1" ht="28.5" customHeight="1">
      <c r="A255" s="351" t="s">
        <v>728</v>
      </c>
      <c r="B255" s="332"/>
      <c r="C255" s="332"/>
      <c r="D255" s="332"/>
      <c r="E255" s="352"/>
      <c r="H255" s="280" t="s">
        <v>731</v>
      </c>
      <c r="I255" s="280"/>
      <c r="J255" s="280"/>
    </row>
    <row r="256" spans="1:10" s="68" customFormat="1" ht="16.5" customHeight="1">
      <c r="A256" s="106"/>
      <c r="B256" s="99" t="s">
        <v>60</v>
      </c>
      <c r="C256" s="296" t="s">
        <v>72</v>
      </c>
      <c r="D256" s="296"/>
      <c r="E256" s="339"/>
      <c r="H256" s="280"/>
      <c r="I256" s="280"/>
      <c r="J256" s="280"/>
    </row>
    <row r="257" spans="1:11" s="68" customFormat="1" ht="30" customHeight="1">
      <c r="A257" s="107">
        <v>1</v>
      </c>
      <c r="B257" s="341" t="s">
        <v>73</v>
      </c>
      <c r="C257" s="296" t="s">
        <v>695</v>
      </c>
      <c r="D257" s="296"/>
      <c r="E257" s="339"/>
      <c r="H257" s="280"/>
      <c r="I257" s="280"/>
      <c r="J257" s="280"/>
    </row>
    <row r="258" spans="1:11" s="68" customFormat="1" ht="30" customHeight="1">
      <c r="A258" s="107"/>
      <c r="B258" s="342"/>
      <c r="C258" s="296" t="s">
        <v>702</v>
      </c>
      <c r="D258" s="296"/>
      <c r="E258" s="339"/>
    </row>
    <row r="259" spans="1:11" s="68" customFormat="1" ht="30" customHeight="1">
      <c r="A259" s="33">
        <v>2</v>
      </c>
      <c r="B259" s="341" t="s">
        <v>3</v>
      </c>
      <c r="C259" s="296" t="s">
        <v>697</v>
      </c>
      <c r="D259" s="296"/>
      <c r="E259" s="339"/>
      <c r="H259" s="353" t="s">
        <v>736</v>
      </c>
      <c r="I259" s="353"/>
      <c r="J259" s="353"/>
      <c r="K259" s="353"/>
    </row>
    <row r="260" spans="1:11" s="68" customFormat="1" ht="30" customHeight="1">
      <c r="A260" s="107"/>
      <c r="B260" s="342"/>
      <c r="C260" s="296"/>
      <c r="D260" s="296"/>
      <c r="E260" s="339"/>
      <c r="H260" s="353"/>
      <c r="I260" s="353"/>
      <c r="J260" s="353"/>
      <c r="K260" s="353"/>
    </row>
    <row r="261" spans="1:11" s="68" customFormat="1" ht="30" customHeight="1">
      <c r="A261" s="107">
        <v>3</v>
      </c>
      <c r="B261" s="341" t="s">
        <v>4</v>
      </c>
      <c r="C261" s="296"/>
      <c r="D261" s="296"/>
      <c r="E261" s="339"/>
      <c r="H261" s="353"/>
      <c r="I261" s="353"/>
      <c r="J261" s="353"/>
      <c r="K261" s="353"/>
    </row>
    <row r="262" spans="1:11" s="68" customFormat="1" ht="30" customHeight="1">
      <c r="A262" s="107"/>
      <c r="B262" s="342"/>
      <c r="C262" s="296" t="s">
        <v>762</v>
      </c>
      <c r="D262" s="296"/>
      <c r="E262" s="339"/>
    </row>
    <row r="263" spans="1:11" s="68" customFormat="1" ht="30" customHeight="1">
      <c r="A263" s="33">
        <v>4</v>
      </c>
      <c r="B263" s="341" t="s">
        <v>5</v>
      </c>
      <c r="C263" s="296"/>
      <c r="D263" s="296"/>
      <c r="E263" s="339"/>
    </row>
    <row r="264" spans="1:11" s="68" customFormat="1" ht="30" customHeight="1">
      <c r="A264" s="107"/>
      <c r="B264" s="342"/>
      <c r="C264" s="296"/>
      <c r="D264" s="296"/>
      <c r="E264" s="339"/>
    </row>
    <row r="265" spans="1:11" s="68" customFormat="1" ht="30" customHeight="1">
      <c r="A265" s="107">
        <v>5</v>
      </c>
      <c r="B265" s="343" t="s">
        <v>726</v>
      </c>
      <c r="C265" s="296"/>
      <c r="D265" s="296"/>
      <c r="E265" s="339"/>
    </row>
    <row r="266" spans="1:11" s="68" customFormat="1" ht="30" customHeight="1">
      <c r="A266" s="107"/>
      <c r="B266" s="344"/>
      <c r="C266" s="296"/>
      <c r="D266" s="296"/>
      <c r="E266" s="339"/>
    </row>
    <row r="267" spans="1:11" s="68" customFormat="1" ht="30" customHeight="1">
      <c r="A267" s="33">
        <v>6</v>
      </c>
      <c r="B267" s="343" t="s">
        <v>727</v>
      </c>
      <c r="C267" s="296"/>
      <c r="D267" s="296"/>
      <c r="E267" s="339"/>
    </row>
    <row r="268" spans="1:11" s="68" customFormat="1" ht="30" customHeight="1">
      <c r="A268" s="107"/>
      <c r="B268" s="344"/>
      <c r="C268" s="296"/>
      <c r="D268" s="296"/>
      <c r="E268" s="339"/>
    </row>
    <row r="269" spans="1:11" s="68" customFormat="1" ht="30" customHeight="1">
      <c r="A269" s="107">
        <v>7</v>
      </c>
      <c r="B269" s="341" t="s">
        <v>8</v>
      </c>
      <c r="C269" s="296" t="s">
        <v>711</v>
      </c>
      <c r="D269" s="296"/>
      <c r="E269" s="339"/>
    </row>
    <row r="270" spans="1:11" s="68" customFormat="1" ht="30" customHeight="1">
      <c r="A270" s="107"/>
      <c r="B270" s="342"/>
      <c r="C270" s="296"/>
      <c r="D270" s="296"/>
      <c r="E270" s="339"/>
    </row>
    <row r="271" spans="1:11" s="68" customFormat="1" ht="30" customHeight="1">
      <c r="A271" s="33">
        <v>8</v>
      </c>
      <c r="B271" s="341" t="s">
        <v>9</v>
      </c>
      <c r="C271" s="296"/>
      <c r="D271" s="296"/>
      <c r="E271" s="339"/>
    </row>
    <row r="272" spans="1:11" s="68" customFormat="1" ht="30" customHeight="1">
      <c r="A272" s="107"/>
      <c r="B272" s="342"/>
      <c r="C272" s="296"/>
      <c r="D272" s="296"/>
      <c r="E272" s="339"/>
    </row>
    <row r="273" spans="1:10" s="68" customFormat="1" ht="30" customHeight="1">
      <c r="A273" s="107">
        <v>9</v>
      </c>
      <c r="B273" s="341" t="s">
        <v>10</v>
      </c>
      <c r="C273" s="296"/>
      <c r="D273" s="296"/>
      <c r="E273" s="339"/>
    </row>
    <row r="274" spans="1:10" s="68" customFormat="1" ht="30" customHeight="1">
      <c r="A274" s="107"/>
      <c r="B274" s="342"/>
      <c r="C274" s="296"/>
      <c r="D274" s="296"/>
      <c r="E274" s="339"/>
    </row>
    <row r="275" spans="1:10" s="68" customFormat="1" ht="30" customHeight="1">
      <c r="A275" s="107">
        <v>10</v>
      </c>
      <c r="B275" s="100" t="s">
        <v>65</v>
      </c>
      <c r="C275" s="296">
        <f>VLOOKUP(E253,PragNondi!$B$9:$J$78,4,0)</f>
        <v>0</v>
      </c>
      <c r="D275" s="296"/>
      <c r="E275" s="339"/>
    </row>
    <row r="276" spans="1:10" s="68" customFormat="1" ht="30" customHeight="1">
      <c r="A276" s="107">
        <v>11</v>
      </c>
      <c r="B276" s="100" t="s">
        <v>74</v>
      </c>
      <c r="C276" s="296">
        <f>VLOOKUP(E253,PragNondi!$B$9:$J$78,5,0)</f>
        <v>0</v>
      </c>
      <c r="D276" s="296"/>
      <c r="E276" s="339"/>
    </row>
    <row r="277" spans="1:10" s="68" customFormat="1" ht="30" customHeight="1">
      <c r="A277" s="107">
        <v>12</v>
      </c>
      <c r="B277" s="100" t="s">
        <v>75</v>
      </c>
      <c r="C277" s="296">
        <f>VLOOKUP(E253,PragNondi!$B$9:$J$78,6,0)</f>
        <v>0</v>
      </c>
      <c r="D277" s="296"/>
      <c r="E277" s="339"/>
    </row>
    <row r="278" spans="1:10" s="68" customFormat="1" ht="30" customHeight="1" thickBot="1">
      <c r="A278" s="108">
        <v>13</v>
      </c>
      <c r="B278" s="109" t="s">
        <v>76</v>
      </c>
      <c r="C278" s="289" t="s">
        <v>823</v>
      </c>
      <c r="D278" s="289"/>
      <c r="E278" s="340"/>
    </row>
    <row r="279" spans="1:10" s="68" customFormat="1" ht="30" customHeight="1" thickBot="1"/>
    <row r="280" spans="1:10" ht="28.5" customHeight="1">
      <c r="A280" s="101"/>
      <c r="B280" s="345" t="s">
        <v>1230</v>
      </c>
      <c r="C280" s="345"/>
      <c r="D280" s="345"/>
      <c r="E280" s="346"/>
    </row>
    <row r="281" spans="1:10" ht="20.25" customHeight="1">
      <c r="A281" s="102"/>
      <c r="B281" s="347" t="str">
        <f>students!$G$2</f>
        <v xml:space="preserve">जिल्हा परिषद प्राथमिक शाळा कोपर्डे </v>
      </c>
      <c r="C281" s="347"/>
      <c r="D281" s="347"/>
      <c r="E281" s="348"/>
    </row>
    <row r="282" spans="1:10" ht="5.25" customHeight="1" thickBot="1">
      <c r="A282" s="103"/>
      <c r="B282" s="64"/>
      <c r="C282" s="349"/>
      <c r="D282" s="349"/>
      <c r="E282" s="104"/>
    </row>
    <row r="283" spans="1:10" ht="20.25" customHeight="1" thickBot="1">
      <c r="A283" s="102"/>
      <c r="B283" s="65" t="s">
        <v>52</v>
      </c>
      <c r="C283" s="350">
        <f>VLOOKUP(E284,students!$B$8:$D$77,3,0)</f>
        <v>0</v>
      </c>
      <c r="D283" s="350"/>
      <c r="E283" s="105" t="s">
        <v>760</v>
      </c>
      <c r="H283" s="112" t="s">
        <v>730</v>
      </c>
    </row>
    <row r="284" spans="1:10" ht="20.25" customHeight="1">
      <c r="A284" s="102"/>
      <c r="B284" s="65" t="s">
        <v>28</v>
      </c>
      <c r="C284" s="66" t="str">
        <f>students!$M$2</f>
        <v>पहिली</v>
      </c>
      <c r="D284" s="65" t="s">
        <v>71</v>
      </c>
      <c r="E284" s="110">
        <v>10</v>
      </c>
    </row>
    <row r="285" spans="1:10" ht="6" customHeight="1">
      <c r="A285" s="102"/>
      <c r="E285" s="105"/>
    </row>
    <row r="286" spans="1:10" s="68" customFormat="1" ht="28.5" customHeight="1">
      <c r="A286" s="351" t="s">
        <v>728</v>
      </c>
      <c r="B286" s="332"/>
      <c r="C286" s="332"/>
      <c r="D286" s="332"/>
      <c r="E286" s="352"/>
      <c r="H286" s="280" t="s">
        <v>731</v>
      </c>
      <c r="I286" s="280"/>
      <c r="J286" s="280"/>
    </row>
    <row r="287" spans="1:10" s="68" customFormat="1" ht="16.5" customHeight="1">
      <c r="A287" s="106"/>
      <c r="B287" s="99" t="s">
        <v>60</v>
      </c>
      <c r="C287" s="296" t="s">
        <v>72</v>
      </c>
      <c r="D287" s="296"/>
      <c r="E287" s="339"/>
      <c r="H287" s="280"/>
      <c r="I287" s="280"/>
      <c r="J287" s="280"/>
    </row>
    <row r="288" spans="1:10" s="68" customFormat="1" ht="30" customHeight="1">
      <c r="A288" s="107">
        <v>1</v>
      </c>
      <c r="B288" s="341" t="s">
        <v>73</v>
      </c>
      <c r="C288" s="296" t="s">
        <v>695</v>
      </c>
      <c r="D288" s="296"/>
      <c r="E288" s="339"/>
      <c r="H288" s="280"/>
      <c r="I288" s="280"/>
      <c r="J288" s="280"/>
    </row>
    <row r="289" spans="1:11" s="68" customFormat="1" ht="30" customHeight="1">
      <c r="A289" s="107"/>
      <c r="B289" s="342"/>
      <c r="C289" s="296" t="s">
        <v>702</v>
      </c>
      <c r="D289" s="296"/>
      <c r="E289" s="339"/>
    </row>
    <row r="290" spans="1:11" s="68" customFormat="1" ht="30" customHeight="1">
      <c r="A290" s="33">
        <v>2</v>
      </c>
      <c r="B290" s="341" t="s">
        <v>3</v>
      </c>
      <c r="C290" s="296" t="s">
        <v>697</v>
      </c>
      <c r="D290" s="296"/>
      <c r="E290" s="339"/>
      <c r="H290" s="353" t="s">
        <v>736</v>
      </c>
      <c r="I290" s="353"/>
      <c r="J290" s="353"/>
      <c r="K290" s="353"/>
    </row>
    <row r="291" spans="1:11" s="68" customFormat="1" ht="30" customHeight="1">
      <c r="A291" s="107"/>
      <c r="B291" s="342"/>
      <c r="C291" s="296"/>
      <c r="D291" s="296"/>
      <c r="E291" s="339"/>
      <c r="H291" s="353"/>
      <c r="I291" s="353"/>
      <c r="J291" s="353"/>
      <c r="K291" s="353"/>
    </row>
    <row r="292" spans="1:11" s="68" customFormat="1" ht="30" customHeight="1">
      <c r="A292" s="107">
        <v>3</v>
      </c>
      <c r="B292" s="341" t="s">
        <v>4</v>
      </c>
      <c r="C292" s="296"/>
      <c r="D292" s="296"/>
      <c r="E292" s="339"/>
      <c r="H292" s="353"/>
      <c r="I292" s="353"/>
      <c r="J292" s="353"/>
      <c r="K292" s="353"/>
    </row>
    <row r="293" spans="1:11" s="68" customFormat="1" ht="30" customHeight="1">
      <c r="A293" s="107"/>
      <c r="B293" s="342"/>
      <c r="C293" s="296" t="s">
        <v>762</v>
      </c>
      <c r="D293" s="296"/>
      <c r="E293" s="339"/>
    </row>
    <row r="294" spans="1:11" s="68" customFormat="1" ht="30" customHeight="1">
      <c r="A294" s="33">
        <v>4</v>
      </c>
      <c r="B294" s="341" t="s">
        <v>5</v>
      </c>
      <c r="C294" s="296"/>
      <c r="D294" s="296"/>
      <c r="E294" s="339"/>
    </row>
    <row r="295" spans="1:11" s="68" customFormat="1" ht="30" customHeight="1">
      <c r="A295" s="107"/>
      <c r="B295" s="342"/>
      <c r="C295" s="296"/>
      <c r="D295" s="296"/>
      <c r="E295" s="339"/>
    </row>
    <row r="296" spans="1:11" s="68" customFormat="1" ht="30" customHeight="1">
      <c r="A296" s="107">
        <v>5</v>
      </c>
      <c r="B296" s="343" t="s">
        <v>726</v>
      </c>
      <c r="C296" s="296"/>
      <c r="D296" s="296"/>
      <c r="E296" s="339"/>
    </row>
    <row r="297" spans="1:11" s="68" customFormat="1" ht="30" customHeight="1">
      <c r="A297" s="107"/>
      <c r="B297" s="344"/>
      <c r="C297" s="296"/>
      <c r="D297" s="296"/>
      <c r="E297" s="339"/>
    </row>
    <row r="298" spans="1:11" s="68" customFormat="1" ht="30" customHeight="1">
      <c r="A298" s="33">
        <v>6</v>
      </c>
      <c r="B298" s="343" t="s">
        <v>727</v>
      </c>
      <c r="C298" s="296"/>
      <c r="D298" s="296"/>
      <c r="E298" s="339"/>
    </row>
    <row r="299" spans="1:11" s="68" customFormat="1" ht="30" customHeight="1">
      <c r="A299" s="107"/>
      <c r="B299" s="344"/>
      <c r="C299" s="296"/>
      <c r="D299" s="296"/>
      <c r="E299" s="339"/>
    </row>
    <row r="300" spans="1:11" s="68" customFormat="1" ht="30" customHeight="1">
      <c r="A300" s="107">
        <v>7</v>
      </c>
      <c r="B300" s="341" t="s">
        <v>8</v>
      </c>
      <c r="C300" s="296" t="s">
        <v>711</v>
      </c>
      <c r="D300" s="296"/>
      <c r="E300" s="339"/>
    </row>
    <row r="301" spans="1:11" s="68" customFormat="1" ht="30" customHeight="1">
      <c r="A301" s="107"/>
      <c r="B301" s="342"/>
      <c r="C301" s="296"/>
      <c r="D301" s="296"/>
      <c r="E301" s="339"/>
    </row>
    <row r="302" spans="1:11" s="68" customFormat="1" ht="30" customHeight="1">
      <c r="A302" s="33">
        <v>8</v>
      </c>
      <c r="B302" s="341" t="s">
        <v>9</v>
      </c>
      <c r="C302" s="296"/>
      <c r="D302" s="296"/>
      <c r="E302" s="339"/>
    </row>
    <row r="303" spans="1:11" s="68" customFormat="1" ht="30" customHeight="1">
      <c r="A303" s="107"/>
      <c r="B303" s="342"/>
      <c r="C303" s="296"/>
      <c r="D303" s="296"/>
      <c r="E303" s="339"/>
    </row>
    <row r="304" spans="1:11" s="68" customFormat="1" ht="30" customHeight="1">
      <c r="A304" s="107">
        <v>9</v>
      </c>
      <c r="B304" s="341" t="s">
        <v>10</v>
      </c>
      <c r="C304" s="296"/>
      <c r="D304" s="296"/>
      <c r="E304" s="339"/>
    </row>
    <row r="305" spans="1:10" s="68" customFormat="1" ht="30" customHeight="1">
      <c r="A305" s="107"/>
      <c r="B305" s="342"/>
      <c r="C305" s="296"/>
      <c r="D305" s="296"/>
      <c r="E305" s="339"/>
    </row>
    <row r="306" spans="1:10" s="68" customFormat="1" ht="30" customHeight="1">
      <c r="A306" s="107">
        <v>10</v>
      </c>
      <c r="B306" s="100" t="s">
        <v>65</v>
      </c>
      <c r="C306" s="296">
        <f>VLOOKUP(E284,PragNondi!$B$9:$J$78,4,0)</f>
        <v>0</v>
      </c>
      <c r="D306" s="296"/>
      <c r="E306" s="339"/>
    </row>
    <row r="307" spans="1:10" s="68" customFormat="1" ht="30" customHeight="1">
      <c r="A307" s="107">
        <v>11</v>
      </c>
      <c r="B307" s="100" t="s">
        <v>74</v>
      </c>
      <c r="C307" s="296">
        <f>VLOOKUP(E284,PragNondi!$B$9:$J$78,5,0)</f>
        <v>0</v>
      </c>
      <c r="D307" s="296"/>
      <c r="E307" s="339"/>
    </row>
    <row r="308" spans="1:10" s="68" customFormat="1" ht="30" customHeight="1">
      <c r="A308" s="107">
        <v>12</v>
      </c>
      <c r="B308" s="100" t="s">
        <v>75</v>
      </c>
      <c r="C308" s="296">
        <f>VLOOKUP(E284,PragNondi!$B$9:$J$78,6,0)</f>
        <v>0</v>
      </c>
      <c r="D308" s="296"/>
      <c r="E308" s="339"/>
    </row>
    <row r="309" spans="1:10" s="68" customFormat="1" ht="30" customHeight="1" thickBot="1">
      <c r="A309" s="108">
        <v>13</v>
      </c>
      <c r="B309" s="109" t="s">
        <v>76</v>
      </c>
      <c r="C309" s="289" t="s">
        <v>823</v>
      </c>
      <c r="D309" s="289"/>
      <c r="E309" s="340"/>
    </row>
    <row r="310" spans="1:10" s="68" customFormat="1" ht="30" customHeight="1" thickBot="1"/>
    <row r="311" spans="1:10" ht="28.5" customHeight="1">
      <c r="A311" s="101"/>
      <c r="B311" s="345" t="s">
        <v>1230</v>
      </c>
      <c r="C311" s="345"/>
      <c r="D311" s="345"/>
      <c r="E311" s="346"/>
    </row>
    <row r="312" spans="1:10" ht="20.25" customHeight="1">
      <c r="A312" s="102"/>
      <c r="B312" s="347" t="str">
        <f>students!$G$2</f>
        <v xml:space="preserve">जिल्हा परिषद प्राथमिक शाळा कोपर्डे </v>
      </c>
      <c r="C312" s="347"/>
      <c r="D312" s="347"/>
      <c r="E312" s="348"/>
    </row>
    <row r="313" spans="1:10" ht="5.25" customHeight="1" thickBot="1">
      <c r="A313" s="103"/>
      <c r="B313" s="64"/>
      <c r="C313" s="349"/>
      <c r="D313" s="349"/>
      <c r="E313" s="104"/>
    </row>
    <row r="314" spans="1:10" ht="20.25" customHeight="1" thickBot="1">
      <c r="A314" s="102"/>
      <c r="B314" s="65" t="s">
        <v>52</v>
      </c>
      <c r="C314" s="350">
        <f>VLOOKUP(E315,students!$B$8:$D$77,3,0)</f>
        <v>0</v>
      </c>
      <c r="D314" s="350"/>
      <c r="E314" s="105" t="s">
        <v>760</v>
      </c>
      <c r="H314" s="112" t="s">
        <v>730</v>
      </c>
    </row>
    <row r="315" spans="1:10" ht="20.25" customHeight="1">
      <c r="A315" s="102"/>
      <c r="B315" s="65" t="s">
        <v>28</v>
      </c>
      <c r="C315" s="66" t="str">
        <f>students!$M$2</f>
        <v>पहिली</v>
      </c>
      <c r="D315" s="65" t="s">
        <v>71</v>
      </c>
      <c r="E315" s="110">
        <v>11</v>
      </c>
    </row>
    <row r="316" spans="1:10" ht="6" customHeight="1">
      <c r="A316" s="102"/>
      <c r="E316" s="105"/>
    </row>
    <row r="317" spans="1:10" s="68" customFormat="1" ht="28.5" customHeight="1">
      <c r="A317" s="351" t="s">
        <v>728</v>
      </c>
      <c r="B317" s="332"/>
      <c r="C317" s="332"/>
      <c r="D317" s="332"/>
      <c r="E317" s="352"/>
      <c r="H317" s="280" t="s">
        <v>731</v>
      </c>
      <c r="I317" s="280"/>
      <c r="J317" s="280"/>
    </row>
    <row r="318" spans="1:10" s="68" customFormat="1" ht="16.5" customHeight="1">
      <c r="A318" s="106"/>
      <c r="B318" s="99" t="s">
        <v>60</v>
      </c>
      <c r="C318" s="296" t="s">
        <v>72</v>
      </c>
      <c r="D318" s="296"/>
      <c r="E318" s="339"/>
      <c r="H318" s="280"/>
      <c r="I318" s="280"/>
      <c r="J318" s="280"/>
    </row>
    <row r="319" spans="1:10" s="68" customFormat="1" ht="30" customHeight="1">
      <c r="A319" s="107">
        <v>1</v>
      </c>
      <c r="B319" s="341" t="s">
        <v>73</v>
      </c>
      <c r="C319" s="296" t="s">
        <v>695</v>
      </c>
      <c r="D319" s="296"/>
      <c r="E319" s="339"/>
      <c r="H319" s="280"/>
      <c r="I319" s="280"/>
      <c r="J319" s="280"/>
    </row>
    <row r="320" spans="1:10" s="68" customFormat="1" ht="30" customHeight="1">
      <c r="A320" s="107"/>
      <c r="B320" s="342"/>
      <c r="C320" s="296" t="s">
        <v>702</v>
      </c>
      <c r="D320" s="296"/>
      <c r="E320" s="339"/>
    </row>
    <row r="321" spans="1:11" s="68" customFormat="1" ht="30" customHeight="1">
      <c r="A321" s="33">
        <v>2</v>
      </c>
      <c r="B321" s="341" t="s">
        <v>3</v>
      </c>
      <c r="C321" s="296" t="s">
        <v>697</v>
      </c>
      <c r="D321" s="296"/>
      <c r="E321" s="339"/>
      <c r="H321" s="353" t="s">
        <v>736</v>
      </c>
      <c r="I321" s="353"/>
      <c r="J321" s="353"/>
      <c r="K321" s="353"/>
    </row>
    <row r="322" spans="1:11" s="68" customFormat="1" ht="30" customHeight="1">
      <c r="A322" s="107"/>
      <c r="B322" s="342"/>
      <c r="C322" s="296"/>
      <c r="D322" s="296"/>
      <c r="E322" s="339"/>
      <c r="H322" s="353"/>
      <c r="I322" s="353"/>
      <c r="J322" s="353"/>
      <c r="K322" s="353"/>
    </row>
    <row r="323" spans="1:11" s="68" customFormat="1" ht="30" customHeight="1">
      <c r="A323" s="107">
        <v>3</v>
      </c>
      <c r="B323" s="341" t="s">
        <v>4</v>
      </c>
      <c r="C323" s="296"/>
      <c r="D323" s="296"/>
      <c r="E323" s="339"/>
      <c r="H323" s="353"/>
      <c r="I323" s="353"/>
      <c r="J323" s="353"/>
      <c r="K323" s="353"/>
    </row>
    <row r="324" spans="1:11" s="68" customFormat="1" ht="30" customHeight="1">
      <c r="A324" s="107"/>
      <c r="B324" s="342"/>
      <c r="C324" s="296" t="s">
        <v>762</v>
      </c>
      <c r="D324" s="296"/>
      <c r="E324" s="339"/>
    </row>
    <row r="325" spans="1:11" s="68" customFormat="1" ht="30" customHeight="1">
      <c r="A325" s="33">
        <v>4</v>
      </c>
      <c r="B325" s="341" t="s">
        <v>5</v>
      </c>
      <c r="C325" s="296"/>
      <c r="D325" s="296"/>
      <c r="E325" s="339"/>
    </row>
    <row r="326" spans="1:11" s="68" customFormat="1" ht="30" customHeight="1">
      <c r="A326" s="107"/>
      <c r="B326" s="342"/>
      <c r="C326" s="296"/>
      <c r="D326" s="296"/>
      <c r="E326" s="339"/>
    </row>
    <row r="327" spans="1:11" s="68" customFormat="1" ht="30" customHeight="1">
      <c r="A327" s="107">
        <v>5</v>
      </c>
      <c r="B327" s="343" t="s">
        <v>726</v>
      </c>
      <c r="C327" s="296"/>
      <c r="D327" s="296"/>
      <c r="E327" s="339"/>
    </row>
    <row r="328" spans="1:11" s="68" customFormat="1" ht="30" customHeight="1">
      <c r="A328" s="107"/>
      <c r="B328" s="344"/>
      <c r="C328" s="296"/>
      <c r="D328" s="296"/>
      <c r="E328" s="339"/>
    </row>
    <row r="329" spans="1:11" s="68" customFormat="1" ht="30" customHeight="1">
      <c r="A329" s="33">
        <v>6</v>
      </c>
      <c r="B329" s="343" t="s">
        <v>727</v>
      </c>
      <c r="C329" s="296"/>
      <c r="D329" s="296"/>
      <c r="E329" s="339"/>
    </row>
    <row r="330" spans="1:11" s="68" customFormat="1" ht="30" customHeight="1">
      <c r="A330" s="107"/>
      <c r="B330" s="344"/>
      <c r="C330" s="296"/>
      <c r="D330" s="296"/>
      <c r="E330" s="339"/>
    </row>
    <row r="331" spans="1:11" s="68" customFormat="1" ht="30" customHeight="1">
      <c r="A331" s="107">
        <v>7</v>
      </c>
      <c r="B331" s="341" t="s">
        <v>8</v>
      </c>
      <c r="C331" s="296" t="s">
        <v>711</v>
      </c>
      <c r="D331" s="296"/>
      <c r="E331" s="339"/>
    </row>
    <row r="332" spans="1:11" s="68" customFormat="1" ht="30" customHeight="1">
      <c r="A332" s="107"/>
      <c r="B332" s="342"/>
      <c r="C332" s="296"/>
      <c r="D332" s="296"/>
      <c r="E332" s="339"/>
    </row>
    <row r="333" spans="1:11" s="68" customFormat="1" ht="30" customHeight="1">
      <c r="A333" s="33">
        <v>8</v>
      </c>
      <c r="B333" s="341" t="s">
        <v>9</v>
      </c>
      <c r="C333" s="296"/>
      <c r="D333" s="296"/>
      <c r="E333" s="339"/>
    </row>
    <row r="334" spans="1:11" s="68" customFormat="1" ht="30" customHeight="1">
      <c r="A334" s="107"/>
      <c r="B334" s="342"/>
      <c r="C334" s="296"/>
      <c r="D334" s="296"/>
      <c r="E334" s="339"/>
    </row>
    <row r="335" spans="1:11" s="68" customFormat="1" ht="30" customHeight="1">
      <c r="A335" s="107">
        <v>9</v>
      </c>
      <c r="B335" s="341" t="s">
        <v>10</v>
      </c>
      <c r="C335" s="296"/>
      <c r="D335" s="296"/>
      <c r="E335" s="339"/>
    </row>
    <row r="336" spans="1:11" s="68" customFormat="1" ht="30" customHeight="1">
      <c r="A336" s="107"/>
      <c r="B336" s="342"/>
      <c r="C336" s="296"/>
      <c r="D336" s="296"/>
      <c r="E336" s="339"/>
    </row>
    <row r="337" spans="1:11" s="68" customFormat="1" ht="30" customHeight="1">
      <c r="A337" s="107">
        <v>10</v>
      </c>
      <c r="B337" s="100" t="s">
        <v>65</v>
      </c>
      <c r="C337" s="296">
        <f>VLOOKUP(E315,PragNondi!$B$9:$J$78,4,0)</f>
        <v>0</v>
      </c>
      <c r="D337" s="296"/>
      <c r="E337" s="339"/>
    </row>
    <row r="338" spans="1:11" s="68" customFormat="1" ht="30" customHeight="1">
      <c r="A338" s="107">
        <v>11</v>
      </c>
      <c r="B338" s="100" t="s">
        <v>74</v>
      </c>
      <c r="C338" s="296">
        <f>VLOOKUP(E315,PragNondi!$B$9:$J$78,5,0)</f>
        <v>0</v>
      </c>
      <c r="D338" s="296"/>
      <c r="E338" s="339"/>
    </row>
    <row r="339" spans="1:11" s="68" customFormat="1" ht="30" customHeight="1">
      <c r="A339" s="107">
        <v>12</v>
      </c>
      <c r="B339" s="100" t="s">
        <v>75</v>
      </c>
      <c r="C339" s="296">
        <f>VLOOKUP(E315,PragNondi!$B$9:$J$78,6,0)</f>
        <v>0</v>
      </c>
      <c r="D339" s="296"/>
      <c r="E339" s="339"/>
    </row>
    <row r="340" spans="1:11" s="68" customFormat="1" ht="30" customHeight="1" thickBot="1">
      <c r="A340" s="108">
        <v>13</v>
      </c>
      <c r="B340" s="109" t="s">
        <v>76</v>
      </c>
      <c r="C340" s="289" t="s">
        <v>823</v>
      </c>
      <c r="D340" s="289"/>
      <c r="E340" s="340"/>
    </row>
    <row r="341" spans="1:11" s="68" customFormat="1" ht="30" customHeight="1" thickBot="1"/>
    <row r="342" spans="1:11" ht="28.5" customHeight="1">
      <c r="A342" s="101"/>
      <c r="B342" s="345" t="s">
        <v>1230</v>
      </c>
      <c r="C342" s="345"/>
      <c r="D342" s="345"/>
      <c r="E342" s="346"/>
    </row>
    <row r="343" spans="1:11" ht="20.25" customHeight="1">
      <c r="A343" s="102"/>
      <c r="B343" s="347" t="str">
        <f>students!$G$2</f>
        <v xml:space="preserve">जिल्हा परिषद प्राथमिक शाळा कोपर्डे </v>
      </c>
      <c r="C343" s="347"/>
      <c r="D343" s="347"/>
      <c r="E343" s="348"/>
    </row>
    <row r="344" spans="1:11" ht="5.25" customHeight="1" thickBot="1">
      <c r="A344" s="103"/>
      <c r="B344" s="64"/>
      <c r="C344" s="349"/>
      <c r="D344" s="349"/>
      <c r="E344" s="104"/>
    </row>
    <row r="345" spans="1:11" ht="20.25" customHeight="1" thickBot="1">
      <c r="A345" s="102"/>
      <c r="B345" s="65" t="s">
        <v>52</v>
      </c>
      <c r="C345" s="350">
        <f>VLOOKUP(E346,students!$B$8:$D$77,3,0)</f>
        <v>0</v>
      </c>
      <c r="D345" s="350"/>
      <c r="E345" s="105" t="s">
        <v>760</v>
      </c>
      <c r="H345" s="112" t="s">
        <v>730</v>
      </c>
    </row>
    <row r="346" spans="1:11" ht="20.25" customHeight="1">
      <c r="A346" s="102"/>
      <c r="B346" s="65" t="s">
        <v>28</v>
      </c>
      <c r="C346" s="66" t="str">
        <f>students!$M$2</f>
        <v>पहिली</v>
      </c>
      <c r="D346" s="65" t="s">
        <v>71</v>
      </c>
      <c r="E346" s="110">
        <v>12</v>
      </c>
    </row>
    <row r="347" spans="1:11" ht="6" customHeight="1">
      <c r="A347" s="102"/>
      <c r="E347" s="105"/>
    </row>
    <row r="348" spans="1:11" s="68" customFormat="1" ht="28.5" customHeight="1">
      <c r="A348" s="351" t="s">
        <v>728</v>
      </c>
      <c r="B348" s="332"/>
      <c r="C348" s="332"/>
      <c r="D348" s="332"/>
      <c r="E348" s="352"/>
      <c r="H348" s="280" t="s">
        <v>731</v>
      </c>
      <c r="I348" s="280"/>
      <c r="J348" s="280"/>
    </row>
    <row r="349" spans="1:11" s="68" customFormat="1" ht="16.5" customHeight="1">
      <c r="A349" s="106"/>
      <c r="B349" s="99" t="s">
        <v>60</v>
      </c>
      <c r="C349" s="296" t="s">
        <v>72</v>
      </c>
      <c r="D349" s="296"/>
      <c r="E349" s="339"/>
      <c r="H349" s="280"/>
      <c r="I349" s="280"/>
      <c r="J349" s="280"/>
    </row>
    <row r="350" spans="1:11" s="68" customFormat="1" ht="30" customHeight="1">
      <c r="A350" s="107">
        <v>1</v>
      </c>
      <c r="B350" s="341" t="s">
        <v>73</v>
      </c>
      <c r="C350" s="296" t="s">
        <v>695</v>
      </c>
      <c r="D350" s="296"/>
      <c r="E350" s="339"/>
      <c r="H350" s="280"/>
      <c r="I350" s="280"/>
      <c r="J350" s="280"/>
    </row>
    <row r="351" spans="1:11" s="68" customFormat="1" ht="30" customHeight="1">
      <c r="A351" s="107"/>
      <c r="B351" s="342"/>
      <c r="C351" s="296" t="s">
        <v>702</v>
      </c>
      <c r="D351" s="296"/>
      <c r="E351" s="339"/>
    </row>
    <row r="352" spans="1:11" s="68" customFormat="1" ht="30" customHeight="1">
      <c r="A352" s="33">
        <v>2</v>
      </c>
      <c r="B352" s="341" t="s">
        <v>3</v>
      </c>
      <c r="C352" s="296" t="s">
        <v>697</v>
      </c>
      <c r="D352" s="296"/>
      <c r="E352" s="339"/>
      <c r="H352" s="353" t="s">
        <v>736</v>
      </c>
      <c r="I352" s="353"/>
      <c r="J352" s="353"/>
      <c r="K352" s="353"/>
    </row>
    <row r="353" spans="1:11" s="68" customFormat="1" ht="30" customHeight="1">
      <c r="A353" s="107"/>
      <c r="B353" s="342"/>
      <c r="C353" s="296"/>
      <c r="D353" s="296"/>
      <c r="E353" s="339"/>
      <c r="H353" s="353"/>
      <c r="I353" s="353"/>
      <c r="J353" s="353"/>
      <c r="K353" s="353"/>
    </row>
    <row r="354" spans="1:11" s="68" customFormat="1" ht="30" customHeight="1">
      <c r="A354" s="107">
        <v>3</v>
      </c>
      <c r="B354" s="341" t="s">
        <v>4</v>
      </c>
      <c r="C354" s="296"/>
      <c r="D354" s="296"/>
      <c r="E354" s="339"/>
      <c r="H354" s="353"/>
      <c r="I354" s="353"/>
      <c r="J354" s="353"/>
      <c r="K354" s="353"/>
    </row>
    <row r="355" spans="1:11" s="68" customFormat="1" ht="30" customHeight="1">
      <c r="A355" s="107"/>
      <c r="B355" s="342"/>
      <c r="C355" s="296" t="s">
        <v>762</v>
      </c>
      <c r="D355" s="296"/>
      <c r="E355" s="339"/>
    </row>
    <row r="356" spans="1:11" s="68" customFormat="1" ht="30" customHeight="1">
      <c r="A356" s="33">
        <v>4</v>
      </c>
      <c r="B356" s="341" t="s">
        <v>5</v>
      </c>
      <c r="C356" s="296"/>
      <c r="D356" s="296"/>
      <c r="E356" s="339"/>
    </row>
    <row r="357" spans="1:11" s="68" customFormat="1" ht="30" customHeight="1">
      <c r="A357" s="107"/>
      <c r="B357" s="342"/>
      <c r="C357" s="296"/>
      <c r="D357" s="296"/>
      <c r="E357" s="339"/>
    </row>
    <row r="358" spans="1:11" s="68" customFormat="1" ht="30" customHeight="1">
      <c r="A358" s="107">
        <v>5</v>
      </c>
      <c r="B358" s="343" t="s">
        <v>726</v>
      </c>
      <c r="C358" s="296"/>
      <c r="D358" s="296"/>
      <c r="E358" s="339"/>
    </row>
    <row r="359" spans="1:11" s="68" customFormat="1" ht="30" customHeight="1">
      <c r="A359" s="107"/>
      <c r="B359" s="344"/>
      <c r="C359" s="296"/>
      <c r="D359" s="296"/>
      <c r="E359" s="339"/>
    </row>
    <row r="360" spans="1:11" s="68" customFormat="1" ht="30" customHeight="1">
      <c r="A360" s="33">
        <v>6</v>
      </c>
      <c r="B360" s="343" t="s">
        <v>727</v>
      </c>
      <c r="C360" s="296"/>
      <c r="D360" s="296"/>
      <c r="E360" s="339"/>
    </row>
    <row r="361" spans="1:11" s="68" customFormat="1" ht="30" customHeight="1">
      <c r="A361" s="107"/>
      <c r="B361" s="344"/>
      <c r="C361" s="296"/>
      <c r="D361" s="296"/>
      <c r="E361" s="339"/>
    </row>
    <row r="362" spans="1:11" s="68" customFormat="1" ht="30" customHeight="1">
      <c r="A362" s="107">
        <v>7</v>
      </c>
      <c r="B362" s="341" t="s">
        <v>8</v>
      </c>
      <c r="C362" s="296" t="s">
        <v>711</v>
      </c>
      <c r="D362" s="296"/>
      <c r="E362" s="339"/>
    </row>
    <row r="363" spans="1:11" s="68" customFormat="1" ht="30" customHeight="1">
      <c r="A363" s="107"/>
      <c r="B363" s="342"/>
      <c r="C363" s="296"/>
      <c r="D363" s="296"/>
      <c r="E363" s="339"/>
    </row>
    <row r="364" spans="1:11" s="68" customFormat="1" ht="30" customHeight="1">
      <c r="A364" s="33">
        <v>8</v>
      </c>
      <c r="B364" s="341" t="s">
        <v>9</v>
      </c>
      <c r="C364" s="296"/>
      <c r="D364" s="296"/>
      <c r="E364" s="339"/>
    </row>
    <row r="365" spans="1:11" s="68" customFormat="1" ht="30" customHeight="1">
      <c r="A365" s="107"/>
      <c r="B365" s="342"/>
      <c r="C365" s="296"/>
      <c r="D365" s="296"/>
      <c r="E365" s="339"/>
    </row>
    <row r="366" spans="1:11" s="68" customFormat="1" ht="30" customHeight="1">
      <c r="A366" s="107">
        <v>9</v>
      </c>
      <c r="B366" s="341" t="s">
        <v>10</v>
      </c>
      <c r="C366" s="296"/>
      <c r="D366" s="296"/>
      <c r="E366" s="339"/>
    </row>
    <row r="367" spans="1:11" s="68" customFormat="1" ht="30" customHeight="1">
      <c r="A367" s="107"/>
      <c r="B367" s="342"/>
      <c r="C367" s="296"/>
      <c r="D367" s="296"/>
      <c r="E367" s="339"/>
    </row>
    <row r="368" spans="1:11" s="68" customFormat="1" ht="30" customHeight="1">
      <c r="A368" s="107">
        <v>10</v>
      </c>
      <c r="B368" s="100" t="s">
        <v>65</v>
      </c>
      <c r="C368" s="296">
        <f>VLOOKUP(E346,PragNondi!$B$9:$J$78,4,0)</f>
        <v>0</v>
      </c>
      <c r="D368" s="296"/>
      <c r="E368" s="339"/>
    </row>
    <row r="369" spans="1:11" s="68" customFormat="1" ht="30" customHeight="1">
      <c r="A369" s="107">
        <v>11</v>
      </c>
      <c r="B369" s="100" t="s">
        <v>74</v>
      </c>
      <c r="C369" s="296">
        <f>VLOOKUP(E346,PragNondi!$B$9:$J$78,5,0)</f>
        <v>0</v>
      </c>
      <c r="D369" s="296"/>
      <c r="E369" s="339"/>
    </row>
    <row r="370" spans="1:11" s="68" customFormat="1" ht="30" customHeight="1">
      <c r="A370" s="107">
        <v>12</v>
      </c>
      <c r="B370" s="100" t="s">
        <v>75</v>
      </c>
      <c r="C370" s="296">
        <f>VLOOKUP(E346,PragNondi!$B$9:$J$78,6,0)</f>
        <v>0</v>
      </c>
      <c r="D370" s="296"/>
      <c r="E370" s="339"/>
    </row>
    <row r="371" spans="1:11" s="68" customFormat="1" ht="30" customHeight="1" thickBot="1">
      <c r="A371" s="108">
        <v>13</v>
      </c>
      <c r="B371" s="109" t="s">
        <v>76</v>
      </c>
      <c r="C371" s="289" t="s">
        <v>823</v>
      </c>
      <c r="D371" s="289"/>
      <c r="E371" s="340"/>
    </row>
    <row r="372" spans="1:11" s="68" customFormat="1" ht="30" customHeight="1" thickBot="1"/>
    <row r="373" spans="1:11" ht="28.5" customHeight="1">
      <c r="A373" s="101"/>
      <c r="B373" s="345" t="s">
        <v>1230</v>
      </c>
      <c r="C373" s="345"/>
      <c r="D373" s="345"/>
      <c r="E373" s="346"/>
    </row>
    <row r="374" spans="1:11" ht="20.25" customHeight="1">
      <c r="A374" s="102"/>
      <c r="B374" s="347" t="str">
        <f>students!$G$2</f>
        <v xml:space="preserve">जिल्हा परिषद प्राथमिक शाळा कोपर्डे </v>
      </c>
      <c r="C374" s="347"/>
      <c r="D374" s="347"/>
      <c r="E374" s="348"/>
    </row>
    <row r="375" spans="1:11" ht="5.25" customHeight="1" thickBot="1">
      <c r="A375" s="103"/>
      <c r="B375" s="64"/>
      <c r="C375" s="349"/>
      <c r="D375" s="349"/>
      <c r="E375" s="104"/>
    </row>
    <row r="376" spans="1:11" ht="20.25" customHeight="1" thickBot="1">
      <c r="A376" s="102"/>
      <c r="B376" s="65" t="s">
        <v>52</v>
      </c>
      <c r="C376" s="350">
        <f>VLOOKUP(E377,students!$B$8:$D$77,3,0)</f>
        <v>0</v>
      </c>
      <c r="D376" s="350"/>
      <c r="E376" s="105" t="s">
        <v>760</v>
      </c>
      <c r="H376" s="112" t="s">
        <v>730</v>
      </c>
    </row>
    <row r="377" spans="1:11" ht="20.25" customHeight="1">
      <c r="A377" s="102"/>
      <c r="B377" s="65" t="s">
        <v>28</v>
      </c>
      <c r="C377" s="66" t="str">
        <f>students!$M$2</f>
        <v>पहिली</v>
      </c>
      <c r="D377" s="65" t="s">
        <v>71</v>
      </c>
      <c r="E377" s="110">
        <v>13</v>
      </c>
    </row>
    <row r="378" spans="1:11" ht="6" customHeight="1">
      <c r="A378" s="102"/>
      <c r="E378" s="105"/>
    </row>
    <row r="379" spans="1:11" s="68" customFormat="1" ht="28.5" customHeight="1">
      <c r="A379" s="351" t="s">
        <v>728</v>
      </c>
      <c r="B379" s="332"/>
      <c r="C379" s="332"/>
      <c r="D379" s="332"/>
      <c r="E379" s="352"/>
      <c r="H379" s="280" t="s">
        <v>731</v>
      </c>
      <c r="I379" s="280"/>
      <c r="J379" s="280"/>
    </row>
    <row r="380" spans="1:11" s="68" customFormat="1" ht="16.5" customHeight="1">
      <c r="A380" s="106"/>
      <c r="B380" s="99" t="s">
        <v>60</v>
      </c>
      <c r="C380" s="296" t="s">
        <v>72</v>
      </c>
      <c r="D380" s="296"/>
      <c r="E380" s="339"/>
      <c r="H380" s="280"/>
      <c r="I380" s="280"/>
      <c r="J380" s="280"/>
    </row>
    <row r="381" spans="1:11" s="68" customFormat="1" ht="30" customHeight="1">
      <c r="A381" s="107">
        <v>1</v>
      </c>
      <c r="B381" s="341" t="s">
        <v>73</v>
      </c>
      <c r="C381" s="296" t="s">
        <v>695</v>
      </c>
      <c r="D381" s="296"/>
      <c r="E381" s="339"/>
      <c r="H381" s="280"/>
      <c r="I381" s="280"/>
      <c r="J381" s="280"/>
    </row>
    <row r="382" spans="1:11" s="68" customFormat="1" ht="30" customHeight="1">
      <c r="A382" s="107"/>
      <c r="B382" s="342"/>
      <c r="C382" s="296" t="s">
        <v>702</v>
      </c>
      <c r="D382" s="296"/>
      <c r="E382" s="339"/>
    </row>
    <row r="383" spans="1:11" s="68" customFormat="1" ht="30" customHeight="1">
      <c r="A383" s="33">
        <v>2</v>
      </c>
      <c r="B383" s="341" t="s">
        <v>3</v>
      </c>
      <c r="C383" s="296" t="s">
        <v>697</v>
      </c>
      <c r="D383" s="296"/>
      <c r="E383" s="339"/>
      <c r="H383" s="353" t="s">
        <v>736</v>
      </c>
      <c r="I383" s="353"/>
      <c r="J383" s="353"/>
      <c r="K383" s="353"/>
    </row>
    <row r="384" spans="1:11" s="68" customFormat="1" ht="30" customHeight="1">
      <c r="A384" s="107"/>
      <c r="B384" s="342"/>
      <c r="C384" s="296"/>
      <c r="D384" s="296"/>
      <c r="E384" s="339"/>
      <c r="H384" s="353"/>
      <c r="I384" s="353"/>
      <c r="J384" s="353"/>
      <c r="K384" s="353"/>
    </row>
    <row r="385" spans="1:11" s="68" customFormat="1" ht="30" customHeight="1">
      <c r="A385" s="107">
        <v>3</v>
      </c>
      <c r="B385" s="341" t="s">
        <v>4</v>
      </c>
      <c r="C385" s="296"/>
      <c r="D385" s="296"/>
      <c r="E385" s="339"/>
      <c r="H385" s="353"/>
      <c r="I385" s="353"/>
      <c r="J385" s="353"/>
      <c r="K385" s="353"/>
    </row>
    <row r="386" spans="1:11" s="68" customFormat="1" ht="30" customHeight="1">
      <c r="A386" s="107"/>
      <c r="B386" s="342"/>
      <c r="C386" s="296" t="s">
        <v>762</v>
      </c>
      <c r="D386" s="296"/>
      <c r="E386" s="339"/>
    </row>
    <row r="387" spans="1:11" s="68" customFormat="1" ht="30" customHeight="1">
      <c r="A387" s="33">
        <v>4</v>
      </c>
      <c r="B387" s="341" t="s">
        <v>5</v>
      </c>
      <c r="C387" s="296"/>
      <c r="D387" s="296"/>
      <c r="E387" s="339"/>
    </row>
    <row r="388" spans="1:11" s="68" customFormat="1" ht="30" customHeight="1">
      <c r="A388" s="107"/>
      <c r="B388" s="342"/>
      <c r="C388" s="296"/>
      <c r="D388" s="296"/>
      <c r="E388" s="339"/>
    </row>
    <row r="389" spans="1:11" s="68" customFormat="1" ht="30" customHeight="1">
      <c r="A389" s="107">
        <v>5</v>
      </c>
      <c r="B389" s="343" t="s">
        <v>726</v>
      </c>
      <c r="C389" s="296"/>
      <c r="D389" s="296"/>
      <c r="E389" s="339"/>
    </row>
    <row r="390" spans="1:11" s="68" customFormat="1" ht="30" customHeight="1">
      <c r="A390" s="107"/>
      <c r="B390" s="344"/>
      <c r="C390" s="296"/>
      <c r="D390" s="296"/>
      <c r="E390" s="339"/>
    </row>
    <row r="391" spans="1:11" s="68" customFormat="1" ht="30" customHeight="1">
      <c r="A391" s="33">
        <v>6</v>
      </c>
      <c r="B391" s="343" t="s">
        <v>727</v>
      </c>
      <c r="C391" s="296"/>
      <c r="D391" s="296"/>
      <c r="E391" s="339"/>
    </row>
    <row r="392" spans="1:11" s="68" customFormat="1" ht="30" customHeight="1">
      <c r="A392" s="107"/>
      <c r="B392" s="344"/>
      <c r="C392" s="296"/>
      <c r="D392" s="296"/>
      <c r="E392" s="339"/>
    </row>
    <row r="393" spans="1:11" s="68" customFormat="1" ht="30" customHeight="1">
      <c r="A393" s="107">
        <v>7</v>
      </c>
      <c r="B393" s="341" t="s">
        <v>8</v>
      </c>
      <c r="C393" s="296" t="s">
        <v>711</v>
      </c>
      <c r="D393" s="296"/>
      <c r="E393" s="339"/>
    </row>
    <row r="394" spans="1:11" s="68" customFormat="1" ht="30" customHeight="1">
      <c r="A394" s="107"/>
      <c r="B394" s="342"/>
      <c r="C394" s="296"/>
      <c r="D394" s="296"/>
      <c r="E394" s="339"/>
    </row>
    <row r="395" spans="1:11" s="68" customFormat="1" ht="30" customHeight="1">
      <c r="A395" s="33">
        <v>8</v>
      </c>
      <c r="B395" s="341" t="s">
        <v>9</v>
      </c>
      <c r="C395" s="296"/>
      <c r="D395" s="296"/>
      <c r="E395" s="339"/>
    </row>
    <row r="396" spans="1:11" s="68" customFormat="1" ht="30" customHeight="1">
      <c r="A396" s="107"/>
      <c r="B396" s="342"/>
      <c r="C396" s="296"/>
      <c r="D396" s="296"/>
      <c r="E396" s="339"/>
    </row>
    <row r="397" spans="1:11" s="68" customFormat="1" ht="30" customHeight="1">
      <c r="A397" s="107">
        <v>9</v>
      </c>
      <c r="B397" s="341" t="s">
        <v>10</v>
      </c>
      <c r="C397" s="296"/>
      <c r="D397" s="296"/>
      <c r="E397" s="339"/>
    </row>
    <row r="398" spans="1:11" s="68" customFormat="1" ht="30" customHeight="1">
      <c r="A398" s="107"/>
      <c r="B398" s="342"/>
      <c r="C398" s="296"/>
      <c r="D398" s="296"/>
      <c r="E398" s="339"/>
    </row>
    <row r="399" spans="1:11" s="68" customFormat="1" ht="30" customHeight="1">
      <c r="A399" s="107">
        <v>10</v>
      </c>
      <c r="B399" s="100" t="s">
        <v>65</v>
      </c>
      <c r="C399" s="296">
        <f>VLOOKUP(E377,PragNondi!$B$9:$J$78,4,0)</f>
        <v>0</v>
      </c>
      <c r="D399" s="296"/>
      <c r="E399" s="339"/>
    </row>
    <row r="400" spans="1:11" s="68" customFormat="1" ht="30" customHeight="1">
      <c r="A400" s="107">
        <v>11</v>
      </c>
      <c r="B400" s="100" t="s">
        <v>74</v>
      </c>
      <c r="C400" s="296">
        <f>VLOOKUP(E377,PragNondi!$B$9:$J$78,5,0)</f>
        <v>0</v>
      </c>
      <c r="D400" s="296"/>
      <c r="E400" s="339"/>
    </row>
    <row r="401" spans="1:11" s="68" customFormat="1" ht="30" customHeight="1">
      <c r="A401" s="107">
        <v>12</v>
      </c>
      <c r="B401" s="100" t="s">
        <v>75</v>
      </c>
      <c r="C401" s="296">
        <f>VLOOKUP(E377,PragNondi!$B$9:$J$78,6,0)</f>
        <v>0</v>
      </c>
      <c r="D401" s="296"/>
      <c r="E401" s="339"/>
    </row>
    <row r="402" spans="1:11" s="68" customFormat="1" ht="30" customHeight="1" thickBot="1">
      <c r="A402" s="108">
        <v>13</v>
      </c>
      <c r="B402" s="109" t="s">
        <v>76</v>
      </c>
      <c r="C402" s="289" t="s">
        <v>823</v>
      </c>
      <c r="D402" s="289"/>
      <c r="E402" s="340"/>
    </row>
    <row r="403" spans="1:11" s="68" customFormat="1" ht="30" customHeight="1" thickBot="1"/>
    <row r="404" spans="1:11" ht="28.5" customHeight="1">
      <c r="A404" s="101"/>
      <c r="B404" s="345" t="s">
        <v>1230</v>
      </c>
      <c r="C404" s="345"/>
      <c r="D404" s="345"/>
      <c r="E404" s="346"/>
    </row>
    <row r="405" spans="1:11" ht="20.25" customHeight="1">
      <c r="A405" s="102"/>
      <c r="B405" s="347" t="str">
        <f>students!$G$2</f>
        <v xml:space="preserve">जिल्हा परिषद प्राथमिक शाळा कोपर्डे </v>
      </c>
      <c r="C405" s="347"/>
      <c r="D405" s="347"/>
      <c r="E405" s="348"/>
    </row>
    <row r="406" spans="1:11" ht="5.25" customHeight="1" thickBot="1">
      <c r="A406" s="103"/>
      <c r="B406" s="64"/>
      <c r="C406" s="349"/>
      <c r="D406" s="349"/>
      <c r="E406" s="104"/>
    </row>
    <row r="407" spans="1:11" ht="20.25" customHeight="1" thickBot="1">
      <c r="A407" s="102"/>
      <c r="B407" s="65" t="s">
        <v>52</v>
      </c>
      <c r="C407" s="350">
        <f>VLOOKUP(E408,students!$B$8:$D$77,3,0)</f>
        <v>0</v>
      </c>
      <c r="D407" s="350"/>
      <c r="E407" s="105" t="s">
        <v>760</v>
      </c>
      <c r="H407" s="112" t="s">
        <v>730</v>
      </c>
    </row>
    <row r="408" spans="1:11" ht="20.25" customHeight="1">
      <c r="A408" s="102"/>
      <c r="B408" s="65" t="s">
        <v>28</v>
      </c>
      <c r="C408" s="66" t="str">
        <f>students!$M$2</f>
        <v>पहिली</v>
      </c>
      <c r="D408" s="65" t="s">
        <v>71</v>
      </c>
      <c r="E408" s="110">
        <v>14</v>
      </c>
    </row>
    <row r="409" spans="1:11" ht="6" customHeight="1">
      <c r="A409" s="102"/>
      <c r="E409" s="105"/>
    </row>
    <row r="410" spans="1:11" s="68" customFormat="1" ht="28.5" customHeight="1">
      <c r="A410" s="351" t="s">
        <v>728</v>
      </c>
      <c r="B410" s="332"/>
      <c r="C410" s="332"/>
      <c r="D410" s="332"/>
      <c r="E410" s="352"/>
      <c r="H410" s="280" t="s">
        <v>731</v>
      </c>
      <c r="I410" s="280"/>
      <c r="J410" s="280"/>
    </row>
    <row r="411" spans="1:11" s="68" customFormat="1" ht="16.5" customHeight="1">
      <c r="A411" s="106"/>
      <c r="B411" s="99" t="s">
        <v>60</v>
      </c>
      <c r="C411" s="296" t="s">
        <v>72</v>
      </c>
      <c r="D411" s="296"/>
      <c r="E411" s="339"/>
      <c r="H411" s="280"/>
      <c r="I411" s="280"/>
      <c r="J411" s="280"/>
    </row>
    <row r="412" spans="1:11" s="68" customFormat="1" ht="30" customHeight="1">
      <c r="A412" s="107">
        <v>1</v>
      </c>
      <c r="B412" s="341" t="s">
        <v>73</v>
      </c>
      <c r="C412" s="296" t="s">
        <v>695</v>
      </c>
      <c r="D412" s="296"/>
      <c r="E412" s="339"/>
      <c r="H412" s="280"/>
      <c r="I412" s="280"/>
      <c r="J412" s="280"/>
    </row>
    <row r="413" spans="1:11" s="68" customFormat="1" ht="30" customHeight="1">
      <c r="A413" s="107"/>
      <c r="B413" s="342"/>
      <c r="C413" s="296" t="s">
        <v>702</v>
      </c>
      <c r="D413" s="296"/>
      <c r="E413" s="339"/>
    </row>
    <row r="414" spans="1:11" s="68" customFormat="1" ht="30" customHeight="1">
      <c r="A414" s="33">
        <v>2</v>
      </c>
      <c r="B414" s="341" t="s">
        <v>3</v>
      </c>
      <c r="C414" s="296" t="s">
        <v>697</v>
      </c>
      <c r="D414" s="296"/>
      <c r="E414" s="339"/>
      <c r="H414" s="353" t="s">
        <v>736</v>
      </c>
      <c r="I414" s="353"/>
      <c r="J414" s="353"/>
      <c r="K414" s="353"/>
    </row>
    <row r="415" spans="1:11" s="68" customFormat="1" ht="30" customHeight="1">
      <c r="A415" s="107"/>
      <c r="B415" s="342"/>
      <c r="C415" s="296"/>
      <c r="D415" s="296"/>
      <c r="E415" s="339"/>
      <c r="H415" s="353"/>
      <c r="I415" s="353"/>
      <c r="J415" s="353"/>
      <c r="K415" s="353"/>
    </row>
    <row r="416" spans="1:11" s="68" customFormat="1" ht="30" customHeight="1">
      <c r="A416" s="107">
        <v>3</v>
      </c>
      <c r="B416" s="341" t="s">
        <v>4</v>
      </c>
      <c r="C416" s="296"/>
      <c r="D416" s="296"/>
      <c r="E416" s="339"/>
      <c r="H416" s="353"/>
      <c r="I416" s="353"/>
      <c r="J416" s="353"/>
      <c r="K416" s="353"/>
    </row>
    <row r="417" spans="1:5" s="68" customFormat="1" ht="30" customHeight="1">
      <c r="A417" s="107"/>
      <c r="B417" s="342"/>
      <c r="C417" s="296" t="s">
        <v>762</v>
      </c>
      <c r="D417" s="296"/>
      <c r="E417" s="339"/>
    </row>
    <row r="418" spans="1:5" s="68" customFormat="1" ht="30" customHeight="1">
      <c r="A418" s="33">
        <v>4</v>
      </c>
      <c r="B418" s="341" t="s">
        <v>5</v>
      </c>
      <c r="C418" s="296"/>
      <c r="D418" s="296"/>
      <c r="E418" s="339"/>
    </row>
    <row r="419" spans="1:5" s="68" customFormat="1" ht="30" customHeight="1">
      <c r="A419" s="107"/>
      <c r="B419" s="342"/>
      <c r="C419" s="296"/>
      <c r="D419" s="296"/>
      <c r="E419" s="339"/>
    </row>
    <row r="420" spans="1:5" s="68" customFormat="1" ht="30" customHeight="1">
      <c r="A420" s="107">
        <v>5</v>
      </c>
      <c r="B420" s="343" t="s">
        <v>726</v>
      </c>
      <c r="C420" s="296"/>
      <c r="D420" s="296"/>
      <c r="E420" s="339"/>
    </row>
    <row r="421" spans="1:5" s="68" customFormat="1" ht="30" customHeight="1">
      <c r="A421" s="107"/>
      <c r="B421" s="344"/>
      <c r="C421" s="296"/>
      <c r="D421" s="296"/>
      <c r="E421" s="339"/>
    </row>
    <row r="422" spans="1:5" s="68" customFormat="1" ht="30" customHeight="1">
      <c r="A422" s="33">
        <v>6</v>
      </c>
      <c r="B422" s="343" t="s">
        <v>727</v>
      </c>
      <c r="C422" s="296"/>
      <c r="D422" s="296"/>
      <c r="E422" s="339"/>
    </row>
    <row r="423" spans="1:5" s="68" customFormat="1" ht="30" customHeight="1">
      <c r="A423" s="107"/>
      <c r="B423" s="344"/>
      <c r="C423" s="296"/>
      <c r="D423" s="296"/>
      <c r="E423" s="339"/>
    </row>
    <row r="424" spans="1:5" s="68" customFormat="1" ht="30" customHeight="1">
      <c r="A424" s="107">
        <v>7</v>
      </c>
      <c r="B424" s="341" t="s">
        <v>8</v>
      </c>
      <c r="C424" s="296" t="s">
        <v>711</v>
      </c>
      <c r="D424" s="296"/>
      <c r="E424" s="339"/>
    </row>
    <row r="425" spans="1:5" s="68" customFormat="1" ht="30" customHeight="1">
      <c r="A425" s="107"/>
      <c r="B425" s="342"/>
      <c r="C425" s="296"/>
      <c r="D425" s="296"/>
      <c r="E425" s="339"/>
    </row>
    <row r="426" spans="1:5" s="68" customFormat="1" ht="30" customHeight="1">
      <c r="A426" s="33">
        <v>8</v>
      </c>
      <c r="B426" s="341" t="s">
        <v>9</v>
      </c>
      <c r="C426" s="296"/>
      <c r="D426" s="296"/>
      <c r="E426" s="339"/>
    </row>
    <row r="427" spans="1:5" s="68" customFormat="1" ht="30" customHeight="1">
      <c r="A427" s="107"/>
      <c r="B427" s="342"/>
      <c r="C427" s="296"/>
      <c r="D427" s="296"/>
      <c r="E427" s="339"/>
    </row>
    <row r="428" spans="1:5" s="68" customFormat="1" ht="30" customHeight="1">
      <c r="A428" s="107">
        <v>9</v>
      </c>
      <c r="B428" s="341" t="s">
        <v>10</v>
      </c>
      <c r="C428" s="296"/>
      <c r="D428" s="296"/>
      <c r="E428" s="339"/>
    </row>
    <row r="429" spans="1:5" s="68" customFormat="1" ht="30" customHeight="1">
      <c r="A429" s="107"/>
      <c r="B429" s="342"/>
      <c r="C429" s="296"/>
      <c r="D429" s="296"/>
      <c r="E429" s="339"/>
    </row>
    <row r="430" spans="1:5" s="68" customFormat="1" ht="30" customHeight="1">
      <c r="A430" s="107">
        <v>10</v>
      </c>
      <c r="B430" s="100" t="s">
        <v>65</v>
      </c>
      <c r="C430" s="296">
        <f>VLOOKUP(E408,PragNondi!$B$9:$J$78,4,0)</f>
        <v>0</v>
      </c>
      <c r="D430" s="296"/>
      <c r="E430" s="339"/>
    </row>
    <row r="431" spans="1:5" s="68" customFormat="1" ht="30" customHeight="1">
      <c r="A431" s="107">
        <v>11</v>
      </c>
      <c r="B431" s="100" t="s">
        <v>74</v>
      </c>
      <c r="C431" s="296">
        <f>VLOOKUP(E408,PragNondi!$B$9:$J$78,5,0)</f>
        <v>0</v>
      </c>
      <c r="D431" s="296"/>
      <c r="E431" s="339"/>
    </row>
    <row r="432" spans="1:5" s="68" customFormat="1" ht="30" customHeight="1">
      <c r="A432" s="107">
        <v>12</v>
      </c>
      <c r="B432" s="100" t="s">
        <v>75</v>
      </c>
      <c r="C432" s="296">
        <f>VLOOKUP(E408,PragNondi!$B$9:$J$78,6,0)</f>
        <v>0</v>
      </c>
      <c r="D432" s="296"/>
      <c r="E432" s="339"/>
    </row>
    <row r="433" spans="1:11" s="68" customFormat="1" ht="30" customHeight="1" thickBot="1">
      <c r="A433" s="108">
        <v>13</v>
      </c>
      <c r="B433" s="109" t="s">
        <v>76</v>
      </c>
      <c r="C433" s="289" t="s">
        <v>823</v>
      </c>
      <c r="D433" s="289"/>
      <c r="E433" s="340"/>
    </row>
    <row r="434" spans="1:11" s="68" customFormat="1" ht="30" customHeight="1" thickBot="1"/>
    <row r="435" spans="1:11" ht="28.5" customHeight="1">
      <c r="A435" s="101"/>
      <c r="B435" s="345" t="s">
        <v>1230</v>
      </c>
      <c r="C435" s="345"/>
      <c r="D435" s="345"/>
      <c r="E435" s="346"/>
    </row>
    <row r="436" spans="1:11" ht="20.25" customHeight="1">
      <c r="A436" s="102"/>
      <c r="B436" s="347" t="str">
        <f>students!$G$2</f>
        <v xml:space="preserve">जिल्हा परिषद प्राथमिक शाळा कोपर्डे </v>
      </c>
      <c r="C436" s="347"/>
      <c r="D436" s="347"/>
      <c r="E436" s="348"/>
    </row>
    <row r="437" spans="1:11" ht="5.25" customHeight="1" thickBot="1">
      <c r="A437" s="103"/>
      <c r="B437" s="64"/>
      <c r="C437" s="349"/>
      <c r="D437" s="349"/>
      <c r="E437" s="104"/>
    </row>
    <row r="438" spans="1:11" ht="20.25" customHeight="1" thickBot="1">
      <c r="A438" s="102"/>
      <c r="B438" s="65" t="s">
        <v>52</v>
      </c>
      <c r="C438" s="350">
        <f>VLOOKUP(E439,students!$B$8:$D$77,3,0)</f>
        <v>0</v>
      </c>
      <c r="D438" s="350"/>
      <c r="E438" s="105" t="s">
        <v>760</v>
      </c>
      <c r="H438" s="112" t="s">
        <v>730</v>
      </c>
    </row>
    <row r="439" spans="1:11" ht="20.25" customHeight="1">
      <c r="A439" s="102"/>
      <c r="B439" s="65" t="s">
        <v>28</v>
      </c>
      <c r="C439" s="66" t="str">
        <f>students!$M$2</f>
        <v>पहिली</v>
      </c>
      <c r="D439" s="65" t="s">
        <v>71</v>
      </c>
      <c r="E439" s="110">
        <v>15</v>
      </c>
    </row>
    <row r="440" spans="1:11" ht="6" customHeight="1">
      <c r="A440" s="102"/>
      <c r="E440" s="105"/>
    </row>
    <row r="441" spans="1:11" s="68" customFormat="1" ht="28.5" customHeight="1">
      <c r="A441" s="351" t="s">
        <v>728</v>
      </c>
      <c r="B441" s="332"/>
      <c r="C441" s="332"/>
      <c r="D441" s="332"/>
      <c r="E441" s="352"/>
      <c r="H441" s="280" t="s">
        <v>731</v>
      </c>
      <c r="I441" s="280"/>
      <c r="J441" s="280"/>
    </row>
    <row r="442" spans="1:11" s="68" customFormat="1" ht="16.5" customHeight="1">
      <c r="A442" s="106"/>
      <c r="B442" s="99" t="s">
        <v>60</v>
      </c>
      <c r="C442" s="296" t="s">
        <v>72</v>
      </c>
      <c r="D442" s="296"/>
      <c r="E442" s="339"/>
      <c r="H442" s="280"/>
      <c r="I442" s="280"/>
      <c r="J442" s="280"/>
    </row>
    <row r="443" spans="1:11" s="68" customFormat="1" ht="30" customHeight="1">
      <c r="A443" s="107">
        <v>1</v>
      </c>
      <c r="B443" s="341" t="s">
        <v>73</v>
      </c>
      <c r="C443" s="296" t="s">
        <v>695</v>
      </c>
      <c r="D443" s="296"/>
      <c r="E443" s="339"/>
      <c r="H443" s="280"/>
      <c r="I443" s="280"/>
      <c r="J443" s="280"/>
    </row>
    <row r="444" spans="1:11" s="68" customFormat="1" ht="30" customHeight="1">
      <c r="A444" s="107"/>
      <c r="B444" s="342"/>
      <c r="C444" s="296" t="s">
        <v>702</v>
      </c>
      <c r="D444" s="296"/>
      <c r="E444" s="339"/>
    </row>
    <row r="445" spans="1:11" s="68" customFormat="1" ht="30" customHeight="1">
      <c r="A445" s="33">
        <v>2</v>
      </c>
      <c r="B445" s="341" t="s">
        <v>3</v>
      </c>
      <c r="C445" s="296" t="s">
        <v>697</v>
      </c>
      <c r="D445" s="296"/>
      <c r="E445" s="339"/>
      <c r="H445" s="353" t="s">
        <v>736</v>
      </c>
      <c r="I445" s="353"/>
      <c r="J445" s="353"/>
      <c r="K445" s="353"/>
    </row>
    <row r="446" spans="1:11" s="68" customFormat="1" ht="30" customHeight="1">
      <c r="A446" s="107"/>
      <c r="B446" s="342"/>
      <c r="C446" s="296"/>
      <c r="D446" s="296"/>
      <c r="E446" s="339"/>
      <c r="H446" s="353"/>
      <c r="I446" s="353"/>
      <c r="J446" s="353"/>
      <c r="K446" s="353"/>
    </row>
    <row r="447" spans="1:11" s="68" customFormat="1" ht="30" customHeight="1">
      <c r="A447" s="107">
        <v>3</v>
      </c>
      <c r="B447" s="341" t="s">
        <v>4</v>
      </c>
      <c r="C447" s="296"/>
      <c r="D447" s="296"/>
      <c r="E447" s="339"/>
      <c r="H447" s="353"/>
      <c r="I447" s="353"/>
      <c r="J447" s="353"/>
      <c r="K447" s="353"/>
    </row>
    <row r="448" spans="1:11" s="68" customFormat="1" ht="30" customHeight="1">
      <c r="A448" s="107"/>
      <c r="B448" s="342"/>
      <c r="C448" s="296" t="s">
        <v>762</v>
      </c>
      <c r="D448" s="296"/>
      <c r="E448" s="339"/>
    </row>
    <row r="449" spans="1:5" s="68" customFormat="1" ht="30" customHeight="1">
      <c r="A449" s="33">
        <v>4</v>
      </c>
      <c r="B449" s="341" t="s">
        <v>5</v>
      </c>
      <c r="C449" s="296"/>
      <c r="D449" s="296"/>
      <c r="E449" s="339"/>
    </row>
    <row r="450" spans="1:5" s="68" customFormat="1" ht="30" customHeight="1">
      <c r="A450" s="107"/>
      <c r="B450" s="342"/>
      <c r="C450" s="296"/>
      <c r="D450" s="296"/>
      <c r="E450" s="339"/>
    </row>
    <row r="451" spans="1:5" s="68" customFormat="1" ht="30" customHeight="1">
      <c r="A451" s="107">
        <v>5</v>
      </c>
      <c r="B451" s="343" t="s">
        <v>726</v>
      </c>
      <c r="C451" s="296"/>
      <c r="D451" s="296"/>
      <c r="E451" s="339"/>
    </row>
    <row r="452" spans="1:5" s="68" customFormat="1" ht="30" customHeight="1">
      <c r="A452" s="107"/>
      <c r="B452" s="344"/>
      <c r="C452" s="296"/>
      <c r="D452" s="296"/>
      <c r="E452" s="339"/>
    </row>
    <row r="453" spans="1:5" s="68" customFormat="1" ht="30" customHeight="1">
      <c r="A453" s="33">
        <v>6</v>
      </c>
      <c r="B453" s="343" t="s">
        <v>727</v>
      </c>
      <c r="C453" s="296"/>
      <c r="D453" s="296"/>
      <c r="E453" s="339"/>
    </row>
    <row r="454" spans="1:5" s="68" customFormat="1" ht="30" customHeight="1">
      <c r="A454" s="107"/>
      <c r="B454" s="344"/>
      <c r="C454" s="296"/>
      <c r="D454" s="296"/>
      <c r="E454" s="339"/>
    </row>
    <row r="455" spans="1:5" s="68" customFormat="1" ht="30" customHeight="1">
      <c r="A455" s="107">
        <v>7</v>
      </c>
      <c r="B455" s="341" t="s">
        <v>8</v>
      </c>
      <c r="C455" s="296" t="s">
        <v>711</v>
      </c>
      <c r="D455" s="296"/>
      <c r="E455" s="339"/>
    </row>
    <row r="456" spans="1:5" s="68" customFormat="1" ht="30" customHeight="1">
      <c r="A456" s="107"/>
      <c r="B456" s="342"/>
      <c r="C456" s="296"/>
      <c r="D456" s="296"/>
      <c r="E456" s="339"/>
    </row>
    <row r="457" spans="1:5" s="68" customFormat="1" ht="30" customHeight="1">
      <c r="A457" s="33">
        <v>8</v>
      </c>
      <c r="B457" s="341" t="s">
        <v>9</v>
      </c>
      <c r="C457" s="296"/>
      <c r="D457" s="296"/>
      <c r="E457" s="339"/>
    </row>
    <row r="458" spans="1:5" s="68" customFormat="1" ht="30" customHeight="1">
      <c r="A458" s="107"/>
      <c r="B458" s="342"/>
      <c r="C458" s="296"/>
      <c r="D458" s="296"/>
      <c r="E458" s="339"/>
    </row>
    <row r="459" spans="1:5" s="68" customFormat="1" ht="30" customHeight="1">
      <c r="A459" s="107">
        <v>9</v>
      </c>
      <c r="B459" s="341" t="s">
        <v>10</v>
      </c>
      <c r="C459" s="296"/>
      <c r="D459" s="296"/>
      <c r="E459" s="339"/>
    </row>
    <row r="460" spans="1:5" s="68" customFormat="1" ht="30" customHeight="1">
      <c r="A460" s="107"/>
      <c r="B460" s="342"/>
      <c r="C460" s="296"/>
      <c r="D460" s="296"/>
      <c r="E460" s="339"/>
    </row>
    <row r="461" spans="1:5" s="68" customFormat="1" ht="30" customHeight="1">
      <c r="A461" s="107">
        <v>10</v>
      </c>
      <c r="B461" s="100" t="s">
        <v>65</v>
      </c>
      <c r="C461" s="296">
        <f>VLOOKUP(E439,PragNondi!$B$9:$J$78,4,0)</f>
        <v>0</v>
      </c>
      <c r="D461" s="296"/>
      <c r="E461" s="339"/>
    </row>
    <row r="462" spans="1:5" s="68" customFormat="1" ht="30" customHeight="1">
      <c r="A462" s="107">
        <v>11</v>
      </c>
      <c r="B462" s="100" t="s">
        <v>74</v>
      </c>
      <c r="C462" s="296">
        <f>VLOOKUP(E439,PragNondi!$B$9:$J$78,5,0)</f>
        <v>0</v>
      </c>
      <c r="D462" s="296"/>
      <c r="E462" s="339"/>
    </row>
    <row r="463" spans="1:5" s="68" customFormat="1" ht="30" customHeight="1">
      <c r="A463" s="107">
        <v>12</v>
      </c>
      <c r="B463" s="100" t="s">
        <v>75</v>
      </c>
      <c r="C463" s="296">
        <f>VLOOKUP(E439,PragNondi!$B$9:$J$78,6,0)</f>
        <v>0</v>
      </c>
      <c r="D463" s="296"/>
      <c r="E463" s="339"/>
    </row>
    <row r="464" spans="1:5" s="68" customFormat="1" ht="30" customHeight="1" thickBot="1">
      <c r="A464" s="108">
        <v>13</v>
      </c>
      <c r="B464" s="109" t="s">
        <v>76</v>
      </c>
      <c r="C464" s="289" t="s">
        <v>823</v>
      </c>
      <c r="D464" s="289"/>
      <c r="E464" s="340"/>
    </row>
    <row r="465" spans="1:11" s="68" customFormat="1" ht="30" customHeight="1" thickBot="1"/>
    <row r="466" spans="1:11" ht="28.5" customHeight="1">
      <c r="A466" s="101"/>
      <c r="B466" s="345" t="s">
        <v>1230</v>
      </c>
      <c r="C466" s="345"/>
      <c r="D466" s="345"/>
      <c r="E466" s="346"/>
    </row>
    <row r="467" spans="1:11" ht="20.25" customHeight="1">
      <c r="A467" s="102"/>
      <c r="B467" s="347" t="str">
        <f>students!$G$2</f>
        <v xml:space="preserve">जिल्हा परिषद प्राथमिक शाळा कोपर्डे </v>
      </c>
      <c r="C467" s="347"/>
      <c r="D467" s="347"/>
      <c r="E467" s="348"/>
    </row>
    <row r="468" spans="1:11" ht="5.25" customHeight="1" thickBot="1">
      <c r="A468" s="103"/>
      <c r="B468" s="64"/>
      <c r="C468" s="349"/>
      <c r="D468" s="349"/>
      <c r="E468" s="104"/>
    </row>
    <row r="469" spans="1:11" ht="20.25" customHeight="1" thickBot="1">
      <c r="A469" s="102"/>
      <c r="B469" s="65" t="s">
        <v>52</v>
      </c>
      <c r="C469" s="350">
        <f>VLOOKUP(E470,students!$B$8:$D$77,3,0)</f>
        <v>0</v>
      </c>
      <c r="D469" s="350"/>
      <c r="E469" s="105" t="s">
        <v>760</v>
      </c>
      <c r="H469" s="112" t="s">
        <v>730</v>
      </c>
    </row>
    <row r="470" spans="1:11" ht="20.25" customHeight="1">
      <c r="A470" s="102"/>
      <c r="B470" s="65" t="s">
        <v>28</v>
      </c>
      <c r="C470" s="66" t="str">
        <f>students!$M$2</f>
        <v>पहिली</v>
      </c>
      <c r="D470" s="65" t="s">
        <v>71</v>
      </c>
      <c r="E470" s="110">
        <v>16</v>
      </c>
    </row>
    <row r="471" spans="1:11" ht="6" customHeight="1">
      <c r="A471" s="102"/>
      <c r="E471" s="105"/>
    </row>
    <row r="472" spans="1:11" s="68" customFormat="1" ht="28.5" customHeight="1">
      <c r="A472" s="351" t="s">
        <v>728</v>
      </c>
      <c r="B472" s="332"/>
      <c r="C472" s="332"/>
      <c r="D472" s="332"/>
      <c r="E472" s="352"/>
      <c r="H472" s="280" t="s">
        <v>731</v>
      </c>
      <c r="I472" s="280"/>
      <c r="J472" s="280"/>
    </row>
    <row r="473" spans="1:11" s="68" customFormat="1" ht="16.5" customHeight="1">
      <c r="A473" s="106"/>
      <c r="B473" s="99" t="s">
        <v>60</v>
      </c>
      <c r="C473" s="296" t="s">
        <v>72</v>
      </c>
      <c r="D473" s="296"/>
      <c r="E473" s="339"/>
      <c r="H473" s="280"/>
      <c r="I473" s="280"/>
      <c r="J473" s="280"/>
    </row>
    <row r="474" spans="1:11" s="68" customFormat="1" ht="30" customHeight="1">
      <c r="A474" s="107">
        <v>1</v>
      </c>
      <c r="B474" s="341" t="s">
        <v>73</v>
      </c>
      <c r="C474" s="296" t="s">
        <v>695</v>
      </c>
      <c r="D474" s="296"/>
      <c r="E474" s="339"/>
      <c r="H474" s="280"/>
      <c r="I474" s="280"/>
      <c r="J474" s="280"/>
    </row>
    <row r="475" spans="1:11" s="68" customFormat="1" ht="30" customHeight="1">
      <c r="A475" s="107"/>
      <c r="B475" s="342"/>
      <c r="C475" s="296" t="s">
        <v>702</v>
      </c>
      <c r="D475" s="296"/>
      <c r="E475" s="339"/>
    </row>
    <row r="476" spans="1:11" s="68" customFormat="1" ht="30" customHeight="1">
      <c r="A476" s="33">
        <v>2</v>
      </c>
      <c r="B476" s="341" t="s">
        <v>3</v>
      </c>
      <c r="C476" s="296" t="s">
        <v>697</v>
      </c>
      <c r="D476" s="296"/>
      <c r="E476" s="339"/>
      <c r="H476" s="353" t="s">
        <v>736</v>
      </c>
      <c r="I476" s="353"/>
      <c r="J476" s="353"/>
      <c r="K476" s="353"/>
    </row>
    <row r="477" spans="1:11" s="68" customFormat="1" ht="30" customHeight="1">
      <c r="A477" s="107"/>
      <c r="B477" s="342"/>
      <c r="C477" s="296"/>
      <c r="D477" s="296"/>
      <c r="E477" s="339"/>
      <c r="H477" s="353"/>
      <c r="I477" s="353"/>
      <c r="J477" s="353"/>
      <c r="K477" s="353"/>
    </row>
    <row r="478" spans="1:11" s="68" customFormat="1" ht="30" customHeight="1">
      <c r="A478" s="107">
        <v>3</v>
      </c>
      <c r="B478" s="341" t="s">
        <v>4</v>
      </c>
      <c r="C478" s="296"/>
      <c r="D478" s="296"/>
      <c r="E478" s="339"/>
      <c r="H478" s="353"/>
      <c r="I478" s="353"/>
      <c r="J478" s="353"/>
      <c r="K478" s="353"/>
    </row>
    <row r="479" spans="1:11" s="68" customFormat="1" ht="30" customHeight="1">
      <c r="A479" s="107"/>
      <c r="B479" s="342"/>
      <c r="C479" s="296" t="s">
        <v>762</v>
      </c>
      <c r="D479" s="296"/>
      <c r="E479" s="339"/>
    </row>
    <row r="480" spans="1:11" s="68" customFormat="1" ht="30" customHeight="1">
      <c r="A480" s="33">
        <v>4</v>
      </c>
      <c r="B480" s="341" t="s">
        <v>5</v>
      </c>
      <c r="C480" s="296"/>
      <c r="D480" s="296"/>
      <c r="E480" s="339"/>
    </row>
    <row r="481" spans="1:5" s="68" customFormat="1" ht="30" customHeight="1">
      <c r="A481" s="107"/>
      <c r="B481" s="342"/>
      <c r="C481" s="296"/>
      <c r="D481" s="296"/>
      <c r="E481" s="339"/>
    </row>
    <row r="482" spans="1:5" s="68" customFormat="1" ht="30" customHeight="1">
      <c r="A482" s="107">
        <v>5</v>
      </c>
      <c r="B482" s="343" t="s">
        <v>726</v>
      </c>
      <c r="C482" s="296"/>
      <c r="D482" s="296"/>
      <c r="E482" s="339"/>
    </row>
    <row r="483" spans="1:5" s="68" customFormat="1" ht="30" customHeight="1">
      <c r="A483" s="107"/>
      <c r="B483" s="344"/>
      <c r="C483" s="296"/>
      <c r="D483" s="296"/>
      <c r="E483" s="339"/>
    </row>
    <row r="484" spans="1:5" s="68" customFormat="1" ht="30" customHeight="1">
      <c r="A484" s="33">
        <v>6</v>
      </c>
      <c r="B484" s="343" t="s">
        <v>727</v>
      </c>
      <c r="C484" s="296"/>
      <c r="D484" s="296"/>
      <c r="E484" s="339"/>
    </row>
    <row r="485" spans="1:5" s="68" customFormat="1" ht="30" customHeight="1">
      <c r="A485" s="107"/>
      <c r="B485" s="344"/>
      <c r="C485" s="296"/>
      <c r="D485" s="296"/>
      <c r="E485" s="339"/>
    </row>
    <row r="486" spans="1:5" s="68" customFormat="1" ht="30" customHeight="1">
      <c r="A486" s="107">
        <v>7</v>
      </c>
      <c r="B486" s="341" t="s">
        <v>8</v>
      </c>
      <c r="C486" s="296" t="s">
        <v>711</v>
      </c>
      <c r="D486" s="296"/>
      <c r="E486" s="339"/>
    </row>
    <row r="487" spans="1:5" s="68" customFormat="1" ht="30" customHeight="1">
      <c r="A487" s="107"/>
      <c r="B487" s="342"/>
      <c r="C487" s="296"/>
      <c r="D487" s="296"/>
      <c r="E487" s="339"/>
    </row>
    <row r="488" spans="1:5" s="68" customFormat="1" ht="30" customHeight="1">
      <c r="A488" s="33">
        <v>8</v>
      </c>
      <c r="B488" s="341" t="s">
        <v>9</v>
      </c>
      <c r="C488" s="296"/>
      <c r="D488" s="296"/>
      <c r="E488" s="339"/>
    </row>
    <row r="489" spans="1:5" s="68" customFormat="1" ht="30" customHeight="1">
      <c r="A489" s="107"/>
      <c r="B489" s="342"/>
      <c r="C489" s="296"/>
      <c r="D489" s="296"/>
      <c r="E489" s="339"/>
    </row>
    <row r="490" spans="1:5" s="68" customFormat="1" ht="30" customHeight="1">
      <c r="A490" s="107">
        <v>9</v>
      </c>
      <c r="B490" s="341" t="s">
        <v>10</v>
      </c>
      <c r="C490" s="296"/>
      <c r="D490" s="296"/>
      <c r="E490" s="339"/>
    </row>
    <row r="491" spans="1:5" s="68" customFormat="1" ht="30" customHeight="1">
      <c r="A491" s="107"/>
      <c r="B491" s="342"/>
      <c r="C491" s="296"/>
      <c r="D491" s="296"/>
      <c r="E491" s="339"/>
    </row>
    <row r="492" spans="1:5" s="68" customFormat="1" ht="30" customHeight="1">
      <c r="A492" s="107">
        <v>10</v>
      </c>
      <c r="B492" s="100" t="s">
        <v>65</v>
      </c>
      <c r="C492" s="296">
        <f>VLOOKUP(E470,PragNondi!$B$9:$J$78,4,0)</f>
        <v>0</v>
      </c>
      <c r="D492" s="296"/>
      <c r="E492" s="339"/>
    </row>
    <row r="493" spans="1:5" s="68" customFormat="1" ht="30" customHeight="1">
      <c r="A493" s="107">
        <v>11</v>
      </c>
      <c r="B493" s="100" t="s">
        <v>74</v>
      </c>
      <c r="C493" s="296">
        <f>VLOOKUP(E470,PragNondi!$B$9:$J$78,5,0)</f>
        <v>0</v>
      </c>
      <c r="D493" s="296"/>
      <c r="E493" s="339"/>
    </row>
    <row r="494" spans="1:5" s="68" customFormat="1" ht="30" customHeight="1">
      <c r="A494" s="107">
        <v>12</v>
      </c>
      <c r="B494" s="100" t="s">
        <v>75</v>
      </c>
      <c r="C494" s="296">
        <f>VLOOKUP(E470,PragNondi!$B$9:$J$78,6,0)</f>
        <v>0</v>
      </c>
      <c r="D494" s="296"/>
      <c r="E494" s="339"/>
    </row>
    <row r="495" spans="1:5" s="68" customFormat="1" ht="30" customHeight="1" thickBot="1">
      <c r="A495" s="108">
        <v>13</v>
      </c>
      <c r="B495" s="109" t="s">
        <v>76</v>
      </c>
      <c r="C495" s="289" t="s">
        <v>823</v>
      </c>
      <c r="D495" s="289"/>
      <c r="E495" s="340"/>
    </row>
    <row r="496" spans="1:5" s="68" customFormat="1" ht="30" customHeight="1" thickBot="1"/>
    <row r="497" spans="1:11" ht="28.5" customHeight="1">
      <c r="A497" s="101"/>
      <c r="B497" s="345" t="s">
        <v>1230</v>
      </c>
      <c r="C497" s="345"/>
      <c r="D497" s="345"/>
      <c r="E497" s="346"/>
    </row>
    <row r="498" spans="1:11" ht="20.25" customHeight="1">
      <c r="A498" s="102"/>
      <c r="B498" s="347" t="str">
        <f>students!$G$2</f>
        <v xml:space="preserve">जिल्हा परिषद प्राथमिक शाळा कोपर्डे </v>
      </c>
      <c r="C498" s="347"/>
      <c r="D498" s="347"/>
      <c r="E498" s="348"/>
    </row>
    <row r="499" spans="1:11" ht="5.25" customHeight="1" thickBot="1">
      <c r="A499" s="103"/>
      <c r="B499" s="64"/>
      <c r="C499" s="349"/>
      <c r="D499" s="349"/>
      <c r="E499" s="104"/>
    </row>
    <row r="500" spans="1:11" ht="20.25" customHeight="1" thickBot="1">
      <c r="A500" s="102"/>
      <c r="B500" s="65" t="s">
        <v>52</v>
      </c>
      <c r="C500" s="350">
        <f>VLOOKUP(E501,students!$B$8:$D$77,3,0)</f>
        <v>0</v>
      </c>
      <c r="D500" s="350"/>
      <c r="E500" s="105" t="s">
        <v>760</v>
      </c>
      <c r="H500" s="112" t="s">
        <v>730</v>
      </c>
    </row>
    <row r="501" spans="1:11" ht="20.25" customHeight="1">
      <c r="A501" s="102"/>
      <c r="B501" s="65" t="s">
        <v>28</v>
      </c>
      <c r="C501" s="66" t="str">
        <f>students!$M$2</f>
        <v>पहिली</v>
      </c>
      <c r="D501" s="65" t="s">
        <v>71</v>
      </c>
      <c r="E501" s="110">
        <v>17</v>
      </c>
    </row>
    <row r="502" spans="1:11" ht="6" customHeight="1">
      <c r="A502" s="102"/>
      <c r="E502" s="105"/>
    </row>
    <row r="503" spans="1:11" s="68" customFormat="1" ht="28.5" customHeight="1">
      <c r="A503" s="351" t="s">
        <v>728</v>
      </c>
      <c r="B503" s="332"/>
      <c r="C503" s="332"/>
      <c r="D503" s="332"/>
      <c r="E503" s="352"/>
      <c r="H503" s="280" t="s">
        <v>731</v>
      </c>
      <c r="I503" s="280"/>
      <c r="J503" s="280"/>
    </row>
    <row r="504" spans="1:11" s="68" customFormat="1" ht="16.5" customHeight="1">
      <c r="A504" s="106"/>
      <c r="B504" s="99" t="s">
        <v>60</v>
      </c>
      <c r="C504" s="296" t="s">
        <v>72</v>
      </c>
      <c r="D504" s="296"/>
      <c r="E504" s="339"/>
      <c r="H504" s="280"/>
      <c r="I504" s="280"/>
      <c r="J504" s="280"/>
    </row>
    <row r="505" spans="1:11" s="68" customFormat="1" ht="30" customHeight="1">
      <c r="A505" s="107">
        <v>1</v>
      </c>
      <c r="B505" s="341" t="s">
        <v>73</v>
      </c>
      <c r="C505" s="296" t="s">
        <v>695</v>
      </c>
      <c r="D505" s="296"/>
      <c r="E505" s="339"/>
      <c r="H505" s="280"/>
      <c r="I505" s="280"/>
      <c r="J505" s="280"/>
    </row>
    <row r="506" spans="1:11" s="68" customFormat="1" ht="30" customHeight="1">
      <c r="A506" s="107"/>
      <c r="B506" s="342"/>
      <c r="C506" s="296" t="s">
        <v>702</v>
      </c>
      <c r="D506" s="296"/>
      <c r="E506" s="339"/>
    </row>
    <row r="507" spans="1:11" s="68" customFormat="1" ht="30" customHeight="1">
      <c r="A507" s="33">
        <v>2</v>
      </c>
      <c r="B507" s="341" t="s">
        <v>3</v>
      </c>
      <c r="C507" s="296" t="s">
        <v>697</v>
      </c>
      <c r="D507" s="296"/>
      <c r="E507" s="339"/>
      <c r="H507" s="353" t="s">
        <v>736</v>
      </c>
      <c r="I507" s="353"/>
      <c r="J507" s="353"/>
      <c r="K507" s="353"/>
    </row>
    <row r="508" spans="1:11" s="68" customFormat="1" ht="30" customHeight="1">
      <c r="A508" s="107"/>
      <c r="B508" s="342"/>
      <c r="C508" s="296"/>
      <c r="D508" s="296"/>
      <c r="E508" s="339"/>
      <c r="H508" s="353"/>
      <c r="I508" s="353"/>
      <c r="J508" s="353"/>
      <c r="K508" s="353"/>
    </row>
    <row r="509" spans="1:11" s="68" customFormat="1" ht="30" customHeight="1">
      <c r="A509" s="107">
        <v>3</v>
      </c>
      <c r="B509" s="341" t="s">
        <v>4</v>
      </c>
      <c r="C509" s="296"/>
      <c r="D509" s="296"/>
      <c r="E509" s="339"/>
      <c r="H509" s="353"/>
      <c r="I509" s="353"/>
      <c r="J509" s="353"/>
      <c r="K509" s="353"/>
    </row>
    <row r="510" spans="1:11" s="68" customFormat="1" ht="30" customHeight="1">
      <c r="A510" s="107"/>
      <c r="B510" s="342"/>
      <c r="C510" s="296" t="s">
        <v>762</v>
      </c>
      <c r="D510" s="296"/>
      <c r="E510" s="339"/>
    </row>
    <row r="511" spans="1:11" s="68" customFormat="1" ht="30" customHeight="1">
      <c r="A511" s="33">
        <v>4</v>
      </c>
      <c r="B511" s="341" t="s">
        <v>5</v>
      </c>
      <c r="C511" s="296"/>
      <c r="D511" s="296"/>
      <c r="E511" s="339"/>
    </row>
    <row r="512" spans="1:11" s="68" customFormat="1" ht="30" customHeight="1">
      <c r="A512" s="107"/>
      <c r="B512" s="342"/>
      <c r="C512" s="296"/>
      <c r="D512" s="296"/>
      <c r="E512" s="339"/>
    </row>
    <row r="513" spans="1:5" s="68" customFormat="1" ht="30" customHeight="1">
      <c r="A513" s="107">
        <v>5</v>
      </c>
      <c r="B513" s="343" t="s">
        <v>726</v>
      </c>
      <c r="C513" s="296"/>
      <c r="D513" s="296"/>
      <c r="E513" s="339"/>
    </row>
    <row r="514" spans="1:5" s="68" customFormat="1" ht="30" customHeight="1">
      <c r="A514" s="107"/>
      <c r="B514" s="344"/>
      <c r="C514" s="296"/>
      <c r="D514" s="296"/>
      <c r="E514" s="339"/>
    </row>
    <row r="515" spans="1:5" s="68" customFormat="1" ht="30" customHeight="1">
      <c r="A515" s="33">
        <v>6</v>
      </c>
      <c r="B515" s="343" t="s">
        <v>727</v>
      </c>
      <c r="C515" s="296"/>
      <c r="D515" s="296"/>
      <c r="E515" s="339"/>
    </row>
    <row r="516" spans="1:5" s="68" customFormat="1" ht="30" customHeight="1">
      <c r="A516" s="107"/>
      <c r="B516" s="344"/>
      <c r="C516" s="296"/>
      <c r="D516" s="296"/>
      <c r="E516" s="339"/>
    </row>
    <row r="517" spans="1:5" s="68" customFormat="1" ht="30" customHeight="1">
      <c r="A517" s="107">
        <v>7</v>
      </c>
      <c r="B517" s="341" t="s">
        <v>8</v>
      </c>
      <c r="C517" s="296" t="s">
        <v>711</v>
      </c>
      <c r="D517" s="296"/>
      <c r="E517" s="339"/>
    </row>
    <row r="518" spans="1:5" s="68" customFormat="1" ht="30" customHeight="1">
      <c r="A518" s="107"/>
      <c r="B518" s="342"/>
      <c r="C518" s="296"/>
      <c r="D518" s="296"/>
      <c r="E518" s="339"/>
    </row>
    <row r="519" spans="1:5" s="68" customFormat="1" ht="30" customHeight="1">
      <c r="A519" s="33">
        <v>8</v>
      </c>
      <c r="B519" s="341" t="s">
        <v>9</v>
      </c>
      <c r="C519" s="296"/>
      <c r="D519" s="296"/>
      <c r="E519" s="339"/>
    </row>
    <row r="520" spans="1:5" s="68" customFormat="1" ht="30" customHeight="1">
      <c r="A520" s="107"/>
      <c r="B520" s="342"/>
      <c r="C520" s="296"/>
      <c r="D520" s="296"/>
      <c r="E520" s="339"/>
    </row>
    <row r="521" spans="1:5" s="68" customFormat="1" ht="30" customHeight="1">
      <c r="A521" s="107">
        <v>9</v>
      </c>
      <c r="B521" s="341" t="s">
        <v>10</v>
      </c>
      <c r="C521" s="296"/>
      <c r="D521" s="296"/>
      <c r="E521" s="339"/>
    </row>
    <row r="522" spans="1:5" s="68" customFormat="1" ht="30" customHeight="1">
      <c r="A522" s="107"/>
      <c r="B522" s="342"/>
      <c r="C522" s="296"/>
      <c r="D522" s="296"/>
      <c r="E522" s="339"/>
    </row>
    <row r="523" spans="1:5" s="68" customFormat="1" ht="30" customHeight="1">
      <c r="A523" s="107">
        <v>10</v>
      </c>
      <c r="B523" s="100" t="s">
        <v>65</v>
      </c>
      <c r="C523" s="296">
        <f>VLOOKUP(E501,PragNondi!$B$9:$J$78,4,0)</f>
        <v>0</v>
      </c>
      <c r="D523" s="296"/>
      <c r="E523" s="339"/>
    </row>
    <row r="524" spans="1:5" s="68" customFormat="1" ht="30" customHeight="1">
      <c r="A524" s="107">
        <v>11</v>
      </c>
      <c r="B524" s="100" t="s">
        <v>74</v>
      </c>
      <c r="C524" s="296">
        <f>VLOOKUP(E501,PragNondi!$B$9:$J$78,5,0)</f>
        <v>0</v>
      </c>
      <c r="D524" s="296"/>
      <c r="E524" s="339"/>
    </row>
    <row r="525" spans="1:5" s="68" customFormat="1" ht="30" customHeight="1">
      <c r="A525" s="107">
        <v>12</v>
      </c>
      <c r="B525" s="100" t="s">
        <v>75</v>
      </c>
      <c r="C525" s="296">
        <f>VLOOKUP(E501,PragNondi!$B$9:$J$78,6,0)</f>
        <v>0</v>
      </c>
      <c r="D525" s="296"/>
      <c r="E525" s="339"/>
    </row>
    <row r="526" spans="1:5" s="68" customFormat="1" ht="30" customHeight="1" thickBot="1">
      <c r="A526" s="108">
        <v>13</v>
      </c>
      <c r="B526" s="109" t="s">
        <v>76</v>
      </c>
      <c r="C526" s="289" t="s">
        <v>823</v>
      </c>
      <c r="D526" s="289"/>
      <c r="E526" s="340"/>
    </row>
    <row r="527" spans="1:5" s="68" customFormat="1" ht="30" customHeight="1" thickBot="1"/>
    <row r="528" spans="1:5" ht="28.5" customHeight="1">
      <c r="A528" s="101"/>
      <c r="B528" s="345" t="s">
        <v>1230</v>
      </c>
      <c r="C528" s="345"/>
      <c r="D528" s="345"/>
      <c r="E528" s="346"/>
    </row>
    <row r="529" spans="1:11" ht="20.25" customHeight="1">
      <c r="A529" s="102"/>
      <c r="B529" s="347" t="str">
        <f>students!$G$2</f>
        <v xml:space="preserve">जिल्हा परिषद प्राथमिक शाळा कोपर्डे </v>
      </c>
      <c r="C529" s="347"/>
      <c r="D529" s="347"/>
      <c r="E529" s="348"/>
    </row>
    <row r="530" spans="1:11" ht="5.25" customHeight="1" thickBot="1">
      <c r="A530" s="103"/>
      <c r="B530" s="64"/>
      <c r="C530" s="349"/>
      <c r="D530" s="349"/>
      <c r="E530" s="104"/>
    </row>
    <row r="531" spans="1:11" ht="20.25" customHeight="1" thickBot="1">
      <c r="A531" s="102"/>
      <c r="B531" s="65" t="s">
        <v>52</v>
      </c>
      <c r="C531" s="350">
        <f>VLOOKUP(E532,students!$B$8:$D$77,3,0)</f>
        <v>0</v>
      </c>
      <c r="D531" s="350"/>
      <c r="E531" s="105" t="s">
        <v>760</v>
      </c>
      <c r="H531" s="112" t="s">
        <v>730</v>
      </c>
    </row>
    <row r="532" spans="1:11" ht="20.25" customHeight="1">
      <c r="A532" s="102"/>
      <c r="B532" s="65" t="s">
        <v>28</v>
      </c>
      <c r="C532" s="66" t="str">
        <f>students!$M$2</f>
        <v>पहिली</v>
      </c>
      <c r="D532" s="65" t="s">
        <v>71</v>
      </c>
      <c r="E532" s="110">
        <v>18</v>
      </c>
    </row>
    <row r="533" spans="1:11" ht="6" customHeight="1">
      <c r="A533" s="102"/>
      <c r="E533" s="105"/>
    </row>
    <row r="534" spans="1:11" s="68" customFormat="1" ht="28.5" customHeight="1">
      <c r="A534" s="351" t="s">
        <v>728</v>
      </c>
      <c r="B534" s="332"/>
      <c r="C534" s="332"/>
      <c r="D534" s="332"/>
      <c r="E534" s="352"/>
      <c r="H534" s="280" t="s">
        <v>731</v>
      </c>
      <c r="I534" s="280"/>
      <c r="J534" s="280"/>
    </row>
    <row r="535" spans="1:11" s="68" customFormat="1" ht="16.5" customHeight="1">
      <c r="A535" s="106"/>
      <c r="B535" s="99" t="s">
        <v>60</v>
      </c>
      <c r="C535" s="296" t="s">
        <v>72</v>
      </c>
      <c r="D535" s="296"/>
      <c r="E535" s="339"/>
      <c r="H535" s="280"/>
      <c r="I535" s="280"/>
      <c r="J535" s="280"/>
    </row>
    <row r="536" spans="1:11" s="68" customFormat="1" ht="30" customHeight="1">
      <c r="A536" s="107">
        <v>1</v>
      </c>
      <c r="B536" s="341" t="s">
        <v>73</v>
      </c>
      <c r="C536" s="296" t="s">
        <v>695</v>
      </c>
      <c r="D536" s="296"/>
      <c r="E536" s="339"/>
      <c r="H536" s="280"/>
      <c r="I536" s="280"/>
      <c r="J536" s="280"/>
    </row>
    <row r="537" spans="1:11" s="68" customFormat="1" ht="30" customHeight="1">
      <c r="A537" s="107"/>
      <c r="B537" s="342"/>
      <c r="C537" s="296" t="s">
        <v>702</v>
      </c>
      <c r="D537" s="296"/>
      <c r="E537" s="339"/>
    </row>
    <row r="538" spans="1:11" s="68" customFormat="1" ht="30" customHeight="1">
      <c r="A538" s="33">
        <v>2</v>
      </c>
      <c r="B538" s="341" t="s">
        <v>3</v>
      </c>
      <c r="C538" s="296" t="s">
        <v>697</v>
      </c>
      <c r="D538" s="296"/>
      <c r="E538" s="339"/>
      <c r="H538" s="353" t="s">
        <v>736</v>
      </c>
      <c r="I538" s="353"/>
      <c r="J538" s="353"/>
      <c r="K538" s="353"/>
    </row>
    <row r="539" spans="1:11" s="68" customFormat="1" ht="30" customHeight="1">
      <c r="A539" s="107"/>
      <c r="B539" s="342"/>
      <c r="C539" s="296"/>
      <c r="D539" s="296"/>
      <c r="E539" s="339"/>
      <c r="H539" s="353"/>
      <c r="I539" s="353"/>
      <c r="J539" s="353"/>
      <c r="K539" s="353"/>
    </row>
    <row r="540" spans="1:11" s="68" customFormat="1" ht="30" customHeight="1">
      <c r="A540" s="107">
        <v>3</v>
      </c>
      <c r="B540" s="341" t="s">
        <v>4</v>
      </c>
      <c r="C540" s="296"/>
      <c r="D540" s="296"/>
      <c r="E540" s="339"/>
      <c r="H540" s="353"/>
      <c r="I540" s="353"/>
      <c r="J540" s="353"/>
      <c r="K540" s="353"/>
    </row>
    <row r="541" spans="1:11" s="68" customFormat="1" ht="30" customHeight="1">
      <c r="A541" s="107"/>
      <c r="B541" s="342"/>
      <c r="C541" s="296" t="s">
        <v>762</v>
      </c>
      <c r="D541" s="296"/>
      <c r="E541" s="339"/>
    </row>
    <row r="542" spans="1:11" s="68" customFormat="1" ht="30" customHeight="1">
      <c r="A542" s="33">
        <v>4</v>
      </c>
      <c r="B542" s="341" t="s">
        <v>5</v>
      </c>
      <c r="C542" s="296"/>
      <c r="D542" s="296"/>
      <c r="E542" s="339"/>
    </row>
    <row r="543" spans="1:11" s="68" customFormat="1" ht="30" customHeight="1">
      <c r="A543" s="107"/>
      <c r="B543" s="342"/>
      <c r="C543" s="296"/>
      <c r="D543" s="296"/>
      <c r="E543" s="339"/>
    </row>
    <row r="544" spans="1:11" s="68" customFormat="1" ht="30" customHeight="1">
      <c r="A544" s="107">
        <v>5</v>
      </c>
      <c r="B544" s="343" t="s">
        <v>726</v>
      </c>
      <c r="C544" s="296"/>
      <c r="D544" s="296"/>
      <c r="E544" s="339"/>
    </row>
    <row r="545" spans="1:5" s="68" customFormat="1" ht="30" customHeight="1">
      <c r="A545" s="107"/>
      <c r="B545" s="344"/>
      <c r="C545" s="296"/>
      <c r="D545" s="296"/>
      <c r="E545" s="339"/>
    </row>
    <row r="546" spans="1:5" s="68" customFormat="1" ht="30" customHeight="1">
      <c r="A546" s="33">
        <v>6</v>
      </c>
      <c r="B546" s="343" t="s">
        <v>727</v>
      </c>
      <c r="C546" s="296"/>
      <c r="D546" s="296"/>
      <c r="E546" s="339"/>
    </row>
    <row r="547" spans="1:5" s="68" customFormat="1" ht="30" customHeight="1">
      <c r="A547" s="107"/>
      <c r="B547" s="344"/>
      <c r="C547" s="296"/>
      <c r="D547" s="296"/>
      <c r="E547" s="339"/>
    </row>
    <row r="548" spans="1:5" s="68" customFormat="1" ht="30" customHeight="1">
      <c r="A548" s="107">
        <v>7</v>
      </c>
      <c r="B548" s="341" t="s">
        <v>8</v>
      </c>
      <c r="C548" s="296" t="s">
        <v>711</v>
      </c>
      <c r="D548" s="296"/>
      <c r="E548" s="339"/>
    </row>
    <row r="549" spans="1:5" s="68" customFormat="1" ht="30" customHeight="1">
      <c r="A549" s="107"/>
      <c r="B549" s="342"/>
      <c r="C549" s="296"/>
      <c r="D549" s="296"/>
      <c r="E549" s="339"/>
    </row>
    <row r="550" spans="1:5" s="68" customFormat="1" ht="30" customHeight="1">
      <c r="A550" s="33">
        <v>8</v>
      </c>
      <c r="B550" s="341" t="s">
        <v>9</v>
      </c>
      <c r="C550" s="296"/>
      <c r="D550" s="296"/>
      <c r="E550" s="339"/>
    </row>
    <row r="551" spans="1:5" s="68" customFormat="1" ht="30" customHeight="1">
      <c r="A551" s="107"/>
      <c r="B551" s="342"/>
      <c r="C551" s="296"/>
      <c r="D551" s="296"/>
      <c r="E551" s="339"/>
    </row>
    <row r="552" spans="1:5" s="68" customFormat="1" ht="30" customHeight="1">
      <c r="A552" s="107">
        <v>9</v>
      </c>
      <c r="B552" s="341" t="s">
        <v>10</v>
      </c>
      <c r="C552" s="296"/>
      <c r="D552" s="296"/>
      <c r="E552" s="339"/>
    </row>
    <row r="553" spans="1:5" s="68" customFormat="1" ht="30" customHeight="1">
      <c r="A553" s="107"/>
      <c r="B553" s="342"/>
      <c r="C553" s="296"/>
      <c r="D553" s="296"/>
      <c r="E553" s="339"/>
    </row>
    <row r="554" spans="1:5" s="68" customFormat="1" ht="30" customHeight="1">
      <c r="A554" s="107">
        <v>10</v>
      </c>
      <c r="B554" s="100" t="s">
        <v>65</v>
      </c>
      <c r="C554" s="296">
        <f>VLOOKUP(E532,PragNondi!$B$9:$J$78,4,0)</f>
        <v>0</v>
      </c>
      <c r="D554" s="296"/>
      <c r="E554" s="339"/>
    </row>
    <row r="555" spans="1:5" s="68" customFormat="1" ht="30" customHeight="1">
      <c r="A555" s="107">
        <v>11</v>
      </c>
      <c r="B555" s="100" t="s">
        <v>74</v>
      </c>
      <c r="C555" s="296">
        <f>VLOOKUP(E532,PragNondi!$B$9:$J$78,5,0)</f>
        <v>0</v>
      </c>
      <c r="D555" s="296"/>
      <c r="E555" s="339"/>
    </row>
    <row r="556" spans="1:5" s="68" customFormat="1" ht="30" customHeight="1">
      <c r="A556" s="107">
        <v>12</v>
      </c>
      <c r="B556" s="100" t="s">
        <v>75</v>
      </c>
      <c r="C556" s="296">
        <f>VLOOKUP(E532,PragNondi!$B$9:$J$78,6,0)</f>
        <v>0</v>
      </c>
      <c r="D556" s="296"/>
      <c r="E556" s="339"/>
    </row>
    <row r="557" spans="1:5" s="68" customFormat="1" ht="30" customHeight="1" thickBot="1">
      <c r="A557" s="108">
        <v>13</v>
      </c>
      <c r="B557" s="109" t="s">
        <v>76</v>
      </c>
      <c r="C557" s="289" t="s">
        <v>823</v>
      </c>
      <c r="D557" s="289"/>
      <c r="E557" s="340"/>
    </row>
    <row r="558" spans="1:5" s="68" customFormat="1" ht="30" customHeight="1" thickBot="1"/>
    <row r="559" spans="1:5" ht="28.5" customHeight="1">
      <c r="A559" s="101"/>
      <c r="B559" s="345" t="s">
        <v>1230</v>
      </c>
      <c r="C559" s="345"/>
      <c r="D559" s="345"/>
      <c r="E559" s="346"/>
    </row>
    <row r="560" spans="1:5" ht="20.25" customHeight="1">
      <c r="A560" s="102"/>
      <c r="B560" s="347" t="str">
        <f>students!$G$2</f>
        <v xml:space="preserve">जिल्हा परिषद प्राथमिक शाळा कोपर्डे </v>
      </c>
      <c r="C560" s="347"/>
      <c r="D560" s="347"/>
      <c r="E560" s="348"/>
    </row>
    <row r="561" spans="1:11" ht="5.25" customHeight="1" thickBot="1">
      <c r="A561" s="103"/>
      <c r="B561" s="64"/>
      <c r="C561" s="349"/>
      <c r="D561" s="349"/>
      <c r="E561" s="104"/>
    </row>
    <row r="562" spans="1:11" ht="20.25" customHeight="1" thickBot="1">
      <c r="A562" s="102"/>
      <c r="B562" s="65" t="s">
        <v>52</v>
      </c>
      <c r="C562" s="350">
        <f>VLOOKUP(E563,students!$B$8:$D$77,3,0)</f>
        <v>0</v>
      </c>
      <c r="D562" s="350"/>
      <c r="E562" s="105" t="s">
        <v>760</v>
      </c>
      <c r="H562" s="112" t="s">
        <v>730</v>
      </c>
    </row>
    <row r="563" spans="1:11" ht="20.25" customHeight="1">
      <c r="A563" s="102"/>
      <c r="B563" s="65" t="s">
        <v>28</v>
      </c>
      <c r="C563" s="66" t="str">
        <f>students!$M$2</f>
        <v>पहिली</v>
      </c>
      <c r="D563" s="65" t="s">
        <v>71</v>
      </c>
      <c r="E563" s="110">
        <v>19</v>
      </c>
    </row>
    <row r="564" spans="1:11" ht="6" customHeight="1">
      <c r="A564" s="102"/>
      <c r="E564" s="105"/>
    </row>
    <row r="565" spans="1:11" s="68" customFormat="1" ht="28.5" customHeight="1">
      <c r="A565" s="351" t="s">
        <v>728</v>
      </c>
      <c r="B565" s="332"/>
      <c r="C565" s="332"/>
      <c r="D565" s="332"/>
      <c r="E565" s="352"/>
      <c r="H565" s="280" t="s">
        <v>731</v>
      </c>
      <c r="I565" s="280"/>
      <c r="J565" s="280"/>
    </row>
    <row r="566" spans="1:11" s="68" customFormat="1" ht="16.5" customHeight="1">
      <c r="A566" s="106"/>
      <c r="B566" s="99" t="s">
        <v>60</v>
      </c>
      <c r="C566" s="296" t="s">
        <v>72</v>
      </c>
      <c r="D566" s="296"/>
      <c r="E566" s="339"/>
      <c r="H566" s="280"/>
      <c r="I566" s="280"/>
      <c r="J566" s="280"/>
    </row>
    <row r="567" spans="1:11" s="68" customFormat="1" ht="30" customHeight="1">
      <c r="A567" s="107">
        <v>1</v>
      </c>
      <c r="B567" s="341" t="s">
        <v>73</v>
      </c>
      <c r="C567" s="296" t="s">
        <v>695</v>
      </c>
      <c r="D567" s="296"/>
      <c r="E567" s="339"/>
      <c r="H567" s="280"/>
      <c r="I567" s="280"/>
      <c r="J567" s="280"/>
    </row>
    <row r="568" spans="1:11" s="68" customFormat="1" ht="30" customHeight="1">
      <c r="A568" s="107"/>
      <c r="B568" s="342"/>
      <c r="C568" s="296" t="s">
        <v>702</v>
      </c>
      <c r="D568" s="296"/>
      <c r="E568" s="339"/>
    </row>
    <row r="569" spans="1:11" s="68" customFormat="1" ht="30" customHeight="1">
      <c r="A569" s="33">
        <v>2</v>
      </c>
      <c r="B569" s="341" t="s">
        <v>3</v>
      </c>
      <c r="C569" s="296" t="s">
        <v>697</v>
      </c>
      <c r="D569" s="296"/>
      <c r="E569" s="339"/>
      <c r="H569" s="353" t="s">
        <v>736</v>
      </c>
      <c r="I569" s="353"/>
      <c r="J569" s="353"/>
      <c r="K569" s="353"/>
    </row>
    <row r="570" spans="1:11" s="68" customFormat="1" ht="30" customHeight="1">
      <c r="A570" s="107"/>
      <c r="B570" s="342"/>
      <c r="C570" s="296"/>
      <c r="D570" s="296"/>
      <c r="E570" s="339"/>
      <c r="H570" s="353"/>
      <c r="I570" s="353"/>
      <c r="J570" s="353"/>
      <c r="K570" s="353"/>
    </row>
    <row r="571" spans="1:11" s="68" customFormat="1" ht="30" customHeight="1">
      <c r="A571" s="107">
        <v>3</v>
      </c>
      <c r="B571" s="341" t="s">
        <v>4</v>
      </c>
      <c r="C571" s="296"/>
      <c r="D571" s="296"/>
      <c r="E571" s="339"/>
      <c r="H571" s="353"/>
      <c r="I571" s="353"/>
      <c r="J571" s="353"/>
      <c r="K571" s="353"/>
    </row>
    <row r="572" spans="1:11" s="68" customFormat="1" ht="30" customHeight="1">
      <c r="A572" s="107"/>
      <c r="B572" s="342"/>
      <c r="C572" s="296" t="s">
        <v>762</v>
      </c>
      <c r="D572" s="296"/>
      <c r="E572" s="339"/>
    </row>
    <row r="573" spans="1:11" s="68" customFormat="1" ht="30" customHeight="1">
      <c r="A573" s="33">
        <v>4</v>
      </c>
      <c r="B573" s="341" t="s">
        <v>5</v>
      </c>
      <c r="C573" s="296"/>
      <c r="D573" s="296"/>
      <c r="E573" s="339"/>
    </row>
    <row r="574" spans="1:11" s="68" customFormat="1" ht="30" customHeight="1">
      <c r="A574" s="107"/>
      <c r="B574" s="342"/>
      <c r="C574" s="296"/>
      <c r="D574" s="296"/>
      <c r="E574" s="339"/>
    </row>
    <row r="575" spans="1:11" s="68" customFormat="1" ht="30" customHeight="1">
      <c r="A575" s="107">
        <v>5</v>
      </c>
      <c r="B575" s="343" t="s">
        <v>726</v>
      </c>
      <c r="C575" s="296"/>
      <c r="D575" s="296"/>
      <c r="E575" s="339"/>
    </row>
    <row r="576" spans="1:11" s="68" customFormat="1" ht="30" customHeight="1">
      <c r="A576" s="107"/>
      <c r="B576" s="344"/>
      <c r="C576" s="296"/>
      <c r="D576" s="296"/>
      <c r="E576" s="339"/>
    </row>
    <row r="577" spans="1:5" s="68" customFormat="1" ht="30" customHeight="1">
      <c r="A577" s="33">
        <v>6</v>
      </c>
      <c r="B577" s="343" t="s">
        <v>727</v>
      </c>
      <c r="C577" s="296"/>
      <c r="D577" s="296"/>
      <c r="E577" s="339"/>
    </row>
    <row r="578" spans="1:5" s="68" customFormat="1" ht="30" customHeight="1">
      <c r="A578" s="107"/>
      <c r="B578" s="344"/>
      <c r="C578" s="296"/>
      <c r="D578" s="296"/>
      <c r="E578" s="339"/>
    </row>
    <row r="579" spans="1:5" s="68" customFormat="1" ht="30" customHeight="1">
      <c r="A579" s="107">
        <v>7</v>
      </c>
      <c r="B579" s="341" t="s">
        <v>8</v>
      </c>
      <c r="C579" s="296" t="s">
        <v>711</v>
      </c>
      <c r="D579" s="296"/>
      <c r="E579" s="339"/>
    </row>
    <row r="580" spans="1:5" s="68" customFormat="1" ht="30" customHeight="1">
      <c r="A580" s="107"/>
      <c r="B580" s="342"/>
      <c r="C580" s="296"/>
      <c r="D580" s="296"/>
      <c r="E580" s="339"/>
    </row>
    <row r="581" spans="1:5" s="68" customFormat="1" ht="30" customHeight="1">
      <c r="A581" s="33">
        <v>8</v>
      </c>
      <c r="B581" s="341" t="s">
        <v>9</v>
      </c>
      <c r="C581" s="296"/>
      <c r="D581" s="296"/>
      <c r="E581" s="339"/>
    </row>
    <row r="582" spans="1:5" s="68" customFormat="1" ht="30" customHeight="1">
      <c r="A582" s="107"/>
      <c r="B582" s="342"/>
      <c r="C582" s="296"/>
      <c r="D582" s="296"/>
      <c r="E582" s="339"/>
    </row>
    <row r="583" spans="1:5" s="68" customFormat="1" ht="30" customHeight="1">
      <c r="A583" s="107">
        <v>9</v>
      </c>
      <c r="B583" s="341" t="s">
        <v>10</v>
      </c>
      <c r="C583" s="296"/>
      <c r="D583" s="296"/>
      <c r="E583" s="339"/>
    </row>
    <row r="584" spans="1:5" s="68" customFormat="1" ht="30" customHeight="1">
      <c r="A584" s="107"/>
      <c r="B584" s="342"/>
      <c r="C584" s="296"/>
      <c r="D584" s="296"/>
      <c r="E584" s="339"/>
    </row>
    <row r="585" spans="1:5" s="68" customFormat="1" ht="30" customHeight="1">
      <c r="A585" s="107">
        <v>10</v>
      </c>
      <c r="B585" s="100" t="s">
        <v>65</v>
      </c>
      <c r="C585" s="296">
        <f>VLOOKUP(E563,PragNondi!$B$9:$J$78,4,0)</f>
        <v>0</v>
      </c>
      <c r="D585" s="296"/>
      <c r="E585" s="339"/>
    </row>
    <row r="586" spans="1:5" s="68" customFormat="1" ht="30" customHeight="1">
      <c r="A586" s="107">
        <v>11</v>
      </c>
      <c r="B586" s="100" t="s">
        <v>74</v>
      </c>
      <c r="C586" s="296">
        <f>VLOOKUP(E563,PragNondi!$B$9:$J$78,5,0)</f>
        <v>0</v>
      </c>
      <c r="D586" s="296"/>
      <c r="E586" s="339"/>
    </row>
    <row r="587" spans="1:5" s="68" customFormat="1" ht="30" customHeight="1">
      <c r="A587" s="107">
        <v>12</v>
      </c>
      <c r="B587" s="100" t="s">
        <v>75</v>
      </c>
      <c r="C587" s="296">
        <f>VLOOKUP(E563,PragNondi!$B$9:$J$78,6,0)</f>
        <v>0</v>
      </c>
      <c r="D587" s="296"/>
      <c r="E587" s="339"/>
    </row>
    <row r="588" spans="1:5" s="68" customFormat="1" ht="30" customHeight="1" thickBot="1">
      <c r="A588" s="108">
        <v>13</v>
      </c>
      <c r="B588" s="109" t="s">
        <v>76</v>
      </c>
      <c r="C588" s="289" t="s">
        <v>823</v>
      </c>
      <c r="D588" s="289"/>
      <c r="E588" s="340"/>
    </row>
    <row r="589" spans="1:5" s="68" customFormat="1" ht="30" customHeight="1" thickBot="1"/>
    <row r="590" spans="1:5" ht="28.5" customHeight="1">
      <c r="A590" s="101"/>
      <c r="B590" s="345" t="s">
        <v>1230</v>
      </c>
      <c r="C590" s="345"/>
      <c r="D590" s="345"/>
      <c r="E590" s="346"/>
    </row>
    <row r="591" spans="1:5" ht="20.25" customHeight="1">
      <c r="A591" s="102"/>
      <c r="B591" s="347" t="str">
        <f>students!$G$2</f>
        <v xml:space="preserve">जिल्हा परिषद प्राथमिक शाळा कोपर्डे </v>
      </c>
      <c r="C591" s="347"/>
      <c r="D591" s="347"/>
      <c r="E591" s="348"/>
    </row>
    <row r="592" spans="1:5" ht="5.25" customHeight="1" thickBot="1">
      <c r="A592" s="103"/>
      <c r="B592" s="64"/>
      <c r="C592" s="349"/>
      <c r="D592" s="349"/>
      <c r="E592" s="104"/>
    </row>
    <row r="593" spans="1:11" ht="20.25" customHeight="1" thickBot="1">
      <c r="A593" s="102"/>
      <c r="B593" s="65" t="s">
        <v>52</v>
      </c>
      <c r="C593" s="350">
        <f>VLOOKUP(E594,students!$B$8:$D$77,3,0)</f>
        <v>0</v>
      </c>
      <c r="D593" s="350"/>
      <c r="E593" s="105" t="s">
        <v>760</v>
      </c>
      <c r="H593" s="112" t="s">
        <v>730</v>
      </c>
    </row>
    <row r="594" spans="1:11" ht="20.25" customHeight="1">
      <c r="A594" s="102"/>
      <c r="B594" s="65" t="s">
        <v>28</v>
      </c>
      <c r="C594" s="66" t="str">
        <f>students!$M$2</f>
        <v>पहिली</v>
      </c>
      <c r="D594" s="65" t="s">
        <v>71</v>
      </c>
      <c r="E594" s="110">
        <v>20</v>
      </c>
    </row>
    <row r="595" spans="1:11" ht="6" customHeight="1">
      <c r="A595" s="102"/>
      <c r="E595" s="105"/>
    </row>
    <row r="596" spans="1:11" s="68" customFormat="1" ht="28.5" customHeight="1">
      <c r="A596" s="351" t="s">
        <v>728</v>
      </c>
      <c r="B596" s="332"/>
      <c r="C596" s="332"/>
      <c r="D596" s="332"/>
      <c r="E596" s="352"/>
      <c r="H596" s="280" t="s">
        <v>731</v>
      </c>
      <c r="I596" s="280"/>
      <c r="J596" s="280"/>
    </row>
    <row r="597" spans="1:11" s="68" customFormat="1" ht="16.5" customHeight="1">
      <c r="A597" s="106"/>
      <c r="B597" s="99" t="s">
        <v>60</v>
      </c>
      <c r="C597" s="296" t="s">
        <v>72</v>
      </c>
      <c r="D597" s="296"/>
      <c r="E597" s="339"/>
      <c r="H597" s="280"/>
      <c r="I597" s="280"/>
      <c r="J597" s="280"/>
    </row>
    <row r="598" spans="1:11" s="68" customFormat="1" ht="30" customHeight="1">
      <c r="A598" s="107">
        <v>1</v>
      </c>
      <c r="B598" s="341" t="s">
        <v>73</v>
      </c>
      <c r="C598" s="296" t="s">
        <v>695</v>
      </c>
      <c r="D598" s="296"/>
      <c r="E598" s="339"/>
      <c r="H598" s="280"/>
      <c r="I598" s="280"/>
      <c r="J598" s="280"/>
    </row>
    <row r="599" spans="1:11" s="68" customFormat="1" ht="30" customHeight="1">
      <c r="A599" s="107"/>
      <c r="B599" s="342"/>
      <c r="C599" s="296" t="s">
        <v>702</v>
      </c>
      <c r="D599" s="296"/>
      <c r="E599" s="339"/>
    </row>
    <row r="600" spans="1:11" s="68" customFormat="1" ht="30" customHeight="1">
      <c r="A600" s="33">
        <v>2</v>
      </c>
      <c r="B600" s="341" t="s">
        <v>3</v>
      </c>
      <c r="C600" s="296" t="s">
        <v>697</v>
      </c>
      <c r="D600" s="296"/>
      <c r="E600" s="339"/>
      <c r="H600" s="353" t="s">
        <v>736</v>
      </c>
      <c r="I600" s="353"/>
      <c r="J600" s="353"/>
      <c r="K600" s="353"/>
    </row>
    <row r="601" spans="1:11" s="68" customFormat="1" ht="30" customHeight="1">
      <c r="A601" s="107"/>
      <c r="B601" s="342"/>
      <c r="C601" s="296"/>
      <c r="D601" s="296"/>
      <c r="E601" s="339"/>
      <c r="H601" s="353"/>
      <c r="I601" s="353"/>
      <c r="J601" s="353"/>
      <c r="K601" s="353"/>
    </row>
    <row r="602" spans="1:11" s="68" customFormat="1" ht="30" customHeight="1">
      <c r="A602" s="107">
        <v>3</v>
      </c>
      <c r="B602" s="341" t="s">
        <v>4</v>
      </c>
      <c r="C602" s="296"/>
      <c r="D602" s="296"/>
      <c r="E602" s="339"/>
      <c r="H602" s="353"/>
      <c r="I602" s="353"/>
      <c r="J602" s="353"/>
      <c r="K602" s="353"/>
    </row>
    <row r="603" spans="1:11" s="68" customFormat="1" ht="30" customHeight="1">
      <c r="A603" s="107"/>
      <c r="B603" s="342"/>
      <c r="C603" s="296" t="s">
        <v>762</v>
      </c>
      <c r="D603" s="296"/>
      <c r="E603" s="339"/>
    </row>
    <row r="604" spans="1:11" s="68" customFormat="1" ht="30" customHeight="1">
      <c r="A604" s="33">
        <v>4</v>
      </c>
      <c r="B604" s="341" t="s">
        <v>5</v>
      </c>
      <c r="C604" s="296"/>
      <c r="D604" s="296"/>
      <c r="E604" s="339"/>
    </row>
    <row r="605" spans="1:11" s="68" customFormat="1" ht="30" customHeight="1">
      <c r="A605" s="107"/>
      <c r="B605" s="342"/>
      <c r="C605" s="296"/>
      <c r="D605" s="296"/>
      <c r="E605" s="339"/>
    </row>
    <row r="606" spans="1:11" s="68" customFormat="1" ht="30" customHeight="1">
      <c r="A606" s="107">
        <v>5</v>
      </c>
      <c r="B606" s="343" t="s">
        <v>726</v>
      </c>
      <c r="C606" s="296"/>
      <c r="D606" s="296"/>
      <c r="E606" s="339"/>
    </row>
    <row r="607" spans="1:11" s="68" customFormat="1" ht="30" customHeight="1">
      <c r="A607" s="107"/>
      <c r="B607" s="344"/>
      <c r="C607" s="296"/>
      <c r="D607" s="296"/>
      <c r="E607" s="339"/>
    </row>
    <row r="608" spans="1:11" s="68" customFormat="1" ht="30" customHeight="1">
      <c r="A608" s="33">
        <v>6</v>
      </c>
      <c r="B608" s="343" t="s">
        <v>727</v>
      </c>
      <c r="C608" s="296"/>
      <c r="D608" s="296"/>
      <c r="E608" s="339"/>
    </row>
    <row r="609" spans="1:8" s="68" customFormat="1" ht="30" customHeight="1">
      <c r="A609" s="107"/>
      <c r="B609" s="344"/>
      <c r="C609" s="296"/>
      <c r="D609" s="296"/>
      <c r="E609" s="339"/>
    </row>
    <row r="610" spans="1:8" s="68" customFormat="1" ht="30" customHeight="1">
      <c r="A610" s="107">
        <v>7</v>
      </c>
      <c r="B610" s="341" t="s">
        <v>8</v>
      </c>
      <c r="C610" s="296" t="s">
        <v>711</v>
      </c>
      <c r="D610" s="296"/>
      <c r="E610" s="339"/>
    </row>
    <row r="611" spans="1:8" s="68" customFormat="1" ht="30" customHeight="1">
      <c r="A611" s="107"/>
      <c r="B611" s="342"/>
      <c r="C611" s="296"/>
      <c r="D611" s="296"/>
      <c r="E611" s="339"/>
    </row>
    <row r="612" spans="1:8" s="68" customFormat="1" ht="30" customHeight="1">
      <c r="A612" s="33">
        <v>8</v>
      </c>
      <c r="B612" s="341" t="s">
        <v>9</v>
      </c>
      <c r="C612" s="296"/>
      <c r="D612" s="296"/>
      <c r="E612" s="339"/>
    </row>
    <row r="613" spans="1:8" s="68" customFormat="1" ht="30" customHeight="1">
      <c r="A613" s="107"/>
      <c r="B613" s="342"/>
      <c r="C613" s="296"/>
      <c r="D613" s="296"/>
      <c r="E613" s="339"/>
    </row>
    <row r="614" spans="1:8" s="68" customFormat="1" ht="30" customHeight="1">
      <c r="A614" s="107">
        <v>9</v>
      </c>
      <c r="B614" s="341" t="s">
        <v>10</v>
      </c>
      <c r="C614" s="296"/>
      <c r="D614" s="296"/>
      <c r="E614" s="339"/>
    </row>
    <row r="615" spans="1:8" s="68" customFormat="1" ht="30" customHeight="1">
      <c r="A615" s="107"/>
      <c r="B615" s="342"/>
      <c r="C615" s="296"/>
      <c r="D615" s="296"/>
      <c r="E615" s="339"/>
    </row>
    <row r="616" spans="1:8" s="68" customFormat="1" ht="30" customHeight="1">
      <c r="A616" s="107">
        <v>10</v>
      </c>
      <c r="B616" s="100" t="s">
        <v>65</v>
      </c>
      <c r="C616" s="296">
        <f>VLOOKUP(E594,PragNondi!$B$9:$J$78,4,0)</f>
        <v>0</v>
      </c>
      <c r="D616" s="296"/>
      <c r="E616" s="339"/>
    </row>
    <row r="617" spans="1:8" s="68" customFormat="1" ht="30" customHeight="1">
      <c r="A617" s="107">
        <v>11</v>
      </c>
      <c r="B617" s="100" t="s">
        <v>74</v>
      </c>
      <c r="C617" s="296">
        <f>VLOOKUP(E594,PragNondi!$B$9:$J$78,5,0)</f>
        <v>0</v>
      </c>
      <c r="D617" s="296"/>
      <c r="E617" s="339"/>
    </row>
    <row r="618" spans="1:8" s="68" customFormat="1" ht="30" customHeight="1">
      <c r="A618" s="107">
        <v>12</v>
      </c>
      <c r="B618" s="100" t="s">
        <v>75</v>
      </c>
      <c r="C618" s="296">
        <f>VLOOKUP(E594,PragNondi!$B$9:$J$78,6,0)</f>
        <v>0</v>
      </c>
      <c r="D618" s="296"/>
      <c r="E618" s="339"/>
    </row>
    <row r="619" spans="1:8" s="68" customFormat="1" ht="30" customHeight="1" thickBot="1">
      <c r="A619" s="108">
        <v>13</v>
      </c>
      <c r="B619" s="109" t="s">
        <v>76</v>
      </c>
      <c r="C619" s="289" t="s">
        <v>823</v>
      </c>
      <c r="D619" s="289"/>
      <c r="E619" s="340"/>
    </row>
    <row r="620" spans="1:8" s="68" customFormat="1" ht="30" customHeight="1" thickBot="1"/>
    <row r="621" spans="1:8" ht="28.5" customHeight="1">
      <c r="A621" s="101"/>
      <c r="B621" s="345" t="s">
        <v>1230</v>
      </c>
      <c r="C621" s="345"/>
      <c r="D621" s="345"/>
      <c r="E621" s="346"/>
    </row>
    <row r="622" spans="1:8" ht="20.25" customHeight="1">
      <c r="A622" s="102"/>
      <c r="B622" s="347" t="str">
        <f>students!$G$2</f>
        <v xml:space="preserve">जिल्हा परिषद प्राथमिक शाळा कोपर्डे </v>
      </c>
      <c r="C622" s="347"/>
      <c r="D622" s="347"/>
      <c r="E622" s="348"/>
    </row>
    <row r="623" spans="1:8" ht="5.25" customHeight="1" thickBot="1">
      <c r="A623" s="103"/>
      <c r="B623" s="64"/>
      <c r="C623" s="349"/>
      <c r="D623" s="349"/>
      <c r="E623" s="104"/>
    </row>
    <row r="624" spans="1:8" ht="20.25" customHeight="1" thickBot="1">
      <c r="A624" s="102"/>
      <c r="B624" s="65" t="s">
        <v>52</v>
      </c>
      <c r="C624" s="350">
        <f>VLOOKUP(E625,students!$B$8:$D$77,3,0)</f>
        <v>0</v>
      </c>
      <c r="D624" s="350"/>
      <c r="E624" s="105" t="s">
        <v>760</v>
      </c>
      <c r="H624" s="112" t="s">
        <v>730</v>
      </c>
    </row>
    <row r="625" spans="1:11" ht="20.25" customHeight="1">
      <c r="A625" s="102"/>
      <c r="B625" s="65" t="s">
        <v>28</v>
      </c>
      <c r="C625" s="66" t="str">
        <f>students!$M$2</f>
        <v>पहिली</v>
      </c>
      <c r="D625" s="65" t="s">
        <v>71</v>
      </c>
      <c r="E625" s="110">
        <v>21</v>
      </c>
    </row>
    <row r="626" spans="1:11" ht="6" customHeight="1">
      <c r="A626" s="102"/>
      <c r="E626" s="105"/>
    </row>
    <row r="627" spans="1:11" s="68" customFormat="1" ht="28.5" customHeight="1">
      <c r="A627" s="351" t="s">
        <v>728</v>
      </c>
      <c r="B627" s="332"/>
      <c r="C627" s="332"/>
      <c r="D627" s="332"/>
      <c r="E627" s="352"/>
      <c r="H627" s="280" t="s">
        <v>731</v>
      </c>
      <c r="I627" s="280"/>
      <c r="J627" s="280"/>
    </row>
    <row r="628" spans="1:11" s="68" customFormat="1" ht="16.5" customHeight="1">
      <c r="A628" s="106"/>
      <c r="B628" s="99" t="s">
        <v>60</v>
      </c>
      <c r="C628" s="296" t="s">
        <v>72</v>
      </c>
      <c r="D628" s="296"/>
      <c r="E628" s="339"/>
      <c r="H628" s="280"/>
      <c r="I628" s="280"/>
      <c r="J628" s="280"/>
    </row>
    <row r="629" spans="1:11" s="68" customFormat="1" ht="30" customHeight="1">
      <c r="A629" s="107">
        <v>1</v>
      </c>
      <c r="B629" s="341" t="s">
        <v>73</v>
      </c>
      <c r="C629" s="296" t="s">
        <v>695</v>
      </c>
      <c r="D629" s="296"/>
      <c r="E629" s="339"/>
      <c r="H629" s="280"/>
      <c r="I629" s="280"/>
      <c r="J629" s="280"/>
    </row>
    <row r="630" spans="1:11" s="68" customFormat="1" ht="30" customHeight="1">
      <c r="A630" s="107"/>
      <c r="B630" s="342"/>
      <c r="C630" s="296" t="s">
        <v>702</v>
      </c>
      <c r="D630" s="296"/>
      <c r="E630" s="339"/>
    </row>
    <row r="631" spans="1:11" s="68" customFormat="1" ht="30" customHeight="1">
      <c r="A631" s="33">
        <v>2</v>
      </c>
      <c r="B631" s="341" t="s">
        <v>3</v>
      </c>
      <c r="C631" s="296" t="s">
        <v>697</v>
      </c>
      <c r="D631" s="296"/>
      <c r="E631" s="339"/>
      <c r="H631" s="353" t="s">
        <v>736</v>
      </c>
      <c r="I631" s="353"/>
      <c r="J631" s="353"/>
      <c r="K631" s="353"/>
    </row>
    <row r="632" spans="1:11" s="68" customFormat="1" ht="30" customHeight="1">
      <c r="A632" s="107"/>
      <c r="B632" s="342"/>
      <c r="C632" s="296"/>
      <c r="D632" s="296"/>
      <c r="E632" s="339"/>
      <c r="H632" s="353"/>
      <c r="I632" s="353"/>
      <c r="J632" s="353"/>
      <c r="K632" s="353"/>
    </row>
    <row r="633" spans="1:11" s="68" customFormat="1" ht="30" customHeight="1">
      <c r="A633" s="107">
        <v>3</v>
      </c>
      <c r="B633" s="341" t="s">
        <v>4</v>
      </c>
      <c r="C633" s="296"/>
      <c r="D633" s="296"/>
      <c r="E633" s="339"/>
      <c r="H633" s="353"/>
      <c r="I633" s="353"/>
      <c r="J633" s="353"/>
      <c r="K633" s="353"/>
    </row>
    <row r="634" spans="1:11" s="68" customFormat="1" ht="30" customHeight="1">
      <c r="A634" s="107"/>
      <c r="B634" s="342"/>
      <c r="C634" s="296" t="s">
        <v>762</v>
      </c>
      <c r="D634" s="296"/>
      <c r="E634" s="339"/>
    </row>
    <row r="635" spans="1:11" s="68" customFormat="1" ht="30" customHeight="1">
      <c r="A635" s="33">
        <v>4</v>
      </c>
      <c r="B635" s="341" t="s">
        <v>5</v>
      </c>
      <c r="C635" s="296"/>
      <c r="D635" s="296"/>
      <c r="E635" s="339"/>
    </row>
    <row r="636" spans="1:11" s="68" customFormat="1" ht="30" customHeight="1">
      <c r="A636" s="107"/>
      <c r="B636" s="342"/>
      <c r="C636" s="296"/>
      <c r="D636" s="296"/>
      <c r="E636" s="339"/>
    </row>
    <row r="637" spans="1:11" s="68" customFormat="1" ht="30" customHeight="1">
      <c r="A637" s="107">
        <v>5</v>
      </c>
      <c r="B637" s="343" t="s">
        <v>726</v>
      </c>
      <c r="C637" s="296"/>
      <c r="D637" s="296"/>
      <c r="E637" s="339"/>
    </row>
    <row r="638" spans="1:11" s="68" customFormat="1" ht="30" customHeight="1">
      <c r="A638" s="107"/>
      <c r="B638" s="344"/>
      <c r="C638" s="296"/>
      <c r="D638" s="296"/>
      <c r="E638" s="339"/>
    </row>
    <row r="639" spans="1:11" s="68" customFormat="1" ht="30" customHeight="1">
      <c r="A639" s="33">
        <v>6</v>
      </c>
      <c r="B639" s="343" t="s">
        <v>727</v>
      </c>
      <c r="C639" s="296"/>
      <c r="D639" s="296"/>
      <c r="E639" s="339"/>
    </row>
    <row r="640" spans="1:11" s="68" customFormat="1" ht="30" customHeight="1">
      <c r="A640" s="107"/>
      <c r="B640" s="344"/>
      <c r="C640" s="296"/>
      <c r="D640" s="296"/>
      <c r="E640" s="339"/>
    </row>
    <row r="641" spans="1:8" s="68" customFormat="1" ht="30" customHeight="1">
      <c r="A641" s="107">
        <v>7</v>
      </c>
      <c r="B641" s="341" t="s">
        <v>8</v>
      </c>
      <c r="C641" s="296" t="s">
        <v>711</v>
      </c>
      <c r="D641" s="296"/>
      <c r="E641" s="339"/>
    </row>
    <row r="642" spans="1:8" s="68" customFormat="1" ht="30" customHeight="1">
      <c r="A642" s="107"/>
      <c r="B642" s="342"/>
      <c r="C642" s="296"/>
      <c r="D642" s="296"/>
      <c r="E642" s="339"/>
    </row>
    <row r="643" spans="1:8" s="68" customFormat="1" ht="30" customHeight="1">
      <c r="A643" s="33">
        <v>8</v>
      </c>
      <c r="B643" s="341" t="s">
        <v>9</v>
      </c>
      <c r="C643" s="296"/>
      <c r="D643" s="296"/>
      <c r="E643" s="339"/>
    </row>
    <row r="644" spans="1:8" s="68" customFormat="1" ht="30" customHeight="1">
      <c r="A644" s="107"/>
      <c r="B644" s="342"/>
      <c r="C644" s="296"/>
      <c r="D644" s="296"/>
      <c r="E644" s="339"/>
    </row>
    <row r="645" spans="1:8" s="68" customFormat="1" ht="30" customHeight="1">
      <c r="A645" s="107">
        <v>9</v>
      </c>
      <c r="B645" s="341" t="s">
        <v>10</v>
      </c>
      <c r="C645" s="296"/>
      <c r="D645" s="296"/>
      <c r="E645" s="339"/>
    </row>
    <row r="646" spans="1:8" s="68" customFormat="1" ht="30" customHeight="1">
      <c r="A646" s="107"/>
      <c r="B646" s="342"/>
      <c r="C646" s="296"/>
      <c r="D646" s="296"/>
      <c r="E646" s="339"/>
    </row>
    <row r="647" spans="1:8" s="68" customFormat="1" ht="30" customHeight="1">
      <c r="A647" s="107">
        <v>10</v>
      </c>
      <c r="B647" s="100" t="s">
        <v>65</v>
      </c>
      <c r="C647" s="296">
        <f>VLOOKUP(E625,PragNondi!$B$9:$J$78,4,0)</f>
        <v>0</v>
      </c>
      <c r="D647" s="296"/>
      <c r="E647" s="339"/>
    </row>
    <row r="648" spans="1:8" s="68" customFormat="1" ht="30" customHeight="1">
      <c r="A648" s="107">
        <v>11</v>
      </c>
      <c r="B648" s="100" t="s">
        <v>74</v>
      </c>
      <c r="C648" s="296">
        <f>VLOOKUP(E625,PragNondi!$B$9:$J$78,5,0)</f>
        <v>0</v>
      </c>
      <c r="D648" s="296"/>
      <c r="E648" s="339"/>
    </row>
    <row r="649" spans="1:8" s="68" customFormat="1" ht="30" customHeight="1">
      <c r="A649" s="107">
        <v>12</v>
      </c>
      <c r="B649" s="100" t="s">
        <v>75</v>
      </c>
      <c r="C649" s="296">
        <f>VLOOKUP(E625,PragNondi!$B$9:$J$78,6,0)</f>
        <v>0</v>
      </c>
      <c r="D649" s="296"/>
      <c r="E649" s="339"/>
    </row>
    <row r="650" spans="1:8" s="68" customFormat="1" ht="30" customHeight="1" thickBot="1">
      <c r="A650" s="108">
        <v>13</v>
      </c>
      <c r="B650" s="109" t="s">
        <v>76</v>
      </c>
      <c r="C650" s="289" t="s">
        <v>823</v>
      </c>
      <c r="D650" s="289"/>
      <c r="E650" s="340"/>
    </row>
    <row r="651" spans="1:8" s="68" customFormat="1" ht="30" customHeight="1" thickBot="1"/>
    <row r="652" spans="1:8" ht="28.5" customHeight="1">
      <c r="A652" s="101"/>
      <c r="B652" s="345" t="s">
        <v>1230</v>
      </c>
      <c r="C652" s="345"/>
      <c r="D652" s="345"/>
      <c r="E652" s="346"/>
    </row>
    <row r="653" spans="1:8" ht="20.25" customHeight="1">
      <c r="A653" s="102"/>
      <c r="B653" s="347" t="str">
        <f>students!$G$2</f>
        <v xml:space="preserve">जिल्हा परिषद प्राथमिक शाळा कोपर्डे </v>
      </c>
      <c r="C653" s="347"/>
      <c r="D653" s="347"/>
      <c r="E653" s="348"/>
    </row>
    <row r="654" spans="1:8" ht="5.25" customHeight="1" thickBot="1">
      <c r="A654" s="103"/>
      <c r="B654" s="64"/>
      <c r="C654" s="349"/>
      <c r="D654" s="349"/>
      <c r="E654" s="104"/>
    </row>
    <row r="655" spans="1:8" ht="20.25" customHeight="1" thickBot="1">
      <c r="A655" s="102"/>
      <c r="B655" s="65" t="s">
        <v>52</v>
      </c>
      <c r="C655" s="350">
        <f>VLOOKUP(E656,students!$B$8:$D$77,3,0)</f>
        <v>0</v>
      </c>
      <c r="D655" s="350"/>
      <c r="E655" s="105" t="s">
        <v>760</v>
      </c>
      <c r="H655" s="112" t="s">
        <v>730</v>
      </c>
    </row>
    <row r="656" spans="1:8" ht="20.25" customHeight="1">
      <c r="A656" s="102"/>
      <c r="B656" s="65" t="s">
        <v>28</v>
      </c>
      <c r="C656" s="66" t="str">
        <f>students!$M$2</f>
        <v>पहिली</v>
      </c>
      <c r="D656" s="65" t="s">
        <v>71</v>
      </c>
      <c r="E656" s="110">
        <v>22</v>
      </c>
    </row>
    <row r="657" spans="1:11" ht="6" customHeight="1">
      <c r="A657" s="102"/>
      <c r="E657" s="105"/>
    </row>
    <row r="658" spans="1:11" s="68" customFormat="1" ht="28.5" customHeight="1">
      <c r="A658" s="351" t="s">
        <v>728</v>
      </c>
      <c r="B658" s="332"/>
      <c r="C658" s="332"/>
      <c r="D658" s="332"/>
      <c r="E658" s="352"/>
      <c r="H658" s="280" t="s">
        <v>731</v>
      </c>
      <c r="I658" s="280"/>
      <c r="J658" s="280"/>
    </row>
    <row r="659" spans="1:11" s="68" customFormat="1" ht="16.5" customHeight="1">
      <c r="A659" s="106"/>
      <c r="B659" s="99" t="s">
        <v>60</v>
      </c>
      <c r="C659" s="296" t="s">
        <v>72</v>
      </c>
      <c r="D659" s="296"/>
      <c r="E659" s="339"/>
      <c r="H659" s="280"/>
      <c r="I659" s="280"/>
      <c r="J659" s="280"/>
    </row>
    <row r="660" spans="1:11" s="68" customFormat="1" ht="30" customHeight="1">
      <c r="A660" s="107">
        <v>1</v>
      </c>
      <c r="B660" s="341" t="s">
        <v>73</v>
      </c>
      <c r="C660" s="296" t="s">
        <v>695</v>
      </c>
      <c r="D660" s="296"/>
      <c r="E660" s="339"/>
      <c r="H660" s="280"/>
      <c r="I660" s="280"/>
      <c r="J660" s="280"/>
    </row>
    <row r="661" spans="1:11" s="68" customFormat="1" ht="30" customHeight="1">
      <c r="A661" s="107"/>
      <c r="B661" s="342"/>
      <c r="C661" s="296" t="s">
        <v>702</v>
      </c>
      <c r="D661" s="296"/>
      <c r="E661" s="339"/>
    </row>
    <row r="662" spans="1:11" s="68" customFormat="1" ht="30" customHeight="1">
      <c r="A662" s="33">
        <v>2</v>
      </c>
      <c r="B662" s="341" t="s">
        <v>3</v>
      </c>
      <c r="C662" s="296" t="s">
        <v>697</v>
      </c>
      <c r="D662" s="296"/>
      <c r="E662" s="339"/>
      <c r="H662" s="353" t="s">
        <v>736</v>
      </c>
      <c r="I662" s="353"/>
      <c r="J662" s="353"/>
      <c r="K662" s="353"/>
    </row>
    <row r="663" spans="1:11" s="68" customFormat="1" ht="30" customHeight="1">
      <c r="A663" s="107"/>
      <c r="B663" s="342"/>
      <c r="C663" s="296"/>
      <c r="D663" s="296"/>
      <c r="E663" s="339"/>
      <c r="H663" s="353"/>
      <c r="I663" s="353"/>
      <c r="J663" s="353"/>
      <c r="K663" s="353"/>
    </row>
    <row r="664" spans="1:11" s="68" customFormat="1" ht="30" customHeight="1">
      <c r="A664" s="107">
        <v>3</v>
      </c>
      <c r="B664" s="341" t="s">
        <v>4</v>
      </c>
      <c r="C664" s="296"/>
      <c r="D664" s="296"/>
      <c r="E664" s="339"/>
      <c r="H664" s="353"/>
      <c r="I664" s="353"/>
      <c r="J664" s="353"/>
      <c r="K664" s="353"/>
    </row>
    <row r="665" spans="1:11" s="68" customFormat="1" ht="30" customHeight="1">
      <c r="A665" s="107"/>
      <c r="B665" s="342"/>
      <c r="C665" s="296" t="s">
        <v>762</v>
      </c>
      <c r="D665" s="296"/>
      <c r="E665" s="339"/>
    </row>
    <row r="666" spans="1:11" s="68" customFormat="1" ht="30" customHeight="1">
      <c r="A666" s="33">
        <v>4</v>
      </c>
      <c r="B666" s="341" t="s">
        <v>5</v>
      </c>
      <c r="C666" s="296"/>
      <c r="D666" s="296"/>
      <c r="E666" s="339"/>
    </row>
    <row r="667" spans="1:11" s="68" customFormat="1" ht="30" customHeight="1">
      <c r="A667" s="107"/>
      <c r="B667" s="342"/>
      <c r="C667" s="296"/>
      <c r="D667" s="296"/>
      <c r="E667" s="339"/>
    </row>
    <row r="668" spans="1:11" s="68" customFormat="1" ht="30" customHeight="1">
      <c r="A668" s="107">
        <v>5</v>
      </c>
      <c r="B668" s="343" t="s">
        <v>726</v>
      </c>
      <c r="C668" s="296"/>
      <c r="D668" s="296"/>
      <c r="E668" s="339"/>
    </row>
    <row r="669" spans="1:11" s="68" customFormat="1" ht="30" customHeight="1">
      <c r="A669" s="107"/>
      <c r="B669" s="344"/>
      <c r="C669" s="296"/>
      <c r="D669" s="296"/>
      <c r="E669" s="339"/>
    </row>
    <row r="670" spans="1:11" s="68" customFormat="1" ht="30" customHeight="1">
      <c r="A670" s="33">
        <v>6</v>
      </c>
      <c r="B670" s="343" t="s">
        <v>727</v>
      </c>
      <c r="C670" s="296"/>
      <c r="D670" s="296"/>
      <c r="E670" s="339"/>
    </row>
    <row r="671" spans="1:11" s="68" customFormat="1" ht="30" customHeight="1">
      <c r="A671" s="107"/>
      <c r="B671" s="344"/>
      <c r="C671" s="296"/>
      <c r="D671" s="296"/>
      <c r="E671" s="339"/>
    </row>
    <row r="672" spans="1:11" s="68" customFormat="1" ht="30" customHeight="1">
      <c r="A672" s="107">
        <v>7</v>
      </c>
      <c r="B672" s="341" t="s">
        <v>8</v>
      </c>
      <c r="C672" s="296" t="s">
        <v>711</v>
      </c>
      <c r="D672" s="296"/>
      <c r="E672" s="339"/>
    </row>
    <row r="673" spans="1:8" s="68" customFormat="1" ht="30" customHeight="1">
      <c r="A673" s="107"/>
      <c r="B673" s="342"/>
      <c r="C673" s="296"/>
      <c r="D673" s="296"/>
      <c r="E673" s="339"/>
    </row>
    <row r="674" spans="1:8" s="68" customFormat="1" ht="30" customHeight="1">
      <c r="A674" s="33">
        <v>8</v>
      </c>
      <c r="B674" s="341" t="s">
        <v>9</v>
      </c>
      <c r="C674" s="296"/>
      <c r="D674" s="296"/>
      <c r="E674" s="339"/>
    </row>
    <row r="675" spans="1:8" s="68" customFormat="1" ht="30" customHeight="1">
      <c r="A675" s="107"/>
      <c r="B675" s="342"/>
      <c r="C675" s="296"/>
      <c r="D675" s="296"/>
      <c r="E675" s="339"/>
    </row>
    <row r="676" spans="1:8" s="68" customFormat="1" ht="30" customHeight="1">
      <c r="A676" s="107">
        <v>9</v>
      </c>
      <c r="B676" s="341" t="s">
        <v>10</v>
      </c>
      <c r="C676" s="296"/>
      <c r="D676" s="296"/>
      <c r="E676" s="339"/>
    </row>
    <row r="677" spans="1:8" s="68" customFormat="1" ht="30" customHeight="1">
      <c r="A677" s="107"/>
      <c r="B677" s="342"/>
      <c r="C677" s="296"/>
      <c r="D677" s="296"/>
      <c r="E677" s="339"/>
    </row>
    <row r="678" spans="1:8" s="68" customFormat="1" ht="30" customHeight="1">
      <c r="A678" s="107">
        <v>10</v>
      </c>
      <c r="B678" s="100" t="s">
        <v>65</v>
      </c>
      <c r="C678" s="296">
        <f>VLOOKUP(E656,PragNondi!$B$9:$J$78,4,0)</f>
        <v>0</v>
      </c>
      <c r="D678" s="296"/>
      <c r="E678" s="339"/>
    </row>
    <row r="679" spans="1:8" s="68" customFormat="1" ht="30" customHeight="1">
      <c r="A679" s="107">
        <v>11</v>
      </c>
      <c r="B679" s="100" t="s">
        <v>74</v>
      </c>
      <c r="C679" s="296">
        <f>VLOOKUP(E656,PragNondi!$B$9:$J$78,5,0)</f>
        <v>0</v>
      </c>
      <c r="D679" s="296"/>
      <c r="E679" s="339"/>
    </row>
    <row r="680" spans="1:8" s="68" customFormat="1" ht="30" customHeight="1">
      <c r="A680" s="107">
        <v>12</v>
      </c>
      <c r="B680" s="100" t="s">
        <v>75</v>
      </c>
      <c r="C680" s="296">
        <f>VLOOKUP(E656,PragNondi!$B$9:$J$78,6,0)</f>
        <v>0</v>
      </c>
      <c r="D680" s="296"/>
      <c r="E680" s="339"/>
    </row>
    <row r="681" spans="1:8" s="68" customFormat="1" ht="30" customHeight="1" thickBot="1">
      <c r="A681" s="108">
        <v>13</v>
      </c>
      <c r="B681" s="109" t="s">
        <v>76</v>
      </c>
      <c r="C681" s="289" t="s">
        <v>823</v>
      </c>
      <c r="D681" s="289"/>
      <c r="E681" s="340"/>
    </row>
    <row r="682" spans="1:8" s="68" customFormat="1" ht="30" customHeight="1" thickBot="1"/>
    <row r="683" spans="1:8" ht="28.5" customHeight="1">
      <c r="A683" s="101"/>
      <c r="B683" s="345" t="s">
        <v>1230</v>
      </c>
      <c r="C683" s="345"/>
      <c r="D683" s="345"/>
      <c r="E683" s="346"/>
    </row>
    <row r="684" spans="1:8" ht="20.25" customHeight="1">
      <c r="A684" s="102"/>
      <c r="B684" s="347" t="str">
        <f>students!$G$2</f>
        <v xml:space="preserve">जिल्हा परिषद प्राथमिक शाळा कोपर्डे </v>
      </c>
      <c r="C684" s="347"/>
      <c r="D684" s="347"/>
      <c r="E684" s="348"/>
    </row>
    <row r="685" spans="1:8" ht="5.25" customHeight="1" thickBot="1">
      <c r="A685" s="103"/>
      <c r="B685" s="64"/>
      <c r="C685" s="349"/>
      <c r="D685" s="349"/>
      <c r="E685" s="104"/>
    </row>
    <row r="686" spans="1:8" ht="20.25" customHeight="1" thickBot="1">
      <c r="A686" s="102"/>
      <c r="B686" s="65" t="s">
        <v>52</v>
      </c>
      <c r="C686" s="350">
        <f>VLOOKUP(E687,students!$B$8:$D$57,3,0)</f>
        <v>0</v>
      </c>
      <c r="D686" s="350"/>
      <c r="E686" s="105" t="s">
        <v>760</v>
      </c>
      <c r="H686" s="112" t="s">
        <v>730</v>
      </c>
    </row>
    <row r="687" spans="1:8" ht="20.25" customHeight="1">
      <c r="A687" s="102"/>
      <c r="B687" s="65" t="s">
        <v>28</v>
      </c>
      <c r="C687" s="66" t="str">
        <f>students!$M$2</f>
        <v>पहिली</v>
      </c>
      <c r="D687" s="65" t="s">
        <v>71</v>
      </c>
      <c r="E687" s="110">
        <v>23</v>
      </c>
    </row>
    <row r="688" spans="1:8" ht="6" customHeight="1">
      <c r="A688" s="102"/>
      <c r="E688" s="105"/>
    </row>
    <row r="689" spans="1:11" s="68" customFormat="1" ht="28.5" customHeight="1">
      <c r="A689" s="351" t="s">
        <v>728</v>
      </c>
      <c r="B689" s="332"/>
      <c r="C689" s="332"/>
      <c r="D689" s="332"/>
      <c r="E689" s="352"/>
      <c r="H689" s="280" t="s">
        <v>731</v>
      </c>
      <c r="I689" s="280"/>
      <c r="J689" s="280"/>
    </row>
    <row r="690" spans="1:11" s="68" customFormat="1" ht="16.5" customHeight="1">
      <c r="A690" s="106"/>
      <c r="B690" s="99" t="s">
        <v>60</v>
      </c>
      <c r="C690" s="296" t="s">
        <v>72</v>
      </c>
      <c r="D690" s="296"/>
      <c r="E690" s="339"/>
      <c r="H690" s="280"/>
      <c r="I690" s="280"/>
      <c r="J690" s="280"/>
    </row>
    <row r="691" spans="1:11" s="68" customFormat="1" ht="30" customHeight="1">
      <c r="A691" s="107">
        <v>1</v>
      </c>
      <c r="B691" s="341" t="s">
        <v>73</v>
      </c>
      <c r="C691" s="296" t="s">
        <v>695</v>
      </c>
      <c r="D691" s="296"/>
      <c r="E691" s="339"/>
      <c r="H691" s="280"/>
      <c r="I691" s="280"/>
      <c r="J691" s="280"/>
    </row>
    <row r="692" spans="1:11" s="68" customFormat="1" ht="30" customHeight="1">
      <c r="A692" s="107"/>
      <c r="B692" s="342"/>
      <c r="C692" s="296" t="s">
        <v>702</v>
      </c>
      <c r="D692" s="296"/>
      <c r="E692" s="339"/>
    </row>
    <row r="693" spans="1:11" s="68" customFormat="1" ht="30" customHeight="1">
      <c r="A693" s="33">
        <v>2</v>
      </c>
      <c r="B693" s="341" t="s">
        <v>3</v>
      </c>
      <c r="C693" s="296" t="s">
        <v>697</v>
      </c>
      <c r="D693" s="296"/>
      <c r="E693" s="339"/>
      <c r="H693" s="353" t="s">
        <v>736</v>
      </c>
      <c r="I693" s="353"/>
      <c r="J693" s="353"/>
      <c r="K693" s="353"/>
    </row>
    <row r="694" spans="1:11" s="68" customFormat="1" ht="30" customHeight="1">
      <c r="A694" s="107"/>
      <c r="B694" s="342"/>
      <c r="C694" s="296"/>
      <c r="D694" s="296"/>
      <c r="E694" s="339"/>
      <c r="H694" s="353"/>
      <c r="I694" s="353"/>
      <c r="J694" s="353"/>
      <c r="K694" s="353"/>
    </row>
    <row r="695" spans="1:11" s="68" customFormat="1" ht="30" customHeight="1">
      <c r="A695" s="107">
        <v>3</v>
      </c>
      <c r="B695" s="341" t="s">
        <v>4</v>
      </c>
      <c r="C695" s="296"/>
      <c r="D695" s="296"/>
      <c r="E695" s="339"/>
      <c r="H695" s="353"/>
      <c r="I695" s="353"/>
      <c r="J695" s="353"/>
      <c r="K695" s="353"/>
    </row>
    <row r="696" spans="1:11" s="68" customFormat="1" ht="30" customHeight="1">
      <c r="A696" s="107"/>
      <c r="B696" s="342"/>
      <c r="C696" s="296" t="s">
        <v>762</v>
      </c>
      <c r="D696" s="296"/>
      <c r="E696" s="339"/>
    </row>
    <row r="697" spans="1:11" s="68" customFormat="1" ht="30" customHeight="1">
      <c r="A697" s="33">
        <v>4</v>
      </c>
      <c r="B697" s="341" t="s">
        <v>5</v>
      </c>
      <c r="C697" s="296"/>
      <c r="D697" s="296"/>
      <c r="E697" s="339"/>
    </row>
    <row r="698" spans="1:11" s="68" customFormat="1" ht="30" customHeight="1">
      <c r="A698" s="107"/>
      <c r="B698" s="342"/>
      <c r="C698" s="296"/>
      <c r="D698" s="296"/>
      <c r="E698" s="339"/>
    </row>
    <row r="699" spans="1:11" s="68" customFormat="1" ht="30" customHeight="1">
      <c r="A699" s="107">
        <v>5</v>
      </c>
      <c r="B699" s="343" t="s">
        <v>726</v>
      </c>
      <c r="C699" s="296"/>
      <c r="D699" s="296"/>
      <c r="E699" s="339"/>
    </row>
    <row r="700" spans="1:11" s="68" customFormat="1" ht="30" customHeight="1">
      <c r="A700" s="107"/>
      <c r="B700" s="344"/>
      <c r="C700" s="296"/>
      <c r="D700" s="296"/>
      <c r="E700" s="339"/>
    </row>
    <row r="701" spans="1:11" s="68" customFormat="1" ht="30" customHeight="1">
      <c r="A701" s="33">
        <v>6</v>
      </c>
      <c r="B701" s="343" t="s">
        <v>727</v>
      </c>
      <c r="C701" s="296"/>
      <c r="D701" s="296"/>
      <c r="E701" s="339"/>
    </row>
    <row r="702" spans="1:11" s="68" customFormat="1" ht="30" customHeight="1">
      <c r="A702" s="107"/>
      <c r="B702" s="344"/>
      <c r="C702" s="296"/>
      <c r="D702" s="296"/>
      <c r="E702" s="339"/>
    </row>
    <row r="703" spans="1:11" s="68" customFormat="1" ht="30" customHeight="1">
      <c r="A703" s="107">
        <v>7</v>
      </c>
      <c r="B703" s="341" t="s">
        <v>8</v>
      </c>
      <c r="C703" s="296" t="s">
        <v>711</v>
      </c>
      <c r="D703" s="296"/>
      <c r="E703" s="339"/>
    </row>
    <row r="704" spans="1:11" s="68" customFormat="1" ht="30" customHeight="1">
      <c r="A704" s="107"/>
      <c r="B704" s="342"/>
      <c r="C704" s="296"/>
      <c r="D704" s="296"/>
      <c r="E704" s="339"/>
    </row>
    <row r="705" spans="1:10" s="68" customFormat="1" ht="30" customHeight="1">
      <c r="A705" s="33">
        <v>8</v>
      </c>
      <c r="B705" s="341" t="s">
        <v>9</v>
      </c>
      <c r="C705" s="296"/>
      <c r="D705" s="296"/>
      <c r="E705" s="339"/>
    </row>
    <row r="706" spans="1:10" s="68" customFormat="1" ht="30" customHeight="1">
      <c r="A706" s="107"/>
      <c r="B706" s="342"/>
      <c r="C706" s="296"/>
      <c r="D706" s="296"/>
      <c r="E706" s="339"/>
    </row>
    <row r="707" spans="1:10" s="68" customFormat="1" ht="30" customHeight="1">
      <c r="A707" s="107">
        <v>9</v>
      </c>
      <c r="B707" s="341" t="s">
        <v>10</v>
      </c>
      <c r="C707" s="296"/>
      <c r="D707" s="296"/>
      <c r="E707" s="339"/>
    </row>
    <row r="708" spans="1:10" s="68" customFormat="1" ht="30" customHeight="1">
      <c r="A708" s="107"/>
      <c r="B708" s="342"/>
      <c r="C708" s="296"/>
      <c r="D708" s="296"/>
      <c r="E708" s="339"/>
    </row>
    <row r="709" spans="1:10" s="68" customFormat="1" ht="30" customHeight="1">
      <c r="A709" s="107">
        <v>10</v>
      </c>
      <c r="B709" s="100" t="s">
        <v>65</v>
      </c>
      <c r="C709" s="296">
        <f>VLOOKUP(E687,PragNondi!$B$9:$J$78,4,0)</f>
        <v>0</v>
      </c>
      <c r="D709" s="296"/>
      <c r="E709" s="339"/>
    </row>
    <row r="710" spans="1:10" s="68" customFormat="1" ht="30" customHeight="1">
      <c r="A710" s="107">
        <v>11</v>
      </c>
      <c r="B710" s="100" t="s">
        <v>74</v>
      </c>
      <c r="C710" s="296">
        <f>VLOOKUP(E687,PragNondi!$B$9:$J$78,5,0)</f>
        <v>0</v>
      </c>
      <c r="D710" s="296"/>
      <c r="E710" s="339"/>
    </row>
    <row r="711" spans="1:10" s="68" customFormat="1" ht="30" customHeight="1">
      <c r="A711" s="107">
        <v>12</v>
      </c>
      <c r="B711" s="100" t="s">
        <v>75</v>
      </c>
      <c r="C711" s="296">
        <f>VLOOKUP(E687,PragNondi!$B$9:$J$78,6,0)</f>
        <v>0</v>
      </c>
      <c r="D711" s="296"/>
      <c r="E711" s="339"/>
    </row>
    <row r="712" spans="1:10" s="68" customFormat="1" ht="30" customHeight="1" thickBot="1">
      <c r="A712" s="108">
        <v>13</v>
      </c>
      <c r="B712" s="109" t="s">
        <v>76</v>
      </c>
      <c r="C712" s="289" t="s">
        <v>823</v>
      </c>
      <c r="D712" s="289"/>
      <c r="E712" s="340"/>
    </row>
    <row r="713" spans="1:10" s="68" customFormat="1" ht="30" customHeight="1" thickBot="1"/>
    <row r="714" spans="1:10" ht="28.5" customHeight="1">
      <c r="A714" s="101"/>
      <c r="B714" s="345" t="s">
        <v>1230</v>
      </c>
      <c r="C714" s="345"/>
      <c r="D714" s="345"/>
      <c r="E714" s="346"/>
    </row>
    <row r="715" spans="1:10" ht="20.25" customHeight="1">
      <c r="A715" s="102"/>
      <c r="B715" s="347" t="str">
        <f>students!$G$2</f>
        <v xml:space="preserve">जिल्हा परिषद प्राथमिक शाळा कोपर्डे </v>
      </c>
      <c r="C715" s="347"/>
      <c r="D715" s="347"/>
      <c r="E715" s="348"/>
    </row>
    <row r="716" spans="1:10" ht="5.25" customHeight="1" thickBot="1">
      <c r="A716" s="103"/>
      <c r="B716" s="64"/>
      <c r="C716" s="349"/>
      <c r="D716" s="349"/>
      <c r="E716" s="104"/>
    </row>
    <row r="717" spans="1:10" ht="20.25" customHeight="1" thickBot="1">
      <c r="A717" s="102"/>
      <c r="B717" s="65" t="s">
        <v>52</v>
      </c>
      <c r="C717" s="350">
        <f>VLOOKUP(E718,students!$B$8:$D$57,3,0)</f>
        <v>0</v>
      </c>
      <c r="D717" s="350"/>
      <c r="E717" s="105" t="s">
        <v>760</v>
      </c>
      <c r="H717" s="112" t="s">
        <v>730</v>
      </c>
    </row>
    <row r="718" spans="1:10" ht="20.25" customHeight="1">
      <c r="A718" s="102"/>
      <c r="B718" s="65" t="s">
        <v>28</v>
      </c>
      <c r="C718" s="66" t="str">
        <f>students!$M$2</f>
        <v>पहिली</v>
      </c>
      <c r="D718" s="65" t="s">
        <v>71</v>
      </c>
      <c r="E718" s="110">
        <v>24</v>
      </c>
    </row>
    <row r="719" spans="1:10" ht="6" customHeight="1">
      <c r="A719" s="102"/>
      <c r="E719" s="105"/>
    </row>
    <row r="720" spans="1:10" s="68" customFormat="1" ht="28.5" customHeight="1">
      <c r="A720" s="351" t="s">
        <v>728</v>
      </c>
      <c r="B720" s="332"/>
      <c r="C720" s="332"/>
      <c r="D720" s="332"/>
      <c r="E720" s="352"/>
      <c r="H720" s="280" t="s">
        <v>731</v>
      </c>
      <c r="I720" s="280"/>
      <c r="J720" s="280"/>
    </row>
    <row r="721" spans="1:11" s="68" customFormat="1" ht="16.5" customHeight="1">
      <c r="A721" s="106"/>
      <c r="B721" s="99" t="s">
        <v>60</v>
      </c>
      <c r="C721" s="296" t="s">
        <v>72</v>
      </c>
      <c r="D721" s="296"/>
      <c r="E721" s="339"/>
      <c r="H721" s="280"/>
      <c r="I721" s="280"/>
      <c r="J721" s="280"/>
    </row>
    <row r="722" spans="1:11" s="68" customFormat="1" ht="30" customHeight="1">
      <c r="A722" s="107">
        <v>1</v>
      </c>
      <c r="B722" s="341" t="s">
        <v>73</v>
      </c>
      <c r="C722" s="296" t="s">
        <v>695</v>
      </c>
      <c r="D722" s="296"/>
      <c r="E722" s="339"/>
      <c r="H722" s="280"/>
      <c r="I722" s="280"/>
      <c r="J722" s="280"/>
    </row>
    <row r="723" spans="1:11" s="68" customFormat="1" ht="30" customHeight="1">
      <c r="A723" s="107"/>
      <c r="B723" s="342"/>
      <c r="C723" s="296" t="s">
        <v>702</v>
      </c>
      <c r="D723" s="296"/>
      <c r="E723" s="339"/>
    </row>
    <row r="724" spans="1:11" s="68" customFormat="1" ht="30" customHeight="1">
      <c r="A724" s="33">
        <v>2</v>
      </c>
      <c r="B724" s="341" t="s">
        <v>3</v>
      </c>
      <c r="C724" s="296" t="s">
        <v>697</v>
      </c>
      <c r="D724" s="296"/>
      <c r="E724" s="339"/>
      <c r="H724" s="353" t="s">
        <v>736</v>
      </c>
      <c r="I724" s="353"/>
      <c r="J724" s="353"/>
      <c r="K724" s="353"/>
    </row>
    <row r="725" spans="1:11" s="68" customFormat="1" ht="30" customHeight="1">
      <c r="A725" s="107"/>
      <c r="B725" s="342"/>
      <c r="C725" s="296"/>
      <c r="D725" s="296"/>
      <c r="E725" s="339"/>
      <c r="H725" s="353"/>
      <c r="I725" s="353"/>
      <c r="J725" s="353"/>
      <c r="K725" s="353"/>
    </row>
    <row r="726" spans="1:11" s="68" customFormat="1" ht="30" customHeight="1">
      <c r="A726" s="107">
        <v>3</v>
      </c>
      <c r="B726" s="341" t="s">
        <v>4</v>
      </c>
      <c r="C726" s="296"/>
      <c r="D726" s="296"/>
      <c r="E726" s="339"/>
      <c r="H726" s="353"/>
      <c r="I726" s="353"/>
      <c r="J726" s="353"/>
      <c r="K726" s="353"/>
    </row>
    <row r="727" spans="1:11" s="68" customFormat="1" ht="30" customHeight="1">
      <c r="A727" s="107"/>
      <c r="B727" s="342"/>
      <c r="C727" s="296" t="s">
        <v>762</v>
      </c>
      <c r="D727" s="296"/>
      <c r="E727" s="339"/>
    </row>
    <row r="728" spans="1:11" s="68" customFormat="1" ht="30" customHeight="1">
      <c r="A728" s="33">
        <v>4</v>
      </c>
      <c r="B728" s="341" t="s">
        <v>5</v>
      </c>
      <c r="C728" s="296"/>
      <c r="D728" s="296"/>
      <c r="E728" s="339"/>
    </row>
    <row r="729" spans="1:11" s="68" customFormat="1" ht="30" customHeight="1">
      <c r="A729" s="107"/>
      <c r="B729" s="342"/>
      <c r="C729" s="296"/>
      <c r="D729" s="296"/>
      <c r="E729" s="339"/>
    </row>
    <row r="730" spans="1:11" s="68" customFormat="1" ht="30" customHeight="1">
      <c r="A730" s="107">
        <v>5</v>
      </c>
      <c r="B730" s="343" t="s">
        <v>726</v>
      </c>
      <c r="C730" s="296"/>
      <c r="D730" s="296"/>
      <c r="E730" s="339"/>
    </row>
    <row r="731" spans="1:11" s="68" customFormat="1" ht="30" customHeight="1">
      <c r="A731" s="107"/>
      <c r="B731" s="344"/>
      <c r="C731" s="296"/>
      <c r="D731" s="296"/>
      <c r="E731" s="339"/>
    </row>
    <row r="732" spans="1:11" s="68" customFormat="1" ht="30" customHeight="1">
      <c r="A732" s="33">
        <v>6</v>
      </c>
      <c r="B732" s="343" t="s">
        <v>727</v>
      </c>
      <c r="C732" s="296"/>
      <c r="D732" s="296"/>
      <c r="E732" s="339"/>
    </row>
    <row r="733" spans="1:11" s="68" customFormat="1" ht="30" customHeight="1">
      <c r="A733" s="107"/>
      <c r="B733" s="344"/>
      <c r="C733" s="296"/>
      <c r="D733" s="296"/>
      <c r="E733" s="339"/>
    </row>
    <row r="734" spans="1:11" s="68" customFormat="1" ht="30" customHeight="1">
      <c r="A734" s="107">
        <v>7</v>
      </c>
      <c r="B734" s="341" t="s">
        <v>8</v>
      </c>
      <c r="C734" s="296" t="s">
        <v>711</v>
      </c>
      <c r="D734" s="296"/>
      <c r="E734" s="339"/>
    </row>
    <row r="735" spans="1:11" s="68" customFormat="1" ht="30" customHeight="1">
      <c r="A735" s="107"/>
      <c r="B735" s="342"/>
      <c r="C735" s="296"/>
      <c r="D735" s="296"/>
      <c r="E735" s="339"/>
    </row>
    <row r="736" spans="1:11" s="68" customFormat="1" ht="30" customHeight="1">
      <c r="A736" s="33">
        <v>8</v>
      </c>
      <c r="B736" s="341" t="s">
        <v>9</v>
      </c>
      <c r="C736" s="296"/>
      <c r="D736" s="296"/>
      <c r="E736" s="339"/>
    </row>
    <row r="737" spans="1:10" s="68" customFormat="1" ht="30" customHeight="1">
      <c r="A737" s="107"/>
      <c r="B737" s="342"/>
      <c r="C737" s="296"/>
      <c r="D737" s="296"/>
      <c r="E737" s="339"/>
    </row>
    <row r="738" spans="1:10" s="68" customFormat="1" ht="30" customHeight="1">
      <c r="A738" s="107">
        <v>9</v>
      </c>
      <c r="B738" s="341" t="s">
        <v>10</v>
      </c>
      <c r="C738" s="296"/>
      <c r="D738" s="296"/>
      <c r="E738" s="339"/>
    </row>
    <row r="739" spans="1:10" s="68" customFormat="1" ht="30" customHeight="1">
      <c r="A739" s="107"/>
      <c r="B739" s="342"/>
      <c r="C739" s="296"/>
      <c r="D739" s="296"/>
      <c r="E739" s="339"/>
    </row>
    <row r="740" spans="1:10" s="68" customFormat="1" ht="30" customHeight="1">
      <c r="A740" s="107">
        <v>10</v>
      </c>
      <c r="B740" s="100" t="s">
        <v>65</v>
      </c>
      <c r="C740" s="296">
        <f>VLOOKUP(E718,PragNondi!$B$9:$J$78,4,0)</f>
        <v>0</v>
      </c>
      <c r="D740" s="296"/>
      <c r="E740" s="339"/>
    </row>
    <row r="741" spans="1:10" s="68" customFormat="1" ht="30" customHeight="1">
      <c r="A741" s="107">
        <v>11</v>
      </c>
      <c r="B741" s="100" t="s">
        <v>74</v>
      </c>
      <c r="C741" s="296">
        <f>VLOOKUP(E718,PragNondi!$B$9:$J$78,5,0)</f>
        <v>0</v>
      </c>
      <c r="D741" s="296"/>
      <c r="E741" s="339"/>
    </row>
    <row r="742" spans="1:10" s="68" customFormat="1" ht="30" customHeight="1">
      <c r="A742" s="107">
        <v>12</v>
      </c>
      <c r="B742" s="100" t="s">
        <v>75</v>
      </c>
      <c r="C742" s="296">
        <f>VLOOKUP(E718,PragNondi!$B$9:$J$78,6,0)</f>
        <v>0</v>
      </c>
      <c r="D742" s="296"/>
      <c r="E742" s="339"/>
    </row>
    <row r="743" spans="1:10" s="68" customFormat="1" ht="30" customHeight="1" thickBot="1">
      <c r="A743" s="108">
        <v>13</v>
      </c>
      <c r="B743" s="109" t="s">
        <v>76</v>
      </c>
      <c r="C743" s="289" t="s">
        <v>823</v>
      </c>
      <c r="D743" s="289"/>
      <c r="E743" s="340"/>
    </row>
    <row r="744" spans="1:10" s="68" customFormat="1" ht="30" customHeight="1" thickBot="1"/>
    <row r="745" spans="1:10" ht="28.5" customHeight="1">
      <c r="A745" s="101"/>
      <c r="B745" s="345" t="s">
        <v>1230</v>
      </c>
      <c r="C745" s="345"/>
      <c r="D745" s="345"/>
      <c r="E745" s="346"/>
    </row>
    <row r="746" spans="1:10" ht="20.25" customHeight="1">
      <c r="A746" s="102"/>
      <c r="B746" s="347" t="str">
        <f>students!$G$2</f>
        <v xml:space="preserve">जिल्हा परिषद प्राथमिक शाळा कोपर्डे </v>
      </c>
      <c r="C746" s="347"/>
      <c r="D746" s="347"/>
      <c r="E746" s="348"/>
    </row>
    <row r="747" spans="1:10" ht="5.25" customHeight="1" thickBot="1">
      <c r="A747" s="103"/>
      <c r="B747" s="64"/>
      <c r="C747" s="349"/>
      <c r="D747" s="349"/>
      <c r="E747" s="104"/>
    </row>
    <row r="748" spans="1:10" ht="20.25" customHeight="1" thickBot="1">
      <c r="A748" s="102"/>
      <c r="B748" s="65" t="s">
        <v>52</v>
      </c>
      <c r="C748" s="350">
        <f>VLOOKUP(E749,students!$B$8:$D$57,3,0)</f>
        <v>0</v>
      </c>
      <c r="D748" s="350"/>
      <c r="E748" s="105" t="s">
        <v>760</v>
      </c>
      <c r="H748" s="112" t="s">
        <v>730</v>
      </c>
    </row>
    <row r="749" spans="1:10" ht="20.25" customHeight="1">
      <c r="A749" s="102"/>
      <c r="B749" s="65" t="s">
        <v>28</v>
      </c>
      <c r="C749" s="66" t="str">
        <f>students!$M$2</f>
        <v>पहिली</v>
      </c>
      <c r="D749" s="65" t="s">
        <v>71</v>
      </c>
      <c r="E749" s="110">
        <v>25</v>
      </c>
    </row>
    <row r="750" spans="1:10" ht="6" customHeight="1">
      <c r="A750" s="102"/>
      <c r="E750" s="105"/>
    </row>
    <row r="751" spans="1:10" s="68" customFormat="1" ht="28.5" customHeight="1">
      <c r="A751" s="351" t="s">
        <v>728</v>
      </c>
      <c r="B751" s="332"/>
      <c r="C751" s="332"/>
      <c r="D751" s="332"/>
      <c r="E751" s="352"/>
      <c r="H751" s="280" t="s">
        <v>731</v>
      </c>
      <c r="I751" s="280"/>
      <c r="J751" s="280"/>
    </row>
    <row r="752" spans="1:10" s="68" customFormat="1" ht="16.5" customHeight="1">
      <c r="A752" s="106"/>
      <c r="B752" s="99" t="s">
        <v>60</v>
      </c>
      <c r="C752" s="296" t="s">
        <v>72</v>
      </c>
      <c r="D752" s="296"/>
      <c r="E752" s="339"/>
      <c r="H752" s="280"/>
      <c r="I752" s="280"/>
      <c r="J752" s="280"/>
    </row>
    <row r="753" spans="1:11" s="68" customFormat="1" ht="30" customHeight="1">
      <c r="A753" s="107">
        <v>1</v>
      </c>
      <c r="B753" s="341" t="s">
        <v>73</v>
      </c>
      <c r="C753" s="296" t="s">
        <v>695</v>
      </c>
      <c r="D753" s="296"/>
      <c r="E753" s="339"/>
      <c r="H753" s="280"/>
      <c r="I753" s="280"/>
      <c r="J753" s="280"/>
    </row>
    <row r="754" spans="1:11" s="68" customFormat="1" ht="30" customHeight="1">
      <c r="A754" s="107"/>
      <c r="B754" s="342"/>
      <c r="C754" s="296" t="s">
        <v>702</v>
      </c>
      <c r="D754" s="296"/>
      <c r="E754" s="339"/>
    </row>
    <row r="755" spans="1:11" s="68" customFormat="1" ht="30" customHeight="1">
      <c r="A755" s="33">
        <v>2</v>
      </c>
      <c r="B755" s="341" t="s">
        <v>3</v>
      </c>
      <c r="C755" s="296" t="s">
        <v>697</v>
      </c>
      <c r="D755" s="296"/>
      <c r="E755" s="339"/>
      <c r="H755" s="353" t="s">
        <v>736</v>
      </c>
      <c r="I755" s="353"/>
      <c r="J755" s="353"/>
      <c r="K755" s="353"/>
    </row>
    <row r="756" spans="1:11" s="68" customFormat="1" ht="30" customHeight="1">
      <c r="A756" s="107"/>
      <c r="B756" s="342"/>
      <c r="C756" s="296"/>
      <c r="D756" s="296"/>
      <c r="E756" s="339"/>
      <c r="H756" s="353"/>
      <c r="I756" s="353"/>
      <c r="J756" s="353"/>
      <c r="K756" s="353"/>
    </row>
    <row r="757" spans="1:11" s="68" customFormat="1" ht="30" customHeight="1">
      <c r="A757" s="107">
        <v>3</v>
      </c>
      <c r="B757" s="341" t="s">
        <v>4</v>
      </c>
      <c r="C757" s="296"/>
      <c r="D757" s="296"/>
      <c r="E757" s="339"/>
      <c r="H757" s="353"/>
      <c r="I757" s="353"/>
      <c r="J757" s="353"/>
      <c r="K757" s="353"/>
    </row>
    <row r="758" spans="1:11" s="68" customFormat="1" ht="30" customHeight="1">
      <c r="A758" s="107"/>
      <c r="B758" s="342"/>
      <c r="C758" s="296" t="s">
        <v>762</v>
      </c>
      <c r="D758" s="296"/>
      <c r="E758" s="339"/>
    </row>
    <row r="759" spans="1:11" s="68" customFormat="1" ht="30" customHeight="1">
      <c r="A759" s="33">
        <v>4</v>
      </c>
      <c r="B759" s="341" t="s">
        <v>5</v>
      </c>
      <c r="C759" s="296"/>
      <c r="D759" s="296"/>
      <c r="E759" s="339"/>
    </row>
    <row r="760" spans="1:11" s="68" customFormat="1" ht="30" customHeight="1">
      <c r="A760" s="107"/>
      <c r="B760" s="342"/>
      <c r="C760" s="296"/>
      <c r="D760" s="296"/>
      <c r="E760" s="339"/>
    </row>
    <row r="761" spans="1:11" s="68" customFormat="1" ht="30" customHeight="1">
      <c r="A761" s="107">
        <v>5</v>
      </c>
      <c r="B761" s="343" t="s">
        <v>726</v>
      </c>
      <c r="C761" s="296"/>
      <c r="D761" s="296"/>
      <c r="E761" s="339"/>
    </row>
    <row r="762" spans="1:11" s="68" customFormat="1" ht="30" customHeight="1">
      <c r="A762" s="107"/>
      <c r="B762" s="344"/>
      <c r="C762" s="296"/>
      <c r="D762" s="296"/>
      <c r="E762" s="339"/>
    </row>
    <row r="763" spans="1:11" s="68" customFormat="1" ht="30" customHeight="1">
      <c r="A763" s="33">
        <v>6</v>
      </c>
      <c r="B763" s="343" t="s">
        <v>727</v>
      </c>
      <c r="C763" s="296"/>
      <c r="D763" s="296"/>
      <c r="E763" s="339"/>
    </row>
    <row r="764" spans="1:11" s="68" customFormat="1" ht="30" customHeight="1">
      <c r="A764" s="107"/>
      <c r="B764" s="344"/>
      <c r="C764" s="296"/>
      <c r="D764" s="296"/>
      <c r="E764" s="339"/>
    </row>
    <row r="765" spans="1:11" s="68" customFormat="1" ht="30" customHeight="1">
      <c r="A765" s="107">
        <v>7</v>
      </c>
      <c r="B765" s="341" t="s">
        <v>8</v>
      </c>
      <c r="C765" s="296" t="s">
        <v>711</v>
      </c>
      <c r="D765" s="296"/>
      <c r="E765" s="339"/>
    </row>
    <row r="766" spans="1:11" s="68" customFormat="1" ht="30" customHeight="1">
      <c r="A766" s="107"/>
      <c r="B766" s="342"/>
      <c r="C766" s="296"/>
      <c r="D766" s="296"/>
      <c r="E766" s="339"/>
    </row>
    <row r="767" spans="1:11" s="68" customFormat="1" ht="30" customHeight="1">
      <c r="A767" s="33">
        <v>8</v>
      </c>
      <c r="B767" s="341" t="s">
        <v>9</v>
      </c>
      <c r="C767" s="296"/>
      <c r="D767" s="296"/>
      <c r="E767" s="339"/>
    </row>
    <row r="768" spans="1:11" s="68" customFormat="1" ht="30" customHeight="1">
      <c r="A768" s="107"/>
      <c r="B768" s="342"/>
      <c r="C768" s="296"/>
      <c r="D768" s="296"/>
      <c r="E768" s="339"/>
    </row>
    <row r="769" spans="1:10" s="68" customFormat="1" ht="30" customHeight="1">
      <c r="A769" s="107">
        <v>9</v>
      </c>
      <c r="B769" s="341" t="s">
        <v>10</v>
      </c>
      <c r="C769" s="296"/>
      <c r="D769" s="296"/>
      <c r="E769" s="339"/>
    </row>
    <row r="770" spans="1:10" s="68" customFormat="1" ht="30" customHeight="1">
      <c r="A770" s="107"/>
      <c r="B770" s="342"/>
      <c r="C770" s="296"/>
      <c r="D770" s="296"/>
      <c r="E770" s="339"/>
    </row>
    <row r="771" spans="1:10" s="68" customFormat="1" ht="30" customHeight="1">
      <c r="A771" s="107">
        <v>10</v>
      </c>
      <c r="B771" s="100" t="s">
        <v>65</v>
      </c>
      <c r="C771" s="296">
        <f>VLOOKUP(E749,PragNondi!$B$9:$J$78,4,0)</f>
        <v>0</v>
      </c>
      <c r="D771" s="296"/>
      <c r="E771" s="339"/>
    </row>
    <row r="772" spans="1:10" s="68" customFormat="1" ht="30" customHeight="1">
      <c r="A772" s="107">
        <v>11</v>
      </c>
      <c r="B772" s="100" t="s">
        <v>74</v>
      </c>
      <c r="C772" s="296">
        <f>VLOOKUP(E749,PragNondi!$B$9:$J$78,5,0)</f>
        <v>0</v>
      </c>
      <c r="D772" s="296"/>
      <c r="E772" s="339"/>
    </row>
    <row r="773" spans="1:10" s="68" customFormat="1" ht="30" customHeight="1">
      <c r="A773" s="107">
        <v>12</v>
      </c>
      <c r="B773" s="100" t="s">
        <v>75</v>
      </c>
      <c r="C773" s="296">
        <f>VLOOKUP(E749,PragNondi!$B$9:$J$78,6,0)</f>
        <v>0</v>
      </c>
      <c r="D773" s="296"/>
      <c r="E773" s="339"/>
    </row>
    <row r="774" spans="1:10" s="68" customFormat="1" ht="30" customHeight="1" thickBot="1">
      <c r="A774" s="108">
        <v>13</v>
      </c>
      <c r="B774" s="109" t="s">
        <v>76</v>
      </c>
      <c r="C774" s="289" t="s">
        <v>823</v>
      </c>
      <c r="D774" s="289"/>
      <c r="E774" s="340"/>
    </row>
    <row r="775" spans="1:10" s="68" customFormat="1" ht="30" customHeight="1" thickBot="1"/>
    <row r="776" spans="1:10" ht="28.5" customHeight="1">
      <c r="A776" s="101"/>
      <c r="B776" s="345" t="s">
        <v>1230</v>
      </c>
      <c r="C776" s="345"/>
      <c r="D776" s="345"/>
      <c r="E776" s="346"/>
    </row>
    <row r="777" spans="1:10" ht="20.25" customHeight="1">
      <c r="A777" s="102"/>
      <c r="B777" s="347" t="str">
        <f>students!$G$2</f>
        <v xml:space="preserve">जिल्हा परिषद प्राथमिक शाळा कोपर्डे </v>
      </c>
      <c r="C777" s="347"/>
      <c r="D777" s="347"/>
      <c r="E777" s="348"/>
    </row>
    <row r="778" spans="1:10" ht="5.25" customHeight="1" thickBot="1">
      <c r="A778" s="103"/>
      <c r="B778" s="64"/>
      <c r="C778" s="349"/>
      <c r="D778" s="349"/>
      <c r="E778" s="104"/>
    </row>
    <row r="779" spans="1:10" ht="20.25" customHeight="1" thickBot="1">
      <c r="A779" s="102"/>
      <c r="B779" s="65" t="s">
        <v>52</v>
      </c>
      <c r="C779" s="350">
        <f>VLOOKUP(E780,students!$B$8:$D$57,3,0)</f>
        <v>0</v>
      </c>
      <c r="D779" s="350"/>
      <c r="E779" s="105" t="s">
        <v>760</v>
      </c>
      <c r="H779" s="112" t="s">
        <v>730</v>
      </c>
    </row>
    <row r="780" spans="1:10" ht="20.25" customHeight="1">
      <c r="A780" s="102"/>
      <c r="B780" s="65" t="s">
        <v>28</v>
      </c>
      <c r="C780" s="66" t="str">
        <f>students!$M$2</f>
        <v>पहिली</v>
      </c>
      <c r="D780" s="65" t="s">
        <v>71</v>
      </c>
      <c r="E780" s="110">
        <v>26</v>
      </c>
    </row>
    <row r="781" spans="1:10" ht="6" customHeight="1">
      <c r="A781" s="102"/>
      <c r="E781" s="105"/>
    </row>
    <row r="782" spans="1:10" s="68" customFormat="1" ht="28.5" customHeight="1">
      <c r="A782" s="351" t="s">
        <v>728</v>
      </c>
      <c r="B782" s="332"/>
      <c r="C782" s="332"/>
      <c r="D782" s="332"/>
      <c r="E782" s="352"/>
      <c r="H782" s="280" t="s">
        <v>731</v>
      </c>
      <c r="I782" s="280"/>
      <c r="J782" s="280"/>
    </row>
    <row r="783" spans="1:10" s="68" customFormat="1" ht="16.5" customHeight="1">
      <c r="A783" s="106"/>
      <c r="B783" s="99" t="s">
        <v>60</v>
      </c>
      <c r="C783" s="296" t="s">
        <v>72</v>
      </c>
      <c r="D783" s="296"/>
      <c r="E783" s="339"/>
      <c r="H783" s="280"/>
      <c r="I783" s="280"/>
      <c r="J783" s="280"/>
    </row>
    <row r="784" spans="1:10" s="68" customFormat="1" ht="30" customHeight="1">
      <c r="A784" s="107">
        <v>1</v>
      </c>
      <c r="B784" s="341" t="s">
        <v>73</v>
      </c>
      <c r="C784" s="296" t="s">
        <v>695</v>
      </c>
      <c r="D784" s="296"/>
      <c r="E784" s="339"/>
      <c r="H784" s="280"/>
      <c r="I784" s="280"/>
      <c r="J784" s="280"/>
    </row>
    <row r="785" spans="1:11" s="68" customFormat="1" ht="30" customHeight="1">
      <c r="A785" s="107"/>
      <c r="B785" s="342"/>
      <c r="C785" s="296" t="s">
        <v>702</v>
      </c>
      <c r="D785" s="296"/>
      <c r="E785" s="339"/>
    </row>
    <row r="786" spans="1:11" s="68" customFormat="1" ht="30" customHeight="1">
      <c r="A786" s="33">
        <v>2</v>
      </c>
      <c r="B786" s="341" t="s">
        <v>3</v>
      </c>
      <c r="C786" s="296" t="s">
        <v>697</v>
      </c>
      <c r="D786" s="296"/>
      <c r="E786" s="339"/>
      <c r="H786" s="353" t="s">
        <v>736</v>
      </c>
      <c r="I786" s="353"/>
      <c r="J786" s="353"/>
      <c r="K786" s="353"/>
    </row>
    <row r="787" spans="1:11" s="68" customFormat="1" ht="30" customHeight="1">
      <c r="A787" s="107"/>
      <c r="B787" s="342"/>
      <c r="C787" s="296"/>
      <c r="D787" s="296"/>
      <c r="E787" s="339"/>
      <c r="H787" s="353"/>
      <c r="I787" s="353"/>
      <c r="J787" s="353"/>
      <c r="K787" s="353"/>
    </row>
    <row r="788" spans="1:11" s="68" customFormat="1" ht="30" customHeight="1">
      <c r="A788" s="107">
        <v>3</v>
      </c>
      <c r="B788" s="341" t="s">
        <v>4</v>
      </c>
      <c r="C788" s="296"/>
      <c r="D788" s="296"/>
      <c r="E788" s="339"/>
      <c r="H788" s="353"/>
      <c r="I788" s="353"/>
      <c r="J788" s="353"/>
      <c r="K788" s="353"/>
    </row>
    <row r="789" spans="1:11" s="68" customFormat="1" ht="30" customHeight="1">
      <c r="A789" s="107"/>
      <c r="B789" s="342"/>
      <c r="C789" s="296" t="s">
        <v>762</v>
      </c>
      <c r="D789" s="296"/>
      <c r="E789" s="339"/>
    </row>
    <row r="790" spans="1:11" s="68" customFormat="1" ht="30" customHeight="1">
      <c r="A790" s="33">
        <v>4</v>
      </c>
      <c r="B790" s="341" t="s">
        <v>5</v>
      </c>
      <c r="C790" s="296"/>
      <c r="D790" s="296"/>
      <c r="E790" s="339"/>
    </row>
    <row r="791" spans="1:11" s="68" customFormat="1" ht="30" customHeight="1">
      <c r="A791" s="107"/>
      <c r="B791" s="342"/>
      <c r="C791" s="296"/>
      <c r="D791" s="296"/>
      <c r="E791" s="339"/>
    </row>
    <row r="792" spans="1:11" s="68" customFormat="1" ht="30" customHeight="1">
      <c r="A792" s="107">
        <v>5</v>
      </c>
      <c r="B792" s="343" t="s">
        <v>726</v>
      </c>
      <c r="C792" s="296"/>
      <c r="D792" s="296"/>
      <c r="E792" s="339"/>
    </row>
    <row r="793" spans="1:11" s="68" customFormat="1" ht="30" customHeight="1">
      <c r="A793" s="107"/>
      <c r="B793" s="344"/>
      <c r="C793" s="296"/>
      <c r="D793" s="296"/>
      <c r="E793" s="339"/>
    </row>
    <row r="794" spans="1:11" s="68" customFormat="1" ht="30" customHeight="1">
      <c r="A794" s="33">
        <v>6</v>
      </c>
      <c r="B794" s="343" t="s">
        <v>727</v>
      </c>
      <c r="C794" s="296"/>
      <c r="D794" s="296"/>
      <c r="E794" s="339"/>
    </row>
    <row r="795" spans="1:11" s="68" customFormat="1" ht="30" customHeight="1">
      <c r="A795" s="107"/>
      <c r="B795" s="344"/>
      <c r="C795" s="296"/>
      <c r="D795" s="296"/>
      <c r="E795" s="339"/>
    </row>
    <row r="796" spans="1:11" s="68" customFormat="1" ht="30" customHeight="1">
      <c r="A796" s="107">
        <v>7</v>
      </c>
      <c r="B796" s="341" t="s">
        <v>8</v>
      </c>
      <c r="C796" s="296" t="s">
        <v>711</v>
      </c>
      <c r="D796" s="296"/>
      <c r="E796" s="339"/>
    </row>
    <row r="797" spans="1:11" s="68" customFormat="1" ht="30" customHeight="1">
      <c r="A797" s="107"/>
      <c r="B797" s="342"/>
      <c r="C797" s="296"/>
      <c r="D797" s="296"/>
      <c r="E797" s="339"/>
    </row>
    <row r="798" spans="1:11" s="68" customFormat="1" ht="30" customHeight="1">
      <c r="A798" s="33">
        <v>8</v>
      </c>
      <c r="B798" s="341" t="s">
        <v>9</v>
      </c>
      <c r="C798" s="296"/>
      <c r="D798" s="296"/>
      <c r="E798" s="339"/>
    </row>
    <row r="799" spans="1:11" s="68" customFormat="1" ht="30" customHeight="1">
      <c r="A799" s="107"/>
      <c r="B799" s="342"/>
      <c r="C799" s="296"/>
      <c r="D799" s="296"/>
      <c r="E799" s="339"/>
    </row>
    <row r="800" spans="1:11" s="68" customFormat="1" ht="30" customHeight="1">
      <c r="A800" s="107">
        <v>9</v>
      </c>
      <c r="B800" s="341" t="s">
        <v>10</v>
      </c>
      <c r="C800" s="296"/>
      <c r="D800" s="296"/>
      <c r="E800" s="339"/>
    </row>
    <row r="801" spans="1:10" s="68" customFormat="1" ht="30" customHeight="1">
      <c r="A801" s="107"/>
      <c r="B801" s="342"/>
      <c r="C801" s="296"/>
      <c r="D801" s="296"/>
      <c r="E801" s="339"/>
    </row>
    <row r="802" spans="1:10" s="68" customFormat="1" ht="30" customHeight="1">
      <c r="A802" s="107">
        <v>10</v>
      </c>
      <c r="B802" s="100" t="s">
        <v>65</v>
      </c>
      <c r="C802" s="296">
        <f>VLOOKUP(E780,PragNondi!$B$9:$J$78,4,0)</f>
        <v>0</v>
      </c>
      <c r="D802" s="296"/>
      <c r="E802" s="339"/>
    </row>
    <row r="803" spans="1:10" s="68" customFormat="1" ht="30" customHeight="1">
      <c r="A803" s="107">
        <v>11</v>
      </c>
      <c r="B803" s="100" t="s">
        <v>74</v>
      </c>
      <c r="C803" s="296">
        <f>VLOOKUP(E780,PragNondi!$B$9:$J$78,5,0)</f>
        <v>0</v>
      </c>
      <c r="D803" s="296"/>
      <c r="E803" s="339"/>
    </row>
    <row r="804" spans="1:10" s="68" customFormat="1" ht="30" customHeight="1">
      <c r="A804" s="107">
        <v>12</v>
      </c>
      <c r="B804" s="100" t="s">
        <v>75</v>
      </c>
      <c r="C804" s="296">
        <f>VLOOKUP(E780,PragNondi!$B$9:$J$78,6,0)</f>
        <v>0</v>
      </c>
      <c r="D804" s="296"/>
      <c r="E804" s="339"/>
    </row>
    <row r="805" spans="1:10" s="68" customFormat="1" ht="30" customHeight="1" thickBot="1">
      <c r="A805" s="108">
        <v>13</v>
      </c>
      <c r="B805" s="109" t="s">
        <v>76</v>
      </c>
      <c r="C805" s="289" t="s">
        <v>823</v>
      </c>
      <c r="D805" s="289"/>
      <c r="E805" s="340"/>
    </row>
    <row r="806" spans="1:10" s="68" customFormat="1" ht="30" customHeight="1" thickBot="1"/>
    <row r="807" spans="1:10" ht="28.5" customHeight="1">
      <c r="A807" s="101"/>
      <c r="B807" s="345" t="s">
        <v>1230</v>
      </c>
      <c r="C807" s="345"/>
      <c r="D807" s="345"/>
      <c r="E807" s="346"/>
    </row>
    <row r="808" spans="1:10" ht="20.25" customHeight="1">
      <c r="A808" s="102"/>
      <c r="B808" s="347" t="str">
        <f>students!$G$2</f>
        <v xml:space="preserve">जिल्हा परिषद प्राथमिक शाळा कोपर्डे </v>
      </c>
      <c r="C808" s="347"/>
      <c r="D808" s="347"/>
      <c r="E808" s="348"/>
    </row>
    <row r="809" spans="1:10" ht="5.25" customHeight="1" thickBot="1">
      <c r="A809" s="103"/>
      <c r="B809" s="64"/>
      <c r="C809" s="349"/>
      <c r="D809" s="349"/>
      <c r="E809" s="104"/>
    </row>
    <row r="810" spans="1:10" ht="20.25" customHeight="1" thickBot="1">
      <c r="A810" s="102"/>
      <c r="B810" s="65" t="s">
        <v>52</v>
      </c>
      <c r="C810" s="350">
        <f>VLOOKUP(E811,students!$B$8:$D$57,3,0)</f>
        <v>0</v>
      </c>
      <c r="D810" s="350"/>
      <c r="E810" s="105" t="s">
        <v>760</v>
      </c>
      <c r="H810" s="112" t="s">
        <v>730</v>
      </c>
    </row>
    <row r="811" spans="1:10" ht="20.25" customHeight="1">
      <c r="A811" s="102"/>
      <c r="B811" s="65" t="s">
        <v>28</v>
      </c>
      <c r="C811" s="66" t="str">
        <f>students!$M$2</f>
        <v>पहिली</v>
      </c>
      <c r="D811" s="65" t="s">
        <v>71</v>
      </c>
      <c r="E811" s="110">
        <v>27</v>
      </c>
    </row>
    <row r="812" spans="1:10" ht="6" customHeight="1">
      <c r="A812" s="102"/>
      <c r="E812" s="105"/>
    </row>
    <row r="813" spans="1:10" s="68" customFormat="1" ht="28.5" customHeight="1">
      <c r="A813" s="351" t="s">
        <v>728</v>
      </c>
      <c r="B813" s="332"/>
      <c r="C813" s="332"/>
      <c r="D813" s="332"/>
      <c r="E813" s="352"/>
      <c r="H813" s="280" t="s">
        <v>731</v>
      </c>
      <c r="I813" s="280"/>
      <c r="J813" s="280"/>
    </row>
    <row r="814" spans="1:10" s="68" customFormat="1" ht="16.5" customHeight="1">
      <c r="A814" s="106"/>
      <c r="B814" s="99" t="s">
        <v>60</v>
      </c>
      <c r="C814" s="296" t="s">
        <v>72</v>
      </c>
      <c r="D814" s="296"/>
      <c r="E814" s="339"/>
      <c r="H814" s="280"/>
      <c r="I814" s="280"/>
      <c r="J814" s="280"/>
    </row>
    <row r="815" spans="1:10" s="68" customFormat="1" ht="30" customHeight="1">
      <c r="A815" s="107">
        <v>1</v>
      </c>
      <c r="B815" s="341" t="s">
        <v>73</v>
      </c>
      <c r="C815" s="296" t="s">
        <v>695</v>
      </c>
      <c r="D815" s="296"/>
      <c r="E815" s="339"/>
      <c r="H815" s="280"/>
      <c r="I815" s="280"/>
      <c r="J815" s="280"/>
    </row>
    <row r="816" spans="1:10" s="68" customFormat="1" ht="30" customHeight="1">
      <c r="A816" s="107"/>
      <c r="B816" s="342"/>
      <c r="C816" s="296" t="s">
        <v>702</v>
      </c>
      <c r="D816" s="296"/>
      <c r="E816" s="339"/>
    </row>
    <row r="817" spans="1:11" s="68" customFormat="1" ht="30" customHeight="1">
      <c r="A817" s="33">
        <v>2</v>
      </c>
      <c r="B817" s="341" t="s">
        <v>3</v>
      </c>
      <c r="C817" s="296" t="s">
        <v>697</v>
      </c>
      <c r="D817" s="296"/>
      <c r="E817" s="339"/>
      <c r="H817" s="353" t="s">
        <v>736</v>
      </c>
      <c r="I817" s="353"/>
      <c r="J817" s="353"/>
      <c r="K817" s="353"/>
    </row>
    <row r="818" spans="1:11" s="68" customFormat="1" ht="30" customHeight="1">
      <c r="A818" s="107"/>
      <c r="B818" s="342"/>
      <c r="C818" s="296"/>
      <c r="D818" s="296"/>
      <c r="E818" s="339"/>
      <c r="H818" s="353"/>
      <c r="I818" s="353"/>
      <c r="J818" s="353"/>
      <c r="K818" s="353"/>
    </row>
    <row r="819" spans="1:11" s="68" customFormat="1" ht="30" customHeight="1">
      <c r="A819" s="107">
        <v>3</v>
      </c>
      <c r="B819" s="341" t="s">
        <v>4</v>
      </c>
      <c r="C819" s="296"/>
      <c r="D819" s="296"/>
      <c r="E819" s="339"/>
      <c r="H819" s="353"/>
      <c r="I819" s="353"/>
      <c r="J819" s="353"/>
      <c r="K819" s="353"/>
    </row>
    <row r="820" spans="1:11" s="68" customFormat="1" ht="30" customHeight="1">
      <c r="A820" s="107"/>
      <c r="B820" s="342"/>
      <c r="C820" s="296" t="s">
        <v>762</v>
      </c>
      <c r="D820" s="296"/>
      <c r="E820" s="339"/>
    </row>
    <row r="821" spans="1:11" s="68" customFormat="1" ht="30" customHeight="1">
      <c r="A821" s="33">
        <v>4</v>
      </c>
      <c r="B821" s="341" t="s">
        <v>5</v>
      </c>
      <c r="C821" s="296"/>
      <c r="D821" s="296"/>
      <c r="E821" s="339"/>
    </row>
    <row r="822" spans="1:11" s="68" customFormat="1" ht="30" customHeight="1">
      <c r="A822" s="107"/>
      <c r="B822" s="342"/>
      <c r="C822" s="296"/>
      <c r="D822" s="296"/>
      <c r="E822" s="339"/>
    </row>
    <row r="823" spans="1:11" s="68" customFormat="1" ht="30" customHeight="1">
      <c r="A823" s="107">
        <v>5</v>
      </c>
      <c r="B823" s="343" t="s">
        <v>726</v>
      </c>
      <c r="C823" s="296"/>
      <c r="D823" s="296"/>
      <c r="E823" s="339"/>
    </row>
    <row r="824" spans="1:11" s="68" customFormat="1" ht="30" customHeight="1">
      <c r="A824" s="107"/>
      <c r="B824" s="344"/>
      <c r="C824" s="296"/>
      <c r="D824" s="296"/>
      <c r="E824" s="339"/>
    </row>
    <row r="825" spans="1:11" s="68" customFormat="1" ht="30" customHeight="1">
      <c r="A825" s="33">
        <v>6</v>
      </c>
      <c r="B825" s="343" t="s">
        <v>727</v>
      </c>
      <c r="C825" s="296"/>
      <c r="D825" s="296"/>
      <c r="E825" s="339"/>
    </row>
    <row r="826" spans="1:11" s="68" customFormat="1" ht="30" customHeight="1">
      <c r="A826" s="107"/>
      <c r="B826" s="344"/>
      <c r="C826" s="296"/>
      <c r="D826" s="296"/>
      <c r="E826" s="339"/>
    </row>
    <row r="827" spans="1:11" s="68" customFormat="1" ht="30" customHeight="1">
      <c r="A827" s="107">
        <v>7</v>
      </c>
      <c r="B827" s="341" t="s">
        <v>8</v>
      </c>
      <c r="C827" s="296" t="s">
        <v>711</v>
      </c>
      <c r="D827" s="296"/>
      <c r="E827" s="339"/>
    </row>
    <row r="828" spans="1:11" s="68" customFormat="1" ht="30" customHeight="1">
      <c r="A828" s="107"/>
      <c r="B828" s="342"/>
      <c r="C828" s="296"/>
      <c r="D828" s="296"/>
      <c r="E828" s="339"/>
    </row>
    <row r="829" spans="1:11" s="68" customFormat="1" ht="30" customHeight="1">
      <c r="A829" s="33">
        <v>8</v>
      </c>
      <c r="B829" s="341" t="s">
        <v>9</v>
      </c>
      <c r="C829" s="296"/>
      <c r="D829" s="296"/>
      <c r="E829" s="339"/>
    </row>
    <row r="830" spans="1:11" s="68" customFormat="1" ht="30" customHeight="1">
      <c r="A830" s="107"/>
      <c r="B830" s="342"/>
      <c r="C830" s="296"/>
      <c r="D830" s="296"/>
      <c r="E830" s="339"/>
    </row>
    <row r="831" spans="1:11" s="68" customFormat="1" ht="30" customHeight="1">
      <c r="A831" s="107">
        <v>9</v>
      </c>
      <c r="B831" s="341" t="s">
        <v>10</v>
      </c>
      <c r="C831" s="296"/>
      <c r="D831" s="296"/>
      <c r="E831" s="339"/>
    </row>
    <row r="832" spans="1:11" s="68" customFormat="1" ht="30" customHeight="1">
      <c r="A832" s="107"/>
      <c r="B832" s="342"/>
      <c r="C832" s="296"/>
      <c r="D832" s="296"/>
      <c r="E832" s="339"/>
    </row>
    <row r="833" spans="1:11" s="68" customFormat="1" ht="30" customHeight="1">
      <c r="A833" s="107">
        <v>10</v>
      </c>
      <c r="B833" s="100" t="s">
        <v>65</v>
      </c>
      <c r="C833" s="296">
        <f>VLOOKUP(E811,PragNondi!$B$9:$J$78,4,0)</f>
        <v>0</v>
      </c>
      <c r="D833" s="296"/>
      <c r="E833" s="339"/>
    </row>
    <row r="834" spans="1:11" s="68" customFormat="1" ht="30" customHeight="1">
      <c r="A834" s="107">
        <v>11</v>
      </c>
      <c r="B834" s="100" t="s">
        <v>74</v>
      </c>
      <c r="C834" s="296">
        <f>VLOOKUP(E811,PragNondi!$B$9:$J$78,5,0)</f>
        <v>0</v>
      </c>
      <c r="D834" s="296"/>
      <c r="E834" s="339"/>
    </row>
    <row r="835" spans="1:11" s="68" customFormat="1" ht="30" customHeight="1">
      <c r="A835" s="107">
        <v>12</v>
      </c>
      <c r="B835" s="100" t="s">
        <v>75</v>
      </c>
      <c r="C835" s="296">
        <f>VLOOKUP(E811,PragNondi!$B$9:$J$78,6,0)</f>
        <v>0</v>
      </c>
      <c r="D835" s="296"/>
      <c r="E835" s="339"/>
    </row>
    <row r="836" spans="1:11" s="68" customFormat="1" ht="30" customHeight="1" thickBot="1">
      <c r="A836" s="108">
        <v>13</v>
      </c>
      <c r="B836" s="109" t="s">
        <v>76</v>
      </c>
      <c r="C836" s="289" t="s">
        <v>823</v>
      </c>
      <c r="D836" s="289"/>
      <c r="E836" s="340"/>
    </row>
    <row r="837" spans="1:11" s="68" customFormat="1" ht="30" customHeight="1" thickBot="1"/>
    <row r="838" spans="1:11" ht="28.5" customHeight="1">
      <c r="A838" s="101"/>
      <c r="B838" s="345" t="s">
        <v>1230</v>
      </c>
      <c r="C838" s="345"/>
      <c r="D838" s="345"/>
      <c r="E838" s="346"/>
    </row>
    <row r="839" spans="1:11" ht="20.25" customHeight="1">
      <c r="A839" s="102"/>
      <c r="B839" s="347" t="str">
        <f>students!$G$2</f>
        <v xml:space="preserve">जिल्हा परिषद प्राथमिक शाळा कोपर्डे </v>
      </c>
      <c r="C839" s="347"/>
      <c r="D839" s="347"/>
      <c r="E839" s="348"/>
    </row>
    <row r="840" spans="1:11" ht="5.25" customHeight="1" thickBot="1">
      <c r="A840" s="103"/>
      <c r="B840" s="64"/>
      <c r="C840" s="349"/>
      <c r="D840" s="349"/>
      <c r="E840" s="104"/>
    </row>
    <row r="841" spans="1:11" ht="20.25" customHeight="1" thickBot="1">
      <c r="A841" s="102"/>
      <c r="B841" s="65" t="s">
        <v>52</v>
      </c>
      <c r="C841" s="350">
        <f>VLOOKUP(E842,students!$B$8:$D$57,3,0)</f>
        <v>0</v>
      </c>
      <c r="D841" s="350"/>
      <c r="E841" s="105" t="s">
        <v>760</v>
      </c>
      <c r="H841" s="112" t="s">
        <v>730</v>
      </c>
    </row>
    <row r="842" spans="1:11" ht="20.25" customHeight="1">
      <c r="A842" s="102"/>
      <c r="B842" s="65" t="s">
        <v>28</v>
      </c>
      <c r="C842" s="66" t="str">
        <f>students!$M$2</f>
        <v>पहिली</v>
      </c>
      <c r="D842" s="65" t="s">
        <v>71</v>
      </c>
      <c r="E842" s="110">
        <v>28</v>
      </c>
    </row>
    <row r="843" spans="1:11" ht="6" customHeight="1">
      <c r="A843" s="102"/>
      <c r="E843" s="105"/>
    </row>
    <row r="844" spans="1:11" s="68" customFormat="1" ht="28.5" customHeight="1">
      <c r="A844" s="351" t="s">
        <v>728</v>
      </c>
      <c r="B844" s="332"/>
      <c r="C844" s="332"/>
      <c r="D844" s="332"/>
      <c r="E844" s="352"/>
      <c r="H844" s="280" t="s">
        <v>731</v>
      </c>
      <c r="I844" s="280"/>
      <c r="J844" s="280"/>
    </row>
    <row r="845" spans="1:11" s="68" customFormat="1" ht="16.5" customHeight="1">
      <c r="A845" s="106"/>
      <c r="B845" s="99" t="s">
        <v>60</v>
      </c>
      <c r="C845" s="296" t="s">
        <v>72</v>
      </c>
      <c r="D845" s="296"/>
      <c r="E845" s="339"/>
      <c r="H845" s="280"/>
      <c r="I845" s="280"/>
      <c r="J845" s="280"/>
    </row>
    <row r="846" spans="1:11" s="68" customFormat="1" ht="30" customHeight="1">
      <c r="A846" s="107">
        <v>1</v>
      </c>
      <c r="B846" s="341" t="s">
        <v>73</v>
      </c>
      <c r="C846" s="296" t="s">
        <v>695</v>
      </c>
      <c r="D846" s="296"/>
      <c r="E846" s="339"/>
      <c r="H846" s="280"/>
      <c r="I846" s="280"/>
      <c r="J846" s="280"/>
    </row>
    <row r="847" spans="1:11" s="68" customFormat="1" ht="30" customHeight="1">
      <c r="A847" s="107"/>
      <c r="B847" s="342"/>
      <c r="C847" s="296" t="s">
        <v>702</v>
      </c>
      <c r="D847" s="296"/>
      <c r="E847" s="339"/>
    </row>
    <row r="848" spans="1:11" s="68" customFormat="1" ht="30" customHeight="1">
      <c r="A848" s="33">
        <v>2</v>
      </c>
      <c r="B848" s="341" t="s">
        <v>3</v>
      </c>
      <c r="C848" s="296" t="s">
        <v>697</v>
      </c>
      <c r="D848" s="296"/>
      <c r="E848" s="339"/>
      <c r="H848" s="353" t="s">
        <v>736</v>
      </c>
      <c r="I848" s="353"/>
      <c r="J848" s="353"/>
      <c r="K848" s="353"/>
    </row>
    <row r="849" spans="1:11" s="68" customFormat="1" ht="30" customHeight="1">
      <c r="A849" s="107"/>
      <c r="B849" s="342"/>
      <c r="C849" s="296"/>
      <c r="D849" s="296"/>
      <c r="E849" s="339"/>
      <c r="H849" s="353"/>
      <c r="I849" s="353"/>
      <c r="J849" s="353"/>
      <c r="K849" s="353"/>
    </row>
    <row r="850" spans="1:11" s="68" customFormat="1" ht="30" customHeight="1">
      <c r="A850" s="107">
        <v>3</v>
      </c>
      <c r="B850" s="341" t="s">
        <v>4</v>
      </c>
      <c r="C850" s="296"/>
      <c r="D850" s="296"/>
      <c r="E850" s="339"/>
      <c r="H850" s="353"/>
      <c r="I850" s="353"/>
      <c r="J850" s="353"/>
      <c r="K850" s="353"/>
    </row>
    <row r="851" spans="1:11" s="68" customFormat="1" ht="30" customHeight="1">
      <c r="A851" s="107"/>
      <c r="B851" s="342"/>
      <c r="C851" s="296" t="s">
        <v>762</v>
      </c>
      <c r="D851" s="296"/>
      <c r="E851" s="339"/>
    </row>
    <row r="852" spans="1:11" s="68" customFormat="1" ht="30" customHeight="1">
      <c r="A852" s="33">
        <v>4</v>
      </c>
      <c r="B852" s="341" t="s">
        <v>5</v>
      </c>
      <c r="C852" s="296"/>
      <c r="D852" s="296"/>
      <c r="E852" s="339"/>
    </row>
    <row r="853" spans="1:11" s="68" customFormat="1" ht="30" customHeight="1">
      <c r="A853" s="107"/>
      <c r="B853" s="342"/>
      <c r="C853" s="296"/>
      <c r="D853" s="296"/>
      <c r="E853" s="339"/>
    </row>
    <row r="854" spans="1:11" s="68" customFormat="1" ht="30" customHeight="1">
      <c r="A854" s="107">
        <v>5</v>
      </c>
      <c r="B854" s="343" t="s">
        <v>726</v>
      </c>
      <c r="C854" s="296"/>
      <c r="D854" s="296"/>
      <c r="E854" s="339"/>
    </row>
    <row r="855" spans="1:11" s="68" customFormat="1" ht="30" customHeight="1">
      <c r="A855" s="107"/>
      <c r="B855" s="344"/>
      <c r="C855" s="296"/>
      <c r="D855" s="296"/>
      <c r="E855" s="339"/>
    </row>
    <row r="856" spans="1:11" s="68" customFormat="1" ht="30" customHeight="1">
      <c r="A856" s="33">
        <v>6</v>
      </c>
      <c r="B856" s="343" t="s">
        <v>727</v>
      </c>
      <c r="C856" s="296"/>
      <c r="D856" s="296"/>
      <c r="E856" s="339"/>
    </row>
    <row r="857" spans="1:11" s="68" customFormat="1" ht="30" customHeight="1">
      <c r="A857" s="107"/>
      <c r="B857" s="344"/>
      <c r="C857" s="296"/>
      <c r="D857" s="296"/>
      <c r="E857" s="339"/>
    </row>
    <row r="858" spans="1:11" s="68" customFormat="1" ht="30" customHeight="1">
      <c r="A858" s="107">
        <v>7</v>
      </c>
      <c r="B858" s="341" t="s">
        <v>8</v>
      </c>
      <c r="C858" s="296" t="s">
        <v>711</v>
      </c>
      <c r="D858" s="296"/>
      <c r="E858" s="339"/>
    </row>
    <row r="859" spans="1:11" s="68" customFormat="1" ht="30" customHeight="1">
      <c r="A859" s="107"/>
      <c r="B859" s="342"/>
      <c r="C859" s="296"/>
      <c r="D859" s="296"/>
      <c r="E859" s="339"/>
    </row>
    <row r="860" spans="1:11" s="68" customFormat="1" ht="30" customHeight="1">
      <c r="A860" s="33">
        <v>8</v>
      </c>
      <c r="B860" s="341" t="s">
        <v>9</v>
      </c>
      <c r="C860" s="296"/>
      <c r="D860" s="296"/>
      <c r="E860" s="339"/>
    </row>
    <row r="861" spans="1:11" s="68" customFormat="1" ht="30" customHeight="1">
      <c r="A861" s="107"/>
      <c r="B861" s="342"/>
      <c r="C861" s="296"/>
      <c r="D861" s="296"/>
      <c r="E861" s="339"/>
    </row>
    <row r="862" spans="1:11" s="68" customFormat="1" ht="30" customHeight="1">
      <c r="A862" s="107">
        <v>9</v>
      </c>
      <c r="B862" s="341" t="s">
        <v>10</v>
      </c>
      <c r="C862" s="296"/>
      <c r="D862" s="296"/>
      <c r="E862" s="339"/>
    </row>
    <row r="863" spans="1:11" s="68" customFormat="1" ht="30" customHeight="1">
      <c r="A863" s="107"/>
      <c r="B863" s="342"/>
      <c r="C863" s="296"/>
      <c r="D863" s="296"/>
      <c r="E863" s="339"/>
    </row>
    <row r="864" spans="1:11" s="68" customFormat="1" ht="30" customHeight="1">
      <c r="A864" s="107">
        <v>10</v>
      </c>
      <c r="B864" s="100" t="s">
        <v>65</v>
      </c>
      <c r="C864" s="296">
        <f>VLOOKUP(E842,PragNondi!$B$9:$J$78,4,0)</f>
        <v>0</v>
      </c>
      <c r="D864" s="296"/>
      <c r="E864" s="339"/>
    </row>
    <row r="865" spans="1:11" s="68" customFormat="1" ht="30" customHeight="1">
      <c r="A865" s="107">
        <v>11</v>
      </c>
      <c r="B865" s="100" t="s">
        <v>74</v>
      </c>
      <c r="C865" s="296">
        <f>VLOOKUP(E842,PragNondi!$B$9:$J$78,5,0)</f>
        <v>0</v>
      </c>
      <c r="D865" s="296"/>
      <c r="E865" s="339"/>
    </row>
    <row r="866" spans="1:11" s="68" customFormat="1" ht="30" customHeight="1">
      <c r="A866" s="107">
        <v>12</v>
      </c>
      <c r="B866" s="100" t="s">
        <v>75</v>
      </c>
      <c r="C866" s="296">
        <f>VLOOKUP(E842,PragNondi!$B$9:$J$78,6,0)</f>
        <v>0</v>
      </c>
      <c r="D866" s="296"/>
      <c r="E866" s="339"/>
    </row>
    <row r="867" spans="1:11" s="68" customFormat="1" ht="30" customHeight="1" thickBot="1">
      <c r="A867" s="108">
        <v>13</v>
      </c>
      <c r="B867" s="109" t="s">
        <v>76</v>
      </c>
      <c r="C867" s="289" t="s">
        <v>823</v>
      </c>
      <c r="D867" s="289"/>
      <c r="E867" s="340"/>
    </row>
    <row r="868" spans="1:11" s="68" customFormat="1" ht="30" customHeight="1" thickBot="1"/>
    <row r="869" spans="1:11" ht="28.5" customHeight="1">
      <c r="A869" s="101"/>
      <c r="B869" s="345" t="s">
        <v>1230</v>
      </c>
      <c r="C869" s="345"/>
      <c r="D869" s="345"/>
      <c r="E869" s="346"/>
    </row>
    <row r="870" spans="1:11" ht="20.25" customHeight="1">
      <c r="A870" s="102"/>
      <c r="B870" s="347" t="str">
        <f>students!$G$2</f>
        <v xml:space="preserve">जिल्हा परिषद प्राथमिक शाळा कोपर्डे </v>
      </c>
      <c r="C870" s="347"/>
      <c r="D870" s="347"/>
      <c r="E870" s="348"/>
    </row>
    <row r="871" spans="1:11" ht="5.25" customHeight="1" thickBot="1">
      <c r="A871" s="103"/>
      <c r="B871" s="64"/>
      <c r="C871" s="349"/>
      <c r="D871" s="349"/>
      <c r="E871" s="104"/>
    </row>
    <row r="872" spans="1:11" ht="20.25" customHeight="1" thickBot="1">
      <c r="A872" s="102"/>
      <c r="B872" s="65" t="s">
        <v>52</v>
      </c>
      <c r="C872" s="350">
        <f>VLOOKUP(E873,students!$B$8:$D$57,3,0)</f>
        <v>0</v>
      </c>
      <c r="D872" s="350"/>
      <c r="E872" s="105" t="s">
        <v>760</v>
      </c>
      <c r="H872" s="112" t="s">
        <v>730</v>
      </c>
    </row>
    <row r="873" spans="1:11" ht="20.25" customHeight="1">
      <c r="A873" s="102"/>
      <c r="B873" s="65" t="s">
        <v>28</v>
      </c>
      <c r="C873" s="66" t="str">
        <f>students!$M$2</f>
        <v>पहिली</v>
      </c>
      <c r="D873" s="65" t="s">
        <v>71</v>
      </c>
      <c r="E873" s="110">
        <v>29</v>
      </c>
    </row>
    <row r="874" spans="1:11" ht="6" customHeight="1">
      <c r="A874" s="102"/>
      <c r="E874" s="105"/>
    </row>
    <row r="875" spans="1:11" s="68" customFormat="1" ht="28.5" customHeight="1">
      <c r="A875" s="351" t="s">
        <v>728</v>
      </c>
      <c r="B875" s="332"/>
      <c r="C875" s="332"/>
      <c r="D875" s="332"/>
      <c r="E875" s="352"/>
      <c r="H875" s="280" t="s">
        <v>731</v>
      </c>
      <c r="I875" s="280"/>
      <c r="J875" s="280"/>
    </row>
    <row r="876" spans="1:11" s="68" customFormat="1" ht="16.5" customHeight="1">
      <c r="A876" s="106"/>
      <c r="B876" s="99" t="s">
        <v>60</v>
      </c>
      <c r="C876" s="296" t="s">
        <v>72</v>
      </c>
      <c r="D876" s="296"/>
      <c r="E876" s="339"/>
      <c r="H876" s="280"/>
      <c r="I876" s="280"/>
      <c r="J876" s="280"/>
    </row>
    <row r="877" spans="1:11" s="68" customFormat="1" ht="30" customHeight="1">
      <c r="A877" s="107">
        <v>1</v>
      </c>
      <c r="B877" s="341" t="s">
        <v>73</v>
      </c>
      <c r="C877" s="296" t="s">
        <v>695</v>
      </c>
      <c r="D877" s="296"/>
      <c r="E877" s="339"/>
      <c r="H877" s="280"/>
      <c r="I877" s="280"/>
      <c r="J877" s="280"/>
    </row>
    <row r="878" spans="1:11" s="68" customFormat="1" ht="30" customHeight="1">
      <c r="A878" s="107"/>
      <c r="B878" s="342"/>
      <c r="C878" s="296" t="s">
        <v>702</v>
      </c>
      <c r="D878" s="296"/>
      <c r="E878" s="339"/>
    </row>
    <row r="879" spans="1:11" s="68" customFormat="1" ht="30" customHeight="1">
      <c r="A879" s="33">
        <v>2</v>
      </c>
      <c r="B879" s="341" t="s">
        <v>3</v>
      </c>
      <c r="C879" s="296" t="s">
        <v>697</v>
      </c>
      <c r="D879" s="296"/>
      <c r="E879" s="339"/>
      <c r="H879" s="353" t="s">
        <v>736</v>
      </c>
      <c r="I879" s="353"/>
      <c r="J879" s="353"/>
      <c r="K879" s="353"/>
    </row>
    <row r="880" spans="1:11" s="68" customFormat="1" ht="30" customHeight="1">
      <c r="A880" s="107"/>
      <c r="B880" s="342"/>
      <c r="C880" s="296"/>
      <c r="D880" s="296"/>
      <c r="E880" s="339"/>
      <c r="H880" s="353"/>
      <c r="I880" s="353"/>
      <c r="J880" s="353"/>
      <c r="K880" s="353"/>
    </row>
    <row r="881" spans="1:11" s="68" customFormat="1" ht="30" customHeight="1">
      <c r="A881" s="107">
        <v>3</v>
      </c>
      <c r="B881" s="341" t="s">
        <v>4</v>
      </c>
      <c r="C881" s="296"/>
      <c r="D881" s="296"/>
      <c r="E881" s="339"/>
      <c r="H881" s="353"/>
      <c r="I881" s="353"/>
      <c r="J881" s="353"/>
      <c r="K881" s="353"/>
    </row>
    <row r="882" spans="1:11" s="68" customFormat="1" ht="30" customHeight="1">
      <c r="A882" s="107"/>
      <c r="B882" s="342"/>
      <c r="C882" s="296" t="s">
        <v>762</v>
      </c>
      <c r="D882" s="296"/>
      <c r="E882" s="339"/>
    </row>
    <row r="883" spans="1:11" s="68" customFormat="1" ht="30" customHeight="1">
      <c r="A883" s="33">
        <v>4</v>
      </c>
      <c r="B883" s="341" t="s">
        <v>5</v>
      </c>
      <c r="C883" s="296"/>
      <c r="D883" s="296"/>
      <c r="E883" s="339"/>
    </row>
    <row r="884" spans="1:11" s="68" customFormat="1" ht="30" customHeight="1">
      <c r="A884" s="107"/>
      <c r="B884" s="342"/>
      <c r="C884" s="296"/>
      <c r="D884" s="296"/>
      <c r="E884" s="339"/>
    </row>
    <row r="885" spans="1:11" s="68" customFormat="1" ht="30" customHeight="1">
      <c r="A885" s="107">
        <v>5</v>
      </c>
      <c r="B885" s="343" t="s">
        <v>726</v>
      </c>
      <c r="C885" s="296"/>
      <c r="D885" s="296"/>
      <c r="E885" s="339"/>
    </row>
    <row r="886" spans="1:11" s="68" customFormat="1" ht="30" customHeight="1">
      <c r="A886" s="107"/>
      <c r="B886" s="344"/>
      <c r="C886" s="296"/>
      <c r="D886" s="296"/>
      <c r="E886" s="339"/>
    </row>
    <row r="887" spans="1:11" s="68" customFormat="1" ht="30" customHeight="1">
      <c r="A887" s="33">
        <v>6</v>
      </c>
      <c r="B887" s="343" t="s">
        <v>727</v>
      </c>
      <c r="C887" s="296"/>
      <c r="D887" s="296"/>
      <c r="E887" s="339"/>
    </row>
    <row r="888" spans="1:11" s="68" customFormat="1" ht="30" customHeight="1">
      <c r="A888" s="107"/>
      <c r="B888" s="344"/>
      <c r="C888" s="296"/>
      <c r="D888" s="296"/>
      <c r="E888" s="339"/>
    </row>
    <row r="889" spans="1:11" s="68" customFormat="1" ht="30" customHeight="1">
      <c r="A889" s="107">
        <v>7</v>
      </c>
      <c r="B889" s="341" t="s">
        <v>8</v>
      </c>
      <c r="C889" s="296" t="s">
        <v>711</v>
      </c>
      <c r="D889" s="296"/>
      <c r="E889" s="339"/>
    </row>
    <row r="890" spans="1:11" s="68" customFormat="1" ht="30" customHeight="1">
      <c r="A890" s="107"/>
      <c r="B890" s="342"/>
      <c r="C890" s="296"/>
      <c r="D890" s="296"/>
      <c r="E890" s="339"/>
    </row>
    <row r="891" spans="1:11" s="68" customFormat="1" ht="30" customHeight="1">
      <c r="A891" s="33">
        <v>8</v>
      </c>
      <c r="B891" s="341" t="s">
        <v>9</v>
      </c>
      <c r="C891" s="296"/>
      <c r="D891" s="296"/>
      <c r="E891" s="339"/>
    </row>
    <row r="892" spans="1:11" s="68" customFormat="1" ht="30" customHeight="1">
      <c r="A892" s="107"/>
      <c r="B892" s="342"/>
      <c r="C892" s="296"/>
      <c r="D892" s="296"/>
      <c r="E892" s="339"/>
    </row>
    <row r="893" spans="1:11" s="68" customFormat="1" ht="30" customHeight="1">
      <c r="A893" s="107">
        <v>9</v>
      </c>
      <c r="B893" s="341" t="s">
        <v>10</v>
      </c>
      <c r="C893" s="296"/>
      <c r="D893" s="296"/>
      <c r="E893" s="339"/>
    </row>
    <row r="894" spans="1:11" s="68" customFormat="1" ht="30" customHeight="1">
      <c r="A894" s="107"/>
      <c r="B894" s="342"/>
      <c r="C894" s="296"/>
      <c r="D894" s="296"/>
      <c r="E894" s="339"/>
    </row>
    <row r="895" spans="1:11" s="68" customFormat="1" ht="30" customHeight="1">
      <c r="A895" s="107">
        <v>10</v>
      </c>
      <c r="B895" s="100" t="s">
        <v>65</v>
      </c>
      <c r="C895" s="296">
        <f>VLOOKUP(E873,PragNondi!$B$9:$J$78,4,0)</f>
        <v>0</v>
      </c>
      <c r="D895" s="296"/>
      <c r="E895" s="339"/>
    </row>
    <row r="896" spans="1:11" s="68" customFormat="1" ht="30" customHeight="1">
      <c r="A896" s="107">
        <v>11</v>
      </c>
      <c r="B896" s="100" t="s">
        <v>74</v>
      </c>
      <c r="C896" s="296">
        <f>VLOOKUP(E873,PragNondi!$B$9:$J$78,5,0)</f>
        <v>0</v>
      </c>
      <c r="D896" s="296"/>
      <c r="E896" s="339"/>
    </row>
    <row r="897" spans="1:11" s="68" customFormat="1" ht="30" customHeight="1">
      <c r="A897" s="107">
        <v>12</v>
      </c>
      <c r="B897" s="100" t="s">
        <v>75</v>
      </c>
      <c r="C897" s="296">
        <f>VLOOKUP(E873,PragNondi!$B$9:$J$78,6,0)</f>
        <v>0</v>
      </c>
      <c r="D897" s="296"/>
      <c r="E897" s="339"/>
    </row>
    <row r="898" spans="1:11" s="68" customFormat="1" ht="30" customHeight="1" thickBot="1">
      <c r="A898" s="108">
        <v>13</v>
      </c>
      <c r="B898" s="109" t="s">
        <v>76</v>
      </c>
      <c r="C898" s="289" t="s">
        <v>823</v>
      </c>
      <c r="D898" s="289"/>
      <c r="E898" s="340"/>
    </row>
    <row r="899" spans="1:11" s="68" customFormat="1" ht="30" customHeight="1" thickBot="1"/>
    <row r="900" spans="1:11" ht="28.5" customHeight="1">
      <c r="A900" s="101"/>
      <c r="B900" s="345" t="s">
        <v>1230</v>
      </c>
      <c r="C900" s="345"/>
      <c r="D900" s="345"/>
      <c r="E900" s="346"/>
    </row>
    <row r="901" spans="1:11" ht="20.25" customHeight="1">
      <c r="A901" s="102"/>
      <c r="B901" s="347" t="str">
        <f>students!$G$2</f>
        <v xml:space="preserve">जिल्हा परिषद प्राथमिक शाळा कोपर्डे </v>
      </c>
      <c r="C901" s="347"/>
      <c r="D901" s="347"/>
      <c r="E901" s="348"/>
    </row>
    <row r="902" spans="1:11" ht="5.25" customHeight="1" thickBot="1">
      <c r="A902" s="103"/>
      <c r="B902" s="64"/>
      <c r="C902" s="349"/>
      <c r="D902" s="349"/>
      <c r="E902" s="104"/>
    </row>
    <row r="903" spans="1:11" ht="20.25" customHeight="1" thickBot="1">
      <c r="A903" s="102"/>
      <c r="B903" s="65" t="s">
        <v>52</v>
      </c>
      <c r="C903" s="350">
        <f>VLOOKUP(E904,students!$B$8:$D$57,3,0)</f>
        <v>0</v>
      </c>
      <c r="D903" s="350"/>
      <c r="E903" s="105" t="s">
        <v>760</v>
      </c>
      <c r="H903" s="112" t="s">
        <v>730</v>
      </c>
    </row>
    <row r="904" spans="1:11" ht="20.25" customHeight="1">
      <c r="A904" s="102"/>
      <c r="B904" s="65" t="s">
        <v>28</v>
      </c>
      <c r="C904" s="66" t="str">
        <f>students!$M$2</f>
        <v>पहिली</v>
      </c>
      <c r="D904" s="65" t="s">
        <v>71</v>
      </c>
      <c r="E904" s="110">
        <v>30</v>
      </c>
    </row>
    <row r="905" spans="1:11" ht="6" customHeight="1">
      <c r="A905" s="102"/>
      <c r="E905" s="105"/>
    </row>
    <row r="906" spans="1:11" s="68" customFormat="1" ht="28.5" customHeight="1">
      <c r="A906" s="351" t="s">
        <v>728</v>
      </c>
      <c r="B906" s="332"/>
      <c r="C906" s="332"/>
      <c r="D906" s="332"/>
      <c r="E906" s="352"/>
      <c r="H906" s="280" t="s">
        <v>731</v>
      </c>
      <c r="I906" s="280"/>
      <c r="J906" s="280"/>
    </row>
    <row r="907" spans="1:11" s="68" customFormat="1" ht="16.5" customHeight="1">
      <c r="A907" s="106"/>
      <c r="B907" s="99" t="s">
        <v>60</v>
      </c>
      <c r="C907" s="296" t="s">
        <v>72</v>
      </c>
      <c r="D907" s="296"/>
      <c r="E907" s="339"/>
      <c r="H907" s="280"/>
      <c r="I907" s="280"/>
      <c r="J907" s="280"/>
    </row>
    <row r="908" spans="1:11" s="68" customFormat="1" ht="30" customHeight="1">
      <c r="A908" s="107">
        <v>1</v>
      </c>
      <c r="B908" s="341" t="s">
        <v>73</v>
      </c>
      <c r="C908" s="296" t="s">
        <v>695</v>
      </c>
      <c r="D908" s="296"/>
      <c r="E908" s="339"/>
      <c r="H908" s="280"/>
      <c r="I908" s="280"/>
      <c r="J908" s="280"/>
    </row>
    <row r="909" spans="1:11" s="68" customFormat="1" ht="30" customHeight="1">
      <c r="A909" s="107"/>
      <c r="B909" s="342"/>
      <c r="C909" s="296" t="s">
        <v>702</v>
      </c>
      <c r="D909" s="296"/>
      <c r="E909" s="339"/>
    </row>
    <row r="910" spans="1:11" s="68" customFormat="1" ht="30" customHeight="1">
      <c r="A910" s="33">
        <v>2</v>
      </c>
      <c r="B910" s="341" t="s">
        <v>3</v>
      </c>
      <c r="C910" s="296" t="s">
        <v>697</v>
      </c>
      <c r="D910" s="296"/>
      <c r="E910" s="339"/>
      <c r="H910" s="353" t="s">
        <v>736</v>
      </c>
      <c r="I910" s="353"/>
      <c r="J910" s="353"/>
      <c r="K910" s="353"/>
    </row>
    <row r="911" spans="1:11" s="68" customFormat="1" ht="30" customHeight="1">
      <c r="A911" s="107"/>
      <c r="B911" s="342"/>
      <c r="C911" s="296"/>
      <c r="D911" s="296"/>
      <c r="E911" s="339"/>
      <c r="H911" s="353"/>
      <c r="I911" s="353"/>
      <c r="J911" s="353"/>
      <c r="K911" s="353"/>
    </row>
    <row r="912" spans="1:11" s="68" customFormat="1" ht="30" customHeight="1">
      <c r="A912" s="107">
        <v>3</v>
      </c>
      <c r="B912" s="341" t="s">
        <v>4</v>
      </c>
      <c r="C912" s="296"/>
      <c r="D912" s="296"/>
      <c r="E912" s="339"/>
      <c r="H912" s="353"/>
      <c r="I912" s="353"/>
      <c r="J912" s="353"/>
      <c r="K912" s="353"/>
    </row>
    <row r="913" spans="1:5" s="68" customFormat="1" ht="30" customHeight="1">
      <c r="A913" s="107"/>
      <c r="B913" s="342"/>
      <c r="C913" s="296" t="s">
        <v>762</v>
      </c>
      <c r="D913" s="296"/>
      <c r="E913" s="339"/>
    </row>
    <row r="914" spans="1:5" s="68" customFormat="1" ht="30" customHeight="1">
      <c r="A914" s="33">
        <v>4</v>
      </c>
      <c r="B914" s="341" t="s">
        <v>5</v>
      </c>
      <c r="C914" s="296"/>
      <c r="D914" s="296"/>
      <c r="E914" s="339"/>
    </row>
    <row r="915" spans="1:5" s="68" customFormat="1" ht="30" customHeight="1">
      <c r="A915" s="107"/>
      <c r="B915" s="342"/>
      <c r="C915" s="296"/>
      <c r="D915" s="296"/>
      <c r="E915" s="339"/>
    </row>
    <row r="916" spans="1:5" s="68" customFormat="1" ht="30" customHeight="1">
      <c r="A916" s="107">
        <v>5</v>
      </c>
      <c r="B916" s="343" t="s">
        <v>726</v>
      </c>
      <c r="C916" s="296"/>
      <c r="D916" s="296"/>
      <c r="E916" s="339"/>
    </row>
    <row r="917" spans="1:5" s="68" customFormat="1" ht="30" customHeight="1">
      <c r="A917" s="107"/>
      <c r="B917" s="344"/>
      <c r="C917" s="296"/>
      <c r="D917" s="296"/>
      <c r="E917" s="339"/>
    </row>
    <row r="918" spans="1:5" s="68" customFormat="1" ht="30" customHeight="1">
      <c r="A918" s="33">
        <v>6</v>
      </c>
      <c r="B918" s="343" t="s">
        <v>727</v>
      </c>
      <c r="C918" s="296"/>
      <c r="D918" s="296"/>
      <c r="E918" s="339"/>
    </row>
    <row r="919" spans="1:5" s="68" customFormat="1" ht="30" customHeight="1">
      <c r="A919" s="107"/>
      <c r="B919" s="344"/>
      <c r="C919" s="296"/>
      <c r="D919" s="296"/>
      <c r="E919" s="339"/>
    </row>
    <row r="920" spans="1:5" s="68" customFormat="1" ht="30" customHeight="1">
      <c r="A920" s="107">
        <v>7</v>
      </c>
      <c r="B920" s="341" t="s">
        <v>8</v>
      </c>
      <c r="C920" s="296" t="s">
        <v>711</v>
      </c>
      <c r="D920" s="296"/>
      <c r="E920" s="339"/>
    </row>
    <row r="921" spans="1:5" s="68" customFormat="1" ht="30" customHeight="1">
      <c r="A921" s="107"/>
      <c r="B921" s="342"/>
      <c r="C921" s="296"/>
      <c r="D921" s="296"/>
      <c r="E921" s="339"/>
    </row>
    <row r="922" spans="1:5" s="68" customFormat="1" ht="30" customHeight="1">
      <c r="A922" s="33">
        <v>8</v>
      </c>
      <c r="B922" s="341" t="s">
        <v>9</v>
      </c>
      <c r="C922" s="296"/>
      <c r="D922" s="296"/>
      <c r="E922" s="339"/>
    </row>
    <row r="923" spans="1:5" s="68" customFormat="1" ht="30" customHeight="1">
      <c r="A923" s="107"/>
      <c r="B923" s="342"/>
      <c r="C923" s="296"/>
      <c r="D923" s="296"/>
      <c r="E923" s="339"/>
    </row>
    <row r="924" spans="1:5" s="68" customFormat="1" ht="30" customHeight="1">
      <c r="A924" s="107">
        <v>9</v>
      </c>
      <c r="B924" s="341" t="s">
        <v>10</v>
      </c>
      <c r="C924" s="296"/>
      <c r="D924" s="296"/>
      <c r="E924" s="339"/>
    </row>
    <row r="925" spans="1:5" s="68" customFormat="1" ht="30" customHeight="1">
      <c r="A925" s="107"/>
      <c r="B925" s="342"/>
      <c r="C925" s="296"/>
      <c r="D925" s="296"/>
      <c r="E925" s="339"/>
    </row>
    <row r="926" spans="1:5" s="68" customFormat="1" ht="30" customHeight="1">
      <c r="A926" s="107">
        <v>10</v>
      </c>
      <c r="B926" s="100" t="s">
        <v>65</v>
      </c>
      <c r="C926" s="296">
        <f>VLOOKUP(E904,PragNondi!$B$9:$J$78,4,0)</f>
        <v>0</v>
      </c>
      <c r="D926" s="296"/>
      <c r="E926" s="339"/>
    </row>
    <row r="927" spans="1:5" s="68" customFormat="1" ht="30" customHeight="1">
      <c r="A927" s="107">
        <v>11</v>
      </c>
      <c r="B927" s="100" t="s">
        <v>74</v>
      </c>
      <c r="C927" s="296">
        <f>VLOOKUP(E904,PragNondi!$B$9:$J$78,5,0)</f>
        <v>0</v>
      </c>
      <c r="D927" s="296"/>
      <c r="E927" s="339"/>
    </row>
    <row r="928" spans="1:5" s="68" customFormat="1" ht="30" customHeight="1">
      <c r="A928" s="107">
        <v>12</v>
      </c>
      <c r="B928" s="100" t="s">
        <v>75</v>
      </c>
      <c r="C928" s="296">
        <f>VLOOKUP(E904,PragNondi!$B$9:$J$78,6,0)</f>
        <v>0</v>
      </c>
      <c r="D928" s="296"/>
      <c r="E928" s="339"/>
    </row>
    <row r="929" spans="1:11" s="68" customFormat="1" ht="30" customHeight="1" thickBot="1">
      <c r="A929" s="108">
        <v>13</v>
      </c>
      <c r="B929" s="109" t="s">
        <v>76</v>
      </c>
      <c r="C929" s="289" t="s">
        <v>823</v>
      </c>
      <c r="D929" s="289"/>
      <c r="E929" s="340"/>
    </row>
    <row r="930" spans="1:11" s="68" customFormat="1" ht="30" customHeight="1" thickBot="1"/>
    <row r="931" spans="1:11" ht="28.5" customHeight="1">
      <c r="A931" s="101"/>
      <c r="B931" s="345" t="s">
        <v>1230</v>
      </c>
      <c r="C931" s="345"/>
      <c r="D931" s="345"/>
      <c r="E931" s="346"/>
    </row>
    <row r="932" spans="1:11" ht="20.25" customHeight="1">
      <c r="A932" s="102"/>
      <c r="B932" s="347" t="str">
        <f>students!$G$2</f>
        <v xml:space="preserve">जिल्हा परिषद प्राथमिक शाळा कोपर्डे </v>
      </c>
      <c r="C932" s="347"/>
      <c r="D932" s="347"/>
      <c r="E932" s="348"/>
    </row>
    <row r="933" spans="1:11" ht="5.25" customHeight="1" thickBot="1">
      <c r="A933" s="103"/>
      <c r="B933" s="64"/>
      <c r="C933" s="349"/>
      <c r="D933" s="349"/>
      <c r="E933" s="104"/>
    </row>
    <row r="934" spans="1:11" ht="20.25" customHeight="1" thickBot="1">
      <c r="A934" s="102"/>
      <c r="B934" s="65" t="s">
        <v>52</v>
      </c>
      <c r="C934" s="350">
        <f>VLOOKUP(E935,students!$B$8:$D$57,3,0)</f>
        <v>0</v>
      </c>
      <c r="D934" s="350"/>
      <c r="E934" s="105" t="s">
        <v>760</v>
      </c>
      <c r="H934" s="112" t="s">
        <v>730</v>
      </c>
    </row>
    <row r="935" spans="1:11" ht="20.25" customHeight="1">
      <c r="A935" s="102"/>
      <c r="B935" s="65" t="s">
        <v>28</v>
      </c>
      <c r="C935" s="66" t="str">
        <f>students!$M$2</f>
        <v>पहिली</v>
      </c>
      <c r="D935" s="65" t="s">
        <v>71</v>
      </c>
      <c r="E935" s="110">
        <v>31</v>
      </c>
    </row>
    <row r="936" spans="1:11" ht="6" customHeight="1">
      <c r="A936" s="102"/>
      <c r="E936" s="105"/>
    </row>
    <row r="937" spans="1:11" s="68" customFormat="1" ht="28.5" customHeight="1">
      <c r="A937" s="351" t="s">
        <v>728</v>
      </c>
      <c r="B937" s="332"/>
      <c r="C937" s="332"/>
      <c r="D937" s="332"/>
      <c r="E937" s="352"/>
      <c r="H937" s="280" t="s">
        <v>731</v>
      </c>
      <c r="I937" s="280"/>
      <c r="J937" s="280"/>
    </row>
    <row r="938" spans="1:11" s="68" customFormat="1" ht="16.5" customHeight="1">
      <c r="A938" s="106"/>
      <c r="B938" s="99" t="s">
        <v>60</v>
      </c>
      <c r="C938" s="296" t="s">
        <v>72</v>
      </c>
      <c r="D938" s="296"/>
      <c r="E938" s="339"/>
      <c r="H938" s="280"/>
      <c r="I938" s="280"/>
      <c r="J938" s="280"/>
    </row>
    <row r="939" spans="1:11" s="68" customFormat="1" ht="30" customHeight="1">
      <c r="A939" s="107">
        <v>1</v>
      </c>
      <c r="B939" s="341" t="s">
        <v>73</v>
      </c>
      <c r="C939" s="296" t="s">
        <v>695</v>
      </c>
      <c r="D939" s="296"/>
      <c r="E939" s="339"/>
      <c r="H939" s="280"/>
      <c r="I939" s="280"/>
      <c r="J939" s="280"/>
    </row>
    <row r="940" spans="1:11" s="68" customFormat="1" ht="30" customHeight="1">
      <c r="A940" s="107"/>
      <c r="B940" s="342"/>
      <c r="C940" s="296" t="s">
        <v>702</v>
      </c>
      <c r="D940" s="296"/>
      <c r="E940" s="339"/>
    </row>
    <row r="941" spans="1:11" s="68" customFormat="1" ht="30" customHeight="1">
      <c r="A941" s="33">
        <v>2</v>
      </c>
      <c r="B941" s="341" t="s">
        <v>3</v>
      </c>
      <c r="C941" s="296" t="s">
        <v>697</v>
      </c>
      <c r="D941" s="296"/>
      <c r="E941" s="339"/>
      <c r="H941" s="353" t="s">
        <v>736</v>
      </c>
      <c r="I941" s="353"/>
      <c r="J941" s="353"/>
      <c r="K941" s="353"/>
    </row>
    <row r="942" spans="1:11" s="68" customFormat="1" ht="30" customHeight="1">
      <c r="A942" s="107"/>
      <c r="B942" s="342"/>
      <c r="C942" s="296"/>
      <c r="D942" s="296"/>
      <c r="E942" s="339"/>
      <c r="H942" s="353"/>
      <c r="I942" s="353"/>
      <c r="J942" s="353"/>
      <c r="K942" s="353"/>
    </row>
    <row r="943" spans="1:11" s="68" customFormat="1" ht="30" customHeight="1">
      <c r="A943" s="107">
        <v>3</v>
      </c>
      <c r="B943" s="341" t="s">
        <v>4</v>
      </c>
      <c r="C943" s="296"/>
      <c r="D943" s="296"/>
      <c r="E943" s="339"/>
      <c r="H943" s="353"/>
      <c r="I943" s="353"/>
      <c r="J943" s="353"/>
      <c r="K943" s="353"/>
    </row>
    <row r="944" spans="1:11" s="68" customFormat="1" ht="30" customHeight="1">
      <c r="A944" s="107"/>
      <c r="B944" s="342"/>
      <c r="C944" s="296" t="s">
        <v>762</v>
      </c>
      <c r="D944" s="296"/>
      <c r="E944" s="339"/>
    </row>
    <row r="945" spans="1:5" s="68" customFormat="1" ht="30" customHeight="1">
      <c r="A945" s="33">
        <v>4</v>
      </c>
      <c r="B945" s="341" t="s">
        <v>5</v>
      </c>
      <c r="C945" s="296"/>
      <c r="D945" s="296"/>
      <c r="E945" s="339"/>
    </row>
    <row r="946" spans="1:5" s="68" customFormat="1" ht="30" customHeight="1">
      <c r="A946" s="107"/>
      <c r="B946" s="342"/>
      <c r="C946" s="296"/>
      <c r="D946" s="296"/>
      <c r="E946" s="339"/>
    </row>
    <row r="947" spans="1:5" s="68" customFormat="1" ht="30" customHeight="1">
      <c r="A947" s="107">
        <v>5</v>
      </c>
      <c r="B947" s="343" t="s">
        <v>726</v>
      </c>
      <c r="C947" s="296"/>
      <c r="D947" s="296"/>
      <c r="E947" s="339"/>
    </row>
    <row r="948" spans="1:5" s="68" customFormat="1" ht="30" customHeight="1">
      <c r="A948" s="107"/>
      <c r="B948" s="344"/>
      <c r="C948" s="296"/>
      <c r="D948" s="296"/>
      <c r="E948" s="339"/>
    </row>
    <row r="949" spans="1:5" s="68" customFormat="1" ht="30" customHeight="1">
      <c r="A949" s="33">
        <v>6</v>
      </c>
      <c r="B949" s="343" t="s">
        <v>727</v>
      </c>
      <c r="C949" s="296"/>
      <c r="D949" s="296"/>
      <c r="E949" s="339"/>
    </row>
    <row r="950" spans="1:5" s="68" customFormat="1" ht="30" customHeight="1">
      <c r="A950" s="107"/>
      <c r="B950" s="344"/>
      <c r="C950" s="296"/>
      <c r="D950" s="296"/>
      <c r="E950" s="339"/>
    </row>
    <row r="951" spans="1:5" s="68" customFormat="1" ht="30" customHeight="1">
      <c r="A951" s="107">
        <v>7</v>
      </c>
      <c r="B951" s="341" t="s">
        <v>8</v>
      </c>
      <c r="C951" s="296" t="s">
        <v>711</v>
      </c>
      <c r="D951" s="296"/>
      <c r="E951" s="339"/>
    </row>
    <row r="952" spans="1:5" s="68" customFormat="1" ht="30" customHeight="1">
      <c r="A952" s="107"/>
      <c r="B952" s="342"/>
      <c r="C952" s="296"/>
      <c r="D952" s="296"/>
      <c r="E952" s="339"/>
    </row>
    <row r="953" spans="1:5" s="68" customFormat="1" ht="30" customHeight="1">
      <c r="A953" s="33">
        <v>8</v>
      </c>
      <c r="B953" s="341" t="s">
        <v>9</v>
      </c>
      <c r="C953" s="296"/>
      <c r="D953" s="296"/>
      <c r="E953" s="339"/>
    </row>
    <row r="954" spans="1:5" s="68" customFormat="1" ht="30" customHeight="1">
      <c r="A954" s="107"/>
      <c r="B954" s="342"/>
      <c r="C954" s="296"/>
      <c r="D954" s="296"/>
      <c r="E954" s="339"/>
    </row>
    <row r="955" spans="1:5" s="68" customFormat="1" ht="30" customHeight="1">
      <c r="A955" s="107">
        <v>9</v>
      </c>
      <c r="B955" s="341" t="s">
        <v>10</v>
      </c>
      <c r="C955" s="296"/>
      <c r="D955" s="296"/>
      <c r="E955" s="339"/>
    </row>
    <row r="956" spans="1:5" s="68" customFormat="1" ht="30" customHeight="1">
      <c r="A956" s="107"/>
      <c r="B956" s="342"/>
      <c r="C956" s="296"/>
      <c r="D956" s="296"/>
      <c r="E956" s="339"/>
    </row>
    <row r="957" spans="1:5" s="68" customFormat="1" ht="30" customHeight="1">
      <c r="A957" s="107">
        <v>10</v>
      </c>
      <c r="B957" s="100" t="s">
        <v>65</v>
      </c>
      <c r="C957" s="296">
        <f>VLOOKUP(E935,PragNondi!$B$9:$J$78,4,0)</f>
        <v>0</v>
      </c>
      <c r="D957" s="296"/>
      <c r="E957" s="339"/>
    </row>
    <row r="958" spans="1:5" s="68" customFormat="1" ht="30" customHeight="1">
      <c r="A958" s="107">
        <v>11</v>
      </c>
      <c r="B958" s="100" t="s">
        <v>74</v>
      </c>
      <c r="C958" s="296">
        <f>VLOOKUP(E935,PragNondi!$B$9:$J$78,5,0)</f>
        <v>0</v>
      </c>
      <c r="D958" s="296"/>
      <c r="E958" s="339"/>
    </row>
    <row r="959" spans="1:5" s="68" customFormat="1" ht="30" customHeight="1">
      <c r="A959" s="107">
        <v>12</v>
      </c>
      <c r="B959" s="100" t="s">
        <v>75</v>
      </c>
      <c r="C959" s="296">
        <f>VLOOKUP(E935,PragNondi!$B$9:$J$78,6,0)</f>
        <v>0</v>
      </c>
      <c r="D959" s="296"/>
      <c r="E959" s="339"/>
    </row>
    <row r="960" spans="1:5" s="68" customFormat="1" ht="30" customHeight="1" thickBot="1">
      <c r="A960" s="108">
        <v>13</v>
      </c>
      <c r="B960" s="109" t="s">
        <v>76</v>
      </c>
      <c r="C960" s="289" t="s">
        <v>823</v>
      </c>
      <c r="D960" s="289"/>
      <c r="E960" s="340"/>
    </row>
    <row r="961" spans="1:11" s="68" customFormat="1" ht="30" customHeight="1" thickBot="1"/>
    <row r="962" spans="1:11" ht="28.5" customHeight="1">
      <c r="A962" s="101"/>
      <c r="B962" s="345" t="s">
        <v>1230</v>
      </c>
      <c r="C962" s="345"/>
      <c r="D962" s="345"/>
      <c r="E962" s="346"/>
    </row>
    <row r="963" spans="1:11" ht="20.25" customHeight="1">
      <c r="A963" s="102"/>
      <c r="B963" s="347" t="str">
        <f>students!$G$2</f>
        <v xml:space="preserve">जिल्हा परिषद प्राथमिक शाळा कोपर्डे </v>
      </c>
      <c r="C963" s="347"/>
      <c r="D963" s="347"/>
      <c r="E963" s="348"/>
    </row>
    <row r="964" spans="1:11" ht="5.25" customHeight="1" thickBot="1">
      <c r="A964" s="103"/>
      <c r="B964" s="64"/>
      <c r="C964" s="349"/>
      <c r="D964" s="349"/>
      <c r="E964" s="104"/>
    </row>
    <row r="965" spans="1:11" ht="20.25" customHeight="1" thickBot="1">
      <c r="A965" s="102"/>
      <c r="B965" s="65" t="s">
        <v>52</v>
      </c>
      <c r="C965" s="350">
        <f>VLOOKUP(E966,students!$B$8:$D$57,3,0)</f>
        <v>0</v>
      </c>
      <c r="D965" s="350"/>
      <c r="E965" s="105" t="s">
        <v>760</v>
      </c>
      <c r="H965" s="112" t="s">
        <v>730</v>
      </c>
    </row>
    <row r="966" spans="1:11" ht="20.25" customHeight="1">
      <c r="A966" s="102"/>
      <c r="B966" s="65" t="s">
        <v>28</v>
      </c>
      <c r="C966" s="66" t="str">
        <f>students!$M$2</f>
        <v>पहिली</v>
      </c>
      <c r="D966" s="65" t="s">
        <v>71</v>
      </c>
      <c r="E966" s="110">
        <v>32</v>
      </c>
    </row>
    <row r="967" spans="1:11" ht="6" customHeight="1">
      <c r="A967" s="102"/>
      <c r="E967" s="105"/>
    </row>
    <row r="968" spans="1:11" s="68" customFormat="1" ht="28.5" customHeight="1">
      <c r="A968" s="351" t="s">
        <v>728</v>
      </c>
      <c r="B968" s="332"/>
      <c r="C968" s="332"/>
      <c r="D968" s="332"/>
      <c r="E968" s="352"/>
      <c r="H968" s="280" t="s">
        <v>731</v>
      </c>
      <c r="I968" s="280"/>
      <c r="J968" s="280"/>
    </row>
    <row r="969" spans="1:11" s="68" customFormat="1" ht="16.5" customHeight="1">
      <c r="A969" s="106"/>
      <c r="B969" s="99" t="s">
        <v>60</v>
      </c>
      <c r="C969" s="296" t="s">
        <v>72</v>
      </c>
      <c r="D969" s="296"/>
      <c r="E969" s="339"/>
      <c r="H969" s="280"/>
      <c r="I969" s="280"/>
      <c r="J969" s="280"/>
    </row>
    <row r="970" spans="1:11" s="68" customFormat="1" ht="30" customHeight="1">
      <c r="A970" s="107">
        <v>1</v>
      </c>
      <c r="B970" s="341" t="s">
        <v>73</v>
      </c>
      <c r="C970" s="296" t="s">
        <v>695</v>
      </c>
      <c r="D970" s="296"/>
      <c r="E970" s="339"/>
      <c r="H970" s="280"/>
      <c r="I970" s="280"/>
      <c r="J970" s="280"/>
    </row>
    <row r="971" spans="1:11" s="68" customFormat="1" ht="30" customHeight="1">
      <c r="A971" s="107"/>
      <c r="B971" s="342"/>
      <c r="C971" s="296" t="s">
        <v>702</v>
      </c>
      <c r="D971" s="296"/>
      <c r="E971" s="339"/>
    </row>
    <row r="972" spans="1:11" s="68" customFormat="1" ht="30" customHeight="1">
      <c r="A972" s="33">
        <v>2</v>
      </c>
      <c r="B972" s="341" t="s">
        <v>3</v>
      </c>
      <c r="C972" s="296" t="s">
        <v>697</v>
      </c>
      <c r="D972" s="296"/>
      <c r="E972" s="339"/>
      <c r="H972" s="353" t="s">
        <v>736</v>
      </c>
      <c r="I972" s="353"/>
      <c r="J972" s="353"/>
      <c r="K972" s="353"/>
    </row>
    <row r="973" spans="1:11" s="68" customFormat="1" ht="30" customHeight="1">
      <c r="A973" s="107"/>
      <c r="B973" s="342"/>
      <c r="C973" s="296"/>
      <c r="D973" s="296"/>
      <c r="E973" s="339"/>
      <c r="H973" s="353"/>
      <c r="I973" s="353"/>
      <c r="J973" s="353"/>
      <c r="K973" s="353"/>
    </row>
    <row r="974" spans="1:11" s="68" customFormat="1" ht="30" customHeight="1">
      <c r="A974" s="107">
        <v>3</v>
      </c>
      <c r="B974" s="341" t="s">
        <v>4</v>
      </c>
      <c r="C974" s="296"/>
      <c r="D974" s="296"/>
      <c r="E974" s="339"/>
      <c r="H974" s="353"/>
      <c r="I974" s="353"/>
      <c r="J974" s="353"/>
      <c r="K974" s="353"/>
    </row>
    <row r="975" spans="1:11" s="68" customFormat="1" ht="30" customHeight="1">
      <c r="A975" s="107"/>
      <c r="B975" s="342"/>
      <c r="C975" s="296" t="s">
        <v>762</v>
      </c>
      <c r="D975" s="296"/>
      <c r="E975" s="339"/>
    </row>
    <row r="976" spans="1:11" s="68" customFormat="1" ht="30" customHeight="1">
      <c r="A976" s="33">
        <v>4</v>
      </c>
      <c r="B976" s="341" t="s">
        <v>5</v>
      </c>
      <c r="C976" s="296"/>
      <c r="D976" s="296"/>
      <c r="E976" s="339"/>
    </row>
    <row r="977" spans="1:5" s="68" customFormat="1" ht="30" customHeight="1">
      <c r="A977" s="107"/>
      <c r="B977" s="342"/>
      <c r="C977" s="296"/>
      <c r="D977" s="296"/>
      <c r="E977" s="339"/>
    </row>
    <row r="978" spans="1:5" s="68" customFormat="1" ht="30" customHeight="1">
      <c r="A978" s="107">
        <v>5</v>
      </c>
      <c r="B978" s="343" t="s">
        <v>726</v>
      </c>
      <c r="C978" s="296"/>
      <c r="D978" s="296"/>
      <c r="E978" s="339"/>
    </row>
    <row r="979" spans="1:5" s="68" customFormat="1" ht="30" customHeight="1">
      <c r="A979" s="107"/>
      <c r="B979" s="344"/>
      <c r="C979" s="296"/>
      <c r="D979" s="296"/>
      <c r="E979" s="339"/>
    </row>
    <row r="980" spans="1:5" s="68" customFormat="1" ht="30" customHeight="1">
      <c r="A980" s="33">
        <v>6</v>
      </c>
      <c r="B980" s="343" t="s">
        <v>727</v>
      </c>
      <c r="C980" s="296"/>
      <c r="D980" s="296"/>
      <c r="E980" s="339"/>
    </row>
    <row r="981" spans="1:5" s="68" customFormat="1" ht="30" customHeight="1">
      <c r="A981" s="107"/>
      <c r="B981" s="344"/>
      <c r="C981" s="296"/>
      <c r="D981" s="296"/>
      <c r="E981" s="339"/>
    </row>
    <row r="982" spans="1:5" s="68" customFormat="1" ht="30" customHeight="1">
      <c r="A982" s="107">
        <v>7</v>
      </c>
      <c r="B982" s="341" t="s">
        <v>8</v>
      </c>
      <c r="C982" s="296" t="s">
        <v>711</v>
      </c>
      <c r="D982" s="296"/>
      <c r="E982" s="339"/>
    </row>
    <row r="983" spans="1:5" s="68" customFormat="1" ht="30" customHeight="1">
      <c r="A983" s="107"/>
      <c r="B983" s="342"/>
      <c r="C983" s="296"/>
      <c r="D983" s="296"/>
      <c r="E983" s="339"/>
    </row>
    <row r="984" spans="1:5" s="68" customFormat="1" ht="30" customHeight="1">
      <c r="A984" s="33">
        <v>8</v>
      </c>
      <c r="B984" s="341" t="s">
        <v>9</v>
      </c>
      <c r="C984" s="296"/>
      <c r="D984" s="296"/>
      <c r="E984" s="339"/>
    </row>
    <row r="985" spans="1:5" s="68" customFormat="1" ht="30" customHeight="1">
      <c r="A985" s="107"/>
      <c r="B985" s="342"/>
      <c r="C985" s="296"/>
      <c r="D985" s="296"/>
      <c r="E985" s="339"/>
    </row>
    <row r="986" spans="1:5" s="68" customFormat="1" ht="30" customHeight="1">
      <c r="A986" s="107">
        <v>9</v>
      </c>
      <c r="B986" s="341" t="s">
        <v>10</v>
      </c>
      <c r="C986" s="296"/>
      <c r="D986" s="296"/>
      <c r="E986" s="339"/>
    </row>
    <row r="987" spans="1:5" s="68" customFormat="1" ht="30" customHeight="1">
      <c r="A987" s="107"/>
      <c r="B987" s="342"/>
      <c r="C987" s="296"/>
      <c r="D987" s="296"/>
      <c r="E987" s="339"/>
    </row>
    <row r="988" spans="1:5" s="68" customFormat="1" ht="30" customHeight="1">
      <c r="A988" s="107">
        <v>10</v>
      </c>
      <c r="B988" s="100" t="s">
        <v>65</v>
      </c>
      <c r="C988" s="296">
        <f>VLOOKUP(E966,PragNondi!$B$9:$J$78,4,0)</f>
        <v>0</v>
      </c>
      <c r="D988" s="296"/>
      <c r="E988" s="339"/>
    </row>
    <row r="989" spans="1:5" s="68" customFormat="1" ht="30" customHeight="1">
      <c r="A989" s="107">
        <v>11</v>
      </c>
      <c r="B989" s="100" t="s">
        <v>74</v>
      </c>
      <c r="C989" s="296">
        <f>VLOOKUP(E966,PragNondi!$B$9:$J$78,5,0)</f>
        <v>0</v>
      </c>
      <c r="D989" s="296"/>
      <c r="E989" s="339"/>
    </row>
    <row r="990" spans="1:5" s="68" customFormat="1" ht="30" customHeight="1">
      <c r="A990" s="107">
        <v>12</v>
      </c>
      <c r="B990" s="100" t="s">
        <v>75</v>
      </c>
      <c r="C990" s="296">
        <f>VLOOKUP(E966,PragNondi!$B$9:$J$78,6,0)</f>
        <v>0</v>
      </c>
      <c r="D990" s="296"/>
      <c r="E990" s="339"/>
    </row>
    <row r="991" spans="1:5" s="68" customFormat="1" ht="30" customHeight="1" thickBot="1">
      <c r="A991" s="108">
        <v>13</v>
      </c>
      <c r="B991" s="109" t="s">
        <v>76</v>
      </c>
      <c r="C991" s="289" t="s">
        <v>823</v>
      </c>
      <c r="D991" s="289"/>
      <c r="E991" s="340"/>
    </row>
    <row r="992" spans="1:5" s="68" customFormat="1" ht="30" customHeight="1" thickBot="1"/>
    <row r="993" spans="1:11" ht="28.5" customHeight="1">
      <c r="A993" s="101"/>
      <c r="B993" s="345" t="s">
        <v>1230</v>
      </c>
      <c r="C993" s="345"/>
      <c r="D993" s="345"/>
      <c r="E993" s="346"/>
    </row>
    <row r="994" spans="1:11" ht="20.25" customHeight="1">
      <c r="A994" s="102"/>
      <c r="B994" s="347" t="str">
        <f>students!$G$2</f>
        <v xml:space="preserve">जिल्हा परिषद प्राथमिक शाळा कोपर्डे </v>
      </c>
      <c r="C994" s="347"/>
      <c r="D994" s="347"/>
      <c r="E994" s="348"/>
    </row>
    <row r="995" spans="1:11" ht="5.25" customHeight="1" thickBot="1">
      <c r="A995" s="103"/>
      <c r="B995" s="64"/>
      <c r="C995" s="349"/>
      <c r="D995" s="349"/>
      <c r="E995" s="104"/>
    </row>
    <row r="996" spans="1:11" ht="20.25" customHeight="1" thickBot="1">
      <c r="A996" s="102"/>
      <c r="B996" s="65" t="s">
        <v>52</v>
      </c>
      <c r="C996" s="350">
        <f>VLOOKUP(E997,students!$B$8:$D$57,3,0)</f>
        <v>0</v>
      </c>
      <c r="D996" s="350"/>
      <c r="E996" s="105" t="s">
        <v>760</v>
      </c>
      <c r="H996" s="112" t="s">
        <v>730</v>
      </c>
    </row>
    <row r="997" spans="1:11" ht="20.25" customHeight="1">
      <c r="A997" s="102"/>
      <c r="B997" s="65" t="s">
        <v>28</v>
      </c>
      <c r="C997" s="66" t="str">
        <f>students!$M$2</f>
        <v>पहिली</v>
      </c>
      <c r="D997" s="65" t="s">
        <v>71</v>
      </c>
      <c r="E997" s="110">
        <v>33</v>
      </c>
    </row>
    <row r="998" spans="1:11" ht="6" customHeight="1">
      <c r="A998" s="102"/>
      <c r="E998" s="105"/>
    </row>
    <row r="999" spans="1:11" s="68" customFormat="1" ht="28.5" customHeight="1">
      <c r="A999" s="351" t="s">
        <v>728</v>
      </c>
      <c r="B999" s="332"/>
      <c r="C999" s="332"/>
      <c r="D999" s="332"/>
      <c r="E999" s="352"/>
      <c r="H999" s="280" t="s">
        <v>731</v>
      </c>
      <c r="I999" s="280"/>
      <c r="J999" s="280"/>
    </row>
    <row r="1000" spans="1:11" s="68" customFormat="1" ht="16.5" customHeight="1">
      <c r="A1000" s="106"/>
      <c r="B1000" s="99" t="s">
        <v>60</v>
      </c>
      <c r="C1000" s="296" t="s">
        <v>72</v>
      </c>
      <c r="D1000" s="296"/>
      <c r="E1000" s="339"/>
      <c r="H1000" s="280"/>
      <c r="I1000" s="280"/>
      <c r="J1000" s="280"/>
    </row>
    <row r="1001" spans="1:11" s="68" customFormat="1" ht="30" customHeight="1">
      <c r="A1001" s="107">
        <v>1</v>
      </c>
      <c r="B1001" s="341" t="s">
        <v>73</v>
      </c>
      <c r="C1001" s="296" t="s">
        <v>695</v>
      </c>
      <c r="D1001" s="296"/>
      <c r="E1001" s="339"/>
      <c r="H1001" s="280"/>
      <c r="I1001" s="280"/>
      <c r="J1001" s="280"/>
    </row>
    <row r="1002" spans="1:11" s="68" customFormat="1" ht="30" customHeight="1">
      <c r="A1002" s="107"/>
      <c r="B1002" s="342"/>
      <c r="C1002" s="296" t="s">
        <v>702</v>
      </c>
      <c r="D1002" s="296"/>
      <c r="E1002" s="339"/>
    </row>
    <row r="1003" spans="1:11" s="68" customFormat="1" ht="30" customHeight="1">
      <c r="A1003" s="33">
        <v>2</v>
      </c>
      <c r="B1003" s="341" t="s">
        <v>3</v>
      </c>
      <c r="C1003" s="296" t="s">
        <v>697</v>
      </c>
      <c r="D1003" s="296"/>
      <c r="E1003" s="339"/>
      <c r="H1003" s="353" t="s">
        <v>736</v>
      </c>
      <c r="I1003" s="353"/>
      <c r="J1003" s="353"/>
      <c r="K1003" s="353"/>
    </row>
    <row r="1004" spans="1:11" s="68" customFormat="1" ht="30" customHeight="1">
      <c r="A1004" s="107"/>
      <c r="B1004" s="342"/>
      <c r="C1004" s="296"/>
      <c r="D1004" s="296"/>
      <c r="E1004" s="339"/>
      <c r="H1004" s="353"/>
      <c r="I1004" s="353"/>
      <c r="J1004" s="353"/>
      <c r="K1004" s="353"/>
    </row>
    <row r="1005" spans="1:11" s="68" customFormat="1" ht="30" customHeight="1">
      <c r="A1005" s="107">
        <v>3</v>
      </c>
      <c r="B1005" s="341" t="s">
        <v>4</v>
      </c>
      <c r="C1005" s="296"/>
      <c r="D1005" s="296"/>
      <c r="E1005" s="339"/>
      <c r="H1005" s="353"/>
      <c r="I1005" s="353"/>
      <c r="J1005" s="353"/>
      <c r="K1005" s="353"/>
    </row>
    <row r="1006" spans="1:11" s="68" customFormat="1" ht="30" customHeight="1">
      <c r="A1006" s="107"/>
      <c r="B1006" s="342"/>
      <c r="C1006" s="296" t="s">
        <v>762</v>
      </c>
      <c r="D1006" s="296"/>
      <c r="E1006" s="339"/>
    </row>
    <row r="1007" spans="1:11" s="68" customFormat="1" ht="30" customHeight="1">
      <c r="A1007" s="33">
        <v>4</v>
      </c>
      <c r="B1007" s="341" t="s">
        <v>5</v>
      </c>
      <c r="C1007" s="296"/>
      <c r="D1007" s="296"/>
      <c r="E1007" s="339"/>
    </row>
    <row r="1008" spans="1:11" s="68" customFormat="1" ht="30" customHeight="1">
      <c r="A1008" s="107"/>
      <c r="B1008" s="342"/>
      <c r="C1008" s="296"/>
      <c r="D1008" s="296"/>
      <c r="E1008" s="339"/>
    </row>
    <row r="1009" spans="1:5" s="68" customFormat="1" ht="30" customHeight="1">
      <c r="A1009" s="107">
        <v>5</v>
      </c>
      <c r="B1009" s="343" t="s">
        <v>726</v>
      </c>
      <c r="C1009" s="296"/>
      <c r="D1009" s="296"/>
      <c r="E1009" s="339"/>
    </row>
    <row r="1010" spans="1:5" s="68" customFormat="1" ht="30" customHeight="1">
      <c r="A1010" s="107"/>
      <c r="B1010" s="344"/>
      <c r="C1010" s="296"/>
      <c r="D1010" s="296"/>
      <c r="E1010" s="339"/>
    </row>
    <row r="1011" spans="1:5" s="68" customFormat="1" ht="30" customHeight="1">
      <c r="A1011" s="33">
        <v>6</v>
      </c>
      <c r="B1011" s="343" t="s">
        <v>727</v>
      </c>
      <c r="C1011" s="296"/>
      <c r="D1011" s="296"/>
      <c r="E1011" s="339"/>
    </row>
    <row r="1012" spans="1:5" s="68" customFormat="1" ht="30" customHeight="1">
      <c r="A1012" s="107"/>
      <c r="B1012" s="344"/>
      <c r="C1012" s="296"/>
      <c r="D1012" s="296"/>
      <c r="E1012" s="339"/>
    </row>
    <row r="1013" spans="1:5" s="68" customFormat="1" ht="30" customHeight="1">
      <c r="A1013" s="107">
        <v>7</v>
      </c>
      <c r="B1013" s="341" t="s">
        <v>8</v>
      </c>
      <c r="C1013" s="296" t="s">
        <v>711</v>
      </c>
      <c r="D1013" s="296"/>
      <c r="E1013" s="339"/>
    </row>
    <row r="1014" spans="1:5" s="68" customFormat="1" ht="30" customHeight="1">
      <c r="A1014" s="107"/>
      <c r="B1014" s="342"/>
      <c r="C1014" s="296"/>
      <c r="D1014" s="296"/>
      <c r="E1014" s="339"/>
    </row>
    <row r="1015" spans="1:5" s="68" customFormat="1" ht="30" customHeight="1">
      <c r="A1015" s="33">
        <v>8</v>
      </c>
      <c r="B1015" s="341" t="s">
        <v>9</v>
      </c>
      <c r="C1015" s="296"/>
      <c r="D1015" s="296"/>
      <c r="E1015" s="339"/>
    </row>
    <row r="1016" spans="1:5" s="68" customFormat="1" ht="30" customHeight="1">
      <c r="A1016" s="107"/>
      <c r="B1016" s="342"/>
      <c r="C1016" s="296"/>
      <c r="D1016" s="296"/>
      <c r="E1016" s="339"/>
    </row>
    <row r="1017" spans="1:5" s="68" customFormat="1" ht="30" customHeight="1">
      <c r="A1017" s="107">
        <v>9</v>
      </c>
      <c r="B1017" s="341" t="s">
        <v>10</v>
      </c>
      <c r="C1017" s="296"/>
      <c r="D1017" s="296"/>
      <c r="E1017" s="339"/>
    </row>
    <row r="1018" spans="1:5" s="68" customFormat="1" ht="30" customHeight="1">
      <c r="A1018" s="107"/>
      <c r="B1018" s="342"/>
      <c r="C1018" s="296"/>
      <c r="D1018" s="296"/>
      <c r="E1018" s="339"/>
    </row>
    <row r="1019" spans="1:5" s="68" customFormat="1" ht="30" customHeight="1">
      <c r="A1019" s="107">
        <v>10</v>
      </c>
      <c r="B1019" s="100" t="s">
        <v>65</v>
      </c>
      <c r="C1019" s="296">
        <f>VLOOKUP(E997,PragNondi!$B$9:$J$78,4,0)</f>
        <v>0</v>
      </c>
      <c r="D1019" s="296"/>
      <c r="E1019" s="339"/>
    </row>
    <row r="1020" spans="1:5" s="68" customFormat="1" ht="30" customHeight="1">
      <c r="A1020" s="107">
        <v>11</v>
      </c>
      <c r="B1020" s="100" t="s">
        <v>74</v>
      </c>
      <c r="C1020" s="296">
        <f>VLOOKUP(E997,PragNondi!$B$9:$J$78,5,0)</f>
        <v>0</v>
      </c>
      <c r="D1020" s="296"/>
      <c r="E1020" s="339"/>
    </row>
    <row r="1021" spans="1:5" s="68" customFormat="1" ht="30" customHeight="1">
      <c r="A1021" s="107">
        <v>12</v>
      </c>
      <c r="B1021" s="100" t="s">
        <v>75</v>
      </c>
      <c r="C1021" s="296">
        <f>VLOOKUP(E997,PragNondi!$B$9:$J$78,6,0)</f>
        <v>0</v>
      </c>
      <c r="D1021" s="296"/>
      <c r="E1021" s="339"/>
    </row>
    <row r="1022" spans="1:5" s="68" customFormat="1" ht="30" customHeight="1" thickBot="1">
      <c r="A1022" s="108">
        <v>13</v>
      </c>
      <c r="B1022" s="109" t="s">
        <v>76</v>
      </c>
      <c r="C1022" s="289" t="s">
        <v>823</v>
      </c>
      <c r="D1022" s="289"/>
      <c r="E1022" s="340"/>
    </row>
    <row r="1023" spans="1:5" s="68" customFormat="1" ht="30" customHeight="1" thickBot="1"/>
    <row r="1024" spans="1:5" ht="28.5" customHeight="1">
      <c r="A1024" s="101"/>
      <c r="B1024" s="345" t="s">
        <v>1230</v>
      </c>
      <c r="C1024" s="345"/>
      <c r="D1024" s="345"/>
      <c r="E1024" s="346"/>
    </row>
    <row r="1025" spans="1:11" ht="20.25" customHeight="1">
      <c r="A1025" s="102"/>
      <c r="B1025" s="347" t="str">
        <f>students!$G$2</f>
        <v xml:space="preserve">जिल्हा परिषद प्राथमिक शाळा कोपर्डे </v>
      </c>
      <c r="C1025" s="347"/>
      <c r="D1025" s="347"/>
      <c r="E1025" s="348"/>
    </row>
    <row r="1026" spans="1:11" ht="5.25" customHeight="1" thickBot="1">
      <c r="A1026" s="103"/>
      <c r="B1026" s="64"/>
      <c r="C1026" s="349"/>
      <c r="D1026" s="349"/>
      <c r="E1026" s="104"/>
    </row>
    <row r="1027" spans="1:11" ht="20.25" customHeight="1" thickBot="1">
      <c r="A1027" s="102"/>
      <c r="B1027" s="65" t="s">
        <v>52</v>
      </c>
      <c r="C1027" s="350">
        <f>VLOOKUP(E1028,students!$B$8:$D$57,3,0)</f>
        <v>0</v>
      </c>
      <c r="D1027" s="350"/>
      <c r="E1027" s="105" t="s">
        <v>760</v>
      </c>
      <c r="H1027" s="112" t="s">
        <v>730</v>
      </c>
    </row>
    <row r="1028" spans="1:11" ht="20.25" customHeight="1">
      <c r="A1028" s="102"/>
      <c r="B1028" s="65" t="s">
        <v>28</v>
      </c>
      <c r="C1028" s="66" t="str">
        <f>students!$M$2</f>
        <v>पहिली</v>
      </c>
      <c r="D1028" s="65" t="s">
        <v>71</v>
      </c>
      <c r="E1028" s="110">
        <v>34</v>
      </c>
    </row>
    <row r="1029" spans="1:11" ht="6" customHeight="1">
      <c r="A1029" s="102"/>
      <c r="E1029" s="105"/>
    </row>
    <row r="1030" spans="1:11" s="68" customFormat="1" ht="28.5" customHeight="1">
      <c r="A1030" s="351" t="s">
        <v>728</v>
      </c>
      <c r="B1030" s="332"/>
      <c r="C1030" s="332"/>
      <c r="D1030" s="332"/>
      <c r="E1030" s="352"/>
      <c r="H1030" s="280" t="s">
        <v>731</v>
      </c>
      <c r="I1030" s="280"/>
      <c r="J1030" s="280"/>
    </row>
    <row r="1031" spans="1:11" s="68" customFormat="1" ht="16.5" customHeight="1">
      <c r="A1031" s="106"/>
      <c r="B1031" s="99" t="s">
        <v>60</v>
      </c>
      <c r="C1031" s="296" t="s">
        <v>72</v>
      </c>
      <c r="D1031" s="296"/>
      <c r="E1031" s="339"/>
      <c r="H1031" s="280"/>
      <c r="I1031" s="280"/>
      <c r="J1031" s="280"/>
    </row>
    <row r="1032" spans="1:11" s="68" customFormat="1" ht="30" customHeight="1">
      <c r="A1032" s="107">
        <v>1</v>
      </c>
      <c r="B1032" s="341" t="s">
        <v>73</v>
      </c>
      <c r="C1032" s="296" t="s">
        <v>695</v>
      </c>
      <c r="D1032" s="296"/>
      <c r="E1032" s="339"/>
      <c r="H1032" s="280"/>
      <c r="I1032" s="280"/>
      <c r="J1032" s="280"/>
    </row>
    <row r="1033" spans="1:11" s="68" customFormat="1" ht="30" customHeight="1">
      <c r="A1033" s="107"/>
      <c r="B1033" s="342"/>
      <c r="C1033" s="296" t="s">
        <v>702</v>
      </c>
      <c r="D1033" s="296"/>
      <c r="E1033" s="339"/>
    </row>
    <row r="1034" spans="1:11" s="68" customFormat="1" ht="30" customHeight="1">
      <c r="A1034" s="33">
        <v>2</v>
      </c>
      <c r="B1034" s="341" t="s">
        <v>3</v>
      </c>
      <c r="C1034" s="296" t="s">
        <v>697</v>
      </c>
      <c r="D1034" s="296"/>
      <c r="E1034" s="339"/>
      <c r="H1034" s="353" t="s">
        <v>736</v>
      </c>
      <c r="I1034" s="353"/>
      <c r="J1034" s="353"/>
      <c r="K1034" s="353"/>
    </row>
    <row r="1035" spans="1:11" s="68" customFormat="1" ht="30" customHeight="1">
      <c r="A1035" s="107"/>
      <c r="B1035" s="342"/>
      <c r="C1035" s="296"/>
      <c r="D1035" s="296"/>
      <c r="E1035" s="339"/>
      <c r="H1035" s="353"/>
      <c r="I1035" s="353"/>
      <c r="J1035" s="353"/>
      <c r="K1035" s="353"/>
    </row>
    <row r="1036" spans="1:11" s="68" customFormat="1" ht="30" customHeight="1">
      <c r="A1036" s="107">
        <v>3</v>
      </c>
      <c r="B1036" s="341" t="s">
        <v>4</v>
      </c>
      <c r="C1036" s="296"/>
      <c r="D1036" s="296"/>
      <c r="E1036" s="339"/>
      <c r="H1036" s="353"/>
      <c r="I1036" s="353"/>
      <c r="J1036" s="353"/>
      <c r="K1036" s="353"/>
    </row>
    <row r="1037" spans="1:11" s="68" customFormat="1" ht="30" customHeight="1">
      <c r="A1037" s="107"/>
      <c r="B1037" s="342"/>
      <c r="C1037" s="296" t="s">
        <v>762</v>
      </c>
      <c r="D1037" s="296"/>
      <c r="E1037" s="339"/>
    </row>
    <row r="1038" spans="1:11" s="68" customFormat="1" ht="30" customHeight="1">
      <c r="A1038" s="33">
        <v>4</v>
      </c>
      <c r="B1038" s="341" t="s">
        <v>5</v>
      </c>
      <c r="C1038" s="296"/>
      <c r="D1038" s="296"/>
      <c r="E1038" s="339"/>
    </row>
    <row r="1039" spans="1:11" s="68" customFormat="1" ht="30" customHeight="1">
      <c r="A1039" s="107"/>
      <c r="B1039" s="342"/>
      <c r="C1039" s="296"/>
      <c r="D1039" s="296"/>
      <c r="E1039" s="339"/>
    </row>
    <row r="1040" spans="1:11" s="68" customFormat="1" ht="30" customHeight="1">
      <c r="A1040" s="107">
        <v>5</v>
      </c>
      <c r="B1040" s="343" t="s">
        <v>726</v>
      </c>
      <c r="C1040" s="296"/>
      <c r="D1040" s="296"/>
      <c r="E1040" s="339"/>
    </row>
    <row r="1041" spans="1:5" s="68" customFormat="1" ht="30" customHeight="1">
      <c r="A1041" s="107"/>
      <c r="B1041" s="344"/>
      <c r="C1041" s="296"/>
      <c r="D1041" s="296"/>
      <c r="E1041" s="339"/>
    </row>
    <row r="1042" spans="1:5" s="68" customFormat="1" ht="30" customHeight="1">
      <c r="A1042" s="33">
        <v>6</v>
      </c>
      <c r="B1042" s="343" t="s">
        <v>727</v>
      </c>
      <c r="C1042" s="296"/>
      <c r="D1042" s="296"/>
      <c r="E1042" s="339"/>
    </row>
    <row r="1043" spans="1:5" s="68" customFormat="1" ht="30" customHeight="1">
      <c r="A1043" s="107"/>
      <c r="B1043" s="344"/>
      <c r="C1043" s="296"/>
      <c r="D1043" s="296"/>
      <c r="E1043" s="339"/>
    </row>
    <row r="1044" spans="1:5" s="68" customFormat="1" ht="30" customHeight="1">
      <c r="A1044" s="107">
        <v>7</v>
      </c>
      <c r="B1044" s="341" t="s">
        <v>8</v>
      </c>
      <c r="C1044" s="296" t="s">
        <v>711</v>
      </c>
      <c r="D1044" s="296"/>
      <c r="E1044" s="339"/>
    </row>
    <row r="1045" spans="1:5" s="68" customFormat="1" ht="30" customHeight="1">
      <c r="A1045" s="107"/>
      <c r="B1045" s="342"/>
      <c r="C1045" s="296"/>
      <c r="D1045" s="296"/>
      <c r="E1045" s="339"/>
    </row>
    <row r="1046" spans="1:5" s="68" customFormat="1" ht="30" customHeight="1">
      <c r="A1046" s="33">
        <v>8</v>
      </c>
      <c r="B1046" s="341" t="s">
        <v>9</v>
      </c>
      <c r="C1046" s="296"/>
      <c r="D1046" s="296"/>
      <c r="E1046" s="339"/>
    </row>
    <row r="1047" spans="1:5" s="68" customFormat="1" ht="30" customHeight="1">
      <c r="A1047" s="107"/>
      <c r="B1047" s="342"/>
      <c r="C1047" s="296"/>
      <c r="D1047" s="296"/>
      <c r="E1047" s="339"/>
    </row>
    <row r="1048" spans="1:5" s="68" customFormat="1" ht="30" customHeight="1">
      <c r="A1048" s="107">
        <v>9</v>
      </c>
      <c r="B1048" s="341" t="s">
        <v>10</v>
      </c>
      <c r="C1048" s="296"/>
      <c r="D1048" s="296"/>
      <c r="E1048" s="339"/>
    </row>
    <row r="1049" spans="1:5" s="68" customFormat="1" ht="30" customHeight="1">
      <c r="A1049" s="107"/>
      <c r="B1049" s="342"/>
      <c r="C1049" s="296"/>
      <c r="D1049" s="296"/>
      <c r="E1049" s="339"/>
    </row>
    <row r="1050" spans="1:5" s="68" customFormat="1" ht="30" customHeight="1">
      <c r="A1050" s="107">
        <v>10</v>
      </c>
      <c r="B1050" s="100" t="s">
        <v>65</v>
      </c>
      <c r="C1050" s="296">
        <f>VLOOKUP(E1028,PragNondi!$B$9:$J$78,4,0)</f>
        <v>0</v>
      </c>
      <c r="D1050" s="296"/>
      <c r="E1050" s="339"/>
    </row>
    <row r="1051" spans="1:5" s="68" customFormat="1" ht="30" customHeight="1">
      <c r="A1051" s="107">
        <v>11</v>
      </c>
      <c r="B1051" s="100" t="s">
        <v>74</v>
      </c>
      <c r="C1051" s="296">
        <f>VLOOKUP(E1028,PragNondi!$B$9:$J$78,5,0)</f>
        <v>0</v>
      </c>
      <c r="D1051" s="296"/>
      <c r="E1051" s="339"/>
    </row>
    <row r="1052" spans="1:5" s="68" customFormat="1" ht="30" customHeight="1">
      <c r="A1052" s="107">
        <v>12</v>
      </c>
      <c r="B1052" s="100" t="s">
        <v>75</v>
      </c>
      <c r="C1052" s="296">
        <f>VLOOKUP(E1028,PragNondi!$B$9:$J$78,6,0)</f>
        <v>0</v>
      </c>
      <c r="D1052" s="296"/>
      <c r="E1052" s="339"/>
    </row>
    <row r="1053" spans="1:5" s="68" customFormat="1" ht="30" customHeight="1" thickBot="1">
      <c r="A1053" s="108">
        <v>13</v>
      </c>
      <c r="B1053" s="109" t="s">
        <v>76</v>
      </c>
      <c r="C1053" s="289" t="s">
        <v>823</v>
      </c>
      <c r="D1053" s="289"/>
      <c r="E1053" s="340"/>
    </row>
    <row r="1054" spans="1:5" s="68" customFormat="1" ht="30" customHeight="1" thickBot="1"/>
    <row r="1055" spans="1:5" ht="28.5" customHeight="1">
      <c r="A1055" s="101"/>
      <c r="B1055" s="345" t="s">
        <v>1230</v>
      </c>
      <c r="C1055" s="345"/>
      <c r="D1055" s="345"/>
      <c r="E1055" s="346"/>
    </row>
    <row r="1056" spans="1:5" ht="20.25" customHeight="1">
      <c r="A1056" s="102"/>
      <c r="B1056" s="347" t="str">
        <f>students!$G$2</f>
        <v xml:space="preserve">जिल्हा परिषद प्राथमिक शाळा कोपर्डे </v>
      </c>
      <c r="C1056" s="347"/>
      <c r="D1056" s="347"/>
      <c r="E1056" s="348"/>
    </row>
    <row r="1057" spans="1:11" ht="5.25" customHeight="1" thickBot="1">
      <c r="A1057" s="103"/>
      <c r="B1057" s="64"/>
      <c r="C1057" s="349"/>
      <c r="D1057" s="349"/>
      <c r="E1057" s="104"/>
    </row>
    <row r="1058" spans="1:11" ht="20.25" customHeight="1" thickBot="1">
      <c r="A1058" s="102"/>
      <c r="B1058" s="65" t="s">
        <v>52</v>
      </c>
      <c r="C1058" s="350">
        <f>VLOOKUP(E1059,students!$B$8:$D$57,3,0)</f>
        <v>0</v>
      </c>
      <c r="D1058" s="350"/>
      <c r="E1058" s="105" t="s">
        <v>760</v>
      </c>
      <c r="H1058" s="112" t="s">
        <v>730</v>
      </c>
    </row>
    <row r="1059" spans="1:11" ht="20.25" customHeight="1">
      <c r="A1059" s="102"/>
      <c r="B1059" s="65" t="s">
        <v>28</v>
      </c>
      <c r="C1059" s="66" t="str">
        <f>students!$M$2</f>
        <v>पहिली</v>
      </c>
      <c r="D1059" s="65" t="s">
        <v>71</v>
      </c>
      <c r="E1059" s="110">
        <v>35</v>
      </c>
    </row>
    <row r="1060" spans="1:11" ht="6" customHeight="1">
      <c r="A1060" s="102"/>
      <c r="E1060" s="105"/>
    </row>
    <row r="1061" spans="1:11" s="68" customFormat="1" ht="28.5" customHeight="1">
      <c r="A1061" s="351" t="s">
        <v>728</v>
      </c>
      <c r="B1061" s="332"/>
      <c r="C1061" s="332"/>
      <c r="D1061" s="332"/>
      <c r="E1061" s="352"/>
      <c r="H1061" s="280" t="s">
        <v>731</v>
      </c>
      <c r="I1061" s="280"/>
      <c r="J1061" s="280"/>
    </row>
    <row r="1062" spans="1:11" s="68" customFormat="1" ht="16.5" customHeight="1">
      <c r="A1062" s="106"/>
      <c r="B1062" s="99" t="s">
        <v>60</v>
      </c>
      <c r="C1062" s="296" t="s">
        <v>72</v>
      </c>
      <c r="D1062" s="296"/>
      <c r="E1062" s="339"/>
      <c r="H1062" s="280"/>
      <c r="I1062" s="280"/>
      <c r="J1062" s="280"/>
    </row>
    <row r="1063" spans="1:11" s="68" customFormat="1" ht="30" customHeight="1">
      <c r="A1063" s="107">
        <v>1</v>
      </c>
      <c r="B1063" s="341" t="s">
        <v>73</v>
      </c>
      <c r="C1063" s="296" t="s">
        <v>695</v>
      </c>
      <c r="D1063" s="296"/>
      <c r="E1063" s="339"/>
      <c r="H1063" s="280"/>
      <c r="I1063" s="280"/>
      <c r="J1063" s="280"/>
    </row>
    <row r="1064" spans="1:11" s="68" customFormat="1" ht="30" customHeight="1">
      <c r="A1064" s="107"/>
      <c r="B1064" s="342"/>
      <c r="C1064" s="296" t="s">
        <v>702</v>
      </c>
      <c r="D1064" s="296"/>
      <c r="E1064" s="339"/>
    </row>
    <row r="1065" spans="1:11" s="68" customFormat="1" ht="30" customHeight="1">
      <c r="A1065" s="33">
        <v>2</v>
      </c>
      <c r="B1065" s="341" t="s">
        <v>3</v>
      </c>
      <c r="C1065" s="296" t="s">
        <v>697</v>
      </c>
      <c r="D1065" s="296"/>
      <c r="E1065" s="339"/>
      <c r="H1065" s="353" t="s">
        <v>736</v>
      </c>
      <c r="I1065" s="353"/>
      <c r="J1065" s="353"/>
      <c r="K1065" s="353"/>
    </row>
    <row r="1066" spans="1:11" s="68" customFormat="1" ht="30" customHeight="1">
      <c r="A1066" s="107"/>
      <c r="B1066" s="342"/>
      <c r="C1066" s="296"/>
      <c r="D1066" s="296"/>
      <c r="E1066" s="339"/>
      <c r="H1066" s="353"/>
      <c r="I1066" s="353"/>
      <c r="J1066" s="353"/>
      <c r="K1066" s="353"/>
    </row>
    <row r="1067" spans="1:11" s="68" customFormat="1" ht="30" customHeight="1">
      <c r="A1067" s="107">
        <v>3</v>
      </c>
      <c r="B1067" s="341" t="s">
        <v>4</v>
      </c>
      <c r="C1067" s="296"/>
      <c r="D1067" s="296"/>
      <c r="E1067" s="339"/>
      <c r="H1067" s="353"/>
      <c r="I1067" s="353"/>
      <c r="J1067" s="353"/>
      <c r="K1067" s="353"/>
    </row>
    <row r="1068" spans="1:11" s="68" customFormat="1" ht="30" customHeight="1">
      <c r="A1068" s="107"/>
      <c r="B1068" s="342"/>
      <c r="C1068" s="296" t="s">
        <v>762</v>
      </c>
      <c r="D1068" s="296"/>
      <c r="E1068" s="339"/>
    </row>
    <row r="1069" spans="1:11" s="68" customFormat="1" ht="30" customHeight="1">
      <c r="A1069" s="33">
        <v>4</v>
      </c>
      <c r="B1069" s="341" t="s">
        <v>5</v>
      </c>
      <c r="C1069" s="296"/>
      <c r="D1069" s="296"/>
      <c r="E1069" s="339"/>
    </row>
    <row r="1070" spans="1:11" s="68" customFormat="1" ht="30" customHeight="1">
      <c r="A1070" s="107"/>
      <c r="B1070" s="342"/>
      <c r="C1070" s="296"/>
      <c r="D1070" s="296"/>
      <c r="E1070" s="339"/>
    </row>
    <row r="1071" spans="1:11" s="68" customFormat="1" ht="30" customHeight="1">
      <c r="A1071" s="107">
        <v>5</v>
      </c>
      <c r="B1071" s="343" t="s">
        <v>726</v>
      </c>
      <c r="C1071" s="296"/>
      <c r="D1071" s="296"/>
      <c r="E1071" s="339"/>
    </row>
    <row r="1072" spans="1:11" s="68" customFormat="1" ht="30" customHeight="1">
      <c r="A1072" s="107"/>
      <c r="B1072" s="344"/>
      <c r="C1072" s="296"/>
      <c r="D1072" s="296"/>
      <c r="E1072" s="339"/>
    </row>
    <row r="1073" spans="1:5" s="68" customFormat="1" ht="30" customHeight="1">
      <c r="A1073" s="33">
        <v>6</v>
      </c>
      <c r="B1073" s="343" t="s">
        <v>727</v>
      </c>
      <c r="C1073" s="296"/>
      <c r="D1073" s="296"/>
      <c r="E1073" s="339"/>
    </row>
    <row r="1074" spans="1:5" s="68" customFormat="1" ht="30" customHeight="1">
      <c r="A1074" s="107"/>
      <c r="B1074" s="344"/>
      <c r="C1074" s="296"/>
      <c r="D1074" s="296"/>
      <c r="E1074" s="339"/>
    </row>
    <row r="1075" spans="1:5" s="68" customFormat="1" ht="30" customHeight="1">
      <c r="A1075" s="107">
        <v>7</v>
      </c>
      <c r="B1075" s="341" t="s">
        <v>8</v>
      </c>
      <c r="C1075" s="296" t="s">
        <v>711</v>
      </c>
      <c r="D1075" s="296"/>
      <c r="E1075" s="339"/>
    </row>
    <row r="1076" spans="1:5" s="68" customFormat="1" ht="30" customHeight="1">
      <c r="A1076" s="107"/>
      <c r="B1076" s="342"/>
      <c r="C1076" s="296"/>
      <c r="D1076" s="296"/>
      <c r="E1076" s="339"/>
    </row>
    <row r="1077" spans="1:5" s="68" customFormat="1" ht="30" customHeight="1">
      <c r="A1077" s="33">
        <v>8</v>
      </c>
      <c r="B1077" s="341" t="s">
        <v>9</v>
      </c>
      <c r="C1077" s="296"/>
      <c r="D1077" s="296"/>
      <c r="E1077" s="339"/>
    </row>
    <row r="1078" spans="1:5" s="68" customFormat="1" ht="30" customHeight="1">
      <c r="A1078" s="107"/>
      <c r="B1078" s="342"/>
      <c r="C1078" s="296"/>
      <c r="D1078" s="296"/>
      <c r="E1078" s="339"/>
    </row>
    <row r="1079" spans="1:5" s="68" customFormat="1" ht="30" customHeight="1">
      <c r="A1079" s="107">
        <v>9</v>
      </c>
      <c r="B1079" s="341" t="s">
        <v>10</v>
      </c>
      <c r="C1079" s="296"/>
      <c r="D1079" s="296"/>
      <c r="E1079" s="339"/>
    </row>
    <row r="1080" spans="1:5" s="68" customFormat="1" ht="30" customHeight="1">
      <c r="A1080" s="107"/>
      <c r="B1080" s="342"/>
      <c r="C1080" s="296"/>
      <c r="D1080" s="296"/>
      <c r="E1080" s="339"/>
    </row>
    <row r="1081" spans="1:5" s="68" customFormat="1" ht="30" customHeight="1">
      <c r="A1081" s="107">
        <v>10</v>
      </c>
      <c r="B1081" s="100" t="s">
        <v>65</v>
      </c>
      <c r="C1081" s="296">
        <f>VLOOKUP(E1059,PragNondi!$B$9:$J$78,4,0)</f>
        <v>0</v>
      </c>
      <c r="D1081" s="296"/>
      <c r="E1081" s="339"/>
    </row>
    <row r="1082" spans="1:5" s="68" customFormat="1" ht="30" customHeight="1">
      <c r="A1082" s="107">
        <v>11</v>
      </c>
      <c r="B1082" s="100" t="s">
        <v>74</v>
      </c>
      <c r="C1082" s="296">
        <f>VLOOKUP(E1059,PragNondi!$B$9:$J$78,5,0)</f>
        <v>0</v>
      </c>
      <c r="D1082" s="296"/>
      <c r="E1082" s="339"/>
    </row>
    <row r="1083" spans="1:5" s="68" customFormat="1" ht="30" customHeight="1">
      <c r="A1083" s="107">
        <v>12</v>
      </c>
      <c r="B1083" s="100" t="s">
        <v>75</v>
      </c>
      <c r="C1083" s="296">
        <f>VLOOKUP(E1059,PragNondi!$B$9:$J$78,6,0)</f>
        <v>0</v>
      </c>
      <c r="D1083" s="296"/>
      <c r="E1083" s="339"/>
    </row>
    <row r="1084" spans="1:5" s="68" customFormat="1" ht="30" customHeight="1" thickBot="1">
      <c r="A1084" s="108">
        <v>13</v>
      </c>
      <c r="B1084" s="109" t="s">
        <v>76</v>
      </c>
      <c r="C1084" s="289" t="s">
        <v>823</v>
      </c>
      <c r="D1084" s="289"/>
      <c r="E1084" s="340"/>
    </row>
    <row r="1085" spans="1:5" s="68" customFormat="1" ht="30" customHeight="1" thickBot="1"/>
    <row r="1086" spans="1:5" ht="28.5" customHeight="1">
      <c r="A1086" s="101"/>
      <c r="B1086" s="345" t="s">
        <v>1230</v>
      </c>
      <c r="C1086" s="345"/>
      <c r="D1086" s="345"/>
      <c r="E1086" s="346"/>
    </row>
    <row r="1087" spans="1:5" ht="20.25" customHeight="1">
      <c r="A1087" s="102"/>
      <c r="B1087" s="347" t="str">
        <f>students!$G$2</f>
        <v xml:space="preserve">जिल्हा परिषद प्राथमिक शाळा कोपर्डे </v>
      </c>
      <c r="C1087" s="347"/>
      <c r="D1087" s="347"/>
      <c r="E1087" s="348"/>
    </row>
    <row r="1088" spans="1:5" ht="5.25" customHeight="1" thickBot="1">
      <c r="A1088" s="103"/>
      <c r="B1088" s="64"/>
      <c r="C1088" s="349"/>
      <c r="D1088" s="349"/>
      <c r="E1088" s="104"/>
    </row>
    <row r="1089" spans="1:11" ht="20.25" customHeight="1" thickBot="1">
      <c r="A1089" s="102"/>
      <c r="B1089" s="65" t="s">
        <v>52</v>
      </c>
      <c r="C1089" s="350">
        <f>VLOOKUP(E1090,students!$B$8:$D$57,3,0)</f>
        <v>0</v>
      </c>
      <c r="D1089" s="350"/>
      <c r="E1089" s="105" t="s">
        <v>760</v>
      </c>
      <c r="H1089" s="112" t="s">
        <v>730</v>
      </c>
    </row>
    <row r="1090" spans="1:11" ht="20.25" customHeight="1">
      <c r="A1090" s="102"/>
      <c r="B1090" s="65" t="s">
        <v>28</v>
      </c>
      <c r="C1090" s="66" t="str">
        <f>students!$M$2</f>
        <v>पहिली</v>
      </c>
      <c r="D1090" s="65" t="s">
        <v>71</v>
      </c>
      <c r="E1090" s="110">
        <v>36</v>
      </c>
    </row>
    <row r="1091" spans="1:11" ht="6" customHeight="1">
      <c r="A1091" s="102"/>
      <c r="E1091" s="105"/>
    </row>
    <row r="1092" spans="1:11" s="68" customFormat="1" ht="28.5" customHeight="1">
      <c r="A1092" s="351" t="s">
        <v>728</v>
      </c>
      <c r="B1092" s="332"/>
      <c r="C1092" s="332"/>
      <c r="D1092" s="332"/>
      <c r="E1092" s="352"/>
      <c r="H1092" s="280" t="s">
        <v>731</v>
      </c>
      <c r="I1092" s="280"/>
      <c r="J1092" s="280"/>
    </row>
    <row r="1093" spans="1:11" s="68" customFormat="1" ht="16.5" customHeight="1">
      <c r="A1093" s="106"/>
      <c r="B1093" s="99" t="s">
        <v>60</v>
      </c>
      <c r="C1093" s="296" t="s">
        <v>72</v>
      </c>
      <c r="D1093" s="296"/>
      <c r="E1093" s="339"/>
      <c r="H1093" s="280"/>
      <c r="I1093" s="280"/>
      <c r="J1093" s="280"/>
    </row>
    <row r="1094" spans="1:11" s="68" customFormat="1" ht="30" customHeight="1">
      <c r="A1094" s="107">
        <v>1</v>
      </c>
      <c r="B1094" s="341" t="s">
        <v>73</v>
      </c>
      <c r="C1094" s="296" t="s">
        <v>695</v>
      </c>
      <c r="D1094" s="296"/>
      <c r="E1094" s="339"/>
      <c r="H1094" s="280"/>
      <c r="I1094" s="280"/>
      <c r="J1094" s="280"/>
    </row>
    <row r="1095" spans="1:11" s="68" customFormat="1" ht="30" customHeight="1">
      <c r="A1095" s="107"/>
      <c r="B1095" s="342"/>
      <c r="C1095" s="296" t="s">
        <v>702</v>
      </c>
      <c r="D1095" s="296"/>
      <c r="E1095" s="339"/>
    </row>
    <row r="1096" spans="1:11" s="68" customFormat="1" ht="30" customHeight="1">
      <c r="A1096" s="33">
        <v>2</v>
      </c>
      <c r="B1096" s="341" t="s">
        <v>3</v>
      </c>
      <c r="C1096" s="296" t="s">
        <v>697</v>
      </c>
      <c r="D1096" s="296"/>
      <c r="E1096" s="339"/>
      <c r="H1096" s="353" t="s">
        <v>736</v>
      </c>
      <c r="I1096" s="353"/>
      <c r="J1096" s="353"/>
      <c r="K1096" s="353"/>
    </row>
    <row r="1097" spans="1:11" s="68" customFormat="1" ht="30" customHeight="1">
      <c r="A1097" s="107"/>
      <c r="B1097" s="342"/>
      <c r="C1097" s="296"/>
      <c r="D1097" s="296"/>
      <c r="E1097" s="339"/>
      <c r="H1097" s="353"/>
      <c r="I1097" s="353"/>
      <c r="J1097" s="353"/>
      <c r="K1097" s="353"/>
    </row>
    <row r="1098" spans="1:11" s="68" customFormat="1" ht="30" customHeight="1">
      <c r="A1098" s="107">
        <v>3</v>
      </c>
      <c r="B1098" s="341" t="s">
        <v>4</v>
      </c>
      <c r="C1098" s="296"/>
      <c r="D1098" s="296"/>
      <c r="E1098" s="339"/>
      <c r="H1098" s="353"/>
      <c r="I1098" s="353"/>
      <c r="J1098" s="353"/>
      <c r="K1098" s="353"/>
    </row>
    <row r="1099" spans="1:11" s="68" customFormat="1" ht="30" customHeight="1">
      <c r="A1099" s="107"/>
      <c r="B1099" s="342"/>
      <c r="C1099" s="296" t="s">
        <v>762</v>
      </c>
      <c r="D1099" s="296"/>
      <c r="E1099" s="339"/>
    </row>
    <row r="1100" spans="1:11" s="68" customFormat="1" ht="30" customHeight="1">
      <c r="A1100" s="33">
        <v>4</v>
      </c>
      <c r="B1100" s="341" t="s">
        <v>5</v>
      </c>
      <c r="C1100" s="296"/>
      <c r="D1100" s="296"/>
      <c r="E1100" s="339"/>
    </row>
    <row r="1101" spans="1:11" s="68" customFormat="1" ht="30" customHeight="1">
      <c r="A1101" s="107"/>
      <c r="B1101" s="342"/>
      <c r="C1101" s="296"/>
      <c r="D1101" s="296"/>
      <c r="E1101" s="339"/>
    </row>
    <row r="1102" spans="1:11" s="68" customFormat="1" ht="30" customHeight="1">
      <c r="A1102" s="107">
        <v>5</v>
      </c>
      <c r="B1102" s="343" t="s">
        <v>726</v>
      </c>
      <c r="C1102" s="296"/>
      <c r="D1102" s="296"/>
      <c r="E1102" s="339"/>
    </row>
    <row r="1103" spans="1:11" s="68" customFormat="1" ht="30" customHeight="1">
      <c r="A1103" s="107"/>
      <c r="B1103" s="344"/>
      <c r="C1103" s="296"/>
      <c r="D1103" s="296"/>
      <c r="E1103" s="339"/>
    </row>
    <row r="1104" spans="1:11" s="68" customFormat="1" ht="30" customHeight="1">
      <c r="A1104" s="33">
        <v>6</v>
      </c>
      <c r="B1104" s="343" t="s">
        <v>727</v>
      </c>
      <c r="C1104" s="296"/>
      <c r="D1104" s="296"/>
      <c r="E1104" s="339"/>
    </row>
    <row r="1105" spans="1:8" s="68" customFormat="1" ht="30" customHeight="1">
      <c r="A1105" s="107"/>
      <c r="B1105" s="344"/>
      <c r="C1105" s="296"/>
      <c r="D1105" s="296"/>
      <c r="E1105" s="339"/>
    </row>
    <row r="1106" spans="1:8" s="68" customFormat="1" ht="30" customHeight="1">
      <c r="A1106" s="107">
        <v>7</v>
      </c>
      <c r="B1106" s="341" t="s">
        <v>8</v>
      </c>
      <c r="C1106" s="296" t="s">
        <v>711</v>
      </c>
      <c r="D1106" s="296"/>
      <c r="E1106" s="339"/>
    </row>
    <row r="1107" spans="1:8" s="68" customFormat="1" ht="30" customHeight="1">
      <c r="A1107" s="107"/>
      <c r="B1107" s="342"/>
      <c r="C1107" s="296"/>
      <c r="D1107" s="296"/>
      <c r="E1107" s="339"/>
    </row>
    <row r="1108" spans="1:8" s="68" customFormat="1" ht="30" customHeight="1">
      <c r="A1108" s="33">
        <v>8</v>
      </c>
      <c r="B1108" s="341" t="s">
        <v>9</v>
      </c>
      <c r="C1108" s="296"/>
      <c r="D1108" s="296"/>
      <c r="E1108" s="339"/>
    </row>
    <row r="1109" spans="1:8" s="68" customFormat="1" ht="30" customHeight="1">
      <c r="A1109" s="107"/>
      <c r="B1109" s="342"/>
      <c r="C1109" s="296"/>
      <c r="D1109" s="296"/>
      <c r="E1109" s="339"/>
    </row>
    <row r="1110" spans="1:8" s="68" customFormat="1" ht="30" customHeight="1">
      <c r="A1110" s="107">
        <v>9</v>
      </c>
      <c r="B1110" s="341" t="s">
        <v>10</v>
      </c>
      <c r="C1110" s="296"/>
      <c r="D1110" s="296"/>
      <c r="E1110" s="339"/>
    </row>
    <row r="1111" spans="1:8" s="68" customFormat="1" ht="30" customHeight="1">
      <c r="A1111" s="107"/>
      <c r="B1111" s="342"/>
      <c r="C1111" s="296"/>
      <c r="D1111" s="296"/>
      <c r="E1111" s="339"/>
    </row>
    <row r="1112" spans="1:8" s="68" customFormat="1" ht="30" customHeight="1">
      <c r="A1112" s="107">
        <v>10</v>
      </c>
      <c r="B1112" s="100" t="s">
        <v>65</v>
      </c>
      <c r="C1112" s="296">
        <f>VLOOKUP(E1090,PragNondi!$B$9:$J$78,4,0)</f>
        <v>0</v>
      </c>
      <c r="D1112" s="296"/>
      <c r="E1112" s="339"/>
    </row>
    <row r="1113" spans="1:8" s="68" customFormat="1" ht="30" customHeight="1">
      <c r="A1113" s="107">
        <v>11</v>
      </c>
      <c r="B1113" s="100" t="s">
        <v>74</v>
      </c>
      <c r="C1113" s="296">
        <f>VLOOKUP(E1090,PragNondi!$B$9:$J$78,5,0)</f>
        <v>0</v>
      </c>
      <c r="D1113" s="296"/>
      <c r="E1113" s="339"/>
    </row>
    <row r="1114" spans="1:8" s="68" customFormat="1" ht="30" customHeight="1">
      <c r="A1114" s="107">
        <v>12</v>
      </c>
      <c r="B1114" s="100" t="s">
        <v>75</v>
      </c>
      <c r="C1114" s="296">
        <f>VLOOKUP(E1090,PragNondi!$B$9:$J$78,6,0)</f>
        <v>0</v>
      </c>
      <c r="D1114" s="296"/>
      <c r="E1114" s="339"/>
    </row>
    <row r="1115" spans="1:8" s="68" customFormat="1" ht="30" customHeight="1" thickBot="1">
      <c r="A1115" s="108">
        <v>13</v>
      </c>
      <c r="B1115" s="109" t="s">
        <v>76</v>
      </c>
      <c r="C1115" s="289" t="s">
        <v>823</v>
      </c>
      <c r="D1115" s="289"/>
      <c r="E1115" s="340"/>
    </row>
    <row r="1116" spans="1:8" s="68" customFormat="1" ht="30" customHeight="1" thickBot="1"/>
    <row r="1117" spans="1:8" ht="28.5" customHeight="1">
      <c r="A1117" s="101"/>
      <c r="B1117" s="345" t="s">
        <v>1230</v>
      </c>
      <c r="C1117" s="345"/>
      <c r="D1117" s="345"/>
      <c r="E1117" s="346"/>
    </row>
    <row r="1118" spans="1:8" ht="20.25" customHeight="1">
      <c r="A1118" s="102"/>
      <c r="B1118" s="347" t="str">
        <f>students!$G$2</f>
        <v xml:space="preserve">जिल्हा परिषद प्राथमिक शाळा कोपर्डे </v>
      </c>
      <c r="C1118" s="347"/>
      <c r="D1118" s="347"/>
      <c r="E1118" s="348"/>
    </row>
    <row r="1119" spans="1:8" ht="5.25" customHeight="1" thickBot="1">
      <c r="A1119" s="103"/>
      <c r="B1119" s="64"/>
      <c r="C1119" s="349"/>
      <c r="D1119" s="349"/>
      <c r="E1119" s="104"/>
    </row>
    <row r="1120" spans="1:8" ht="20.25" customHeight="1" thickBot="1">
      <c r="A1120" s="102"/>
      <c r="B1120" s="65" t="s">
        <v>52</v>
      </c>
      <c r="C1120" s="350">
        <f>VLOOKUP(E1121,students!$B$8:$D$57,3,0)</f>
        <v>0</v>
      </c>
      <c r="D1120" s="350"/>
      <c r="E1120" s="105" t="s">
        <v>760</v>
      </c>
      <c r="H1120" s="112" t="s">
        <v>730</v>
      </c>
    </row>
    <row r="1121" spans="1:11" ht="20.25" customHeight="1">
      <c r="A1121" s="102"/>
      <c r="B1121" s="65" t="s">
        <v>28</v>
      </c>
      <c r="C1121" s="66" t="str">
        <f>students!$M$2</f>
        <v>पहिली</v>
      </c>
      <c r="D1121" s="65" t="s">
        <v>71</v>
      </c>
      <c r="E1121" s="110">
        <v>37</v>
      </c>
    </row>
    <row r="1122" spans="1:11" ht="6" customHeight="1">
      <c r="A1122" s="102"/>
      <c r="E1122" s="105"/>
    </row>
    <row r="1123" spans="1:11" s="68" customFormat="1" ht="28.5" customHeight="1">
      <c r="A1123" s="351" t="s">
        <v>728</v>
      </c>
      <c r="B1123" s="332"/>
      <c r="C1123" s="332"/>
      <c r="D1123" s="332"/>
      <c r="E1123" s="352"/>
      <c r="H1123" s="280" t="s">
        <v>731</v>
      </c>
      <c r="I1123" s="280"/>
      <c r="J1123" s="280"/>
    </row>
    <row r="1124" spans="1:11" s="68" customFormat="1" ht="16.5" customHeight="1">
      <c r="A1124" s="106"/>
      <c r="B1124" s="99" t="s">
        <v>60</v>
      </c>
      <c r="C1124" s="296" t="s">
        <v>72</v>
      </c>
      <c r="D1124" s="296"/>
      <c r="E1124" s="339"/>
      <c r="H1124" s="280"/>
      <c r="I1124" s="280"/>
      <c r="J1124" s="280"/>
    </row>
    <row r="1125" spans="1:11" s="68" customFormat="1" ht="30" customHeight="1">
      <c r="A1125" s="107">
        <v>1</v>
      </c>
      <c r="B1125" s="341" t="s">
        <v>73</v>
      </c>
      <c r="C1125" s="296" t="s">
        <v>695</v>
      </c>
      <c r="D1125" s="296"/>
      <c r="E1125" s="339"/>
      <c r="H1125" s="280"/>
      <c r="I1125" s="280"/>
      <c r="J1125" s="280"/>
    </row>
    <row r="1126" spans="1:11" s="68" customFormat="1" ht="30" customHeight="1">
      <c r="A1126" s="107"/>
      <c r="B1126" s="342"/>
      <c r="C1126" s="296" t="s">
        <v>702</v>
      </c>
      <c r="D1126" s="296"/>
      <c r="E1126" s="339"/>
    </row>
    <row r="1127" spans="1:11" s="68" customFormat="1" ht="30" customHeight="1">
      <c r="A1127" s="33">
        <v>2</v>
      </c>
      <c r="B1127" s="341" t="s">
        <v>3</v>
      </c>
      <c r="C1127" s="296" t="s">
        <v>697</v>
      </c>
      <c r="D1127" s="296"/>
      <c r="E1127" s="339"/>
      <c r="H1127" s="353" t="s">
        <v>736</v>
      </c>
      <c r="I1127" s="353"/>
      <c r="J1127" s="353"/>
      <c r="K1127" s="353"/>
    </row>
    <row r="1128" spans="1:11" s="68" customFormat="1" ht="30" customHeight="1">
      <c r="A1128" s="107"/>
      <c r="B1128" s="342"/>
      <c r="C1128" s="296"/>
      <c r="D1128" s="296"/>
      <c r="E1128" s="339"/>
      <c r="H1128" s="353"/>
      <c r="I1128" s="353"/>
      <c r="J1128" s="353"/>
      <c r="K1128" s="353"/>
    </row>
    <row r="1129" spans="1:11" s="68" customFormat="1" ht="30" customHeight="1">
      <c r="A1129" s="107">
        <v>3</v>
      </c>
      <c r="B1129" s="341" t="s">
        <v>4</v>
      </c>
      <c r="C1129" s="296"/>
      <c r="D1129" s="296"/>
      <c r="E1129" s="339"/>
      <c r="H1129" s="353"/>
      <c r="I1129" s="353"/>
      <c r="J1129" s="353"/>
      <c r="K1129" s="353"/>
    </row>
    <row r="1130" spans="1:11" s="68" customFormat="1" ht="30" customHeight="1">
      <c r="A1130" s="107"/>
      <c r="B1130" s="342"/>
      <c r="C1130" s="296" t="s">
        <v>762</v>
      </c>
      <c r="D1130" s="296"/>
      <c r="E1130" s="339"/>
    </row>
    <row r="1131" spans="1:11" s="68" customFormat="1" ht="30" customHeight="1">
      <c r="A1131" s="33">
        <v>4</v>
      </c>
      <c r="B1131" s="341" t="s">
        <v>5</v>
      </c>
      <c r="C1131" s="296"/>
      <c r="D1131" s="296"/>
      <c r="E1131" s="339"/>
    </row>
    <row r="1132" spans="1:11" s="68" customFormat="1" ht="30" customHeight="1">
      <c r="A1132" s="107"/>
      <c r="B1132" s="342"/>
      <c r="C1132" s="296"/>
      <c r="D1132" s="296"/>
      <c r="E1132" s="339"/>
    </row>
    <row r="1133" spans="1:11" s="68" customFormat="1" ht="30" customHeight="1">
      <c r="A1133" s="107">
        <v>5</v>
      </c>
      <c r="B1133" s="343" t="s">
        <v>726</v>
      </c>
      <c r="C1133" s="296"/>
      <c r="D1133" s="296"/>
      <c r="E1133" s="339"/>
    </row>
    <row r="1134" spans="1:11" s="68" customFormat="1" ht="30" customHeight="1">
      <c r="A1134" s="107"/>
      <c r="B1134" s="344"/>
      <c r="C1134" s="296"/>
      <c r="D1134" s="296"/>
      <c r="E1134" s="339"/>
    </row>
    <row r="1135" spans="1:11" s="68" customFormat="1" ht="30" customHeight="1">
      <c r="A1135" s="33">
        <v>6</v>
      </c>
      <c r="B1135" s="343" t="s">
        <v>727</v>
      </c>
      <c r="C1135" s="296"/>
      <c r="D1135" s="296"/>
      <c r="E1135" s="339"/>
    </row>
    <row r="1136" spans="1:11" s="68" customFormat="1" ht="30" customHeight="1">
      <c r="A1136" s="107"/>
      <c r="B1136" s="344"/>
      <c r="C1136" s="296"/>
      <c r="D1136" s="296"/>
      <c r="E1136" s="339"/>
    </row>
    <row r="1137" spans="1:8" s="68" customFormat="1" ht="30" customHeight="1">
      <c r="A1137" s="107">
        <v>7</v>
      </c>
      <c r="B1137" s="341" t="s">
        <v>8</v>
      </c>
      <c r="C1137" s="296" t="s">
        <v>711</v>
      </c>
      <c r="D1137" s="296"/>
      <c r="E1137" s="339"/>
    </row>
    <row r="1138" spans="1:8" s="68" customFormat="1" ht="30" customHeight="1">
      <c r="A1138" s="107"/>
      <c r="B1138" s="342"/>
      <c r="C1138" s="296"/>
      <c r="D1138" s="296"/>
      <c r="E1138" s="339"/>
    </row>
    <row r="1139" spans="1:8" s="68" customFormat="1" ht="30" customHeight="1">
      <c r="A1139" s="33">
        <v>8</v>
      </c>
      <c r="B1139" s="341" t="s">
        <v>9</v>
      </c>
      <c r="C1139" s="296"/>
      <c r="D1139" s="296"/>
      <c r="E1139" s="339"/>
    </row>
    <row r="1140" spans="1:8" s="68" customFormat="1" ht="30" customHeight="1">
      <c r="A1140" s="107"/>
      <c r="B1140" s="342"/>
      <c r="C1140" s="296"/>
      <c r="D1140" s="296"/>
      <c r="E1140" s="339"/>
    </row>
    <row r="1141" spans="1:8" s="68" customFormat="1" ht="30" customHeight="1">
      <c r="A1141" s="107">
        <v>9</v>
      </c>
      <c r="B1141" s="341" t="s">
        <v>10</v>
      </c>
      <c r="C1141" s="296"/>
      <c r="D1141" s="296"/>
      <c r="E1141" s="339"/>
    </row>
    <row r="1142" spans="1:8" s="68" customFormat="1" ht="30" customHeight="1">
      <c r="A1142" s="107"/>
      <c r="B1142" s="342"/>
      <c r="C1142" s="296"/>
      <c r="D1142" s="296"/>
      <c r="E1142" s="339"/>
    </row>
    <row r="1143" spans="1:8" s="68" customFormat="1" ht="30" customHeight="1">
      <c r="A1143" s="107">
        <v>10</v>
      </c>
      <c r="B1143" s="100" t="s">
        <v>65</v>
      </c>
      <c r="C1143" s="296">
        <f>VLOOKUP(E1121,PragNondi!$B$9:$J$78,4,0)</f>
        <v>0</v>
      </c>
      <c r="D1143" s="296"/>
      <c r="E1143" s="339"/>
    </row>
    <row r="1144" spans="1:8" s="68" customFormat="1" ht="30" customHeight="1">
      <c r="A1144" s="107">
        <v>11</v>
      </c>
      <c r="B1144" s="100" t="s">
        <v>74</v>
      </c>
      <c r="C1144" s="296">
        <f>VLOOKUP(E1121,PragNondi!$B$9:$J$78,5,0)</f>
        <v>0</v>
      </c>
      <c r="D1144" s="296"/>
      <c r="E1144" s="339"/>
    </row>
    <row r="1145" spans="1:8" s="68" customFormat="1" ht="30" customHeight="1">
      <c r="A1145" s="107">
        <v>12</v>
      </c>
      <c r="B1145" s="100" t="s">
        <v>75</v>
      </c>
      <c r="C1145" s="296">
        <f>VLOOKUP(E1121,PragNondi!$B$9:$J$78,6,0)</f>
        <v>0</v>
      </c>
      <c r="D1145" s="296"/>
      <c r="E1145" s="339"/>
    </row>
    <row r="1146" spans="1:8" s="68" customFormat="1" ht="30" customHeight="1" thickBot="1">
      <c r="A1146" s="108">
        <v>13</v>
      </c>
      <c r="B1146" s="109" t="s">
        <v>76</v>
      </c>
      <c r="C1146" s="289" t="s">
        <v>823</v>
      </c>
      <c r="D1146" s="289"/>
      <c r="E1146" s="340"/>
    </row>
    <row r="1147" spans="1:8" s="68" customFormat="1" ht="30" customHeight="1" thickBot="1"/>
    <row r="1148" spans="1:8" ht="28.5" customHeight="1">
      <c r="A1148" s="101"/>
      <c r="B1148" s="345" t="s">
        <v>1230</v>
      </c>
      <c r="C1148" s="345"/>
      <c r="D1148" s="345"/>
      <c r="E1148" s="346"/>
    </row>
    <row r="1149" spans="1:8" ht="20.25" customHeight="1">
      <c r="A1149" s="102"/>
      <c r="B1149" s="347" t="str">
        <f>students!$G$2</f>
        <v xml:space="preserve">जिल्हा परिषद प्राथमिक शाळा कोपर्डे </v>
      </c>
      <c r="C1149" s="347"/>
      <c r="D1149" s="347"/>
      <c r="E1149" s="348"/>
    </row>
    <row r="1150" spans="1:8" ht="5.25" customHeight="1" thickBot="1">
      <c r="A1150" s="103"/>
      <c r="B1150" s="64"/>
      <c r="C1150" s="349"/>
      <c r="D1150" s="349"/>
      <c r="E1150" s="104"/>
    </row>
    <row r="1151" spans="1:8" ht="20.25" customHeight="1" thickBot="1">
      <c r="A1151" s="102"/>
      <c r="B1151" s="65" t="s">
        <v>52</v>
      </c>
      <c r="C1151" s="350">
        <f>VLOOKUP(E1152,students!$B$8:$D$57,3,0)</f>
        <v>0</v>
      </c>
      <c r="D1151" s="350"/>
      <c r="E1151" s="105" t="s">
        <v>760</v>
      </c>
      <c r="H1151" s="112" t="s">
        <v>730</v>
      </c>
    </row>
    <row r="1152" spans="1:8" ht="20.25" customHeight="1">
      <c r="A1152" s="102"/>
      <c r="B1152" s="65" t="s">
        <v>28</v>
      </c>
      <c r="C1152" s="66" t="str">
        <f>students!$M$2</f>
        <v>पहिली</v>
      </c>
      <c r="D1152" s="65" t="s">
        <v>71</v>
      </c>
      <c r="E1152" s="110">
        <v>38</v>
      </c>
    </row>
    <row r="1153" spans="1:11" ht="6" customHeight="1">
      <c r="A1153" s="102"/>
      <c r="E1153" s="105"/>
    </row>
    <row r="1154" spans="1:11" s="68" customFormat="1" ht="28.5" customHeight="1">
      <c r="A1154" s="351" t="s">
        <v>728</v>
      </c>
      <c r="B1154" s="332"/>
      <c r="C1154" s="332"/>
      <c r="D1154" s="332"/>
      <c r="E1154" s="352"/>
      <c r="H1154" s="280" t="s">
        <v>731</v>
      </c>
      <c r="I1154" s="280"/>
      <c r="J1154" s="280"/>
    </row>
    <row r="1155" spans="1:11" s="68" customFormat="1" ht="16.5" customHeight="1">
      <c r="A1155" s="106"/>
      <c r="B1155" s="99" t="s">
        <v>60</v>
      </c>
      <c r="C1155" s="296" t="s">
        <v>72</v>
      </c>
      <c r="D1155" s="296"/>
      <c r="E1155" s="339"/>
      <c r="H1155" s="280"/>
      <c r="I1155" s="280"/>
      <c r="J1155" s="280"/>
    </row>
    <row r="1156" spans="1:11" s="68" customFormat="1" ht="30" customHeight="1">
      <c r="A1156" s="107">
        <v>1</v>
      </c>
      <c r="B1156" s="341" t="s">
        <v>73</v>
      </c>
      <c r="C1156" s="296" t="s">
        <v>695</v>
      </c>
      <c r="D1156" s="296"/>
      <c r="E1156" s="339"/>
      <c r="H1156" s="280"/>
      <c r="I1156" s="280"/>
      <c r="J1156" s="280"/>
    </row>
    <row r="1157" spans="1:11" s="68" customFormat="1" ht="30" customHeight="1">
      <c r="A1157" s="107"/>
      <c r="B1157" s="342"/>
      <c r="C1157" s="296" t="s">
        <v>702</v>
      </c>
      <c r="D1157" s="296"/>
      <c r="E1157" s="339"/>
    </row>
    <row r="1158" spans="1:11" s="68" customFormat="1" ht="30" customHeight="1">
      <c r="A1158" s="33">
        <v>2</v>
      </c>
      <c r="B1158" s="341" t="s">
        <v>3</v>
      </c>
      <c r="C1158" s="296" t="s">
        <v>697</v>
      </c>
      <c r="D1158" s="296"/>
      <c r="E1158" s="339"/>
      <c r="H1158" s="353" t="s">
        <v>736</v>
      </c>
      <c r="I1158" s="353"/>
      <c r="J1158" s="353"/>
      <c r="K1158" s="353"/>
    </row>
    <row r="1159" spans="1:11" s="68" customFormat="1" ht="30" customHeight="1">
      <c r="A1159" s="107"/>
      <c r="B1159" s="342"/>
      <c r="C1159" s="296"/>
      <c r="D1159" s="296"/>
      <c r="E1159" s="339"/>
      <c r="H1159" s="353"/>
      <c r="I1159" s="353"/>
      <c r="J1159" s="353"/>
      <c r="K1159" s="353"/>
    </row>
    <row r="1160" spans="1:11" s="68" customFormat="1" ht="30" customHeight="1">
      <c r="A1160" s="107">
        <v>3</v>
      </c>
      <c r="B1160" s="341" t="s">
        <v>4</v>
      </c>
      <c r="C1160" s="296"/>
      <c r="D1160" s="296"/>
      <c r="E1160" s="339"/>
      <c r="H1160" s="353"/>
      <c r="I1160" s="353"/>
      <c r="J1160" s="353"/>
      <c r="K1160" s="353"/>
    </row>
    <row r="1161" spans="1:11" s="68" customFormat="1" ht="30" customHeight="1">
      <c r="A1161" s="107"/>
      <c r="B1161" s="342"/>
      <c r="C1161" s="296" t="s">
        <v>762</v>
      </c>
      <c r="D1161" s="296"/>
      <c r="E1161" s="339"/>
    </row>
    <row r="1162" spans="1:11" s="68" customFormat="1" ht="30" customHeight="1">
      <c r="A1162" s="33">
        <v>4</v>
      </c>
      <c r="B1162" s="341" t="s">
        <v>5</v>
      </c>
      <c r="C1162" s="296"/>
      <c r="D1162" s="296"/>
      <c r="E1162" s="339"/>
    </row>
    <row r="1163" spans="1:11" s="68" customFormat="1" ht="30" customHeight="1">
      <c r="A1163" s="107"/>
      <c r="B1163" s="342"/>
      <c r="C1163" s="296"/>
      <c r="D1163" s="296"/>
      <c r="E1163" s="339"/>
    </row>
    <row r="1164" spans="1:11" s="68" customFormat="1" ht="30" customHeight="1">
      <c r="A1164" s="107">
        <v>5</v>
      </c>
      <c r="B1164" s="343" t="s">
        <v>726</v>
      </c>
      <c r="C1164" s="296"/>
      <c r="D1164" s="296"/>
      <c r="E1164" s="339"/>
    </row>
    <row r="1165" spans="1:11" s="68" customFormat="1" ht="30" customHeight="1">
      <c r="A1165" s="107"/>
      <c r="B1165" s="344"/>
      <c r="C1165" s="296"/>
      <c r="D1165" s="296"/>
      <c r="E1165" s="339"/>
    </row>
    <row r="1166" spans="1:11" s="68" customFormat="1" ht="30" customHeight="1">
      <c r="A1166" s="33">
        <v>6</v>
      </c>
      <c r="B1166" s="343" t="s">
        <v>727</v>
      </c>
      <c r="C1166" s="296"/>
      <c r="D1166" s="296"/>
      <c r="E1166" s="339"/>
    </row>
    <row r="1167" spans="1:11" s="68" customFormat="1" ht="30" customHeight="1">
      <c r="A1167" s="107"/>
      <c r="B1167" s="344"/>
      <c r="C1167" s="296"/>
      <c r="D1167" s="296"/>
      <c r="E1167" s="339"/>
    </row>
    <row r="1168" spans="1:11" s="68" customFormat="1" ht="30" customHeight="1">
      <c r="A1168" s="107">
        <v>7</v>
      </c>
      <c r="B1168" s="341" t="s">
        <v>8</v>
      </c>
      <c r="C1168" s="296" t="s">
        <v>711</v>
      </c>
      <c r="D1168" s="296"/>
      <c r="E1168" s="339"/>
    </row>
    <row r="1169" spans="1:8" s="68" customFormat="1" ht="30" customHeight="1">
      <c r="A1169" s="107"/>
      <c r="B1169" s="342"/>
      <c r="C1169" s="296"/>
      <c r="D1169" s="296"/>
      <c r="E1169" s="339"/>
    </row>
    <row r="1170" spans="1:8" s="68" customFormat="1" ht="30" customHeight="1">
      <c r="A1170" s="33">
        <v>8</v>
      </c>
      <c r="B1170" s="341" t="s">
        <v>9</v>
      </c>
      <c r="C1170" s="296"/>
      <c r="D1170" s="296"/>
      <c r="E1170" s="339"/>
    </row>
    <row r="1171" spans="1:8" s="68" customFormat="1" ht="30" customHeight="1">
      <c r="A1171" s="107"/>
      <c r="B1171" s="342"/>
      <c r="C1171" s="296"/>
      <c r="D1171" s="296"/>
      <c r="E1171" s="339"/>
    </row>
    <row r="1172" spans="1:8" s="68" customFormat="1" ht="30" customHeight="1">
      <c r="A1172" s="107">
        <v>9</v>
      </c>
      <c r="B1172" s="341" t="s">
        <v>10</v>
      </c>
      <c r="C1172" s="296"/>
      <c r="D1172" s="296"/>
      <c r="E1172" s="339"/>
    </row>
    <row r="1173" spans="1:8" s="68" customFormat="1" ht="30" customHeight="1">
      <c r="A1173" s="107"/>
      <c r="B1173" s="342"/>
      <c r="C1173" s="296"/>
      <c r="D1173" s="296"/>
      <c r="E1173" s="339"/>
    </row>
    <row r="1174" spans="1:8" s="68" customFormat="1" ht="30" customHeight="1">
      <c r="A1174" s="107">
        <v>10</v>
      </c>
      <c r="B1174" s="100" t="s">
        <v>65</v>
      </c>
      <c r="C1174" s="296">
        <f>VLOOKUP(E1152,PragNondi!$B$9:$J$78,4,0)</f>
        <v>0</v>
      </c>
      <c r="D1174" s="296"/>
      <c r="E1174" s="339"/>
    </row>
    <row r="1175" spans="1:8" s="68" customFormat="1" ht="30" customHeight="1">
      <c r="A1175" s="107">
        <v>11</v>
      </c>
      <c r="B1175" s="100" t="s">
        <v>74</v>
      </c>
      <c r="C1175" s="296">
        <f>VLOOKUP(E1152,PragNondi!$B$9:$J$78,5,0)</f>
        <v>0</v>
      </c>
      <c r="D1175" s="296"/>
      <c r="E1175" s="339"/>
    </row>
    <row r="1176" spans="1:8" s="68" customFormat="1" ht="30" customHeight="1">
      <c r="A1176" s="107">
        <v>12</v>
      </c>
      <c r="B1176" s="100" t="s">
        <v>75</v>
      </c>
      <c r="C1176" s="296">
        <f>VLOOKUP(E1152,PragNondi!$B$9:$J$78,6,0)</f>
        <v>0</v>
      </c>
      <c r="D1176" s="296"/>
      <c r="E1176" s="339"/>
    </row>
    <row r="1177" spans="1:8" s="68" customFormat="1" ht="30" customHeight="1" thickBot="1">
      <c r="A1177" s="108">
        <v>13</v>
      </c>
      <c r="B1177" s="109" t="s">
        <v>76</v>
      </c>
      <c r="C1177" s="289" t="s">
        <v>823</v>
      </c>
      <c r="D1177" s="289"/>
      <c r="E1177" s="340"/>
    </row>
    <row r="1178" spans="1:8" s="68" customFormat="1" ht="30" customHeight="1" thickBot="1"/>
    <row r="1179" spans="1:8" ht="28.5" customHeight="1">
      <c r="A1179" s="101"/>
      <c r="B1179" s="345" t="s">
        <v>1230</v>
      </c>
      <c r="C1179" s="345"/>
      <c r="D1179" s="345"/>
      <c r="E1179" s="346"/>
    </row>
    <row r="1180" spans="1:8" ht="20.25" customHeight="1">
      <c r="A1180" s="102"/>
      <c r="B1180" s="347" t="str">
        <f>students!$G$2</f>
        <v xml:space="preserve">जिल्हा परिषद प्राथमिक शाळा कोपर्डे </v>
      </c>
      <c r="C1180" s="347"/>
      <c r="D1180" s="347"/>
      <c r="E1180" s="348"/>
    </row>
    <row r="1181" spans="1:8" ht="5.25" customHeight="1" thickBot="1">
      <c r="A1181" s="103"/>
      <c r="B1181" s="64"/>
      <c r="C1181" s="349"/>
      <c r="D1181" s="349"/>
      <c r="E1181" s="104"/>
    </row>
    <row r="1182" spans="1:8" ht="20.25" customHeight="1" thickBot="1">
      <c r="A1182" s="102"/>
      <c r="B1182" s="65" t="s">
        <v>52</v>
      </c>
      <c r="C1182" s="350">
        <f>VLOOKUP(E1183,students!$B$8:$D$57,3,0)</f>
        <v>0</v>
      </c>
      <c r="D1182" s="350"/>
      <c r="E1182" s="105" t="s">
        <v>760</v>
      </c>
      <c r="H1182" s="112" t="s">
        <v>730</v>
      </c>
    </row>
    <row r="1183" spans="1:8" ht="20.25" customHeight="1">
      <c r="A1183" s="102"/>
      <c r="B1183" s="65" t="s">
        <v>28</v>
      </c>
      <c r="C1183" s="66" t="str">
        <f>students!$M$2</f>
        <v>पहिली</v>
      </c>
      <c r="D1183" s="65" t="s">
        <v>71</v>
      </c>
      <c r="E1183" s="110">
        <v>39</v>
      </c>
    </row>
    <row r="1184" spans="1:8" ht="6" customHeight="1">
      <c r="A1184" s="102"/>
      <c r="E1184" s="105"/>
    </row>
    <row r="1185" spans="1:11" s="68" customFormat="1" ht="28.5" customHeight="1">
      <c r="A1185" s="351" t="s">
        <v>728</v>
      </c>
      <c r="B1185" s="332"/>
      <c r="C1185" s="332"/>
      <c r="D1185" s="332"/>
      <c r="E1185" s="352"/>
      <c r="H1185" s="280" t="s">
        <v>731</v>
      </c>
      <c r="I1185" s="280"/>
      <c r="J1185" s="280"/>
    </row>
    <row r="1186" spans="1:11" s="68" customFormat="1" ht="16.5" customHeight="1">
      <c r="A1186" s="106"/>
      <c r="B1186" s="99" t="s">
        <v>60</v>
      </c>
      <c r="C1186" s="296" t="s">
        <v>72</v>
      </c>
      <c r="D1186" s="296"/>
      <c r="E1186" s="339"/>
      <c r="H1186" s="280"/>
      <c r="I1186" s="280"/>
      <c r="J1186" s="280"/>
    </row>
    <row r="1187" spans="1:11" s="68" customFormat="1" ht="30" customHeight="1">
      <c r="A1187" s="107">
        <v>1</v>
      </c>
      <c r="B1187" s="341" t="s">
        <v>73</v>
      </c>
      <c r="C1187" s="296" t="s">
        <v>695</v>
      </c>
      <c r="D1187" s="296"/>
      <c r="E1187" s="339"/>
      <c r="H1187" s="280"/>
      <c r="I1187" s="280"/>
      <c r="J1187" s="280"/>
    </row>
    <row r="1188" spans="1:11" s="68" customFormat="1" ht="30" customHeight="1">
      <c r="A1188" s="107"/>
      <c r="B1188" s="342"/>
      <c r="C1188" s="296" t="s">
        <v>702</v>
      </c>
      <c r="D1188" s="296"/>
      <c r="E1188" s="339"/>
    </row>
    <row r="1189" spans="1:11" s="68" customFormat="1" ht="30" customHeight="1">
      <c r="A1189" s="33">
        <v>2</v>
      </c>
      <c r="B1189" s="341" t="s">
        <v>3</v>
      </c>
      <c r="C1189" s="296" t="s">
        <v>697</v>
      </c>
      <c r="D1189" s="296"/>
      <c r="E1189" s="339"/>
      <c r="H1189" s="353" t="s">
        <v>736</v>
      </c>
      <c r="I1189" s="353"/>
      <c r="J1189" s="353"/>
      <c r="K1189" s="353"/>
    </row>
    <row r="1190" spans="1:11" s="68" customFormat="1" ht="30" customHeight="1">
      <c r="A1190" s="107"/>
      <c r="B1190" s="342"/>
      <c r="C1190" s="296"/>
      <c r="D1190" s="296"/>
      <c r="E1190" s="339"/>
      <c r="H1190" s="353"/>
      <c r="I1190" s="353"/>
      <c r="J1190" s="353"/>
      <c r="K1190" s="353"/>
    </row>
    <row r="1191" spans="1:11" s="68" customFormat="1" ht="30" customHeight="1">
      <c r="A1191" s="107">
        <v>3</v>
      </c>
      <c r="B1191" s="341" t="s">
        <v>4</v>
      </c>
      <c r="C1191" s="296"/>
      <c r="D1191" s="296"/>
      <c r="E1191" s="339"/>
      <c r="H1191" s="353"/>
      <c r="I1191" s="353"/>
      <c r="J1191" s="353"/>
      <c r="K1191" s="353"/>
    </row>
    <row r="1192" spans="1:11" s="68" customFormat="1" ht="30" customHeight="1">
      <c r="A1192" s="107"/>
      <c r="B1192" s="342"/>
      <c r="C1192" s="296" t="s">
        <v>762</v>
      </c>
      <c r="D1192" s="296"/>
      <c r="E1192" s="339"/>
    </row>
    <row r="1193" spans="1:11" s="68" customFormat="1" ht="30" customHeight="1">
      <c r="A1193" s="33">
        <v>4</v>
      </c>
      <c r="B1193" s="341" t="s">
        <v>5</v>
      </c>
      <c r="C1193" s="296"/>
      <c r="D1193" s="296"/>
      <c r="E1193" s="339"/>
    </row>
    <row r="1194" spans="1:11" s="68" customFormat="1" ht="30" customHeight="1">
      <c r="A1194" s="107"/>
      <c r="B1194" s="342"/>
      <c r="C1194" s="296"/>
      <c r="D1194" s="296"/>
      <c r="E1194" s="339"/>
    </row>
    <row r="1195" spans="1:11" s="68" customFormat="1" ht="30" customHeight="1">
      <c r="A1195" s="107">
        <v>5</v>
      </c>
      <c r="B1195" s="343" t="s">
        <v>726</v>
      </c>
      <c r="C1195" s="296"/>
      <c r="D1195" s="296"/>
      <c r="E1195" s="339"/>
    </row>
    <row r="1196" spans="1:11" s="68" customFormat="1" ht="30" customHeight="1">
      <c r="A1196" s="107"/>
      <c r="B1196" s="344"/>
      <c r="C1196" s="296"/>
      <c r="D1196" s="296"/>
      <c r="E1196" s="339"/>
    </row>
    <row r="1197" spans="1:11" s="68" customFormat="1" ht="30" customHeight="1">
      <c r="A1197" s="33">
        <v>6</v>
      </c>
      <c r="B1197" s="343" t="s">
        <v>727</v>
      </c>
      <c r="C1197" s="296"/>
      <c r="D1197" s="296"/>
      <c r="E1197" s="339"/>
    </row>
    <row r="1198" spans="1:11" s="68" customFormat="1" ht="30" customHeight="1">
      <c r="A1198" s="107"/>
      <c r="B1198" s="344"/>
      <c r="C1198" s="296"/>
      <c r="D1198" s="296"/>
      <c r="E1198" s="339"/>
    </row>
    <row r="1199" spans="1:11" s="68" customFormat="1" ht="30" customHeight="1">
      <c r="A1199" s="107">
        <v>7</v>
      </c>
      <c r="B1199" s="341" t="s">
        <v>8</v>
      </c>
      <c r="C1199" s="296" t="s">
        <v>711</v>
      </c>
      <c r="D1199" s="296"/>
      <c r="E1199" s="339"/>
    </row>
    <row r="1200" spans="1:11" s="68" customFormat="1" ht="30" customHeight="1">
      <c r="A1200" s="107"/>
      <c r="B1200" s="342"/>
      <c r="C1200" s="296"/>
      <c r="D1200" s="296"/>
      <c r="E1200" s="339"/>
    </row>
    <row r="1201" spans="1:10" s="68" customFormat="1" ht="30" customHeight="1">
      <c r="A1201" s="33">
        <v>8</v>
      </c>
      <c r="B1201" s="341" t="s">
        <v>9</v>
      </c>
      <c r="C1201" s="296"/>
      <c r="D1201" s="296"/>
      <c r="E1201" s="339"/>
    </row>
    <row r="1202" spans="1:10" s="68" customFormat="1" ht="30" customHeight="1">
      <c r="A1202" s="107"/>
      <c r="B1202" s="342"/>
      <c r="C1202" s="296"/>
      <c r="D1202" s="296"/>
      <c r="E1202" s="339"/>
    </row>
    <row r="1203" spans="1:10" s="68" customFormat="1" ht="30" customHeight="1">
      <c r="A1203" s="107">
        <v>9</v>
      </c>
      <c r="B1203" s="341" t="s">
        <v>10</v>
      </c>
      <c r="C1203" s="296"/>
      <c r="D1203" s="296"/>
      <c r="E1203" s="339"/>
    </row>
    <row r="1204" spans="1:10" s="68" customFormat="1" ht="30" customHeight="1">
      <c r="A1204" s="107"/>
      <c r="B1204" s="342"/>
      <c r="C1204" s="296"/>
      <c r="D1204" s="296"/>
      <c r="E1204" s="339"/>
    </row>
    <row r="1205" spans="1:10" s="68" customFormat="1" ht="30" customHeight="1">
      <c r="A1205" s="107">
        <v>10</v>
      </c>
      <c r="B1205" s="100" t="s">
        <v>65</v>
      </c>
      <c r="C1205" s="296">
        <f>VLOOKUP(E1183,PragNondi!$B$9:$J$78,4,0)</f>
        <v>0</v>
      </c>
      <c r="D1205" s="296"/>
      <c r="E1205" s="339"/>
    </row>
    <row r="1206" spans="1:10" s="68" customFormat="1" ht="30" customHeight="1">
      <c r="A1206" s="107">
        <v>11</v>
      </c>
      <c r="B1206" s="100" t="s">
        <v>74</v>
      </c>
      <c r="C1206" s="296">
        <f>VLOOKUP(E1183,PragNondi!$B$9:$J$78,5,0)</f>
        <v>0</v>
      </c>
      <c r="D1206" s="296"/>
      <c r="E1206" s="339"/>
    </row>
    <row r="1207" spans="1:10" s="68" customFormat="1" ht="30" customHeight="1">
      <c r="A1207" s="107">
        <v>12</v>
      </c>
      <c r="B1207" s="100" t="s">
        <v>75</v>
      </c>
      <c r="C1207" s="296">
        <f>VLOOKUP(E1183,PragNondi!$B$9:$J$78,6,0)</f>
        <v>0</v>
      </c>
      <c r="D1207" s="296"/>
      <c r="E1207" s="339"/>
    </row>
    <row r="1208" spans="1:10" s="68" customFormat="1" ht="30" customHeight="1" thickBot="1">
      <c r="A1208" s="108">
        <v>13</v>
      </c>
      <c r="B1208" s="109" t="s">
        <v>76</v>
      </c>
      <c r="C1208" s="289" t="s">
        <v>823</v>
      </c>
      <c r="D1208" s="289"/>
      <c r="E1208" s="340"/>
    </row>
    <row r="1209" spans="1:10" s="68" customFormat="1" ht="30" customHeight="1" thickBot="1"/>
    <row r="1210" spans="1:10" ht="28.5" customHeight="1">
      <c r="A1210" s="101"/>
      <c r="B1210" s="345" t="s">
        <v>1230</v>
      </c>
      <c r="C1210" s="345"/>
      <c r="D1210" s="345"/>
      <c r="E1210" s="346"/>
    </row>
    <row r="1211" spans="1:10" ht="20.25" customHeight="1">
      <c r="A1211" s="102"/>
      <c r="B1211" s="347" t="str">
        <f>students!$G$2</f>
        <v xml:space="preserve">जिल्हा परिषद प्राथमिक शाळा कोपर्डे </v>
      </c>
      <c r="C1211" s="347"/>
      <c r="D1211" s="347"/>
      <c r="E1211" s="348"/>
    </row>
    <row r="1212" spans="1:10" ht="5.25" customHeight="1" thickBot="1">
      <c r="A1212" s="103"/>
      <c r="B1212" s="64"/>
      <c r="C1212" s="349"/>
      <c r="D1212" s="349"/>
      <c r="E1212" s="104"/>
    </row>
    <row r="1213" spans="1:10" ht="20.25" customHeight="1" thickBot="1">
      <c r="A1213" s="102"/>
      <c r="B1213" s="65" t="s">
        <v>52</v>
      </c>
      <c r="C1213" s="350">
        <f>VLOOKUP(E1214,students!$B$8:$D$57,3,0)</f>
        <v>0</v>
      </c>
      <c r="D1213" s="350"/>
      <c r="E1213" s="105" t="s">
        <v>760</v>
      </c>
      <c r="H1213" s="112" t="s">
        <v>730</v>
      </c>
    </row>
    <row r="1214" spans="1:10" ht="20.25" customHeight="1">
      <c r="A1214" s="102"/>
      <c r="B1214" s="65" t="s">
        <v>28</v>
      </c>
      <c r="C1214" s="66" t="str">
        <f>students!$M$2</f>
        <v>पहिली</v>
      </c>
      <c r="D1214" s="65" t="s">
        <v>71</v>
      </c>
      <c r="E1214" s="110">
        <v>40</v>
      </c>
    </row>
    <row r="1215" spans="1:10" ht="6" customHeight="1">
      <c r="A1215" s="102"/>
      <c r="E1215" s="105"/>
    </row>
    <row r="1216" spans="1:10" s="68" customFormat="1" ht="28.5" customHeight="1">
      <c r="A1216" s="351" t="s">
        <v>728</v>
      </c>
      <c r="B1216" s="332"/>
      <c r="C1216" s="332"/>
      <c r="D1216" s="332"/>
      <c r="E1216" s="352"/>
      <c r="H1216" s="280" t="s">
        <v>731</v>
      </c>
      <c r="I1216" s="280"/>
      <c r="J1216" s="280"/>
    </row>
    <row r="1217" spans="1:11" s="68" customFormat="1" ht="16.5" customHeight="1">
      <c r="A1217" s="106"/>
      <c r="B1217" s="99" t="s">
        <v>60</v>
      </c>
      <c r="C1217" s="296" t="s">
        <v>72</v>
      </c>
      <c r="D1217" s="296"/>
      <c r="E1217" s="339"/>
      <c r="H1217" s="280"/>
      <c r="I1217" s="280"/>
      <c r="J1217" s="280"/>
    </row>
    <row r="1218" spans="1:11" s="68" customFormat="1" ht="30" customHeight="1">
      <c r="A1218" s="107">
        <v>1</v>
      </c>
      <c r="B1218" s="341" t="s">
        <v>73</v>
      </c>
      <c r="C1218" s="296" t="s">
        <v>695</v>
      </c>
      <c r="D1218" s="296"/>
      <c r="E1218" s="339"/>
      <c r="H1218" s="280"/>
      <c r="I1218" s="280"/>
      <c r="J1218" s="280"/>
    </row>
    <row r="1219" spans="1:11" s="68" customFormat="1" ht="30" customHeight="1">
      <c r="A1219" s="107"/>
      <c r="B1219" s="342"/>
      <c r="C1219" s="296" t="s">
        <v>702</v>
      </c>
      <c r="D1219" s="296"/>
      <c r="E1219" s="339"/>
    </row>
    <row r="1220" spans="1:11" s="68" customFormat="1" ht="30" customHeight="1">
      <c r="A1220" s="33">
        <v>2</v>
      </c>
      <c r="B1220" s="341" t="s">
        <v>3</v>
      </c>
      <c r="C1220" s="296" t="s">
        <v>697</v>
      </c>
      <c r="D1220" s="296"/>
      <c r="E1220" s="339"/>
      <c r="H1220" s="353" t="s">
        <v>736</v>
      </c>
      <c r="I1220" s="353"/>
      <c r="J1220" s="353"/>
      <c r="K1220" s="353"/>
    </row>
    <row r="1221" spans="1:11" s="68" customFormat="1" ht="30" customHeight="1">
      <c r="A1221" s="107"/>
      <c r="B1221" s="342"/>
      <c r="C1221" s="296"/>
      <c r="D1221" s="296"/>
      <c r="E1221" s="339"/>
      <c r="H1221" s="353"/>
      <c r="I1221" s="353"/>
      <c r="J1221" s="353"/>
      <c r="K1221" s="353"/>
    </row>
    <row r="1222" spans="1:11" s="68" customFormat="1" ht="30" customHeight="1">
      <c r="A1222" s="107">
        <v>3</v>
      </c>
      <c r="B1222" s="341" t="s">
        <v>4</v>
      </c>
      <c r="C1222" s="296"/>
      <c r="D1222" s="296"/>
      <c r="E1222" s="339"/>
      <c r="H1222" s="353"/>
      <c r="I1222" s="353"/>
      <c r="J1222" s="353"/>
      <c r="K1222" s="353"/>
    </row>
    <row r="1223" spans="1:11" s="68" customFormat="1" ht="30" customHeight="1">
      <c r="A1223" s="107"/>
      <c r="B1223" s="342"/>
      <c r="C1223" s="296" t="s">
        <v>762</v>
      </c>
      <c r="D1223" s="296"/>
      <c r="E1223" s="339"/>
    </row>
    <row r="1224" spans="1:11" s="68" customFormat="1" ht="30" customHeight="1">
      <c r="A1224" s="33">
        <v>4</v>
      </c>
      <c r="B1224" s="341" t="s">
        <v>5</v>
      </c>
      <c r="C1224" s="296"/>
      <c r="D1224" s="296"/>
      <c r="E1224" s="339"/>
    </row>
    <row r="1225" spans="1:11" s="68" customFormat="1" ht="30" customHeight="1">
      <c r="A1225" s="107"/>
      <c r="B1225" s="342"/>
      <c r="C1225" s="296"/>
      <c r="D1225" s="296"/>
      <c r="E1225" s="339"/>
    </row>
    <row r="1226" spans="1:11" s="68" customFormat="1" ht="30" customHeight="1">
      <c r="A1226" s="107">
        <v>5</v>
      </c>
      <c r="B1226" s="343" t="s">
        <v>726</v>
      </c>
      <c r="C1226" s="296"/>
      <c r="D1226" s="296"/>
      <c r="E1226" s="339"/>
    </row>
    <row r="1227" spans="1:11" s="68" customFormat="1" ht="30" customHeight="1">
      <c r="A1227" s="107"/>
      <c r="B1227" s="344"/>
      <c r="C1227" s="296"/>
      <c r="D1227" s="296"/>
      <c r="E1227" s="339"/>
    </row>
    <row r="1228" spans="1:11" s="68" customFormat="1" ht="30" customHeight="1">
      <c r="A1228" s="33">
        <v>6</v>
      </c>
      <c r="B1228" s="343" t="s">
        <v>727</v>
      </c>
      <c r="C1228" s="296"/>
      <c r="D1228" s="296"/>
      <c r="E1228" s="339"/>
    </row>
    <row r="1229" spans="1:11" s="68" customFormat="1" ht="30" customHeight="1">
      <c r="A1229" s="107"/>
      <c r="B1229" s="344"/>
      <c r="C1229" s="296"/>
      <c r="D1229" s="296"/>
      <c r="E1229" s="339"/>
    </row>
    <row r="1230" spans="1:11" s="68" customFormat="1" ht="30" customHeight="1">
      <c r="A1230" s="107">
        <v>7</v>
      </c>
      <c r="B1230" s="341" t="s">
        <v>8</v>
      </c>
      <c r="C1230" s="296" t="s">
        <v>711</v>
      </c>
      <c r="D1230" s="296"/>
      <c r="E1230" s="339"/>
    </row>
    <row r="1231" spans="1:11" s="68" customFormat="1" ht="30" customHeight="1">
      <c r="A1231" s="107"/>
      <c r="B1231" s="342"/>
      <c r="C1231" s="296"/>
      <c r="D1231" s="296"/>
      <c r="E1231" s="339"/>
    </row>
    <row r="1232" spans="1:11" s="68" customFormat="1" ht="30" customHeight="1">
      <c r="A1232" s="33">
        <v>8</v>
      </c>
      <c r="B1232" s="341" t="s">
        <v>9</v>
      </c>
      <c r="C1232" s="296"/>
      <c r="D1232" s="296"/>
      <c r="E1232" s="339"/>
    </row>
    <row r="1233" spans="1:10" s="68" customFormat="1" ht="30" customHeight="1">
      <c r="A1233" s="107"/>
      <c r="B1233" s="342"/>
      <c r="C1233" s="296"/>
      <c r="D1233" s="296"/>
      <c r="E1233" s="339"/>
    </row>
    <row r="1234" spans="1:10" s="68" customFormat="1" ht="30" customHeight="1">
      <c r="A1234" s="107">
        <v>9</v>
      </c>
      <c r="B1234" s="341" t="s">
        <v>10</v>
      </c>
      <c r="C1234" s="296"/>
      <c r="D1234" s="296"/>
      <c r="E1234" s="339"/>
    </row>
    <row r="1235" spans="1:10" s="68" customFormat="1" ht="30" customHeight="1">
      <c r="A1235" s="107"/>
      <c r="B1235" s="342"/>
      <c r="C1235" s="296"/>
      <c r="D1235" s="296"/>
      <c r="E1235" s="339"/>
    </row>
    <row r="1236" spans="1:10" s="68" customFormat="1" ht="30" customHeight="1">
      <c r="A1236" s="107">
        <v>10</v>
      </c>
      <c r="B1236" s="100" t="s">
        <v>65</v>
      </c>
      <c r="C1236" s="296">
        <f>VLOOKUP(E1214,PragNondi!$B$9:$J$78,4,0)</f>
        <v>0</v>
      </c>
      <c r="D1236" s="296"/>
      <c r="E1236" s="339"/>
    </row>
    <row r="1237" spans="1:10" s="68" customFormat="1" ht="30" customHeight="1">
      <c r="A1237" s="107">
        <v>11</v>
      </c>
      <c r="B1237" s="100" t="s">
        <v>74</v>
      </c>
      <c r="C1237" s="296">
        <f>VLOOKUP(E1214,PragNondi!$B$9:$J$78,5,0)</f>
        <v>0</v>
      </c>
      <c r="D1237" s="296"/>
      <c r="E1237" s="339"/>
    </row>
    <row r="1238" spans="1:10" s="68" customFormat="1" ht="30" customHeight="1">
      <c r="A1238" s="107">
        <v>12</v>
      </c>
      <c r="B1238" s="100" t="s">
        <v>75</v>
      </c>
      <c r="C1238" s="296">
        <f>VLOOKUP(E1214,PragNondi!$B$9:$J$78,6,0)</f>
        <v>0</v>
      </c>
      <c r="D1238" s="296"/>
      <c r="E1238" s="339"/>
    </row>
    <row r="1239" spans="1:10" s="68" customFormat="1" ht="30" customHeight="1" thickBot="1">
      <c r="A1239" s="108">
        <v>13</v>
      </c>
      <c r="B1239" s="109" t="s">
        <v>76</v>
      </c>
      <c r="C1239" s="289" t="s">
        <v>823</v>
      </c>
      <c r="D1239" s="289"/>
      <c r="E1239" s="340"/>
    </row>
    <row r="1240" spans="1:10" s="68" customFormat="1" ht="30" customHeight="1" thickBot="1"/>
    <row r="1241" spans="1:10" ht="28.5" customHeight="1">
      <c r="A1241" s="101"/>
      <c r="B1241" s="345" t="s">
        <v>1230</v>
      </c>
      <c r="C1241" s="345"/>
      <c r="D1241" s="345"/>
      <c r="E1241" s="346"/>
    </row>
    <row r="1242" spans="1:10" ht="20.25" customHeight="1">
      <c r="A1242" s="102"/>
      <c r="B1242" s="347" t="str">
        <f>students!$G$2</f>
        <v xml:space="preserve">जिल्हा परिषद प्राथमिक शाळा कोपर्डे </v>
      </c>
      <c r="C1242" s="347"/>
      <c r="D1242" s="347"/>
      <c r="E1242" s="348"/>
    </row>
    <row r="1243" spans="1:10" ht="5.25" customHeight="1" thickBot="1">
      <c r="A1243" s="103"/>
      <c r="B1243" s="64"/>
      <c r="C1243" s="349"/>
      <c r="D1243" s="349"/>
      <c r="E1243" s="104"/>
    </row>
    <row r="1244" spans="1:10" ht="20.25" customHeight="1" thickBot="1">
      <c r="A1244" s="102"/>
      <c r="B1244" s="65" t="s">
        <v>52</v>
      </c>
      <c r="C1244" s="350">
        <f>VLOOKUP(E1245,students!$B$8:$D$57,3,0)</f>
        <v>0</v>
      </c>
      <c r="D1244" s="350"/>
      <c r="E1244" s="105" t="s">
        <v>760</v>
      </c>
      <c r="H1244" s="112" t="s">
        <v>730</v>
      </c>
    </row>
    <row r="1245" spans="1:10" ht="20.25" customHeight="1">
      <c r="A1245" s="102"/>
      <c r="B1245" s="65" t="s">
        <v>28</v>
      </c>
      <c r="C1245" s="66" t="str">
        <f>students!$M$2</f>
        <v>पहिली</v>
      </c>
      <c r="D1245" s="65" t="s">
        <v>71</v>
      </c>
      <c r="E1245" s="110">
        <v>41</v>
      </c>
    </row>
    <row r="1246" spans="1:10" ht="6" customHeight="1">
      <c r="A1246" s="102"/>
      <c r="E1246" s="105"/>
    </row>
    <row r="1247" spans="1:10" s="68" customFormat="1" ht="28.5" customHeight="1">
      <c r="A1247" s="351" t="s">
        <v>728</v>
      </c>
      <c r="B1247" s="332"/>
      <c r="C1247" s="332"/>
      <c r="D1247" s="332"/>
      <c r="E1247" s="352"/>
      <c r="H1247" s="280" t="s">
        <v>731</v>
      </c>
      <c r="I1247" s="280"/>
      <c r="J1247" s="280"/>
    </row>
    <row r="1248" spans="1:10" s="68" customFormat="1" ht="16.5" customHeight="1">
      <c r="A1248" s="106"/>
      <c r="B1248" s="99" t="s">
        <v>60</v>
      </c>
      <c r="C1248" s="296" t="s">
        <v>72</v>
      </c>
      <c r="D1248" s="296"/>
      <c r="E1248" s="339"/>
      <c r="H1248" s="280"/>
      <c r="I1248" s="280"/>
      <c r="J1248" s="280"/>
    </row>
    <row r="1249" spans="1:11" s="68" customFormat="1" ht="30" customHeight="1">
      <c r="A1249" s="107">
        <v>1</v>
      </c>
      <c r="B1249" s="341" t="s">
        <v>73</v>
      </c>
      <c r="C1249" s="296" t="s">
        <v>695</v>
      </c>
      <c r="D1249" s="296"/>
      <c r="E1249" s="339"/>
      <c r="H1249" s="280"/>
      <c r="I1249" s="280"/>
      <c r="J1249" s="280"/>
    </row>
    <row r="1250" spans="1:11" s="68" customFormat="1" ht="30" customHeight="1">
      <c r="A1250" s="107"/>
      <c r="B1250" s="342"/>
      <c r="C1250" s="296" t="s">
        <v>702</v>
      </c>
      <c r="D1250" s="296"/>
      <c r="E1250" s="339"/>
    </row>
    <row r="1251" spans="1:11" s="68" customFormat="1" ht="30" customHeight="1">
      <c r="A1251" s="33">
        <v>2</v>
      </c>
      <c r="B1251" s="341" t="s">
        <v>3</v>
      </c>
      <c r="C1251" s="296" t="s">
        <v>697</v>
      </c>
      <c r="D1251" s="296"/>
      <c r="E1251" s="339"/>
      <c r="H1251" s="353" t="s">
        <v>736</v>
      </c>
      <c r="I1251" s="353"/>
      <c r="J1251" s="353"/>
      <c r="K1251" s="353"/>
    </row>
    <row r="1252" spans="1:11" s="68" customFormat="1" ht="30" customHeight="1">
      <c r="A1252" s="107"/>
      <c r="B1252" s="342"/>
      <c r="C1252" s="296"/>
      <c r="D1252" s="296"/>
      <c r="E1252" s="339"/>
      <c r="H1252" s="353"/>
      <c r="I1252" s="353"/>
      <c r="J1252" s="353"/>
      <c r="K1252" s="353"/>
    </row>
    <row r="1253" spans="1:11" s="68" customFormat="1" ht="30" customHeight="1">
      <c r="A1253" s="107">
        <v>3</v>
      </c>
      <c r="B1253" s="341" t="s">
        <v>4</v>
      </c>
      <c r="C1253" s="296"/>
      <c r="D1253" s="296"/>
      <c r="E1253" s="339"/>
      <c r="H1253" s="353"/>
      <c r="I1253" s="353"/>
      <c r="J1253" s="353"/>
      <c r="K1253" s="353"/>
    </row>
    <row r="1254" spans="1:11" s="68" customFormat="1" ht="30" customHeight="1">
      <c r="A1254" s="107"/>
      <c r="B1254" s="342"/>
      <c r="C1254" s="296" t="s">
        <v>762</v>
      </c>
      <c r="D1254" s="296"/>
      <c r="E1254" s="339"/>
    </row>
    <row r="1255" spans="1:11" s="68" customFormat="1" ht="30" customHeight="1">
      <c r="A1255" s="33">
        <v>4</v>
      </c>
      <c r="B1255" s="341" t="s">
        <v>5</v>
      </c>
      <c r="C1255" s="296"/>
      <c r="D1255" s="296"/>
      <c r="E1255" s="339"/>
    </row>
    <row r="1256" spans="1:11" s="68" customFormat="1" ht="30" customHeight="1">
      <c r="A1256" s="107"/>
      <c r="B1256" s="342"/>
      <c r="C1256" s="296"/>
      <c r="D1256" s="296"/>
      <c r="E1256" s="339"/>
    </row>
    <row r="1257" spans="1:11" s="68" customFormat="1" ht="30" customHeight="1">
      <c r="A1257" s="107">
        <v>5</v>
      </c>
      <c r="B1257" s="343" t="s">
        <v>726</v>
      </c>
      <c r="C1257" s="296"/>
      <c r="D1257" s="296"/>
      <c r="E1257" s="339"/>
    </row>
    <row r="1258" spans="1:11" s="68" customFormat="1" ht="30" customHeight="1">
      <c r="A1258" s="107"/>
      <c r="B1258" s="344"/>
      <c r="C1258" s="296"/>
      <c r="D1258" s="296"/>
      <c r="E1258" s="339"/>
    </row>
    <row r="1259" spans="1:11" s="68" customFormat="1" ht="30" customHeight="1">
      <c r="A1259" s="33">
        <v>6</v>
      </c>
      <c r="B1259" s="343" t="s">
        <v>727</v>
      </c>
      <c r="C1259" s="296"/>
      <c r="D1259" s="296"/>
      <c r="E1259" s="339"/>
    </row>
    <row r="1260" spans="1:11" s="68" customFormat="1" ht="30" customHeight="1">
      <c r="A1260" s="107"/>
      <c r="B1260" s="344"/>
      <c r="C1260" s="296"/>
      <c r="D1260" s="296"/>
      <c r="E1260" s="339"/>
    </row>
    <row r="1261" spans="1:11" s="68" customFormat="1" ht="30" customHeight="1">
      <c r="A1261" s="107">
        <v>7</v>
      </c>
      <c r="B1261" s="341" t="s">
        <v>8</v>
      </c>
      <c r="C1261" s="296" t="s">
        <v>711</v>
      </c>
      <c r="D1261" s="296"/>
      <c r="E1261" s="339"/>
    </row>
    <row r="1262" spans="1:11" s="68" customFormat="1" ht="30" customHeight="1">
      <c r="A1262" s="107"/>
      <c r="B1262" s="342"/>
      <c r="C1262" s="296"/>
      <c r="D1262" s="296"/>
      <c r="E1262" s="339"/>
    </row>
    <row r="1263" spans="1:11" s="68" customFormat="1" ht="30" customHeight="1">
      <c r="A1263" s="33">
        <v>8</v>
      </c>
      <c r="B1263" s="341" t="s">
        <v>9</v>
      </c>
      <c r="C1263" s="296"/>
      <c r="D1263" s="296"/>
      <c r="E1263" s="339"/>
    </row>
    <row r="1264" spans="1:11" s="68" customFormat="1" ht="30" customHeight="1">
      <c r="A1264" s="107"/>
      <c r="B1264" s="342"/>
      <c r="C1264" s="296"/>
      <c r="D1264" s="296"/>
      <c r="E1264" s="339"/>
    </row>
    <row r="1265" spans="1:10" s="68" customFormat="1" ht="30" customHeight="1">
      <c r="A1265" s="107">
        <v>9</v>
      </c>
      <c r="B1265" s="341" t="s">
        <v>10</v>
      </c>
      <c r="C1265" s="296"/>
      <c r="D1265" s="296"/>
      <c r="E1265" s="339"/>
    </row>
    <row r="1266" spans="1:10" s="68" customFormat="1" ht="30" customHeight="1">
      <c r="A1266" s="107"/>
      <c r="B1266" s="342"/>
      <c r="C1266" s="296"/>
      <c r="D1266" s="296"/>
      <c r="E1266" s="339"/>
    </row>
    <row r="1267" spans="1:10" s="68" customFormat="1" ht="30" customHeight="1">
      <c r="A1267" s="107">
        <v>10</v>
      </c>
      <c r="B1267" s="100" t="s">
        <v>65</v>
      </c>
      <c r="C1267" s="296">
        <f>VLOOKUP(E1245,PragNondi!$B$9:$J$78,4,0)</f>
        <v>0</v>
      </c>
      <c r="D1267" s="296"/>
      <c r="E1267" s="339"/>
    </row>
    <row r="1268" spans="1:10" s="68" customFormat="1" ht="30" customHeight="1">
      <c r="A1268" s="107">
        <v>11</v>
      </c>
      <c r="B1268" s="100" t="s">
        <v>74</v>
      </c>
      <c r="C1268" s="296">
        <f>VLOOKUP(E1245,PragNondi!$B$9:$J$78,5,0)</f>
        <v>0</v>
      </c>
      <c r="D1268" s="296"/>
      <c r="E1268" s="339"/>
    </row>
    <row r="1269" spans="1:10" s="68" customFormat="1" ht="30" customHeight="1">
      <c r="A1269" s="107">
        <v>12</v>
      </c>
      <c r="B1269" s="100" t="s">
        <v>75</v>
      </c>
      <c r="C1269" s="296">
        <f>VLOOKUP(E1245,PragNondi!$B$9:$J$78,6,0)</f>
        <v>0</v>
      </c>
      <c r="D1269" s="296"/>
      <c r="E1269" s="339"/>
    </row>
    <row r="1270" spans="1:10" s="68" customFormat="1" ht="30" customHeight="1" thickBot="1">
      <c r="A1270" s="108">
        <v>13</v>
      </c>
      <c r="B1270" s="109" t="s">
        <v>76</v>
      </c>
      <c r="C1270" s="289" t="s">
        <v>823</v>
      </c>
      <c r="D1270" s="289"/>
      <c r="E1270" s="340"/>
    </row>
    <row r="1271" spans="1:10" s="68" customFormat="1" ht="30" customHeight="1" thickBot="1"/>
    <row r="1272" spans="1:10" ht="28.5" customHeight="1">
      <c r="A1272" s="101"/>
      <c r="B1272" s="345" t="s">
        <v>1230</v>
      </c>
      <c r="C1272" s="345"/>
      <c r="D1272" s="345"/>
      <c r="E1272" s="346"/>
    </row>
    <row r="1273" spans="1:10" ht="20.25" customHeight="1">
      <c r="A1273" s="102"/>
      <c r="B1273" s="347" t="str">
        <f>students!$G$2</f>
        <v xml:space="preserve">जिल्हा परिषद प्राथमिक शाळा कोपर्डे </v>
      </c>
      <c r="C1273" s="347"/>
      <c r="D1273" s="347"/>
      <c r="E1273" s="348"/>
    </row>
    <row r="1274" spans="1:10" ht="5.25" customHeight="1" thickBot="1">
      <c r="A1274" s="103"/>
      <c r="B1274" s="64"/>
      <c r="C1274" s="349"/>
      <c r="D1274" s="349"/>
      <c r="E1274" s="104"/>
    </row>
    <row r="1275" spans="1:10" ht="20.25" customHeight="1" thickBot="1">
      <c r="A1275" s="102"/>
      <c r="B1275" s="65" t="s">
        <v>52</v>
      </c>
      <c r="C1275" s="350">
        <f>VLOOKUP(E1276,students!$B$8:$D$57,3,0)</f>
        <v>0</v>
      </c>
      <c r="D1275" s="350"/>
      <c r="E1275" s="105" t="s">
        <v>760</v>
      </c>
      <c r="H1275" s="112" t="s">
        <v>730</v>
      </c>
    </row>
    <row r="1276" spans="1:10" ht="20.25" customHeight="1">
      <c r="A1276" s="102"/>
      <c r="B1276" s="65" t="s">
        <v>28</v>
      </c>
      <c r="C1276" s="66" t="str">
        <f>students!$M$2</f>
        <v>पहिली</v>
      </c>
      <c r="D1276" s="65" t="s">
        <v>71</v>
      </c>
      <c r="E1276" s="110">
        <v>42</v>
      </c>
    </row>
    <row r="1277" spans="1:10" ht="6" customHeight="1">
      <c r="A1277" s="102"/>
      <c r="E1277" s="105"/>
    </row>
    <row r="1278" spans="1:10" s="68" customFormat="1" ht="28.5" customHeight="1">
      <c r="A1278" s="351" t="s">
        <v>728</v>
      </c>
      <c r="B1278" s="332"/>
      <c r="C1278" s="332"/>
      <c r="D1278" s="332"/>
      <c r="E1278" s="352"/>
      <c r="H1278" s="280" t="s">
        <v>731</v>
      </c>
      <c r="I1278" s="280"/>
      <c r="J1278" s="280"/>
    </row>
    <row r="1279" spans="1:10" s="68" customFormat="1" ht="16.5" customHeight="1">
      <c r="A1279" s="106"/>
      <c r="B1279" s="99" t="s">
        <v>60</v>
      </c>
      <c r="C1279" s="296" t="s">
        <v>72</v>
      </c>
      <c r="D1279" s="296"/>
      <c r="E1279" s="339"/>
      <c r="H1279" s="280"/>
      <c r="I1279" s="280"/>
      <c r="J1279" s="280"/>
    </row>
    <row r="1280" spans="1:10" s="68" customFormat="1" ht="30" customHeight="1">
      <c r="A1280" s="107">
        <v>1</v>
      </c>
      <c r="B1280" s="341" t="s">
        <v>73</v>
      </c>
      <c r="C1280" s="296" t="s">
        <v>695</v>
      </c>
      <c r="D1280" s="296"/>
      <c r="E1280" s="339"/>
      <c r="H1280" s="280"/>
      <c r="I1280" s="280"/>
      <c r="J1280" s="280"/>
    </row>
    <row r="1281" spans="1:11" s="68" customFormat="1" ht="30" customHeight="1">
      <c r="A1281" s="107"/>
      <c r="B1281" s="342"/>
      <c r="C1281" s="296" t="s">
        <v>702</v>
      </c>
      <c r="D1281" s="296"/>
      <c r="E1281" s="339"/>
    </row>
    <row r="1282" spans="1:11" s="68" customFormat="1" ht="30" customHeight="1">
      <c r="A1282" s="33">
        <v>2</v>
      </c>
      <c r="B1282" s="341" t="s">
        <v>3</v>
      </c>
      <c r="C1282" s="296" t="s">
        <v>697</v>
      </c>
      <c r="D1282" s="296"/>
      <c r="E1282" s="339"/>
      <c r="H1282" s="353" t="s">
        <v>736</v>
      </c>
      <c r="I1282" s="353"/>
      <c r="J1282" s="353"/>
      <c r="K1282" s="353"/>
    </row>
    <row r="1283" spans="1:11" s="68" customFormat="1" ht="30" customHeight="1">
      <c r="A1283" s="107"/>
      <c r="B1283" s="342"/>
      <c r="C1283" s="296"/>
      <c r="D1283" s="296"/>
      <c r="E1283" s="339"/>
      <c r="H1283" s="353"/>
      <c r="I1283" s="353"/>
      <c r="J1283" s="353"/>
      <c r="K1283" s="353"/>
    </row>
    <row r="1284" spans="1:11" s="68" customFormat="1" ht="30" customHeight="1">
      <c r="A1284" s="107">
        <v>3</v>
      </c>
      <c r="B1284" s="341" t="s">
        <v>4</v>
      </c>
      <c r="C1284" s="296"/>
      <c r="D1284" s="296"/>
      <c r="E1284" s="339"/>
      <c r="H1284" s="353"/>
      <c r="I1284" s="353"/>
      <c r="J1284" s="353"/>
      <c r="K1284" s="353"/>
    </row>
    <row r="1285" spans="1:11" s="68" customFormat="1" ht="30" customHeight="1">
      <c r="A1285" s="107"/>
      <c r="B1285" s="342"/>
      <c r="C1285" s="296" t="s">
        <v>762</v>
      </c>
      <c r="D1285" s="296"/>
      <c r="E1285" s="339"/>
    </row>
    <row r="1286" spans="1:11" s="68" customFormat="1" ht="30" customHeight="1">
      <c r="A1286" s="33">
        <v>4</v>
      </c>
      <c r="B1286" s="341" t="s">
        <v>5</v>
      </c>
      <c r="C1286" s="296"/>
      <c r="D1286" s="296"/>
      <c r="E1286" s="339"/>
    </row>
    <row r="1287" spans="1:11" s="68" customFormat="1" ht="30" customHeight="1">
      <c r="A1287" s="107"/>
      <c r="B1287" s="342"/>
      <c r="C1287" s="296"/>
      <c r="D1287" s="296"/>
      <c r="E1287" s="339"/>
    </row>
    <row r="1288" spans="1:11" s="68" customFormat="1" ht="30" customHeight="1">
      <c r="A1288" s="107">
        <v>5</v>
      </c>
      <c r="B1288" s="343" t="s">
        <v>726</v>
      </c>
      <c r="C1288" s="296"/>
      <c r="D1288" s="296"/>
      <c r="E1288" s="339"/>
    </row>
    <row r="1289" spans="1:11" s="68" customFormat="1" ht="30" customHeight="1">
      <c r="A1289" s="107"/>
      <c r="B1289" s="344"/>
      <c r="C1289" s="296"/>
      <c r="D1289" s="296"/>
      <c r="E1289" s="339"/>
    </row>
    <row r="1290" spans="1:11" s="68" customFormat="1" ht="30" customHeight="1">
      <c r="A1290" s="33">
        <v>6</v>
      </c>
      <c r="B1290" s="343" t="s">
        <v>727</v>
      </c>
      <c r="C1290" s="296"/>
      <c r="D1290" s="296"/>
      <c r="E1290" s="339"/>
    </row>
    <row r="1291" spans="1:11" s="68" customFormat="1" ht="30" customHeight="1">
      <c r="A1291" s="107"/>
      <c r="B1291" s="344"/>
      <c r="C1291" s="296"/>
      <c r="D1291" s="296"/>
      <c r="E1291" s="339"/>
    </row>
    <row r="1292" spans="1:11" s="68" customFormat="1" ht="30" customHeight="1">
      <c r="A1292" s="107">
        <v>7</v>
      </c>
      <c r="B1292" s="341" t="s">
        <v>8</v>
      </c>
      <c r="C1292" s="296" t="s">
        <v>711</v>
      </c>
      <c r="D1292" s="296"/>
      <c r="E1292" s="339"/>
    </row>
    <row r="1293" spans="1:11" s="68" customFormat="1" ht="30" customHeight="1">
      <c r="A1293" s="107"/>
      <c r="B1293" s="342"/>
      <c r="C1293" s="296"/>
      <c r="D1293" s="296"/>
      <c r="E1293" s="339"/>
    </row>
    <row r="1294" spans="1:11" s="68" customFormat="1" ht="30" customHeight="1">
      <c r="A1294" s="33">
        <v>8</v>
      </c>
      <c r="B1294" s="341" t="s">
        <v>9</v>
      </c>
      <c r="C1294" s="296"/>
      <c r="D1294" s="296"/>
      <c r="E1294" s="339"/>
    </row>
    <row r="1295" spans="1:11" s="68" customFormat="1" ht="30" customHeight="1">
      <c r="A1295" s="107"/>
      <c r="B1295" s="342"/>
      <c r="C1295" s="296"/>
      <c r="D1295" s="296"/>
      <c r="E1295" s="339"/>
    </row>
    <row r="1296" spans="1:11" s="68" customFormat="1" ht="30" customHeight="1">
      <c r="A1296" s="107">
        <v>9</v>
      </c>
      <c r="B1296" s="341" t="s">
        <v>10</v>
      </c>
      <c r="C1296" s="296"/>
      <c r="D1296" s="296"/>
      <c r="E1296" s="339"/>
    </row>
    <row r="1297" spans="1:10" s="68" customFormat="1" ht="30" customHeight="1">
      <c r="A1297" s="107"/>
      <c r="B1297" s="342"/>
      <c r="C1297" s="296"/>
      <c r="D1297" s="296"/>
      <c r="E1297" s="339"/>
    </row>
    <row r="1298" spans="1:10" s="68" customFormat="1" ht="30" customHeight="1">
      <c r="A1298" s="107">
        <v>10</v>
      </c>
      <c r="B1298" s="100" t="s">
        <v>65</v>
      </c>
      <c r="C1298" s="296">
        <f>VLOOKUP(E1276,PragNondi!$B$9:$J$78,4,0)</f>
        <v>0</v>
      </c>
      <c r="D1298" s="296"/>
      <c r="E1298" s="339"/>
    </row>
    <row r="1299" spans="1:10" s="68" customFormat="1" ht="30" customHeight="1">
      <c r="A1299" s="107">
        <v>11</v>
      </c>
      <c r="B1299" s="100" t="s">
        <v>74</v>
      </c>
      <c r="C1299" s="296">
        <f>VLOOKUP(E1276,PragNondi!$B$9:$J$78,5,0)</f>
        <v>0</v>
      </c>
      <c r="D1299" s="296"/>
      <c r="E1299" s="339"/>
    </row>
    <row r="1300" spans="1:10" s="68" customFormat="1" ht="30" customHeight="1">
      <c r="A1300" s="107">
        <v>12</v>
      </c>
      <c r="B1300" s="100" t="s">
        <v>75</v>
      </c>
      <c r="C1300" s="296">
        <f>VLOOKUP(E1276,PragNondi!$B$9:$J$78,6,0)</f>
        <v>0</v>
      </c>
      <c r="D1300" s="296"/>
      <c r="E1300" s="339"/>
    </row>
    <row r="1301" spans="1:10" s="68" customFormat="1" ht="30" customHeight="1" thickBot="1">
      <c r="A1301" s="108">
        <v>13</v>
      </c>
      <c r="B1301" s="109" t="s">
        <v>76</v>
      </c>
      <c r="C1301" s="289" t="s">
        <v>823</v>
      </c>
      <c r="D1301" s="289"/>
      <c r="E1301" s="340"/>
    </row>
    <row r="1302" spans="1:10" s="68" customFormat="1" ht="30" customHeight="1" thickBot="1"/>
    <row r="1303" spans="1:10" ht="28.5" customHeight="1">
      <c r="A1303" s="101"/>
      <c r="B1303" s="345" t="s">
        <v>1230</v>
      </c>
      <c r="C1303" s="345"/>
      <c r="D1303" s="345"/>
      <c r="E1303" s="346"/>
    </row>
    <row r="1304" spans="1:10" ht="20.25" customHeight="1">
      <c r="A1304" s="102"/>
      <c r="B1304" s="347" t="str">
        <f>students!$G$2</f>
        <v xml:space="preserve">जिल्हा परिषद प्राथमिक शाळा कोपर्डे </v>
      </c>
      <c r="C1304" s="347"/>
      <c r="D1304" s="347"/>
      <c r="E1304" s="348"/>
    </row>
    <row r="1305" spans="1:10" ht="5.25" customHeight="1" thickBot="1">
      <c r="A1305" s="103"/>
      <c r="B1305" s="64"/>
      <c r="C1305" s="349"/>
      <c r="D1305" s="349"/>
      <c r="E1305" s="104"/>
    </row>
    <row r="1306" spans="1:10" ht="20.25" customHeight="1" thickBot="1">
      <c r="A1306" s="102"/>
      <c r="B1306" s="65" t="s">
        <v>52</v>
      </c>
      <c r="C1306" s="350">
        <f>VLOOKUP(E1307,students!$B$8:$D$57,3,0)</f>
        <v>0</v>
      </c>
      <c r="D1306" s="350"/>
      <c r="E1306" s="105" t="s">
        <v>760</v>
      </c>
      <c r="H1306" s="112" t="s">
        <v>730</v>
      </c>
    </row>
    <row r="1307" spans="1:10" ht="20.25" customHeight="1">
      <c r="A1307" s="102"/>
      <c r="B1307" s="65" t="s">
        <v>28</v>
      </c>
      <c r="C1307" s="66" t="str">
        <f>students!$M$2</f>
        <v>पहिली</v>
      </c>
      <c r="D1307" s="65" t="s">
        <v>71</v>
      </c>
      <c r="E1307" s="110">
        <v>43</v>
      </c>
    </row>
    <row r="1308" spans="1:10" ht="6" customHeight="1">
      <c r="A1308" s="102"/>
      <c r="E1308" s="105"/>
    </row>
    <row r="1309" spans="1:10" s="68" customFormat="1" ht="28.5" customHeight="1">
      <c r="A1309" s="351" t="s">
        <v>728</v>
      </c>
      <c r="B1309" s="332"/>
      <c r="C1309" s="332"/>
      <c r="D1309" s="332"/>
      <c r="E1309" s="352"/>
      <c r="H1309" s="280" t="s">
        <v>731</v>
      </c>
      <c r="I1309" s="280"/>
      <c r="J1309" s="280"/>
    </row>
    <row r="1310" spans="1:10" s="68" customFormat="1" ht="16.5" customHeight="1">
      <c r="A1310" s="106"/>
      <c r="B1310" s="99" t="s">
        <v>60</v>
      </c>
      <c r="C1310" s="296" t="s">
        <v>72</v>
      </c>
      <c r="D1310" s="296"/>
      <c r="E1310" s="339"/>
      <c r="H1310" s="280"/>
      <c r="I1310" s="280"/>
      <c r="J1310" s="280"/>
    </row>
    <row r="1311" spans="1:10" s="68" customFormat="1" ht="30" customHeight="1">
      <c r="A1311" s="107">
        <v>1</v>
      </c>
      <c r="B1311" s="341" t="s">
        <v>73</v>
      </c>
      <c r="C1311" s="296" t="s">
        <v>695</v>
      </c>
      <c r="D1311" s="296"/>
      <c r="E1311" s="339"/>
      <c r="H1311" s="280"/>
      <c r="I1311" s="280"/>
      <c r="J1311" s="280"/>
    </row>
    <row r="1312" spans="1:10" s="68" customFormat="1" ht="30" customHeight="1">
      <c r="A1312" s="107"/>
      <c r="B1312" s="342"/>
      <c r="C1312" s="296" t="s">
        <v>702</v>
      </c>
      <c r="D1312" s="296"/>
      <c r="E1312" s="339"/>
    </row>
    <row r="1313" spans="1:11" s="68" customFormat="1" ht="30" customHeight="1">
      <c r="A1313" s="33">
        <v>2</v>
      </c>
      <c r="B1313" s="341" t="s">
        <v>3</v>
      </c>
      <c r="C1313" s="296" t="s">
        <v>697</v>
      </c>
      <c r="D1313" s="296"/>
      <c r="E1313" s="339"/>
      <c r="H1313" s="353" t="s">
        <v>736</v>
      </c>
      <c r="I1313" s="353"/>
      <c r="J1313" s="353"/>
      <c r="K1313" s="353"/>
    </row>
    <row r="1314" spans="1:11" s="68" customFormat="1" ht="30" customHeight="1">
      <c r="A1314" s="107"/>
      <c r="B1314" s="342"/>
      <c r="C1314" s="296"/>
      <c r="D1314" s="296"/>
      <c r="E1314" s="339"/>
      <c r="H1314" s="353"/>
      <c r="I1314" s="353"/>
      <c r="J1314" s="353"/>
      <c r="K1314" s="353"/>
    </row>
    <row r="1315" spans="1:11" s="68" customFormat="1" ht="30" customHeight="1">
      <c r="A1315" s="107">
        <v>3</v>
      </c>
      <c r="B1315" s="341" t="s">
        <v>4</v>
      </c>
      <c r="C1315" s="296"/>
      <c r="D1315" s="296"/>
      <c r="E1315" s="339"/>
      <c r="H1315" s="353"/>
      <c r="I1315" s="353"/>
      <c r="J1315" s="353"/>
      <c r="K1315" s="353"/>
    </row>
    <row r="1316" spans="1:11" s="68" customFormat="1" ht="30" customHeight="1">
      <c r="A1316" s="107"/>
      <c r="B1316" s="342"/>
      <c r="C1316" s="296" t="s">
        <v>762</v>
      </c>
      <c r="D1316" s="296"/>
      <c r="E1316" s="339"/>
    </row>
    <row r="1317" spans="1:11" s="68" customFormat="1" ht="30" customHeight="1">
      <c r="A1317" s="33">
        <v>4</v>
      </c>
      <c r="B1317" s="341" t="s">
        <v>5</v>
      </c>
      <c r="C1317" s="296"/>
      <c r="D1317" s="296"/>
      <c r="E1317" s="339"/>
    </row>
    <row r="1318" spans="1:11" s="68" customFormat="1" ht="30" customHeight="1">
      <c r="A1318" s="107"/>
      <c r="B1318" s="342"/>
      <c r="C1318" s="296"/>
      <c r="D1318" s="296"/>
      <c r="E1318" s="339"/>
    </row>
    <row r="1319" spans="1:11" s="68" customFormat="1" ht="30" customHeight="1">
      <c r="A1319" s="107">
        <v>5</v>
      </c>
      <c r="B1319" s="343" t="s">
        <v>726</v>
      </c>
      <c r="C1319" s="296"/>
      <c r="D1319" s="296"/>
      <c r="E1319" s="339"/>
    </row>
    <row r="1320" spans="1:11" s="68" customFormat="1" ht="30" customHeight="1">
      <c r="A1320" s="107"/>
      <c r="B1320" s="344"/>
      <c r="C1320" s="296"/>
      <c r="D1320" s="296"/>
      <c r="E1320" s="339"/>
    </row>
    <row r="1321" spans="1:11" s="68" customFormat="1" ht="30" customHeight="1">
      <c r="A1321" s="33">
        <v>6</v>
      </c>
      <c r="B1321" s="343" t="s">
        <v>727</v>
      </c>
      <c r="C1321" s="296"/>
      <c r="D1321" s="296"/>
      <c r="E1321" s="339"/>
    </row>
    <row r="1322" spans="1:11" s="68" customFormat="1" ht="30" customHeight="1">
      <c r="A1322" s="107"/>
      <c r="B1322" s="344"/>
      <c r="C1322" s="296"/>
      <c r="D1322" s="296"/>
      <c r="E1322" s="339"/>
    </row>
    <row r="1323" spans="1:11" s="68" customFormat="1" ht="30" customHeight="1">
      <c r="A1323" s="107">
        <v>7</v>
      </c>
      <c r="B1323" s="341" t="s">
        <v>8</v>
      </c>
      <c r="C1323" s="296" t="s">
        <v>711</v>
      </c>
      <c r="D1323" s="296"/>
      <c r="E1323" s="339"/>
    </row>
    <row r="1324" spans="1:11" s="68" customFormat="1" ht="30" customHeight="1">
      <c r="A1324" s="107"/>
      <c r="B1324" s="342"/>
      <c r="C1324" s="296"/>
      <c r="D1324" s="296"/>
      <c r="E1324" s="339"/>
    </row>
    <row r="1325" spans="1:11" s="68" customFormat="1" ht="30" customHeight="1">
      <c r="A1325" s="33">
        <v>8</v>
      </c>
      <c r="B1325" s="341" t="s">
        <v>9</v>
      </c>
      <c r="C1325" s="296"/>
      <c r="D1325" s="296"/>
      <c r="E1325" s="339"/>
    </row>
    <row r="1326" spans="1:11" s="68" customFormat="1" ht="30" customHeight="1">
      <c r="A1326" s="107"/>
      <c r="B1326" s="342"/>
      <c r="C1326" s="296"/>
      <c r="D1326" s="296"/>
      <c r="E1326" s="339"/>
    </row>
    <row r="1327" spans="1:11" s="68" customFormat="1" ht="30" customHeight="1">
      <c r="A1327" s="107">
        <v>9</v>
      </c>
      <c r="B1327" s="341" t="s">
        <v>10</v>
      </c>
      <c r="C1327" s="296"/>
      <c r="D1327" s="296"/>
      <c r="E1327" s="339"/>
    </row>
    <row r="1328" spans="1:11" s="68" customFormat="1" ht="30" customHeight="1">
      <c r="A1328" s="107"/>
      <c r="B1328" s="342"/>
      <c r="C1328" s="296"/>
      <c r="D1328" s="296"/>
      <c r="E1328" s="339"/>
    </row>
    <row r="1329" spans="1:11" s="68" customFormat="1" ht="30" customHeight="1">
      <c r="A1329" s="107">
        <v>10</v>
      </c>
      <c r="B1329" s="100" t="s">
        <v>65</v>
      </c>
      <c r="C1329" s="296">
        <f>VLOOKUP(E1307,PragNondi!$B$9:$J$78,4,0)</f>
        <v>0</v>
      </c>
      <c r="D1329" s="296"/>
      <c r="E1329" s="339"/>
    </row>
    <row r="1330" spans="1:11" s="68" customFormat="1" ht="30" customHeight="1">
      <c r="A1330" s="107">
        <v>11</v>
      </c>
      <c r="B1330" s="100" t="s">
        <v>74</v>
      </c>
      <c r="C1330" s="296">
        <f>VLOOKUP(E1307,PragNondi!$B$9:$J$78,5,0)</f>
        <v>0</v>
      </c>
      <c r="D1330" s="296"/>
      <c r="E1330" s="339"/>
    </row>
    <row r="1331" spans="1:11" s="68" customFormat="1" ht="30" customHeight="1">
      <c r="A1331" s="107">
        <v>12</v>
      </c>
      <c r="B1331" s="100" t="s">
        <v>75</v>
      </c>
      <c r="C1331" s="296">
        <f>VLOOKUP(E1307,PragNondi!$B$9:$J$78,6,0)</f>
        <v>0</v>
      </c>
      <c r="D1331" s="296"/>
      <c r="E1331" s="339"/>
    </row>
    <row r="1332" spans="1:11" s="68" customFormat="1" ht="30" customHeight="1" thickBot="1">
      <c r="A1332" s="108">
        <v>13</v>
      </c>
      <c r="B1332" s="109" t="s">
        <v>76</v>
      </c>
      <c r="C1332" s="289" t="s">
        <v>823</v>
      </c>
      <c r="D1332" s="289"/>
      <c r="E1332" s="340"/>
    </row>
    <row r="1333" spans="1:11" s="68" customFormat="1" ht="30" customHeight="1" thickBot="1"/>
    <row r="1334" spans="1:11" ht="28.5" customHeight="1">
      <c r="A1334" s="101"/>
      <c r="B1334" s="345" t="s">
        <v>1230</v>
      </c>
      <c r="C1334" s="345"/>
      <c r="D1334" s="345"/>
      <c r="E1334" s="346"/>
    </row>
    <row r="1335" spans="1:11" ht="20.25" customHeight="1">
      <c r="A1335" s="102"/>
      <c r="B1335" s="347" t="str">
        <f>students!$G$2</f>
        <v xml:space="preserve">जिल्हा परिषद प्राथमिक शाळा कोपर्डे </v>
      </c>
      <c r="C1335" s="347"/>
      <c r="D1335" s="347"/>
      <c r="E1335" s="348"/>
    </row>
    <row r="1336" spans="1:11" ht="5.25" customHeight="1" thickBot="1">
      <c r="A1336" s="103"/>
      <c r="B1336" s="64"/>
      <c r="C1336" s="349"/>
      <c r="D1336" s="349"/>
      <c r="E1336" s="104"/>
    </row>
    <row r="1337" spans="1:11" ht="20.25" customHeight="1" thickBot="1">
      <c r="A1337" s="102"/>
      <c r="B1337" s="65" t="s">
        <v>52</v>
      </c>
      <c r="C1337" s="350">
        <f>VLOOKUP(E1338,students!$B$8:$D$57,3,0)</f>
        <v>0</v>
      </c>
      <c r="D1337" s="350"/>
      <c r="E1337" s="105" t="s">
        <v>760</v>
      </c>
      <c r="H1337" s="112" t="s">
        <v>730</v>
      </c>
    </row>
    <row r="1338" spans="1:11" ht="20.25" customHeight="1">
      <c r="A1338" s="102"/>
      <c r="B1338" s="65" t="s">
        <v>28</v>
      </c>
      <c r="C1338" s="66" t="str">
        <f>students!$M$2</f>
        <v>पहिली</v>
      </c>
      <c r="D1338" s="65" t="s">
        <v>71</v>
      </c>
      <c r="E1338" s="110">
        <v>44</v>
      </c>
    </row>
    <row r="1339" spans="1:11" ht="6" customHeight="1">
      <c r="A1339" s="102"/>
      <c r="E1339" s="105"/>
    </row>
    <row r="1340" spans="1:11" s="68" customFormat="1" ht="28.5" customHeight="1">
      <c r="A1340" s="351" t="s">
        <v>728</v>
      </c>
      <c r="B1340" s="332"/>
      <c r="C1340" s="332"/>
      <c r="D1340" s="332"/>
      <c r="E1340" s="352"/>
      <c r="H1340" s="280" t="s">
        <v>731</v>
      </c>
      <c r="I1340" s="280"/>
      <c r="J1340" s="280"/>
    </row>
    <row r="1341" spans="1:11" s="68" customFormat="1" ht="16.5" customHeight="1">
      <c r="A1341" s="106"/>
      <c r="B1341" s="99" t="s">
        <v>60</v>
      </c>
      <c r="C1341" s="296" t="s">
        <v>72</v>
      </c>
      <c r="D1341" s="296"/>
      <c r="E1341" s="339"/>
      <c r="H1341" s="280"/>
      <c r="I1341" s="280"/>
      <c r="J1341" s="280"/>
    </row>
    <row r="1342" spans="1:11" s="68" customFormat="1" ht="30" customHeight="1">
      <c r="A1342" s="107">
        <v>1</v>
      </c>
      <c r="B1342" s="341" t="s">
        <v>73</v>
      </c>
      <c r="C1342" s="296" t="s">
        <v>695</v>
      </c>
      <c r="D1342" s="296"/>
      <c r="E1342" s="339"/>
      <c r="H1342" s="280"/>
      <c r="I1342" s="280"/>
      <c r="J1342" s="280"/>
    </row>
    <row r="1343" spans="1:11" s="68" customFormat="1" ht="30" customHeight="1">
      <c r="A1343" s="107"/>
      <c r="B1343" s="342"/>
      <c r="C1343" s="296" t="s">
        <v>702</v>
      </c>
      <c r="D1343" s="296"/>
      <c r="E1343" s="339"/>
    </row>
    <row r="1344" spans="1:11" s="68" customFormat="1" ht="30" customHeight="1">
      <c r="A1344" s="33">
        <v>2</v>
      </c>
      <c r="B1344" s="341" t="s">
        <v>3</v>
      </c>
      <c r="C1344" s="296" t="s">
        <v>697</v>
      </c>
      <c r="D1344" s="296"/>
      <c r="E1344" s="339"/>
      <c r="H1344" s="353" t="s">
        <v>736</v>
      </c>
      <c r="I1344" s="353"/>
      <c r="J1344" s="353"/>
      <c r="K1344" s="353"/>
    </row>
    <row r="1345" spans="1:11" s="68" customFormat="1" ht="30" customHeight="1">
      <c r="A1345" s="107"/>
      <c r="B1345" s="342"/>
      <c r="C1345" s="296"/>
      <c r="D1345" s="296"/>
      <c r="E1345" s="339"/>
      <c r="H1345" s="353"/>
      <c r="I1345" s="353"/>
      <c r="J1345" s="353"/>
      <c r="K1345" s="353"/>
    </row>
    <row r="1346" spans="1:11" s="68" customFormat="1" ht="30" customHeight="1">
      <c r="A1346" s="107">
        <v>3</v>
      </c>
      <c r="B1346" s="341" t="s">
        <v>4</v>
      </c>
      <c r="C1346" s="296"/>
      <c r="D1346" s="296"/>
      <c r="E1346" s="339"/>
      <c r="H1346" s="353"/>
      <c r="I1346" s="353"/>
      <c r="J1346" s="353"/>
      <c r="K1346" s="353"/>
    </row>
    <row r="1347" spans="1:11" s="68" customFormat="1" ht="30" customHeight="1">
      <c r="A1347" s="107"/>
      <c r="B1347" s="342"/>
      <c r="C1347" s="296" t="s">
        <v>762</v>
      </c>
      <c r="D1347" s="296"/>
      <c r="E1347" s="339"/>
    </row>
    <row r="1348" spans="1:11" s="68" customFormat="1" ht="30" customHeight="1">
      <c r="A1348" s="33">
        <v>4</v>
      </c>
      <c r="B1348" s="341" t="s">
        <v>5</v>
      </c>
      <c r="C1348" s="296"/>
      <c r="D1348" s="296"/>
      <c r="E1348" s="339"/>
    </row>
    <row r="1349" spans="1:11" s="68" customFormat="1" ht="30" customHeight="1">
      <c r="A1349" s="107"/>
      <c r="B1349" s="342"/>
      <c r="C1349" s="296"/>
      <c r="D1349" s="296"/>
      <c r="E1349" s="339"/>
    </row>
    <row r="1350" spans="1:11" s="68" customFormat="1" ht="30" customHeight="1">
      <c r="A1350" s="107">
        <v>5</v>
      </c>
      <c r="B1350" s="343" t="s">
        <v>726</v>
      </c>
      <c r="C1350" s="296"/>
      <c r="D1350" s="296"/>
      <c r="E1350" s="339"/>
    </row>
    <row r="1351" spans="1:11" s="68" customFormat="1" ht="30" customHeight="1">
      <c r="A1351" s="107"/>
      <c r="B1351" s="344"/>
      <c r="C1351" s="296"/>
      <c r="D1351" s="296"/>
      <c r="E1351" s="339"/>
    </row>
    <row r="1352" spans="1:11" s="68" customFormat="1" ht="30" customHeight="1">
      <c r="A1352" s="33">
        <v>6</v>
      </c>
      <c r="B1352" s="343" t="s">
        <v>727</v>
      </c>
      <c r="C1352" s="296"/>
      <c r="D1352" s="296"/>
      <c r="E1352" s="339"/>
    </row>
    <row r="1353" spans="1:11" s="68" customFormat="1" ht="30" customHeight="1">
      <c r="A1353" s="107"/>
      <c r="B1353" s="344"/>
      <c r="C1353" s="296"/>
      <c r="D1353" s="296"/>
      <c r="E1353" s="339"/>
    </row>
    <row r="1354" spans="1:11" s="68" customFormat="1" ht="30" customHeight="1">
      <c r="A1354" s="107">
        <v>7</v>
      </c>
      <c r="B1354" s="341" t="s">
        <v>8</v>
      </c>
      <c r="C1354" s="296" t="s">
        <v>711</v>
      </c>
      <c r="D1354" s="296"/>
      <c r="E1354" s="339"/>
    </row>
    <row r="1355" spans="1:11" s="68" customFormat="1" ht="30" customHeight="1">
      <c r="A1355" s="107"/>
      <c r="B1355" s="342"/>
      <c r="C1355" s="296"/>
      <c r="D1355" s="296"/>
      <c r="E1355" s="339"/>
    </row>
    <row r="1356" spans="1:11" s="68" customFormat="1" ht="30" customHeight="1">
      <c r="A1356" s="33">
        <v>8</v>
      </c>
      <c r="B1356" s="341" t="s">
        <v>9</v>
      </c>
      <c r="C1356" s="296"/>
      <c r="D1356" s="296"/>
      <c r="E1356" s="339"/>
    </row>
    <row r="1357" spans="1:11" s="68" customFormat="1" ht="30" customHeight="1">
      <c r="A1357" s="107"/>
      <c r="B1357" s="342"/>
      <c r="C1357" s="296"/>
      <c r="D1357" s="296"/>
      <c r="E1357" s="339"/>
    </row>
    <row r="1358" spans="1:11" s="68" customFormat="1" ht="30" customHeight="1">
      <c r="A1358" s="107">
        <v>9</v>
      </c>
      <c r="B1358" s="341" t="s">
        <v>10</v>
      </c>
      <c r="C1358" s="296"/>
      <c r="D1358" s="296"/>
      <c r="E1358" s="339"/>
    </row>
    <row r="1359" spans="1:11" s="68" customFormat="1" ht="30" customHeight="1">
      <c r="A1359" s="107"/>
      <c r="B1359" s="342"/>
      <c r="C1359" s="296"/>
      <c r="D1359" s="296"/>
      <c r="E1359" s="339"/>
    </row>
    <row r="1360" spans="1:11" s="68" customFormat="1" ht="30" customHeight="1">
      <c r="A1360" s="107">
        <v>10</v>
      </c>
      <c r="B1360" s="100" t="s">
        <v>65</v>
      </c>
      <c r="C1360" s="296">
        <f>VLOOKUP(E1338,PragNondi!$B$9:$J$78,4,0)</f>
        <v>0</v>
      </c>
      <c r="D1360" s="296"/>
      <c r="E1360" s="339"/>
    </row>
    <row r="1361" spans="1:11" s="68" customFormat="1" ht="30" customHeight="1">
      <c r="A1361" s="107">
        <v>11</v>
      </c>
      <c r="B1361" s="100" t="s">
        <v>74</v>
      </c>
      <c r="C1361" s="296">
        <f>VLOOKUP(E1338,PragNondi!$B$9:$J$78,5,0)</f>
        <v>0</v>
      </c>
      <c r="D1361" s="296"/>
      <c r="E1361" s="339"/>
    </row>
    <row r="1362" spans="1:11" s="68" customFormat="1" ht="30" customHeight="1">
      <c r="A1362" s="107">
        <v>12</v>
      </c>
      <c r="B1362" s="100" t="s">
        <v>75</v>
      </c>
      <c r="C1362" s="296">
        <f>VLOOKUP(E1338,PragNondi!$B$9:$J$78,6,0)</f>
        <v>0</v>
      </c>
      <c r="D1362" s="296"/>
      <c r="E1362" s="339"/>
    </row>
    <row r="1363" spans="1:11" s="68" customFormat="1" ht="30" customHeight="1" thickBot="1">
      <c r="A1363" s="108">
        <v>13</v>
      </c>
      <c r="B1363" s="109" t="s">
        <v>76</v>
      </c>
      <c r="C1363" s="289" t="s">
        <v>823</v>
      </c>
      <c r="D1363" s="289"/>
      <c r="E1363" s="340"/>
    </row>
    <row r="1364" spans="1:11" s="68" customFormat="1" ht="30" customHeight="1" thickBot="1"/>
    <row r="1365" spans="1:11" ht="28.5" customHeight="1">
      <c r="A1365" s="101"/>
      <c r="B1365" s="345" t="s">
        <v>1230</v>
      </c>
      <c r="C1365" s="345"/>
      <c r="D1365" s="345"/>
      <c r="E1365" s="346"/>
    </row>
    <row r="1366" spans="1:11" ht="20.25" customHeight="1">
      <c r="A1366" s="102"/>
      <c r="B1366" s="347" t="str">
        <f>students!$G$2</f>
        <v xml:space="preserve">जिल्हा परिषद प्राथमिक शाळा कोपर्डे </v>
      </c>
      <c r="C1366" s="347"/>
      <c r="D1366" s="347"/>
      <c r="E1366" s="348"/>
    </row>
    <row r="1367" spans="1:11" ht="5.25" customHeight="1" thickBot="1">
      <c r="A1367" s="103"/>
      <c r="B1367" s="64"/>
      <c r="C1367" s="349"/>
      <c r="D1367" s="349"/>
      <c r="E1367" s="104"/>
    </row>
    <row r="1368" spans="1:11" ht="20.25" customHeight="1" thickBot="1">
      <c r="A1368" s="102"/>
      <c r="B1368" s="65" t="s">
        <v>52</v>
      </c>
      <c r="C1368" s="350">
        <f>VLOOKUP(E1369,students!$B$8:$D$57,3,0)</f>
        <v>0</v>
      </c>
      <c r="D1368" s="350"/>
      <c r="E1368" s="105" t="s">
        <v>760</v>
      </c>
      <c r="H1368" s="112" t="s">
        <v>730</v>
      </c>
    </row>
    <row r="1369" spans="1:11" ht="20.25" customHeight="1">
      <c r="A1369" s="102"/>
      <c r="B1369" s="65" t="s">
        <v>28</v>
      </c>
      <c r="C1369" s="66" t="str">
        <f>students!$M$2</f>
        <v>पहिली</v>
      </c>
      <c r="D1369" s="65" t="s">
        <v>71</v>
      </c>
      <c r="E1369" s="110">
        <v>45</v>
      </c>
    </row>
    <row r="1370" spans="1:11" ht="6" customHeight="1">
      <c r="A1370" s="102"/>
      <c r="E1370" s="105"/>
    </row>
    <row r="1371" spans="1:11" s="68" customFormat="1" ht="28.5" customHeight="1">
      <c r="A1371" s="351" t="s">
        <v>728</v>
      </c>
      <c r="B1371" s="332"/>
      <c r="C1371" s="332"/>
      <c r="D1371" s="332"/>
      <c r="E1371" s="352"/>
      <c r="H1371" s="280" t="s">
        <v>731</v>
      </c>
      <c r="I1371" s="280"/>
      <c r="J1371" s="280"/>
    </row>
    <row r="1372" spans="1:11" s="68" customFormat="1" ht="16.5" customHeight="1">
      <c r="A1372" s="106"/>
      <c r="B1372" s="99" t="s">
        <v>60</v>
      </c>
      <c r="C1372" s="296" t="s">
        <v>72</v>
      </c>
      <c r="D1372" s="296"/>
      <c r="E1372" s="339"/>
      <c r="H1372" s="280"/>
      <c r="I1372" s="280"/>
      <c r="J1372" s="280"/>
    </row>
    <row r="1373" spans="1:11" s="68" customFormat="1" ht="30" customHeight="1">
      <c r="A1373" s="107">
        <v>1</v>
      </c>
      <c r="B1373" s="341" t="s">
        <v>73</v>
      </c>
      <c r="C1373" s="296" t="s">
        <v>695</v>
      </c>
      <c r="D1373" s="296"/>
      <c r="E1373" s="339"/>
      <c r="H1373" s="280"/>
      <c r="I1373" s="280"/>
      <c r="J1373" s="280"/>
    </row>
    <row r="1374" spans="1:11" s="68" customFormat="1" ht="30" customHeight="1">
      <c r="A1374" s="107"/>
      <c r="B1374" s="342"/>
      <c r="C1374" s="296" t="s">
        <v>702</v>
      </c>
      <c r="D1374" s="296"/>
      <c r="E1374" s="339"/>
    </row>
    <row r="1375" spans="1:11" s="68" customFormat="1" ht="30" customHeight="1">
      <c r="A1375" s="33">
        <v>2</v>
      </c>
      <c r="B1375" s="341" t="s">
        <v>3</v>
      </c>
      <c r="C1375" s="296" t="s">
        <v>697</v>
      </c>
      <c r="D1375" s="296"/>
      <c r="E1375" s="339"/>
      <c r="H1375" s="353" t="s">
        <v>736</v>
      </c>
      <c r="I1375" s="353"/>
      <c r="J1375" s="353"/>
      <c r="K1375" s="353"/>
    </row>
    <row r="1376" spans="1:11" s="68" customFormat="1" ht="30" customHeight="1">
      <c r="A1376" s="107"/>
      <c r="B1376" s="342"/>
      <c r="C1376" s="296"/>
      <c r="D1376" s="296"/>
      <c r="E1376" s="339"/>
      <c r="H1376" s="353"/>
      <c r="I1376" s="353"/>
      <c r="J1376" s="353"/>
      <c r="K1376" s="353"/>
    </row>
    <row r="1377" spans="1:11" s="68" customFormat="1" ht="30" customHeight="1">
      <c r="A1377" s="107">
        <v>3</v>
      </c>
      <c r="B1377" s="341" t="s">
        <v>4</v>
      </c>
      <c r="C1377" s="296"/>
      <c r="D1377" s="296"/>
      <c r="E1377" s="339"/>
      <c r="H1377" s="353"/>
      <c r="I1377" s="353"/>
      <c r="J1377" s="353"/>
      <c r="K1377" s="353"/>
    </row>
    <row r="1378" spans="1:11" s="68" customFormat="1" ht="30" customHeight="1">
      <c r="A1378" s="107"/>
      <c r="B1378" s="342"/>
      <c r="C1378" s="296" t="s">
        <v>762</v>
      </c>
      <c r="D1378" s="296"/>
      <c r="E1378" s="339"/>
    </row>
    <row r="1379" spans="1:11" s="68" customFormat="1" ht="30" customHeight="1">
      <c r="A1379" s="33">
        <v>4</v>
      </c>
      <c r="B1379" s="341" t="s">
        <v>5</v>
      </c>
      <c r="C1379" s="296"/>
      <c r="D1379" s="296"/>
      <c r="E1379" s="339"/>
    </row>
    <row r="1380" spans="1:11" s="68" customFormat="1" ht="30" customHeight="1">
      <c r="A1380" s="107"/>
      <c r="B1380" s="342"/>
      <c r="C1380" s="296"/>
      <c r="D1380" s="296"/>
      <c r="E1380" s="339"/>
    </row>
    <row r="1381" spans="1:11" s="68" customFormat="1" ht="30" customHeight="1">
      <c r="A1381" s="107">
        <v>5</v>
      </c>
      <c r="B1381" s="343" t="s">
        <v>726</v>
      </c>
      <c r="C1381" s="296"/>
      <c r="D1381" s="296"/>
      <c r="E1381" s="339"/>
    </row>
    <row r="1382" spans="1:11" s="68" customFormat="1" ht="30" customHeight="1">
      <c r="A1382" s="107"/>
      <c r="B1382" s="344"/>
      <c r="C1382" s="296"/>
      <c r="D1382" s="296"/>
      <c r="E1382" s="339"/>
    </row>
    <row r="1383" spans="1:11" s="68" customFormat="1" ht="30" customHeight="1">
      <c r="A1383" s="33">
        <v>6</v>
      </c>
      <c r="B1383" s="343" t="s">
        <v>727</v>
      </c>
      <c r="C1383" s="296"/>
      <c r="D1383" s="296"/>
      <c r="E1383" s="339"/>
    </row>
    <row r="1384" spans="1:11" s="68" customFormat="1" ht="30" customHeight="1">
      <c r="A1384" s="107"/>
      <c r="B1384" s="344"/>
      <c r="C1384" s="296"/>
      <c r="D1384" s="296"/>
      <c r="E1384" s="339"/>
    </row>
    <row r="1385" spans="1:11" s="68" customFormat="1" ht="30" customHeight="1">
      <c r="A1385" s="107">
        <v>7</v>
      </c>
      <c r="B1385" s="341" t="s">
        <v>8</v>
      </c>
      <c r="C1385" s="296" t="s">
        <v>711</v>
      </c>
      <c r="D1385" s="296"/>
      <c r="E1385" s="339"/>
    </row>
    <row r="1386" spans="1:11" s="68" customFormat="1" ht="30" customHeight="1">
      <c r="A1386" s="107"/>
      <c r="B1386" s="342"/>
      <c r="C1386" s="296"/>
      <c r="D1386" s="296"/>
      <c r="E1386" s="339"/>
    </row>
    <row r="1387" spans="1:11" s="68" customFormat="1" ht="30" customHeight="1">
      <c r="A1387" s="33">
        <v>8</v>
      </c>
      <c r="B1387" s="341" t="s">
        <v>9</v>
      </c>
      <c r="C1387" s="296"/>
      <c r="D1387" s="296"/>
      <c r="E1387" s="339"/>
    </row>
    <row r="1388" spans="1:11" s="68" customFormat="1" ht="30" customHeight="1">
      <c r="A1388" s="107"/>
      <c r="B1388" s="342"/>
      <c r="C1388" s="296"/>
      <c r="D1388" s="296"/>
      <c r="E1388" s="339"/>
    </row>
    <row r="1389" spans="1:11" s="68" customFormat="1" ht="30" customHeight="1">
      <c r="A1389" s="107">
        <v>9</v>
      </c>
      <c r="B1389" s="341" t="s">
        <v>10</v>
      </c>
      <c r="C1389" s="296"/>
      <c r="D1389" s="296"/>
      <c r="E1389" s="339"/>
    </row>
    <row r="1390" spans="1:11" s="68" customFormat="1" ht="30" customHeight="1">
      <c r="A1390" s="107"/>
      <c r="B1390" s="342"/>
      <c r="C1390" s="296"/>
      <c r="D1390" s="296"/>
      <c r="E1390" s="339"/>
    </row>
    <row r="1391" spans="1:11" s="68" customFormat="1" ht="30" customHeight="1">
      <c r="A1391" s="107">
        <v>10</v>
      </c>
      <c r="B1391" s="100" t="s">
        <v>65</v>
      </c>
      <c r="C1391" s="296">
        <f>VLOOKUP(E1369,PragNondi!$B$9:$J$78,4,0)</f>
        <v>0</v>
      </c>
      <c r="D1391" s="296"/>
      <c r="E1391" s="339"/>
    </row>
    <row r="1392" spans="1:11" s="68" customFormat="1" ht="30" customHeight="1">
      <c r="A1392" s="107">
        <v>11</v>
      </c>
      <c r="B1392" s="100" t="s">
        <v>74</v>
      </c>
      <c r="C1392" s="296">
        <f>VLOOKUP(E1369,PragNondi!$B$9:$J$78,5,0)</f>
        <v>0</v>
      </c>
      <c r="D1392" s="296"/>
      <c r="E1392" s="339"/>
    </row>
    <row r="1393" spans="1:11" s="68" customFormat="1" ht="30" customHeight="1">
      <c r="A1393" s="107">
        <v>12</v>
      </c>
      <c r="B1393" s="100" t="s">
        <v>75</v>
      </c>
      <c r="C1393" s="296">
        <f>VLOOKUP(E1369,PragNondi!$B$9:$J$78,6,0)</f>
        <v>0</v>
      </c>
      <c r="D1393" s="296"/>
      <c r="E1393" s="339"/>
    </row>
    <row r="1394" spans="1:11" s="68" customFormat="1" ht="30" customHeight="1" thickBot="1">
      <c r="A1394" s="108">
        <v>13</v>
      </c>
      <c r="B1394" s="109" t="s">
        <v>76</v>
      </c>
      <c r="C1394" s="289" t="s">
        <v>823</v>
      </c>
      <c r="D1394" s="289"/>
      <c r="E1394" s="340"/>
    </row>
    <row r="1395" spans="1:11" s="68" customFormat="1" ht="30" customHeight="1" thickBot="1"/>
    <row r="1396" spans="1:11" ht="28.5" customHeight="1">
      <c r="A1396" s="101"/>
      <c r="B1396" s="345" t="s">
        <v>1230</v>
      </c>
      <c r="C1396" s="345"/>
      <c r="D1396" s="345"/>
      <c r="E1396" s="346"/>
    </row>
    <row r="1397" spans="1:11" ht="20.25" customHeight="1">
      <c r="A1397" s="102"/>
      <c r="B1397" s="347" t="str">
        <f>students!$G$2</f>
        <v xml:space="preserve">जिल्हा परिषद प्राथमिक शाळा कोपर्डे </v>
      </c>
      <c r="C1397" s="347"/>
      <c r="D1397" s="347"/>
      <c r="E1397" s="348"/>
    </row>
    <row r="1398" spans="1:11" ht="5.25" customHeight="1" thickBot="1">
      <c r="A1398" s="103"/>
      <c r="B1398" s="64"/>
      <c r="C1398" s="349"/>
      <c r="D1398" s="349"/>
      <c r="E1398" s="104"/>
    </row>
    <row r="1399" spans="1:11" ht="20.25" customHeight="1" thickBot="1">
      <c r="A1399" s="102"/>
      <c r="B1399" s="65" t="s">
        <v>52</v>
      </c>
      <c r="C1399" s="350">
        <f>VLOOKUP(E1400,students!$B$8:$D$57,3,0)</f>
        <v>0</v>
      </c>
      <c r="D1399" s="350"/>
      <c r="E1399" s="105" t="s">
        <v>760</v>
      </c>
      <c r="H1399" s="112" t="s">
        <v>730</v>
      </c>
    </row>
    <row r="1400" spans="1:11" ht="20.25" customHeight="1">
      <c r="A1400" s="102"/>
      <c r="B1400" s="65" t="s">
        <v>28</v>
      </c>
      <c r="C1400" s="66" t="str">
        <f>students!$M$2</f>
        <v>पहिली</v>
      </c>
      <c r="D1400" s="65" t="s">
        <v>71</v>
      </c>
      <c r="E1400" s="110">
        <v>46</v>
      </c>
    </row>
    <row r="1401" spans="1:11" ht="6" customHeight="1">
      <c r="A1401" s="102"/>
      <c r="E1401" s="105"/>
    </row>
    <row r="1402" spans="1:11" s="68" customFormat="1" ht="28.5" customHeight="1">
      <c r="A1402" s="351" t="s">
        <v>728</v>
      </c>
      <c r="B1402" s="332"/>
      <c r="C1402" s="332"/>
      <c r="D1402" s="332"/>
      <c r="E1402" s="352"/>
      <c r="H1402" s="280" t="s">
        <v>731</v>
      </c>
      <c r="I1402" s="280"/>
      <c r="J1402" s="280"/>
    </row>
    <row r="1403" spans="1:11" s="68" customFormat="1" ht="16.5" customHeight="1">
      <c r="A1403" s="106"/>
      <c r="B1403" s="99" t="s">
        <v>60</v>
      </c>
      <c r="C1403" s="296" t="s">
        <v>72</v>
      </c>
      <c r="D1403" s="296"/>
      <c r="E1403" s="339"/>
      <c r="H1403" s="280"/>
      <c r="I1403" s="280"/>
      <c r="J1403" s="280"/>
    </row>
    <row r="1404" spans="1:11" s="68" customFormat="1" ht="30" customHeight="1">
      <c r="A1404" s="107">
        <v>1</v>
      </c>
      <c r="B1404" s="341" t="s">
        <v>73</v>
      </c>
      <c r="C1404" s="296" t="s">
        <v>695</v>
      </c>
      <c r="D1404" s="296"/>
      <c r="E1404" s="339"/>
      <c r="H1404" s="280"/>
      <c r="I1404" s="280"/>
      <c r="J1404" s="280"/>
    </row>
    <row r="1405" spans="1:11" s="68" customFormat="1" ht="30" customHeight="1">
      <c r="A1405" s="107"/>
      <c r="B1405" s="342"/>
      <c r="C1405" s="296" t="s">
        <v>702</v>
      </c>
      <c r="D1405" s="296"/>
      <c r="E1405" s="339"/>
    </row>
    <row r="1406" spans="1:11" s="68" customFormat="1" ht="30" customHeight="1">
      <c r="A1406" s="33">
        <v>2</v>
      </c>
      <c r="B1406" s="341" t="s">
        <v>3</v>
      </c>
      <c r="C1406" s="296" t="s">
        <v>697</v>
      </c>
      <c r="D1406" s="296"/>
      <c r="E1406" s="339"/>
      <c r="H1406" s="353" t="s">
        <v>736</v>
      </c>
      <c r="I1406" s="353"/>
      <c r="J1406" s="353"/>
      <c r="K1406" s="353"/>
    </row>
    <row r="1407" spans="1:11" s="68" customFormat="1" ht="30" customHeight="1">
      <c r="A1407" s="107"/>
      <c r="B1407" s="342"/>
      <c r="C1407" s="296"/>
      <c r="D1407" s="296"/>
      <c r="E1407" s="339"/>
      <c r="H1407" s="353"/>
      <c r="I1407" s="353"/>
      <c r="J1407" s="353"/>
      <c r="K1407" s="353"/>
    </row>
    <row r="1408" spans="1:11" s="68" customFormat="1" ht="30" customHeight="1">
      <c r="A1408" s="107">
        <v>3</v>
      </c>
      <c r="B1408" s="341" t="s">
        <v>4</v>
      </c>
      <c r="C1408" s="296"/>
      <c r="D1408" s="296"/>
      <c r="E1408" s="339"/>
      <c r="H1408" s="353"/>
      <c r="I1408" s="353"/>
      <c r="J1408" s="353"/>
      <c r="K1408" s="353"/>
    </row>
    <row r="1409" spans="1:5" s="68" customFormat="1" ht="30" customHeight="1">
      <c r="A1409" s="107"/>
      <c r="B1409" s="342"/>
      <c r="C1409" s="296" t="s">
        <v>762</v>
      </c>
      <c r="D1409" s="296"/>
      <c r="E1409" s="339"/>
    </row>
    <row r="1410" spans="1:5" s="68" customFormat="1" ht="30" customHeight="1">
      <c r="A1410" s="33">
        <v>4</v>
      </c>
      <c r="B1410" s="341" t="s">
        <v>5</v>
      </c>
      <c r="C1410" s="296"/>
      <c r="D1410" s="296"/>
      <c r="E1410" s="339"/>
    </row>
    <row r="1411" spans="1:5" s="68" customFormat="1" ht="30" customHeight="1">
      <c r="A1411" s="107"/>
      <c r="B1411" s="342"/>
      <c r="C1411" s="296"/>
      <c r="D1411" s="296"/>
      <c r="E1411" s="339"/>
    </row>
    <row r="1412" spans="1:5" s="68" customFormat="1" ht="30" customHeight="1">
      <c r="A1412" s="107">
        <v>5</v>
      </c>
      <c r="B1412" s="343" t="s">
        <v>726</v>
      </c>
      <c r="C1412" s="296"/>
      <c r="D1412" s="296"/>
      <c r="E1412" s="339"/>
    </row>
    <row r="1413" spans="1:5" s="68" customFormat="1" ht="30" customHeight="1">
      <c r="A1413" s="107"/>
      <c r="B1413" s="344"/>
      <c r="C1413" s="296"/>
      <c r="D1413" s="296"/>
      <c r="E1413" s="339"/>
    </row>
    <row r="1414" spans="1:5" s="68" customFormat="1" ht="30" customHeight="1">
      <c r="A1414" s="33">
        <v>6</v>
      </c>
      <c r="B1414" s="343" t="s">
        <v>727</v>
      </c>
      <c r="C1414" s="296"/>
      <c r="D1414" s="296"/>
      <c r="E1414" s="339"/>
    </row>
    <row r="1415" spans="1:5" s="68" customFormat="1" ht="30" customHeight="1">
      <c r="A1415" s="107"/>
      <c r="B1415" s="344"/>
      <c r="C1415" s="296"/>
      <c r="D1415" s="296"/>
      <c r="E1415" s="339"/>
    </row>
    <row r="1416" spans="1:5" s="68" customFormat="1" ht="30" customHeight="1">
      <c r="A1416" s="107">
        <v>7</v>
      </c>
      <c r="B1416" s="341" t="s">
        <v>8</v>
      </c>
      <c r="C1416" s="296" t="s">
        <v>711</v>
      </c>
      <c r="D1416" s="296"/>
      <c r="E1416" s="339"/>
    </row>
    <row r="1417" spans="1:5" s="68" customFormat="1" ht="30" customHeight="1">
      <c r="A1417" s="107"/>
      <c r="B1417" s="342"/>
      <c r="C1417" s="296"/>
      <c r="D1417" s="296"/>
      <c r="E1417" s="339"/>
    </row>
    <row r="1418" spans="1:5" s="68" customFormat="1" ht="30" customHeight="1">
      <c r="A1418" s="33">
        <v>8</v>
      </c>
      <c r="B1418" s="341" t="s">
        <v>9</v>
      </c>
      <c r="C1418" s="296"/>
      <c r="D1418" s="296"/>
      <c r="E1418" s="339"/>
    </row>
    <row r="1419" spans="1:5" s="68" customFormat="1" ht="30" customHeight="1">
      <c r="A1419" s="107"/>
      <c r="B1419" s="342"/>
      <c r="C1419" s="296"/>
      <c r="D1419" s="296"/>
      <c r="E1419" s="339"/>
    </row>
    <row r="1420" spans="1:5" s="68" customFormat="1" ht="30" customHeight="1">
      <c r="A1420" s="107">
        <v>9</v>
      </c>
      <c r="B1420" s="341" t="s">
        <v>10</v>
      </c>
      <c r="C1420" s="296"/>
      <c r="D1420" s="296"/>
      <c r="E1420" s="339"/>
    </row>
    <row r="1421" spans="1:5" s="68" customFormat="1" ht="30" customHeight="1">
      <c r="A1421" s="107"/>
      <c r="B1421" s="342"/>
      <c r="C1421" s="296"/>
      <c r="D1421" s="296"/>
      <c r="E1421" s="339"/>
    </row>
    <row r="1422" spans="1:5" s="68" customFormat="1" ht="30" customHeight="1">
      <c r="A1422" s="107">
        <v>10</v>
      </c>
      <c r="B1422" s="100" t="s">
        <v>65</v>
      </c>
      <c r="C1422" s="296">
        <f>VLOOKUP(E1400,PragNondi!$B$9:$J$78,4,0)</f>
        <v>0</v>
      </c>
      <c r="D1422" s="296"/>
      <c r="E1422" s="339"/>
    </row>
    <row r="1423" spans="1:5" s="68" customFormat="1" ht="30" customHeight="1">
      <c r="A1423" s="107">
        <v>11</v>
      </c>
      <c r="B1423" s="100" t="s">
        <v>74</v>
      </c>
      <c r="C1423" s="296">
        <f>VLOOKUP(E1400,PragNondi!$B$9:$J$78,5,0)</f>
        <v>0</v>
      </c>
      <c r="D1423" s="296"/>
      <c r="E1423" s="339"/>
    </row>
    <row r="1424" spans="1:5" s="68" customFormat="1" ht="30" customHeight="1">
      <c r="A1424" s="107">
        <v>12</v>
      </c>
      <c r="B1424" s="100" t="s">
        <v>75</v>
      </c>
      <c r="C1424" s="296">
        <f>VLOOKUP(E1400,PragNondi!$B$9:$J$78,6,0)</f>
        <v>0</v>
      </c>
      <c r="D1424" s="296"/>
      <c r="E1424" s="339"/>
    </row>
    <row r="1425" spans="1:11" s="68" customFormat="1" ht="30" customHeight="1" thickBot="1">
      <c r="A1425" s="108">
        <v>13</v>
      </c>
      <c r="B1425" s="109" t="s">
        <v>76</v>
      </c>
      <c r="C1425" s="289" t="s">
        <v>823</v>
      </c>
      <c r="D1425" s="289"/>
      <c r="E1425" s="340"/>
    </row>
    <row r="1426" spans="1:11" s="68" customFormat="1" ht="30" customHeight="1" thickBot="1"/>
    <row r="1427" spans="1:11" ht="28.5" customHeight="1">
      <c r="A1427" s="101"/>
      <c r="B1427" s="345" t="s">
        <v>1230</v>
      </c>
      <c r="C1427" s="345"/>
      <c r="D1427" s="345"/>
      <c r="E1427" s="346"/>
    </row>
    <row r="1428" spans="1:11" ht="20.25" customHeight="1">
      <c r="A1428" s="102"/>
      <c r="B1428" s="347" t="str">
        <f>students!$G$2</f>
        <v xml:space="preserve">जिल्हा परिषद प्राथमिक शाळा कोपर्डे </v>
      </c>
      <c r="C1428" s="347"/>
      <c r="D1428" s="347"/>
      <c r="E1428" s="348"/>
    </row>
    <row r="1429" spans="1:11" ht="5.25" customHeight="1" thickBot="1">
      <c r="A1429" s="103"/>
      <c r="B1429" s="64"/>
      <c r="C1429" s="349"/>
      <c r="D1429" s="349"/>
      <c r="E1429" s="104"/>
    </row>
    <row r="1430" spans="1:11" ht="20.25" customHeight="1" thickBot="1">
      <c r="A1430" s="102"/>
      <c r="B1430" s="65" t="s">
        <v>52</v>
      </c>
      <c r="C1430" s="350">
        <f>VLOOKUP(E1431,students!$B$8:$D$57,3,0)</f>
        <v>0</v>
      </c>
      <c r="D1430" s="350"/>
      <c r="E1430" s="105" t="s">
        <v>760</v>
      </c>
      <c r="H1430" s="112" t="s">
        <v>730</v>
      </c>
    </row>
    <row r="1431" spans="1:11" ht="20.25" customHeight="1">
      <c r="A1431" s="102"/>
      <c r="B1431" s="65" t="s">
        <v>28</v>
      </c>
      <c r="C1431" s="66" t="str">
        <f>students!$M$2</f>
        <v>पहिली</v>
      </c>
      <c r="D1431" s="65" t="s">
        <v>71</v>
      </c>
      <c r="E1431" s="110">
        <v>47</v>
      </c>
    </row>
    <row r="1432" spans="1:11" ht="6" customHeight="1">
      <c r="A1432" s="102"/>
      <c r="E1432" s="105"/>
    </row>
    <row r="1433" spans="1:11" s="68" customFormat="1" ht="28.5" customHeight="1">
      <c r="A1433" s="351" t="s">
        <v>728</v>
      </c>
      <c r="B1433" s="332"/>
      <c r="C1433" s="332"/>
      <c r="D1433" s="332"/>
      <c r="E1433" s="352"/>
      <c r="H1433" s="280" t="s">
        <v>731</v>
      </c>
      <c r="I1433" s="280"/>
      <c r="J1433" s="280"/>
    </row>
    <row r="1434" spans="1:11" s="68" customFormat="1" ht="16.5" customHeight="1">
      <c r="A1434" s="106"/>
      <c r="B1434" s="99" t="s">
        <v>60</v>
      </c>
      <c r="C1434" s="296" t="s">
        <v>72</v>
      </c>
      <c r="D1434" s="296"/>
      <c r="E1434" s="339"/>
      <c r="H1434" s="280"/>
      <c r="I1434" s="280"/>
      <c r="J1434" s="280"/>
    </row>
    <row r="1435" spans="1:11" s="68" customFormat="1" ht="30" customHeight="1">
      <c r="A1435" s="107">
        <v>1</v>
      </c>
      <c r="B1435" s="341" t="s">
        <v>73</v>
      </c>
      <c r="C1435" s="296" t="s">
        <v>695</v>
      </c>
      <c r="D1435" s="296"/>
      <c r="E1435" s="339"/>
      <c r="H1435" s="280"/>
      <c r="I1435" s="280"/>
      <c r="J1435" s="280"/>
    </row>
    <row r="1436" spans="1:11" s="68" customFormat="1" ht="30" customHeight="1">
      <c r="A1436" s="107"/>
      <c r="B1436" s="342"/>
      <c r="C1436" s="296" t="s">
        <v>702</v>
      </c>
      <c r="D1436" s="296"/>
      <c r="E1436" s="339"/>
    </row>
    <row r="1437" spans="1:11" s="68" customFormat="1" ht="30" customHeight="1">
      <c r="A1437" s="33">
        <v>2</v>
      </c>
      <c r="B1437" s="341" t="s">
        <v>3</v>
      </c>
      <c r="C1437" s="296" t="s">
        <v>697</v>
      </c>
      <c r="D1437" s="296"/>
      <c r="E1437" s="339"/>
      <c r="H1437" s="353" t="s">
        <v>736</v>
      </c>
      <c r="I1437" s="353"/>
      <c r="J1437" s="353"/>
      <c r="K1437" s="353"/>
    </row>
    <row r="1438" spans="1:11" s="68" customFormat="1" ht="30" customHeight="1">
      <c r="A1438" s="107"/>
      <c r="B1438" s="342"/>
      <c r="C1438" s="296"/>
      <c r="D1438" s="296"/>
      <c r="E1438" s="339"/>
      <c r="H1438" s="353"/>
      <c r="I1438" s="353"/>
      <c r="J1438" s="353"/>
      <c r="K1438" s="353"/>
    </row>
    <row r="1439" spans="1:11" s="68" customFormat="1" ht="30" customHeight="1">
      <c r="A1439" s="107">
        <v>3</v>
      </c>
      <c r="B1439" s="341" t="s">
        <v>4</v>
      </c>
      <c r="C1439" s="296"/>
      <c r="D1439" s="296"/>
      <c r="E1439" s="339"/>
      <c r="H1439" s="353"/>
      <c r="I1439" s="353"/>
      <c r="J1439" s="353"/>
      <c r="K1439" s="353"/>
    </row>
    <row r="1440" spans="1:11" s="68" customFormat="1" ht="30" customHeight="1">
      <c r="A1440" s="107"/>
      <c r="B1440" s="342"/>
      <c r="C1440" s="296" t="s">
        <v>762</v>
      </c>
      <c r="D1440" s="296"/>
      <c r="E1440" s="339"/>
    </row>
    <row r="1441" spans="1:5" s="68" customFormat="1" ht="30" customHeight="1">
      <c r="A1441" s="33">
        <v>4</v>
      </c>
      <c r="B1441" s="341" t="s">
        <v>5</v>
      </c>
      <c r="C1441" s="296"/>
      <c r="D1441" s="296"/>
      <c r="E1441" s="339"/>
    </row>
    <row r="1442" spans="1:5" s="68" customFormat="1" ht="30" customHeight="1">
      <c r="A1442" s="107"/>
      <c r="B1442" s="342"/>
      <c r="C1442" s="296"/>
      <c r="D1442" s="296"/>
      <c r="E1442" s="339"/>
    </row>
    <row r="1443" spans="1:5" s="68" customFormat="1" ht="30" customHeight="1">
      <c r="A1443" s="107">
        <v>5</v>
      </c>
      <c r="B1443" s="343" t="s">
        <v>726</v>
      </c>
      <c r="C1443" s="296"/>
      <c r="D1443" s="296"/>
      <c r="E1443" s="339"/>
    </row>
    <row r="1444" spans="1:5" s="68" customFormat="1" ht="30" customHeight="1">
      <c r="A1444" s="107"/>
      <c r="B1444" s="344"/>
      <c r="C1444" s="296"/>
      <c r="D1444" s="296"/>
      <c r="E1444" s="339"/>
    </row>
    <row r="1445" spans="1:5" s="68" customFormat="1" ht="30" customHeight="1">
      <c r="A1445" s="33">
        <v>6</v>
      </c>
      <c r="B1445" s="343" t="s">
        <v>727</v>
      </c>
      <c r="C1445" s="296"/>
      <c r="D1445" s="296"/>
      <c r="E1445" s="339"/>
    </row>
    <row r="1446" spans="1:5" s="68" customFormat="1" ht="30" customHeight="1">
      <c r="A1446" s="107"/>
      <c r="B1446" s="344"/>
      <c r="C1446" s="296"/>
      <c r="D1446" s="296"/>
      <c r="E1446" s="339"/>
    </row>
    <row r="1447" spans="1:5" s="68" customFormat="1" ht="30" customHeight="1">
      <c r="A1447" s="107">
        <v>7</v>
      </c>
      <c r="B1447" s="341" t="s">
        <v>8</v>
      </c>
      <c r="C1447" s="296" t="s">
        <v>711</v>
      </c>
      <c r="D1447" s="296"/>
      <c r="E1447" s="339"/>
    </row>
    <row r="1448" spans="1:5" s="68" customFormat="1" ht="30" customHeight="1">
      <c r="A1448" s="107"/>
      <c r="B1448" s="342"/>
      <c r="C1448" s="296"/>
      <c r="D1448" s="296"/>
      <c r="E1448" s="339"/>
    </row>
    <row r="1449" spans="1:5" s="68" customFormat="1" ht="30" customHeight="1">
      <c r="A1449" s="33">
        <v>8</v>
      </c>
      <c r="B1449" s="341" t="s">
        <v>9</v>
      </c>
      <c r="C1449" s="296"/>
      <c r="D1449" s="296"/>
      <c r="E1449" s="339"/>
    </row>
    <row r="1450" spans="1:5" s="68" customFormat="1" ht="30" customHeight="1">
      <c r="A1450" s="107"/>
      <c r="B1450" s="342"/>
      <c r="C1450" s="296"/>
      <c r="D1450" s="296"/>
      <c r="E1450" s="339"/>
    </row>
    <row r="1451" spans="1:5" s="68" customFormat="1" ht="30" customHeight="1">
      <c r="A1451" s="107">
        <v>9</v>
      </c>
      <c r="B1451" s="341" t="s">
        <v>10</v>
      </c>
      <c r="C1451" s="296"/>
      <c r="D1451" s="296"/>
      <c r="E1451" s="339"/>
    </row>
    <row r="1452" spans="1:5" s="68" customFormat="1" ht="30" customHeight="1">
      <c r="A1452" s="107"/>
      <c r="B1452" s="342"/>
      <c r="C1452" s="296"/>
      <c r="D1452" s="296"/>
      <c r="E1452" s="339"/>
    </row>
    <row r="1453" spans="1:5" s="68" customFormat="1" ht="30" customHeight="1">
      <c r="A1453" s="107">
        <v>10</v>
      </c>
      <c r="B1453" s="100" t="s">
        <v>65</v>
      </c>
      <c r="C1453" s="296">
        <f>VLOOKUP(E1431,PragNondi!$B$9:$J$78,4,0)</f>
        <v>0</v>
      </c>
      <c r="D1453" s="296"/>
      <c r="E1453" s="339"/>
    </row>
    <row r="1454" spans="1:5" s="68" customFormat="1" ht="30" customHeight="1">
      <c r="A1454" s="107">
        <v>11</v>
      </c>
      <c r="B1454" s="100" t="s">
        <v>74</v>
      </c>
      <c r="C1454" s="296">
        <f>VLOOKUP(E1431,PragNondi!$B$9:$J$78,5,0)</f>
        <v>0</v>
      </c>
      <c r="D1454" s="296"/>
      <c r="E1454" s="339"/>
    </row>
    <row r="1455" spans="1:5" s="68" customFormat="1" ht="30" customHeight="1">
      <c r="A1455" s="107">
        <v>12</v>
      </c>
      <c r="B1455" s="100" t="s">
        <v>75</v>
      </c>
      <c r="C1455" s="296">
        <f>VLOOKUP(E1431,PragNondi!$B$9:$J$78,6,0)</f>
        <v>0</v>
      </c>
      <c r="D1455" s="296"/>
      <c r="E1455" s="339"/>
    </row>
    <row r="1456" spans="1:5" s="68" customFormat="1" ht="30" customHeight="1" thickBot="1">
      <c r="A1456" s="108">
        <v>13</v>
      </c>
      <c r="B1456" s="109" t="s">
        <v>76</v>
      </c>
      <c r="C1456" s="289" t="s">
        <v>823</v>
      </c>
      <c r="D1456" s="289"/>
      <c r="E1456" s="340"/>
    </row>
    <row r="1457" spans="1:11" s="68" customFormat="1" ht="30" customHeight="1" thickBot="1"/>
    <row r="1458" spans="1:11" ht="28.5" customHeight="1">
      <c r="A1458" s="101"/>
      <c r="B1458" s="345" t="s">
        <v>1230</v>
      </c>
      <c r="C1458" s="345"/>
      <c r="D1458" s="345"/>
      <c r="E1458" s="346"/>
    </row>
    <row r="1459" spans="1:11" ht="20.25" customHeight="1">
      <c r="A1459" s="102"/>
      <c r="B1459" s="347" t="str">
        <f>students!$G$2</f>
        <v xml:space="preserve">जिल्हा परिषद प्राथमिक शाळा कोपर्डे </v>
      </c>
      <c r="C1459" s="347"/>
      <c r="D1459" s="347"/>
      <c r="E1459" s="348"/>
    </row>
    <row r="1460" spans="1:11" ht="5.25" customHeight="1" thickBot="1">
      <c r="A1460" s="103"/>
      <c r="B1460" s="64"/>
      <c r="C1460" s="349"/>
      <c r="D1460" s="349"/>
      <c r="E1460" s="104"/>
    </row>
    <row r="1461" spans="1:11" ht="20.25" customHeight="1" thickBot="1">
      <c r="A1461" s="102"/>
      <c r="B1461" s="65" t="s">
        <v>52</v>
      </c>
      <c r="C1461" s="350">
        <f>VLOOKUP(E1462,students!$B$8:$D$57,3,0)</f>
        <v>0</v>
      </c>
      <c r="D1461" s="350"/>
      <c r="E1461" s="105" t="s">
        <v>760</v>
      </c>
      <c r="H1461" s="112" t="s">
        <v>730</v>
      </c>
    </row>
    <row r="1462" spans="1:11" ht="20.25" customHeight="1">
      <c r="A1462" s="102"/>
      <c r="B1462" s="65" t="s">
        <v>28</v>
      </c>
      <c r="C1462" s="66" t="str">
        <f>students!$M$2</f>
        <v>पहिली</v>
      </c>
      <c r="D1462" s="65" t="s">
        <v>71</v>
      </c>
      <c r="E1462" s="110">
        <v>48</v>
      </c>
    </row>
    <row r="1463" spans="1:11" ht="6" customHeight="1">
      <c r="A1463" s="102"/>
      <c r="E1463" s="105"/>
    </row>
    <row r="1464" spans="1:11" s="68" customFormat="1" ht="28.5" customHeight="1">
      <c r="A1464" s="351" t="s">
        <v>728</v>
      </c>
      <c r="B1464" s="332"/>
      <c r="C1464" s="332"/>
      <c r="D1464" s="332"/>
      <c r="E1464" s="352"/>
      <c r="H1464" s="280" t="s">
        <v>731</v>
      </c>
      <c r="I1464" s="280"/>
      <c r="J1464" s="280"/>
    </row>
    <row r="1465" spans="1:11" s="68" customFormat="1" ht="16.5" customHeight="1">
      <c r="A1465" s="106"/>
      <c r="B1465" s="99" t="s">
        <v>60</v>
      </c>
      <c r="C1465" s="296" t="s">
        <v>72</v>
      </c>
      <c r="D1465" s="296"/>
      <c r="E1465" s="339"/>
      <c r="H1465" s="280"/>
      <c r="I1465" s="280"/>
      <c r="J1465" s="280"/>
    </row>
    <row r="1466" spans="1:11" s="68" customFormat="1" ht="30" customHeight="1">
      <c r="A1466" s="107">
        <v>1</v>
      </c>
      <c r="B1466" s="341" t="s">
        <v>73</v>
      </c>
      <c r="C1466" s="296" t="s">
        <v>695</v>
      </c>
      <c r="D1466" s="296"/>
      <c r="E1466" s="339"/>
      <c r="H1466" s="280"/>
      <c r="I1466" s="280"/>
      <c r="J1466" s="280"/>
    </row>
    <row r="1467" spans="1:11" s="68" customFormat="1" ht="30" customHeight="1">
      <c r="A1467" s="107"/>
      <c r="B1467" s="342"/>
      <c r="C1467" s="296" t="s">
        <v>702</v>
      </c>
      <c r="D1467" s="296"/>
      <c r="E1467" s="339"/>
    </row>
    <row r="1468" spans="1:11" s="68" customFormat="1" ht="30" customHeight="1">
      <c r="A1468" s="33">
        <v>2</v>
      </c>
      <c r="B1468" s="341" t="s">
        <v>3</v>
      </c>
      <c r="C1468" s="296" t="s">
        <v>697</v>
      </c>
      <c r="D1468" s="296"/>
      <c r="E1468" s="339"/>
      <c r="H1468" s="353" t="s">
        <v>736</v>
      </c>
      <c r="I1468" s="353"/>
      <c r="J1468" s="353"/>
      <c r="K1468" s="353"/>
    </row>
    <row r="1469" spans="1:11" s="68" customFormat="1" ht="30" customHeight="1">
      <c r="A1469" s="107"/>
      <c r="B1469" s="342"/>
      <c r="C1469" s="296"/>
      <c r="D1469" s="296"/>
      <c r="E1469" s="339"/>
      <c r="H1469" s="353"/>
      <c r="I1469" s="353"/>
      <c r="J1469" s="353"/>
      <c r="K1469" s="353"/>
    </row>
    <row r="1470" spans="1:11" s="68" customFormat="1" ht="30" customHeight="1">
      <c r="A1470" s="107">
        <v>3</v>
      </c>
      <c r="B1470" s="341" t="s">
        <v>4</v>
      </c>
      <c r="C1470" s="296"/>
      <c r="D1470" s="296"/>
      <c r="E1470" s="339"/>
      <c r="H1470" s="353"/>
      <c r="I1470" s="353"/>
      <c r="J1470" s="353"/>
      <c r="K1470" s="353"/>
    </row>
    <row r="1471" spans="1:11" s="68" customFormat="1" ht="30" customHeight="1">
      <c r="A1471" s="107"/>
      <c r="B1471" s="342"/>
      <c r="C1471" s="296" t="s">
        <v>762</v>
      </c>
      <c r="D1471" s="296"/>
      <c r="E1471" s="339"/>
    </row>
    <row r="1472" spans="1:11" s="68" customFormat="1" ht="30" customHeight="1">
      <c r="A1472" s="33">
        <v>4</v>
      </c>
      <c r="B1472" s="341" t="s">
        <v>5</v>
      </c>
      <c r="C1472" s="296"/>
      <c r="D1472" s="296"/>
      <c r="E1472" s="339"/>
    </row>
    <row r="1473" spans="1:5" s="68" customFormat="1" ht="30" customHeight="1">
      <c r="A1473" s="107"/>
      <c r="B1473" s="342"/>
      <c r="C1473" s="296"/>
      <c r="D1473" s="296"/>
      <c r="E1473" s="339"/>
    </row>
    <row r="1474" spans="1:5" s="68" customFormat="1" ht="30" customHeight="1">
      <c r="A1474" s="107">
        <v>5</v>
      </c>
      <c r="B1474" s="343" t="s">
        <v>726</v>
      </c>
      <c r="C1474" s="296"/>
      <c r="D1474" s="296"/>
      <c r="E1474" s="339"/>
    </row>
    <row r="1475" spans="1:5" s="68" customFormat="1" ht="30" customHeight="1">
      <c r="A1475" s="107"/>
      <c r="B1475" s="344"/>
      <c r="C1475" s="296"/>
      <c r="D1475" s="296"/>
      <c r="E1475" s="339"/>
    </row>
    <row r="1476" spans="1:5" s="68" customFormat="1" ht="30" customHeight="1">
      <c r="A1476" s="33">
        <v>6</v>
      </c>
      <c r="B1476" s="343" t="s">
        <v>727</v>
      </c>
      <c r="C1476" s="296"/>
      <c r="D1476" s="296"/>
      <c r="E1476" s="339"/>
    </row>
    <row r="1477" spans="1:5" s="68" customFormat="1" ht="30" customHeight="1">
      <c r="A1477" s="107"/>
      <c r="B1477" s="344"/>
      <c r="C1477" s="296"/>
      <c r="D1477" s="296"/>
      <c r="E1477" s="339"/>
    </row>
    <row r="1478" spans="1:5" s="68" customFormat="1" ht="30" customHeight="1">
      <c r="A1478" s="107">
        <v>7</v>
      </c>
      <c r="B1478" s="341" t="s">
        <v>8</v>
      </c>
      <c r="C1478" s="296" t="s">
        <v>711</v>
      </c>
      <c r="D1478" s="296"/>
      <c r="E1478" s="339"/>
    </row>
    <row r="1479" spans="1:5" s="68" customFormat="1" ht="30" customHeight="1">
      <c r="A1479" s="107"/>
      <c r="B1479" s="342"/>
      <c r="C1479" s="296"/>
      <c r="D1479" s="296"/>
      <c r="E1479" s="339"/>
    </row>
    <row r="1480" spans="1:5" s="68" customFormat="1" ht="30" customHeight="1">
      <c r="A1480" s="33">
        <v>8</v>
      </c>
      <c r="B1480" s="341" t="s">
        <v>9</v>
      </c>
      <c r="C1480" s="296"/>
      <c r="D1480" s="296"/>
      <c r="E1480" s="339"/>
    </row>
    <row r="1481" spans="1:5" s="68" customFormat="1" ht="30" customHeight="1">
      <c r="A1481" s="107"/>
      <c r="B1481" s="342"/>
      <c r="C1481" s="296"/>
      <c r="D1481" s="296"/>
      <c r="E1481" s="339"/>
    </row>
    <row r="1482" spans="1:5" s="68" customFormat="1" ht="30" customHeight="1">
      <c r="A1482" s="107">
        <v>9</v>
      </c>
      <c r="B1482" s="341" t="s">
        <v>10</v>
      </c>
      <c r="C1482" s="296"/>
      <c r="D1482" s="296"/>
      <c r="E1482" s="339"/>
    </row>
    <row r="1483" spans="1:5" s="68" customFormat="1" ht="30" customHeight="1">
      <c r="A1483" s="107"/>
      <c r="B1483" s="342"/>
      <c r="C1483" s="296"/>
      <c r="D1483" s="296"/>
      <c r="E1483" s="339"/>
    </row>
    <row r="1484" spans="1:5" s="68" customFormat="1" ht="30" customHeight="1">
      <c r="A1484" s="107">
        <v>10</v>
      </c>
      <c r="B1484" s="100" t="s">
        <v>65</v>
      </c>
      <c r="C1484" s="296">
        <f>VLOOKUP(E1462,PragNondi!$B$9:$J$78,4,0)</f>
        <v>0</v>
      </c>
      <c r="D1484" s="296"/>
      <c r="E1484" s="339"/>
    </row>
    <row r="1485" spans="1:5" s="68" customFormat="1" ht="30" customHeight="1">
      <c r="A1485" s="107">
        <v>11</v>
      </c>
      <c r="B1485" s="100" t="s">
        <v>74</v>
      </c>
      <c r="C1485" s="296">
        <f>VLOOKUP(E1462,PragNondi!$B$9:$J$78,5,0)</f>
        <v>0</v>
      </c>
      <c r="D1485" s="296"/>
      <c r="E1485" s="339"/>
    </row>
    <row r="1486" spans="1:5" s="68" customFormat="1" ht="30" customHeight="1">
      <c r="A1486" s="107">
        <v>12</v>
      </c>
      <c r="B1486" s="100" t="s">
        <v>75</v>
      </c>
      <c r="C1486" s="296">
        <f>VLOOKUP(E1462,PragNondi!$B$9:$J$78,6,0)</f>
        <v>0</v>
      </c>
      <c r="D1486" s="296"/>
      <c r="E1486" s="339"/>
    </row>
    <row r="1487" spans="1:5" s="68" customFormat="1" ht="30" customHeight="1" thickBot="1">
      <c r="A1487" s="108">
        <v>13</v>
      </c>
      <c r="B1487" s="109" t="s">
        <v>76</v>
      </c>
      <c r="C1487" s="289" t="s">
        <v>823</v>
      </c>
      <c r="D1487" s="289"/>
      <c r="E1487" s="340"/>
    </row>
    <row r="1488" spans="1:5" s="68" customFormat="1" ht="30" customHeight="1" thickBot="1"/>
    <row r="1489" spans="1:11" ht="28.5" customHeight="1">
      <c r="A1489" s="101"/>
      <c r="B1489" s="345" t="s">
        <v>1230</v>
      </c>
      <c r="C1489" s="345"/>
      <c r="D1489" s="345"/>
      <c r="E1489" s="346"/>
    </row>
    <row r="1490" spans="1:11" ht="20.25" customHeight="1">
      <c r="A1490" s="102"/>
      <c r="B1490" s="347" t="str">
        <f>students!$G$2</f>
        <v xml:space="preserve">जिल्हा परिषद प्राथमिक शाळा कोपर्डे </v>
      </c>
      <c r="C1490" s="347"/>
      <c r="D1490" s="347"/>
      <c r="E1490" s="348"/>
    </row>
    <row r="1491" spans="1:11" ht="5.25" customHeight="1" thickBot="1">
      <c r="A1491" s="103"/>
      <c r="B1491" s="64"/>
      <c r="C1491" s="349"/>
      <c r="D1491" s="349"/>
      <c r="E1491" s="104"/>
    </row>
    <row r="1492" spans="1:11" ht="20.25" customHeight="1" thickBot="1">
      <c r="A1492" s="102"/>
      <c r="B1492" s="65" t="s">
        <v>52</v>
      </c>
      <c r="C1492" s="350">
        <f>VLOOKUP(E1493,students!$B$8:$D$57,3,0)</f>
        <v>0</v>
      </c>
      <c r="D1492" s="350"/>
      <c r="E1492" s="105" t="s">
        <v>760</v>
      </c>
      <c r="H1492" s="112" t="s">
        <v>730</v>
      </c>
    </row>
    <row r="1493" spans="1:11" ht="20.25" customHeight="1">
      <c r="A1493" s="102"/>
      <c r="B1493" s="65" t="s">
        <v>28</v>
      </c>
      <c r="C1493" s="66" t="str">
        <f>students!$M$2</f>
        <v>पहिली</v>
      </c>
      <c r="D1493" s="65" t="s">
        <v>71</v>
      </c>
      <c r="E1493" s="110">
        <v>49</v>
      </c>
    </row>
    <row r="1494" spans="1:11" ht="6" customHeight="1">
      <c r="A1494" s="102"/>
      <c r="E1494" s="105"/>
    </row>
    <row r="1495" spans="1:11" s="68" customFormat="1" ht="28.5" customHeight="1">
      <c r="A1495" s="351" t="s">
        <v>728</v>
      </c>
      <c r="B1495" s="332"/>
      <c r="C1495" s="332"/>
      <c r="D1495" s="332"/>
      <c r="E1495" s="352"/>
      <c r="H1495" s="280" t="s">
        <v>731</v>
      </c>
      <c r="I1495" s="280"/>
      <c r="J1495" s="280"/>
    </row>
    <row r="1496" spans="1:11" s="68" customFormat="1" ht="16.5" customHeight="1">
      <c r="A1496" s="106"/>
      <c r="B1496" s="99" t="s">
        <v>60</v>
      </c>
      <c r="C1496" s="296" t="s">
        <v>72</v>
      </c>
      <c r="D1496" s="296"/>
      <c r="E1496" s="339"/>
      <c r="H1496" s="280"/>
      <c r="I1496" s="280"/>
      <c r="J1496" s="280"/>
    </row>
    <row r="1497" spans="1:11" s="68" customFormat="1" ht="30" customHeight="1">
      <c r="A1497" s="107">
        <v>1</v>
      </c>
      <c r="B1497" s="341" t="s">
        <v>73</v>
      </c>
      <c r="C1497" s="296" t="s">
        <v>695</v>
      </c>
      <c r="D1497" s="296"/>
      <c r="E1497" s="339"/>
      <c r="H1497" s="280"/>
      <c r="I1497" s="280"/>
      <c r="J1497" s="280"/>
    </row>
    <row r="1498" spans="1:11" s="68" customFormat="1" ht="30" customHeight="1">
      <c r="A1498" s="107"/>
      <c r="B1498" s="342"/>
      <c r="C1498" s="296" t="s">
        <v>702</v>
      </c>
      <c r="D1498" s="296"/>
      <c r="E1498" s="339"/>
    </row>
    <row r="1499" spans="1:11" s="68" customFormat="1" ht="30" customHeight="1">
      <c r="A1499" s="33">
        <v>2</v>
      </c>
      <c r="B1499" s="341" t="s">
        <v>3</v>
      </c>
      <c r="C1499" s="296" t="s">
        <v>697</v>
      </c>
      <c r="D1499" s="296"/>
      <c r="E1499" s="339"/>
      <c r="H1499" s="353" t="s">
        <v>736</v>
      </c>
      <c r="I1499" s="353"/>
      <c r="J1499" s="353"/>
      <c r="K1499" s="353"/>
    </row>
    <row r="1500" spans="1:11" s="68" customFormat="1" ht="30" customHeight="1">
      <c r="A1500" s="107"/>
      <c r="B1500" s="342"/>
      <c r="C1500" s="296"/>
      <c r="D1500" s="296"/>
      <c r="E1500" s="339"/>
      <c r="H1500" s="353"/>
      <c r="I1500" s="353"/>
      <c r="J1500" s="353"/>
      <c r="K1500" s="353"/>
    </row>
    <row r="1501" spans="1:11" s="68" customFormat="1" ht="30" customHeight="1">
      <c r="A1501" s="107">
        <v>3</v>
      </c>
      <c r="B1501" s="341" t="s">
        <v>4</v>
      </c>
      <c r="C1501" s="296"/>
      <c r="D1501" s="296"/>
      <c r="E1501" s="339"/>
      <c r="H1501" s="353"/>
      <c r="I1501" s="353"/>
      <c r="J1501" s="353"/>
      <c r="K1501" s="353"/>
    </row>
    <row r="1502" spans="1:11" s="68" customFormat="1" ht="30" customHeight="1">
      <c r="A1502" s="107"/>
      <c r="B1502" s="342"/>
      <c r="C1502" s="296" t="s">
        <v>762</v>
      </c>
      <c r="D1502" s="296"/>
      <c r="E1502" s="339"/>
    </row>
    <row r="1503" spans="1:11" s="68" customFormat="1" ht="30" customHeight="1">
      <c r="A1503" s="33">
        <v>4</v>
      </c>
      <c r="B1503" s="341" t="s">
        <v>5</v>
      </c>
      <c r="C1503" s="296"/>
      <c r="D1503" s="296"/>
      <c r="E1503" s="339"/>
    </row>
    <row r="1504" spans="1:11" s="68" customFormat="1" ht="30" customHeight="1">
      <c r="A1504" s="107"/>
      <c r="B1504" s="342"/>
      <c r="C1504" s="296"/>
      <c r="D1504" s="296"/>
      <c r="E1504" s="339"/>
    </row>
    <row r="1505" spans="1:5" s="68" customFormat="1" ht="30" customHeight="1">
      <c r="A1505" s="107">
        <v>5</v>
      </c>
      <c r="B1505" s="343" t="s">
        <v>726</v>
      </c>
      <c r="C1505" s="296"/>
      <c r="D1505" s="296"/>
      <c r="E1505" s="339"/>
    </row>
    <row r="1506" spans="1:5" s="68" customFormat="1" ht="30" customHeight="1">
      <c r="A1506" s="107"/>
      <c r="B1506" s="344"/>
      <c r="C1506" s="296"/>
      <c r="D1506" s="296"/>
      <c r="E1506" s="339"/>
    </row>
    <row r="1507" spans="1:5" s="68" customFormat="1" ht="30" customHeight="1">
      <c r="A1507" s="33">
        <v>6</v>
      </c>
      <c r="B1507" s="343" t="s">
        <v>727</v>
      </c>
      <c r="C1507" s="296"/>
      <c r="D1507" s="296"/>
      <c r="E1507" s="339"/>
    </row>
    <row r="1508" spans="1:5" s="68" customFormat="1" ht="30" customHeight="1">
      <c r="A1508" s="107"/>
      <c r="B1508" s="344"/>
      <c r="C1508" s="296"/>
      <c r="D1508" s="296"/>
      <c r="E1508" s="339"/>
    </row>
    <row r="1509" spans="1:5" s="68" customFormat="1" ht="30" customHeight="1">
      <c r="A1509" s="107">
        <v>7</v>
      </c>
      <c r="B1509" s="341" t="s">
        <v>8</v>
      </c>
      <c r="C1509" s="296" t="s">
        <v>711</v>
      </c>
      <c r="D1509" s="296"/>
      <c r="E1509" s="339"/>
    </row>
    <row r="1510" spans="1:5" s="68" customFormat="1" ht="30" customHeight="1">
      <c r="A1510" s="107"/>
      <c r="B1510" s="342"/>
      <c r="C1510" s="296"/>
      <c r="D1510" s="296"/>
      <c r="E1510" s="339"/>
    </row>
    <row r="1511" spans="1:5" s="68" customFormat="1" ht="30" customHeight="1">
      <c r="A1511" s="33">
        <v>8</v>
      </c>
      <c r="B1511" s="341" t="s">
        <v>9</v>
      </c>
      <c r="C1511" s="296"/>
      <c r="D1511" s="296"/>
      <c r="E1511" s="339"/>
    </row>
    <row r="1512" spans="1:5" s="68" customFormat="1" ht="30" customHeight="1">
      <c r="A1512" s="107"/>
      <c r="B1512" s="342"/>
      <c r="C1512" s="296"/>
      <c r="D1512" s="296"/>
      <c r="E1512" s="339"/>
    </row>
    <row r="1513" spans="1:5" s="68" customFormat="1" ht="30" customHeight="1">
      <c r="A1513" s="107">
        <v>9</v>
      </c>
      <c r="B1513" s="341" t="s">
        <v>10</v>
      </c>
      <c r="C1513" s="296"/>
      <c r="D1513" s="296"/>
      <c r="E1513" s="339"/>
    </row>
    <row r="1514" spans="1:5" s="68" customFormat="1" ht="30" customHeight="1">
      <c r="A1514" s="107"/>
      <c r="B1514" s="342"/>
      <c r="C1514" s="296"/>
      <c r="D1514" s="296"/>
      <c r="E1514" s="339"/>
    </row>
    <row r="1515" spans="1:5" s="68" customFormat="1" ht="30" customHeight="1">
      <c r="A1515" s="107">
        <v>10</v>
      </c>
      <c r="B1515" s="100" t="s">
        <v>65</v>
      </c>
      <c r="C1515" s="296">
        <f>VLOOKUP(E1493,PragNondi!$B$9:$J$78,4,0)</f>
        <v>0</v>
      </c>
      <c r="D1515" s="296"/>
      <c r="E1515" s="339"/>
    </row>
    <row r="1516" spans="1:5" s="68" customFormat="1" ht="30" customHeight="1">
      <c r="A1516" s="107">
        <v>11</v>
      </c>
      <c r="B1516" s="100" t="s">
        <v>74</v>
      </c>
      <c r="C1516" s="296">
        <f>VLOOKUP(E1493,PragNondi!$B$9:$J$78,5,0)</f>
        <v>0</v>
      </c>
      <c r="D1516" s="296"/>
      <c r="E1516" s="339"/>
    </row>
    <row r="1517" spans="1:5" s="68" customFormat="1" ht="30" customHeight="1">
      <c r="A1517" s="107">
        <v>12</v>
      </c>
      <c r="B1517" s="100" t="s">
        <v>75</v>
      </c>
      <c r="C1517" s="296">
        <f>VLOOKUP(E1493,PragNondi!$B$9:$J$78,6,0)</f>
        <v>0</v>
      </c>
      <c r="D1517" s="296"/>
      <c r="E1517" s="339"/>
    </row>
    <row r="1518" spans="1:5" s="68" customFormat="1" ht="30" customHeight="1" thickBot="1">
      <c r="A1518" s="108">
        <v>13</v>
      </c>
      <c r="B1518" s="109" t="s">
        <v>76</v>
      </c>
      <c r="C1518" s="289" t="s">
        <v>823</v>
      </c>
      <c r="D1518" s="289"/>
      <c r="E1518" s="340"/>
    </row>
    <row r="1519" spans="1:5" s="68" customFormat="1" ht="30" customHeight="1" thickBot="1"/>
    <row r="1520" spans="1:5" ht="28.5" customHeight="1">
      <c r="A1520" s="101"/>
      <c r="B1520" s="345" t="s">
        <v>1230</v>
      </c>
      <c r="C1520" s="345"/>
      <c r="D1520" s="345"/>
      <c r="E1520" s="346"/>
    </row>
    <row r="1521" spans="1:11" ht="20.25" customHeight="1">
      <c r="A1521" s="102"/>
      <c r="B1521" s="347" t="str">
        <f>students!$G$2</f>
        <v xml:space="preserve">जिल्हा परिषद प्राथमिक शाळा कोपर्डे </v>
      </c>
      <c r="C1521" s="347"/>
      <c r="D1521" s="347"/>
      <c r="E1521" s="348"/>
    </row>
    <row r="1522" spans="1:11" ht="5.25" customHeight="1" thickBot="1">
      <c r="A1522" s="103"/>
      <c r="B1522" s="64"/>
      <c r="C1522" s="349"/>
      <c r="D1522" s="349"/>
      <c r="E1522" s="104"/>
    </row>
    <row r="1523" spans="1:11" ht="20.25" customHeight="1" thickBot="1">
      <c r="A1523" s="102"/>
      <c r="B1523" s="65" t="s">
        <v>52</v>
      </c>
      <c r="C1523" s="350">
        <f>VLOOKUP(E1524,students!$B$8:$D$57,3,0)</f>
        <v>0</v>
      </c>
      <c r="D1523" s="350"/>
      <c r="E1523" s="105" t="s">
        <v>760</v>
      </c>
      <c r="H1523" s="112" t="s">
        <v>730</v>
      </c>
    </row>
    <row r="1524" spans="1:11" ht="20.25" customHeight="1">
      <c r="A1524" s="102"/>
      <c r="B1524" s="65" t="s">
        <v>28</v>
      </c>
      <c r="C1524" s="66" t="str">
        <f>students!$M$2</f>
        <v>पहिली</v>
      </c>
      <c r="D1524" s="65" t="s">
        <v>71</v>
      </c>
      <c r="E1524" s="110">
        <v>50</v>
      </c>
    </row>
    <row r="1525" spans="1:11" ht="6" customHeight="1">
      <c r="A1525" s="102"/>
      <c r="E1525" s="105"/>
    </row>
    <row r="1526" spans="1:11" s="68" customFormat="1" ht="28.5" customHeight="1">
      <c r="A1526" s="351" t="s">
        <v>728</v>
      </c>
      <c r="B1526" s="332"/>
      <c r="C1526" s="332"/>
      <c r="D1526" s="332"/>
      <c r="E1526" s="352"/>
      <c r="H1526" s="280" t="s">
        <v>731</v>
      </c>
      <c r="I1526" s="280"/>
      <c r="J1526" s="280"/>
    </row>
    <row r="1527" spans="1:11" s="68" customFormat="1" ht="16.5" customHeight="1">
      <c r="A1527" s="106"/>
      <c r="B1527" s="99" t="s">
        <v>60</v>
      </c>
      <c r="C1527" s="296" t="s">
        <v>72</v>
      </c>
      <c r="D1527" s="296"/>
      <c r="E1527" s="339"/>
      <c r="H1527" s="280"/>
      <c r="I1527" s="280"/>
      <c r="J1527" s="280"/>
    </row>
    <row r="1528" spans="1:11" s="68" customFormat="1" ht="30" customHeight="1">
      <c r="A1528" s="107">
        <v>1</v>
      </c>
      <c r="B1528" s="341" t="s">
        <v>73</v>
      </c>
      <c r="C1528" s="296" t="s">
        <v>695</v>
      </c>
      <c r="D1528" s="296"/>
      <c r="E1528" s="339"/>
      <c r="H1528" s="280"/>
      <c r="I1528" s="280"/>
      <c r="J1528" s="280"/>
    </row>
    <row r="1529" spans="1:11" s="68" customFormat="1" ht="30" customHeight="1">
      <c r="A1529" s="107"/>
      <c r="B1529" s="342"/>
      <c r="C1529" s="296" t="s">
        <v>702</v>
      </c>
      <c r="D1529" s="296"/>
      <c r="E1529" s="339"/>
    </row>
    <row r="1530" spans="1:11" s="68" customFormat="1" ht="30" customHeight="1">
      <c r="A1530" s="33">
        <v>2</v>
      </c>
      <c r="B1530" s="341" t="s">
        <v>3</v>
      </c>
      <c r="C1530" s="296" t="s">
        <v>697</v>
      </c>
      <c r="D1530" s="296"/>
      <c r="E1530" s="339"/>
      <c r="H1530" s="353" t="s">
        <v>736</v>
      </c>
      <c r="I1530" s="353"/>
      <c r="J1530" s="353"/>
      <c r="K1530" s="353"/>
    </row>
    <row r="1531" spans="1:11" s="68" customFormat="1" ht="30" customHeight="1">
      <c r="A1531" s="107"/>
      <c r="B1531" s="342"/>
      <c r="C1531" s="296"/>
      <c r="D1531" s="296"/>
      <c r="E1531" s="339"/>
      <c r="H1531" s="353"/>
      <c r="I1531" s="353"/>
      <c r="J1531" s="353"/>
      <c r="K1531" s="353"/>
    </row>
    <row r="1532" spans="1:11" s="68" customFormat="1" ht="30" customHeight="1">
      <c r="A1532" s="107">
        <v>3</v>
      </c>
      <c r="B1532" s="341" t="s">
        <v>4</v>
      </c>
      <c r="C1532" s="296"/>
      <c r="D1532" s="296"/>
      <c r="E1532" s="339"/>
      <c r="H1532" s="353"/>
      <c r="I1532" s="353"/>
      <c r="J1532" s="353"/>
      <c r="K1532" s="353"/>
    </row>
    <row r="1533" spans="1:11" s="68" customFormat="1" ht="30" customHeight="1">
      <c r="A1533" s="107"/>
      <c r="B1533" s="342"/>
      <c r="C1533" s="296" t="s">
        <v>762</v>
      </c>
      <c r="D1533" s="296"/>
      <c r="E1533" s="339"/>
    </row>
    <row r="1534" spans="1:11" s="68" customFormat="1" ht="30" customHeight="1">
      <c r="A1534" s="33">
        <v>4</v>
      </c>
      <c r="B1534" s="341" t="s">
        <v>5</v>
      </c>
      <c r="C1534" s="296"/>
      <c r="D1534" s="296"/>
      <c r="E1534" s="339"/>
    </row>
    <row r="1535" spans="1:11" s="68" customFormat="1" ht="30" customHeight="1">
      <c r="A1535" s="107"/>
      <c r="B1535" s="342"/>
      <c r="C1535" s="296"/>
      <c r="D1535" s="296"/>
      <c r="E1535" s="339"/>
    </row>
    <row r="1536" spans="1:11" s="68" customFormat="1" ht="30" customHeight="1">
      <c r="A1536" s="107">
        <v>5</v>
      </c>
      <c r="B1536" s="343" t="s">
        <v>726</v>
      </c>
      <c r="C1536" s="296"/>
      <c r="D1536" s="296"/>
      <c r="E1536" s="339"/>
    </row>
    <row r="1537" spans="1:5" s="68" customFormat="1" ht="30" customHeight="1">
      <c r="A1537" s="107"/>
      <c r="B1537" s="344"/>
      <c r="C1537" s="296"/>
      <c r="D1537" s="296"/>
      <c r="E1537" s="339"/>
    </row>
    <row r="1538" spans="1:5" s="68" customFormat="1" ht="30" customHeight="1">
      <c r="A1538" s="33">
        <v>6</v>
      </c>
      <c r="B1538" s="343" t="s">
        <v>727</v>
      </c>
      <c r="C1538" s="296"/>
      <c r="D1538" s="296"/>
      <c r="E1538" s="339"/>
    </row>
    <row r="1539" spans="1:5" s="68" customFormat="1" ht="30" customHeight="1">
      <c r="A1539" s="107"/>
      <c r="B1539" s="344"/>
      <c r="C1539" s="296"/>
      <c r="D1539" s="296"/>
      <c r="E1539" s="339"/>
    </row>
    <row r="1540" spans="1:5" s="68" customFormat="1" ht="30" customHeight="1">
      <c r="A1540" s="107">
        <v>7</v>
      </c>
      <c r="B1540" s="341" t="s">
        <v>8</v>
      </c>
      <c r="C1540" s="296" t="s">
        <v>711</v>
      </c>
      <c r="D1540" s="296"/>
      <c r="E1540" s="339"/>
    </row>
    <row r="1541" spans="1:5" s="68" customFormat="1" ht="30" customHeight="1">
      <c r="A1541" s="107"/>
      <c r="B1541" s="342"/>
      <c r="C1541" s="296"/>
      <c r="D1541" s="296"/>
      <c r="E1541" s="339"/>
    </row>
    <row r="1542" spans="1:5" s="68" customFormat="1" ht="30" customHeight="1">
      <c r="A1542" s="33">
        <v>8</v>
      </c>
      <c r="B1542" s="341" t="s">
        <v>9</v>
      </c>
      <c r="C1542" s="296"/>
      <c r="D1542" s="296"/>
      <c r="E1542" s="339"/>
    </row>
    <row r="1543" spans="1:5" s="68" customFormat="1" ht="30" customHeight="1">
      <c r="A1543" s="107"/>
      <c r="B1543" s="342"/>
      <c r="C1543" s="296"/>
      <c r="D1543" s="296"/>
      <c r="E1543" s="339"/>
    </row>
    <row r="1544" spans="1:5" s="68" customFormat="1" ht="30" customHeight="1">
      <c r="A1544" s="107">
        <v>9</v>
      </c>
      <c r="B1544" s="341" t="s">
        <v>10</v>
      </c>
      <c r="C1544" s="296"/>
      <c r="D1544" s="296"/>
      <c r="E1544" s="339"/>
    </row>
    <row r="1545" spans="1:5" s="68" customFormat="1" ht="30" customHeight="1">
      <c r="A1545" s="107"/>
      <c r="B1545" s="342"/>
      <c r="C1545" s="296"/>
      <c r="D1545" s="296"/>
      <c r="E1545" s="339"/>
    </row>
    <row r="1546" spans="1:5" s="68" customFormat="1" ht="30" customHeight="1">
      <c r="A1546" s="107">
        <v>10</v>
      </c>
      <c r="B1546" s="100" t="s">
        <v>65</v>
      </c>
      <c r="C1546" s="296">
        <f>VLOOKUP(E1524,PragNondi!$B$9:$J$78,4,0)</f>
        <v>0</v>
      </c>
      <c r="D1546" s="296"/>
      <c r="E1546" s="339"/>
    </row>
    <row r="1547" spans="1:5" s="68" customFormat="1" ht="30" customHeight="1">
      <c r="A1547" s="107">
        <v>11</v>
      </c>
      <c r="B1547" s="100" t="s">
        <v>74</v>
      </c>
      <c r="C1547" s="296">
        <f>VLOOKUP(E1524,PragNondi!$B$9:$J$78,5,0)</f>
        <v>0</v>
      </c>
      <c r="D1547" s="296"/>
      <c r="E1547" s="339"/>
    </row>
    <row r="1548" spans="1:5" s="68" customFormat="1" ht="30" customHeight="1">
      <c r="A1548" s="107">
        <v>12</v>
      </c>
      <c r="B1548" s="100" t="s">
        <v>75</v>
      </c>
      <c r="C1548" s="296">
        <f>VLOOKUP(E1524,PragNondi!$B$9:$J$78,6,0)</f>
        <v>0</v>
      </c>
      <c r="D1548" s="296"/>
      <c r="E1548" s="339"/>
    </row>
    <row r="1549" spans="1:5" s="68" customFormat="1" ht="30" customHeight="1" thickBot="1">
      <c r="A1549" s="108">
        <v>13</v>
      </c>
      <c r="B1549" s="109" t="s">
        <v>76</v>
      </c>
      <c r="C1549" s="289" t="s">
        <v>823</v>
      </c>
      <c r="D1549" s="289"/>
      <c r="E1549" s="340"/>
    </row>
    <row r="1550" spans="1:5" s="68" customFormat="1" ht="30" customHeight="1" thickBot="1"/>
    <row r="1551" spans="1:5" ht="28.5" customHeight="1">
      <c r="A1551" s="101"/>
      <c r="B1551" s="345" t="s">
        <v>1230</v>
      </c>
      <c r="C1551" s="345"/>
      <c r="D1551" s="345"/>
      <c r="E1551" s="346"/>
    </row>
    <row r="1552" spans="1:5" ht="20.25" customHeight="1">
      <c r="A1552" s="102"/>
      <c r="B1552" s="347" t="str">
        <f>students!$G$2</f>
        <v xml:space="preserve">जिल्हा परिषद प्राथमिक शाळा कोपर्डे </v>
      </c>
      <c r="C1552" s="347"/>
      <c r="D1552" s="347"/>
      <c r="E1552" s="348"/>
    </row>
    <row r="1553" spans="1:11" ht="5.25" customHeight="1" thickBot="1">
      <c r="A1553" s="103"/>
      <c r="B1553" s="64"/>
      <c r="C1553" s="349"/>
      <c r="D1553" s="349"/>
      <c r="E1553" s="104"/>
    </row>
    <row r="1554" spans="1:11" ht="20.25" customHeight="1" thickBot="1">
      <c r="A1554" s="102"/>
      <c r="B1554" s="65" t="s">
        <v>52</v>
      </c>
      <c r="C1554" s="350">
        <f>VLOOKUP(E1555,students!$B$8:$D$77,3,0)</f>
        <v>0</v>
      </c>
      <c r="D1554" s="350"/>
      <c r="E1554" s="105" t="s">
        <v>760</v>
      </c>
      <c r="H1554" s="112" t="s">
        <v>730</v>
      </c>
    </row>
    <row r="1555" spans="1:11" ht="20.25" customHeight="1">
      <c r="A1555" s="102"/>
      <c r="B1555" s="65" t="s">
        <v>28</v>
      </c>
      <c r="C1555" s="66" t="str">
        <f>students!$M$2</f>
        <v>पहिली</v>
      </c>
      <c r="D1555" s="65" t="s">
        <v>71</v>
      </c>
      <c r="E1555" s="110">
        <v>51</v>
      </c>
    </row>
    <row r="1556" spans="1:11" ht="6" customHeight="1">
      <c r="A1556" s="102"/>
      <c r="E1556" s="105"/>
    </row>
    <row r="1557" spans="1:11" s="68" customFormat="1" ht="28.5" customHeight="1">
      <c r="A1557" s="351" t="s">
        <v>728</v>
      </c>
      <c r="B1557" s="332"/>
      <c r="C1557" s="332"/>
      <c r="D1557" s="332"/>
      <c r="E1557" s="352"/>
      <c r="H1557" s="280" t="s">
        <v>731</v>
      </c>
      <c r="I1557" s="280"/>
      <c r="J1557" s="280"/>
    </row>
    <row r="1558" spans="1:11" s="68" customFormat="1" ht="16.5" customHeight="1">
      <c r="A1558" s="106"/>
      <c r="B1558" s="99" t="s">
        <v>60</v>
      </c>
      <c r="C1558" s="296" t="s">
        <v>72</v>
      </c>
      <c r="D1558" s="296"/>
      <c r="E1558" s="339"/>
      <c r="H1558" s="280"/>
      <c r="I1558" s="280"/>
      <c r="J1558" s="280"/>
    </row>
    <row r="1559" spans="1:11" s="68" customFormat="1" ht="30" customHeight="1">
      <c r="A1559" s="107">
        <v>1</v>
      </c>
      <c r="B1559" s="341" t="s">
        <v>73</v>
      </c>
      <c r="C1559" s="296" t="s">
        <v>695</v>
      </c>
      <c r="D1559" s="296"/>
      <c r="E1559" s="339"/>
      <c r="H1559" s="280"/>
      <c r="I1559" s="280"/>
      <c r="J1559" s="280"/>
    </row>
    <row r="1560" spans="1:11" s="68" customFormat="1" ht="30" customHeight="1">
      <c r="A1560" s="107"/>
      <c r="B1560" s="342"/>
      <c r="C1560" s="296" t="s">
        <v>702</v>
      </c>
      <c r="D1560" s="296"/>
      <c r="E1560" s="339"/>
    </row>
    <row r="1561" spans="1:11" s="68" customFormat="1" ht="30" customHeight="1">
      <c r="A1561" s="33">
        <v>2</v>
      </c>
      <c r="B1561" s="341" t="s">
        <v>3</v>
      </c>
      <c r="C1561" s="296" t="s">
        <v>697</v>
      </c>
      <c r="D1561" s="296"/>
      <c r="E1561" s="339"/>
      <c r="H1561" s="353" t="s">
        <v>736</v>
      </c>
      <c r="I1561" s="353"/>
      <c r="J1561" s="353"/>
      <c r="K1561" s="353"/>
    </row>
    <row r="1562" spans="1:11" s="68" customFormat="1" ht="30" customHeight="1">
      <c r="A1562" s="107"/>
      <c r="B1562" s="342"/>
      <c r="C1562" s="296"/>
      <c r="D1562" s="296"/>
      <c r="E1562" s="339"/>
      <c r="H1562" s="353"/>
      <c r="I1562" s="353"/>
      <c r="J1562" s="353"/>
      <c r="K1562" s="353"/>
    </row>
    <row r="1563" spans="1:11" s="68" customFormat="1" ht="30" customHeight="1">
      <c r="A1563" s="107">
        <v>3</v>
      </c>
      <c r="B1563" s="341" t="s">
        <v>4</v>
      </c>
      <c r="C1563" s="296"/>
      <c r="D1563" s="296"/>
      <c r="E1563" s="339"/>
      <c r="H1563" s="353"/>
      <c r="I1563" s="353"/>
      <c r="J1563" s="353"/>
      <c r="K1563" s="353"/>
    </row>
    <row r="1564" spans="1:11" s="68" customFormat="1" ht="30" customHeight="1">
      <c r="A1564" s="107"/>
      <c r="B1564" s="342"/>
      <c r="C1564" s="296" t="s">
        <v>762</v>
      </c>
      <c r="D1564" s="296"/>
      <c r="E1564" s="339"/>
    </row>
    <row r="1565" spans="1:11" s="68" customFormat="1" ht="30" customHeight="1">
      <c r="A1565" s="33">
        <v>4</v>
      </c>
      <c r="B1565" s="341" t="s">
        <v>5</v>
      </c>
      <c r="C1565" s="296"/>
      <c r="D1565" s="296"/>
      <c r="E1565" s="339"/>
    </row>
    <row r="1566" spans="1:11" s="68" customFormat="1" ht="30" customHeight="1">
      <c r="A1566" s="107"/>
      <c r="B1566" s="342"/>
      <c r="C1566" s="296"/>
      <c r="D1566" s="296"/>
      <c r="E1566" s="339"/>
    </row>
    <row r="1567" spans="1:11" s="68" customFormat="1" ht="30" customHeight="1">
      <c r="A1567" s="107">
        <v>5</v>
      </c>
      <c r="B1567" s="343" t="s">
        <v>726</v>
      </c>
      <c r="C1567" s="296"/>
      <c r="D1567" s="296"/>
      <c r="E1567" s="339"/>
    </row>
    <row r="1568" spans="1:11" s="68" customFormat="1" ht="30" customHeight="1">
      <c r="A1568" s="107"/>
      <c r="B1568" s="344"/>
      <c r="C1568" s="296"/>
      <c r="D1568" s="296"/>
      <c r="E1568" s="339"/>
    </row>
    <row r="1569" spans="1:5" s="68" customFormat="1" ht="30" customHeight="1">
      <c r="A1569" s="33">
        <v>6</v>
      </c>
      <c r="B1569" s="343" t="s">
        <v>727</v>
      </c>
      <c r="C1569" s="296"/>
      <c r="D1569" s="296"/>
      <c r="E1569" s="339"/>
    </row>
    <row r="1570" spans="1:5" s="68" customFormat="1" ht="30" customHeight="1">
      <c r="A1570" s="107"/>
      <c r="B1570" s="344"/>
      <c r="C1570" s="296"/>
      <c r="D1570" s="296"/>
      <c r="E1570" s="339"/>
    </row>
    <row r="1571" spans="1:5" s="68" customFormat="1" ht="30" customHeight="1">
      <c r="A1571" s="107">
        <v>7</v>
      </c>
      <c r="B1571" s="341" t="s">
        <v>8</v>
      </c>
      <c r="C1571" s="296" t="s">
        <v>711</v>
      </c>
      <c r="D1571" s="296"/>
      <c r="E1571" s="339"/>
    </row>
    <row r="1572" spans="1:5" s="68" customFormat="1" ht="30" customHeight="1">
      <c r="A1572" s="107"/>
      <c r="B1572" s="342"/>
      <c r="C1572" s="296"/>
      <c r="D1572" s="296"/>
      <c r="E1572" s="339"/>
    </row>
    <row r="1573" spans="1:5" s="68" customFormat="1" ht="30" customHeight="1">
      <c r="A1573" s="33">
        <v>8</v>
      </c>
      <c r="B1573" s="341" t="s">
        <v>9</v>
      </c>
      <c r="C1573" s="296"/>
      <c r="D1573" s="296"/>
      <c r="E1573" s="339"/>
    </row>
    <row r="1574" spans="1:5" s="68" customFormat="1" ht="30" customHeight="1">
      <c r="A1574" s="107"/>
      <c r="B1574" s="342"/>
      <c r="C1574" s="296"/>
      <c r="D1574" s="296"/>
      <c r="E1574" s="339"/>
    </row>
    <row r="1575" spans="1:5" s="68" customFormat="1" ht="30" customHeight="1">
      <c r="A1575" s="107">
        <v>9</v>
      </c>
      <c r="B1575" s="341" t="s">
        <v>10</v>
      </c>
      <c r="C1575" s="296"/>
      <c r="D1575" s="296"/>
      <c r="E1575" s="339"/>
    </row>
    <row r="1576" spans="1:5" s="68" customFormat="1" ht="30" customHeight="1">
      <c r="A1576" s="107"/>
      <c r="B1576" s="342"/>
      <c r="C1576" s="296"/>
      <c r="D1576" s="296"/>
      <c r="E1576" s="339"/>
    </row>
    <row r="1577" spans="1:5" s="68" customFormat="1" ht="30" customHeight="1">
      <c r="A1577" s="107">
        <v>10</v>
      </c>
      <c r="B1577" s="100" t="s">
        <v>65</v>
      </c>
      <c r="C1577" s="296">
        <f>VLOOKUP(E1555,PragNondi!$B$9:$J$78,4,0)</f>
        <v>0</v>
      </c>
      <c r="D1577" s="296"/>
      <c r="E1577" s="339"/>
    </row>
    <row r="1578" spans="1:5" s="68" customFormat="1" ht="30" customHeight="1">
      <c r="A1578" s="107">
        <v>11</v>
      </c>
      <c r="B1578" s="100" t="s">
        <v>74</v>
      </c>
      <c r="C1578" s="296">
        <f>VLOOKUP(E1555,PragNondi!$B$9:$J$78,5,0)</f>
        <v>0</v>
      </c>
      <c r="D1578" s="296"/>
      <c r="E1578" s="339"/>
    </row>
    <row r="1579" spans="1:5" s="68" customFormat="1" ht="30" customHeight="1">
      <c r="A1579" s="107">
        <v>12</v>
      </c>
      <c r="B1579" s="100" t="s">
        <v>75</v>
      </c>
      <c r="C1579" s="296">
        <f>VLOOKUP(E1555,PragNondi!$B$9:$J$78,6,0)</f>
        <v>0</v>
      </c>
      <c r="D1579" s="296"/>
      <c r="E1579" s="339"/>
    </row>
    <row r="1580" spans="1:5" s="68" customFormat="1" ht="30" customHeight="1" thickBot="1">
      <c r="A1580" s="108">
        <v>13</v>
      </c>
      <c r="B1580" s="109" t="s">
        <v>76</v>
      </c>
      <c r="C1580" s="289" t="s">
        <v>823</v>
      </c>
      <c r="D1580" s="289"/>
      <c r="E1580" s="340"/>
    </row>
    <row r="1581" spans="1:5" s="68" customFormat="1" ht="30" customHeight="1" thickBot="1"/>
    <row r="1582" spans="1:5" ht="28.5" customHeight="1">
      <c r="A1582" s="101"/>
      <c r="B1582" s="345" t="s">
        <v>1230</v>
      </c>
      <c r="C1582" s="345"/>
      <c r="D1582" s="345"/>
      <c r="E1582" s="346"/>
    </row>
    <row r="1583" spans="1:5" ht="20.25" customHeight="1">
      <c r="A1583" s="102"/>
      <c r="B1583" s="347" t="str">
        <f>students!$G$2</f>
        <v xml:space="preserve">जिल्हा परिषद प्राथमिक शाळा कोपर्डे </v>
      </c>
      <c r="C1583" s="347"/>
      <c r="D1583" s="347"/>
      <c r="E1583" s="348"/>
    </row>
    <row r="1584" spans="1:5" ht="5.25" customHeight="1" thickBot="1">
      <c r="A1584" s="103"/>
      <c r="B1584" s="64"/>
      <c r="C1584" s="349"/>
      <c r="D1584" s="349"/>
      <c r="E1584" s="104"/>
    </row>
    <row r="1585" spans="1:11" ht="20.25" customHeight="1" thickBot="1">
      <c r="A1585" s="102"/>
      <c r="B1585" s="65" t="s">
        <v>52</v>
      </c>
      <c r="C1585" s="350">
        <f>VLOOKUP(E1586,students!$B$8:$D$77,3,0)</f>
        <v>0</v>
      </c>
      <c r="D1585" s="350"/>
      <c r="E1585" s="105" t="s">
        <v>760</v>
      </c>
      <c r="H1585" s="112" t="s">
        <v>730</v>
      </c>
    </row>
    <row r="1586" spans="1:11" ht="20.25" customHeight="1">
      <c r="A1586" s="102"/>
      <c r="B1586" s="65" t="s">
        <v>28</v>
      </c>
      <c r="C1586" s="66" t="str">
        <f>students!$M$2</f>
        <v>पहिली</v>
      </c>
      <c r="D1586" s="65" t="s">
        <v>71</v>
      </c>
      <c r="E1586" s="110">
        <v>52</v>
      </c>
    </row>
    <row r="1587" spans="1:11" ht="6" customHeight="1">
      <c r="A1587" s="102"/>
      <c r="E1587" s="105"/>
    </row>
    <row r="1588" spans="1:11" s="68" customFormat="1" ht="28.5" customHeight="1">
      <c r="A1588" s="351" t="s">
        <v>728</v>
      </c>
      <c r="B1588" s="332"/>
      <c r="C1588" s="332"/>
      <c r="D1588" s="332"/>
      <c r="E1588" s="352"/>
      <c r="H1588" s="280" t="s">
        <v>731</v>
      </c>
      <c r="I1588" s="280"/>
      <c r="J1588" s="280"/>
    </row>
    <row r="1589" spans="1:11" s="68" customFormat="1" ht="16.5" customHeight="1">
      <c r="A1589" s="106"/>
      <c r="B1589" s="99" t="s">
        <v>60</v>
      </c>
      <c r="C1589" s="296" t="s">
        <v>72</v>
      </c>
      <c r="D1589" s="296"/>
      <c r="E1589" s="339"/>
      <c r="H1589" s="280"/>
      <c r="I1589" s="280"/>
      <c r="J1589" s="280"/>
    </row>
    <row r="1590" spans="1:11" s="68" customFormat="1" ht="30" customHeight="1">
      <c r="A1590" s="107">
        <v>1</v>
      </c>
      <c r="B1590" s="341" t="s">
        <v>73</v>
      </c>
      <c r="C1590" s="296" t="s">
        <v>695</v>
      </c>
      <c r="D1590" s="296"/>
      <c r="E1590" s="339"/>
      <c r="H1590" s="280"/>
      <c r="I1590" s="280"/>
      <c r="J1590" s="280"/>
    </row>
    <row r="1591" spans="1:11" s="68" customFormat="1" ht="30" customHeight="1">
      <c r="A1591" s="107"/>
      <c r="B1591" s="342"/>
      <c r="C1591" s="296" t="s">
        <v>702</v>
      </c>
      <c r="D1591" s="296"/>
      <c r="E1591" s="339"/>
    </row>
    <row r="1592" spans="1:11" s="68" customFormat="1" ht="30" customHeight="1">
      <c r="A1592" s="33">
        <v>2</v>
      </c>
      <c r="B1592" s="341" t="s">
        <v>3</v>
      </c>
      <c r="C1592" s="296" t="s">
        <v>697</v>
      </c>
      <c r="D1592" s="296"/>
      <c r="E1592" s="339"/>
      <c r="H1592" s="353" t="s">
        <v>736</v>
      </c>
      <c r="I1592" s="353"/>
      <c r="J1592" s="353"/>
      <c r="K1592" s="353"/>
    </row>
    <row r="1593" spans="1:11" s="68" customFormat="1" ht="30" customHeight="1">
      <c r="A1593" s="107"/>
      <c r="B1593" s="342"/>
      <c r="C1593" s="296"/>
      <c r="D1593" s="296"/>
      <c r="E1593" s="339"/>
      <c r="H1593" s="353"/>
      <c r="I1593" s="353"/>
      <c r="J1593" s="353"/>
      <c r="K1593" s="353"/>
    </row>
    <row r="1594" spans="1:11" s="68" customFormat="1" ht="30" customHeight="1">
      <c r="A1594" s="107">
        <v>3</v>
      </c>
      <c r="B1594" s="341" t="s">
        <v>4</v>
      </c>
      <c r="C1594" s="296"/>
      <c r="D1594" s="296"/>
      <c r="E1594" s="339"/>
      <c r="H1594" s="353"/>
      <c r="I1594" s="353"/>
      <c r="J1594" s="353"/>
      <c r="K1594" s="353"/>
    </row>
    <row r="1595" spans="1:11" s="68" customFormat="1" ht="30" customHeight="1">
      <c r="A1595" s="107"/>
      <c r="B1595" s="342"/>
      <c r="C1595" s="296" t="s">
        <v>762</v>
      </c>
      <c r="D1595" s="296"/>
      <c r="E1595" s="339"/>
    </row>
    <row r="1596" spans="1:11" s="68" customFormat="1" ht="30" customHeight="1">
      <c r="A1596" s="33">
        <v>4</v>
      </c>
      <c r="B1596" s="341" t="s">
        <v>5</v>
      </c>
      <c r="C1596" s="296"/>
      <c r="D1596" s="296"/>
      <c r="E1596" s="339"/>
    </row>
    <row r="1597" spans="1:11" s="68" customFormat="1" ht="30" customHeight="1">
      <c r="A1597" s="107"/>
      <c r="B1597" s="342"/>
      <c r="C1597" s="296"/>
      <c r="D1597" s="296"/>
      <c r="E1597" s="339"/>
    </row>
    <row r="1598" spans="1:11" s="68" customFormat="1" ht="30" customHeight="1">
      <c r="A1598" s="107">
        <v>5</v>
      </c>
      <c r="B1598" s="343" t="s">
        <v>726</v>
      </c>
      <c r="C1598" s="296"/>
      <c r="D1598" s="296"/>
      <c r="E1598" s="339"/>
    </row>
    <row r="1599" spans="1:11" s="68" customFormat="1" ht="30" customHeight="1">
      <c r="A1599" s="107"/>
      <c r="B1599" s="344"/>
      <c r="C1599" s="296"/>
      <c r="D1599" s="296"/>
      <c r="E1599" s="339"/>
    </row>
    <row r="1600" spans="1:11" s="68" customFormat="1" ht="30" customHeight="1">
      <c r="A1600" s="33">
        <v>6</v>
      </c>
      <c r="B1600" s="343" t="s">
        <v>727</v>
      </c>
      <c r="C1600" s="296"/>
      <c r="D1600" s="296"/>
      <c r="E1600" s="339"/>
    </row>
    <row r="1601" spans="1:8" s="68" customFormat="1" ht="30" customHeight="1">
      <c r="A1601" s="107"/>
      <c r="B1601" s="344"/>
      <c r="C1601" s="296"/>
      <c r="D1601" s="296"/>
      <c r="E1601" s="339"/>
    </row>
    <row r="1602" spans="1:8" s="68" customFormat="1" ht="30" customHeight="1">
      <c r="A1602" s="107">
        <v>7</v>
      </c>
      <c r="B1602" s="341" t="s">
        <v>8</v>
      </c>
      <c r="C1602" s="296" t="s">
        <v>711</v>
      </c>
      <c r="D1602" s="296"/>
      <c r="E1602" s="339"/>
    </row>
    <row r="1603" spans="1:8" s="68" customFormat="1" ht="30" customHeight="1">
      <c r="A1603" s="107"/>
      <c r="B1603" s="342"/>
      <c r="C1603" s="296"/>
      <c r="D1603" s="296"/>
      <c r="E1603" s="339"/>
    </row>
    <row r="1604" spans="1:8" s="68" customFormat="1" ht="30" customHeight="1">
      <c r="A1604" s="33">
        <v>8</v>
      </c>
      <c r="B1604" s="341" t="s">
        <v>9</v>
      </c>
      <c r="C1604" s="296"/>
      <c r="D1604" s="296"/>
      <c r="E1604" s="339"/>
    </row>
    <row r="1605" spans="1:8" s="68" customFormat="1" ht="30" customHeight="1">
      <c r="A1605" s="107"/>
      <c r="B1605" s="342"/>
      <c r="C1605" s="296"/>
      <c r="D1605" s="296"/>
      <c r="E1605" s="339"/>
    </row>
    <row r="1606" spans="1:8" s="68" customFormat="1" ht="30" customHeight="1">
      <c r="A1606" s="107">
        <v>9</v>
      </c>
      <c r="B1606" s="341" t="s">
        <v>10</v>
      </c>
      <c r="C1606" s="296"/>
      <c r="D1606" s="296"/>
      <c r="E1606" s="339"/>
    </row>
    <row r="1607" spans="1:8" s="68" customFormat="1" ht="30" customHeight="1">
      <c r="A1607" s="107"/>
      <c r="B1607" s="342"/>
      <c r="C1607" s="296"/>
      <c r="D1607" s="296"/>
      <c r="E1607" s="339"/>
    </row>
    <row r="1608" spans="1:8" s="68" customFormat="1" ht="30" customHeight="1">
      <c r="A1608" s="107">
        <v>10</v>
      </c>
      <c r="B1608" s="100" t="s">
        <v>65</v>
      </c>
      <c r="C1608" s="296">
        <f>VLOOKUP(E1586,PragNondi!$B$9:$J$78,4,0)</f>
        <v>0</v>
      </c>
      <c r="D1608" s="296"/>
      <c r="E1608" s="339"/>
    </row>
    <row r="1609" spans="1:8" s="68" customFormat="1" ht="30" customHeight="1">
      <c r="A1609" s="107">
        <v>11</v>
      </c>
      <c r="B1609" s="100" t="s">
        <v>74</v>
      </c>
      <c r="C1609" s="296">
        <f>VLOOKUP(E1586,PragNondi!$B$9:$J$78,5,0)</f>
        <v>0</v>
      </c>
      <c r="D1609" s="296"/>
      <c r="E1609" s="339"/>
    </row>
    <row r="1610" spans="1:8" s="68" customFormat="1" ht="30" customHeight="1">
      <c r="A1610" s="107">
        <v>12</v>
      </c>
      <c r="B1610" s="100" t="s">
        <v>75</v>
      </c>
      <c r="C1610" s="296">
        <f>VLOOKUP(E1586,PragNondi!$B$9:$J$78,6,0)</f>
        <v>0</v>
      </c>
      <c r="D1610" s="296"/>
      <c r="E1610" s="339"/>
    </row>
    <row r="1611" spans="1:8" s="68" customFormat="1" ht="30" customHeight="1" thickBot="1">
      <c r="A1611" s="108">
        <v>13</v>
      </c>
      <c r="B1611" s="109" t="s">
        <v>76</v>
      </c>
      <c r="C1611" s="289" t="s">
        <v>823</v>
      </c>
      <c r="D1611" s="289"/>
      <c r="E1611" s="340"/>
    </row>
    <row r="1612" spans="1:8" s="68" customFormat="1" ht="30" customHeight="1" thickBot="1"/>
    <row r="1613" spans="1:8" ht="28.5" customHeight="1">
      <c r="A1613" s="101"/>
      <c r="B1613" s="345" t="s">
        <v>1230</v>
      </c>
      <c r="C1613" s="345"/>
      <c r="D1613" s="345"/>
      <c r="E1613" s="346"/>
    </row>
    <row r="1614" spans="1:8" ht="20.25" customHeight="1">
      <c r="A1614" s="102"/>
      <c r="B1614" s="347" t="str">
        <f>students!$G$2</f>
        <v xml:space="preserve">जिल्हा परिषद प्राथमिक शाळा कोपर्डे </v>
      </c>
      <c r="C1614" s="347"/>
      <c r="D1614" s="347"/>
      <c r="E1614" s="348"/>
    </row>
    <row r="1615" spans="1:8" ht="5.25" customHeight="1" thickBot="1">
      <c r="A1615" s="103"/>
      <c r="B1615" s="64"/>
      <c r="C1615" s="349"/>
      <c r="D1615" s="349"/>
      <c r="E1615" s="104"/>
    </row>
    <row r="1616" spans="1:8" ht="20.25" customHeight="1" thickBot="1">
      <c r="A1616" s="102"/>
      <c r="B1616" s="65" t="s">
        <v>52</v>
      </c>
      <c r="C1616" s="350">
        <f>VLOOKUP(E1617,students!$B$8:$D$77,3,0)</f>
        <v>0</v>
      </c>
      <c r="D1616" s="350"/>
      <c r="E1616" s="105" t="s">
        <v>760</v>
      </c>
      <c r="H1616" s="112" t="s">
        <v>730</v>
      </c>
    </row>
    <row r="1617" spans="1:11" ht="20.25" customHeight="1">
      <c r="A1617" s="102"/>
      <c r="B1617" s="65" t="s">
        <v>28</v>
      </c>
      <c r="C1617" s="66" t="str">
        <f>students!$M$2</f>
        <v>पहिली</v>
      </c>
      <c r="D1617" s="65" t="s">
        <v>71</v>
      </c>
      <c r="E1617" s="110">
        <v>53</v>
      </c>
    </row>
    <row r="1618" spans="1:11" ht="6" customHeight="1">
      <c r="A1618" s="102"/>
      <c r="E1618" s="105"/>
    </row>
    <row r="1619" spans="1:11" s="68" customFormat="1" ht="28.5" customHeight="1">
      <c r="A1619" s="351" t="s">
        <v>728</v>
      </c>
      <c r="B1619" s="332"/>
      <c r="C1619" s="332"/>
      <c r="D1619" s="332"/>
      <c r="E1619" s="352"/>
      <c r="H1619" s="280" t="s">
        <v>731</v>
      </c>
      <c r="I1619" s="280"/>
      <c r="J1619" s="280"/>
    </row>
    <row r="1620" spans="1:11" s="68" customFormat="1" ht="16.5" customHeight="1">
      <c r="A1620" s="106"/>
      <c r="B1620" s="99" t="s">
        <v>60</v>
      </c>
      <c r="C1620" s="296" t="s">
        <v>72</v>
      </c>
      <c r="D1620" s="296"/>
      <c r="E1620" s="339"/>
      <c r="H1620" s="280"/>
      <c r="I1620" s="280"/>
      <c r="J1620" s="280"/>
    </row>
    <row r="1621" spans="1:11" s="68" customFormat="1" ht="30" customHeight="1">
      <c r="A1621" s="107">
        <v>1</v>
      </c>
      <c r="B1621" s="341" t="s">
        <v>73</v>
      </c>
      <c r="C1621" s="296" t="s">
        <v>695</v>
      </c>
      <c r="D1621" s="296"/>
      <c r="E1621" s="339"/>
      <c r="H1621" s="280"/>
      <c r="I1621" s="280"/>
      <c r="J1621" s="280"/>
    </row>
    <row r="1622" spans="1:11" s="68" customFormat="1" ht="30" customHeight="1">
      <c r="A1622" s="107"/>
      <c r="B1622" s="342"/>
      <c r="C1622" s="296" t="s">
        <v>702</v>
      </c>
      <c r="D1622" s="296"/>
      <c r="E1622" s="339"/>
    </row>
    <row r="1623" spans="1:11" s="68" customFormat="1" ht="30" customHeight="1">
      <c r="A1623" s="33">
        <v>2</v>
      </c>
      <c r="B1623" s="341" t="s">
        <v>3</v>
      </c>
      <c r="C1623" s="296" t="s">
        <v>697</v>
      </c>
      <c r="D1623" s="296"/>
      <c r="E1623" s="339"/>
      <c r="H1623" s="353" t="s">
        <v>736</v>
      </c>
      <c r="I1623" s="353"/>
      <c r="J1623" s="353"/>
      <c r="K1623" s="353"/>
    </row>
    <row r="1624" spans="1:11" s="68" customFormat="1" ht="30" customHeight="1">
      <c r="A1624" s="107"/>
      <c r="B1624" s="342"/>
      <c r="C1624" s="296"/>
      <c r="D1624" s="296"/>
      <c r="E1624" s="339"/>
      <c r="H1624" s="353"/>
      <c r="I1624" s="353"/>
      <c r="J1624" s="353"/>
      <c r="K1624" s="353"/>
    </row>
    <row r="1625" spans="1:11" s="68" customFormat="1" ht="30" customHeight="1">
      <c r="A1625" s="107">
        <v>3</v>
      </c>
      <c r="B1625" s="341" t="s">
        <v>4</v>
      </c>
      <c r="C1625" s="296"/>
      <c r="D1625" s="296"/>
      <c r="E1625" s="339"/>
      <c r="H1625" s="353"/>
      <c r="I1625" s="353"/>
      <c r="J1625" s="353"/>
      <c r="K1625" s="353"/>
    </row>
    <row r="1626" spans="1:11" s="68" customFormat="1" ht="30" customHeight="1">
      <c r="A1626" s="107"/>
      <c r="B1626" s="342"/>
      <c r="C1626" s="296" t="s">
        <v>762</v>
      </c>
      <c r="D1626" s="296"/>
      <c r="E1626" s="339"/>
    </row>
    <row r="1627" spans="1:11" s="68" customFormat="1" ht="30" customHeight="1">
      <c r="A1627" s="33">
        <v>4</v>
      </c>
      <c r="B1627" s="341" t="s">
        <v>5</v>
      </c>
      <c r="C1627" s="296"/>
      <c r="D1627" s="296"/>
      <c r="E1627" s="339"/>
    </row>
    <row r="1628" spans="1:11" s="68" customFormat="1" ht="30" customHeight="1">
      <c r="A1628" s="107"/>
      <c r="B1628" s="342"/>
      <c r="C1628" s="296"/>
      <c r="D1628" s="296"/>
      <c r="E1628" s="339"/>
    </row>
    <row r="1629" spans="1:11" s="68" customFormat="1" ht="30" customHeight="1">
      <c r="A1629" s="107">
        <v>5</v>
      </c>
      <c r="B1629" s="343" t="s">
        <v>726</v>
      </c>
      <c r="C1629" s="296"/>
      <c r="D1629" s="296"/>
      <c r="E1629" s="339"/>
    </row>
    <row r="1630" spans="1:11" s="68" customFormat="1" ht="30" customHeight="1">
      <c r="A1630" s="107"/>
      <c r="B1630" s="344"/>
      <c r="C1630" s="296"/>
      <c r="D1630" s="296"/>
      <c r="E1630" s="339"/>
    </row>
    <row r="1631" spans="1:11" s="68" customFormat="1" ht="30" customHeight="1">
      <c r="A1631" s="33">
        <v>6</v>
      </c>
      <c r="B1631" s="343" t="s">
        <v>727</v>
      </c>
      <c r="C1631" s="296"/>
      <c r="D1631" s="296"/>
      <c r="E1631" s="339"/>
    </row>
    <row r="1632" spans="1:11" s="68" customFormat="1" ht="30" customHeight="1">
      <c r="A1632" s="107"/>
      <c r="B1632" s="344"/>
      <c r="C1632" s="296"/>
      <c r="D1632" s="296"/>
      <c r="E1632" s="339"/>
    </row>
    <row r="1633" spans="1:8" s="68" customFormat="1" ht="30" customHeight="1">
      <c r="A1633" s="107">
        <v>7</v>
      </c>
      <c r="B1633" s="341" t="s">
        <v>8</v>
      </c>
      <c r="C1633" s="296" t="s">
        <v>711</v>
      </c>
      <c r="D1633" s="296"/>
      <c r="E1633" s="339"/>
    </row>
    <row r="1634" spans="1:8" s="68" customFormat="1" ht="30" customHeight="1">
      <c r="A1634" s="107"/>
      <c r="B1634" s="342"/>
      <c r="C1634" s="296"/>
      <c r="D1634" s="296"/>
      <c r="E1634" s="339"/>
    </row>
    <row r="1635" spans="1:8" s="68" customFormat="1" ht="30" customHeight="1">
      <c r="A1635" s="33">
        <v>8</v>
      </c>
      <c r="B1635" s="341" t="s">
        <v>9</v>
      </c>
      <c r="C1635" s="296"/>
      <c r="D1635" s="296"/>
      <c r="E1635" s="339"/>
    </row>
    <row r="1636" spans="1:8" s="68" customFormat="1" ht="30" customHeight="1">
      <c r="A1636" s="107"/>
      <c r="B1636" s="342"/>
      <c r="C1636" s="296"/>
      <c r="D1636" s="296"/>
      <c r="E1636" s="339"/>
    </row>
    <row r="1637" spans="1:8" s="68" customFormat="1" ht="30" customHeight="1">
      <c r="A1637" s="107">
        <v>9</v>
      </c>
      <c r="B1637" s="341" t="s">
        <v>10</v>
      </c>
      <c r="C1637" s="296"/>
      <c r="D1637" s="296"/>
      <c r="E1637" s="339"/>
    </row>
    <row r="1638" spans="1:8" s="68" customFormat="1" ht="30" customHeight="1">
      <c r="A1638" s="107"/>
      <c r="B1638" s="342"/>
      <c r="C1638" s="296"/>
      <c r="D1638" s="296"/>
      <c r="E1638" s="339"/>
    </row>
    <row r="1639" spans="1:8" s="68" customFormat="1" ht="30" customHeight="1">
      <c r="A1639" s="107">
        <v>10</v>
      </c>
      <c r="B1639" s="100" t="s">
        <v>65</v>
      </c>
      <c r="C1639" s="296">
        <f>VLOOKUP(E1617,PragNondi!$B$9:$J$78,4,0)</f>
        <v>0</v>
      </c>
      <c r="D1639" s="296"/>
      <c r="E1639" s="339"/>
    </row>
    <row r="1640" spans="1:8" s="68" customFormat="1" ht="30" customHeight="1">
      <c r="A1640" s="107">
        <v>11</v>
      </c>
      <c r="B1640" s="100" t="s">
        <v>74</v>
      </c>
      <c r="C1640" s="296">
        <f>VLOOKUP(E1617,PragNondi!$B$9:$J$78,5,0)</f>
        <v>0</v>
      </c>
      <c r="D1640" s="296"/>
      <c r="E1640" s="339"/>
    </row>
    <row r="1641" spans="1:8" s="68" customFormat="1" ht="30" customHeight="1">
      <c r="A1641" s="107">
        <v>12</v>
      </c>
      <c r="B1641" s="100" t="s">
        <v>75</v>
      </c>
      <c r="C1641" s="296">
        <f>VLOOKUP(E1617,PragNondi!$B$9:$J$78,6,0)</f>
        <v>0</v>
      </c>
      <c r="D1641" s="296"/>
      <c r="E1641" s="339"/>
    </row>
    <row r="1642" spans="1:8" s="68" customFormat="1" ht="30" customHeight="1" thickBot="1">
      <c r="A1642" s="108">
        <v>13</v>
      </c>
      <c r="B1642" s="109" t="s">
        <v>76</v>
      </c>
      <c r="C1642" s="289" t="s">
        <v>823</v>
      </c>
      <c r="D1642" s="289"/>
      <c r="E1642" s="340"/>
    </row>
    <row r="1643" spans="1:8" s="68" customFormat="1" ht="30" customHeight="1" thickBot="1"/>
    <row r="1644" spans="1:8" ht="28.5" customHeight="1">
      <c r="A1644" s="101"/>
      <c r="B1644" s="345" t="s">
        <v>1230</v>
      </c>
      <c r="C1644" s="345"/>
      <c r="D1644" s="345"/>
      <c r="E1644" s="346"/>
    </row>
    <row r="1645" spans="1:8" ht="20.25" customHeight="1">
      <c r="A1645" s="102"/>
      <c r="B1645" s="347" t="str">
        <f>students!$G$2</f>
        <v xml:space="preserve">जिल्हा परिषद प्राथमिक शाळा कोपर्डे </v>
      </c>
      <c r="C1645" s="347"/>
      <c r="D1645" s="347"/>
      <c r="E1645" s="348"/>
    </row>
    <row r="1646" spans="1:8" ht="5.25" customHeight="1" thickBot="1">
      <c r="A1646" s="103"/>
      <c r="B1646" s="64"/>
      <c r="C1646" s="349"/>
      <c r="D1646" s="349"/>
      <c r="E1646" s="104"/>
    </row>
    <row r="1647" spans="1:8" ht="20.25" customHeight="1" thickBot="1">
      <c r="A1647" s="102"/>
      <c r="B1647" s="65" t="s">
        <v>52</v>
      </c>
      <c r="C1647" s="350">
        <f>VLOOKUP(E1648,students!$B$8:$D$77,3,0)</f>
        <v>0</v>
      </c>
      <c r="D1647" s="350"/>
      <c r="E1647" s="105" t="s">
        <v>760</v>
      </c>
      <c r="H1647" s="112" t="s">
        <v>730</v>
      </c>
    </row>
    <row r="1648" spans="1:8" ht="20.25" customHeight="1">
      <c r="A1648" s="102"/>
      <c r="B1648" s="65" t="s">
        <v>28</v>
      </c>
      <c r="C1648" s="66" t="str">
        <f>students!$M$2</f>
        <v>पहिली</v>
      </c>
      <c r="D1648" s="65" t="s">
        <v>71</v>
      </c>
      <c r="E1648" s="110">
        <v>54</v>
      </c>
    </row>
    <row r="1649" spans="1:11" ht="6" customHeight="1">
      <c r="A1649" s="102"/>
      <c r="E1649" s="105"/>
    </row>
    <row r="1650" spans="1:11" s="68" customFormat="1" ht="28.5" customHeight="1">
      <c r="A1650" s="351" t="s">
        <v>728</v>
      </c>
      <c r="B1650" s="332"/>
      <c r="C1650" s="332"/>
      <c r="D1650" s="332"/>
      <c r="E1650" s="352"/>
      <c r="H1650" s="280" t="s">
        <v>731</v>
      </c>
      <c r="I1650" s="280"/>
      <c r="J1650" s="280"/>
    </row>
    <row r="1651" spans="1:11" s="68" customFormat="1" ht="16.5" customHeight="1">
      <c r="A1651" s="106"/>
      <c r="B1651" s="99" t="s">
        <v>60</v>
      </c>
      <c r="C1651" s="296" t="s">
        <v>72</v>
      </c>
      <c r="D1651" s="296"/>
      <c r="E1651" s="339"/>
      <c r="H1651" s="280"/>
      <c r="I1651" s="280"/>
      <c r="J1651" s="280"/>
    </row>
    <row r="1652" spans="1:11" s="68" customFormat="1" ht="30" customHeight="1">
      <c r="A1652" s="107">
        <v>1</v>
      </c>
      <c r="B1652" s="341" t="s">
        <v>73</v>
      </c>
      <c r="C1652" s="296" t="s">
        <v>695</v>
      </c>
      <c r="D1652" s="296"/>
      <c r="E1652" s="339"/>
      <c r="H1652" s="280"/>
      <c r="I1652" s="280"/>
      <c r="J1652" s="280"/>
    </row>
    <row r="1653" spans="1:11" s="68" customFormat="1" ht="30" customHeight="1">
      <c r="A1653" s="107"/>
      <c r="B1653" s="342"/>
      <c r="C1653" s="296" t="s">
        <v>702</v>
      </c>
      <c r="D1653" s="296"/>
      <c r="E1653" s="339"/>
    </row>
    <row r="1654" spans="1:11" s="68" customFormat="1" ht="30" customHeight="1">
      <c r="A1654" s="33">
        <v>2</v>
      </c>
      <c r="B1654" s="341" t="s">
        <v>3</v>
      </c>
      <c r="C1654" s="296" t="s">
        <v>697</v>
      </c>
      <c r="D1654" s="296"/>
      <c r="E1654" s="339"/>
      <c r="H1654" s="353" t="s">
        <v>736</v>
      </c>
      <c r="I1654" s="353"/>
      <c r="J1654" s="353"/>
      <c r="K1654" s="353"/>
    </row>
    <row r="1655" spans="1:11" s="68" customFormat="1" ht="30" customHeight="1">
      <c r="A1655" s="107"/>
      <c r="B1655" s="342"/>
      <c r="C1655" s="296"/>
      <c r="D1655" s="296"/>
      <c r="E1655" s="339"/>
      <c r="H1655" s="353"/>
      <c r="I1655" s="353"/>
      <c r="J1655" s="353"/>
      <c r="K1655" s="353"/>
    </row>
    <row r="1656" spans="1:11" s="68" customFormat="1" ht="30" customHeight="1">
      <c r="A1656" s="107">
        <v>3</v>
      </c>
      <c r="B1656" s="341" t="s">
        <v>4</v>
      </c>
      <c r="C1656" s="296"/>
      <c r="D1656" s="296"/>
      <c r="E1656" s="339"/>
      <c r="H1656" s="353"/>
      <c r="I1656" s="353"/>
      <c r="J1656" s="353"/>
      <c r="K1656" s="353"/>
    </row>
    <row r="1657" spans="1:11" s="68" customFormat="1" ht="30" customHeight="1">
      <c r="A1657" s="107"/>
      <c r="B1657" s="342"/>
      <c r="C1657" s="296" t="s">
        <v>762</v>
      </c>
      <c r="D1657" s="296"/>
      <c r="E1657" s="339"/>
    </row>
    <row r="1658" spans="1:11" s="68" customFormat="1" ht="30" customHeight="1">
      <c r="A1658" s="33">
        <v>4</v>
      </c>
      <c r="B1658" s="341" t="s">
        <v>5</v>
      </c>
      <c r="C1658" s="296"/>
      <c r="D1658" s="296"/>
      <c r="E1658" s="339"/>
    </row>
    <row r="1659" spans="1:11" s="68" customFormat="1" ht="30" customHeight="1">
      <c r="A1659" s="107"/>
      <c r="B1659" s="342"/>
      <c r="C1659" s="296"/>
      <c r="D1659" s="296"/>
      <c r="E1659" s="339"/>
    </row>
    <row r="1660" spans="1:11" s="68" customFormat="1" ht="30" customHeight="1">
      <c r="A1660" s="107">
        <v>5</v>
      </c>
      <c r="B1660" s="343" t="s">
        <v>726</v>
      </c>
      <c r="C1660" s="296"/>
      <c r="D1660" s="296"/>
      <c r="E1660" s="339"/>
    </row>
    <row r="1661" spans="1:11" s="68" customFormat="1" ht="30" customHeight="1">
      <c r="A1661" s="107"/>
      <c r="B1661" s="344"/>
      <c r="C1661" s="296"/>
      <c r="D1661" s="296"/>
      <c r="E1661" s="339"/>
    </row>
    <row r="1662" spans="1:11" s="68" customFormat="1" ht="30" customHeight="1">
      <c r="A1662" s="33">
        <v>6</v>
      </c>
      <c r="B1662" s="343" t="s">
        <v>727</v>
      </c>
      <c r="C1662" s="296"/>
      <c r="D1662" s="296"/>
      <c r="E1662" s="339"/>
    </row>
    <row r="1663" spans="1:11" s="68" customFormat="1" ht="30" customHeight="1">
      <c r="A1663" s="107"/>
      <c r="B1663" s="344"/>
      <c r="C1663" s="296"/>
      <c r="D1663" s="296"/>
      <c r="E1663" s="339"/>
    </row>
    <row r="1664" spans="1:11" s="68" customFormat="1" ht="30" customHeight="1">
      <c r="A1664" s="107">
        <v>7</v>
      </c>
      <c r="B1664" s="341" t="s">
        <v>8</v>
      </c>
      <c r="C1664" s="296" t="s">
        <v>711</v>
      </c>
      <c r="D1664" s="296"/>
      <c r="E1664" s="339"/>
    </row>
    <row r="1665" spans="1:8" s="68" customFormat="1" ht="30" customHeight="1">
      <c r="A1665" s="107"/>
      <c r="B1665" s="342"/>
      <c r="C1665" s="296"/>
      <c r="D1665" s="296"/>
      <c r="E1665" s="339"/>
    </row>
    <row r="1666" spans="1:8" s="68" customFormat="1" ht="30" customHeight="1">
      <c r="A1666" s="33">
        <v>8</v>
      </c>
      <c r="B1666" s="341" t="s">
        <v>9</v>
      </c>
      <c r="C1666" s="296"/>
      <c r="D1666" s="296"/>
      <c r="E1666" s="339"/>
    </row>
    <row r="1667" spans="1:8" s="68" customFormat="1" ht="30" customHeight="1">
      <c r="A1667" s="107"/>
      <c r="B1667" s="342"/>
      <c r="C1667" s="296"/>
      <c r="D1667" s="296"/>
      <c r="E1667" s="339"/>
    </row>
    <row r="1668" spans="1:8" s="68" customFormat="1" ht="30" customHeight="1">
      <c r="A1668" s="107">
        <v>9</v>
      </c>
      <c r="B1668" s="341" t="s">
        <v>10</v>
      </c>
      <c r="C1668" s="296"/>
      <c r="D1668" s="296"/>
      <c r="E1668" s="339"/>
    </row>
    <row r="1669" spans="1:8" s="68" customFormat="1" ht="30" customHeight="1">
      <c r="A1669" s="107"/>
      <c r="B1669" s="342"/>
      <c r="C1669" s="296"/>
      <c r="D1669" s="296"/>
      <c r="E1669" s="339"/>
    </row>
    <row r="1670" spans="1:8" s="68" customFormat="1" ht="30" customHeight="1">
      <c r="A1670" s="107">
        <v>10</v>
      </c>
      <c r="B1670" s="100" t="s">
        <v>65</v>
      </c>
      <c r="C1670" s="296">
        <f>VLOOKUP(E1648,PragNondi!$B$9:$J$78,4,0)</f>
        <v>0</v>
      </c>
      <c r="D1670" s="296"/>
      <c r="E1670" s="339"/>
    </row>
    <row r="1671" spans="1:8" s="68" customFormat="1" ht="30" customHeight="1">
      <c r="A1671" s="107">
        <v>11</v>
      </c>
      <c r="B1671" s="100" t="s">
        <v>74</v>
      </c>
      <c r="C1671" s="296">
        <f>VLOOKUP(E1648,PragNondi!$B$9:$J$78,5,0)</f>
        <v>0</v>
      </c>
      <c r="D1671" s="296"/>
      <c r="E1671" s="339"/>
    </row>
    <row r="1672" spans="1:8" s="68" customFormat="1" ht="30" customHeight="1">
      <c r="A1672" s="107">
        <v>12</v>
      </c>
      <c r="B1672" s="100" t="s">
        <v>75</v>
      </c>
      <c r="C1672" s="296">
        <f>VLOOKUP(E1648,PragNondi!$B$9:$J$78,6,0)</f>
        <v>0</v>
      </c>
      <c r="D1672" s="296"/>
      <c r="E1672" s="339"/>
    </row>
    <row r="1673" spans="1:8" s="68" customFormat="1" ht="30" customHeight="1" thickBot="1">
      <c r="A1673" s="108">
        <v>13</v>
      </c>
      <c r="B1673" s="109" t="s">
        <v>76</v>
      </c>
      <c r="C1673" s="289" t="s">
        <v>823</v>
      </c>
      <c r="D1673" s="289"/>
      <c r="E1673" s="340"/>
    </row>
    <row r="1674" spans="1:8" s="68" customFormat="1" ht="30" customHeight="1" thickBot="1"/>
    <row r="1675" spans="1:8" ht="28.5" customHeight="1">
      <c r="A1675" s="101"/>
      <c r="B1675" s="345" t="s">
        <v>1230</v>
      </c>
      <c r="C1675" s="345"/>
      <c r="D1675" s="345"/>
      <c r="E1675" s="346"/>
    </row>
    <row r="1676" spans="1:8" ht="20.25" customHeight="1">
      <c r="A1676" s="102"/>
      <c r="B1676" s="347" t="str">
        <f>students!$G$2</f>
        <v xml:space="preserve">जिल्हा परिषद प्राथमिक शाळा कोपर्डे </v>
      </c>
      <c r="C1676" s="347"/>
      <c r="D1676" s="347"/>
      <c r="E1676" s="348"/>
    </row>
    <row r="1677" spans="1:8" ht="5.25" customHeight="1" thickBot="1">
      <c r="A1677" s="103"/>
      <c r="B1677" s="64"/>
      <c r="C1677" s="349"/>
      <c r="D1677" s="349"/>
      <c r="E1677" s="104"/>
    </row>
    <row r="1678" spans="1:8" ht="20.25" customHeight="1" thickBot="1">
      <c r="A1678" s="102"/>
      <c r="B1678" s="65" t="s">
        <v>52</v>
      </c>
      <c r="C1678" s="350">
        <f>VLOOKUP(E1679,students!$B$8:$D$77,3,0)</f>
        <v>0</v>
      </c>
      <c r="D1678" s="350"/>
      <c r="E1678" s="105" t="s">
        <v>760</v>
      </c>
      <c r="H1678" s="112" t="s">
        <v>730</v>
      </c>
    </row>
    <row r="1679" spans="1:8" ht="20.25" customHeight="1">
      <c r="A1679" s="102"/>
      <c r="B1679" s="65" t="s">
        <v>28</v>
      </c>
      <c r="C1679" s="66" t="str">
        <f>students!$M$2</f>
        <v>पहिली</v>
      </c>
      <c r="D1679" s="65" t="s">
        <v>71</v>
      </c>
      <c r="E1679" s="110">
        <v>55</v>
      </c>
    </row>
    <row r="1680" spans="1:8" ht="6" customHeight="1">
      <c r="A1680" s="102"/>
      <c r="E1680" s="105"/>
    </row>
    <row r="1681" spans="1:11" s="68" customFormat="1" ht="28.5" customHeight="1">
      <c r="A1681" s="351" t="s">
        <v>728</v>
      </c>
      <c r="B1681" s="332"/>
      <c r="C1681" s="332"/>
      <c r="D1681" s="332"/>
      <c r="E1681" s="352"/>
      <c r="H1681" s="280" t="s">
        <v>731</v>
      </c>
      <c r="I1681" s="280"/>
      <c r="J1681" s="280"/>
    </row>
    <row r="1682" spans="1:11" s="68" customFormat="1" ht="16.5" customHeight="1">
      <c r="A1682" s="106"/>
      <c r="B1682" s="99" t="s">
        <v>60</v>
      </c>
      <c r="C1682" s="296" t="s">
        <v>72</v>
      </c>
      <c r="D1682" s="296"/>
      <c r="E1682" s="339"/>
      <c r="H1682" s="280"/>
      <c r="I1682" s="280"/>
      <c r="J1682" s="280"/>
    </row>
    <row r="1683" spans="1:11" s="68" customFormat="1" ht="30" customHeight="1">
      <c r="A1683" s="107">
        <v>1</v>
      </c>
      <c r="B1683" s="341" t="s">
        <v>73</v>
      </c>
      <c r="C1683" s="296" t="s">
        <v>695</v>
      </c>
      <c r="D1683" s="296"/>
      <c r="E1683" s="339"/>
      <c r="H1683" s="280"/>
      <c r="I1683" s="280"/>
      <c r="J1683" s="280"/>
    </row>
    <row r="1684" spans="1:11" s="68" customFormat="1" ht="30" customHeight="1">
      <c r="A1684" s="107"/>
      <c r="B1684" s="342"/>
      <c r="C1684" s="296" t="s">
        <v>702</v>
      </c>
      <c r="D1684" s="296"/>
      <c r="E1684" s="339"/>
    </row>
    <row r="1685" spans="1:11" s="68" customFormat="1" ht="30" customHeight="1">
      <c r="A1685" s="33">
        <v>2</v>
      </c>
      <c r="B1685" s="341" t="s">
        <v>3</v>
      </c>
      <c r="C1685" s="296" t="s">
        <v>697</v>
      </c>
      <c r="D1685" s="296"/>
      <c r="E1685" s="339"/>
      <c r="H1685" s="353" t="s">
        <v>736</v>
      </c>
      <c r="I1685" s="353"/>
      <c r="J1685" s="353"/>
      <c r="K1685" s="353"/>
    </row>
    <row r="1686" spans="1:11" s="68" customFormat="1" ht="30" customHeight="1">
      <c r="A1686" s="107"/>
      <c r="B1686" s="342"/>
      <c r="C1686" s="296"/>
      <c r="D1686" s="296"/>
      <c r="E1686" s="339"/>
      <c r="H1686" s="353"/>
      <c r="I1686" s="353"/>
      <c r="J1686" s="353"/>
      <c r="K1686" s="353"/>
    </row>
    <row r="1687" spans="1:11" s="68" customFormat="1" ht="30" customHeight="1">
      <c r="A1687" s="107">
        <v>3</v>
      </c>
      <c r="B1687" s="341" t="s">
        <v>4</v>
      </c>
      <c r="C1687" s="296"/>
      <c r="D1687" s="296"/>
      <c r="E1687" s="339"/>
      <c r="H1687" s="353"/>
      <c r="I1687" s="353"/>
      <c r="J1687" s="353"/>
      <c r="K1687" s="353"/>
    </row>
    <row r="1688" spans="1:11" s="68" customFormat="1" ht="30" customHeight="1">
      <c r="A1688" s="107"/>
      <c r="B1688" s="342"/>
      <c r="C1688" s="296" t="s">
        <v>762</v>
      </c>
      <c r="D1688" s="296"/>
      <c r="E1688" s="339"/>
    </row>
    <row r="1689" spans="1:11" s="68" customFormat="1" ht="30" customHeight="1">
      <c r="A1689" s="33">
        <v>4</v>
      </c>
      <c r="B1689" s="341" t="s">
        <v>5</v>
      </c>
      <c r="C1689" s="296"/>
      <c r="D1689" s="296"/>
      <c r="E1689" s="339"/>
    </row>
    <row r="1690" spans="1:11" s="68" customFormat="1" ht="30" customHeight="1">
      <c r="A1690" s="107"/>
      <c r="B1690" s="342"/>
      <c r="C1690" s="296"/>
      <c r="D1690" s="296"/>
      <c r="E1690" s="339"/>
    </row>
    <row r="1691" spans="1:11" s="68" customFormat="1" ht="30" customHeight="1">
      <c r="A1691" s="107">
        <v>5</v>
      </c>
      <c r="B1691" s="343" t="s">
        <v>726</v>
      </c>
      <c r="C1691" s="296"/>
      <c r="D1691" s="296"/>
      <c r="E1691" s="339"/>
    </row>
    <row r="1692" spans="1:11" s="68" customFormat="1" ht="30" customHeight="1">
      <c r="A1692" s="107"/>
      <c r="B1692" s="344"/>
      <c r="C1692" s="296"/>
      <c r="D1692" s="296"/>
      <c r="E1692" s="339"/>
    </row>
    <row r="1693" spans="1:11" s="68" customFormat="1" ht="30" customHeight="1">
      <c r="A1693" s="33">
        <v>6</v>
      </c>
      <c r="B1693" s="343" t="s">
        <v>727</v>
      </c>
      <c r="C1693" s="296"/>
      <c r="D1693" s="296"/>
      <c r="E1693" s="339"/>
    </row>
    <row r="1694" spans="1:11" s="68" customFormat="1" ht="30" customHeight="1">
      <c r="A1694" s="107"/>
      <c r="B1694" s="344"/>
      <c r="C1694" s="296"/>
      <c r="D1694" s="296"/>
      <c r="E1694" s="339"/>
    </row>
    <row r="1695" spans="1:11" s="68" customFormat="1" ht="30" customHeight="1">
      <c r="A1695" s="107">
        <v>7</v>
      </c>
      <c r="B1695" s="341" t="s">
        <v>8</v>
      </c>
      <c r="C1695" s="296" t="s">
        <v>711</v>
      </c>
      <c r="D1695" s="296"/>
      <c r="E1695" s="339"/>
    </row>
    <row r="1696" spans="1:11" s="68" customFormat="1" ht="30" customHeight="1">
      <c r="A1696" s="107"/>
      <c r="B1696" s="342"/>
      <c r="C1696" s="296"/>
      <c r="D1696" s="296"/>
      <c r="E1696" s="339"/>
    </row>
    <row r="1697" spans="1:10" s="68" customFormat="1" ht="30" customHeight="1">
      <c r="A1697" s="33">
        <v>8</v>
      </c>
      <c r="B1697" s="341" t="s">
        <v>9</v>
      </c>
      <c r="C1697" s="296"/>
      <c r="D1697" s="296"/>
      <c r="E1697" s="339"/>
    </row>
    <row r="1698" spans="1:10" s="68" customFormat="1" ht="30" customHeight="1">
      <c r="A1698" s="107"/>
      <c r="B1698" s="342"/>
      <c r="C1698" s="296"/>
      <c r="D1698" s="296"/>
      <c r="E1698" s="339"/>
    </row>
    <row r="1699" spans="1:10" s="68" customFormat="1" ht="30" customHeight="1">
      <c r="A1699" s="107">
        <v>9</v>
      </c>
      <c r="B1699" s="341" t="s">
        <v>10</v>
      </c>
      <c r="C1699" s="296"/>
      <c r="D1699" s="296"/>
      <c r="E1699" s="339"/>
    </row>
    <row r="1700" spans="1:10" s="68" customFormat="1" ht="30" customHeight="1">
      <c r="A1700" s="107"/>
      <c r="B1700" s="342"/>
      <c r="C1700" s="296"/>
      <c r="D1700" s="296"/>
      <c r="E1700" s="339"/>
    </row>
    <row r="1701" spans="1:10" s="68" customFormat="1" ht="30" customHeight="1">
      <c r="A1701" s="107">
        <v>10</v>
      </c>
      <c r="B1701" s="100" t="s">
        <v>65</v>
      </c>
      <c r="C1701" s="296">
        <f>VLOOKUP(E1679,PragNondi!$B$9:$J$78,4,0)</f>
        <v>0</v>
      </c>
      <c r="D1701" s="296"/>
      <c r="E1701" s="339"/>
    </row>
    <row r="1702" spans="1:10" s="68" customFormat="1" ht="30" customHeight="1">
      <c r="A1702" s="107">
        <v>11</v>
      </c>
      <c r="B1702" s="100" t="s">
        <v>74</v>
      </c>
      <c r="C1702" s="296">
        <f>VLOOKUP(E1679,PragNondi!$B$9:$J$78,5,0)</f>
        <v>0</v>
      </c>
      <c r="D1702" s="296"/>
      <c r="E1702" s="339"/>
    </row>
    <row r="1703" spans="1:10" s="68" customFormat="1" ht="30" customHeight="1">
      <c r="A1703" s="107">
        <v>12</v>
      </c>
      <c r="B1703" s="100" t="s">
        <v>75</v>
      </c>
      <c r="C1703" s="296">
        <f>VLOOKUP(E1679,PragNondi!$B$9:$J$78,6,0)</f>
        <v>0</v>
      </c>
      <c r="D1703" s="296"/>
      <c r="E1703" s="339"/>
    </row>
    <row r="1704" spans="1:10" s="68" customFormat="1" ht="30" customHeight="1" thickBot="1">
      <c r="A1704" s="108">
        <v>13</v>
      </c>
      <c r="B1704" s="109" t="s">
        <v>76</v>
      </c>
      <c r="C1704" s="289" t="s">
        <v>823</v>
      </c>
      <c r="D1704" s="289"/>
      <c r="E1704" s="340"/>
    </row>
    <row r="1705" spans="1:10" s="68" customFormat="1" ht="30" customHeight="1" thickBot="1"/>
    <row r="1706" spans="1:10" ht="28.5" customHeight="1">
      <c r="A1706" s="101"/>
      <c r="B1706" s="345" t="s">
        <v>1230</v>
      </c>
      <c r="C1706" s="345"/>
      <c r="D1706" s="345"/>
      <c r="E1706" s="346"/>
    </row>
    <row r="1707" spans="1:10" ht="20.25" customHeight="1">
      <c r="A1707" s="102"/>
      <c r="B1707" s="347" t="str">
        <f>students!$G$2</f>
        <v xml:space="preserve">जिल्हा परिषद प्राथमिक शाळा कोपर्डे </v>
      </c>
      <c r="C1707" s="347"/>
      <c r="D1707" s="347"/>
      <c r="E1707" s="348"/>
    </row>
    <row r="1708" spans="1:10" ht="5.25" customHeight="1" thickBot="1">
      <c r="A1708" s="103"/>
      <c r="B1708" s="64"/>
      <c r="C1708" s="349"/>
      <c r="D1708" s="349"/>
      <c r="E1708" s="104"/>
    </row>
    <row r="1709" spans="1:10" ht="20.25" customHeight="1" thickBot="1">
      <c r="A1709" s="102"/>
      <c r="B1709" s="65" t="s">
        <v>52</v>
      </c>
      <c r="C1709" s="350">
        <f>VLOOKUP(E1710,students!$B$8:$D$77,3,0)</f>
        <v>0</v>
      </c>
      <c r="D1709" s="350"/>
      <c r="E1709" s="105" t="s">
        <v>760</v>
      </c>
      <c r="H1709" s="112" t="s">
        <v>730</v>
      </c>
    </row>
    <row r="1710" spans="1:10" ht="20.25" customHeight="1">
      <c r="A1710" s="102"/>
      <c r="B1710" s="65" t="s">
        <v>28</v>
      </c>
      <c r="C1710" s="66" t="str">
        <f>students!$M$2</f>
        <v>पहिली</v>
      </c>
      <c r="D1710" s="65" t="s">
        <v>71</v>
      </c>
      <c r="E1710" s="110">
        <v>56</v>
      </c>
    </row>
    <row r="1711" spans="1:10" ht="6" customHeight="1">
      <c r="A1711" s="102"/>
      <c r="E1711" s="105"/>
    </row>
    <row r="1712" spans="1:10" s="68" customFormat="1" ht="28.5" customHeight="1">
      <c r="A1712" s="351" t="s">
        <v>728</v>
      </c>
      <c r="B1712" s="332"/>
      <c r="C1712" s="332"/>
      <c r="D1712" s="332"/>
      <c r="E1712" s="352"/>
      <c r="H1712" s="280" t="s">
        <v>731</v>
      </c>
      <c r="I1712" s="280"/>
      <c r="J1712" s="280"/>
    </row>
    <row r="1713" spans="1:11" s="68" customFormat="1" ht="16.5" customHeight="1">
      <c r="A1713" s="106"/>
      <c r="B1713" s="99" t="s">
        <v>60</v>
      </c>
      <c r="C1713" s="296" t="s">
        <v>72</v>
      </c>
      <c r="D1713" s="296"/>
      <c r="E1713" s="339"/>
      <c r="H1713" s="280"/>
      <c r="I1713" s="280"/>
      <c r="J1713" s="280"/>
    </row>
    <row r="1714" spans="1:11" s="68" customFormat="1" ht="30" customHeight="1">
      <c r="A1714" s="107">
        <v>1</v>
      </c>
      <c r="B1714" s="341" t="s">
        <v>73</v>
      </c>
      <c r="C1714" s="296" t="s">
        <v>695</v>
      </c>
      <c r="D1714" s="296"/>
      <c r="E1714" s="339"/>
      <c r="H1714" s="280"/>
      <c r="I1714" s="280"/>
      <c r="J1714" s="280"/>
    </row>
    <row r="1715" spans="1:11" s="68" customFormat="1" ht="30" customHeight="1">
      <c r="A1715" s="107"/>
      <c r="B1715" s="342"/>
      <c r="C1715" s="296" t="s">
        <v>702</v>
      </c>
      <c r="D1715" s="296"/>
      <c r="E1715" s="339"/>
    </row>
    <row r="1716" spans="1:11" s="68" customFormat="1" ht="30" customHeight="1">
      <c r="A1716" s="33">
        <v>2</v>
      </c>
      <c r="B1716" s="341" t="s">
        <v>3</v>
      </c>
      <c r="C1716" s="296" t="s">
        <v>697</v>
      </c>
      <c r="D1716" s="296"/>
      <c r="E1716" s="339"/>
      <c r="H1716" s="353" t="s">
        <v>736</v>
      </c>
      <c r="I1716" s="353"/>
      <c r="J1716" s="353"/>
      <c r="K1716" s="353"/>
    </row>
    <row r="1717" spans="1:11" s="68" customFormat="1" ht="30" customHeight="1">
      <c r="A1717" s="107"/>
      <c r="B1717" s="342"/>
      <c r="C1717" s="296"/>
      <c r="D1717" s="296"/>
      <c r="E1717" s="339"/>
      <c r="H1717" s="353"/>
      <c r="I1717" s="353"/>
      <c r="J1717" s="353"/>
      <c r="K1717" s="353"/>
    </row>
    <row r="1718" spans="1:11" s="68" customFormat="1" ht="30" customHeight="1">
      <c r="A1718" s="107">
        <v>3</v>
      </c>
      <c r="B1718" s="341" t="s">
        <v>4</v>
      </c>
      <c r="C1718" s="296"/>
      <c r="D1718" s="296"/>
      <c r="E1718" s="339"/>
      <c r="H1718" s="353"/>
      <c r="I1718" s="353"/>
      <c r="J1718" s="353"/>
      <c r="K1718" s="353"/>
    </row>
    <row r="1719" spans="1:11" s="68" customFormat="1" ht="30" customHeight="1">
      <c r="A1719" s="107"/>
      <c r="B1719" s="342"/>
      <c r="C1719" s="296" t="s">
        <v>762</v>
      </c>
      <c r="D1719" s="296"/>
      <c r="E1719" s="339"/>
    </row>
    <row r="1720" spans="1:11" s="68" customFormat="1" ht="30" customHeight="1">
      <c r="A1720" s="33">
        <v>4</v>
      </c>
      <c r="B1720" s="341" t="s">
        <v>5</v>
      </c>
      <c r="C1720" s="296"/>
      <c r="D1720" s="296"/>
      <c r="E1720" s="339"/>
    </row>
    <row r="1721" spans="1:11" s="68" customFormat="1" ht="30" customHeight="1">
      <c r="A1721" s="107"/>
      <c r="B1721" s="342"/>
      <c r="C1721" s="296"/>
      <c r="D1721" s="296"/>
      <c r="E1721" s="339"/>
    </row>
    <row r="1722" spans="1:11" s="68" customFormat="1" ht="30" customHeight="1">
      <c r="A1722" s="107">
        <v>5</v>
      </c>
      <c r="B1722" s="343" t="s">
        <v>726</v>
      </c>
      <c r="C1722" s="296"/>
      <c r="D1722" s="296"/>
      <c r="E1722" s="339"/>
    </row>
    <row r="1723" spans="1:11" s="68" customFormat="1" ht="30" customHeight="1">
      <c r="A1723" s="107"/>
      <c r="B1723" s="344"/>
      <c r="C1723" s="296"/>
      <c r="D1723" s="296"/>
      <c r="E1723" s="339"/>
    </row>
    <row r="1724" spans="1:11" s="68" customFormat="1" ht="30" customHeight="1">
      <c r="A1724" s="33">
        <v>6</v>
      </c>
      <c r="B1724" s="343" t="s">
        <v>727</v>
      </c>
      <c r="C1724" s="296"/>
      <c r="D1724" s="296"/>
      <c r="E1724" s="339"/>
    </row>
    <row r="1725" spans="1:11" s="68" customFormat="1" ht="30" customHeight="1">
      <c r="A1725" s="107"/>
      <c r="B1725" s="344"/>
      <c r="C1725" s="296"/>
      <c r="D1725" s="296"/>
      <c r="E1725" s="339"/>
    </row>
    <row r="1726" spans="1:11" s="68" customFormat="1" ht="30" customHeight="1">
      <c r="A1726" s="107">
        <v>7</v>
      </c>
      <c r="B1726" s="341" t="s">
        <v>8</v>
      </c>
      <c r="C1726" s="296" t="s">
        <v>711</v>
      </c>
      <c r="D1726" s="296"/>
      <c r="E1726" s="339"/>
    </row>
    <row r="1727" spans="1:11" s="68" customFormat="1" ht="30" customHeight="1">
      <c r="A1727" s="107"/>
      <c r="B1727" s="342"/>
      <c r="C1727" s="296"/>
      <c r="D1727" s="296"/>
      <c r="E1727" s="339"/>
    </row>
    <row r="1728" spans="1:11" s="68" customFormat="1" ht="30" customHeight="1">
      <c r="A1728" s="33">
        <v>8</v>
      </c>
      <c r="B1728" s="341" t="s">
        <v>9</v>
      </c>
      <c r="C1728" s="296"/>
      <c r="D1728" s="296"/>
      <c r="E1728" s="339"/>
    </row>
    <row r="1729" spans="1:10" s="68" customFormat="1" ht="30" customHeight="1">
      <c r="A1729" s="107"/>
      <c r="B1729" s="342"/>
      <c r="C1729" s="296"/>
      <c r="D1729" s="296"/>
      <c r="E1729" s="339"/>
    </row>
    <row r="1730" spans="1:10" s="68" customFormat="1" ht="30" customHeight="1">
      <c r="A1730" s="107">
        <v>9</v>
      </c>
      <c r="B1730" s="341" t="s">
        <v>10</v>
      </c>
      <c r="C1730" s="296"/>
      <c r="D1730" s="296"/>
      <c r="E1730" s="339"/>
    </row>
    <row r="1731" spans="1:10" s="68" customFormat="1" ht="30" customHeight="1">
      <c r="A1731" s="107"/>
      <c r="B1731" s="342"/>
      <c r="C1731" s="296"/>
      <c r="D1731" s="296"/>
      <c r="E1731" s="339"/>
    </row>
    <row r="1732" spans="1:10" s="68" customFormat="1" ht="30" customHeight="1">
      <c r="A1732" s="107">
        <v>10</v>
      </c>
      <c r="B1732" s="100" t="s">
        <v>65</v>
      </c>
      <c r="C1732" s="296">
        <f>VLOOKUP(E1710,PragNondi!$B$9:$J$78,4,0)</f>
        <v>0</v>
      </c>
      <c r="D1732" s="296"/>
      <c r="E1732" s="339"/>
    </row>
    <row r="1733" spans="1:10" s="68" customFormat="1" ht="30" customHeight="1">
      <c r="A1733" s="107">
        <v>11</v>
      </c>
      <c r="B1733" s="100" t="s">
        <v>74</v>
      </c>
      <c r="C1733" s="296">
        <f>VLOOKUP(E1710,PragNondi!$B$9:$J$78,5,0)</f>
        <v>0</v>
      </c>
      <c r="D1733" s="296"/>
      <c r="E1733" s="339"/>
    </row>
    <row r="1734" spans="1:10" s="68" customFormat="1" ht="30" customHeight="1">
      <c r="A1734" s="107">
        <v>12</v>
      </c>
      <c r="B1734" s="100" t="s">
        <v>75</v>
      </c>
      <c r="C1734" s="296">
        <f>VLOOKUP(E1710,PragNondi!$B$9:$J$78,6,0)</f>
        <v>0</v>
      </c>
      <c r="D1734" s="296"/>
      <c r="E1734" s="339"/>
    </row>
    <row r="1735" spans="1:10" s="68" customFormat="1" ht="30" customHeight="1" thickBot="1">
      <c r="A1735" s="108">
        <v>13</v>
      </c>
      <c r="B1735" s="109" t="s">
        <v>76</v>
      </c>
      <c r="C1735" s="289" t="s">
        <v>823</v>
      </c>
      <c r="D1735" s="289"/>
      <c r="E1735" s="340"/>
    </row>
    <row r="1736" spans="1:10" s="68" customFormat="1" ht="30" customHeight="1" thickBot="1"/>
    <row r="1737" spans="1:10" ht="28.5" customHeight="1">
      <c r="A1737" s="101"/>
      <c r="B1737" s="345" t="s">
        <v>1230</v>
      </c>
      <c r="C1737" s="345"/>
      <c r="D1737" s="345"/>
      <c r="E1737" s="346"/>
    </row>
    <row r="1738" spans="1:10" ht="20.25" customHeight="1">
      <c r="A1738" s="102"/>
      <c r="B1738" s="347" t="str">
        <f>students!$G$2</f>
        <v xml:space="preserve">जिल्हा परिषद प्राथमिक शाळा कोपर्डे </v>
      </c>
      <c r="C1738" s="347"/>
      <c r="D1738" s="347"/>
      <c r="E1738" s="348"/>
    </row>
    <row r="1739" spans="1:10" ht="5.25" customHeight="1" thickBot="1">
      <c r="A1739" s="103"/>
      <c r="B1739" s="64"/>
      <c r="C1739" s="349"/>
      <c r="D1739" s="349"/>
      <c r="E1739" s="104"/>
    </row>
    <row r="1740" spans="1:10" ht="20.25" customHeight="1" thickBot="1">
      <c r="A1740" s="102"/>
      <c r="B1740" s="65" t="s">
        <v>52</v>
      </c>
      <c r="C1740" s="350">
        <f>VLOOKUP(E1741,students!$B$8:$D$77,3,0)</f>
        <v>0</v>
      </c>
      <c r="D1740" s="350"/>
      <c r="E1740" s="105" t="s">
        <v>760</v>
      </c>
      <c r="H1740" s="112" t="s">
        <v>730</v>
      </c>
    </row>
    <row r="1741" spans="1:10" ht="20.25" customHeight="1">
      <c r="A1741" s="102"/>
      <c r="B1741" s="65" t="s">
        <v>28</v>
      </c>
      <c r="C1741" s="66" t="str">
        <f>students!$M$2</f>
        <v>पहिली</v>
      </c>
      <c r="D1741" s="65" t="s">
        <v>71</v>
      </c>
      <c r="E1741" s="110">
        <v>57</v>
      </c>
    </row>
    <row r="1742" spans="1:10" ht="6" customHeight="1">
      <c r="A1742" s="102"/>
      <c r="E1742" s="105"/>
    </row>
    <row r="1743" spans="1:10" s="68" customFormat="1" ht="28.5" customHeight="1">
      <c r="A1743" s="351" t="s">
        <v>728</v>
      </c>
      <c r="B1743" s="332"/>
      <c r="C1743" s="332"/>
      <c r="D1743" s="332"/>
      <c r="E1743" s="352"/>
      <c r="H1743" s="280" t="s">
        <v>731</v>
      </c>
      <c r="I1743" s="280"/>
      <c r="J1743" s="280"/>
    </row>
    <row r="1744" spans="1:10" s="68" customFormat="1" ht="16.5" customHeight="1">
      <c r="A1744" s="106"/>
      <c r="B1744" s="99" t="s">
        <v>60</v>
      </c>
      <c r="C1744" s="296" t="s">
        <v>72</v>
      </c>
      <c r="D1744" s="296"/>
      <c r="E1744" s="339"/>
      <c r="H1744" s="280"/>
      <c r="I1744" s="280"/>
      <c r="J1744" s="280"/>
    </row>
    <row r="1745" spans="1:11" s="68" customFormat="1" ht="30" customHeight="1">
      <c r="A1745" s="107">
        <v>1</v>
      </c>
      <c r="B1745" s="341" t="s">
        <v>73</v>
      </c>
      <c r="C1745" s="296" t="s">
        <v>695</v>
      </c>
      <c r="D1745" s="296"/>
      <c r="E1745" s="339"/>
      <c r="H1745" s="280"/>
      <c r="I1745" s="280"/>
      <c r="J1745" s="280"/>
    </row>
    <row r="1746" spans="1:11" s="68" customFormat="1" ht="30" customHeight="1">
      <c r="A1746" s="107"/>
      <c r="B1746" s="342"/>
      <c r="C1746" s="296" t="s">
        <v>702</v>
      </c>
      <c r="D1746" s="296"/>
      <c r="E1746" s="339"/>
    </row>
    <row r="1747" spans="1:11" s="68" customFormat="1" ht="30" customHeight="1">
      <c r="A1747" s="33">
        <v>2</v>
      </c>
      <c r="B1747" s="341" t="s">
        <v>3</v>
      </c>
      <c r="C1747" s="296" t="s">
        <v>697</v>
      </c>
      <c r="D1747" s="296"/>
      <c r="E1747" s="339"/>
      <c r="H1747" s="353" t="s">
        <v>736</v>
      </c>
      <c r="I1747" s="353"/>
      <c r="J1747" s="353"/>
      <c r="K1747" s="353"/>
    </row>
    <row r="1748" spans="1:11" s="68" customFormat="1" ht="30" customHeight="1">
      <c r="A1748" s="107"/>
      <c r="B1748" s="342"/>
      <c r="C1748" s="296"/>
      <c r="D1748" s="296"/>
      <c r="E1748" s="339"/>
      <c r="H1748" s="353"/>
      <c r="I1748" s="353"/>
      <c r="J1748" s="353"/>
      <c r="K1748" s="353"/>
    </row>
    <row r="1749" spans="1:11" s="68" customFormat="1" ht="30" customHeight="1">
      <c r="A1749" s="107">
        <v>3</v>
      </c>
      <c r="B1749" s="341" t="s">
        <v>4</v>
      </c>
      <c r="C1749" s="296"/>
      <c r="D1749" s="296"/>
      <c r="E1749" s="339"/>
      <c r="H1749" s="353"/>
      <c r="I1749" s="353"/>
      <c r="J1749" s="353"/>
      <c r="K1749" s="353"/>
    </row>
    <row r="1750" spans="1:11" s="68" customFormat="1" ht="30" customHeight="1">
      <c r="A1750" s="107"/>
      <c r="B1750" s="342"/>
      <c r="C1750" s="296" t="s">
        <v>762</v>
      </c>
      <c r="D1750" s="296"/>
      <c r="E1750" s="339"/>
    </row>
    <row r="1751" spans="1:11" s="68" customFormat="1" ht="30" customHeight="1">
      <c r="A1751" s="33">
        <v>4</v>
      </c>
      <c r="B1751" s="341" t="s">
        <v>5</v>
      </c>
      <c r="C1751" s="296"/>
      <c r="D1751" s="296"/>
      <c r="E1751" s="339"/>
    </row>
    <row r="1752" spans="1:11" s="68" customFormat="1" ht="30" customHeight="1">
      <c r="A1752" s="107"/>
      <c r="B1752" s="342"/>
      <c r="C1752" s="296"/>
      <c r="D1752" s="296"/>
      <c r="E1752" s="339"/>
    </row>
    <row r="1753" spans="1:11" s="68" customFormat="1" ht="30" customHeight="1">
      <c r="A1753" s="107">
        <v>5</v>
      </c>
      <c r="B1753" s="343" t="s">
        <v>726</v>
      </c>
      <c r="C1753" s="296"/>
      <c r="D1753" s="296"/>
      <c r="E1753" s="339"/>
    </row>
    <row r="1754" spans="1:11" s="68" customFormat="1" ht="30" customHeight="1">
      <c r="A1754" s="107"/>
      <c r="B1754" s="344"/>
      <c r="C1754" s="296"/>
      <c r="D1754" s="296"/>
      <c r="E1754" s="339"/>
    </row>
    <row r="1755" spans="1:11" s="68" customFormat="1" ht="30" customHeight="1">
      <c r="A1755" s="33">
        <v>6</v>
      </c>
      <c r="B1755" s="343" t="s">
        <v>727</v>
      </c>
      <c r="C1755" s="296"/>
      <c r="D1755" s="296"/>
      <c r="E1755" s="339"/>
    </row>
    <row r="1756" spans="1:11" s="68" customFormat="1" ht="30" customHeight="1">
      <c r="A1756" s="107"/>
      <c r="B1756" s="344"/>
      <c r="C1756" s="296"/>
      <c r="D1756" s="296"/>
      <c r="E1756" s="339"/>
    </row>
    <row r="1757" spans="1:11" s="68" customFormat="1" ht="30" customHeight="1">
      <c r="A1757" s="107">
        <v>7</v>
      </c>
      <c r="B1757" s="341" t="s">
        <v>8</v>
      </c>
      <c r="C1757" s="296" t="s">
        <v>711</v>
      </c>
      <c r="D1757" s="296"/>
      <c r="E1757" s="339"/>
    </row>
    <row r="1758" spans="1:11" s="68" customFormat="1" ht="30" customHeight="1">
      <c r="A1758" s="107"/>
      <c r="B1758" s="342"/>
      <c r="C1758" s="296"/>
      <c r="D1758" s="296"/>
      <c r="E1758" s="339"/>
    </row>
    <row r="1759" spans="1:11" s="68" customFormat="1" ht="30" customHeight="1">
      <c r="A1759" s="33">
        <v>8</v>
      </c>
      <c r="B1759" s="341" t="s">
        <v>9</v>
      </c>
      <c r="C1759" s="296"/>
      <c r="D1759" s="296"/>
      <c r="E1759" s="339"/>
    </row>
    <row r="1760" spans="1:11" s="68" customFormat="1" ht="30" customHeight="1">
      <c r="A1760" s="107"/>
      <c r="B1760" s="342"/>
      <c r="C1760" s="296"/>
      <c r="D1760" s="296"/>
      <c r="E1760" s="339"/>
    </row>
    <row r="1761" spans="1:10" s="68" customFormat="1" ht="30" customHeight="1">
      <c r="A1761" s="107">
        <v>9</v>
      </c>
      <c r="B1761" s="341" t="s">
        <v>10</v>
      </c>
      <c r="C1761" s="296"/>
      <c r="D1761" s="296"/>
      <c r="E1761" s="339"/>
    </row>
    <row r="1762" spans="1:10" s="68" customFormat="1" ht="30" customHeight="1">
      <c r="A1762" s="107"/>
      <c r="B1762" s="342"/>
      <c r="C1762" s="296"/>
      <c r="D1762" s="296"/>
      <c r="E1762" s="339"/>
    </row>
    <row r="1763" spans="1:10" s="68" customFormat="1" ht="30" customHeight="1">
      <c r="A1763" s="107">
        <v>10</v>
      </c>
      <c r="B1763" s="100" t="s">
        <v>65</v>
      </c>
      <c r="C1763" s="296">
        <f>VLOOKUP(E1741,PragNondi!$B$9:$J$78,4,0)</f>
        <v>0</v>
      </c>
      <c r="D1763" s="296"/>
      <c r="E1763" s="339"/>
    </row>
    <row r="1764" spans="1:10" s="68" customFormat="1" ht="30" customHeight="1">
      <c r="A1764" s="107">
        <v>11</v>
      </c>
      <c r="B1764" s="100" t="s">
        <v>74</v>
      </c>
      <c r="C1764" s="296">
        <f>VLOOKUP(E1741,PragNondi!$B$9:$J$78,5,0)</f>
        <v>0</v>
      </c>
      <c r="D1764" s="296"/>
      <c r="E1764" s="339"/>
    </row>
    <row r="1765" spans="1:10" s="68" customFormat="1" ht="30" customHeight="1">
      <c r="A1765" s="107">
        <v>12</v>
      </c>
      <c r="B1765" s="100" t="s">
        <v>75</v>
      </c>
      <c r="C1765" s="296">
        <f>VLOOKUP(E1741,PragNondi!$B$9:$J$78,6,0)</f>
        <v>0</v>
      </c>
      <c r="D1765" s="296"/>
      <c r="E1765" s="339"/>
    </row>
    <row r="1766" spans="1:10" s="68" customFormat="1" ht="30" customHeight="1" thickBot="1">
      <c r="A1766" s="108">
        <v>13</v>
      </c>
      <c r="B1766" s="109" t="s">
        <v>76</v>
      </c>
      <c r="C1766" s="289" t="s">
        <v>823</v>
      </c>
      <c r="D1766" s="289"/>
      <c r="E1766" s="340"/>
    </row>
    <row r="1767" spans="1:10" s="68" customFormat="1" ht="30" customHeight="1" thickBot="1"/>
    <row r="1768" spans="1:10" ht="28.5" customHeight="1">
      <c r="A1768" s="101"/>
      <c r="B1768" s="345" t="s">
        <v>1230</v>
      </c>
      <c r="C1768" s="345"/>
      <c r="D1768" s="345"/>
      <c r="E1768" s="346"/>
    </row>
    <row r="1769" spans="1:10" ht="20.25" customHeight="1">
      <c r="A1769" s="102"/>
      <c r="B1769" s="347" t="str">
        <f>students!$G$2</f>
        <v xml:space="preserve">जिल्हा परिषद प्राथमिक शाळा कोपर्डे </v>
      </c>
      <c r="C1769" s="347"/>
      <c r="D1769" s="347"/>
      <c r="E1769" s="348"/>
    </row>
    <row r="1770" spans="1:10" ht="5.25" customHeight="1" thickBot="1">
      <c r="A1770" s="103"/>
      <c r="B1770" s="64"/>
      <c r="C1770" s="349"/>
      <c r="D1770" s="349"/>
      <c r="E1770" s="104"/>
    </row>
    <row r="1771" spans="1:10" ht="20.25" customHeight="1" thickBot="1">
      <c r="A1771" s="102"/>
      <c r="B1771" s="65" t="s">
        <v>52</v>
      </c>
      <c r="C1771" s="350">
        <f>VLOOKUP(E1772,students!$B$8:$D$77,3,0)</f>
        <v>0</v>
      </c>
      <c r="D1771" s="350"/>
      <c r="E1771" s="105" t="s">
        <v>760</v>
      </c>
      <c r="H1771" s="112" t="s">
        <v>730</v>
      </c>
    </row>
    <row r="1772" spans="1:10" ht="20.25" customHeight="1">
      <c r="A1772" s="102"/>
      <c r="B1772" s="65" t="s">
        <v>28</v>
      </c>
      <c r="C1772" s="66" t="str">
        <f>students!$M$2</f>
        <v>पहिली</v>
      </c>
      <c r="D1772" s="65" t="s">
        <v>71</v>
      </c>
      <c r="E1772" s="110">
        <v>58</v>
      </c>
    </row>
    <row r="1773" spans="1:10" ht="6" customHeight="1">
      <c r="A1773" s="102"/>
      <c r="E1773" s="105"/>
    </row>
    <row r="1774" spans="1:10" s="68" customFormat="1" ht="28.5" customHeight="1">
      <c r="A1774" s="351" t="s">
        <v>728</v>
      </c>
      <c r="B1774" s="332"/>
      <c r="C1774" s="332"/>
      <c r="D1774" s="332"/>
      <c r="E1774" s="352"/>
      <c r="H1774" s="280" t="s">
        <v>731</v>
      </c>
      <c r="I1774" s="280"/>
      <c r="J1774" s="280"/>
    </row>
    <row r="1775" spans="1:10" s="68" customFormat="1" ht="16.5" customHeight="1">
      <c r="A1775" s="106"/>
      <c r="B1775" s="99" t="s">
        <v>60</v>
      </c>
      <c r="C1775" s="296" t="s">
        <v>72</v>
      </c>
      <c r="D1775" s="296"/>
      <c r="E1775" s="339"/>
      <c r="H1775" s="280"/>
      <c r="I1775" s="280"/>
      <c r="J1775" s="280"/>
    </row>
    <row r="1776" spans="1:10" s="68" customFormat="1" ht="30" customHeight="1">
      <c r="A1776" s="107">
        <v>1</v>
      </c>
      <c r="B1776" s="341" t="s">
        <v>73</v>
      </c>
      <c r="C1776" s="296" t="s">
        <v>695</v>
      </c>
      <c r="D1776" s="296"/>
      <c r="E1776" s="339"/>
      <c r="H1776" s="280"/>
      <c r="I1776" s="280"/>
      <c r="J1776" s="280"/>
    </row>
    <row r="1777" spans="1:11" s="68" customFormat="1" ht="30" customHeight="1">
      <c r="A1777" s="107"/>
      <c r="B1777" s="342"/>
      <c r="C1777" s="296" t="s">
        <v>702</v>
      </c>
      <c r="D1777" s="296"/>
      <c r="E1777" s="339"/>
    </row>
    <row r="1778" spans="1:11" s="68" customFormat="1" ht="30" customHeight="1">
      <c r="A1778" s="33">
        <v>2</v>
      </c>
      <c r="B1778" s="341" t="s">
        <v>3</v>
      </c>
      <c r="C1778" s="296" t="s">
        <v>697</v>
      </c>
      <c r="D1778" s="296"/>
      <c r="E1778" s="339"/>
      <c r="H1778" s="353" t="s">
        <v>736</v>
      </c>
      <c r="I1778" s="353"/>
      <c r="J1778" s="353"/>
      <c r="K1778" s="353"/>
    </row>
    <row r="1779" spans="1:11" s="68" customFormat="1" ht="30" customHeight="1">
      <c r="A1779" s="107"/>
      <c r="B1779" s="342"/>
      <c r="C1779" s="296"/>
      <c r="D1779" s="296"/>
      <c r="E1779" s="339"/>
      <c r="H1779" s="353"/>
      <c r="I1779" s="353"/>
      <c r="J1779" s="353"/>
      <c r="K1779" s="353"/>
    </row>
    <row r="1780" spans="1:11" s="68" customFormat="1" ht="30" customHeight="1">
      <c r="A1780" s="107">
        <v>3</v>
      </c>
      <c r="B1780" s="341" t="s">
        <v>4</v>
      </c>
      <c r="C1780" s="296"/>
      <c r="D1780" s="296"/>
      <c r="E1780" s="339"/>
      <c r="H1780" s="353"/>
      <c r="I1780" s="353"/>
      <c r="J1780" s="353"/>
      <c r="K1780" s="353"/>
    </row>
    <row r="1781" spans="1:11" s="68" customFormat="1" ht="30" customHeight="1">
      <c r="A1781" s="107"/>
      <c r="B1781" s="342"/>
      <c r="C1781" s="296" t="s">
        <v>762</v>
      </c>
      <c r="D1781" s="296"/>
      <c r="E1781" s="339"/>
    </row>
    <row r="1782" spans="1:11" s="68" customFormat="1" ht="30" customHeight="1">
      <c r="A1782" s="33">
        <v>4</v>
      </c>
      <c r="B1782" s="341" t="s">
        <v>5</v>
      </c>
      <c r="C1782" s="296"/>
      <c r="D1782" s="296"/>
      <c r="E1782" s="339"/>
    </row>
    <row r="1783" spans="1:11" s="68" customFormat="1" ht="30" customHeight="1">
      <c r="A1783" s="107"/>
      <c r="B1783" s="342"/>
      <c r="C1783" s="296"/>
      <c r="D1783" s="296"/>
      <c r="E1783" s="339"/>
    </row>
    <row r="1784" spans="1:11" s="68" customFormat="1" ht="30" customHeight="1">
      <c r="A1784" s="107">
        <v>5</v>
      </c>
      <c r="B1784" s="343" t="s">
        <v>726</v>
      </c>
      <c r="C1784" s="296"/>
      <c r="D1784" s="296"/>
      <c r="E1784" s="339"/>
    </row>
    <row r="1785" spans="1:11" s="68" customFormat="1" ht="30" customHeight="1">
      <c r="A1785" s="107"/>
      <c r="B1785" s="344"/>
      <c r="C1785" s="296"/>
      <c r="D1785" s="296"/>
      <c r="E1785" s="339"/>
    </row>
    <row r="1786" spans="1:11" s="68" customFormat="1" ht="30" customHeight="1">
      <c r="A1786" s="33">
        <v>6</v>
      </c>
      <c r="B1786" s="343" t="s">
        <v>727</v>
      </c>
      <c r="C1786" s="296"/>
      <c r="D1786" s="296"/>
      <c r="E1786" s="339"/>
    </row>
    <row r="1787" spans="1:11" s="68" customFormat="1" ht="30" customHeight="1">
      <c r="A1787" s="107"/>
      <c r="B1787" s="344"/>
      <c r="C1787" s="296"/>
      <c r="D1787" s="296"/>
      <c r="E1787" s="339"/>
    </row>
    <row r="1788" spans="1:11" s="68" customFormat="1" ht="30" customHeight="1">
      <c r="A1788" s="107">
        <v>7</v>
      </c>
      <c r="B1788" s="341" t="s">
        <v>8</v>
      </c>
      <c r="C1788" s="296" t="s">
        <v>711</v>
      </c>
      <c r="D1788" s="296"/>
      <c r="E1788" s="339"/>
    </row>
    <row r="1789" spans="1:11" s="68" customFormat="1" ht="30" customHeight="1">
      <c r="A1789" s="107"/>
      <c r="B1789" s="342"/>
      <c r="C1789" s="296"/>
      <c r="D1789" s="296"/>
      <c r="E1789" s="339"/>
    </row>
    <row r="1790" spans="1:11" s="68" customFormat="1" ht="30" customHeight="1">
      <c r="A1790" s="33">
        <v>8</v>
      </c>
      <c r="B1790" s="341" t="s">
        <v>9</v>
      </c>
      <c r="C1790" s="296"/>
      <c r="D1790" s="296"/>
      <c r="E1790" s="339"/>
    </row>
    <row r="1791" spans="1:11" s="68" customFormat="1" ht="30" customHeight="1">
      <c r="A1791" s="107"/>
      <c r="B1791" s="342"/>
      <c r="C1791" s="296"/>
      <c r="D1791" s="296"/>
      <c r="E1791" s="339"/>
    </row>
    <row r="1792" spans="1:11" s="68" customFormat="1" ht="30" customHeight="1">
      <c r="A1792" s="107">
        <v>9</v>
      </c>
      <c r="B1792" s="341" t="s">
        <v>10</v>
      </c>
      <c r="C1792" s="296"/>
      <c r="D1792" s="296"/>
      <c r="E1792" s="339"/>
    </row>
    <row r="1793" spans="1:10" s="68" customFormat="1" ht="30" customHeight="1">
      <c r="A1793" s="107"/>
      <c r="B1793" s="342"/>
      <c r="C1793" s="296"/>
      <c r="D1793" s="296"/>
      <c r="E1793" s="339"/>
    </row>
    <row r="1794" spans="1:10" s="68" customFormat="1" ht="30" customHeight="1">
      <c r="A1794" s="107">
        <v>10</v>
      </c>
      <c r="B1794" s="100" t="s">
        <v>65</v>
      </c>
      <c r="C1794" s="296">
        <f>VLOOKUP(E1772,PragNondi!$B$9:$J$78,4,0)</f>
        <v>0</v>
      </c>
      <c r="D1794" s="296"/>
      <c r="E1794" s="339"/>
    </row>
    <row r="1795" spans="1:10" s="68" customFormat="1" ht="30" customHeight="1">
      <c r="A1795" s="107">
        <v>11</v>
      </c>
      <c r="B1795" s="100" t="s">
        <v>74</v>
      </c>
      <c r="C1795" s="296">
        <f>VLOOKUP(E1772,PragNondi!$B$9:$J$78,5,0)</f>
        <v>0</v>
      </c>
      <c r="D1795" s="296"/>
      <c r="E1795" s="339"/>
    </row>
    <row r="1796" spans="1:10" s="68" customFormat="1" ht="30" customHeight="1">
      <c r="A1796" s="107">
        <v>12</v>
      </c>
      <c r="B1796" s="100" t="s">
        <v>75</v>
      </c>
      <c r="C1796" s="296">
        <f>VLOOKUP(E1772,PragNondi!$B$9:$J$78,6,0)</f>
        <v>0</v>
      </c>
      <c r="D1796" s="296"/>
      <c r="E1796" s="339"/>
    </row>
    <row r="1797" spans="1:10" s="68" customFormat="1" ht="30" customHeight="1" thickBot="1">
      <c r="A1797" s="108">
        <v>13</v>
      </c>
      <c r="B1797" s="109" t="s">
        <v>76</v>
      </c>
      <c r="C1797" s="289" t="s">
        <v>823</v>
      </c>
      <c r="D1797" s="289"/>
      <c r="E1797" s="340"/>
    </row>
    <row r="1798" spans="1:10" s="68" customFormat="1" ht="30" customHeight="1" thickBot="1"/>
    <row r="1799" spans="1:10" ht="28.5" customHeight="1">
      <c r="A1799" s="101"/>
      <c r="B1799" s="345" t="s">
        <v>1230</v>
      </c>
      <c r="C1799" s="345"/>
      <c r="D1799" s="345"/>
      <c r="E1799" s="346"/>
    </row>
    <row r="1800" spans="1:10" ht="20.25" customHeight="1">
      <c r="A1800" s="102"/>
      <c r="B1800" s="347" t="str">
        <f>students!$G$2</f>
        <v xml:space="preserve">जिल्हा परिषद प्राथमिक शाळा कोपर्डे </v>
      </c>
      <c r="C1800" s="347"/>
      <c r="D1800" s="347"/>
      <c r="E1800" s="348"/>
    </row>
    <row r="1801" spans="1:10" ht="5.25" customHeight="1" thickBot="1">
      <c r="A1801" s="103"/>
      <c r="B1801" s="64"/>
      <c r="C1801" s="349"/>
      <c r="D1801" s="349"/>
      <c r="E1801" s="104"/>
    </row>
    <row r="1802" spans="1:10" ht="20.25" customHeight="1" thickBot="1">
      <c r="A1802" s="102"/>
      <c r="B1802" s="65" t="s">
        <v>52</v>
      </c>
      <c r="C1802" s="350">
        <f>VLOOKUP(E1803,students!$B$8:$D$77,3,0)</f>
        <v>0</v>
      </c>
      <c r="D1802" s="350"/>
      <c r="E1802" s="105" t="s">
        <v>760</v>
      </c>
      <c r="H1802" s="112" t="s">
        <v>730</v>
      </c>
    </row>
    <row r="1803" spans="1:10" ht="20.25" customHeight="1">
      <c r="A1803" s="102"/>
      <c r="B1803" s="65" t="s">
        <v>28</v>
      </c>
      <c r="C1803" s="66" t="str">
        <f>students!$M$2</f>
        <v>पहिली</v>
      </c>
      <c r="D1803" s="65" t="s">
        <v>71</v>
      </c>
      <c r="E1803" s="110">
        <v>59</v>
      </c>
    </row>
    <row r="1804" spans="1:10" ht="6" customHeight="1">
      <c r="A1804" s="102"/>
      <c r="E1804" s="105"/>
    </row>
    <row r="1805" spans="1:10" s="68" customFormat="1" ht="28.5" customHeight="1">
      <c r="A1805" s="351" t="s">
        <v>728</v>
      </c>
      <c r="B1805" s="332"/>
      <c r="C1805" s="332"/>
      <c r="D1805" s="332"/>
      <c r="E1805" s="352"/>
      <c r="H1805" s="280" t="s">
        <v>731</v>
      </c>
      <c r="I1805" s="280"/>
      <c r="J1805" s="280"/>
    </row>
    <row r="1806" spans="1:10" s="68" customFormat="1" ht="16.5" customHeight="1">
      <c r="A1806" s="106"/>
      <c r="B1806" s="99" t="s">
        <v>60</v>
      </c>
      <c r="C1806" s="296" t="s">
        <v>72</v>
      </c>
      <c r="D1806" s="296"/>
      <c r="E1806" s="339"/>
      <c r="H1806" s="280"/>
      <c r="I1806" s="280"/>
      <c r="J1806" s="280"/>
    </row>
    <row r="1807" spans="1:10" s="68" customFormat="1" ht="30" customHeight="1">
      <c r="A1807" s="107">
        <v>1</v>
      </c>
      <c r="B1807" s="341" t="s">
        <v>73</v>
      </c>
      <c r="C1807" s="296" t="s">
        <v>695</v>
      </c>
      <c r="D1807" s="296"/>
      <c r="E1807" s="339"/>
      <c r="H1807" s="280"/>
      <c r="I1807" s="280"/>
      <c r="J1807" s="280"/>
    </row>
    <row r="1808" spans="1:10" s="68" customFormat="1" ht="30" customHeight="1">
      <c r="A1808" s="107"/>
      <c r="B1808" s="342"/>
      <c r="C1808" s="296" t="s">
        <v>702</v>
      </c>
      <c r="D1808" s="296"/>
      <c r="E1808" s="339"/>
    </row>
    <row r="1809" spans="1:11" s="68" customFormat="1" ht="30" customHeight="1">
      <c r="A1809" s="33">
        <v>2</v>
      </c>
      <c r="B1809" s="341" t="s">
        <v>3</v>
      </c>
      <c r="C1809" s="296" t="s">
        <v>697</v>
      </c>
      <c r="D1809" s="296"/>
      <c r="E1809" s="339"/>
      <c r="H1809" s="353" t="s">
        <v>736</v>
      </c>
      <c r="I1809" s="353"/>
      <c r="J1809" s="353"/>
      <c r="K1809" s="353"/>
    </row>
    <row r="1810" spans="1:11" s="68" customFormat="1" ht="30" customHeight="1">
      <c r="A1810" s="107"/>
      <c r="B1810" s="342"/>
      <c r="C1810" s="296"/>
      <c r="D1810" s="296"/>
      <c r="E1810" s="339"/>
      <c r="H1810" s="353"/>
      <c r="I1810" s="353"/>
      <c r="J1810" s="353"/>
      <c r="K1810" s="353"/>
    </row>
    <row r="1811" spans="1:11" s="68" customFormat="1" ht="30" customHeight="1">
      <c r="A1811" s="107">
        <v>3</v>
      </c>
      <c r="B1811" s="341" t="s">
        <v>4</v>
      </c>
      <c r="C1811" s="296"/>
      <c r="D1811" s="296"/>
      <c r="E1811" s="339"/>
      <c r="H1811" s="353"/>
      <c r="I1811" s="353"/>
      <c r="J1811" s="353"/>
      <c r="K1811" s="353"/>
    </row>
    <row r="1812" spans="1:11" s="68" customFormat="1" ht="30" customHeight="1">
      <c r="A1812" s="107"/>
      <c r="B1812" s="342"/>
      <c r="C1812" s="296" t="s">
        <v>762</v>
      </c>
      <c r="D1812" s="296"/>
      <c r="E1812" s="339"/>
    </row>
    <row r="1813" spans="1:11" s="68" customFormat="1" ht="30" customHeight="1">
      <c r="A1813" s="33">
        <v>4</v>
      </c>
      <c r="B1813" s="341" t="s">
        <v>5</v>
      </c>
      <c r="C1813" s="296"/>
      <c r="D1813" s="296"/>
      <c r="E1813" s="339"/>
    </row>
    <row r="1814" spans="1:11" s="68" customFormat="1" ht="30" customHeight="1">
      <c r="A1814" s="107"/>
      <c r="B1814" s="342"/>
      <c r="C1814" s="296"/>
      <c r="D1814" s="296"/>
      <c r="E1814" s="339"/>
    </row>
    <row r="1815" spans="1:11" s="68" customFormat="1" ht="30" customHeight="1">
      <c r="A1815" s="107">
        <v>5</v>
      </c>
      <c r="B1815" s="343" t="s">
        <v>726</v>
      </c>
      <c r="C1815" s="296"/>
      <c r="D1815" s="296"/>
      <c r="E1815" s="339"/>
    </row>
    <row r="1816" spans="1:11" s="68" customFormat="1" ht="30" customHeight="1">
      <c r="A1816" s="107"/>
      <c r="B1816" s="344"/>
      <c r="C1816" s="296"/>
      <c r="D1816" s="296"/>
      <c r="E1816" s="339"/>
    </row>
    <row r="1817" spans="1:11" s="68" customFormat="1" ht="30" customHeight="1">
      <c r="A1817" s="33">
        <v>6</v>
      </c>
      <c r="B1817" s="343" t="s">
        <v>727</v>
      </c>
      <c r="C1817" s="296"/>
      <c r="D1817" s="296"/>
      <c r="E1817" s="339"/>
    </row>
    <row r="1818" spans="1:11" s="68" customFormat="1" ht="30" customHeight="1">
      <c r="A1818" s="107"/>
      <c r="B1818" s="344"/>
      <c r="C1818" s="296"/>
      <c r="D1818" s="296"/>
      <c r="E1818" s="339"/>
    </row>
    <row r="1819" spans="1:11" s="68" customFormat="1" ht="30" customHeight="1">
      <c r="A1819" s="107">
        <v>7</v>
      </c>
      <c r="B1819" s="341" t="s">
        <v>8</v>
      </c>
      <c r="C1819" s="296" t="s">
        <v>711</v>
      </c>
      <c r="D1819" s="296"/>
      <c r="E1819" s="339"/>
    </row>
    <row r="1820" spans="1:11" s="68" customFormat="1" ht="30" customHeight="1">
      <c r="A1820" s="107"/>
      <c r="B1820" s="342"/>
      <c r="C1820" s="296"/>
      <c r="D1820" s="296"/>
      <c r="E1820" s="339"/>
    </row>
    <row r="1821" spans="1:11" s="68" customFormat="1" ht="30" customHeight="1">
      <c r="A1821" s="33">
        <v>8</v>
      </c>
      <c r="B1821" s="341" t="s">
        <v>9</v>
      </c>
      <c r="C1821" s="296"/>
      <c r="D1821" s="296"/>
      <c r="E1821" s="339"/>
    </row>
    <row r="1822" spans="1:11" s="68" customFormat="1" ht="30" customHeight="1">
      <c r="A1822" s="107"/>
      <c r="B1822" s="342"/>
      <c r="C1822" s="296"/>
      <c r="D1822" s="296"/>
      <c r="E1822" s="339"/>
    </row>
    <row r="1823" spans="1:11" s="68" customFormat="1" ht="30" customHeight="1">
      <c r="A1823" s="107">
        <v>9</v>
      </c>
      <c r="B1823" s="341" t="s">
        <v>10</v>
      </c>
      <c r="C1823" s="296"/>
      <c r="D1823" s="296"/>
      <c r="E1823" s="339"/>
    </row>
    <row r="1824" spans="1:11" s="68" customFormat="1" ht="30" customHeight="1">
      <c r="A1824" s="107"/>
      <c r="B1824" s="342"/>
      <c r="C1824" s="296"/>
      <c r="D1824" s="296"/>
      <c r="E1824" s="339"/>
    </row>
    <row r="1825" spans="1:11" s="68" customFormat="1" ht="30" customHeight="1">
      <c r="A1825" s="107">
        <v>10</v>
      </c>
      <c r="B1825" s="100" t="s">
        <v>65</v>
      </c>
      <c r="C1825" s="296">
        <f>VLOOKUP(E1803,PragNondi!$B$9:$J$78,4,0)</f>
        <v>0</v>
      </c>
      <c r="D1825" s="296"/>
      <c r="E1825" s="339"/>
    </row>
    <row r="1826" spans="1:11" s="68" customFormat="1" ht="30" customHeight="1">
      <c r="A1826" s="107">
        <v>11</v>
      </c>
      <c r="B1826" s="100" t="s">
        <v>74</v>
      </c>
      <c r="C1826" s="296">
        <f>VLOOKUP(E1803,PragNondi!$B$9:$J$78,5,0)</f>
        <v>0</v>
      </c>
      <c r="D1826" s="296"/>
      <c r="E1826" s="339"/>
    </row>
    <row r="1827" spans="1:11" s="68" customFormat="1" ht="30" customHeight="1">
      <c r="A1827" s="107">
        <v>12</v>
      </c>
      <c r="B1827" s="100" t="s">
        <v>75</v>
      </c>
      <c r="C1827" s="296">
        <f>VLOOKUP(E1803,PragNondi!$B$9:$J$78,6,0)</f>
        <v>0</v>
      </c>
      <c r="D1827" s="296"/>
      <c r="E1827" s="339"/>
    </row>
    <row r="1828" spans="1:11" s="68" customFormat="1" ht="30" customHeight="1" thickBot="1">
      <c r="A1828" s="108">
        <v>13</v>
      </c>
      <c r="B1828" s="109" t="s">
        <v>76</v>
      </c>
      <c r="C1828" s="289" t="s">
        <v>823</v>
      </c>
      <c r="D1828" s="289"/>
      <c r="E1828" s="340"/>
    </row>
    <row r="1829" spans="1:11" s="68" customFormat="1" ht="30" customHeight="1" thickBot="1"/>
    <row r="1830" spans="1:11" ht="28.5" customHeight="1">
      <c r="A1830" s="101"/>
      <c r="B1830" s="345" t="s">
        <v>1230</v>
      </c>
      <c r="C1830" s="345"/>
      <c r="D1830" s="345"/>
      <c r="E1830" s="346"/>
    </row>
    <row r="1831" spans="1:11" ht="20.25" customHeight="1">
      <c r="A1831" s="102"/>
      <c r="B1831" s="347" t="str">
        <f>students!$G$2</f>
        <v xml:space="preserve">जिल्हा परिषद प्राथमिक शाळा कोपर्डे </v>
      </c>
      <c r="C1831" s="347"/>
      <c r="D1831" s="347"/>
      <c r="E1831" s="348"/>
    </row>
    <row r="1832" spans="1:11" ht="5.25" customHeight="1" thickBot="1">
      <c r="A1832" s="103"/>
      <c r="B1832" s="64"/>
      <c r="C1832" s="349"/>
      <c r="D1832" s="349"/>
      <c r="E1832" s="104"/>
    </row>
    <row r="1833" spans="1:11" ht="20.25" customHeight="1" thickBot="1">
      <c r="A1833" s="102"/>
      <c r="B1833" s="65" t="s">
        <v>52</v>
      </c>
      <c r="C1833" s="350">
        <f>VLOOKUP(E1834,students!$B$8:$D$77,3,0)</f>
        <v>0</v>
      </c>
      <c r="D1833" s="350"/>
      <c r="E1833" s="105" t="s">
        <v>760</v>
      </c>
      <c r="H1833" s="112" t="s">
        <v>730</v>
      </c>
    </row>
    <row r="1834" spans="1:11" ht="20.25" customHeight="1">
      <c r="A1834" s="102"/>
      <c r="B1834" s="65" t="s">
        <v>28</v>
      </c>
      <c r="C1834" s="66" t="str">
        <f>students!$M$2</f>
        <v>पहिली</v>
      </c>
      <c r="D1834" s="65" t="s">
        <v>71</v>
      </c>
      <c r="E1834" s="110">
        <v>60</v>
      </c>
    </row>
    <row r="1835" spans="1:11" ht="6" customHeight="1">
      <c r="A1835" s="102"/>
      <c r="E1835" s="105"/>
    </row>
    <row r="1836" spans="1:11" s="68" customFormat="1" ht="28.5" customHeight="1">
      <c r="A1836" s="351" t="s">
        <v>728</v>
      </c>
      <c r="B1836" s="332"/>
      <c r="C1836" s="332"/>
      <c r="D1836" s="332"/>
      <c r="E1836" s="352"/>
      <c r="H1836" s="280" t="s">
        <v>731</v>
      </c>
      <c r="I1836" s="280"/>
      <c r="J1836" s="280"/>
    </row>
    <row r="1837" spans="1:11" s="68" customFormat="1" ht="16.5" customHeight="1">
      <c r="A1837" s="106"/>
      <c r="B1837" s="99" t="s">
        <v>60</v>
      </c>
      <c r="C1837" s="296" t="s">
        <v>72</v>
      </c>
      <c r="D1837" s="296"/>
      <c r="E1837" s="339"/>
      <c r="H1837" s="280"/>
      <c r="I1837" s="280"/>
      <c r="J1837" s="280"/>
    </row>
    <row r="1838" spans="1:11" s="68" customFormat="1" ht="30" customHeight="1">
      <c r="A1838" s="107">
        <v>1</v>
      </c>
      <c r="B1838" s="341" t="s">
        <v>73</v>
      </c>
      <c r="C1838" s="296" t="s">
        <v>695</v>
      </c>
      <c r="D1838" s="296"/>
      <c r="E1838" s="339"/>
      <c r="H1838" s="280"/>
      <c r="I1838" s="280"/>
      <c r="J1838" s="280"/>
    </row>
    <row r="1839" spans="1:11" s="68" customFormat="1" ht="30" customHeight="1">
      <c r="A1839" s="107"/>
      <c r="B1839" s="342"/>
      <c r="C1839" s="296" t="s">
        <v>702</v>
      </c>
      <c r="D1839" s="296"/>
      <c r="E1839" s="339"/>
    </row>
    <row r="1840" spans="1:11" s="68" customFormat="1" ht="30" customHeight="1">
      <c r="A1840" s="33">
        <v>2</v>
      </c>
      <c r="B1840" s="341" t="s">
        <v>3</v>
      </c>
      <c r="C1840" s="296" t="s">
        <v>697</v>
      </c>
      <c r="D1840" s="296"/>
      <c r="E1840" s="339"/>
      <c r="H1840" s="353" t="s">
        <v>736</v>
      </c>
      <c r="I1840" s="353"/>
      <c r="J1840" s="353"/>
      <c r="K1840" s="353"/>
    </row>
    <row r="1841" spans="1:11" s="68" customFormat="1" ht="30" customHeight="1">
      <c r="A1841" s="107"/>
      <c r="B1841" s="342"/>
      <c r="C1841" s="296"/>
      <c r="D1841" s="296"/>
      <c r="E1841" s="339"/>
      <c r="H1841" s="353"/>
      <c r="I1841" s="353"/>
      <c r="J1841" s="353"/>
      <c r="K1841" s="353"/>
    </row>
    <row r="1842" spans="1:11" s="68" customFormat="1" ht="30" customHeight="1">
      <c r="A1842" s="107">
        <v>3</v>
      </c>
      <c r="B1842" s="341" t="s">
        <v>4</v>
      </c>
      <c r="C1842" s="296"/>
      <c r="D1842" s="296"/>
      <c r="E1842" s="339"/>
      <c r="H1842" s="353"/>
      <c r="I1842" s="353"/>
      <c r="J1842" s="353"/>
      <c r="K1842" s="353"/>
    </row>
    <row r="1843" spans="1:11" s="68" customFormat="1" ht="30" customHeight="1">
      <c r="A1843" s="107"/>
      <c r="B1843" s="342"/>
      <c r="C1843" s="296" t="s">
        <v>762</v>
      </c>
      <c r="D1843" s="296"/>
      <c r="E1843" s="339"/>
    </row>
    <row r="1844" spans="1:11" s="68" customFormat="1" ht="30" customHeight="1">
      <c r="A1844" s="33">
        <v>4</v>
      </c>
      <c r="B1844" s="341" t="s">
        <v>5</v>
      </c>
      <c r="C1844" s="296"/>
      <c r="D1844" s="296"/>
      <c r="E1844" s="339"/>
    </row>
    <row r="1845" spans="1:11" s="68" customFormat="1" ht="30" customHeight="1">
      <c r="A1845" s="107"/>
      <c r="B1845" s="342"/>
      <c r="C1845" s="296"/>
      <c r="D1845" s="296"/>
      <c r="E1845" s="339"/>
    </row>
    <row r="1846" spans="1:11" s="68" customFormat="1" ht="30" customHeight="1">
      <c r="A1846" s="107">
        <v>5</v>
      </c>
      <c r="B1846" s="343" t="s">
        <v>726</v>
      </c>
      <c r="C1846" s="296"/>
      <c r="D1846" s="296"/>
      <c r="E1846" s="339"/>
    </row>
    <row r="1847" spans="1:11" s="68" customFormat="1" ht="30" customHeight="1">
      <c r="A1847" s="107"/>
      <c r="B1847" s="344"/>
      <c r="C1847" s="296"/>
      <c r="D1847" s="296"/>
      <c r="E1847" s="339"/>
    </row>
    <row r="1848" spans="1:11" s="68" customFormat="1" ht="30" customHeight="1">
      <c r="A1848" s="33">
        <v>6</v>
      </c>
      <c r="B1848" s="343" t="s">
        <v>727</v>
      </c>
      <c r="C1848" s="296"/>
      <c r="D1848" s="296"/>
      <c r="E1848" s="339"/>
    </row>
    <row r="1849" spans="1:11" s="68" customFormat="1" ht="30" customHeight="1">
      <c r="A1849" s="107"/>
      <c r="B1849" s="344"/>
      <c r="C1849" s="296"/>
      <c r="D1849" s="296"/>
      <c r="E1849" s="339"/>
    </row>
    <row r="1850" spans="1:11" s="68" customFormat="1" ht="30" customHeight="1">
      <c r="A1850" s="107">
        <v>7</v>
      </c>
      <c r="B1850" s="341" t="s">
        <v>8</v>
      </c>
      <c r="C1850" s="296" t="s">
        <v>711</v>
      </c>
      <c r="D1850" s="296"/>
      <c r="E1850" s="339"/>
    </row>
    <row r="1851" spans="1:11" s="68" customFormat="1" ht="30" customHeight="1">
      <c r="A1851" s="107"/>
      <c r="B1851" s="342"/>
      <c r="C1851" s="296"/>
      <c r="D1851" s="296"/>
      <c r="E1851" s="339"/>
    </row>
    <row r="1852" spans="1:11" s="68" customFormat="1" ht="30" customHeight="1">
      <c r="A1852" s="33">
        <v>8</v>
      </c>
      <c r="B1852" s="341" t="s">
        <v>9</v>
      </c>
      <c r="C1852" s="296"/>
      <c r="D1852" s="296"/>
      <c r="E1852" s="339"/>
    </row>
    <row r="1853" spans="1:11" s="68" customFormat="1" ht="30" customHeight="1">
      <c r="A1853" s="107"/>
      <c r="B1853" s="342"/>
      <c r="C1853" s="296"/>
      <c r="D1853" s="296"/>
      <c r="E1853" s="339"/>
    </row>
    <row r="1854" spans="1:11" s="68" customFormat="1" ht="30" customHeight="1">
      <c r="A1854" s="107">
        <v>9</v>
      </c>
      <c r="B1854" s="341" t="s">
        <v>10</v>
      </c>
      <c r="C1854" s="296"/>
      <c r="D1854" s="296"/>
      <c r="E1854" s="339"/>
    </row>
    <row r="1855" spans="1:11" s="68" customFormat="1" ht="30" customHeight="1">
      <c r="A1855" s="107"/>
      <c r="B1855" s="342"/>
      <c r="C1855" s="296"/>
      <c r="D1855" s="296"/>
      <c r="E1855" s="339"/>
    </row>
    <row r="1856" spans="1:11" s="68" customFormat="1" ht="30" customHeight="1">
      <c r="A1856" s="107">
        <v>10</v>
      </c>
      <c r="B1856" s="100" t="s">
        <v>65</v>
      </c>
      <c r="C1856" s="296">
        <f>VLOOKUP(E1834,PragNondi!$B$9:$J$78,4,0)</f>
        <v>0</v>
      </c>
      <c r="D1856" s="296"/>
      <c r="E1856" s="339"/>
    </row>
    <row r="1857" spans="1:11" s="68" customFormat="1" ht="30" customHeight="1">
      <c r="A1857" s="107">
        <v>11</v>
      </c>
      <c r="B1857" s="100" t="s">
        <v>74</v>
      </c>
      <c r="C1857" s="296">
        <f>VLOOKUP(E1834,PragNondi!$B$9:$J$78,5,0)</f>
        <v>0</v>
      </c>
      <c r="D1857" s="296"/>
      <c r="E1857" s="339"/>
    </row>
    <row r="1858" spans="1:11" s="68" customFormat="1" ht="30" customHeight="1">
      <c r="A1858" s="107">
        <v>12</v>
      </c>
      <c r="B1858" s="100" t="s">
        <v>75</v>
      </c>
      <c r="C1858" s="296">
        <f>VLOOKUP(E1834,PragNondi!$B$9:$J$78,6,0)</f>
        <v>0</v>
      </c>
      <c r="D1858" s="296"/>
      <c r="E1858" s="339"/>
    </row>
    <row r="1859" spans="1:11" s="68" customFormat="1" ht="30" customHeight="1" thickBot="1">
      <c r="A1859" s="108">
        <v>13</v>
      </c>
      <c r="B1859" s="109" t="s">
        <v>76</v>
      </c>
      <c r="C1859" s="289" t="s">
        <v>823</v>
      </c>
      <c r="D1859" s="289"/>
      <c r="E1859" s="340"/>
    </row>
    <row r="1860" spans="1:11" s="68" customFormat="1" ht="30" customHeight="1" thickBot="1">
      <c r="A1860" s="147"/>
      <c r="E1860" s="110"/>
    </row>
    <row r="1861" spans="1:11" ht="28.5" customHeight="1">
      <c r="A1861" s="101"/>
      <c r="B1861" s="345" t="s">
        <v>1230</v>
      </c>
      <c r="C1861" s="345"/>
      <c r="D1861" s="345"/>
      <c r="E1861" s="346"/>
    </row>
    <row r="1862" spans="1:11" ht="20.25" customHeight="1">
      <c r="A1862" s="102"/>
      <c r="B1862" s="347" t="str">
        <f>students!$G$2</f>
        <v xml:space="preserve">जिल्हा परिषद प्राथमिक शाळा कोपर्डे </v>
      </c>
      <c r="C1862" s="347"/>
      <c r="D1862" s="347"/>
      <c r="E1862" s="348"/>
    </row>
    <row r="1863" spans="1:11" ht="5.25" customHeight="1" thickBot="1">
      <c r="A1863" s="103"/>
      <c r="B1863" s="64"/>
      <c r="C1863" s="349"/>
      <c r="D1863" s="349"/>
      <c r="E1863" s="104"/>
    </row>
    <row r="1864" spans="1:11" ht="20.25" customHeight="1" thickBot="1">
      <c r="A1864" s="102"/>
      <c r="B1864" s="65" t="s">
        <v>52</v>
      </c>
      <c r="C1864" s="350">
        <f>VLOOKUP(E1865,students!$B$8:$D$77,3,0)</f>
        <v>0</v>
      </c>
      <c r="D1864" s="350"/>
      <c r="E1864" s="105" t="s">
        <v>760</v>
      </c>
      <c r="H1864" s="112" t="s">
        <v>730</v>
      </c>
    </row>
    <row r="1865" spans="1:11" ht="20.25" customHeight="1">
      <c r="A1865" s="102"/>
      <c r="B1865" s="65" t="s">
        <v>28</v>
      </c>
      <c r="C1865" s="66" t="str">
        <f>students!$M$2</f>
        <v>पहिली</v>
      </c>
      <c r="D1865" s="65" t="s">
        <v>71</v>
      </c>
      <c r="E1865" s="110">
        <v>61</v>
      </c>
    </row>
    <row r="1866" spans="1:11" ht="6" customHeight="1">
      <c r="A1866" s="102"/>
      <c r="E1866" s="105"/>
    </row>
    <row r="1867" spans="1:11" s="68" customFormat="1" ht="28.5" customHeight="1">
      <c r="A1867" s="351" t="s">
        <v>728</v>
      </c>
      <c r="B1867" s="332"/>
      <c r="C1867" s="332"/>
      <c r="D1867" s="332"/>
      <c r="E1867" s="352"/>
      <c r="H1867" s="280" t="s">
        <v>731</v>
      </c>
      <c r="I1867" s="280"/>
      <c r="J1867" s="280"/>
    </row>
    <row r="1868" spans="1:11" s="68" customFormat="1" ht="16.5" customHeight="1">
      <c r="A1868" s="106"/>
      <c r="B1868" s="99" t="s">
        <v>60</v>
      </c>
      <c r="C1868" s="296" t="s">
        <v>72</v>
      </c>
      <c r="D1868" s="296"/>
      <c r="E1868" s="339"/>
      <c r="H1868" s="280"/>
      <c r="I1868" s="280"/>
      <c r="J1868" s="280"/>
    </row>
    <row r="1869" spans="1:11" s="68" customFormat="1" ht="30" customHeight="1">
      <c r="A1869" s="107">
        <v>1</v>
      </c>
      <c r="B1869" s="341" t="s">
        <v>73</v>
      </c>
      <c r="C1869" s="296" t="s">
        <v>695</v>
      </c>
      <c r="D1869" s="296"/>
      <c r="E1869" s="339"/>
      <c r="H1869" s="280"/>
      <c r="I1869" s="280"/>
      <c r="J1869" s="280"/>
    </row>
    <row r="1870" spans="1:11" s="68" customFormat="1" ht="30" customHeight="1">
      <c r="A1870" s="107"/>
      <c r="B1870" s="342"/>
      <c r="C1870" s="296" t="s">
        <v>702</v>
      </c>
      <c r="D1870" s="296"/>
      <c r="E1870" s="339"/>
    </row>
    <row r="1871" spans="1:11" s="68" customFormat="1" ht="30" customHeight="1">
      <c r="A1871" s="33">
        <v>2</v>
      </c>
      <c r="B1871" s="341" t="s">
        <v>3</v>
      </c>
      <c r="C1871" s="296" t="s">
        <v>697</v>
      </c>
      <c r="D1871" s="296"/>
      <c r="E1871" s="339"/>
      <c r="H1871" s="353" t="s">
        <v>736</v>
      </c>
      <c r="I1871" s="353"/>
      <c r="J1871" s="353"/>
      <c r="K1871" s="353"/>
    </row>
    <row r="1872" spans="1:11" s="68" customFormat="1" ht="30" customHeight="1">
      <c r="A1872" s="107"/>
      <c r="B1872" s="342"/>
      <c r="C1872" s="296"/>
      <c r="D1872" s="296"/>
      <c r="E1872" s="339"/>
      <c r="H1872" s="353"/>
      <c r="I1872" s="353"/>
      <c r="J1872" s="353"/>
      <c r="K1872" s="353"/>
    </row>
    <row r="1873" spans="1:11" s="68" customFormat="1" ht="30" customHeight="1">
      <c r="A1873" s="107">
        <v>3</v>
      </c>
      <c r="B1873" s="341" t="s">
        <v>4</v>
      </c>
      <c r="C1873" s="296"/>
      <c r="D1873" s="296"/>
      <c r="E1873" s="339"/>
      <c r="H1873" s="353"/>
      <c r="I1873" s="353"/>
      <c r="J1873" s="353"/>
      <c r="K1873" s="353"/>
    </row>
    <row r="1874" spans="1:11" s="68" customFormat="1" ht="30" customHeight="1">
      <c r="A1874" s="107"/>
      <c r="B1874" s="342"/>
      <c r="C1874" s="296" t="s">
        <v>762</v>
      </c>
      <c r="D1874" s="296"/>
      <c r="E1874" s="339"/>
    </row>
    <row r="1875" spans="1:11" s="68" customFormat="1" ht="30" customHeight="1">
      <c r="A1875" s="33">
        <v>4</v>
      </c>
      <c r="B1875" s="341" t="s">
        <v>5</v>
      </c>
      <c r="C1875" s="296"/>
      <c r="D1875" s="296"/>
      <c r="E1875" s="339"/>
    </row>
    <row r="1876" spans="1:11" s="68" customFormat="1" ht="30" customHeight="1">
      <c r="A1876" s="107"/>
      <c r="B1876" s="342"/>
      <c r="C1876" s="296"/>
      <c r="D1876" s="296"/>
      <c r="E1876" s="339"/>
    </row>
    <row r="1877" spans="1:11" s="68" customFormat="1" ht="30" customHeight="1">
      <c r="A1877" s="107">
        <v>5</v>
      </c>
      <c r="B1877" s="343" t="s">
        <v>726</v>
      </c>
      <c r="C1877" s="296"/>
      <c r="D1877" s="296"/>
      <c r="E1877" s="339"/>
    </row>
    <row r="1878" spans="1:11" s="68" customFormat="1" ht="30" customHeight="1">
      <c r="A1878" s="107"/>
      <c r="B1878" s="344"/>
      <c r="C1878" s="296"/>
      <c r="D1878" s="296"/>
      <c r="E1878" s="339"/>
    </row>
    <row r="1879" spans="1:11" s="68" customFormat="1" ht="30" customHeight="1">
      <c r="A1879" s="33">
        <v>6</v>
      </c>
      <c r="B1879" s="343" t="s">
        <v>727</v>
      </c>
      <c r="C1879" s="296"/>
      <c r="D1879" s="296"/>
      <c r="E1879" s="339"/>
    </row>
    <row r="1880" spans="1:11" s="68" customFormat="1" ht="30" customHeight="1">
      <c r="A1880" s="107"/>
      <c r="B1880" s="344"/>
      <c r="C1880" s="296"/>
      <c r="D1880" s="296"/>
      <c r="E1880" s="339"/>
    </row>
    <row r="1881" spans="1:11" s="68" customFormat="1" ht="30" customHeight="1">
      <c r="A1881" s="107">
        <v>7</v>
      </c>
      <c r="B1881" s="341" t="s">
        <v>8</v>
      </c>
      <c r="C1881" s="296" t="s">
        <v>711</v>
      </c>
      <c r="D1881" s="296"/>
      <c r="E1881" s="339"/>
    </row>
    <row r="1882" spans="1:11" s="68" customFormat="1" ht="30" customHeight="1">
      <c r="A1882" s="107"/>
      <c r="B1882" s="342"/>
      <c r="C1882" s="296"/>
      <c r="D1882" s="296"/>
      <c r="E1882" s="339"/>
    </row>
    <row r="1883" spans="1:11" s="68" customFormat="1" ht="30" customHeight="1">
      <c r="A1883" s="33">
        <v>8</v>
      </c>
      <c r="B1883" s="341" t="s">
        <v>9</v>
      </c>
      <c r="C1883" s="296"/>
      <c r="D1883" s="296"/>
      <c r="E1883" s="339"/>
    </row>
    <row r="1884" spans="1:11" s="68" customFormat="1" ht="30" customHeight="1">
      <c r="A1884" s="107"/>
      <c r="B1884" s="342"/>
      <c r="C1884" s="296"/>
      <c r="D1884" s="296"/>
      <c r="E1884" s="339"/>
    </row>
    <row r="1885" spans="1:11" s="68" customFormat="1" ht="30" customHeight="1">
      <c r="A1885" s="107">
        <v>9</v>
      </c>
      <c r="B1885" s="341" t="s">
        <v>10</v>
      </c>
      <c r="C1885" s="296"/>
      <c r="D1885" s="296"/>
      <c r="E1885" s="339"/>
    </row>
    <row r="1886" spans="1:11" s="68" customFormat="1" ht="30" customHeight="1">
      <c r="A1886" s="107"/>
      <c r="B1886" s="342"/>
      <c r="C1886" s="296"/>
      <c r="D1886" s="296"/>
      <c r="E1886" s="339"/>
    </row>
    <row r="1887" spans="1:11" s="68" customFormat="1" ht="30" customHeight="1">
      <c r="A1887" s="107">
        <v>10</v>
      </c>
      <c r="B1887" s="100" t="s">
        <v>65</v>
      </c>
      <c r="C1887" s="296">
        <f>VLOOKUP(E1865,PragNondi!$B$9:$J$78,4,0)</f>
        <v>0</v>
      </c>
      <c r="D1887" s="296"/>
      <c r="E1887" s="339"/>
    </row>
    <row r="1888" spans="1:11" s="68" customFormat="1" ht="30" customHeight="1">
      <c r="A1888" s="107">
        <v>11</v>
      </c>
      <c r="B1888" s="100" t="s">
        <v>74</v>
      </c>
      <c r="C1888" s="296">
        <f>VLOOKUP(E1865,PragNondi!$B$9:$J$78,5,0)</f>
        <v>0</v>
      </c>
      <c r="D1888" s="296"/>
      <c r="E1888" s="339"/>
    </row>
    <row r="1889" spans="1:11" s="68" customFormat="1" ht="30" customHeight="1">
      <c r="A1889" s="107">
        <v>12</v>
      </c>
      <c r="B1889" s="100" t="s">
        <v>75</v>
      </c>
      <c r="C1889" s="296">
        <f>VLOOKUP(E1865,PragNondi!$B$9:$J$78,6,0)</f>
        <v>0</v>
      </c>
      <c r="D1889" s="296"/>
      <c r="E1889" s="339"/>
    </row>
    <row r="1890" spans="1:11" s="68" customFormat="1" ht="30" customHeight="1" thickBot="1">
      <c r="A1890" s="108">
        <v>13</v>
      </c>
      <c r="B1890" s="109" t="s">
        <v>76</v>
      </c>
      <c r="C1890" s="289" t="s">
        <v>823</v>
      </c>
      <c r="D1890" s="289"/>
      <c r="E1890" s="340"/>
    </row>
    <row r="1891" spans="1:11" s="68" customFormat="1" ht="30" customHeight="1" thickBot="1"/>
    <row r="1892" spans="1:11" ht="28.5" customHeight="1">
      <c r="A1892" s="101"/>
      <c r="B1892" s="345" t="s">
        <v>1230</v>
      </c>
      <c r="C1892" s="345"/>
      <c r="D1892" s="345"/>
      <c r="E1892" s="346"/>
    </row>
    <row r="1893" spans="1:11" ht="20.25" customHeight="1">
      <c r="A1893" s="102"/>
      <c r="B1893" s="347" t="str">
        <f>students!$G$2</f>
        <v xml:space="preserve">जिल्हा परिषद प्राथमिक शाळा कोपर्डे </v>
      </c>
      <c r="C1893" s="347"/>
      <c r="D1893" s="347"/>
      <c r="E1893" s="348"/>
    </row>
    <row r="1894" spans="1:11" ht="5.25" customHeight="1" thickBot="1">
      <c r="A1894" s="103"/>
      <c r="B1894" s="64"/>
      <c r="C1894" s="349"/>
      <c r="D1894" s="349"/>
      <c r="E1894" s="104"/>
    </row>
    <row r="1895" spans="1:11" ht="20.25" customHeight="1" thickBot="1">
      <c r="A1895" s="102"/>
      <c r="B1895" s="65" t="s">
        <v>52</v>
      </c>
      <c r="C1895" s="350">
        <f>VLOOKUP(E1896,students!$B$8:$D$77,3,0)</f>
        <v>0</v>
      </c>
      <c r="D1895" s="350"/>
      <c r="E1895" s="105" t="s">
        <v>760</v>
      </c>
      <c r="H1895" s="112" t="s">
        <v>730</v>
      </c>
    </row>
    <row r="1896" spans="1:11" ht="20.25" customHeight="1">
      <c r="A1896" s="102"/>
      <c r="B1896" s="65" t="s">
        <v>28</v>
      </c>
      <c r="C1896" s="66" t="str">
        <f>students!$M$2</f>
        <v>पहिली</v>
      </c>
      <c r="D1896" s="65" t="s">
        <v>71</v>
      </c>
      <c r="E1896" s="110">
        <v>62</v>
      </c>
    </row>
    <row r="1897" spans="1:11" ht="6" customHeight="1">
      <c r="A1897" s="102"/>
      <c r="E1897" s="105"/>
    </row>
    <row r="1898" spans="1:11" s="68" customFormat="1" ht="28.5" customHeight="1">
      <c r="A1898" s="351" t="s">
        <v>728</v>
      </c>
      <c r="B1898" s="332"/>
      <c r="C1898" s="332"/>
      <c r="D1898" s="332"/>
      <c r="E1898" s="352"/>
      <c r="H1898" s="280" t="s">
        <v>731</v>
      </c>
      <c r="I1898" s="280"/>
      <c r="J1898" s="280"/>
    </row>
    <row r="1899" spans="1:11" s="68" customFormat="1" ht="16.5" customHeight="1">
      <c r="A1899" s="106"/>
      <c r="B1899" s="99" t="s">
        <v>60</v>
      </c>
      <c r="C1899" s="296" t="s">
        <v>72</v>
      </c>
      <c r="D1899" s="296"/>
      <c r="E1899" s="339"/>
      <c r="H1899" s="280"/>
      <c r="I1899" s="280"/>
      <c r="J1899" s="280"/>
    </row>
    <row r="1900" spans="1:11" s="68" customFormat="1" ht="30" customHeight="1">
      <c r="A1900" s="107">
        <v>1</v>
      </c>
      <c r="B1900" s="341" t="s">
        <v>73</v>
      </c>
      <c r="C1900" s="296" t="s">
        <v>695</v>
      </c>
      <c r="D1900" s="296"/>
      <c r="E1900" s="339"/>
      <c r="H1900" s="280"/>
      <c r="I1900" s="280"/>
      <c r="J1900" s="280"/>
    </row>
    <row r="1901" spans="1:11" s="68" customFormat="1" ht="30" customHeight="1">
      <c r="A1901" s="107"/>
      <c r="B1901" s="342"/>
      <c r="C1901" s="296" t="s">
        <v>702</v>
      </c>
      <c r="D1901" s="296"/>
      <c r="E1901" s="339"/>
    </row>
    <row r="1902" spans="1:11" s="68" customFormat="1" ht="30" customHeight="1">
      <c r="A1902" s="33">
        <v>2</v>
      </c>
      <c r="B1902" s="341" t="s">
        <v>3</v>
      </c>
      <c r="C1902" s="296" t="s">
        <v>697</v>
      </c>
      <c r="D1902" s="296"/>
      <c r="E1902" s="339"/>
      <c r="H1902" s="353" t="s">
        <v>736</v>
      </c>
      <c r="I1902" s="353"/>
      <c r="J1902" s="353"/>
      <c r="K1902" s="353"/>
    </row>
    <row r="1903" spans="1:11" s="68" customFormat="1" ht="30" customHeight="1">
      <c r="A1903" s="107"/>
      <c r="B1903" s="342"/>
      <c r="C1903" s="296"/>
      <c r="D1903" s="296"/>
      <c r="E1903" s="339"/>
      <c r="H1903" s="353"/>
      <c r="I1903" s="353"/>
      <c r="J1903" s="353"/>
      <c r="K1903" s="353"/>
    </row>
    <row r="1904" spans="1:11" s="68" customFormat="1" ht="30" customHeight="1">
      <c r="A1904" s="107">
        <v>3</v>
      </c>
      <c r="B1904" s="341" t="s">
        <v>4</v>
      </c>
      <c r="C1904" s="296"/>
      <c r="D1904" s="296"/>
      <c r="E1904" s="339"/>
      <c r="H1904" s="353"/>
      <c r="I1904" s="353"/>
      <c r="J1904" s="353"/>
      <c r="K1904" s="353"/>
    </row>
    <row r="1905" spans="1:5" s="68" customFormat="1" ht="30" customHeight="1">
      <c r="A1905" s="107"/>
      <c r="B1905" s="342"/>
      <c r="C1905" s="296" t="s">
        <v>762</v>
      </c>
      <c r="D1905" s="296"/>
      <c r="E1905" s="339"/>
    </row>
    <row r="1906" spans="1:5" s="68" customFormat="1" ht="30" customHeight="1">
      <c r="A1906" s="33">
        <v>4</v>
      </c>
      <c r="B1906" s="341" t="s">
        <v>5</v>
      </c>
      <c r="C1906" s="296"/>
      <c r="D1906" s="296"/>
      <c r="E1906" s="339"/>
    </row>
    <row r="1907" spans="1:5" s="68" customFormat="1" ht="30" customHeight="1">
      <c r="A1907" s="107"/>
      <c r="B1907" s="342"/>
      <c r="C1907" s="296"/>
      <c r="D1907" s="296"/>
      <c r="E1907" s="339"/>
    </row>
    <row r="1908" spans="1:5" s="68" customFormat="1" ht="30" customHeight="1">
      <c r="A1908" s="107">
        <v>5</v>
      </c>
      <c r="B1908" s="343" t="s">
        <v>726</v>
      </c>
      <c r="C1908" s="296"/>
      <c r="D1908" s="296"/>
      <c r="E1908" s="339"/>
    </row>
    <row r="1909" spans="1:5" s="68" customFormat="1" ht="30" customHeight="1">
      <c r="A1909" s="107"/>
      <c r="B1909" s="344"/>
      <c r="C1909" s="296"/>
      <c r="D1909" s="296"/>
      <c r="E1909" s="339"/>
    </row>
    <row r="1910" spans="1:5" s="68" customFormat="1" ht="30" customHeight="1">
      <c r="A1910" s="33">
        <v>6</v>
      </c>
      <c r="B1910" s="343" t="s">
        <v>727</v>
      </c>
      <c r="C1910" s="296"/>
      <c r="D1910" s="296"/>
      <c r="E1910" s="339"/>
    </row>
    <row r="1911" spans="1:5" s="68" customFormat="1" ht="30" customHeight="1">
      <c r="A1911" s="107"/>
      <c r="B1911" s="344"/>
      <c r="C1911" s="296"/>
      <c r="D1911" s="296"/>
      <c r="E1911" s="339"/>
    </row>
    <row r="1912" spans="1:5" s="68" customFormat="1" ht="30" customHeight="1">
      <c r="A1912" s="107">
        <v>7</v>
      </c>
      <c r="B1912" s="341" t="s">
        <v>8</v>
      </c>
      <c r="C1912" s="296" t="s">
        <v>711</v>
      </c>
      <c r="D1912" s="296"/>
      <c r="E1912" s="339"/>
    </row>
    <row r="1913" spans="1:5" s="68" customFormat="1" ht="30" customHeight="1">
      <c r="A1913" s="107"/>
      <c r="B1913" s="342"/>
      <c r="C1913" s="296"/>
      <c r="D1913" s="296"/>
      <c r="E1913" s="339"/>
    </row>
    <row r="1914" spans="1:5" s="68" customFormat="1" ht="30" customHeight="1">
      <c r="A1914" s="33">
        <v>8</v>
      </c>
      <c r="B1914" s="341" t="s">
        <v>9</v>
      </c>
      <c r="C1914" s="296"/>
      <c r="D1914" s="296"/>
      <c r="E1914" s="339"/>
    </row>
    <row r="1915" spans="1:5" s="68" customFormat="1" ht="30" customHeight="1">
      <c r="A1915" s="107"/>
      <c r="B1915" s="342"/>
      <c r="C1915" s="296"/>
      <c r="D1915" s="296"/>
      <c r="E1915" s="339"/>
    </row>
    <row r="1916" spans="1:5" s="68" customFormat="1" ht="30" customHeight="1">
      <c r="A1916" s="107">
        <v>9</v>
      </c>
      <c r="B1916" s="341" t="s">
        <v>10</v>
      </c>
      <c r="C1916" s="296"/>
      <c r="D1916" s="296"/>
      <c r="E1916" s="339"/>
    </row>
    <row r="1917" spans="1:5" s="68" customFormat="1" ht="30" customHeight="1">
      <c r="A1917" s="107"/>
      <c r="B1917" s="342"/>
      <c r="C1917" s="296"/>
      <c r="D1917" s="296"/>
      <c r="E1917" s="339"/>
    </row>
    <row r="1918" spans="1:5" s="68" customFormat="1" ht="30" customHeight="1">
      <c r="A1918" s="107">
        <v>10</v>
      </c>
      <c r="B1918" s="100" t="s">
        <v>65</v>
      </c>
      <c r="C1918" s="296">
        <f>VLOOKUP(E1896,PragNondi!$B$9:$J$78,4,0)</f>
        <v>0</v>
      </c>
      <c r="D1918" s="296"/>
      <c r="E1918" s="339"/>
    </row>
    <row r="1919" spans="1:5" s="68" customFormat="1" ht="30" customHeight="1">
      <c r="A1919" s="107">
        <v>11</v>
      </c>
      <c r="B1919" s="100" t="s">
        <v>74</v>
      </c>
      <c r="C1919" s="296">
        <f>VLOOKUP(E1896,PragNondi!$B$9:$J$78,5,0)</f>
        <v>0</v>
      </c>
      <c r="D1919" s="296"/>
      <c r="E1919" s="339"/>
    </row>
    <row r="1920" spans="1:5" s="68" customFormat="1" ht="30" customHeight="1">
      <c r="A1920" s="107">
        <v>12</v>
      </c>
      <c r="B1920" s="100" t="s">
        <v>75</v>
      </c>
      <c r="C1920" s="296">
        <f>VLOOKUP(E1896,PragNondi!$B$9:$J$78,6,0)</f>
        <v>0</v>
      </c>
      <c r="D1920" s="296"/>
      <c r="E1920" s="339"/>
    </row>
    <row r="1921" spans="1:11" s="68" customFormat="1" ht="30" customHeight="1" thickBot="1">
      <c r="A1921" s="108">
        <v>13</v>
      </c>
      <c r="B1921" s="109" t="s">
        <v>76</v>
      </c>
      <c r="C1921" s="289" t="s">
        <v>823</v>
      </c>
      <c r="D1921" s="289"/>
      <c r="E1921" s="340"/>
    </row>
    <row r="1922" spans="1:11" s="68" customFormat="1" ht="30" customHeight="1" thickBot="1"/>
    <row r="1923" spans="1:11" ht="28.5" customHeight="1">
      <c r="A1923" s="101"/>
      <c r="B1923" s="345" t="s">
        <v>1230</v>
      </c>
      <c r="C1923" s="345"/>
      <c r="D1923" s="345"/>
      <c r="E1923" s="346"/>
    </row>
    <row r="1924" spans="1:11" ht="20.25" customHeight="1">
      <c r="A1924" s="102"/>
      <c r="B1924" s="347" t="str">
        <f>students!$G$2</f>
        <v xml:space="preserve">जिल्हा परिषद प्राथमिक शाळा कोपर्डे </v>
      </c>
      <c r="C1924" s="347"/>
      <c r="D1924" s="347"/>
      <c r="E1924" s="348"/>
    </row>
    <row r="1925" spans="1:11" ht="5.25" customHeight="1" thickBot="1">
      <c r="A1925" s="103"/>
      <c r="B1925" s="64"/>
      <c r="C1925" s="349"/>
      <c r="D1925" s="349"/>
      <c r="E1925" s="104"/>
    </row>
    <row r="1926" spans="1:11" ht="20.25" customHeight="1" thickBot="1">
      <c r="A1926" s="102"/>
      <c r="B1926" s="65" t="s">
        <v>52</v>
      </c>
      <c r="C1926" s="350">
        <f>VLOOKUP(E1927,students!$B$8:$D$77,3,0)</f>
        <v>0</v>
      </c>
      <c r="D1926" s="350"/>
      <c r="E1926" s="105" t="s">
        <v>760</v>
      </c>
      <c r="H1926" s="112" t="s">
        <v>730</v>
      </c>
    </row>
    <row r="1927" spans="1:11" ht="20.25" customHeight="1">
      <c r="A1927" s="102"/>
      <c r="B1927" s="65" t="s">
        <v>28</v>
      </c>
      <c r="C1927" s="66" t="str">
        <f>students!$M$2</f>
        <v>पहिली</v>
      </c>
      <c r="D1927" s="65" t="s">
        <v>71</v>
      </c>
      <c r="E1927" s="110">
        <v>63</v>
      </c>
    </row>
    <row r="1928" spans="1:11" ht="6" customHeight="1">
      <c r="A1928" s="102"/>
      <c r="E1928" s="105"/>
    </row>
    <row r="1929" spans="1:11" s="68" customFormat="1" ht="28.5" customHeight="1">
      <c r="A1929" s="351" t="s">
        <v>728</v>
      </c>
      <c r="B1929" s="332"/>
      <c r="C1929" s="332"/>
      <c r="D1929" s="332"/>
      <c r="E1929" s="352"/>
      <c r="H1929" s="280" t="s">
        <v>731</v>
      </c>
      <c r="I1929" s="280"/>
      <c r="J1929" s="280"/>
    </row>
    <row r="1930" spans="1:11" s="68" customFormat="1" ht="16.5" customHeight="1">
      <c r="A1930" s="106"/>
      <c r="B1930" s="99" t="s">
        <v>60</v>
      </c>
      <c r="C1930" s="296" t="s">
        <v>72</v>
      </c>
      <c r="D1930" s="296"/>
      <c r="E1930" s="339"/>
      <c r="H1930" s="280"/>
      <c r="I1930" s="280"/>
      <c r="J1930" s="280"/>
    </row>
    <row r="1931" spans="1:11" s="68" customFormat="1" ht="30" customHeight="1">
      <c r="A1931" s="107">
        <v>1</v>
      </c>
      <c r="B1931" s="341" t="s">
        <v>73</v>
      </c>
      <c r="C1931" s="296" t="s">
        <v>695</v>
      </c>
      <c r="D1931" s="296"/>
      <c r="E1931" s="339"/>
      <c r="H1931" s="280"/>
      <c r="I1931" s="280"/>
      <c r="J1931" s="280"/>
    </row>
    <row r="1932" spans="1:11" s="68" customFormat="1" ht="30" customHeight="1">
      <c r="A1932" s="107"/>
      <c r="B1932" s="342"/>
      <c r="C1932" s="296" t="s">
        <v>702</v>
      </c>
      <c r="D1932" s="296"/>
      <c r="E1932" s="339"/>
    </row>
    <row r="1933" spans="1:11" s="68" customFormat="1" ht="30" customHeight="1">
      <c r="A1933" s="33">
        <v>2</v>
      </c>
      <c r="B1933" s="341" t="s">
        <v>3</v>
      </c>
      <c r="C1933" s="296" t="s">
        <v>697</v>
      </c>
      <c r="D1933" s="296"/>
      <c r="E1933" s="339"/>
      <c r="H1933" s="353" t="s">
        <v>736</v>
      </c>
      <c r="I1933" s="353"/>
      <c r="J1933" s="353"/>
      <c r="K1933" s="353"/>
    </row>
    <row r="1934" spans="1:11" s="68" customFormat="1" ht="30" customHeight="1">
      <c r="A1934" s="107"/>
      <c r="B1934" s="342"/>
      <c r="C1934" s="296"/>
      <c r="D1934" s="296"/>
      <c r="E1934" s="339"/>
      <c r="H1934" s="353"/>
      <c r="I1934" s="353"/>
      <c r="J1934" s="353"/>
      <c r="K1934" s="353"/>
    </row>
    <row r="1935" spans="1:11" s="68" customFormat="1" ht="30" customHeight="1">
      <c r="A1935" s="107">
        <v>3</v>
      </c>
      <c r="B1935" s="341" t="s">
        <v>4</v>
      </c>
      <c r="C1935" s="296"/>
      <c r="D1935" s="296"/>
      <c r="E1935" s="339"/>
      <c r="H1935" s="353"/>
      <c r="I1935" s="353"/>
      <c r="J1935" s="353"/>
      <c r="K1935" s="353"/>
    </row>
    <row r="1936" spans="1:11" s="68" customFormat="1" ht="30" customHeight="1">
      <c r="A1936" s="107"/>
      <c r="B1936" s="342"/>
      <c r="C1936" s="296" t="s">
        <v>762</v>
      </c>
      <c r="D1936" s="296"/>
      <c r="E1936" s="339"/>
    </row>
    <row r="1937" spans="1:5" s="68" customFormat="1" ht="30" customHeight="1">
      <c r="A1937" s="33">
        <v>4</v>
      </c>
      <c r="B1937" s="341" t="s">
        <v>5</v>
      </c>
      <c r="C1937" s="296"/>
      <c r="D1937" s="296"/>
      <c r="E1937" s="339"/>
    </row>
    <row r="1938" spans="1:5" s="68" customFormat="1" ht="30" customHeight="1">
      <c r="A1938" s="107"/>
      <c r="B1938" s="342"/>
      <c r="C1938" s="296"/>
      <c r="D1938" s="296"/>
      <c r="E1938" s="339"/>
    </row>
    <row r="1939" spans="1:5" s="68" customFormat="1" ht="30" customHeight="1">
      <c r="A1939" s="107">
        <v>5</v>
      </c>
      <c r="B1939" s="343" t="s">
        <v>726</v>
      </c>
      <c r="C1939" s="296"/>
      <c r="D1939" s="296"/>
      <c r="E1939" s="339"/>
    </row>
    <row r="1940" spans="1:5" s="68" customFormat="1" ht="30" customHeight="1">
      <c r="A1940" s="107"/>
      <c r="B1940" s="344"/>
      <c r="C1940" s="296"/>
      <c r="D1940" s="296"/>
      <c r="E1940" s="339"/>
    </row>
    <row r="1941" spans="1:5" s="68" customFormat="1" ht="30" customHeight="1">
      <c r="A1941" s="33">
        <v>6</v>
      </c>
      <c r="B1941" s="343" t="s">
        <v>727</v>
      </c>
      <c r="C1941" s="296"/>
      <c r="D1941" s="296"/>
      <c r="E1941" s="339"/>
    </row>
    <row r="1942" spans="1:5" s="68" customFormat="1" ht="30" customHeight="1">
      <c r="A1942" s="107"/>
      <c r="B1942" s="344"/>
      <c r="C1942" s="296"/>
      <c r="D1942" s="296"/>
      <c r="E1942" s="339"/>
    </row>
    <row r="1943" spans="1:5" s="68" customFormat="1" ht="30" customHeight="1">
      <c r="A1943" s="107">
        <v>7</v>
      </c>
      <c r="B1943" s="341" t="s">
        <v>8</v>
      </c>
      <c r="C1943" s="296" t="s">
        <v>711</v>
      </c>
      <c r="D1943" s="296"/>
      <c r="E1943" s="339"/>
    </row>
    <row r="1944" spans="1:5" s="68" customFormat="1" ht="30" customHeight="1">
      <c r="A1944" s="107"/>
      <c r="B1944" s="342"/>
      <c r="C1944" s="296"/>
      <c r="D1944" s="296"/>
      <c r="E1944" s="339"/>
    </row>
    <row r="1945" spans="1:5" s="68" customFormat="1" ht="30" customHeight="1">
      <c r="A1945" s="33">
        <v>8</v>
      </c>
      <c r="B1945" s="341" t="s">
        <v>9</v>
      </c>
      <c r="C1945" s="296"/>
      <c r="D1945" s="296"/>
      <c r="E1945" s="339"/>
    </row>
    <row r="1946" spans="1:5" s="68" customFormat="1" ht="30" customHeight="1">
      <c r="A1946" s="107"/>
      <c r="B1946" s="342"/>
      <c r="C1946" s="296"/>
      <c r="D1946" s="296"/>
      <c r="E1946" s="339"/>
    </row>
    <row r="1947" spans="1:5" s="68" customFormat="1" ht="30" customHeight="1">
      <c r="A1947" s="107">
        <v>9</v>
      </c>
      <c r="B1947" s="341" t="s">
        <v>10</v>
      </c>
      <c r="C1947" s="296"/>
      <c r="D1947" s="296"/>
      <c r="E1947" s="339"/>
    </row>
    <row r="1948" spans="1:5" s="68" customFormat="1" ht="30" customHeight="1">
      <c r="A1948" s="107"/>
      <c r="B1948" s="342"/>
      <c r="C1948" s="296"/>
      <c r="D1948" s="296"/>
      <c r="E1948" s="339"/>
    </row>
    <row r="1949" spans="1:5" s="68" customFormat="1" ht="30" customHeight="1">
      <c r="A1949" s="107">
        <v>10</v>
      </c>
      <c r="B1949" s="100" t="s">
        <v>65</v>
      </c>
      <c r="C1949" s="296">
        <f>VLOOKUP(E1927,PragNondi!$B$9:$J$78,4,0)</f>
        <v>0</v>
      </c>
      <c r="D1949" s="296"/>
      <c r="E1949" s="339"/>
    </row>
    <row r="1950" spans="1:5" s="68" customFormat="1" ht="30" customHeight="1">
      <c r="A1950" s="107">
        <v>11</v>
      </c>
      <c r="B1950" s="100" t="s">
        <v>74</v>
      </c>
      <c r="C1950" s="296">
        <f>VLOOKUP(E1927,PragNondi!$B$9:$J$78,5,0)</f>
        <v>0</v>
      </c>
      <c r="D1950" s="296"/>
      <c r="E1950" s="339"/>
    </row>
    <row r="1951" spans="1:5" s="68" customFormat="1" ht="30" customHeight="1">
      <c r="A1951" s="107">
        <v>12</v>
      </c>
      <c r="B1951" s="100" t="s">
        <v>75</v>
      </c>
      <c r="C1951" s="296">
        <f>VLOOKUP(E1927,PragNondi!$B$9:$J$78,6,0)</f>
        <v>0</v>
      </c>
      <c r="D1951" s="296"/>
      <c r="E1951" s="339"/>
    </row>
    <row r="1952" spans="1:5" s="68" customFormat="1" ht="30" customHeight="1" thickBot="1">
      <c r="A1952" s="108">
        <v>13</v>
      </c>
      <c r="B1952" s="109" t="s">
        <v>76</v>
      </c>
      <c r="C1952" s="289" t="s">
        <v>823</v>
      </c>
      <c r="D1952" s="289"/>
      <c r="E1952" s="340"/>
    </row>
    <row r="1953" spans="1:11" s="68" customFormat="1" ht="30" customHeight="1" thickBot="1"/>
    <row r="1954" spans="1:11" ht="28.5" customHeight="1">
      <c r="A1954" s="101"/>
      <c r="B1954" s="345" t="s">
        <v>1230</v>
      </c>
      <c r="C1954" s="345"/>
      <c r="D1954" s="345"/>
      <c r="E1954" s="346"/>
    </row>
    <row r="1955" spans="1:11" ht="20.25" customHeight="1">
      <c r="A1955" s="102"/>
      <c r="B1955" s="347" t="str">
        <f>students!$G$2</f>
        <v xml:space="preserve">जिल्हा परिषद प्राथमिक शाळा कोपर्डे </v>
      </c>
      <c r="C1955" s="347"/>
      <c r="D1955" s="347"/>
      <c r="E1955" s="348"/>
    </row>
    <row r="1956" spans="1:11" ht="5.25" customHeight="1" thickBot="1">
      <c r="A1956" s="103"/>
      <c r="B1956" s="64"/>
      <c r="C1956" s="349"/>
      <c r="D1956" s="349"/>
      <c r="E1956" s="104"/>
    </row>
    <row r="1957" spans="1:11" ht="20.25" customHeight="1" thickBot="1">
      <c r="A1957" s="102"/>
      <c r="B1957" s="65" t="s">
        <v>52</v>
      </c>
      <c r="C1957" s="350">
        <f>VLOOKUP(E1958,students!$B$8:$D$77,3,0)</f>
        <v>0</v>
      </c>
      <c r="D1957" s="350"/>
      <c r="E1957" s="105" t="s">
        <v>760</v>
      </c>
      <c r="H1957" s="112" t="s">
        <v>730</v>
      </c>
    </row>
    <row r="1958" spans="1:11" ht="20.25" customHeight="1">
      <c r="A1958" s="102"/>
      <c r="B1958" s="65" t="s">
        <v>28</v>
      </c>
      <c r="C1958" s="66" t="str">
        <f>students!$M$2</f>
        <v>पहिली</v>
      </c>
      <c r="D1958" s="65" t="s">
        <v>71</v>
      </c>
      <c r="E1958" s="110">
        <v>64</v>
      </c>
    </row>
    <row r="1959" spans="1:11" ht="6" customHeight="1">
      <c r="A1959" s="102"/>
      <c r="E1959" s="105"/>
    </row>
    <row r="1960" spans="1:11" s="68" customFormat="1" ht="28.5" customHeight="1">
      <c r="A1960" s="351" t="s">
        <v>728</v>
      </c>
      <c r="B1960" s="332"/>
      <c r="C1960" s="332"/>
      <c r="D1960" s="332"/>
      <c r="E1960" s="352"/>
      <c r="H1960" s="280" t="s">
        <v>731</v>
      </c>
      <c r="I1960" s="280"/>
      <c r="J1960" s="280"/>
    </row>
    <row r="1961" spans="1:11" s="68" customFormat="1" ht="16.5" customHeight="1">
      <c r="A1961" s="106"/>
      <c r="B1961" s="99" t="s">
        <v>60</v>
      </c>
      <c r="C1961" s="296" t="s">
        <v>72</v>
      </c>
      <c r="D1961" s="296"/>
      <c r="E1961" s="339"/>
      <c r="H1961" s="280"/>
      <c r="I1961" s="280"/>
      <c r="J1961" s="280"/>
    </row>
    <row r="1962" spans="1:11" s="68" customFormat="1" ht="30" customHeight="1">
      <c r="A1962" s="107">
        <v>1</v>
      </c>
      <c r="B1962" s="341" t="s">
        <v>73</v>
      </c>
      <c r="C1962" s="296" t="s">
        <v>695</v>
      </c>
      <c r="D1962" s="296"/>
      <c r="E1962" s="339"/>
      <c r="H1962" s="280"/>
      <c r="I1962" s="280"/>
      <c r="J1962" s="280"/>
    </row>
    <row r="1963" spans="1:11" s="68" customFormat="1" ht="30" customHeight="1">
      <c r="A1963" s="107"/>
      <c r="B1963" s="342"/>
      <c r="C1963" s="296" t="s">
        <v>702</v>
      </c>
      <c r="D1963" s="296"/>
      <c r="E1963" s="339"/>
    </row>
    <row r="1964" spans="1:11" s="68" customFormat="1" ht="30" customHeight="1">
      <c r="A1964" s="33">
        <v>2</v>
      </c>
      <c r="B1964" s="341" t="s">
        <v>3</v>
      </c>
      <c r="C1964" s="296" t="s">
        <v>697</v>
      </c>
      <c r="D1964" s="296"/>
      <c r="E1964" s="339"/>
      <c r="H1964" s="353" t="s">
        <v>736</v>
      </c>
      <c r="I1964" s="353"/>
      <c r="J1964" s="353"/>
      <c r="K1964" s="353"/>
    </row>
    <row r="1965" spans="1:11" s="68" customFormat="1" ht="30" customHeight="1">
      <c r="A1965" s="107"/>
      <c r="B1965" s="342"/>
      <c r="C1965" s="296"/>
      <c r="D1965" s="296"/>
      <c r="E1965" s="339"/>
      <c r="H1965" s="353"/>
      <c r="I1965" s="353"/>
      <c r="J1965" s="353"/>
      <c r="K1965" s="353"/>
    </row>
    <row r="1966" spans="1:11" s="68" customFormat="1" ht="30" customHeight="1">
      <c r="A1966" s="107">
        <v>3</v>
      </c>
      <c r="B1966" s="341" t="s">
        <v>4</v>
      </c>
      <c r="C1966" s="296"/>
      <c r="D1966" s="296"/>
      <c r="E1966" s="339"/>
      <c r="H1966" s="353"/>
      <c r="I1966" s="353"/>
      <c r="J1966" s="353"/>
      <c r="K1966" s="353"/>
    </row>
    <row r="1967" spans="1:11" s="68" customFormat="1" ht="30" customHeight="1">
      <c r="A1967" s="107"/>
      <c r="B1967" s="342"/>
      <c r="C1967" s="296" t="s">
        <v>762</v>
      </c>
      <c r="D1967" s="296"/>
      <c r="E1967" s="339"/>
    </row>
    <row r="1968" spans="1:11" s="68" customFormat="1" ht="30" customHeight="1">
      <c r="A1968" s="33">
        <v>4</v>
      </c>
      <c r="B1968" s="341" t="s">
        <v>5</v>
      </c>
      <c r="C1968" s="296"/>
      <c r="D1968" s="296"/>
      <c r="E1968" s="339"/>
    </row>
    <row r="1969" spans="1:5" s="68" customFormat="1" ht="30" customHeight="1">
      <c r="A1969" s="107"/>
      <c r="B1969" s="342"/>
      <c r="C1969" s="296"/>
      <c r="D1969" s="296"/>
      <c r="E1969" s="339"/>
    </row>
    <row r="1970" spans="1:5" s="68" customFormat="1" ht="30" customHeight="1">
      <c r="A1970" s="107">
        <v>5</v>
      </c>
      <c r="B1970" s="343" t="s">
        <v>726</v>
      </c>
      <c r="C1970" s="296"/>
      <c r="D1970" s="296"/>
      <c r="E1970" s="339"/>
    </row>
    <row r="1971" spans="1:5" s="68" customFormat="1" ht="30" customHeight="1">
      <c r="A1971" s="107"/>
      <c r="B1971" s="344"/>
      <c r="C1971" s="296"/>
      <c r="D1971" s="296"/>
      <c r="E1971" s="339"/>
    </row>
    <row r="1972" spans="1:5" s="68" customFormat="1" ht="30" customHeight="1">
      <c r="A1972" s="33">
        <v>6</v>
      </c>
      <c r="B1972" s="343" t="s">
        <v>727</v>
      </c>
      <c r="C1972" s="296"/>
      <c r="D1972" s="296"/>
      <c r="E1972" s="339"/>
    </row>
    <row r="1973" spans="1:5" s="68" customFormat="1" ht="30" customHeight="1">
      <c r="A1973" s="107"/>
      <c r="B1973" s="344"/>
      <c r="C1973" s="296"/>
      <c r="D1973" s="296"/>
      <c r="E1973" s="339"/>
    </row>
    <row r="1974" spans="1:5" s="68" customFormat="1" ht="30" customHeight="1">
      <c r="A1974" s="107">
        <v>7</v>
      </c>
      <c r="B1974" s="341" t="s">
        <v>8</v>
      </c>
      <c r="C1974" s="296" t="s">
        <v>711</v>
      </c>
      <c r="D1974" s="296"/>
      <c r="E1974" s="339"/>
    </row>
    <row r="1975" spans="1:5" s="68" customFormat="1" ht="30" customHeight="1">
      <c r="A1975" s="107"/>
      <c r="B1975" s="342"/>
      <c r="C1975" s="296"/>
      <c r="D1975" s="296"/>
      <c r="E1975" s="339"/>
    </row>
    <row r="1976" spans="1:5" s="68" customFormat="1" ht="30" customHeight="1">
      <c r="A1976" s="33">
        <v>8</v>
      </c>
      <c r="B1976" s="341" t="s">
        <v>9</v>
      </c>
      <c r="C1976" s="296"/>
      <c r="D1976" s="296"/>
      <c r="E1976" s="339"/>
    </row>
    <row r="1977" spans="1:5" s="68" customFormat="1" ht="30" customHeight="1">
      <c r="A1977" s="107"/>
      <c r="B1977" s="342"/>
      <c r="C1977" s="296"/>
      <c r="D1977" s="296"/>
      <c r="E1977" s="339"/>
    </row>
    <row r="1978" spans="1:5" s="68" customFormat="1" ht="30" customHeight="1">
      <c r="A1978" s="107">
        <v>9</v>
      </c>
      <c r="B1978" s="341" t="s">
        <v>10</v>
      </c>
      <c r="C1978" s="296"/>
      <c r="D1978" s="296"/>
      <c r="E1978" s="339"/>
    </row>
    <row r="1979" spans="1:5" s="68" customFormat="1" ht="30" customHeight="1">
      <c r="A1979" s="107"/>
      <c r="B1979" s="342"/>
      <c r="C1979" s="296"/>
      <c r="D1979" s="296"/>
      <c r="E1979" s="339"/>
    </row>
    <row r="1980" spans="1:5" s="68" customFormat="1" ht="30" customHeight="1">
      <c r="A1980" s="107">
        <v>10</v>
      </c>
      <c r="B1980" s="100" t="s">
        <v>65</v>
      </c>
      <c r="C1980" s="296">
        <f>VLOOKUP(E1958,PragNondi!$B$9:$J$78,4,0)</f>
        <v>0</v>
      </c>
      <c r="D1980" s="296"/>
      <c r="E1980" s="339"/>
    </row>
    <row r="1981" spans="1:5" s="68" customFormat="1" ht="30" customHeight="1">
      <c r="A1981" s="107">
        <v>11</v>
      </c>
      <c r="B1981" s="100" t="s">
        <v>74</v>
      </c>
      <c r="C1981" s="296">
        <f>VLOOKUP(E1958,PragNondi!$B$9:$J$78,5,0)</f>
        <v>0</v>
      </c>
      <c r="D1981" s="296"/>
      <c r="E1981" s="339"/>
    </row>
    <row r="1982" spans="1:5" s="68" customFormat="1" ht="30" customHeight="1">
      <c r="A1982" s="107">
        <v>12</v>
      </c>
      <c r="B1982" s="100" t="s">
        <v>75</v>
      </c>
      <c r="C1982" s="296">
        <f>VLOOKUP(E1958,PragNondi!$B$9:$J$78,6,0)</f>
        <v>0</v>
      </c>
      <c r="D1982" s="296"/>
      <c r="E1982" s="339"/>
    </row>
    <row r="1983" spans="1:5" s="68" customFormat="1" ht="30" customHeight="1" thickBot="1">
      <c r="A1983" s="108">
        <v>13</v>
      </c>
      <c r="B1983" s="109" t="s">
        <v>76</v>
      </c>
      <c r="C1983" s="289" t="s">
        <v>823</v>
      </c>
      <c r="D1983" s="289"/>
      <c r="E1983" s="340"/>
    </row>
    <row r="1984" spans="1:5" s="68" customFormat="1" ht="30" customHeight="1" thickBot="1"/>
    <row r="1985" spans="1:11" ht="28.5" customHeight="1">
      <c r="A1985" s="101"/>
      <c r="B1985" s="345" t="s">
        <v>1230</v>
      </c>
      <c r="C1985" s="345"/>
      <c r="D1985" s="345"/>
      <c r="E1985" s="346"/>
    </row>
    <row r="1986" spans="1:11" ht="20.25" customHeight="1">
      <c r="A1986" s="102"/>
      <c r="B1986" s="347" t="str">
        <f>students!$G$2</f>
        <v xml:space="preserve">जिल्हा परिषद प्राथमिक शाळा कोपर्डे </v>
      </c>
      <c r="C1986" s="347"/>
      <c r="D1986" s="347"/>
      <c r="E1986" s="348"/>
    </row>
    <row r="1987" spans="1:11" ht="5.25" customHeight="1" thickBot="1">
      <c r="A1987" s="103"/>
      <c r="B1987" s="64"/>
      <c r="C1987" s="349"/>
      <c r="D1987" s="349"/>
      <c r="E1987" s="104"/>
    </row>
    <row r="1988" spans="1:11" ht="20.25" customHeight="1" thickBot="1">
      <c r="A1988" s="102"/>
      <c r="B1988" s="65" t="s">
        <v>52</v>
      </c>
      <c r="C1988" s="350">
        <f>VLOOKUP(E1989,students!$B$8:$D$77,3,0)</f>
        <v>0</v>
      </c>
      <c r="D1988" s="350"/>
      <c r="E1988" s="105" t="s">
        <v>760</v>
      </c>
      <c r="H1988" s="112" t="s">
        <v>730</v>
      </c>
    </row>
    <row r="1989" spans="1:11" ht="20.25" customHeight="1">
      <c r="A1989" s="102"/>
      <c r="B1989" s="65" t="s">
        <v>28</v>
      </c>
      <c r="C1989" s="66" t="str">
        <f>students!$M$2</f>
        <v>पहिली</v>
      </c>
      <c r="D1989" s="65" t="s">
        <v>71</v>
      </c>
      <c r="E1989" s="110">
        <v>65</v>
      </c>
    </row>
    <row r="1990" spans="1:11" ht="6" customHeight="1">
      <c r="A1990" s="102"/>
      <c r="E1990" s="105"/>
    </row>
    <row r="1991" spans="1:11" s="68" customFormat="1" ht="28.5" customHeight="1">
      <c r="A1991" s="351" t="s">
        <v>728</v>
      </c>
      <c r="B1991" s="332"/>
      <c r="C1991" s="332"/>
      <c r="D1991" s="332"/>
      <c r="E1991" s="352"/>
      <c r="H1991" s="280" t="s">
        <v>731</v>
      </c>
      <c r="I1991" s="280"/>
      <c r="J1991" s="280"/>
    </row>
    <row r="1992" spans="1:11" s="68" customFormat="1" ht="16.5" customHeight="1">
      <c r="A1992" s="106"/>
      <c r="B1992" s="99" t="s">
        <v>60</v>
      </c>
      <c r="C1992" s="296" t="s">
        <v>72</v>
      </c>
      <c r="D1992" s="296"/>
      <c r="E1992" s="339"/>
      <c r="H1992" s="280"/>
      <c r="I1992" s="280"/>
      <c r="J1992" s="280"/>
    </row>
    <row r="1993" spans="1:11" s="68" customFormat="1" ht="30" customHeight="1">
      <c r="A1993" s="107">
        <v>1</v>
      </c>
      <c r="B1993" s="341" t="s">
        <v>73</v>
      </c>
      <c r="C1993" s="296" t="s">
        <v>695</v>
      </c>
      <c r="D1993" s="296"/>
      <c r="E1993" s="339"/>
      <c r="H1993" s="280"/>
      <c r="I1993" s="280"/>
      <c r="J1993" s="280"/>
    </row>
    <row r="1994" spans="1:11" s="68" customFormat="1" ht="30" customHeight="1">
      <c r="A1994" s="107"/>
      <c r="B1994" s="342"/>
      <c r="C1994" s="296" t="s">
        <v>702</v>
      </c>
      <c r="D1994" s="296"/>
      <c r="E1994" s="339"/>
    </row>
    <row r="1995" spans="1:11" s="68" customFormat="1" ht="30" customHeight="1">
      <c r="A1995" s="33">
        <v>2</v>
      </c>
      <c r="B1995" s="341" t="s">
        <v>3</v>
      </c>
      <c r="C1995" s="296" t="s">
        <v>697</v>
      </c>
      <c r="D1995" s="296"/>
      <c r="E1995" s="339"/>
      <c r="H1995" s="353" t="s">
        <v>736</v>
      </c>
      <c r="I1995" s="353"/>
      <c r="J1995" s="353"/>
      <c r="K1995" s="353"/>
    </row>
    <row r="1996" spans="1:11" s="68" customFormat="1" ht="30" customHeight="1">
      <c r="A1996" s="107"/>
      <c r="B1996" s="342"/>
      <c r="C1996" s="296"/>
      <c r="D1996" s="296"/>
      <c r="E1996" s="339"/>
      <c r="H1996" s="353"/>
      <c r="I1996" s="353"/>
      <c r="J1996" s="353"/>
      <c r="K1996" s="353"/>
    </row>
    <row r="1997" spans="1:11" s="68" customFormat="1" ht="30" customHeight="1">
      <c r="A1997" s="107">
        <v>3</v>
      </c>
      <c r="B1997" s="341" t="s">
        <v>4</v>
      </c>
      <c r="C1997" s="296"/>
      <c r="D1997" s="296"/>
      <c r="E1997" s="339"/>
      <c r="H1997" s="353"/>
      <c r="I1997" s="353"/>
      <c r="J1997" s="353"/>
      <c r="K1997" s="353"/>
    </row>
    <row r="1998" spans="1:11" s="68" customFormat="1" ht="30" customHeight="1">
      <c r="A1998" s="107"/>
      <c r="B1998" s="342"/>
      <c r="C1998" s="296" t="s">
        <v>762</v>
      </c>
      <c r="D1998" s="296"/>
      <c r="E1998" s="339"/>
    </row>
    <row r="1999" spans="1:11" s="68" customFormat="1" ht="30" customHeight="1">
      <c r="A1999" s="33">
        <v>4</v>
      </c>
      <c r="B1999" s="341" t="s">
        <v>5</v>
      </c>
      <c r="C1999" s="296"/>
      <c r="D1999" s="296"/>
      <c r="E1999" s="339"/>
    </row>
    <row r="2000" spans="1:11" s="68" customFormat="1" ht="30" customHeight="1">
      <c r="A2000" s="107"/>
      <c r="B2000" s="342"/>
      <c r="C2000" s="296"/>
      <c r="D2000" s="296"/>
      <c r="E2000" s="339"/>
    </row>
    <row r="2001" spans="1:5" s="68" customFormat="1" ht="30" customHeight="1">
      <c r="A2001" s="107">
        <v>5</v>
      </c>
      <c r="B2001" s="343" t="s">
        <v>726</v>
      </c>
      <c r="C2001" s="296"/>
      <c r="D2001" s="296"/>
      <c r="E2001" s="339"/>
    </row>
    <row r="2002" spans="1:5" s="68" customFormat="1" ht="30" customHeight="1">
      <c r="A2002" s="107"/>
      <c r="B2002" s="344"/>
      <c r="C2002" s="296"/>
      <c r="D2002" s="296"/>
      <c r="E2002" s="339"/>
    </row>
    <row r="2003" spans="1:5" s="68" customFormat="1" ht="30" customHeight="1">
      <c r="A2003" s="33">
        <v>6</v>
      </c>
      <c r="B2003" s="343" t="s">
        <v>727</v>
      </c>
      <c r="C2003" s="296"/>
      <c r="D2003" s="296"/>
      <c r="E2003" s="339"/>
    </row>
    <row r="2004" spans="1:5" s="68" customFormat="1" ht="30" customHeight="1">
      <c r="A2004" s="107"/>
      <c r="B2004" s="344"/>
      <c r="C2004" s="296"/>
      <c r="D2004" s="296"/>
      <c r="E2004" s="339"/>
    </row>
    <row r="2005" spans="1:5" s="68" customFormat="1" ht="30" customHeight="1">
      <c r="A2005" s="107">
        <v>7</v>
      </c>
      <c r="B2005" s="341" t="s">
        <v>8</v>
      </c>
      <c r="C2005" s="296" t="s">
        <v>711</v>
      </c>
      <c r="D2005" s="296"/>
      <c r="E2005" s="339"/>
    </row>
    <row r="2006" spans="1:5" s="68" customFormat="1" ht="30" customHeight="1">
      <c r="A2006" s="107"/>
      <c r="B2006" s="342"/>
      <c r="C2006" s="296"/>
      <c r="D2006" s="296"/>
      <c r="E2006" s="339"/>
    </row>
    <row r="2007" spans="1:5" s="68" customFormat="1" ht="30" customHeight="1">
      <c r="A2007" s="33">
        <v>8</v>
      </c>
      <c r="B2007" s="341" t="s">
        <v>9</v>
      </c>
      <c r="C2007" s="296"/>
      <c r="D2007" s="296"/>
      <c r="E2007" s="339"/>
    </row>
    <row r="2008" spans="1:5" s="68" customFormat="1" ht="30" customHeight="1">
      <c r="A2008" s="107"/>
      <c r="B2008" s="342"/>
      <c r="C2008" s="296"/>
      <c r="D2008" s="296"/>
      <c r="E2008" s="339"/>
    </row>
    <row r="2009" spans="1:5" s="68" customFormat="1" ht="30" customHeight="1">
      <c r="A2009" s="107">
        <v>9</v>
      </c>
      <c r="B2009" s="341" t="s">
        <v>10</v>
      </c>
      <c r="C2009" s="296"/>
      <c r="D2009" s="296"/>
      <c r="E2009" s="339"/>
    </row>
    <row r="2010" spans="1:5" s="68" customFormat="1" ht="30" customHeight="1">
      <c r="A2010" s="107"/>
      <c r="B2010" s="342"/>
      <c r="C2010" s="296"/>
      <c r="D2010" s="296"/>
      <c r="E2010" s="339"/>
    </row>
    <row r="2011" spans="1:5" s="68" customFormat="1" ht="30" customHeight="1">
      <c r="A2011" s="107">
        <v>10</v>
      </c>
      <c r="B2011" s="100" t="s">
        <v>65</v>
      </c>
      <c r="C2011" s="296">
        <f>VLOOKUP(E1989,PragNondi!$B$9:$J$78,4,0)</f>
        <v>0</v>
      </c>
      <c r="D2011" s="296"/>
      <c r="E2011" s="339"/>
    </row>
    <row r="2012" spans="1:5" s="68" customFormat="1" ht="30" customHeight="1">
      <c r="A2012" s="107">
        <v>11</v>
      </c>
      <c r="B2012" s="100" t="s">
        <v>74</v>
      </c>
      <c r="C2012" s="296">
        <f>VLOOKUP(E1989,PragNondi!$B$9:$J$78,5,0)</f>
        <v>0</v>
      </c>
      <c r="D2012" s="296"/>
      <c r="E2012" s="339"/>
    </row>
    <row r="2013" spans="1:5" s="68" customFormat="1" ht="30" customHeight="1">
      <c r="A2013" s="107">
        <v>12</v>
      </c>
      <c r="B2013" s="100" t="s">
        <v>75</v>
      </c>
      <c r="C2013" s="296">
        <f>VLOOKUP(E1989,PragNondi!$B$9:$J$78,6,0)</f>
        <v>0</v>
      </c>
      <c r="D2013" s="296"/>
      <c r="E2013" s="339"/>
    </row>
    <row r="2014" spans="1:5" s="68" customFormat="1" ht="30" customHeight="1" thickBot="1">
      <c r="A2014" s="108">
        <v>13</v>
      </c>
      <c r="B2014" s="109" t="s">
        <v>76</v>
      </c>
      <c r="C2014" s="289" t="s">
        <v>823</v>
      </c>
      <c r="D2014" s="289"/>
      <c r="E2014" s="340"/>
    </row>
    <row r="2015" spans="1:5" s="68" customFormat="1" ht="30" customHeight="1" thickBot="1"/>
    <row r="2016" spans="1:5" ht="28.5" customHeight="1">
      <c r="A2016" s="101"/>
      <c r="B2016" s="345" t="s">
        <v>1230</v>
      </c>
      <c r="C2016" s="345"/>
      <c r="D2016" s="345"/>
      <c r="E2016" s="346"/>
    </row>
    <row r="2017" spans="1:11" ht="20.25" customHeight="1">
      <c r="A2017" s="102"/>
      <c r="B2017" s="347" t="str">
        <f>students!$G$2</f>
        <v xml:space="preserve">जिल्हा परिषद प्राथमिक शाळा कोपर्डे </v>
      </c>
      <c r="C2017" s="347"/>
      <c r="D2017" s="347"/>
      <c r="E2017" s="348"/>
    </row>
    <row r="2018" spans="1:11" ht="5.25" customHeight="1" thickBot="1">
      <c r="A2018" s="103"/>
      <c r="B2018" s="64"/>
      <c r="C2018" s="349"/>
      <c r="D2018" s="349"/>
      <c r="E2018" s="104"/>
    </row>
    <row r="2019" spans="1:11" ht="20.25" customHeight="1" thickBot="1">
      <c r="A2019" s="102"/>
      <c r="B2019" s="65" t="s">
        <v>52</v>
      </c>
      <c r="C2019" s="350">
        <f>VLOOKUP(E2020,students!$B$8:$D$77,3,0)</f>
        <v>0</v>
      </c>
      <c r="D2019" s="350"/>
      <c r="E2019" s="105" t="s">
        <v>760</v>
      </c>
      <c r="H2019" s="112" t="s">
        <v>730</v>
      </c>
    </row>
    <row r="2020" spans="1:11" ht="20.25" customHeight="1">
      <c r="A2020" s="102"/>
      <c r="B2020" s="65" t="s">
        <v>28</v>
      </c>
      <c r="C2020" s="66" t="str">
        <f>students!$M$2</f>
        <v>पहिली</v>
      </c>
      <c r="D2020" s="65" t="s">
        <v>71</v>
      </c>
      <c r="E2020" s="110">
        <v>66</v>
      </c>
    </row>
    <row r="2021" spans="1:11" ht="6" customHeight="1">
      <c r="A2021" s="102"/>
      <c r="E2021" s="105"/>
    </row>
    <row r="2022" spans="1:11" s="68" customFormat="1" ht="28.5" customHeight="1">
      <c r="A2022" s="351" t="s">
        <v>728</v>
      </c>
      <c r="B2022" s="332"/>
      <c r="C2022" s="332"/>
      <c r="D2022" s="332"/>
      <c r="E2022" s="352"/>
      <c r="H2022" s="280" t="s">
        <v>731</v>
      </c>
      <c r="I2022" s="280"/>
      <c r="J2022" s="280"/>
    </row>
    <row r="2023" spans="1:11" s="68" customFormat="1" ht="16.5" customHeight="1">
      <c r="A2023" s="106"/>
      <c r="B2023" s="99" t="s">
        <v>60</v>
      </c>
      <c r="C2023" s="296" t="s">
        <v>72</v>
      </c>
      <c r="D2023" s="296"/>
      <c r="E2023" s="339"/>
      <c r="H2023" s="280"/>
      <c r="I2023" s="280"/>
      <c r="J2023" s="280"/>
    </row>
    <row r="2024" spans="1:11" s="68" customFormat="1" ht="30" customHeight="1">
      <c r="A2024" s="107">
        <v>1</v>
      </c>
      <c r="B2024" s="341" t="s">
        <v>73</v>
      </c>
      <c r="C2024" s="296" t="s">
        <v>695</v>
      </c>
      <c r="D2024" s="296"/>
      <c r="E2024" s="339"/>
      <c r="H2024" s="280"/>
      <c r="I2024" s="280"/>
      <c r="J2024" s="280"/>
    </row>
    <row r="2025" spans="1:11" s="68" customFormat="1" ht="30" customHeight="1">
      <c r="A2025" s="107"/>
      <c r="B2025" s="342"/>
      <c r="C2025" s="296" t="s">
        <v>702</v>
      </c>
      <c r="D2025" s="296"/>
      <c r="E2025" s="339"/>
    </row>
    <row r="2026" spans="1:11" s="68" customFormat="1" ht="30" customHeight="1">
      <c r="A2026" s="33">
        <v>2</v>
      </c>
      <c r="B2026" s="341" t="s">
        <v>3</v>
      </c>
      <c r="C2026" s="296" t="s">
        <v>697</v>
      </c>
      <c r="D2026" s="296"/>
      <c r="E2026" s="339"/>
      <c r="H2026" s="353" t="s">
        <v>736</v>
      </c>
      <c r="I2026" s="353"/>
      <c r="J2026" s="353"/>
      <c r="K2026" s="353"/>
    </row>
    <row r="2027" spans="1:11" s="68" customFormat="1" ht="30" customHeight="1">
      <c r="A2027" s="107"/>
      <c r="B2027" s="342"/>
      <c r="C2027" s="296"/>
      <c r="D2027" s="296"/>
      <c r="E2027" s="339"/>
      <c r="H2027" s="353"/>
      <c r="I2027" s="353"/>
      <c r="J2027" s="353"/>
      <c r="K2027" s="353"/>
    </row>
    <row r="2028" spans="1:11" s="68" customFormat="1" ht="30" customHeight="1">
      <c r="A2028" s="107">
        <v>3</v>
      </c>
      <c r="B2028" s="341" t="s">
        <v>4</v>
      </c>
      <c r="C2028" s="296"/>
      <c r="D2028" s="296"/>
      <c r="E2028" s="339"/>
      <c r="H2028" s="353"/>
      <c r="I2028" s="353"/>
      <c r="J2028" s="353"/>
      <c r="K2028" s="353"/>
    </row>
    <row r="2029" spans="1:11" s="68" customFormat="1" ht="30" customHeight="1">
      <c r="A2029" s="107"/>
      <c r="B2029" s="342"/>
      <c r="C2029" s="296" t="s">
        <v>762</v>
      </c>
      <c r="D2029" s="296"/>
      <c r="E2029" s="339"/>
    </row>
    <row r="2030" spans="1:11" s="68" customFormat="1" ht="30" customHeight="1">
      <c r="A2030" s="33">
        <v>4</v>
      </c>
      <c r="B2030" s="341" t="s">
        <v>5</v>
      </c>
      <c r="C2030" s="296"/>
      <c r="D2030" s="296"/>
      <c r="E2030" s="339"/>
    </row>
    <row r="2031" spans="1:11" s="68" customFormat="1" ht="30" customHeight="1">
      <c r="A2031" s="107"/>
      <c r="B2031" s="342"/>
      <c r="C2031" s="296"/>
      <c r="D2031" s="296"/>
      <c r="E2031" s="339"/>
    </row>
    <row r="2032" spans="1:11" s="68" customFormat="1" ht="30" customHeight="1">
      <c r="A2032" s="107">
        <v>5</v>
      </c>
      <c r="B2032" s="343" t="s">
        <v>726</v>
      </c>
      <c r="C2032" s="296"/>
      <c r="D2032" s="296"/>
      <c r="E2032" s="339"/>
    </row>
    <row r="2033" spans="1:5" s="68" customFormat="1" ht="30" customHeight="1">
      <c r="A2033" s="107"/>
      <c r="B2033" s="344"/>
      <c r="C2033" s="296"/>
      <c r="D2033" s="296"/>
      <c r="E2033" s="339"/>
    </row>
    <row r="2034" spans="1:5" s="68" customFormat="1" ht="30" customHeight="1">
      <c r="A2034" s="33">
        <v>6</v>
      </c>
      <c r="B2034" s="343" t="s">
        <v>727</v>
      </c>
      <c r="C2034" s="296"/>
      <c r="D2034" s="296"/>
      <c r="E2034" s="339"/>
    </row>
    <row r="2035" spans="1:5" s="68" customFormat="1" ht="30" customHeight="1">
      <c r="A2035" s="107"/>
      <c r="B2035" s="344"/>
      <c r="C2035" s="296"/>
      <c r="D2035" s="296"/>
      <c r="E2035" s="339"/>
    </row>
    <row r="2036" spans="1:5" s="68" customFormat="1" ht="30" customHeight="1">
      <c r="A2036" s="107">
        <v>7</v>
      </c>
      <c r="B2036" s="341" t="s">
        <v>8</v>
      </c>
      <c r="C2036" s="296" t="s">
        <v>711</v>
      </c>
      <c r="D2036" s="296"/>
      <c r="E2036" s="339"/>
    </row>
    <row r="2037" spans="1:5" s="68" customFormat="1" ht="30" customHeight="1">
      <c r="A2037" s="107"/>
      <c r="B2037" s="342"/>
      <c r="C2037" s="296"/>
      <c r="D2037" s="296"/>
      <c r="E2037" s="339"/>
    </row>
    <row r="2038" spans="1:5" s="68" customFormat="1" ht="30" customHeight="1">
      <c r="A2038" s="33">
        <v>8</v>
      </c>
      <c r="B2038" s="341" t="s">
        <v>9</v>
      </c>
      <c r="C2038" s="296"/>
      <c r="D2038" s="296"/>
      <c r="E2038" s="339"/>
    </row>
    <row r="2039" spans="1:5" s="68" customFormat="1" ht="30" customHeight="1">
      <c r="A2039" s="107"/>
      <c r="B2039" s="342"/>
      <c r="C2039" s="296"/>
      <c r="D2039" s="296"/>
      <c r="E2039" s="339"/>
    </row>
    <row r="2040" spans="1:5" s="68" customFormat="1" ht="30" customHeight="1">
      <c r="A2040" s="107">
        <v>9</v>
      </c>
      <c r="B2040" s="341" t="s">
        <v>10</v>
      </c>
      <c r="C2040" s="296"/>
      <c r="D2040" s="296"/>
      <c r="E2040" s="339"/>
    </row>
    <row r="2041" spans="1:5" s="68" customFormat="1" ht="30" customHeight="1">
      <c r="A2041" s="107"/>
      <c r="B2041" s="342"/>
      <c r="C2041" s="296"/>
      <c r="D2041" s="296"/>
      <c r="E2041" s="339"/>
    </row>
    <row r="2042" spans="1:5" s="68" customFormat="1" ht="30" customHeight="1">
      <c r="A2042" s="107">
        <v>10</v>
      </c>
      <c r="B2042" s="100" t="s">
        <v>65</v>
      </c>
      <c r="C2042" s="296">
        <f>VLOOKUP(E2020,PragNondi!$B$9:$J$78,4,0)</f>
        <v>0</v>
      </c>
      <c r="D2042" s="296"/>
      <c r="E2042" s="339"/>
    </row>
    <row r="2043" spans="1:5" s="68" customFormat="1" ht="30" customHeight="1">
      <c r="A2043" s="107">
        <v>11</v>
      </c>
      <c r="B2043" s="100" t="s">
        <v>74</v>
      </c>
      <c r="C2043" s="296">
        <f>VLOOKUP(E2020,PragNondi!$B$9:$J$78,5,0)</f>
        <v>0</v>
      </c>
      <c r="D2043" s="296"/>
      <c r="E2043" s="339"/>
    </row>
    <row r="2044" spans="1:5" s="68" customFormat="1" ht="30" customHeight="1">
      <c r="A2044" s="107">
        <v>12</v>
      </c>
      <c r="B2044" s="100" t="s">
        <v>75</v>
      </c>
      <c r="C2044" s="296">
        <f>VLOOKUP(E2020,PragNondi!$B$9:$J$78,6,0)</f>
        <v>0</v>
      </c>
      <c r="D2044" s="296"/>
      <c r="E2044" s="339"/>
    </row>
    <row r="2045" spans="1:5" s="68" customFormat="1" ht="30" customHeight="1" thickBot="1">
      <c r="A2045" s="108">
        <v>13</v>
      </c>
      <c r="B2045" s="109" t="s">
        <v>76</v>
      </c>
      <c r="C2045" s="289" t="s">
        <v>823</v>
      </c>
      <c r="D2045" s="289"/>
      <c r="E2045" s="340"/>
    </row>
    <row r="2046" spans="1:5" s="68" customFormat="1" ht="30" customHeight="1" thickBot="1"/>
    <row r="2047" spans="1:5" ht="28.5" customHeight="1">
      <c r="A2047" s="101"/>
      <c r="B2047" s="345" t="s">
        <v>1230</v>
      </c>
      <c r="C2047" s="345"/>
      <c r="D2047" s="345"/>
      <c r="E2047" s="346"/>
    </row>
    <row r="2048" spans="1:5" ht="20.25" customHeight="1">
      <c r="A2048" s="102"/>
      <c r="B2048" s="347" t="str">
        <f>students!$G$2</f>
        <v xml:space="preserve">जिल्हा परिषद प्राथमिक शाळा कोपर्डे </v>
      </c>
      <c r="C2048" s="347"/>
      <c r="D2048" s="347"/>
      <c r="E2048" s="348"/>
    </row>
    <row r="2049" spans="1:11" ht="5.25" customHeight="1" thickBot="1">
      <c r="A2049" s="103"/>
      <c r="B2049" s="64"/>
      <c r="C2049" s="349"/>
      <c r="D2049" s="349"/>
      <c r="E2049" s="104"/>
    </row>
    <row r="2050" spans="1:11" ht="20.25" customHeight="1" thickBot="1">
      <c r="A2050" s="102"/>
      <c r="B2050" s="65" t="s">
        <v>52</v>
      </c>
      <c r="C2050" s="350">
        <f>VLOOKUP(E2051,students!$B$8:$D$77,3,0)</f>
        <v>0</v>
      </c>
      <c r="D2050" s="350"/>
      <c r="E2050" s="105" t="s">
        <v>760</v>
      </c>
      <c r="H2050" s="112" t="s">
        <v>730</v>
      </c>
    </row>
    <row r="2051" spans="1:11" ht="20.25" customHeight="1">
      <c r="A2051" s="102"/>
      <c r="B2051" s="65" t="s">
        <v>28</v>
      </c>
      <c r="C2051" s="66" t="str">
        <f>students!$M$2</f>
        <v>पहिली</v>
      </c>
      <c r="D2051" s="65" t="s">
        <v>71</v>
      </c>
      <c r="E2051" s="110">
        <v>67</v>
      </c>
    </row>
    <row r="2052" spans="1:11" ht="6" customHeight="1">
      <c r="A2052" s="102"/>
      <c r="E2052" s="105"/>
    </row>
    <row r="2053" spans="1:11" s="68" customFormat="1" ht="28.5" customHeight="1">
      <c r="A2053" s="351" t="s">
        <v>728</v>
      </c>
      <c r="B2053" s="332"/>
      <c r="C2053" s="332"/>
      <c r="D2053" s="332"/>
      <c r="E2053" s="352"/>
      <c r="H2053" s="280" t="s">
        <v>731</v>
      </c>
      <c r="I2053" s="280"/>
      <c r="J2053" s="280"/>
    </row>
    <row r="2054" spans="1:11" s="68" customFormat="1" ht="16.5" customHeight="1">
      <c r="A2054" s="106"/>
      <c r="B2054" s="99" t="s">
        <v>60</v>
      </c>
      <c r="C2054" s="296" t="s">
        <v>72</v>
      </c>
      <c r="D2054" s="296"/>
      <c r="E2054" s="339"/>
      <c r="H2054" s="280"/>
      <c r="I2054" s="280"/>
      <c r="J2054" s="280"/>
    </row>
    <row r="2055" spans="1:11" s="68" customFormat="1" ht="30" customHeight="1">
      <c r="A2055" s="107">
        <v>1</v>
      </c>
      <c r="B2055" s="341" t="s">
        <v>73</v>
      </c>
      <c r="C2055" s="296" t="s">
        <v>695</v>
      </c>
      <c r="D2055" s="296"/>
      <c r="E2055" s="339"/>
      <c r="H2055" s="280"/>
      <c r="I2055" s="280"/>
      <c r="J2055" s="280"/>
    </row>
    <row r="2056" spans="1:11" s="68" customFormat="1" ht="30" customHeight="1">
      <c r="A2056" s="107"/>
      <c r="B2056" s="342"/>
      <c r="C2056" s="296" t="s">
        <v>702</v>
      </c>
      <c r="D2056" s="296"/>
      <c r="E2056" s="339"/>
    </row>
    <row r="2057" spans="1:11" s="68" customFormat="1" ht="30" customHeight="1">
      <c r="A2057" s="33">
        <v>2</v>
      </c>
      <c r="B2057" s="341" t="s">
        <v>3</v>
      </c>
      <c r="C2057" s="296" t="s">
        <v>697</v>
      </c>
      <c r="D2057" s="296"/>
      <c r="E2057" s="339"/>
      <c r="H2057" s="353" t="s">
        <v>736</v>
      </c>
      <c r="I2057" s="353"/>
      <c r="J2057" s="353"/>
      <c r="K2057" s="353"/>
    </row>
    <row r="2058" spans="1:11" s="68" customFormat="1" ht="30" customHeight="1">
      <c r="A2058" s="107"/>
      <c r="B2058" s="342"/>
      <c r="C2058" s="296"/>
      <c r="D2058" s="296"/>
      <c r="E2058" s="339"/>
      <c r="H2058" s="353"/>
      <c r="I2058" s="353"/>
      <c r="J2058" s="353"/>
      <c r="K2058" s="353"/>
    </row>
    <row r="2059" spans="1:11" s="68" customFormat="1" ht="30" customHeight="1">
      <c r="A2059" s="107">
        <v>3</v>
      </c>
      <c r="B2059" s="341" t="s">
        <v>4</v>
      </c>
      <c r="C2059" s="296"/>
      <c r="D2059" s="296"/>
      <c r="E2059" s="339"/>
      <c r="H2059" s="353"/>
      <c r="I2059" s="353"/>
      <c r="J2059" s="353"/>
      <c r="K2059" s="353"/>
    </row>
    <row r="2060" spans="1:11" s="68" customFormat="1" ht="30" customHeight="1">
      <c r="A2060" s="107"/>
      <c r="B2060" s="342"/>
      <c r="C2060" s="296" t="s">
        <v>762</v>
      </c>
      <c r="D2060" s="296"/>
      <c r="E2060" s="339"/>
    </row>
    <row r="2061" spans="1:11" s="68" customFormat="1" ht="30" customHeight="1">
      <c r="A2061" s="33">
        <v>4</v>
      </c>
      <c r="B2061" s="341" t="s">
        <v>5</v>
      </c>
      <c r="C2061" s="296"/>
      <c r="D2061" s="296"/>
      <c r="E2061" s="339"/>
    </row>
    <row r="2062" spans="1:11" s="68" customFormat="1" ht="30" customHeight="1">
      <c r="A2062" s="107"/>
      <c r="B2062" s="342"/>
      <c r="C2062" s="296"/>
      <c r="D2062" s="296"/>
      <c r="E2062" s="339"/>
    </row>
    <row r="2063" spans="1:11" s="68" customFormat="1" ht="30" customHeight="1">
      <c r="A2063" s="107">
        <v>5</v>
      </c>
      <c r="B2063" s="343" t="s">
        <v>726</v>
      </c>
      <c r="C2063" s="296"/>
      <c r="D2063" s="296"/>
      <c r="E2063" s="339"/>
    </row>
    <row r="2064" spans="1:11" s="68" customFormat="1" ht="30" customHeight="1">
      <c r="A2064" s="107"/>
      <c r="B2064" s="344"/>
      <c r="C2064" s="296"/>
      <c r="D2064" s="296"/>
      <c r="E2064" s="339"/>
    </row>
    <row r="2065" spans="1:5" s="68" customFormat="1" ht="30" customHeight="1">
      <c r="A2065" s="33">
        <v>6</v>
      </c>
      <c r="B2065" s="343" t="s">
        <v>727</v>
      </c>
      <c r="C2065" s="296"/>
      <c r="D2065" s="296"/>
      <c r="E2065" s="339"/>
    </row>
    <row r="2066" spans="1:5" s="68" customFormat="1" ht="30" customHeight="1">
      <c r="A2066" s="107"/>
      <c r="B2066" s="344"/>
      <c r="C2066" s="296"/>
      <c r="D2066" s="296"/>
      <c r="E2066" s="339"/>
    </row>
    <row r="2067" spans="1:5" s="68" customFormat="1" ht="30" customHeight="1">
      <c r="A2067" s="107">
        <v>7</v>
      </c>
      <c r="B2067" s="341" t="s">
        <v>8</v>
      </c>
      <c r="C2067" s="296" t="s">
        <v>711</v>
      </c>
      <c r="D2067" s="296"/>
      <c r="E2067" s="339"/>
    </row>
    <row r="2068" spans="1:5" s="68" customFormat="1" ht="30" customHeight="1">
      <c r="A2068" s="107"/>
      <c r="B2068" s="342"/>
      <c r="C2068" s="296"/>
      <c r="D2068" s="296"/>
      <c r="E2068" s="339"/>
    </row>
    <row r="2069" spans="1:5" s="68" customFormat="1" ht="30" customHeight="1">
      <c r="A2069" s="33">
        <v>8</v>
      </c>
      <c r="B2069" s="341" t="s">
        <v>9</v>
      </c>
      <c r="C2069" s="296"/>
      <c r="D2069" s="296"/>
      <c r="E2069" s="339"/>
    </row>
    <row r="2070" spans="1:5" s="68" customFormat="1" ht="30" customHeight="1">
      <c r="A2070" s="107"/>
      <c r="B2070" s="342"/>
      <c r="C2070" s="296"/>
      <c r="D2070" s="296"/>
      <c r="E2070" s="339"/>
    </row>
    <row r="2071" spans="1:5" s="68" customFormat="1" ht="30" customHeight="1">
      <c r="A2071" s="107">
        <v>9</v>
      </c>
      <c r="B2071" s="341" t="s">
        <v>10</v>
      </c>
      <c r="C2071" s="296"/>
      <c r="D2071" s="296"/>
      <c r="E2071" s="339"/>
    </row>
    <row r="2072" spans="1:5" s="68" customFormat="1" ht="30" customHeight="1">
      <c r="A2072" s="107"/>
      <c r="B2072" s="342"/>
      <c r="C2072" s="296"/>
      <c r="D2072" s="296"/>
      <c r="E2072" s="339"/>
    </row>
    <row r="2073" spans="1:5" s="68" customFormat="1" ht="30" customHeight="1">
      <c r="A2073" s="107">
        <v>10</v>
      </c>
      <c r="B2073" s="100" t="s">
        <v>65</v>
      </c>
      <c r="C2073" s="296">
        <f>VLOOKUP(E2051,PragNondi!$B$9:$J$78,4,0)</f>
        <v>0</v>
      </c>
      <c r="D2073" s="296"/>
      <c r="E2073" s="339"/>
    </row>
    <row r="2074" spans="1:5" s="68" customFormat="1" ht="30" customHeight="1">
      <c r="A2074" s="107">
        <v>11</v>
      </c>
      <c r="B2074" s="100" t="s">
        <v>74</v>
      </c>
      <c r="C2074" s="296">
        <f>VLOOKUP(E2051,PragNondi!$B$9:$J$78,5,0)</f>
        <v>0</v>
      </c>
      <c r="D2074" s="296"/>
      <c r="E2074" s="339"/>
    </row>
    <row r="2075" spans="1:5" s="68" customFormat="1" ht="30" customHeight="1">
      <c r="A2075" s="107">
        <v>12</v>
      </c>
      <c r="B2075" s="100" t="s">
        <v>75</v>
      </c>
      <c r="C2075" s="296">
        <f>VLOOKUP(E2051,PragNondi!$B$9:$J$78,6,0)</f>
        <v>0</v>
      </c>
      <c r="D2075" s="296"/>
      <c r="E2075" s="339"/>
    </row>
    <row r="2076" spans="1:5" s="68" customFormat="1" ht="30" customHeight="1" thickBot="1">
      <c r="A2076" s="108">
        <v>13</v>
      </c>
      <c r="B2076" s="109" t="s">
        <v>76</v>
      </c>
      <c r="C2076" s="289" t="s">
        <v>823</v>
      </c>
      <c r="D2076" s="289"/>
      <c r="E2076" s="340"/>
    </row>
    <row r="2077" spans="1:5" s="68" customFormat="1" ht="30" customHeight="1" thickBot="1"/>
    <row r="2078" spans="1:5" ht="28.5" customHeight="1">
      <c r="A2078" s="101"/>
      <c r="B2078" s="345" t="s">
        <v>1230</v>
      </c>
      <c r="C2078" s="345"/>
      <c r="D2078" s="345"/>
      <c r="E2078" s="346"/>
    </row>
    <row r="2079" spans="1:5" ht="20.25" customHeight="1">
      <c r="A2079" s="102"/>
      <c r="B2079" s="347" t="str">
        <f>students!$G$2</f>
        <v xml:space="preserve">जिल्हा परिषद प्राथमिक शाळा कोपर्डे </v>
      </c>
      <c r="C2079" s="347"/>
      <c r="D2079" s="347"/>
      <c r="E2079" s="348"/>
    </row>
    <row r="2080" spans="1:5" ht="5.25" customHeight="1" thickBot="1">
      <c r="A2080" s="103"/>
      <c r="B2080" s="64"/>
      <c r="C2080" s="349"/>
      <c r="D2080" s="349"/>
      <c r="E2080" s="104"/>
    </row>
    <row r="2081" spans="1:11" ht="20.25" customHeight="1" thickBot="1">
      <c r="A2081" s="102"/>
      <c r="B2081" s="65" t="s">
        <v>52</v>
      </c>
      <c r="C2081" s="350">
        <f>VLOOKUP(E2082,students!$B$8:$D$77,3,0)</f>
        <v>0</v>
      </c>
      <c r="D2081" s="350"/>
      <c r="E2081" s="105" t="s">
        <v>760</v>
      </c>
      <c r="H2081" s="112" t="s">
        <v>730</v>
      </c>
    </row>
    <row r="2082" spans="1:11" ht="20.25" customHeight="1">
      <c r="A2082" s="102"/>
      <c r="B2082" s="65" t="s">
        <v>28</v>
      </c>
      <c r="C2082" s="66" t="str">
        <f>students!$M$2</f>
        <v>पहिली</v>
      </c>
      <c r="D2082" s="65" t="s">
        <v>71</v>
      </c>
      <c r="E2082" s="110">
        <v>68</v>
      </c>
    </row>
    <row r="2083" spans="1:11" ht="6" customHeight="1">
      <c r="A2083" s="102"/>
      <c r="E2083" s="105"/>
    </row>
    <row r="2084" spans="1:11" s="68" customFormat="1" ht="28.5" customHeight="1">
      <c r="A2084" s="351" t="s">
        <v>728</v>
      </c>
      <c r="B2084" s="332"/>
      <c r="C2084" s="332"/>
      <c r="D2084" s="332"/>
      <c r="E2084" s="352"/>
      <c r="H2084" s="280" t="s">
        <v>731</v>
      </c>
      <c r="I2084" s="280"/>
      <c r="J2084" s="280"/>
    </row>
    <row r="2085" spans="1:11" s="68" customFormat="1" ht="16.5" customHeight="1">
      <c r="A2085" s="106"/>
      <c r="B2085" s="99" t="s">
        <v>60</v>
      </c>
      <c r="C2085" s="296" t="s">
        <v>72</v>
      </c>
      <c r="D2085" s="296"/>
      <c r="E2085" s="339"/>
      <c r="H2085" s="280"/>
      <c r="I2085" s="280"/>
      <c r="J2085" s="280"/>
    </row>
    <row r="2086" spans="1:11" s="68" customFormat="1" ht="30" customHeight="1">
      <c r="A2086" s="107">
        <v>1</v>
      </c>
      <c r="B2086" s="341" t="s">
        <v>73</v>
      </c>
      <c r="C2086" s="296" t="s">
        <v>695</v>
      </c>
      <c r="D2086" s="296"/>
      <c r="E2086" s="339"/>
      <c r="H2086" s="280"/>
      <c r="I2086" s="280"/>
      <c r="J2086" s="280"/>
    </row>
    <row r="2087" spans="1:11" s="68" customFormat="1" ht="30" customHeight="1">
      <c r="A2087" s="107"/>
      <c r="B2087" s="342"/>
      <c r="C2087" s="296" t="s">
        <v>702</v>
      </c>
      <c r="D2087" s="296"/>
      <c r="E2087" s="339"/>
    </row>
    <row r="2088" spans="1:11" s="68" customFormat="1" ht="30" customHeight="1">
      <c r="A2088" s="33">
        <v>2</v>
      </c>
      <c r="B2088" s="341" t="s">
        <v>3</v>
      </c>
      <c r="C2088" s="296" t="s">
        <v>697</v>
      </c>
      <c r="D2088" s="296"/>
      <c r="E2088" s="339"/>
      <c r="H2088" s="353" t="s">
        <v>736</v>
      </c>
      <c r="I2088" s="353"/>
      <c r="J2088" s="353"/>
      <c r="K2088" s="353"/>
    </row>
    <row r="2089" spans="1:11" s="68" customFormat="1" ht="30" customHeight="1">
      <c r="A2089" s="107"/>
      <c r="B2089" s="342"/>
      <c r="C2089" s="296"/>
      <c r="D2089" s="296"/>
      <c r="E2089" s="339"/>
      <c r="H2089" s="353"/>
      <c r="I2089" s="353"/>
      <c r="J2089" s="353"/>
      <c r="K2089" s="353"/>
    </row>
    <row r="2090" spans="1:11" s="68" customFormat="1" ht="30" customHeight="1">
      <c r="A2090" s="107">
        <v>3</v>
      </c>
      <c r="B2090" s="341" t="s">
        <v>4</v>
      </c>
      <c r="C2090" s="296"/>
      <c r="D2090" s="296"/>
      <c r="E2090" s="339"/>
      <c r="H2090" s="353"/>
      <c r="I2090" s="353"/>
      <c r="J2090" s="353"/>
      <c r="K2090" s="353"/>
    </row>
    <row r="2091" spans="1:11" s="68" customFormat="1" ht="30" customHeight="1">
      <c r="A2091" s="107"/>
      <c r="B2091" s="342"/>
      <c r="C2091" s="296" t="s">
        <v>762</v>
      </c>
      <c r="D2091" s="296"/>
      <c r="E2091" s="339"/>
    </row>
    <row r="2092" spans="1:11" s="68" customFormat="1" ht="30" customHeight="1">
      <c r="A2092" s="33">
        <v>4</v>
      </c>
      <c r="B2092" s="341" t="s">
        <v>5</v>
      </c>
      <c r="C2092" s="296"/>
      <c r="D2092" s="296"/>
      <c r="E2092" s="339"/>
    </row>
    <row r="2093" spans="1:11" s="68" customFormat="1" ht="30" customHeight="1">
      <c r="A2093" s="107"/>
      <c r="B2093" s="342"/>
      <c r="C2093" s="296"/>
      <c r="D2093" s="296"/>
      <c r="E2093" s="339"/>
    </row>
    <row r="2094" spans="1:11" s="68" customFormat="1" ht="30" customHeight="1">
      <c r="A2094" s="107">
        <v>5</v>
      </c>
      <c r="B2094" s="343" t="s">
        <v>726</v>
      </c>
      <c r="C2094" s="296"/>
      <c r="D2094" s="296"/>
      <c r="E2094" s="339"/>
    </row>
    <row r="2095" spans="1:11" s="68" customFormat="1" ht="30" customHeight="1">
      <c r="A2095" s="107"/>
      <c r="B2095" s="344"/>
      <c r="C2095" s="296"/>
      <c r="D2095" s="296"/>
      <c r="E2095" s="339"/>
    </row>
    <row r="2096" spans="1:11" s="68" customFormat="1" ht="30" customHeight="1">
      <c r="A2096" s="33">
        <v>6</v>
      </c>
      <c r="B2096" s="343" t="s">
        <v>727</v>
      </c>
      <c r="C2096" s="296"/>
      <c r="D2096" s="296"/>
      <c r="E2096" s="339"/>
    </row>
    <row r="2097" spans="1:8" s="68" customFormat="1" ht="30" customHeight="1">
      <c r="A2097" s="107"/>
      <c r="B2097" s="344"/>
      <c r="C2097" s="296"/>
      <c r="D2097" s="296"/>
      <c r="E2097" s="339"/>
    </row>
    <row r="2098" spans="1:8" s="68" customFormat="1" ht="30" customHeight="1">
      <c r="A2098" s="107">
        <v>7</v>
      </c>
      <c r="B2098" s="341" t="s">
        <v>8</v>
      </c>
      <c r="C2098" s="296" t="s">
        <v>711</v>
      </c>
      <c r="D2098" s="296"/>
      <c r="E2098" s="339"/>
    </row>
    <row r="2099" spans="1:8" s="68" customFormat="1" ht="30" customHeight="1">
      <c r="A2099" s="107"/>
      <c r="B2099" s="342"/>
      <c r="C2099" s="296"/>
      <c r="D2099" s="296"/>
      <c r="E2099" s="339"/>
    </row>
    <row r="2100" spans="1:8" s="68" customFormat="1" ht="30" customHeight="1">
      <c r="A2100" s="33">
        <v>8</v>
      </c>
      <c r="B2100" s="341" t="s">
        <v>9</v>
      </c>
      <c r="C2100" s="296"/>
      <c r="D2100" s="296"/>
      <c r="E2100" s="339"/>
    </row>
    <row r="2101" spans="1:8" s="68" customFormat="1" ht="30" customHeight="1">
      <c r="A2101" s="107"/>
      <c r="B2101" s="342"/>
      <c r="C2101" s="296"/>
      <c r="D2101" s="296"/>
      <c r="E2101" s="339"/>
    </row>
    <row r="2102" spans="1:8" s="68" customFormat="1" ht="30" customHeight="1">
      <c r="A2102" s="107">
        <v>9</v>
      </c>
      <c r="B2102" s="341" t="s">
        <v>10</v>
      </c>
      <c r="C2102" s="296"/>
      <c r="D2102" s="296"/>
      <c r="E2102" s="339"/>
    </row>
    <row r="2103" spans="1:8" s="68" customFormat="1" ht="30" customHeight="1">
      <c r="A2103" s="107"/>
      <c r="B2103" s="342"/>
      <c r="C2103" s="296"/>
      <c r="D2103" s="296"/>
      <c r="E2103" s="339"/>
    </row>
    <row r="2104" spans="1:8" s="68" customFormat="1" ht="30" customHeight="1">
      <c r="A2104" s="107">
        <v>10</v>
      </c>
      <c r="B2104" s="100" t="s">
        <v>65</v>
      </c>
      <c r="C2104" s="296">
        <f>VLOOKUP(E2082,PragNondi!$B$9:$J$78,4,0)</f>
        <v>0</v>
      </c>
      <c r="D2104" s="296"/>
      <c r="E2104" s="339"/>
    </row>
    <row r="2105" spans="1:8" s="68" customFormat="1" ht="30" customHeight="1">
      <c r="A2105" s="107">
        <v>11</v>
      </c>
      <c r="B2105" s="100" t="s">
        <v>74</v>
      </c>
      <c r="C2105" s="296">
        <f>VLOOKUP(E2082,PragNondi!$B$9:$J$78,5,0)</f>
        <v>0</v>
      </c>
      <c r="D2105" s="296"/>
      <c r="E2105" s="339"/>
    </row>
    <row r="2106" spans="1:8" s="68" customFormat="1" ht="30" customHeight="1">
      <c r="A2106" s="107">
        <v>12</v>
      </c>
      <c r="B2106" s="100" t="s">
        <v>75</v>
      </c>
      <c r="C2106" s="296">
        <f>VLOOKUP(E2082,PragNondi!$B$9:$J$78,6,0)</f>
        <v>0</v>
      </c>
      <c r="D2106" s="296"/>
      <c r="E2106" s="339"/>
    </row>
    <row r="2107" spans="1:8" s="68" customFormat="1" ht="30" customHeight="1" thickBot="1">
      <c r="A2107" s="108">
        <v>13</v>
      </c>
      <c r="B2107" s="109" t="s">
        <v>76</v>
      </c>
      <c r="C2107" s="289" t="s">
        <v>823</v>
      </c>
      <c r="D2107" s="289"/>
      <c r="E2107" s="340"/>
    </row>
    <row r="2108" spans="1:8" s="68" customFormat="1" ht="30" customHeight="1" thickBot="1"/>
    <row r="2109" spans="1:8" ht="28.5" customHeight="1">
      <c r="A2109" s="101"/>
      <c r="B2109" s="345" t="s">
        <v>1230</v>
      </c>
      <c r="C2109" s="345"/>
      <c r="D2109" s="345"/>
      <c r="E2109" s="346"/>
    </row>
    <row r="2110" spans="1:8" ht="20.25" customHeight="1">
      <c r="A2110" s="102"/>
      <c r="B2110" s="347" t="str">
        <f>students!$G$2</f>
        <v xml:space="preserve">जिल्हा परिषद प्राथमिक शाळा कोपर्डे </v>
      </c>
      <c r="C2110" s="347"/>
      <c r="D2110" s="347"/>
      <c r="E2110" s="348"/>
    </row>
    <row r="2111" spans="1:8" ht="5.25" customHeight="1" thickBot="1">
      <c r="A2111" s="103"/>
      <c r="B2111" s="64"/>
      <c r="C2111" s="349"/>
      <c r="D2111" s="349"/>
      <c r="E2111" s="104"/>
    </row>
    <row r="2112" spans="1:8" ht="20.25" customHeight="1" thickBot="1">
      <c r="A2112" s="102"/>
      <c r="B2112" s="65" t="s">
        <v>52</v>
      </c>
      <c r="C2112" s="350">
        <f>VLOOKUP(E2113,students!$B$8:$D$77,3,0)</f>
        <v>0</v>
      </c>
      <c r="D2112" s="350"/>
      <c r="E2112" s="105" t="s">
        <v>760</v>
      </c>
      <c r="H2112" s="112" t="s">
        <v>730</v>
      </c>
    </row>
    <row r="2113" spans="1:11" ht="20.25" customHeight="1">
      <c r="A2113" s="102"/>
      <c r="B2113" s="65" t="s">
        <v>28</v>
      </c>
      <c r="C2113" s="66" t="str">
        <f>students!$M$2</f>
        <v>पहिली</v>
      </c>
      <c r="D2113" s="65" t="s">
        <v>71</v>
      </c>
      <c r="E2113" s="110">
        <v>69</v>
      </c>
    </row>
    <row r="2114" spans="1:11" ht="6" customHeight="1">
      <c r="A2114" s="102"/>
      <c r="E2114" s="105"/>
    </row>
    <row r="2115" spans="1:11" s="68" customFormat="1" ht="28.5" customHeight="1">
      <c r="A2115" s="351" t="s">
        <v>728</v>
      </c>
      <c r="B2115" s="332"/>
      <c r="C2115" s="332"/>
      <c r="D2115" s="332"/>
      <c r="E2115" s="352"/>
      <c r="H2115" s="280" t="s">
        <v>731</v>
      </c>
      <c r="I2115" s="280"/>
      <c r="J2115" s="280"/>
    </row>
    <row r="2116" spans="1:11" s="68" customFormat="1" ht="16.5" customHeight="1">
      <c r="A2116" s="106"/>
      <c r="B2116" s="99" t="s">
        <v>60</v>
      </c>
      <c r="C2116" s="296" t="s">
        <v>72</v>
      </c>
      <c r="D2116" s="296"/>
      <c r="E2116" s="339"/>
      <c r="H2116" s="280"/>
      <c r="I2116" s="280"/>
      <c r="J2116" s="280"/>
    </row>
    <row r="2117" spans="1:11" s="68" customFormat="1" ht="30" customHeight="1">
      <c r="A2117" s="107">
        <v>1</v>
      </c>
      <c r="B2117" s="341" t="s">
        <v>73</v>
      </c>
      <c r="C2117" s="296" t="s">
        <v>695</v>
      </c>
      <c r="D2117" s="296"/>
      <c r="E2117" s="339"/>
      <c r="H2117" s="280"/>
      <c r="I2117" s="280"/>
      <c r="J2117" s="280"/>
    </row>
    <row r="2118" spans="1:11" s="68" customFormat="1" ht="30" customHeight="1">
      <c r="A2118" s="107"/>
      <c r="B2118" s="342"/>
      <c r="C2118" s="296" t="s">
        <v>702</v>
      </c>
      <c r="D2118" s="296"/>
      <c r="E2118" s="339"/>
    </row>
    <row r="2119" spans="1:11" s="68" customFormat="1" ht="30" customHeight="1">
      <c r="A2119" s="33">
        <v>2</v>
      </c>
      <c r="B2119" s="341" t="s">
        <v>3</v>
      </c>
      <c r="C2119" s="296" t="s">
        <v>697</v>
      </c>
      <c r="D2119" s="296"/>
      <c r="E2119" s="339"/>
      <c r="H2119" s="353" t="s">
        <v>736</v>
      </c>
      <c r="I2119" s="353"/>
      <c r="J2119" s="353"/>
      <c r="K2119" s="353"/>
    </row>
    <row r="2120" spans="1:11" s="68" customFormat="1" ht="30" customHeight="1">
      <c r="A2120" s="107"/>
      <c r="B2120" s="342"/>
      <c r="C2120" s="296"/>
      <c r="D2120" s="296"/>
      <c r="E2120" s="339"/>
      <c r="H2120" s="353"/>
      <c r="I2120" s="353"/>
      <c r="J2120" s="353"/>
      <c r="K2120" s="353"/>
    </row>
    <row r="2121" spans="1:11" s="68" customFormat="1" ht="30" customHeight="1">
      <c r="A2121" s="107">
        <v>3</v>
      </c>
      <c r="B2121" s="341" t="s">
        <v>4</v>
      </c>
      <c r="C2121" s="296"/>
      <c r="D2121" s="296"/>
      <c r="E2121" s="339"/>
      <c r="H2121" s="353"/>
      <c r="I2121" s="353"/>
      <c r="J2121" s="353"/>
      <c r="K2121" s="353"/>
    </row>
    <row r="2122" spans="1:11" s="68" customFormat="1" ht="30" customHeight="1">
      <c r="A2122" s="107"/>
      <c r="B2122" s="342"/>
      <c r="C2122" s="296" t="s">
        <v>762</v>
      </c>
      <c r="D2122" s="296"/>
      <c r="E2122" s="339"/>
    </row>
    <row r="2123" spans="1:11" s="68" customFormat="1" ht="30" customHeight="1">
      <c r="A2123" s="33">
        <v>4</v>
      </c>
      <c r="B2123" s="341" t="s">
        <v>5</v>
      </c>
      <c r="C2123" s="296"/>
      <c r="D2123" s="296"/>
      <c r="E2123" s="339"/>
    </row>
    <row r="2124" spans="1:11" s="68" customFormat="1" ht="30" customHeight="1">
      <c r="A2124" s="107"/>
      <c r="B2124" s="342"/>
      <c r="C2124" s="296"/>
      <c r="D2124" s="296"/>
      <c r="E2124" s="339"/>
    </row>
    <row r="2125" spans="1:11" s="68" customFormat="1" ht="30" customHeight="1">
      <c r="A2125" s="107">
        <v>5</v>
      </c>
      <c r="B2125" s="343" t="s">
        <v>726</v>
      </c>
      <c r="C2125" s="296"/>
      <c r="D2125" s="296"/>
      <c r="E2125" s="339"/>
    </row>
    <row r="2126" spans="1:11" s="68" customFormat="1" ht="30" customHeight="1">
      <c r="A2126" s="107"/>
      <c r="B2126" s="344"/>
      <c r="C2126" s="296"/>
      <c r="D2126" s="296"/>
      <c r="E2126" s="339"/>
    </row>
    <row r="2127" spans="1:11" s="68" customFormat="1" ht="30" customHeight="1">
      <c r="A2127" s="33">
        <v>6</v>
      </c>
      <c r="B2127" s="343" t="s">
        <v>727</v>
      </c>
      <c r="C2127" s="296"/>
      <c r="D2127" s="296"/>
      <c r="E2127" s="339"/>
    </row>
    <row r="2128" spans="1:11" s="68" customFormat="1" ht="30" customHeight="1">
      <c r="A2128" s="107"/>
      <c r="B2128" s="344"/>
      <c r="C2128" s="296"/>
      <c r="D2128" s="296"/>
      <c r="E2128" s="339"/>
    </row>
    <row r="2129" spans="1:8" s="68" customFormat="1" ht="30" customHeight="1">
      <c r="A2129" s="107">
        <v>7</v>
      </c>
      <c r="B2129" s="341" t="s">
        <v>8</v>
      </c>
      <c r="C2129" s="296" t="s">
        <v>711</v>
      </c>
      <c r="D2129" s="296"/>
      <c r="E2129" s="339"/>
    </row>
    <row r="2130" spans="1:8" s="68" customFormat="1" ht="30" customHeight="1">
      <c r="A2130" s="107"/>
      <c r="B2130" s="342"/>
      <c r="C2130" s="296"/>
      <c r="D2130" s="296"/>
      <c r="E2130" s="339"/>
    </row>
    <row r="2131" spans="1:8" s="68" customFormat="1" ht="30" customHeight="1">
      <c r="A2131" s="33">
        <v>8</v>
      </c>
      <c r="B2131" s="341" t="s">
        <v>9</v>
      </c>
      <c r="C2131" s="296"/>
      <c r="D2131" s="296"/>
      <c r="E2131" s="339"/>
    </row>
    <row r="2132" spans="1:8" s="68" customFormat="1" ht="30" customHeight="1">
      <c r="A2132" s="107"/>
      <c r="B2132" s="342"/>
      <c r="C2132" s="296"/>
      <c r="D2132" s="296"/>
      <c r="E2132" s="339"/>
    </row>
    <row r="2133" spans="1:8" s="68" customFormat="1" ht="30" customHeight="1">
      <c r="A2133" s="107">
        <v>9</v>
      </c>
      <c r="B2133" s="341" t="s">
        <v>10</v>
      </c>
      <c r="C2133" s="296"/>
      <c r="D2133" s="296"/>
      <c r="E2133" s="339"/>
    </row>
    <row r="2134" spans="1:8" s="68" customFormat="1" ht="30" customHeight="1">
      <c r="A2134" s="107"/>
      <c r="B2134" s="342"/>
      <c r="C2134" s="296"/>
      <c r="D2134" s="296"/>
      <c r="E2134" s="339"/>
    </row>
    <row r="2135" spans="1:8" s="68" customFormat="1" ht="30" customHeight="1">
      <c r="A2135" s="107">
        <v>10</v>
      </c>
      <c r="B2135" s="100" t="s">
        <v>65</v>
      </c>
      <c r="C2135" s="296">
        <f>VLOOKUP(E2113,PragNondi!$B$9:$J$78,4,0)</f>
        <v>0</v>
      </c>
      <c r="D2135" s="296"/>
      <c r="E2135" s="339"/>
    </row>
    <row r="2136" spans="1:8" s="68" customFormat="1" ht="30" customHeight="1">
      <c r="A2136" s="107">
        <v>11</v>
      </c>
      <c r="B2136" s="100" t="s">
        <v>74</v>
      </c>
      <c r="C2136" s="296">
        <f>VLOOKUP(E2113,PragNondi!$B$9:$J$78,5,0)</f>
        <v>0</v>
      </c>
      <c r="D2136" s="296"/>
      <c r="E2136" s="339"/>
    </row>
    <row r="2137" spans="1:8" s="68" customFormat="1" ht="30" customHeight="1">
      <c r="A2137" s="107">
        <v>12</v>
      </c>
      <c r="B2137" s="100" t="s">
        <v>75</v>
      </c>
      <c r="C2137" s="296">
        <f>VLOOKUP(E2113,PragNondi!$B$9:$J$78,6,0)</f>
        <v>0</v>
      </c>
      <c r="D2137" s="296"/>
      <c r="E2137" s="339"/>
    </row>
    <row r="2138" spans="1:8" s="68" customFormat="1" ht="30" customHeight="1" thickBot="1">
      <c r="A2138" s="108">
        <v>13</v>
      </c>
      <c r="B2138" s="109" t="s">
        <v>76</v>
      </c>
      <c r="C2138" s="289" t="s">
        <v>823</v>
      </c>
      <c r="D2138" s="289"/>
      <c r="E2138" s="340"/>
    </row>
    <row r="2139" spans="1:8" s="68" customFormat="1" ht="30" customHeight="1" thickBot="1"/>
    <row r="2140" spans="1:8" ht="28.5" customHeight="1">
      <c r="A2140" s="101"/>
      <c r="B2140" s="345" t="s">
        <v>1230</v>
      </c>
      <c r="C2140" s="345"/>
      <c r="D2140" s="345"/>
      <c r="E2140" s="346"/>
    </row>
    <row r="2141" spans="1:8" ht="20.25" customHeight="1">
      <c r="A2141" s="102"/>
      <c r="B2141" s="347" t="str">
        <f>students!$G$2</f>
        <v xml:space="preserve">जिल्हा परिषद प्राथमिक शाळा कोपर्डे </v>
      </c>
      <c r="C2141" s="347"/>
      <c r="D2141" s="347"/>
      <c r="E2141" s="348"/>
    </row>
    <row r="2142" spans="1:8" ht="5.25" customHeight="1" thickBot="1">
      <c r="A2142" s="103"/>
      <c r="B2142" s="64"/>
      <c r="C2142" s="349"/>
      <c r="D2142" s="349"/>
      <c r="E2142" s="104"/>
    </row>
    <row r="2143" spans="1:8" ht="20.25" customHeight="1" thickBot="1">
      <c r="A2143" s="102"/>
      <c r="B2143" s="65" t="s">
        <v>52</v>
      </c>
      <c r="C2143" s="350" t="str">
        <f>VLOOKUP(E2144,students!$B$8:$D$77,3,0)</f>
        <v xml:space="preserve">अनिशा पंकज रासकर </v>
      </c>
      <c r="D2143" s="350"/>
      <c r="E2143" s="105" t="s">
        <v>760</v>
      </c>
      <c r="H2143" s="112" t="s">
        <v>730</v>
      </c>
    </row>
    <row r="2144" spans="1:8" ht="20.25" customHeight="1">
      <c r="A2144" s="102"/>
      <c r="B2144" s="65" t="s">
        <v>28</v>
      </c>
      <c r="C2144" s="66" t="str">
        <f>students!$M$2</f>
        <v>पहिली</v>
      </c>
      <c r="D2144" s="65" t="s">
        <v>71</v>
      </c>
      <c r="E2144" s="110">
        <v>70</v>
      </c>
    </row>
    <row r="2145" spans="1:11" ht="6" customHeight="1">
      <c r="A2145" s="102"/>
      <c r="E2145" s="105"/>
    </row>
    <row r="2146" spans="1:11" s="68" customFormat="1" ht="28.5" customHeight="1">
      <c r="A2146" s="351" t="s">
        <v>728</v>
      </c>
      <c r="B2146" s="332"/>
      <c r="C2146" s="332"/>
      <c r="D2146" s="332"/>
      <c r="E2146" s="352"/>
      <c r="H2146" s="280" t="s">
        <v>731</v>
      </c>
      <c r="I2146" s="280"/>
      <c r="J2146" s="280"/>
    </row>
    <row r="2147" spans="1:11" s="68" customFormat="1" ht="16.5" customHeight="1">
      <c r="A2147" s="106"/>
      <c r="B2147" s="99" t="s">
        <v>60</v>
      </c>
      <c r="C2147" s="296" t="s">
        <v>72</v>
      </c>
      <c r="D2147" s="296"/>
      <c r="E2147" s="339"/>
      <c r="H2147" s="280"/>
      <c r="I2147" s="280"/>
      <c r="J2147" s="280"/>
    </row>
    <row r="2148" spans="1:11" s="68" customFormat="1" ht="30" customHeight="1">
      <c r="A2148" s="107">
        <v>1</v>
      </c>
      <c r="B2148" s="341" t="s">
        <v>73</v>
      </c>
      <c r="C2148" s="296" t="s">
        <v>695</v>
      </c>
      <c r="D2148" s="296"/>
      <c r="E2148" s="339"/>
      <c r="H2148" s="280"/>
      <c r="I2148" s="280"/>
      <c r="J2148" s="280"/>
    </row>
    <row r="2149" spans="1:11" s="68" customFormat="1" ht="30" customHeight="1">
      <c r="A2149" s="107"/>
      <c r="B2149" s="342"/>
      <c r="C2149" s="296" t="s">
        <v>702</v>
      </c>
      <c r="D2149" s="296"/>
      <c r="E2149" s="339"/>
    </row>
    <row r="2150" spans="1:11" s="68" customFormat="1" ht="30" customHeight="1">
      <c r="A2150" s="33">
        <v>2</v>
      </c>
      <c r="B2150" s="341" t="s">
        <v>3</v>
      </c>
      <c r="C2150" s="296" t="s">
        <v>697</v>
      </c>
      <c r="D2150" s="296"/>
      <c r="E2150" s="339"/>
      <c r="H2150" s="353" t="s">
        <v>736</v>
      </c>
      <c r="I2150" s="353"/>
      <c r="J2150" s="353"/>
      <c r="K2150" s="353"/>
    </row>
    <row r="2151" spans="1:11" s="68" customFormat="1" ht="30" customHeight="1">
      <c r="A2151" s="107"/>
      <c r="B2151" s="342"/>
      <c r="C2151" s="296"/>
      <c r="D2151" s="296"/>
      <c r="E2151" s="339"/>
      <c r="H2151" s="353"/>
      <c r="I2151" s="353"/>
      <c r="J2151" s="353"/>
      <c r="K2151" s="353"/>
    </row>
    <row r="2152" spans="1:11" s="68" customFormat="1" ht="30" customHeight="1">
      <c r="A2152" s="107">
        <v>3</v>
      </c>
      <c r="B2152" s="341" t="s">
        <v>4</v>
      </c>
      <c r="C2152" s="296"/>
      <c r="D2152" s="296"/>
      <c r="E2152" s="339"/>
      <c r="H2152" s="353"/>
      <c r="I2152" s="353"/>
      <c r="J2152" s="353"/>
      <c r="K2152" s="353"/>
    </row>
    <row r="2153" spans="1:11" s="68" customFormat="1" ht="30" customHeight="1">
      <c r="A2153" s="107"/>
      <c r="B2153" s="342"/>
      <c r="C2153" s="296" t="s">
        <v>762</v>
      </c>
      <c r="D2153" s="296"/>
      <c r="E2153" s="339"/>
    </row>
    <row r="2154" spans="1:11" s="68" customFormat="1" ht="30" customHeight="1">
      <c r="A2154" s="33">
        <v>4</v>
      </c>
      <c r="B2154" s="341" t="s">
        <v>5</v>
      </c>
      <c r="C2154" s="296"/>
      <c r="D2154" s="296"/>
      <c r="E2154" s="339"/>
    </row>
    <row r="2155" spans="1:11" s="68" customFormat="1" ht="30" customHeight="1">
      <c r="A2155" s="107"/>
      <c r="B2155" s="342"/>
      <c r="C2155" s="296"/>
      <c r="D2155" s="296"/>
      <c r="E2155" s="339"/>
    </row>
    <row r="2156" spans="1:11" s="68" customFormat="1" ht="30" customHeight="1">
      <c r="A2156" s="107">
        <v>5</v>
      </c>
      <c r="B2156" s="343" t="s">
        <v>726</v>
      </c>
      <c r="C2156" s="296"/>
      <c r="D2156" s="296"/>
      <c r="E2156" s="339"/>
    </row>
    <row r="2157" spans="1:11" s="68" customFormat="1" ht="30" customHeight="1">
      <c r="A2157" s="107"/>
      <c r="B2157" s="344"/>
      <c r="C2157" s="296"/>
      <c r="D2157" s="296"/>
      <c r="E2157" s="339"/>
    </row>
    <row r="2158" spans="1:11" s="68" customFormat="1" ht="30" customHeight="1">
      <c r="A2158" s="33">
        <v>6</v>
      </c>
      <c r="B2158" s="343" t="s">
        <v>727</v>
      </c>
      <c r="C2158" s="296"/>
      <c r="D2158" s="296"/>
      <c r="E2158" s="339"/>
    </row>
    <row r="2159" spans="1:11" s="68" customFormat="1" ht="30" customHeight="1">
      <c r="A2159" s="107"/>
      <c r="B2159" s="344"/>
      <c r="C2159" s="296"/>
      <c r="D2159" s="296"/>
      <c r="E2159" s="339"/>
    </row>
    <row r="2160" spans="1:11" s="68" customFormat="1" ht="30" customHeight="1">
      <c r="A2160" s="107">
        <v>7</v>
      </c>
      <c r="B2160" s="341" t="s">
        <v>8</v>
      </c>
      <c r="C2160" s="296" t="s">
        <v>711</v>
      </c>
      <c r="D2160" s="296"/>
      <c r="E2160" s="339"/>
    </row>
    <row r="2161" spans="1:5" s="68" customFormat="1" ht="30" customHeight="1">
      <c r="A2161" s="107"/>
      <c r="B2161" s="342"/>
      <c r="C2161" s="296"/>
      <c r="D2161" s="296"/>
      <c r="E2161" s="339"/>
    </row>
    <row r="2162" spans="1:5" s="68" customFormat="1" ht="30" customHeight="1">
      <c r="A2162" s="33">
        <v>8</v>
      </c>
      <c r="B2162" s="341" t="s">
        <v>9</v>
      </c>
      <c r="C2162" s="296"/>
      <c r="D2162" s="296"/>
      <c r="E2162" s="339"/>
    </row>
    <row r="2163" spans="1:5" s="68" customFormat="1" ht="30" customHeight="1">
      <c r="A2163" s="107"/>
      <c r="B2163" s="342"/>
      <c r="C2163" s="296"/>
      <c r="D2163" s="296"/>
      <c r="E2163" s="339"/>
    </row>
    <row r="2164" spans="1:5" s="68" customFormat="1" ht="30" customHeight="1">
      <c r="A2164" s="107">
        <v>9</v>
      </c>
      <c r="B2164" s="341" t="s">
        <v>10</v>
      </c>
      <c r="C2164" s="296"/>
      <c r="D2164" s="296"/>
      <c r="E2164" s="339"/>
    </row>
    <row r="2165" spans="1:5" s="68" customFormat="1" ht="30" customHeight="1">
      <c r="A2165" s="107"/>
      <c r="B2165" s="342"/>
      <c r="C2165" s="296"/>
      <c r="D2165" s="296"/>
      <c r="E2165" s="339"/>
    </row>
    <row r="2166" spans="1:5" s="68" customFormat="1" ht="30" customHeight="1">
      <c r="A2166" s="107">
        <v>10</v>
      </c>
      <c r="B2166" s="100" t="s">
        <v>65</v>
      </c>
      <c r="C2166" s="296">
        <f>VLOOKUP(E2144,PragNondi!$B$9:$J$78,4,0)</f>
        <v>0</v>
      </c>
      <c r="D2166" s="296"/>
      <c r="E2166" s="339"/>
    </row>
    <row r="2167" spans="1:5" s="68" customFormat="1" ht="30" customHeight="1">
      <c r="A2167" s="107">
        <v>11</v>
      </c>
      <c r="B2167" s="100" t="s">
        <v>74</v>
      </c>
      <c r="C2167" s="296">
        <f>VLOOKUP(E2144,PragNondi!$B$9:$J$78,5,0)</f>
        <v>0</v>
      </c>
      <c r="D2167" s="296"/>
      <c r="E2167" s="339"/>
    </row>
    <row r="2168" spans="1:5" s="68" customFormat="1" ht="30" customHeight="1">
      <c r="A2168" s="107">
        <v>12</v>
      </c>
      <c r="B2168" s="100" t="s">
        <v>75</v>
      </c>
      <c r="C2168" s="296">
        <f>VLOOKUP(E2144,PragNondi!$B$9:$J$78,6,0)</f>
        <v>0</v>
      </c>
      <c r="D2168" s="296"/>
      <c r="E2168" s="339"/>
    </row>
    <row r="2169" spans="1:5" s="68" customFormat="1" ht="30" customHeight="1" thickBot="1">
      <c r="A2169" s="108">
        <v>13</v>
      </c>
      <c r="B2169" s="109" t="s">
        <v>76</v>
      </c>
      <c r="C2169" s="289" t="s">
        <v>823</v>
      </c>
      <c r="D2169" s="289"/>
      <c r="E2169" s="340"/>
    </row>
  </sheetData>
  <mergeCells count="2731">
    <mergeCell ref="H1:L1"/>
    <mergeCell ref="B2:E2"/>
    <mergeCell ref="B1:E1"/>
    <mergeCell ref="A7:E7"/>
    <mergeCell ref="C16:E16"/>
    <mergeCell ref="C18:E18"/>
    <mergeCell ref="C20:E20"/>
    <mergeCell ref="C22:E22"/>
    <mergeCell ref="C24:E24"/>
    <mergeCell ref="C85:E85"/>
    <mergeCell ref="C72:E72"/>
    <mergeCell ref="C30:E30"/>
    <mergeCell ref="C26:E26"/>
    <mergeCell ref="C25:E25"/>
    <mergeCell ref="C27:E27"/>
    <mergeCell ref="C28:E28"/>
    <mergeCell ref="C29:E29"/>
    <mergeCell ref="B15:B16"/>
    <mergeCell ref="C23:E23"/>
    <mergeCell ref="C15:E15"/>
    <mergeCell ref="C21:E21"/>
    <mergeCell ref="B13:B14"/>
    <mergeCell ref="C19:E19"/>
    <mergeCell ref="C17:E17"/>
    <mergeCell ref="B11:B12"/>
    <mergeCell ref="B9:B10"/>
    <mergeCell ref="C8:E8"/>
    <mergeCell ref="C4:D4"/>
    <mergeCell ref="C3:D3"/>
    <mergeCell ref="B17:B18"/>
    <mergeCell ref="B19:B20"/>
    <mergeCell ref="B21:B22"/>
    <mergeCell ref="B23:B24"/>
    <mergeCell ref="C65:D65"/>
    <mergeCell ref="B48:B49"/>
    <mergeCell ref="C49:E49"/>
    <mergeCell ref="B50:B51"/>
    <mergeCell ref="C51:E51"/>
    <mergeCell ref="C9:E9"/>
    <mergeCell ref="C10:E10"/>
    <mergeCell ref="C11:E11"/>
    <mergeCell ref="C12:E12"/>
    <mergeCell ref="C13:E13"/>
    <mergeCell ref="C14:E14"/>
    <mergeCell ref="B42:B43"/>
    <mergeCell ref="C43:E43"/>
    <mergeCell ref="B44:B45"/>
    <mergeCell ref="C45:E45"/>
    <mergeCell ref="B46:B47"/>
    <mergeCell ref="C47:E47"/>
    <mergeCell ref="C42:E42"/>
    <mergeCell ref="C44:E44"/>
    <mergeCell ref="C46:E46"/>
    <mergeCell ref="C39:E39"/>
    <mergeCell ref="B40:B41"/>
    <mergeCell ref="C41:E41"/>
    <mergeCell ref="C40:E40"/>
    <mergeCell ref="B32:E32"/>
    <mergeCell ref="B33:E33"/>
    <mergeCell ref="C34:D34"/>
    <mergeCell ref="C35:D35"/>
    <mergeCell ref="A38:E38"/>
    <mergeCell ref="B25:B26"/>
    <mergeCell ref="C48:E48"/>
    <mergeCell ref="C50:E50"/>
    <mergeCell ref="C52:E52"/>
    <mergeCell ref="C53:E53"/>
    <mergeCell ref="C54:E54"/>
    <mergeCell ref="C55:E55"/>
    <mergeCell ref="B52:B53"/>
    <mergeCell ref="B54:B55"/>
    <mergeCell ref="B56:B57"/>
    <mergeCell ref="C56:E56"/>
    <mergeCell ref="C57:E57"/>
    <mergeCell ref="C58:E58"/>
    <mergeCell ref="C59:E59"/>
    <mergeCell ref="C60:E60"/>
    <mergeCell ref="C61:E61"/>
    <mergeCell ref="B63:E63"/>
    <mergeCell ref="B64:E64"/>
    <mergeCell ref="C101:E101"/>
    <mergeCell ref="C66:D66"/>
    <mergeCell ref="A69:E69"/>
    <mergeCell ref="B71:B72"/>
    <mergeCell ref="B73:B74"/>
    <mergeCell ref="C70:E70"/>
    <mergeCell ref="C71:E71"/>
    <mergeCell ref="C73:E73"/>
    <mergeCell ref="C74:E74"/>
    <mergeCell ref="C75:E75"/>
    <mergeCell ref="C78:E78"/>
    <mergeCell ref="C79:E79"/>
    <mergeCell ref="B102:B103"/>
    <mergeCell ref="C102:E102"/>
    <mergeCell ref="C103:E103"/>
    <mergeCell ref="C97:D97"/>
    <mergeCell ref="A100:E100"/>
    <mergeCell ref="C89:E89"/>
    <mergeCell ref="C90:E90"/>
    <mergeCell ref="C91:E91"/>
    <mergeCell ref="C92:E92"/>
    <mergeCell ref="C80:E80"/>
    <mergeCell ref="C81:E81"/>
    <mergeCell ref="C82:E82"/>
    <mergeCell ref="C83:E83"/>
    <mergeCell ref="C84:E84"/>
    <mergeCell ref="C76:E76"/>
    <mergeCell ref="C77:E77"/>
    <mergeCell ref="B108:B109"/>
    <mergeCell ref="C108:E108"/>
    <mergeCell ref="C109:E109"/>
    <mergeCell ref="B75:B76"/>
    <mergeCell ref="B77:B78"/>
    <mergeCell ref="B79:B80"/>
    <mergeCell ref="B81:B82"/>
    <mergeCell ref="B83:B84"/>
    <mergeCell ref="B85:B86"/>
    <mergeCell ref="C86:E86"/>
    <mergeCell ref="B87:B88"/>
    <mergeCell ref="C87:E87"/>
    <mergeCell ref="C88:E88"/>
    <mergeCell ref="B94:E94"/>
    <mergeCell ref="B95:E95"/>
    <mergeCell ref="C96:D96"/>
    <mergeCell ref="B110:B111"/>
    <mergeCell ref="C110:E110"/>
    <mergeCell ref="C111:E111"/>
    <mergeCell ref="B112:B113"/>
    <mergeCell ref="B114:B115"/>
    <mergeCell ref="B116:B117"/>
    <mergeCell ref="C116:E116"/>
    <mergeCell ref="C117:E117"/>
    <mergeCell ref="B118:B119"/>
    <mergeCell ref="C118:E118"/>
    <mergeCell ref="B104:B105"/>
    <mergeCell ref="C104:E104"/>
    <mergeCell ref="C105:E105"/>
    <mergeCell ref="B106:B107"/>
    <mergeCell ref="C106:E106"/>
    <mergeCell ref="C107:E107"/>
    <mergeCell ref="B133:B134"/>
    <mergeCell ref="C133:E133"/>
    <mergeCell ref="C134:E134"/>
    <mergeCell ref="B135:B136"/>
    <mergeCell ref="C135:E135"/>
    <mergeCell ref="C136:E136"/>
    <mergeCell ref="C132:E132"/>
    <mergeCell ref="B125:E125"/>
    <mergeCell ref="B126:E126"/>
    <mergeCell ref="C127:D127"/>
    <mergeCell ref="C128:D128"/>
    <mergeCell ref="A131:E131"/>
    <mergeCell ref="C121:E121"/>
    <mergeCell ref="C122:E122"/>
    <mergeCell ref="C123:E123"/>
    <mergeCell ref="C112:E112"/>
    <mergeCell ref="C113:E113"/>
    <mergeCell ref="C114:E114"/>
    <mergeCell ref="C115:E115"/>
    <mergeCell ref="C119:E119"/>
    <mergeCell ref="C120:E120"/>
    <mergeCell ref="C150:E150"/>
    <mergeCell ref="C151:E151"/>
    <mergeCell ref="C152:E152"/>
    <mergeCell ref="C138:E138"/>
    <mergeCell ref="C139:E139"/>
    <mergeCell ref="C140:E140"/>
    <mergeCell ref="B137:B138"/>
    <mergeCell ref="C137:E137"/>
    <mergeCell ref="B139:B140"/>
    <mergeCell ref="B141:B142"/>
    <mergeCell ref="C141:E141"/>
    <mergeCell ref="C142:E142"/>
    <mergeCell ref="B143:B144"/>
    <mergeCell ref="C143:E143"/>
    <mergeCell ref="C144:E144"/>
    <mergeCell ref="B145:B146"/>
    <mergeCell ref="C145:E145"/>
    <mergeCell ref="C146:E146"/>
    <mergeCell ref="B147:B148"/>
    <mergeCell ref="C147:E147"/>
    <mergeCell ref="C148:E148"/>
    <mergeCell ref="C194:E194"/>
    <mergeCell ref="C195:E195"/>
    <mergeCell ref="C184:E184"/>
    <mergeCell ref="C185:E185"/>
    <mergeCell ref="C190:D190"/>
    <mergeCell ref="A193:E193"/>
    <mergeCell ref="B195:B196"/>
    <mergeCell ref="C196:E196"/>
    <mergeCell ref="B180:B181"/>
    <mergeCell ref="C180:E180"/>
    <mergeCell ref="C181:E181"/>
    <mergeCell ref="C182:E182"/>
    <mergeCell ref="C183:E183"/>
    <mergeCell ref="B176:B177"/>
    <mergeCell ref="C176:E176"/>
    <mergeCell ref="C177:E177"/>
    <mergeCell ref="B178:B179"/>
    <mergeCell ref="C178:E178"/>
    <mergeCell ref="C179:E179"/>
    <mergeCell ref="C206:E206"/>
    <mergeCell ref="C207:E207"/>
    <mergeCell ref="C208:E208"/>
    <mergeCell ref="C209:E209"/>
    <mergeCell ref="C204:E204"/>
    <mergeCell ref="C205:E205"/>
    <mergeCell ref="B197:B198"/>
    <mergeCell ref="C197:E197"/>
    <mergeCell ref="C198:E198"/>
    <mergeCell ref="B199:B200"/>
    <mergeCell ref="C199:E199"/>
    <mergeCell ref="C200:E200"/>
    <mergeCell ref="B201:B202"/>
    <mergeCell ref="C201:E201"/>
    <mergeCell ref="C202:E202"/>
    <mergeCell ref="B203:B204"/>
    <mergeCell ref="C203:E203"/>
    <mergeCell ref="B205:B206"/>
    <mergeCell ref="B207:B208"/>
    <mergeCell ref="C241:E241"/>
    <mergeCell ref="C242:E242"/>
    <mergeCell ref="C243:E243"/>
    <mergeCell ref="C244:E244"/>
    <mergeCell ref="B240:B241"/>
    <mergeCell ref="B242:B243"/>
    <mergeCell ref="B249:E249"/>
    <mergeCell ref="B250:E250"/>
    <mergeCell ref="C251:D251"/>
    <mergeCell ref="C252:D252"/>
    <mergeCell ref="A255:E255"/>
    <mergeCell ref="C256:E256"/>
    <mergeCell ref="C237:E237"/>
    <mergeCell ref="C238:E238"/>
    <mergeCell ref="C239:E239"/>
    <mergeCell ref="C240:E240"/>
    <mergeCell ref="C233:E233"/>
    <mergeCell ref="C234:E234"/>
    <mergeCell ref="C235:E235"/>
    <mergeCell ref="C236:E236"/>
    <mergeCell ref="B232:B233"/>
    <mergeCell ref="B234:B235"/>
    <mergeCell ref="B236:B237"/>
    <mergeCell ref="B238:B239"/>
    <mergeCell ref="C232:E232"/>
    <mergeCell ref="B263:B264"/>
    <mergeCell ref="C263:E263"/>
    <mergeCell ref="C264:E264"/>
    <mergeCell ref="B265:B266"/>
    <mergeCell ref="C265:E265"/>
    <mergeCell ref="C266:E266"/>
    <mergeCell ref="B259:B260"/>
    <mergeCell ref="C259:E259"/>
    <mergeCell ref="C260:E260"/>
    <mergeCell ref="B261:B262"/>
    <mergeCell ref="C261:E261"/>
    <mergeCell ref="C262:E262"/>
    <mergeCell ref="B257:B258"/>
    <mergeCell ref="C257:E257"/>
    <mergeCell ref="C258:E258"/>
    <mergeCell ref="C245:E245"/>
    <mergeCell ref="C246:E246"/>
    <mergeCell ref="C247:E247"/>
    <mergeCell ref="C275:E275"/>
    <mergeCell ref="C276:E276"/>
    <mergeCell ref="C277:E277"/>
    <mergeCell ref="C278:E278"/>
    <mergeCell ref="B271:B272"/>
    <mergeCell ref="C271:E271"/>
    <mergeCell ref="C272:E272"/>
    <mergeCell ref="B273:B274"/>
    <mergeCell ref="C273:E273"/>
    <mergeCell ref="C274:E274"/>
    <mergeCell ref="B280:E280"/>
    <mergeCell ref="B281:E281"/>
    <mergeCell ref="C282:D282"/>
    <mergeCell ref="C283:D283"/>
    <mergeCell ref="B267:B268"/>
    <mergeCell ref="C267:E267"/>
    <mergeCell ref="C268:E268"/>
    <mergeCell ref="B269:B270"/>
    <mergeCell ref="C269:E269"/>
    <mergeCell ref="C270:E270"/>
    <mergeCell ref="B294:B295"/>
    <mergeCell ref="C294:E294"/>
    <mergeCell ref="C295:E295"/>
    <mergeCell ref="B296:B297"/>
    <mergeCell ref="C296:E296"/>
    <mergeCell ref="C297:E297"/>
    <mergeCell ref="B290:B291"/>
    <mergeCell ref="C290:E290"/>
    <mergeCell ref="C291:E291"/>
    <mergeCell ref="B292:B293"/>
    <mergeCell ref="C292:E292"/>
    <mergeCell ref="C293:E293"/>
    <mergeCell ref="C287:E287"/>
    <mergeCell ref="B288:B289"/>
    <mergeCell ref="C288:E288"/>
    <mergeCell ref="C289:E289"/>
    <mergeCell ref="A286:E286"/>
    <mergeCell ref="C320:E320"/>
    <mergeCell ref="C321:E321"/>
    <mergeCell ref="C322:E322"/>
    <mergeCell ref="C323:E323"/>
    <mergeCell ref="C318:E318"/>
    <mergeCell ref="C319:E319"/>
    <mergeCell ref="A317:E317"/>
    <mergeCell ref="B319:B320"/>
    <mergeCell ref="B321:B322"/>
    <mergeCell ref="B323:B324"/>
    <mergeCell ref="B325:B326"/>
    <mergeCell ref="C302:E302"/>
    <mergeCell ref="C303:E303"/>
    <mergeCell ref="C304:E304"/>
    <mergeCell ref="C305:E305"/>
    <mergeCell ref="B298:B299"/>
    <mergeCell ref="C298:E298"/>
    <mergeCell ref="C299:E299"/>
    <mergeCell ref="B300:B301"/>
    <mergeCell ref="C300:E300"/>
    <mergeCell ref="C301:E301"/>
    <mergeCell ref="B302:B303"/>
    <mergeCell ref="B304:B305"/>
    <mergeCell ref="C306:E306"/>
    <mergeCell ref="C307:E307"/>
    <mergeCell ref="C308:E308"/>
    <mergeCell ref="C309:E309"/>
    <mergeCell ref="B311:E311"/>
    <mergeCell ref="B312:E312"/>
    <mergeCell ref="C313:D313"/>
    <mergeCell ref="C314:D314"/>
    <mergeCell ref="C328:E328"/>
    <mergeCell ref="C329:E329"/>
    <mergeCell ref="C330:E330"/>
    <mergeCell ref="C331:E331"/>
    <mergeCell ref="B327:B328"/>
    <mergeCell ref="B329:B330"/>
    <mergeCell ref="B331:B332"/>
    <mergeCell ref="B333:B334"/>
    <mergeCell ref="B335:B336"/>
    <mergeCell ref="C336:E336"/>
    <mergeCell ref="C337:E337"/>
    <mergeCell ref="C338:E338"/>
    <mergeCell ref="B342:E342"/>
    <mergeCell ref="C324:E324"/>
    <mergeCell ref="C325:E325"/>
    <mergeCell ref="C326:E326"/>
    <mergeCell ref="C327:E327"/>
    <mergeCell ref="C351:E351"/>
    <mergeCell ref="C352:E352"/>
    <mergeCell ref="C353:E353"/>
    <mergeCell ref="C354:E354"/>
    <mergeCell ref="C349:E349"/>
    <mergeCell ref="C350:E350"/>
    <mergeCell ref="B343:E343"/>
    <mergeCell ref="C344:D344"/>
    <mergeCell ref="C345:D345"/>
    <mergeCell ref="A348:E348"/>
    <mergeCell ref="B350:B351"/>
    <mergeCell ref="B352:B353"/>
    <mergeCell ref="C339:E339"/>
    <mergeCell ref="C340:E340"/>
    <mergeCell ref="C332:E332"/>
    <mergeCell ref="C333:E333"/>
    <mergeCell ref="C334:E334"/>
    <mergeCell ref="C335:E335"/>
    <mergeCell ref="C360:E360"/>
    <mergeCell ref="C355:E355"/>
    <mergeCell ref="C356:E356"/>
    <mergeCell ref="C357:E357"/>
    <mergeCell ref="C358:E358"/>
    <mergeCell ref="C359:E359"/>
    <mergeCell ref="B354:B355"/>
    <mergeCell ref="B356:B357"/>
    <mergeCell ref="B358:B359"/>
    <mergeCell ref="B360:B361"/>
    <mergeCell ref="C361:E361"/>
    <mergeCell ref="B362:B363"/>
    <mergeCell ref="C362:E362"/>
    <mergeCell ref="C363:E363"/>
    <mergeCell ref="B364:B365"/>
    <mergeCell ref="C364:E364"/>
    <mergeCell ref="C365:E365"/>
    <mergeCell ref="C411:E411"/>
    <mergeCell ref="C400:E400"/>
    <mergeCell ref="C401:E401"/>
    <mergeCell ref="C402:E402"/>
    <mergeCell ref="B405:E405"/>
    <mergeCell ref="C406:D406"/>
    <mergeCell ref="C407:D407"/>
    <mergeCell ref="A410:E410"/>
    <mergeCell ref="C396:E396"/>
    <mergeCell ref="C397:E397"/>
    <mergeCell ref="C398:E398"/>
    <mergeCell ref="C399:E399"/>
    <mergeCell ref="C390:E390"/>
    <mergeCell ref="C394:E394"/>
    <mergeCell ref="C395:E395"/>
    <mergeCell ref="B385:B386"/>
    <mergeCell ref="C385:E385"/>
    <mergeCell ref="C386:E386"/>
    <mergeCell ref="C387:E387"/>
    <mergeCell ref="C388:E388"/>
    <mergeCell ref="C389:E389"/>
    <mergeCell ref="B424:B425"/>
    <mergeCell ref="C424:E424"/>
    <mergeCell ref="C425:E425"/>
    <mergeCell ref="C412:E412"/>
    <mergeCell ref="C413:E413"/>
    <mergeCell ref="C414:E414"/>
    <mergeCell ref="C415:E415"/>
    <mergeCell ref="B412:B413"/>
    <mergeCell ref="B414:B415"/>
    <mergeCell ref="B416:B417"/>
    <mergeCell ref="C416:E416"/>
    <mergeCell ref="C417:E417"/>
    <mergeCell ref="B418:B419"/>
    <mergeCell ref="C418:E418"/>
    <mergeCell ref="C419:E419"/>
    <mergeCell ref="B420:B421"/>
    <mergeCell ref="C420:E420"/>
    <mergeCell ref="C421:E421"/>
    <mergeCell ref="B422:B423"/>
    <mergeCell ref="C422:E422"/>
    <mergeCell ref="C423:E423"/>
    <mergeCell ref="B451:B452"/>
    <mergeCell ref="C451:E451"/>
    <mergeCell ref="C452:E452"/>
    <mergeCell ref="C442:E442"/>
    <mergeCell ref="C443:E443"/>
    <mergeCell ref="C444:E444"/>
    <mergeCell ref="C445:E445"/>
    <mergeCell ref="C430:E430"/>
    <mergeCell ref="C431:E431"/>
    <mergeCell ref="C432:E432"/>
    <mergeCell ref="C433:E433"/>
    <mergeCell ref="B426:B427"/>
    <mergeCell ref="C426:E426"/>
    <mergeCell ref="C427:E427"/>
    <mergeCell ref="B428:B429"/>
    <mergeCell ref="C428:E428"/>
    <mergeCell ref="C429:E429"/>
    <mergeCell ref="B435:E435"/>
    <mergeCell ref="B436:E436"/>
    <mergeCell ref="C437:D437"/>
    <mergeCell ref="C438:D438"/>
    <mergeCell ref="A441:E441"/>
    <mergeCell ref="B443:B444"/>
    <mergeCell ref="B445:B446"/>
    <mergeCell ref="C446:E446"/>
    <mergeCell ref="B447:B448"/>
    <mergeCell ref="C447:E447"/>
    <mergeCell ref="C448:E448"/>
    <mergeCell ref="C479:E479"/>
    <mergeCell ref="C480:E480"/>
    <mergeCell ref="C481:E481"/>
    <mergeCell ref="C482:E482"/>
    <mergeCell ref="C473:E473"/>
    <mergeCell ref="B474:B475"/>
    <mergeCell ref="C474:E474"/>
    <mergeCell ref="C475:E475"/>
    <mergeCell ref="B476:B477"/>
    <mergeCell ref="C476:E476"/>
    <mergeCell ref="C477:E477"/>
    <mergeCell ref="B478:B479"/>
    <mergeCell ref="C478:E478"/>
    <mergeCell ref="B480:B481"/>
    <mergeCell ref="B482:B483"/>
    <mergeCell ref="B484:B485"/>
    <mergeCell ref="C461:E461"/>
    <mergeCell ref="C462:E462"/>
    <mergeCell ref="C463:E463"/>
    <mergeCell ref="C464:E464"/>
    <mergeCell ref="B466:E466"/>
    <mergeCell ref="B467:E467"/>
    <mergeCell ref="C468:D468"/>
    <mergeCell ref="C469:D469"/>
    <mergeCell ref="A472:E472"/>
    <mergeCell ref="C491:E491"/>
    <mergeCell ref="C492:E492"/>
    <mergeCell ref="C493:E493"/>
    <mergeCell ref="C494:E494"/>
    <mergeCell ref="C487:E487"/>
    <mergeCell ref="C488:E488"/>
    <mergeCell ref="C489:E489"/>
    <mergeCell ref="C490:E490"/>
    <mergeCell ref="B486:B487"/>
    <mergeCell ref="B488:B489"/>
    <mergeCell ref="B490:B491"/>
    <mergeCell ref="B497:E497"/>
    <mergeCell ref="B498:E498"/>
    <mergeCell ref="C499:D499"/>
    <mergeCell ref="C483:E483"/>
    <mergeCell ref="C484:E484"/>
    <mergeCell ref="C485:E485"/>
    <mergeCell ref="C486:E486"/>
    <mergeCell ref="C510:E510"/>
    <mergeCell ref="C511:E511"/>
    <mergeCell ref="C512:E512"/>
    <mergeCell ref="C513:E513"/>
    <mergeCell ref="C506:E506"/>
    <mergeCell ref="C507:E507"/>
    <mergeCell ref="C508:E508"/>
    <mergeCell ref="C509:E509"/>
    <mergeCell ref="C504:E504"/>
    <mergeCell ref="C505:E505"/>
    <mergeCell ref="C500:D500"/>
    <mergeCell ref="A503:E503"/>
    <mergeCell ref="B505:B506"/>
    <mergeCell ref="B507:B508"/>
    <mergeCell ref="B509:B510"/>
    <mergeCell ref="B511:B512"/>
    <mergeCell ref="C495:E495"/>
    <mergeCell ref="C535:E535"/>
    <mergeCell ref="B528:E528"/>
    <mergeCell ref="B529:E529"/>
    <mergeCell ref="C530:D530"/>
    <mergeCell ref="C531:D531"/>
    <mergeCell ref="A534:E534"/>
    <mergeCell ref="C522:E522"/>
    <mergeCell ref="C523:E523"/>
    <mergeCell ref="C524:E524"/>
    <mergeCell ref="C525:E525"/>
    <mergeCell ref="C518:E518"/>
    <mergeCell ref="C519:E519"/>
    <mergeCell ref="C520:E520"/>
    <mergeCell ref="C521:E521"/>
    <mergeCell ref="C514:E514"/>
    <mergeCell ref="C515:E515"/>
    <mergeCell ref="C516:E516"/>
    <mergeCell ref="C517:E517"/>
    <mergeCell ref="B513:B514"/>
    <mergeCell ref="B515:B516"/>
    <mergeCell ref="B517:B518"/>
    <mergeCell ref="B519:B520"/>
    <mergeCell ref="B521:B522"/>
    <mergeCell ref="C526:E526"/>
    <mergeCell ref="B544:B545"/>
    <mergeCell ref="C544:E544"/>
    <mergeCell ref="C545:E545"/>
    <mergeCell ref="B546:B547"/>
    <mergeCell ref="C546:E546"/>
    <mergeCell ref="C547:E547"/>
    <mergeCell ref="B552:B553"/>
    <mergeCell ref="C556:E556"/>
    <mergeCell ref="C557:E557"/>
    <mergeCell ref="B540:B541"/>
    <mergeCell ref="C540:E540"/>
    <mergeCell ref="C541:E541"/>
    <mergeCell ref="B542:B543"/>
    <mergeCell ref="C542:E542"/>
    <mergeCell ref="C543:E543"/>
    <mergeCell ref="B536:B537"/>
    <mergeCell ref="C536:E536"/>
    <mergeCell ref="C537:E537"/>
    <mergeCell ref="B538:B539"/>
    <mergeCell ref="C538:E538"/>
    <mergeCell ref="C539:E539"/>
    <mergeCell ref="B567:B568"/>
    <mergeCell ref="C567:E567"/>
    <mergeCell ref="C568:E568"/>
    <mergeCell ref="B569:B570"/>
    <mergeCell ref="C569:E569"/>
    <mergeCell ref="C570:E570"/>
    <mergeCell ref="C566:E566"/>
    <mergeCell ref="B559:E559"/>
    <mergeCell ref="B560:E560"/>
    <mergeCell ref="C561:D561"/>
    <mergeCell ref="C562:D562"/>
    <mergeCell ref="A565:E565"/>
    <mergeCell ref="C552:E552"/>
    <mergeCell ref="C553:E553"/>
    <mergeCell ref="C554:E554"/>
    <mergeCell ref="C555:E555"/>
    <mergeCell ref="B548:B549"/>
    <mergeCell ref="C548:E548"/>
    <mergeCell ref="C549:E549"/>
    <mergeCell ref="B550:B551"/>
    <mergeCell ref="C550:E550"/>
    <mergeCell ref="C551:E551"/>
    <mergeCell ref="C588:E588"/>
    <mergeCell ref="B590:E590"/>
    <mergeCell ref="B591:E591"/>
    <mergeCell ref="C592:D592"/>
    <mergeCell ref="C593:D593"/>
    <mergeCell ref="A596:E596"/>
    <mergeCell ref="B598:B599"/>
    <mergeCell ref="C580:E580"/>
    <mergeCell ref="B575:B576"/>
    <mergeCell ref="C575:E575"/>
    <mergeCell ref="C576:E576"/>
    <mergeCell ref="C577:E577"/>
    <mergeCell ref="C578:E578"/>
    <mergeCell ref="C579:E579"/>
    <mergeCell ref="B571:B572"/>
    <mergeCell ref="C571:E571"/>
    <mergeCell ref="C572:E572"/>
    <mergeCell ref="B573:B574"/>
    <mergeCell ref="C573:E573"/>
    <mergeCell ref="C574:E574"/>
    <mergeCell ref="B577:B578"/>
    <mergeCell ref="B579:B580"/>
    <mergeCell ref="B581:B582"/>
    <mergeCell ref="C581:E581"/>
    <mergeCell ref="C582:E582"/>
    <mergeCell ref="B583:B584"/>
    <mergeCell ref="C583:E583"/>
    <mergeCell ref="C584:E584"/>
    <mergeCell ref="C585:E585"/>
    <mergeCell ref="C586:E586"/>
    <mergeCell ref="C587:E587"/>
    <mergeCell ref="C601:E601"/>
    <mergeCell ref="C602:E602"/>
    <mergeCell ref="C603:E603"/>
    <mergeCell ref="C604:E604"/>
    <mergeCell ref="B600:B601"/>
    <mergeCell ref="B602:B603"/>
    <mergeCell ref="B604:B605"/>
    <mergeCell ref="B606:B607"/>
    <mergeCell ref="B608:B609"/>
    <mergeCell ref="B610:B611"/>
    <mergeCell ref="C611:E611"/>
    <mergeCell ref="B612:B613"/>
    <mergeCell ref="C612:E612"/>
    <mergeCell ref="C613:E613"/>
    <mergeCell ref="C597:E597"/>
    <mergeCell ref="C598:E598"/>
    <mergeCell ref="C599:E599"/>
    <mergeCell ref="C600:E600"/>
    <mergeCell ref="C624:D624"/>
    <mergeCell ref="A627:E627"/>
    <mergeCell ref="C610:E610"/>
    <mergeCell ref="B614:B615"/>
    <mergeCell ref="C614:E614"/>
    <mergeCell ref="C615:E615"/>
    <mergeCell ref="C605:E605"/>
    <mergeCell ref="C606:E606"/>
    <mergeCell ref="C607:E607"/>
    <mergeCell ref="C608:E608"/>
    <mergeCell ref="C609:E609"/>
    <mergeCell ref="C632:E632"/>
    <mergeCell ref="C633:E633"/>
    <mergeCell ref="C634:E634"/>
    <mergeCell ref="C635:E635"/>
    <mergeCell ref="C628:E628"/>
    <mergeCell ref="C629:E629"/>
    <mergeCell ref="C630:E630"/>
    <mergeCell ref="C631:E631"/>
    <mergeCell ref="B629:B630"/>
    <mergeCell ref="B631:B632"/>
    <mergeCell ref="B633:B634"/>
    <mergeCell ref="B635:B636"/>
    <mergeCell ref="B641:B642"/>
    <mergeCell ref="C641:E641"/>
    <mergeCell ref="B670:B671"/>
    <mergeCell ref="C662:E662"/>
    <mergeCell ref="C663:E663"/>
    <mergeCell ref="C664:E664"/>
    <mergeCell ref="C665:E665"/>
    <mergeCell ref="C659:E659"/>
    <mergeCell ref="B660:B661"/>
    <mergeCell ref="C660:E660"/>
    <mergeCell ref="C661:E661"/>
    <mergeCell ref="C650:E650"/>
    <mergeCell ref="C646:E646"/>
    <mergeCell ref="C647:E647"/>
    <mergeCell ref="C648:E648"/>
    <mergeCell ref="C649:E649"/>
    <mergeCell ref="C644:E644"/>
    <mergeCell ref="C645:E645"/>
    <mergeCell ref="B645:B646"/>
    <mergeCell ref="B652:E652"/>
    <mergeCell ref="B653:E653"/>
    <mergeCell ref="C654:D654"/>
    <mergeCell ref="C655:D655"/>
    <mergeCell ref="A658:E658"/>
    <mergeCell ref="B662:B663"/>
    <mergeCell ref="B664:B665"/>
    <mergeCell ref="B666:B667"/>
    <mergeCell ref="C666:E666"/>
    <mergeCell ref="C667:E667"/>
    <mergeCell ref="B703:B704"/>
    <mergeCell ref="C703:E703"/>
    <mergeCell ref="C704:E704"/>
    <mergeCell ref="B705:B706"/>
    <mergeCell ref="C705:E705"/>
    <mergeCell ref="C706:E706"/>
    <mergeCell ref="B699:B700"/>
    <mergeCell ref="C699:E699"/>
    <mergeCell ref="C700:E700"/>
    <mergeCell ref="B701:B702"/>
    <mergeCell ref="C701:E701"/>
    <mergeCell ref="C702:E702"/>
    <mergeCell ref="C690:E690"/>
    <mergeCell ref="C685:D685"/>
    <mergeCell ref="C686:D686"/>
    <mergeCell ref="A689:E689"/>
    <mergeCell ref="B691:B692"/>
    <mergeCell ref="C691:E691"/>
    <mergeCell ref="C692:E692"/>
    <mergeCell ref="B693:B694"/>
    <mergeCell ref="C693:E693"/>
    <mergeCell ref="C694:E694"/>
    <mergeCell ref="B695:B696"/>
    <mergeCell ref="C695:E695"/>
    <mergeCell ref="C696:E696"/>
    <mergeCell ref="B697:B698"/>
    <mergeCell ref="C698:E698"/>
    <mergeCell ref="C697:E697"/>
    <mergeCell ref="C731:E731"/>
    <mergeCell ref="B732:B733"/>
    <mergeCell ref="C732:E732"/>
    <mergeCell ref="C733:E733"/>
    <mergeCell ref="B726:B727"/>
    <mergeCell ref="C726:E726"/>
    <mergeCell ref="C727:E727"/>
    <mergeCell ref="B728:B729"/>
    <mergeCell ref="C728:E728"/>
    <mergeCell ref="C729:E729"/>
    <mergeCell ref="B724:B725"/>
    <mergeCell ref="C724:E724"/>
    <mergeCell ref="C725:E725"/>
    <mergeCell ref="C711:E711"/>
    <mergeCell ref="C712:E712"/>
    <mergeCell ref="B707:B708"/>
    <mergeCell ref="C707:E707"/>
    <mergeCell ref="C708:E708"/>
    <mergeCell ref="C709:E709"/>
    <mergeCell ref="C710:E710"/>
    <mergeCell ref="B714:E714"/>
    <mergeCell ref="B715:E715"/>
    <mergeCell ref="C716:D716"/>
    <mergeCell ref="C717:D717"/>
    <mergeCell ref="A720:E720"/>
    <mergeCell ref="C721:E721"/>
    <mergeCell ref="B722:B723"/>
    <mergeCell ref="C722:E722"/>
    <mergeCell ref="C723:E723"/>
    <mergeCell ref="B730:B731"/>
    <mergeCell ref="C730:E730"/>
    <mergeCell ref="C760:E760"/>
    <mergeCell ref="C761:E761"/>
    <mergeCell ref="C762:E762"/>
    <mergeCell ref="C763:E763"/>
    <mergeCell ref="B759:B760"/>
    <mergeCell ref="B761:B762"/>
    <mergeCell ref="B763:B764"/>
    <mergeCell ref="B765:B766"/>
    <mergeCell ref="B767:B768"/>
    <mergeCell ref="B769:B770"/>
    <mergeCell ref="C756:E756"/>
    <mergeCell ref="C757:E757"/>
    <mergeCell ref="C758:E758"/>
    <mergeCell ref="C759:E759"/>
    <mergeCell ref="C748:D748"/>
    <mergeCell ref="C754:E754"/>
    <mergeCell ref="C755:E755"/>
    <mergeCell ref="B755:B756"/>
    <mergeCell ref="B757:B758"/>
    <mergeCell ref="C772:E772"/>
    <mergeCell ref="C773:E773"/>
    <mergeCell ref="C774:E774"/>
    <mergeCell ref="B776:E776"/>
    <mergeCell ref="B777:E777"/>
    <mergeCell ref="C778:D778"/>
    <mergeCell ref="C779:D779"/>
    <mergeCell ref="A782:E782"/>
    <mergeCell ref="B784:B785"/>
    <mergeCell ref="C768:E768"/>
    <mergeCell ref="C769:E769"/>
    <mergeCell ref="C770:E770"/>
    <mergeCell ref="C771:E771"/>
    <mergeCell ref="C764:E764"/>
    <mergeCell ref="C765:E765"/>
    <mergeCell ref="C766:E766"/>
    <mergeCell ref="C767:E767"/>
    <mergeCell ref="C791:E791"/>
    <mergeCell ref="C792:E792"/>
    <mergeCell ref="C793:E793"/>
    <mergeCell ref="C794:E794"/>
    <mergeCell ref="C787:E787"/>
    <mergeCell ref="C788:E788"/>
    <mergeCell ref="C789:E789"/>
    <mergeCell ref="C790:E790"/>
    <mergeCell ref="B786:B787"/>
    <mergeCell ref="B788:B789"/>
    <mergeCell ref="B790:B791"/>
    <mergeCell ref="B792:B793"/>
    <mergeCell ref="B794:B795"/>
    <mergeCell ref="B796:B797"/>
    <mergeCell ref="B798:B799"/>
    <mergeCell ref="C783:E783"/>
    <mergeCell ref="C784:E784"/>
    <mergeCell ref="C785:E785"/>
    <mergeCell ref="C786:E786"/>
    <mergeCell ref="C800:E800"/>
    <mergeCell ref="B800:B801"/>
    <mergeCell ref="C801:E801"/>
    <mergeCell ref="C802:E802"/>
    <mergeCell ref="C803:E803"/>
    <mergeCell ref="C804:E804"/>
    <mergeCell ref="C805:E805"/>
    <mergeCell ref="B807:E807"/>
    <mergeCell ref="B808:E808"/>
    <mergeCell ref="C809:D809"/>
    <mergeCell ref="C810:D810"/>
    <mergeCell ref="A813:E813"/>
    <mergeCell ref="C795:E795"/>
    <mergeCell ref="C796:E796"/>
    <mergeCell ref="C797:E797"/>
    <mergeCell ref="C798:E798"/>
    <mergeCell ref="C799:E799"/>
    <mergeCell ref="B821:B822"/>
    <mergeCell ref="C821:E821"/>
    <mergeCell ref="C822:E822"/>
    <mergeCell ref="B823:B824"/>
    <mergeCell ref="C823:E823"/>
    <mergeCell ref="C824:E824"/>
    <mergeCell ref="B817:B818"/>
    <mergeCell ref="C817:E817"/>
    <mergeCell ref="C818:E818"/>
    <mergeCell ref="B819:B820"/>
    <mergeCell ref="C819:E819"/>
    <mergeCell ref="C820:E820"/>
    <mergeCell ref="B827:B828"/>
    <mergeCell ref="C814:E814"/>
    <mergeCell ref="B815:B816"/>
    <mergeCell ref="C815:E815"/>
    <mergeCell ref="C816:E816"/>
    <mergeCell ref="C830:E830"/>
    <mergeCell ref="C834:E834"/>
    <mergeCell ref="C835:E835"/>
    <mergeCell ref="B829:B830"/>
    <mergeCell ref="B831:B832"/>
    <mergeCell ref="C831:E831"/>
    <mergeCell ref="C832:E832"/>
    <mergeCell ref="C833:E833"/>
    <mergeCell ref="B838:E838"/>
    <mergeCell ref="B839:E839"/>
    <mergeCell ref="C840:D840"/>
    <mergeCell ref="C841:D841"/>
    <mergeCell ref="B825:B826"/>
    <mergeCell ref="C825:E825"/>
    <mergeCell ref="C826:E826"/>
    <mergeCell ref="C827:E827"/>
    <mergeCell ref="C828:E828"/>
    <mergeCell ref="C829:E829"/>
    <mergeCell ref="B848:B849"/>
    <mergeCell ref="C848:E848"/>
    <mergeCell ref="C849:E849"/>
    <mergeCell ref="B850:B851"/>
    <mergeCell ref="C850:E850"/>
    <mergeCell ref="C851:E851"/>
    <mergeCell ref="C845:E845"/>
    <mergeCell ref="B846:B847"/>
    <mergeCell ref="C846:E846"/>
    <mergeCell ref="C847:E847"/>
    <mergeCell ref="A844:E844"/>
    <mergeCell ref="B852:B853"/>
    <mergeCell ref="B854:B855"/>
    <mergeCell ref="B856:B857"/>
    <mergeCell ref="C856:E856"/>
    <mergeCell ref="C857:E857"/>
    <mergeCell ref="C836:E836"/>
    <mergeCell ref="C864:E864"/>
    <mergeCell ref="C865:E865"/>
    <mergeCell ref="B858:B859"/>
    <mergeCell ref="C858:E858"/>
    <mergeCell ref="C859:E859"/>
    <mergeCell ref="B860:B861"/>
    <mergeCell ref="C860:E860"/>
    <mergeCell ref="C861:E861"/>
    <mergeCell ref="B862:B863"/>
    <mergeCell ref="C862:E862"/>
    <mergeCell ref="C863:E863"/>
    <mergeCell ref="B869:E869"/>
    <mergeCell ref="B870:E870"/>
    <mergeCell ref="C871:D871"/>
    <mergeCell ref="C872:D872"/>
    <mergeCell ref="C852:E852"/>
    <mergeCell ref="C853:E853"/>
    <mergeCell ref="C854:E854"/>
    <mergeCell ref="C855:E855"/>
    <mergeCell ref="C878:E878"/>
    <mergeCell ref="C879:E879"/>
    <mergeCell ref="C880:E880"/>
    <mergeCell ref="C881:E881"/>
    <mergeCell ref="C876:E876"/>
    <mergeCell ref="C877:E877"/>
    <mergeCell ref="A875:E875"/>
    <mergeCell ref="B877:B878"/>
    <mergeCell ref="B879:B880"/>
    <mergeCell ref="B881:B882"/>
    <mergeCell ref="B883:B884"/>
    <mergeCell ref="B885:B886"/>
    <mergeCell ref="C886:E886"/>
    <mergeCell ref="B887:B888"/>
    <mergeCell ref="C887:E887"/>
    <mergeCell ref="C888:E888"/>
    <mergeCell ref="C866:E866"/>
    <mergeCell ref="C867:E867"/>
    <mergeCell ref="C897:E897"/>
    <mergeCell ref="C898:E898"/>
    <mergeCell ref="B893:B894"/>
    <mergeCell ref="C893:E893"/>
    <mergeCell ref="C894:E894"/>
    <mergeCell ref="C895:E895"/>
    <mergeCell ref="C896:E896"/>
    <mergeCell ref="B889:B890"/>
    <mergeCell ref="C889:E889"/>
    <mergeCell ref="C890:E890"/>
    <mergeCell ref="B891:B892"/>
    <mergeCell ref="C891:E891"/>
    <mergeCell ref="C892:E892"/>
    <mergeCell ref="B900:E900"/>
    <mergeCell ref="C882:E882"/>
    <mergeCell ref="C883:E883"/>
    <mergeCell ref="C884:E884"/>
    <mergeCell ref="C885:E885"/>
    <mergeCell ref="C922:E922"/>
    <mergeCell ref="C910:E910"/>
    <mergeCell ref="C907:E907"/>
    <mergeCell ref="C908:E908"/>
    <mergeCell ref="C909:E909"/>
    <mergeCell ref="B901:E901"/>
    <mergeCell ref="C902:D902"/>
    <mergeCell ref="C903:D903"/>
    <mergeCell ref="A906:E906"/>
    <mergeCell ref="B908:B909"/>
    <mergeCell ref="B910:B911"/>
    <mergeCell ref="C911:E911"/>
    <mergeCell ref="B912:B913"/>
    <mergeCell ref="C912:E912"/>
    <mergeCell ref="C913:E913"/>
    <mergeCell ref="B914:B915"/>
    <mergeCell ref="C914:E914"/>
    <mergeCell ref="C915:E915"/>
    <mergeCell ref="B916:B917"/>
    <mergeCell ref="C916:E916"/>
    <mergeCell ref="C917:E917"/>
    <mergeCell ref="B918:B919"/>
    <mergeCell ref="C918:E918"/>
    <mergeCell ref="B920:B921"/>
    <mergeCell ref="B922:B923"/>
    <mergeCell ref="C923:E923"/>
    <mergeCell ref="C919:E919"/>
    <mergeCell ref="C920:E920"/>
    <mergeCell ref="C921:E921"/>
    <mergeCell ref="C954:E954"/>
    <mergeCell ref="C955:E955"/>
    <mergeCell ref="C956:E956"/>
    <mergeCell ref="C957:E957"/>
    <mergeCell ref="C950:E950"/>
    <mergeCell ref="C951:E951"/>
    <mergeCell ref="C952:E952"/>
    <mergeCell ref="C953:E953"/>
    <mergeCell ref="C946:E946"/>
    <mergeCell ref="C947:E947"/>
    <mergeCell ref="C948:E948"/>
    <mergeCell ref="C949:E949"/>
    <mergeCell ref="B945:B946"/>
    <mergeCell ref="B947:B948"/>
    <mergeCell ref="B949:B950"/>
    <mergeCell ref="B951:B952"/>
    <mergeCell ref="B953:B954"/>
    <mergeCell ref="B955:B956"/>
    <mergeCell ref="C945:E945"/>
    <mergeCell ref="B980:B981"/>
    <mergeCell ref="C980:E980"/>
    <mergeCell ref="C981:E981"/>
    <mergeCell ref="B982:B983"/>
    <mergeCell ref="C982:E982"/>
    <mergeCell ref="C983:E983"/>
    <mergeCell ref="B976:B977"/>
    <mergeCell ref="C976:E976"/>
    <mergeCell ref="C977:E977"/>
    <mergeCell ref="B978:B979"/>
    <mergeCell ref="C978:E978"/>
    <mergeCell ref="C979:E979"/>
    <mergeCell ref="B974:B975"/>
    <mergeCell ref="C974:E974"/>
    <mergeCell ref="C975:E975"/>
    <mergeCell ref="C958:E958"/>
    <mergeCell ref="C959:E959"/>
    <mergeCell ref="C960:E960"/>
    <mergeCell ref="B962:E962"/>
    <mergeCell ref="B963:E963"/>
    <mergeCell ref="C964:D964"/>
    <mergeCell ref="C965:D965"/>
    <mergeCell ref="A968:E968"/>
    <mergeCell ref="C969:E969"/>
    <mergeCell ref="B970:B971"/>
    <mergeCell ref="C970:E970"/>
    <mergeCell ref="C971:E971"/>
    <mergeCell ref="B972:B973"/>
    <mergeCell ref="C972:E972"/>
    <mergeCell ref="C973:E973"/>
    <mergeCell ref="C1000:E1000"/>
    <mergeCell ref="B1001:B1002"/>
    <mergeCell ref="C1001:E1001"/>
    <mergeCell ref="C1002:E1002"/>
    <mergeCell ref="C988:E988"/>
    <mergeCell ref="C989:E989"/>
    <mergeCell ref="C990:E990"/>
    <mergeCell ref="C991:E991"/>
    <mergeCell ref="B993:E993"/>
    <mergeCell ref="B994:E994"/>
    <mergeCell ref="C995:D995"/>
    <mergeCell ref="C996:D996"/>
    <mergeCell ref="A999:E999"/>
    <mergeCell ref="B984:B985"/>
    <mergeCell ref="C984:E984"/>
    <mergeCell ref="C985:E985"/>
    <mergeCell ref="B986:B987"/>
    <mergeCell ref="C986:E986"/>
    <mergeCell ref="C987:E987"/>
    <mergeCell ref="B1011:B1012"/>
    <mergeCell ref="C1011:E1011"/>
    <mergeCell ref="C1012:E1012"/>
    <mergeCell ref="B1013:B1014"/>
    <mergeCell ref="C1013:E1013"/>
    <mergeCell ref="C1014:E1014"/>
    <mergeCell ref="B1007:B1008"/>
    <mergeCell ref="C1007:E1007"/>
    <mergeCell ref="C1008:E1008"/>
    <mergeCell ref="B1009:B1010"/>
    <mergeCell ref="C1009:E1009"/>
    <mergeCell ref="C1010:E1010"/>
    <mergeCell ref="B1003:B1004"/>
    <mergeCell ref="C1003:E1003"/>
    <mergeCell ref="C1004:E1004"/>
    <mergeCell ref="B1005:B1006"/>
    <mergeCell ref="C1005:E1005"/>
    <mergeCell ref="C1006:E1006"/>
    <mergeCell ref="C1031:E1031"/>
    <mergeCell ref="C1032:E1032"/>
    <mergeCell ref="C1020:E1020"/>
    <mergeCell ref="B1015:B1016"/>
    <mergeCell ref="C1015:E1015"/>
    <mergeCell ref="C1016:E1016"/>
    <mergeCell ref="C1017:E1017"/>
    <mergeCell ref="C1018:E1018"/>
    <mergeCell ref="C1019:E1019"/>
    <mergeCell ref="B1017:B1018"/>
    <mergeCell ref="C1021:E1021"/>
    <mergeCell ref="C1022:E1022"/>
    <mergeCell ref="B1024:E1024"/>
    <mergeCell ref="B1025:E1025"/>
    <mergeCell ref="C1026:D1026"/>
    <mergeCell ref="C1027:D1027"/>
    <mergeCell ref="A1030:E1030"/>
    <mergeCell ref="C1041:E1041"/>
    <mergeCell ref="C1042:E1042"/>
    <mergeCell ref="C1043:E1043"/>
    <mergeCell ref="C1044:E1044"/>
    <mergeCell ref="C1037:E1037"/>
    <mergeCell ref="C1038:E1038"/>
    <mergeCell ref="C1039:E1039"/>
    <mergeCell ref="C1040:E1040"/>
    <mergeCell ref="C1033:E1033"/>
    <mergeCell ref="C1034:E1034"/>
    <mergeCell ref="C1035:E1035"/>
    <mergeCell ref="C1036:E1036"/>
    <mergeCell ref="B1032:B1033"/>
    <mergeCell ref="B1034:B1035"/>
    <mergeCell ref="B1036:B1037"/>
    <mergeCell ref="B1038:B1039"/>
    <mergeCell ref="B1040:B1041"/>
    <mergeCell ref="B1042:B1043"/>
    <mergeCell ref="C1068:E1068"/>
    <mergeCell ref="C1069:E1069"/>
    <mergeCell ref="C1070:E1070"/>
    <mergeCell ref="C1071:E1071"/>
    <mergeCell ref="C1064:E1064"/>
    <mergeCell ref="C1065:E1065"/>
    <mergeCell ref="C1066:E1066"/>
    <mergeCell ref="C1067:E1067"/>
    <mergeCell ref="C1062:E1062"/>
    <mergeCell ref="C1063:E1063"/>
    <mergeCell ref="A1061:E1061"/>
    <mergeCell ref="B1063:B1064"/>
    <mergeCell ref="B1065:B1066"/>
    <mergeCell ref="B1067:B1068"/>
    <mergeCell ref="B1069:B1070"/>
    <mergeCell ref="C1050:E1050"/>
    <mergeCell ref="C1045:E1045"/>
    <mergeCell ref="C1046:E1046"/>
    <mergeCell ref="C1047:E1047"/>
    <mergeCell ref="C1048:E1048"/>
    <mergeCell ref="C1049:E1049"/>
    <mergeCell ref="B1044:B1045"/>
    <mergeCell ref="B1046:B1047"/>
    <mergeCell ref="B1048:B1049"/>
    <mergeCell ref="C1051:E1051"/>
    <mergeCell ref="C1052:E1052"/>
    <mergeCell ref="C1053:E1053"/>
    <mergeCell ref="B1055:E1055"/>
    <mergeCell ref="B1056:E1056"/>
    <mergeCell ref="C1057:D1057"/>
    <mergeCell ref="C1058:D1058"/>
    <mergeCell ref="C1084:E1084"/>
    <mergeCell ref="C1072:E1072"/>
    <mergeCell ref="C1073:E1073"/>
    <mergeCell ref="C1074:E1074"/>
    <mergeCell ref="C1075:E1075"/>
    <mergeCell ref="B1071:B1072"/>
    <mergeCell ref="B1073:B1074"/>
    <mergeCell ref="B1075:B1076"/>
    <mergeCell ref="C1076:E1076"/>
    <mergeCell ref="B1077:B1078"/>
    <mergeCell ref="C1077:E1077"/>
    <mergeCell ref="C1078:E1078"/>
    <mergeCell ref="B1079:B1080"/>
    <mergeCell ref="C1079:E1079"/>
    <mergeCell ref="C1080:E1080"/>
    <mergeCell ref="C1081:E1081"/>
    <mergeCell ref="C1082:E1082"/>
    <mergeCell ref="C1083:E1083"/>
    <mergeCell ref="B1125:B1126"/>
    <mergeCell ref="C1125:E1125"/>
    <mergeCell ref="C1126:E1126"/>
    <mergeCell ref="C1127:E1127"/>
    <mergeCell ref="C1128:E1128"/>
    <mergeCell ref="C1129:E1129"/>
    <mergeCell ref="C1124:E1124"/>
    <mergeCell ref="A1123:E1123"/>
    <mergeCell ref="B1127:B1128"/>
    <mergeCell ref="C1113:E1113"/>
    <mergeCell ref="C1114:E1114"/>
    <mergeCell ref="C1115:E1115"/>
    <mergeCell ref="C1109:E1109"/>
    <mergeCell ref="C1110:E1110"/>
    <mergeCell ref="C1111:E1111"/>
    <mergeCell ref="C1112:E1112"/>
    <mergeCell ref="C1102:E1102"/>
    <mergeCell ref="C1103:E1103"/>
    <mergeCell ref="C1104:E1104"/>
    <mergeCell ref="C1105:E1105"/>
    <mergeCell ref="C1143:E1143"/>
    <mergeCell ref="C1144:E1144"/>
    <mergeCell ref="C1145:E1145"/>
    <mergeCell ref="C1146:E1146"/>
    <mergeCell ref="B1139:B1140"/>
    <mergeCell ref="C1139:E1139"/>
    <mergeCell ref="C1140:E1140"/>
    <mergeCell ref="B1141:B1142"/>
    <mergeCell ref="C1141:E1141"/>
    <mergeCell ref="C1142:E1142"/>
    <mergeCell ref="C1130:E1130"/>
    <mergeCell ref="B1129:B1130"/>
    <mergeCell ref="B1131:B1132"/>
    <mergeCell ref="C1131:E1131"/>
    <mergeCell ref="C1132:E1132"/>
    <mergeCell ref="B1133:B1134"/>
    <mergeCell ref="C1133:E1133"/>
    <mergeCell ref="C1134:E1134"/>
    <mergeCell ref="B1135:B1136"/>
    <mergeCell ref="C1135:E1135"/>
    <mergeCell ref="C1136:E1136"/>
    <mergeCell ref="B1137:B1138"/>
    <mergeCell ref="C1137:E1137"/>
    <mergeCell ref="C1138:E1138"/>
    <mergeCell ref="C1160:E1160"/>
    <mergeCell ref="B1164:B1165"/>
    <mergeCell ref="C1164:E1164"/>
    <mergeCell ref="C1165:E1165"/>
    <mergeCell ref="B1160:B1161"/>
    <mergeCell ref="C1161:E1161"/>
    <mergeCell ref="B1162:B1163"/>
    <mergeCell ref="C1162:E1162"/>
    <mergeCell ref="C1163:E1163"/>
    <mergeCell ref="C1155:E1155"/>
    <mergeCell ref="C1156:E1156"/>
    <mergeCell ref="C1157:E1157"/>
    <mergeCell ref="C1158:E1158"/>
    <mergeCell ref="C1159:E1159"/>
    <mergeCell ref="B1148:E1148"/>
    <mergeCell ref="B1149:E1149"/>
    <mergeCell ref="C1150:D1150"/>
    <mergeCell ref="C1151:D1151"/>
    <mergeCell ref="A1154:E1154"/>
    <mergeCell ref="B1156:B1157"/>
    <mergeCell ref="B1158:B1159"/>
    <mergeCell ref="C1174:E1174"/>
    <mergeCell ref="C1175:E1175"/>
    <mergeCell ref="C1176:E1176"/>
    <mergeCell ref="C1177:E1177"/>
    <mergeCell ref="B1179:E1179"/>
    <mergeCell ref="B1180:E1180"/>
    <mergeCell ref="C1181:D1181"/>
    <mergeCell ref="C1182:D1182"/>
    <mergeCell ref="A1185:E1185"/>
    <mergeCell ref="C1186:E1186"/>
    <mergeCell ref="B1170:B1171"/>
    <mergeCell ref="C1170:E1170"/>
    <mergeCell ref="C1171:E1171"/>
    <mergeCell ref="B1172:B1173"/>
    <mergeCell ref="C1172:E1172"/>
    <mergeCell ref="C1173:E1173"/>
    <mergeCell ref="B1166:B1167"/>
    <mergeCell ref="C1166:E1166"/>
    <mergeCell ref="C1167:E1167"/>
    <mergeCell ref="B1168:B1169"/>
    <mergeCell ref="C1168:E1168"/>
    <mergeCell ref="C1169:E1169"/>
    <mergeCell ref="C1206:E1206"/>
    <mergeCell ref="C1207:E1207"/>
    <mergeCell ref="C1200:E1200"/>
    <mergeCell ref="C1201:E1201"/>
    <mergeCell ref="C1202:E1202"/>
    <mergeCell ref="C1203:E1203"/>
    <mergeCell ref="C1196:E1196"/>
    <mergeCell ref="C1197:E1197"/>
    <mergeCell ref="C1198:E1198"/>
    <mergeCell ref="C1199:E1199"/>
    <mergeCell ref="C1194:E1194"/>
    <mergeCell ref="C1195:E1195"/>
    <mergeCell ref="B1187:B1188"/>
    <mergeCell ref="C1187:E1187"/>
    <mergeCell ref="C1188:E1188"/>
    <mergeCell ref="B1189:B1190"/>
    <mergeCell ref="C1189:E1189"/>
    <mergeCell ref="C1190:E1190"/>
    <mergeCell ref="B1191:B1192"/>
    <mergeCell ref="C1191:E1191"/>
    <mergeCell ref="C1192:E1192"/>
    <mergeCell ref="B1193:B1194"/>
    <mergeCell ref="C1193:E1193"/>
    <mergeCell ref="B1195:B1196"/>
    <mergeCell ref="B1197:B1198"/>
    <mergeCell ref="B1199:B1200"/>
    <mergeCell ref="B1201:B1202"/>
    <mergeCell ref="B1203:B1204"/>
    <mergeCell ref="B1249:B1250"/>
    <mergeCell ref="C1249:E1249"/>
    <mergeCell ref="C1250:E1250"/>
    <mergeCell ref="B1251:B1252"/>
    <mergeCell ref="C1251:E1251"/>
    <mergeCell ref="C1252:E1252"/>
    <mergeCell ref="C1248:E1248"/>
    <mergeCell ref="C1243:D1243"/>
    <mergeCell ref="C1244:D1244"/>
    <mergeCell ref="C1235:E1235"/>
    <mergeCell ref="C1236:E1236"/>
    <mergeCell ref="C1237:E1237"/>
    <mergeCell ref="C1238:E1238"/>
    <mergeCell ref="C1239:E1239"/>
    <mergeCell ref="C1231:E1231"/>
    <mergeCell ref="C1232:E1232"/>
    <mergeCell ref="C1233:E1233"/>
    <mergeCell ref="C1234:E1234"/>
    <mergeCell ref="B1232:B1233"/>
    <mergeCell ref="B1234:B1235"/>
    <mergeCell ref="B1241:E1241"/>
    <mergeCell ref="B1242:E1242"/>
    <mergeCell ref="A1247:E1247"/>
    <mergeCell ref="B1261:B1262"/>
    <mergeCell ref="C1261:E1261"/>
    <mergeCell ref="C1262:E1262"/>
    <mergeCell ref="B1263:B1264"/>
    <mergeCell ref="C1263:E1263"/>
    <mergeCell ref="C1264:E1264"/>
    <mergeCell ref="B1272:E1272"/>
    <mergeCell ref="B1273:E1273"/>
    <mergeCell ref="C1274:D1274"/>
    <mergeCell ref="C1275:D1275"/>
    <mergeCell ref="B1257:B1258"/>
    <mergeCell ref="C1257:E1257"/>
    <mergeCell ref="C1258:E1258"/>
    <mergeCell ref="B1259:B1260"/>
    <mergeCell ref="C1259:E1259"/>
    <mergeCell ref="C1260:E1260"/>
    <mergeCell ref="B1253:B1254"/>
    <mergeCell ref="C1253:E1253"/>
    <mergeCell ref="C1254:E1254"/>
    <mergeCell ref="B1255:B1256"/>
    <mergeCell ref="C1255:E1255"/>
    <mergeCell ref="C1256:E1256"/>
    <mergeCell ref="B1284:B1285"/>
    <mergeCell ref="C1284:E1284"/>
    <mergeCell ref="C1285:E1285"/>
    <mergeCell ref="B1286:B1287"/>
    <mergeCell ref="C1286:E1286"/>
    <mergeCell ref="C1287:E1287"/>
    <mergeCell ref="B1280:B1281"/>
    <mergeCell ref="C1280:E1280"/>
    <mergeCell ref="C1281:E1281"/>
    <mergeCell ref="B1282:B1283"/>
    <mergeCell ref="C1282:E1282"/>
    <mergeCell ref="C1283:E1283"/>
    <mergeCell ref="C1279:E1279"/>
    <mergeCell ref="A1278:E1278"/>
    <mergeCell ref="C1270:E1270"/>
    <mergeCell ref="B1265:B1266"/>
    <mergeCell ref="C1265:E1265"/>
    <mergeCell ref="C1266:E1266"/>
    <mergeCell ref="C1267:E1267"/>
    <mergeCell ref="C1268:E1268"/>
    <mergeCell ref="C1269:E1269"/>
    <mergeCell ref="B1288:B1289"/>
    <mergeCell ref="C1288:E1288"/>
    <mergeCell ref="C1289:E1289"/>
    <mergeCell ref="B1290:B1291"/>
    <mergeCell ref="C1290:E1290"/>
    <mergeCell ref="C1291:E1291"/>
    <mergeCell ref="B1292:B1293"/>
    <mergeCell ref="B1294:B1295"/>
    <mergeCell ref="B1296:B1297"/>
    <mergeCell ref="C1296:E1296"/>
    <mergeCell ref="C1297:E1297"/>
    <mergeCell ref="C1298:E1298"/>
    <mergeCell ref="C1299:E1299"/>
    <mergeCell ref="C1300:E1300"/>
    <mergeCell ref="C1301:E1301"/>
    <mergeCell ref="B1303:E1303"/>
    <mergeCell ref="B1304:E1304"/>
    <mergeCell ref="C1314:E1314"/>
    <mergeCell ref="C1315:E1315"/>
    <mergeCell ref="C1316:E1316"/>
    <mergeCell ref="C1317:E1317"/>
    <mergeCell ref="C1310:E1310"/>
    <mergeCell ref="C1311:E1311"/>
    <mergeCell ref="C1312:E1312"/>
    <mergeCell ref="C1313:E1313"/>
    <mergeCell ref="C1306:D1306"/>
    <mergeCell ref="A1309:E1309"/>
    <mergeCell ref="B1311:B1312"/>
    <mergeCell ref="B1313:B1314"/>
    <mergeCell ref="B1315:B1316"/>
    <mergeCell ref="C1292:E1292"/>
    <mergeCell ref="C1293:E1293"/>
    <mergeCell ref="C1294:E1294"/>
    <mergeCell ref="C1295:E1295"/>
    <mergeCell ref="C1305:D1305"/>
    <mergeCell ref="C1351:E1351"/>
    <mergeCell ref="B1352:B1353"/>
    <mergeCell ref="C1318:E1318"/>
    <mergeCell ref="C1319:E1319"/>
    <mergeCell ref="C1320:E1320"/>
    <mergeCell ref="C1321:E1321"/>
    <mergeCell ref="B1317:B1318"/>
    <mergeCell ref="B1319:B1320"/>
    <mergeCell ref="B1321:B1322"/>
    <mergeCell ref="B1323:B1324"/>
    <mergeCell ref="B1325:B1326"/>
    <mergeCell ref="C1326:E1326"/>
    <mergeCell ref="B1327:B1328"/>
    <mergeCell ref="C1327:E1327"/>
    <mergeCell ref="C1328:E1328"/>
    <mergeCell ref="C1341:E1341"/>
    <mergeCell ref="C1342:E1342"/>
    <mergeCell ref="C1343:E1343"/>
    <mergeCell ref="C1344:E1344"/>
    <mergeCell ref="B1334:E1334"/>
    <mergeCell ref="B1335:E1335"/>
    <mergeCell ref="C1336:D1336"/>
    <mergeCell ref="C1337:D1337"/>
    <mergeCell ref="A1340:E1340"/>
    <mergeCell ref="B1342:B1343"/>
    <mergeCell ref="C1329:E1329"/>
    <mergeCell ref="C1330:E1330"/>
    <mergeCell ref="C1331:E1331"/>
    <mergeCell ref="C1332:E1332"/>
    <mergeCell ref="C1322:E1322"/>
    <mergeCell ref="C1323:E1323"/>
    <mergeCell ref="C1324:E1324"/>
    <mergeCell ref="C1325:E1325"/>
    <mergeCell ref="C1352:E1352"/>
    <mergeCell ref="C1353:E1353"/>
    <mergeCell ref="B1354:B1355"/>
    <mergeCell ref="C1354:E1354"/>
    <mergeCell ref="C1355:E1355"/>
    <mergeCell ref="C1394:E1394"/>
    <mergeCell ref="C1390:E1390"/>
    <mergeCell ref="C1391:E1391"/>
    <mergeCell ref="C1392:E1392"/>
    <mergeCell ref="C1393:E1393"/>
    <mergeCell ref="B1389:B1390"/>
    <mergeCell ref="C1350:E1350"/>
    <mergeCell ref="C1345:E1345"/>
    <mergeCell ref="C1346:E1346"/>
    <mergeCell ref="C1347:E1347"/>
    <mergeCell ref="C1348:E1348"/>
    <mergeCell ref="C1349:E1349"/>
    <mergeCell ref="B1344:B1345"/>
    <mergeCell ref="B1346:B1347"/>
    <mergeCell ref="B1348:B1349"/>
    <mergeCell ref="B1350:B1351"/>
    <mergeCell ref="B1358:B1359"/>
    <mergeCell ref="C1358:E1358"/>
    <mergeCell ref="B1365:E1365"/>
    <mergeCell ref="B1366:E1366"/>
    <mergeCell ref="C1367:D1367"/>
    <mergeCell ref="C1368:D1368"/>
    <mergeCell ref="A1371:E1371"/>
    <mergeCell ref="B1377:B1378"/>
    <mergeCell ref="B1379:B1380"/>
    <mergeCell ref="B1381:B1382"/>
    <mergeCell ref="B1396:E1396"/>
    <mergeCell ref="B1397:E1397"/>
    <mergeCell ref="C1398:D1398"/>
    <mergeCell ref="C1399:D1399"/>
    <mergeCell ref="C1386:E1386"/>
    <mergeCell ref="C1387:E1387"/>
    <mergeCell ref="C1388:E1388"/>
    <mergeCell ref="C1389:E1389"/>
    <mergeCell ref="C1380:E1380"/>
    <mergeCell ref="C1384:E1384"/>
    <mergeCell ref="C1385:E1385"/>
    <mergeCell ref="B1385:B1386"/>
    <mergeCell ref="B1387:B1388"/>
    <mergeCell ref="C1362:E1362"/>
    <mergeCell ref="B1356:B1357"/>
    <mergeCell ref="C1356:E1356"/>
    <mergeCell ref="B1414:B1415"/>
    <mergeCell ref="C1414:E1414"/>
    <mergeCell ref="C1415:E1415"/>
    <mergeCell ref="C1403:E1403"/>
    <mergeCell ref="C1404:E1404"/>
    <mergeCell ref="C1405:E1405"/>
    <mergeCell ref="A1402:E1402"/>
    <mergeCell ref="B1404:B1405"/>
    <mergeCell ref="B1406:B1407"/>
    <mergeCell ref="C1406:E1406"/>
    <mergeCell ref="C1407:E1407"/>
    <mergeCell ref="B1408:B1409"/>
    <mergeCell ref="C1408:E1408"/>
    <mergeCell ref="C1409:E1409"/>
    <mergeCell ref="B1410:B1411"/>
    <mergeCell ref="C1410:E1410"/>
    <mergeCell ref="C1411:E1411"/>
    <mergeCell ref="B1412:B1413"/>
    <mergeCell ref="C1412:E1412"/>
    <mergeCell ref="C1413:E1413"/>
    <mergeCell ref="B1439:B1440"/>
    <mergeCell ref="C1439:E1439"/>
    <mergeCell ref="C1440:E1440"/>
    <mergeCell ref="B1441:B1442"/>
    <mergeCell ref="C1441:E1441"/>
    <mergeCell ref="C1442:E1442"/>
    <mergeCell ref="C1434:E1434"/>
    <mergeCell ref="C1435:E1435"/>
    <mergeCell ref="C1424:E1424"/>
    <mergeCell ref="C1425:E1425"/>
    <mergeCell ref="B1420:B1421"/>
    <mergeCell ref="C1420:E1420"/>
    <mergeCell ref="C1421:E1421"/>
    <mergeCell ref="C1422:E1422"/>
    <mergeCell ref="C1423:E1423"/>
    <mergeCell ref="B1416:B1417"/>
    <mergeCell ref="C1416:E1416"/>
    <mergeCell ref="C1417:E1417"/>
    <mergeCell ref="B1418:B1419"/>
    <mergeCell ref="C1418:E1418"/>
    <mergeCell ref="C1419:E1419"/>
    <mergeCell ref="B1427:E1427"/>
    <mergeCell ref="B1428:E1428"/>
    <mergeCell ref="C1429:D1429"/>
    <mergeCell ref="C1430:D1430"/>
    <mergeCell ref="A1433:E1433"/>
    <mergeCell ref="B1435:B1436"/>
    <mergeCell ref="C1436:E1436"/>
    <mergeCell ref="B1437:B1438"/>
    <mergeCell ref="C1437:E1437"/>
    <mergeCell ref="C1438:E1438"/>
    <mergeCell ref="B1451:B1452"/>
    <mergeCell ref="C1451:E1451"/>
    <mergeCell ref="C1452:E1452"/>
    <mergeCell ref="C1453:E1453"/>
    <mergeCell ref="C1454:E1454"/>
    <mergeCell ref="B1447:B1448"/>
    <mergeCell ref="C1447:E1447"/>
    <mergeCell ref="C1448:E1448"/>
    <mergeCell ref="B1449:B1450"/>
    <mergeCell ref="C1449:E1449"/>
    <mergeCell ref="C1450:E1450"/>
    <mergeCell ref="B1443:B1444"/>
    <mergeCell ref="C1443:E1443"/>
    <mergeCell ref="C1444:E1444"/>
    <mergeCell ref="B1445:B1446"/>
    <mergeCell ref="C1445:E1445"/>
    <mergeCell ref="C1446:E1446"/>
    <mergeCell ref="C1473:E1473"/>
    <mergeCell ref="C1474:E1474"/>
    <mergeCell ref="C1475:E1475"/>
    <mergeCell ref="C1476:E1476"/>
    <mergeCell ref="C1469:E1469"/>
    <mergeCell ref="C1470:E1470"/>
    <mergeCell ref="C1471:E1471"/>
    <mergeCell ref="C1472:E1472"/>
    <mergeCell ref="B1466:B1467"/>
    <mergeCell ref="C1466:E1466"/>
    <mergeCell ref="C1467:E1467"/>
    <mergeCell ref="B1468:B1469"/>
    <mergeCell ref="C1468:E1468"/>
    <mergeCell ref="B1470:B1471"/>
    <mergeCell ref="B1472:B1473"/>
    <mergeCell ref="B1474:B1475"/>
    <mergeCell ref="C1455:E1455"/>
    <mergeCell ref="C1456:E1456"/>
    <mergeCell ref="B1458:E1458"/>
    <mergeCell ref="B1459:E1459"/>
    <mergeCell ref="C1460:D1460"/>
    <mergeCell ref="C1461:D1461"/>
    <mergeCell ref="A1464:E1464"/>
    <mergeCell ref="C1465:E1465"/>
    <mergeCell ref="B1490:E1490"/>
    <mergeCell ref="C1491:D1491"/>
    <mergeCell ref="C1492:D1492"/>
    <mergeCell ref="A1495:E1495"/>
    <mergeCell ref="B1497:B1498"/>
    <mergeCell ref="B1499:B1500"/>
    <mergeCell ref="B1501:B1502"/>
    <mergeCell ref="C1485:E1485"/>
    <mergeCell ref="C1486:E1486"/>
    <mergeCell ref="C1487:E1487"/>
    <mergeCell ref="C1481:E1481"/>
    <mergeCell ref="C1482:E1482"/>
    <mergeCell ref="C1483:E1483"/>
    <mergeCell ref="C1484:E1484"/>
    <mergeCell ref="C1477:E1477"/>
    <mergeCell ref="C1478:E1478"/>
    <mergeCell ref="C1479:E1479"/>
    <mergeCell ref="C1480:E1480"/>
    <mergeCell ref="B1476:B1477"/>
    <mergeCell ref="B1478:B1479"/>
    <mergeCell ref="B1480:B1481"/>
    <mergeCell ref="B1482:B1483"/>
    <mergeCell ref="B1489:E1489"/>
    <mergeCell ref="C1504:E1504"/>
    <mergeCell ref="C1505:E1505"/>
    <mergeCell ref="C1506:E1506"/>
    <mergeCell ref="C1507:E1507"/>
    <mergeCell ref="B1503:B1504"/>
    <mergeCell ref="B1505:B1506"/>
    <mergeCell ref="B1507:B1508"/>
    <mergeCell ref="B1509:B1510"/>
    <mergeCell ref="B1511:B1512"/>
    <mergeCell ref="B1513:B1514"/>
    <mergeCell ref="C1516:E1516"/>
    <mergeCell ref="C1517:E1517"/>
    <mergeCell ref="C1500:E1500"/>
    <mergeCell ref="C1501:E1501"/>
    <mergeCell ref="C1502:E1502"/>
    <mergeCell ref="C1503:E1503"/>
    <mergeCell ref="C1496:E1496"/>
    <mergeCell ref="C1497:E1497"/>
    <mergeCell ref="C1498:E1498"/>
    <mergeCell ref="C1499:E1499"/>
    <mergeCell ref="C1527:E1527"/>
    <mergeCell ref="B1528:B1529"/>
    <mergeCell ref="C1528:E1528"/>
    <mergeCell ref="C1529:E1529"/>
    <mergeCell ref="C1518:E1518"/>
    <mergeCell ref="B1520:E1520"/>
    <mergeCell ref="B1521:E1521"/>
    <mergeCell ref="C1522:D1522"/>
    <mergeCell ref="C1523:D1523"/>
    <mergeCell ref="A1526:E1526"/>
    <mergeCell ref="C1512:E1512"/>
    <mergeCell ref="C1513:E1513"/>
    <mergeCell ref="C1514:E1514"/>
    <mergeCell ref="C1515:E1515"/>
    <mergeCell ref="C1508:E1508"/>
    <mergeCell ref="C1509:E1509"/>
    <mergeCell ref="C1510:E1510"/>
    <mergeCell ref="C1511:E1511"/>
    <mergeCell ref="B1534:B1535"/>
    <mergeCell ref="C1534:E1534"/>
    <mergeCell ref="C1535:E1535"/>
    <mergeCell ref="B1536:B1537"/>
    <mergeCell ref="C1536:E1536"/>
    <mergeCell ref="C1537:E1537"/>
    <mergeCell ref="B1542:B1543"/>
    <mergeCell ref="B1544:B1545"/>
    <mergeCell ref="C1546:E1546"/>
    <mergeCell ref="C1547:E1547"/>
    <mergeCell ref="C1548:E1548"/>
    <mergeCell ref="B1530:B1531"/>
    <mergeCell ref="C1530:E1530"/>
    <mergeCell ref="C1531:E1531"/>
    <mergeCell ref="B1532:B1533"/>
    <mergeCell ref="C1532:E1532"/>
    <mergeCell ref="C1533:E1533"/>
    <mergeCell ref="C1558:E1558"/>
    <mergeCell ref="B1559:B1560"/>
    <mergeCell ref="C1559:E1559"/>
    <mergeCell ref="C1560:E1560"/>
    <mergeCell ref="C1549:E1549"/>
    <mergeCell ref="B1551:E1551"/>
    <mergeCell ref="B1552:E1552"/>
    <mergeCell ref="C1553:D1553"/>
    <mergeCell ref="C1554:D1554"/>
    <mergeCell ref="A1557:E1557"/>
    <mergeCell ref="C1542:E1542"/>
    <mergeCell ref="C1543:E1543"/>
    <mergeCell ref="C1544:E1544"/>
    <mergeCell ref="C1545:E1545"/>
    <mergeCell ref="B1538:B1539"/>
    <mergeCell ref="C1538:E1538"/>
    <mergeCell ref="C1539:E1539"/>
    <mergeCell ref="B1540:B1541"/>
    <mergeCell ref="C1540:E1540"/>
    <mergeCell ref="C1541:E1541"/>
    <mergeCell ref="C1578:E1578"/>
    <mergeCell ref="B1582:E1582"/>
    <mergeCell ref="B1583:E1583"/>
    <mergeCell ref="C1584:D1584"/>
    <mergeCell ref="C1585:D1585"/>
    <mergeCell ref="A1588:E1588"/>
    <mergeCell ref="C1570:E1570"/>
    <mergeCell ref="B1565:B1566"/>
    <mergeCell ref="C1565:E1565"/>
    <mergeCell ref="C1566:E1566"/>
    <mergeCell ref="C1567:E1567"/>
    <mergeCell ref="C1568:E1568"/>
    <mergeCell ref="C1569:E1569"/>
    <mergeCell ref="B1561:B1562"/>
    <mergeCell ref="C1561:E1561"/>
    <mergeCell ref="C1562:E1562"/>
    <mergeCell ref="B1563:B1564"/>
    <mergeCell ref="C1563:E1563"/>
    <mergeCell ref="C1564:E1564"/>
    <mergeCell ref="B1567:B1568"/>
    <mergeCell ref="B1569:B1570"/>
    <mergeCell ref="B1571:B1572"/>
    <mergeCell ref="C1571:E1571"/>
    <mergeCell ref="C1572:E1572"/>
    <mergeCell ref="B1573:B1574"/>
    <mergeCell ref="C1573:E1573"/>
    <mergeCell ref="C1574:E1574"/>
    <mergeCell ref="B1575:B1576"/>
    <mergeCell ref="C1575:E1575"/>
    <mergeCell ref="C1576:E1576"/>
    <mergeCell ref="C1577:E1577"/>
    <mergeCell ref="C1591:E1591"/>
    <mergeCell ref="C1592:E1592"/>
    <mergeCell ref="C1593:E1593"/>
    <mergeCell ref="C1594:E1594"/>
    <mergeCell ref="B1590:B1591"/>
    <mergeCell ref="B1592:B1593"/>
    <mergeCell ref="B1594:B1595"/>
    <mergeCell ref="B1596:B1597"/>
    <mergeCell ref="B1598:B1599"/>
    <mergeCell ref="B1600:B1601"/>
    <mergeCell ref="C1601:E1601"/>
    <mergeCell ref="B1602:B1603"/>
    <mergeCell ref="C1602:E1602"/>
    <mergeCell ref="C1603:E1603"/>
    <mergeCell ref="C1589:E1589"/>
    <mergeCell ref="C1590:E1590"/>
    <mergeCell ref="C1579:E1579"/>
    <mergeCell ref="C1580:E1580"/>
    <mergeCell ref="C1610:E1610"/>
    <mergeCell ref="C1611:E1611"/>
    <mergeCell ref="B1606:B1607"/>
    <mergeCell ref="C1606:E1606"/>
    <mergeCell ref="C1607:E1607"/>
    <mergeCell ref="C1608:E1608"/>
    <mergeCell ref="C1609:E1609"/>
    <mergeCell ref="B1613:E1613"/>
    <mergeCell ref="B1614:E1614"/>
    <mergeCell ref="C1615:D1615"/>
    <mergeCell ref="C1616:D1616"/>
    <mergeCell ref="C1600:E1600"/>
    <mergeCell ref="B1604:B1605"/>
    <mergeCell ref="C1604:E1604"/>
    <mergeCell ref="C1605:E1605"/>
    <mergeCell ref="C1595:E1595"/>
    <mergeCell ref="C1596:E1596"/>
    <mergeCell ref="C1597:E1597"/>
    <mergeCell ref="C1598:E1598"/>
    <mergeCell ref="C1599:E1599"/>
    <mergeCell ref="C1622:E1622"/>
    <mergeCell ref="C1623:E1623"/>
    <mergeCell ref="C1624:E1624"/>
    <mergeCell ref="C1625:E1625"/>
    <mergeCell ref="C1620:E1620"/>
    <mergeCell ref="C1621:E1621"/>
    <mergeCell ref="A1619:E1619"/>
    <mergeCell ref="B1621:B1622"/>
    <mergeCell ref="B1623:B1624"/>
    <mergeCell ref="B1625:B1626"/>
    <mergeCell ref="C1626:E1626"/>
    <mergeCell ref="B1627:B1628"/>
    <mergeCell ref="C1627:E1627"/>
    <mergeCell ref="C1628:E1628"/>
    <mergeCell ref="B1629:B1630"/>
    <mergeCell ref="C1629:E1629"/>
    <mergeCell ref="C1630:E1630"/>
    <mergeCell ref="C1671:E1671"/>
    <mergeCell ref="C1672:E1672"/>
    <mergeCell ref="C1673:E1673"/>
    <mergeCell ref="C1667:E1667"/>
    <mergeCell ref="C1668:E1668"/>
    <mergeCell ref="C1669:E1669"/>
    <mergeCell ref="C1670:E1670"/>
    <mergeCell ref="C1663:E1663"/>
    <mergeCell ref="C1664:E1664"/>
    <mergeCell ref="C1665:E1665"/>
    <mergeCell ref="C1666:E1666"/>
    <mergeCell ref="B1662:B1663"/>
    <mergeCell ref="B1664:B1665"/>
    <mergeCell ref="B1666:B1667"/>
    <mergeCell ref="B1668:B1669"/>
    <mergeCell ref="C1659:E1659"/>
    <mergeCell ref="C1660:E1660"/>
    <mergeCell ref="C1661:E1661"/>
    <mergeCell ref="C1662:E1662"/>
    <mergeCell ref="B1660:B1661"/>
    <mergeCell ref="B1658:B1659"/>
    <mergeCell ref="C1658:E1658"/>
    <mergeCell ref="B1693:B1694"/>
    <mergeCell ref="C1693:E1693"/>
    <mergeCell ref="C1694:E1694"/>
    <mergeCell ref="B1695:B1696"/>
    <mergeCell ref="C1695:E1695"/>
    <mergeCell ref="C1696:E1696"/>
    <mergeCell ref="B1689:B1690"/>
    <mergeCell ref="C1689:E1689"/>
    <mergeCell ref="C1690:E1690"/>
    <mergeCell ref="B1691:B1692"/>
    <mergeCell ref="C1691:E1691"/>
    <mergeCell ref="C1692:E1692"/>
    <mergeCell ref="B1675:E1675"/>
    <mergeCell ref="B1676:E1676"/>
    <mergeCell ref="C1677:D1677"/>
    <mergeCell ref="C1678:D1678"/>
    <mergeCell ref="A1681:E1681"/>
    <mergeCell ref="C1682:E1682"/>
    <mergeCell ref="B1683:B1684"/>
    <mergeCell ref="C1683:E1683"/>
    <mergeCell ref="C1684:E1684"/>
    <mergeCell ref="B1685:B1686"/>
    <mergeCell ref="C1685:E1685"/>
    <mergeCell ref="C1686:E1686"/>
    <mergeCell ref="B1687:B1688"/>
    <mergeCell ref="C1687:E1687"/>
    <mergeCell ref="C1688:E1688"/>
    <mergeCell ref="B1716:B1717"/>
    <mergeCell ref="C1716:E1716"/>
    <mergeCell ref="C1717:E1717"/>
    <mergeCell ref="B1718:B1719"/>
    <mergeCell ref="C1718:E1718"/>
    <mergeCell ref="C1719:E1719"/>
    <mergeCell ref="B1714:B1715"/>
    <mergeCell ref="C1714:E1714"/>
    <mergeCell ref="C1715:E1715"/>
    <mergeCell ref="C1701:E1701"/>
    <mergeCell ref="C1702:E1702"/>
    <mergeCell ref="C1703:E1703"/>
    <mergeCell ref="C1704:E1704"/>
    <mergeCell ref="B1697:B1698"/>
    <mergeCell ref="C1697:E1697"/>
    <mergeCell ref="C1698:E1698"/>
    <mergeCell ref="B1699:B1700"/>
    <mergeCell ref="C1699:E1699"/>
    <mergeCell ref="C1700:E1700"/>
    <mergeCell ref="B1706:E1706"/>
    <mergeCell ref="B1707:E1707"/>
    <mergeCell ref="C1708:D1708"/>
    <mergeCell ref="C1709:D1709"/>
    <mergeCell ref="A1712:E1712"/>
    <mergeCell ref="C1713:E1713"/>
    <mergeCell ref="B1728:B1729"/>
    <mergeCell ref="C1728:E1728"/>
    <mergeCell ref="C1729:E1729"/>
    <mergeCell ref="B1730:B1731"/>
    <mergeCell ref="C1730:E1730"/>
    <mergeCell ref="C1731:E1731"/>
    <mergeCell ref="B1724:B1725"/>
    <mergeCell ref="C1724:E1724"/>
    <mergeCell ref="C1725:E1725"/>
    <mergeCell ref="B1726:B1727"/>
    <mergeCell ref="C1726:E1726"/>
    <mergeCell ref="C1727:E1727"/>
    <mergeCell ref="B1720:B1721"/>
    <mergeCell ref="C1720:E1720"/>
    <mergeCell ref="C1721:E1721"/>
    <mergeCell ref="B1722:B1723"/>
    <mergeCell ref="C1722:E1722"/>
    <mergeCell ref="C1723:E1723"/>
    <mergeCell ref="C1750:E1750"/>
    <mergeCell ref="C1751:E1751"/>
    <mergeCell ref="C1752:E1752"/>
    <mergeCell ref="C1753:E1753"/>
    <mergeCell ref="B1755:B1756"/>
    <mergeCell ref="B1757:B1758"/>
    <mergeCell ref="B1759:B1760"/>
    <mergeCell ref="C1746:E1746"/>
    <mergeCell ref="C1747:E1747"/>
    <mergeCell ref="C1748:E1748"/>
    <mergeCell ref="C1749:E1749"/>
    <mergeCell ref="C1739:D1739"/>
    <mergeCell ref="C1744:E1744"/>
    <mergeCell ref="C1745:E1745"/>
    <mergeCell ref="C1732:E1732"/>
    <mergeCell ref="C1733:E1733"/>
    <mergeCell ref="C1734:E1734"/>
    <mergeCell ref="C1735:E1735"/>
    <mergeCell ref="B1737:E1737"/>
    <mergeCell ref="B1738:E1738"/>
    <mergeCell ref="C1740:D1740"/>
    <mergeCell ref="A1743:E1743"/>
    <mergeCell ref="B1745:B1746"/>
    <mergeCell ref="B1747:B1748"/>
    <mergeCell ref="B1749:B1750"/>
    <mergeCell ref="B1751:B1752"/>
    <mergeCell ref="C1762:E1762"/>
    <mergeCell ref="C1763:E1763"/>
    <mergeCell ref="C1764:E1764"/>
    <mergeCell ref="C1765:E1765"/>
    <mergeCell ref="B1761:B1762"/>
    <mergeCell ref="C1766:E1766"/>
    <mergeCell ref="B1768:E1768"/>
    <mergeCell ref="B1769:E1769"/>
    <mergeCell ref="C1770:D1770"/>
    <mergeCell ref="C1771:D1771"/>
    <mergeCell ref="A1774:E1774"/>
    <mergeCell ref="C1758:E1758"/>
    <mergeCell ref="C1759:E1759"/>
    <mergeCell ref="C1760:E1760"/>
    <mergeCell ref="C1761:E1761"/>
    <mergeCell ref="C1754:E1754"/>
    <mergeCell ref="C1755:E1755"/>
    <mergeCell ref="C1756:E1756"/>
    <mergeCell ref="C1757:E1757"/>
    <mergeCell ref="B1753:B1754"/>
    <mergeCell ref="C1781:E1781"/>
    <mergeCell ref="C1782:E1782"/>
    <mergeCell ref="C1783:E1783"/>
    <mergeCell ref="C1784:E1784"/>
    <mergeCell ref="C1777:E1777"/>
    <mergeCell ref="C1778:E1778"/>
    <mergeCell ref="C1779:E1779"/>
    <mergeCell ref="C1780:E1780"/>
    <mergeCell ref="B1776:B1777"/>
    <mergeCell ref="B1778:B1779"/>
    <mergeCell ref="B1780:B1781"/>
    <mergeCell ref="B1782:B1783"/>
    <mergeCell ref="B1784:B1785"/>
    <mergeCell ref="B1786:B1787"/>
    <mergeCell ref="B1788:B1789"/>
    <mergeCell ref="C1775:E1775"/>
    <mergeCell ref="C1776:E1776"/>
    <mergeCell ref="C1791:E1791"/>
    <mergeCell ref="B1792:B1793"/>
    <mergeCell ref="C1792:E1792"/>
    <mergeCell ref="C1793:E1793"/>
    <mergeCell ref="C1794:E1794"/>
    <mergeCell ref="C1795:E1795"/>
    <mergeCell ref="C1796:E1796"/>
    <mergeCell ref="C1797:E1797"/>
    <mergeCell ref="B1799:E1799"/>
    <mergeCell ref="B1800:E1800"/>
    <mergeCell ref="C1801:D1801"/>
    <mergeCell ref="C1802:D1802"/>
    <mergeCell ref="C1785:E1785"/>
    <mergeCell ref="C1786:E1786"/>
    <mergeCell ref="C1787:E1787"/>
    <mergeCell ref="C1788:E1788"/>
    <mergeCell ref="C1789:E1789"/>
    <mergeCell ref="C1856:E1856"/>
    <mergeCell ref="C1857:E1857"/>
    <mergeCell ref="C1858:E1858"/>
    <mergeCell ref="C1859:E1859"/>
    <mergeCell ref="B1854:B1855"/>
    <mergeCell ref="C1854:E1854"/>
    <mergeCell ref="C1855:E1855"/>
    <mergeCell ref="B1848:B1849"/>
    <mergeCell ref="C1848:E1848"/>
    <mergeCell ref="C1849:E1849"/>
    <mergeCell ref="B1850:B1851"/>
    <mergeCell ref="C1850:E1850"/>
    <mergeCell ref="C1851:E1851"/>
    <mergeCell ref="B1852:B1853"/>
    <mergeCell ref="C1852:E1852"/>
    <mergeCell ref="C1853:E1853"/>
    <mergeCell ref="C1842:E1842"/>
    <mergeCell ref="C1843:E1843"/>
    <mergeCell ref="C1844:E1844"/>
    <mergeCell ref="C1845:E1845"/>
    <mergeCell ref="B1842:B1843"/>
    <mergeCell ref="B1844:B1845"/>
    <mergeCell ref="B1846:B1847"/>
    <mergeCell ref="C1846:E1846"/>
    <mergeCell ref="C1847:E1847"/>
    <mergeCell ref="A162:E162"/>
    <mergeCell ref="B164:B165"/>
    <mergeCell ref="B166:B167"/>
    <mergeCell ref="B168:B169"/>
    <mergeCell ref="B170:B171"/>
    <mergeCell ref="C171:E171"/>
    <mergeCell ref="B172:B173"/>
    <mergeCell ref="C172:E172"/>
    <mergeCell ref="C173:E173"/>
    <mergeCell ref="B187:E187"/>
    <mergeCell ref="B188:E188"/>
    <mergeCell ref="C189:D189"/>
    <mergeCell ref="C170:E170"/>
    <mergeCell ref="B174:B175"/>
    <mergeCell ref="C174:E174"/>
    <mergeCell ref="C175:E175"/>
    <mergeCell ref="C165:E165"/>
    <mergeCell ref="C166:E166"/>
    <mergeCell ref="C167:E167"/>
    <mergeCell ref="C168:E168"/>
    <mergeCell ref="C169:E169"/>
    <mergeCell ref="C163:E163"/>
    <mergeCell ref="C164:E164"/>
    <mergeCell ref="C153:E153"/>
    <mergeCell ref="C154:E154"/>
    <mergeCell ref="B149:B150"/>
    <mergeCell ref="C149:E149"/>
    <mergeCell ref="B209:B210"/>
    <mergeCell ref="B211:B212"/>
    <mergeCell ref="B218:E218"/>
    <mergeCell ref="B219:E219"/>
    <mergeCell ref="C220:D220"/>
    <mergeCell ref="C221:D221"/>
    <mergeCell ref="A224:E224"/>
    <mergeCell ref="B226:B227"/>
    <mergeCell ref="C226:E226"/>
    <mergeCell ref="C227:E227"/>
    <mergeCell ref="B228:B229"/>
    <mergeCell ref="C228:E228"/>
    <mergeCell ref="B230:B231"/>
    <mergeCell ref="C229:E229"/>
    <mergeCell ref="C230:E230"/>
    <mergeCell ref="C231:E231"/>
    <mergeCell ref="C225:E225"/>
    <mergeCell ref="C214:E214"/>
    <mergeCell ref="C215:E215"/>
    <mergeCell ref="C216:E216"/>
    <mergeCell ref="C210:E210"/>
    <mergeCell ref="C211:E211"/>
    <mergeCell ref="C212:E212"/>
    <mergeCell ref="C213:E213"/>
    <mergeCell ref="B156:E156"/>
    <mergeCell ref="B157:E157"/>
    <mergeCell ref="C158:D158"/>
    <mergeCell ref="C159:D159"/>
    <mergeCell ref="C367:E367"/>
    <mergeCell ref="C368:E368"/>
    <mergeCell ref="B373:E373"/>
    <mergeCell ref="B374:E374"/>
    <mergeCell ref="C375:D375"/>
    <mergeCell ref="C376:D376"/>
    <mergeCell ref="A379:E379"/>
    <mergeCell ref="B387:B388"/>
    <mergeCell ref="B389:B390"/>
    <mergeCell ref="B391:B392"/>
    <mergeCell ref="C391:E391"/>
    <mergeCell ref="C392:E392"/>
    <mergeCell ref="B393:B394"/>
    <mergeCell ref="C393:E393"/>
    <mergeCell ref="B395:B396"/>
    <mergeCell ref="B397:B398"/>
    <mergeCell ref="B404:E404"/>
    <mergeCell ref="B381:B382"/>
    <mergeCell ref="C381:E381"/>
    <mergeCell ref="C382:E382"/>
    <mergeCell ref="B383:B384"/>
    <mergeCell ref="C383:E383"/>
    <mergeCell ref="C384:E384"/>
    <mergeCell ref="C380:E380"/>
    <mergeCell ref="C369:E369"/>
    <mergeCell ref="C370:E370"/>
    <mergeCell ref="C371:E371"/>
    <mergeCell ref="B366:B367"/>
    <mergeCell ref="C366:E366"/>
    <mergeCell ref="B457:B458"/>
    <mergeCell ref="C457:E457"/>
    <mergeCell ref="C458:E458"/>
    <mergeCell ref="B459:B460"/>
    <mergeCell ref="C459:E459"/>
    <mergeCell ref="C460:E460"/>
    <mergeCell ref="B453:B454"/>
    <mergeCell ref="C453:E453"/>
    <mergeCell ref="C454:E454"/>
    <mergeCell ref="B455:B456"/>
    <mergeCell ref="C455:E455"/>
    <mergeCell ref="C456:E456"/>
    <mergeCell ref="B449:B450"/>
    <mergeCell ref="C449:E449"/>
    <mergeCell ref="C450:E450"/>
    <mergeCell ref="C642:E642"/>
    <mergeCell ref="B643:B644"/>
    <mergeCell ref="C643:E643"/>
    <mergeCell ref="C636:E636"/>
    <mergeCell ref="B637:B638"/>
    <mergeCell ref="C637:E637"/>
    <mergeCell ref="C638:E638"/>
    <mergeCell ref="B639:B640"/>
    <mergeCell ref="C639:E639"/>
    <mergeCell ref="C640:E640"/>
    <mergeCell ref="C616:E616"/>
    <mergeCell ref="C617:E617"/>
    <mergeCell ref="C618:E618"/>
    <mergeCell ref="C619:E619"/>
    <mergeCell ref="B621:E621"/>
    <mergeCell ref="B622:E622"/>
    <mergeCell ref="C623:D623"/>
    <mergeCell ref="B683:E683"/>
    <mergeCell ref="B684:E684"/>
    <mergeCell ref="C669:E669"/>
    <mergeCell ref="C670:E670"/>
    <mergeCell ref="C671:E671"/>
    <mergeCell ref="C672:E672"/>
    <mergeCell ref="C681:E681"/>
    <mergeCell ref="C677:E677"/>
    <mergeCell ref="C678:E678"/>
    <mergeCell ref="C679:E679"/>
    <mergeCell ref="C680:E680"/>
    <mergeCell ref="C673:E673"/>
    <mergeCell ref="C674:E674"/>
    <mergeCell ref="C675:E675"/>
    <mergeCell ref="C676:E676"/>
    <mergeCell ref="B672:B673"/>
    <mergeCell ref="B674:B675"/>
    <mergeCell ref="B676:B677"/>
    <mergeCell ref="B668:B669"/>
    <mergeCell ref="C668:E668"/>
    <mergeCell ref="B745:E745"/>
    <mergeCell ref="B746:E746"/>
    <mergeCell ref="C747:D747"/>
    <mergeCell ref="A751:E751"/>
    <mergeCell ref="C752:E752"/>
    <mergeCell ref="B753:B754"/>
    <mergeCell ref="C753:E753"/>
    <mergeCell ref="C742:E742"/>
    <mergeCell ref="C743:E743"/>
    <mergeCell ref="B738:B739"/>
    <mergeCell ref="C738:E738"/>
    <mergeCell ref="C739:E739"/>
    <mergeCell ref="C740:E740"/>
    <mergeCell ref="C741:E741"/>
    <mergeCell ref="B734:B735"/>
    <mergeCell ref="C734:E734"/>
    <mergeCell ref="C735:E735"/>
    <mergeCell ref="B736:B737"/>
    <mergeCell ref="C736:E736"/>
    <mergeCell ref="C737:E737"/>
    <mergeCell ref="B924:B925"/>
    <mergeCell ref="B931:E931"/>
    <mergeCell ref="B932:E932"/>
    <mergeCell ref="C933:D933"/>
    <mergeCell ref="C934:D934"/>
    <mergeCell ref="A937:E937"/>
    <mergeCell ref="B939:B940"/>
    <mergeCell ref="B941:B942"/>
    <mergeCell ref="C941:E941"/>
    <mergeCell ref="C942:E942"/>
    <mergeCell ref="B943:B944"/>
    <mergeCell ref="C943:E943"/>
    <mergeCell ref="C940:E940"/>
    <mergeCell ref="C944:E944"/>
    <mergeCell ref="C938:E938"/>
    <mergeCell ref="C939:E939"/>
    <mergeCell ref="C927:E927"/>
    <mergeCell ref="C928:E928"/>
    <mergeCell ref="C929:E929"/>
    <mergeCell ref="C924:E924"/>
    <mergeCell ref="C925:E925"/>
    <mergeCell ref="C926:E926"/>
    <mergeCell ref="B1086:E1086"/>
    <mergeCell ref="B1087:E1087"/>
    <mergeCell ref="C1088:D1088"/>
    <mergeCell ref="C1089:D1089"/>
    <mergeCell ref="A1092:E1092"/>
    <mergeCell ref="B1102:B1103"/>
    <mergeCell ref="B1104:B1105"/>
    <mergeCell ref="B1106:B1107"/>
    <mergeCell ref="C1106:E1106"/>
    <mergeCell ref="C1107:E1107"/>
    <mergeCell ref="B1108:B1109"/>
    <mergeCell ref="C1108:E1108"/>
    <mergeCell ref="B1110:B1111"/>
    <mergeCell ref="B1117:E1117"/>
    <mergeCell ref="B1118:E1118"/>
    <mergeCell ref="C1119:D1119"/>
    <mergeCell ref="C1120:D1120"/>
    <mergeCell ref="B1098:B1099"/>
    <mergeCell ref="C1098:E1098"/>
    <mergeCell ref="C1099:E1099"/>
    <mergeCell ref="B1100:B1101"/>
    <mergeCell ref="C1100:E1100"/>
    <mergeCell ref="C1101:E1101"/>
    <mergeCell ref="B1094:B1095"/>
    <mergeCell ref="C1094:E1094"/>
    <mergeCell ref="C1095:E1095"/>
    <mergeCell ref="B1096:B1097"/>
    <mergeCell ref="C1096:E1096"/>
    <mergeCell ref="C1097:E1097"/>
    <mergeCell ref="C1093:E1093"/>
    <mergeCell ref="B1210:E1210"/>
    <mergeCell ref="B1211:E1211"/>
    <mergeCell ref="C1212:D1212"/>
    <mergeCell ref="C1213:D1213"/>
    <mergeCell ref="A1216:E1216"/>
    <mergeCell ref="C1217:E1217"/>
    <mergeCell ref="B1218:B1219"/>
    <mergeCell ref="C1218:E1218"/>
    <mergeCell ref="B1220:B1221"/>
    <mergeCell ref="B1222:B1223"/>
    <mergeCell ref="B1224:B1225"/>
    <mergeCell ref="B1226:B1227"/>
    <mergeCell ref="B1228:B1229"/>
    <mergeCell ref="B1230:B1231"/>
    <mergeCell ref="C1227:E1227"/>
    <mergeCell ref="C1228:E1228"/>
    <mergeCell ref="C1229:E1229"/>
    <mergeCell ref="C1230:E1230"/>
    <mergeCell ref="C1223:E1223"/>
    <mergeCell ref="C1224:E1224"/>
    <mergeCell ref="C1225:E1225"/>
    <mergeCell ref="C1226:E1226"/>
    <mergeCell ref="C1219:E1219"/>
    <mergeCell ref="C1220:E1220"/>
    <mergeCell ref="C1221:E1221"/>
    <mergeCell ref="C1222:E1222"/>
    <mergeCell ref="C1381:E1381"/>
    <mergeCell ref="C1382:E1382"/>
    <mergeCell ref="B1383:B1384"/>
    <mergeCell ref="C1383:E1383"/>
    <mergeCell ref="B1375:B1376"/>
    <mergeCell ref="C1375:E1375"/>
    <mergeCell ref="C1376:E1376"/>
    <mergeCell ref="C1377:E1377"/>
    <mergeCell ref="C1378:E1378"/>
    <mergeCell ref="C1379:E1379"/>
    <mergeCell ref="C1372:E1372"/>
    <mergeCell ref="B1373:B1374"/>
    <mergeCell ref="C1373:E1373"/>
    <mergeCell ref="C1374:E1374"/>
    <mergeCell ref="C1363:E1363"/>
    <mergeCell ref="C1359:E1359"/>
    <mergeCell ref="C1360:E1360"/>
    <mergeCell ref="C1361:E1361"/>
    <mergeCell ref="B1656:B1657"/>
    <mergeCell ref="C1656:E1656"/>
    <mergeCell ref="C1657:E1657"/>
    <mergeCell ref="C1825:E1825"/>
    <mergeCell ref="B1815:B1816"/>
    <mergeCell ref="C1815:E1815"/>
    <mergeCell ref="C1816:E1816"/>
    <mergeCell ref="C1817:E1817"/>
    <mergeCell ref="C1818:E1818"/>
    <mergeCell ref="C1819:E1819"/>
    <mergeCell ref="B1811:B1812"/>
    <mergeCell ref="C1811:E1811"/>
    <mergeCell ref="C1812:E1812"/>
    <mergeCell ref="B1813:B1814"/>
    <mergeCell ref="C1813:E1813"/>
    <mergeCell ref="H7:J9"/>
    <mergeCell ref="H11:K13"/>
    <mergeCell ref="A1805:E1805"/>
    <mergeCell ref="B1817:B1818"/>
    <mergeCell ref="B1819:B1820"/>
    <mergeCell ref="B1821:B1822"/>
    <mergeCell ref="C1821:E1821"/>
    <mergeCell ref="C1822:E1822"/>
    <mergeCell ref="B1823:B1824"/>
    <mergeCell ref="C1823:E1823"/>
    <mergeCell ref="C1806:E1806"/>
    <mergeCell ref="C1790:E1790"/>
    <mergeCell ref="B1790:B1791"/>
    <mergeCell ref="C1208:E1208"/>
    <mergeCell ref="C1204:E1204"/>
    <mergeCell ref="C1205:E1205"/>
    <mergeCell ref="C1357:E1357"/>
    <mergeCell ref="C1632:E1632"/>
    <mergeCell ref="B1633:B1634"/>
    <mergeCell ref="C1633:E1633"/>
    <mergeCell ref="B1635:B1636"/>
    <mergeCell ref="B1637:B1638"/>
    <mergeCell ref="C1652:E1652"/>
    <mergeCell ref="C1653:E1653"/>
    <mergeCell ref="C1654:E1654"/>
    <mergeCell ref="C1655:E1655"/>
    <mergeCell ref="C1651:E1651"/>
    <mergeCell ref="C1640:E1640"/>
    <mergeCell ref="C1641:E1641"/>
    <mergeCell ref="C1642:E1642"/>
    <mergeCell ref="C1636:E1636"/>
    <mergeCell ref="C1637:E1637"/>
    <mergeCell ref="C1638:E1638"/>
    <mergeCell ref="C1639:E1639"/>
    <mergeCell ref="B1644:E1644"/>
    <mergeCell ref="B1645:E1645"/>
    <mergeCell ref="C1646:D1646"/>
    <mergeCell ref="C1647:D1647"/>
    <mergeCell ref="A1650:E1650"/>
    <mergeCell ref="B1652:B1653"/>
    <mergeCell ref="B1654:B1655"/>
    <mergeCell ref="C1635:E1635"/>
    <mergeCell ref="B1631:B1632"/>
    <mergeCell ref="C1631:E1631"/>
    <mergeCell ref="C1634:E1634"/>
    <mergeCell ref="B1838:B1839"/>
    <mergeCell ref="C1838:E1838"/>
    <mergeCell ref="C1839:E1839"/>
    <mergeCell ref="B1840:B1841"/>
    <mergeCell ref="C1840:E1840"/>
    <mergeCell ref="C1841:E1841"/>
    <mergeCell ref="C1837:E1837"/>
    <mergeCell ref="C1826:E1826"/>
    <mergeCell ref="C1827:E1827"/>
    <mergeCell ref="C1828:E1828"/>
    <mergeCell ref="C1820:E1820"/>
    <mergeCell ref="C1824:E1824"/>
    <mergeCell ref="C1814:E1814"/>
    <mergeCell ref="B1807:B1808"/>
    <mergeCell ref="C1807:E1807"/>
    <mergeCell ref="C1808:E1808"/>
    <mergeCell ref="B1809:B1810"/>
    <mergeCell ref="C1809:E1809"/>
    <mergeCell ref="C1810:E1810"/>
    <mergeCell ref="B1830:E1830"/>
    <mergeCell ref="B1831:E1831"/>
    <mergeCell ref="C1832:D1832"/>
    <mergeCell ref="C1833:D1833"/>
    <mergeCell ref="A1836:E1836"/>
    <mergeCell ref="H38:J40"/>
    <mergeCell ref="H42:K44"/>
    <mergeCell ref="H69:J71"/>
    <mergeCell ref="H73:K75"/>
    <mergeCell ref="H100:J102"/>
    <mergeCell ref="H104:K106"/>
    <mergeCell ref="H131:J133"/>
    <mergeCell ref="H135:K137"/>
    <mergeCell ref="H162:J164"/>
    <mergeCell ref="H166:K168"/>
    <mergeCell ref="H193:J195"/>
    <mergeCell ref="H197:K199"/>
    <mergeCell ref="H224:J226"/>
    <mergeCell ref="H228:K230"/>
    <mergeCell ref="H255:J257"/>
    <mergeCell ref="H259:K261"/>
    <mergeCell ref="H286:J288"/>
    <mergeCell ref="H290:K292"/>
    <mergeCell ref="H317:J319"/>
    <mergeCell ref="H321:K323"/>
    <mergeCell ref="H348:J350"/>
    <mergeCell ref="H352:K354"/>
    <mergeCell ref="H379:J381"/>
    <mergeCell ref="H383:K385"/>
    <mergeCell ref="H410:J412"/>
    <mergeCell ref="H414:K416"/>
    <mergeCell ref="H441:J443"/>
    <mergeCell ref="H445:K447"/>
    <mergeCell ref="H472:J474"/>
    <mergeCell ref="H476:K478"/>
    <mergeCell ref="H503:J505"/>
    <mergeCell ref="H507:K509"/>
    <mergeCell ref="H534:J536"/>
    <mergeCell ref="H538:K540"/>
    <mergeCell ref="H565:J567"/>
    <mergeCell ref="H569:K571"/>
    <mergeCell ref="H596:J598"/>
    <mergeCell ref="H600:K602"/>
    <mergeCell ref="H627:J629"/>
    <mergeCell ref="H631:K633"/>
    <mergeCell ref="H658:J660"/>
    <mergeCell ref="H662:K664"/>
    <mergeCell ref="H689:J691"/>
    <mergeCell ref="H693:K695"/>
    <mergeCell ref="H720:J722"/>
    <mergeCell ref="H724:K726"/>
    <mergeCell ref="H751:J753"/>
    <mergeCell ref="H755:K757"/>
    <mergeCell ref="H782:J784"/>
    <mergeCell ref="H786:K788"/>
    <mergeCell ref="H813:J815"/>
    <mergeCell ref="H817:K819"/>
    <mergeCell ref="H844:J846"/>
    <mergeCell ref="H848:K850"/>
    <mergeCell ref="H875:J877"/>
    <mergeCell ref="H879:K881"/>
    <mergeCell ref="H906:J908"/>
    <mergeCell ref="H910:K912"/>
    <mergeCell ref="H937:J939"/>
    <mergeCell ref="H941:K943"/>
    <mergeCell ref="H968:J970"/>
    <mergeCell ref="H972:K974"/>
    <mergeCell ref="H999:J1001"/>
    <mergeCell ref="H1003:K1005"/>
    <mergeCell ref="H1030:J1032"/>
    <mergeCell ref="H1034:K1036"/>
    <mergeCell ref="H1061:J1063"/>
    <mergeCell ref="H1065:K1067"/>
    <mergeCell ref="H1592:K1594"/>
    <mergeCell ref="H1092:J1094"/>
    <mergeCell ref="H1096:K1098"/>
    <mergeCell ref="H1123:J1125"/>
    <mergeCell ref="H1127:K1129"/>
    <mergeCell ref="H1154:J1156"/>
    <mergeCell ref="H1158:K1160"/>
    <mergeCell ref="H1185:J1187"/>
    <mergeCell ref="H1189:K1191"/>
    <mergeCell ref="H1216:J1218"/>
    <mergeCell ref="H1220:K1222"/>
    <mergeCell ref="H1247:J1249"/>
    <mergeCell ref="H1251:K1253"/>
    <mergeCell ref="H1278:J1280"/>
    <mergeCell ref="H1282:K1284"/>
    <mergeCell ref="H1309:J1311"/>
    <mergeCell ref="H1313:K1315"/>
    <mergeCell ref="H1340:J1342"/>
    <mergeCell ref="H1619:J1621"/>
    <mergeCell ref="H1623:K1625"/>
    <mergeCell ref="H1650:J1652"/>
    <mergeCell ref="H1654:K1656"/>
    <mergeCell ref="H1681:J1683"/>
    <mergeCell ref="H1685:K1687"/>
    <mergeCell ref="H1712:J1714"/>
    <mergeCell ref="H1716:K1718"/>
    <mergeCell ref="H1743:J1745"/>
    <mergeCell ref="H1747:K1749"/>
    <mergeCell ref="H1774:J1776"/>
    <mergeCell ref="H1778:K1780"/>
    <mergeCell ref="H1805:J1807"/>
    <mergeCell ref="H1809:K1811"/>
    <mergeCell ref="H1836:J1838"/>
    <mergeCell ref="H1840:K1842"/>
    <mergeCell ref="H1344:K1346"/>
    <mergeCell ref="H1371:J1373"/>
    <mergeCell ref="H1375:K1377"/>
    <mergeCell ref="H1402:J1404"/>
    <mergeCell ref="H1406:K1408"/>
    <mergeCell ref="H1433:J1435"/>
    <mergeCell ref="H1437:K1439"/>
    <mergeCell ref="H1464:J1466"/>
    <mergeCell ref="H1468:K1470"/>
    <mergeCell ref="H1495:J1497"/>
    <mergeCell ref="H1499:K1501"/>
    <mergeCell ref="H1526:J1528"/>
    <mergeCell ref="H1530:K1532"/>
    <mergeCell ref="H1557:J1559"/>
    <mergeCell ref="H1561:K1563"/>
    <mergeCell ref="H1588:J1590"/>
    <mergeCell ref="B1861:E1861"/>
    <mergeCell ref="B1862:E1862"/>
    <mergeCell ref="C1863:D1863"/>
    <mergeCell ref="C1864:D1864"/>
    <mergeCell ref="A1867:E1867"/>
    <mergeCell ref="H1867:J1869"/>
    <mergeCell ref="C1868:E1868"/>
    <mergeCell ref="B1869:B1870"/>
    <mergeCell ref="C1869:E1869"/>
    <mergeCell ref="C1870:E1870"/>
    <mergeCell ref="B1871:B1872"/>
    <mergeCell ref="C1871:E1871"/>
    <mergeCell ref="H1871:K1873"/>
    <mergeCell ref="C1872:E1872"/>
    <mergeCell ref="B1873:B1874"/>
    <mergeCell ref="C1873:E1873"/>
    <mergeCell ref="C1874:E1874"/>
    <mergeCell ref="B1875:B1876"/>
    <mergeCell ref="C1875:E1875"/>
    <mergeCell ref="C1876:E1876"/>
    <mergeCell ref="B1877:B1878"/>
    <mergeCell ref="C1877:E1877"/>
    <mergeCell ref="C1878:E1878"/>
    <mergeCell ref="B1879:B1880"/>
    <mergeCell ref="C1879:E1879"/>
    <mergeCell ref="C1880:E1880"/>
    <mergeCell ref="B1881:B1882"/>
    <mergeCell ref="C1881:E1881"/>
    <mergeCell ref="C1882:E1882"/>
    <mergeCell ref="B1883:B1884"/>
    <mergeCell ref="C1883:E1883"/>
    <mergeCell ref="C1884:E1884"/>
    <mergeCell ref="B1885:B1886"/>
    <mergeCell ref="C1885:E1885"/>
    <mergeCell ref="C1886:E1886"/>
    <mergeCell ref="C1887:E1887"/>
    <mergeCell ref="C1888:E1888"/>
    <mergeCell ref="C1889:E1889"/>
    <mergeCell ref="C1890:E1890"/>
    <mergeCell ref="B1892:E1892"/>
    <mergeCell ref="B1893:E1893"/>
    <mergeCell ref="C1894:D1894"/>
    <mergeCell ref="C1895:D1895"/>
    <mergeCell ref="A1898:E1898"/>
    <mergeCell ref="H1898:J1900"/>
    <mergeCell ref="C1899:E1899"/>
    <mergeCell ref="B1900:B1901"/>
    <mergeCell ref="C1900:E1900"/>
    <mergeCell ref="C1901:E1901"/>
    <mergeCell ref="B1902:B1903"/>
    <mergeCell ref="C1902:E1902"/>
    <mergeCell ref="H1902:K1904"/>
    <mergeCell ref="C1903:E1903"/>
    <mergeCell ref="B1904:B1905"/>
    <mergeCell ref="C1904:E1904"/>
    <mergeCell ref="C1905:E1905"/>
    <mergeCell ref="B1906:B1907"/>
    <mergeCell ref="C1906:E1906"/>
    <mergeCell ref="C1907:E1907"/>
    <mergeCell ref="B1908:B1909"/>
    <mergeCell ref="C1908:E1908"/>
    <mergeCell ref="C1909:E1909"/>
    <mergeCell ref="B1910:B1911"/>
    <mergeCell ref="C1910:E1910"/>
    <mergeCell ref="C1911:E1911"/>
    <mergeCell ref="B1912:B1913"/>
    <mergeCell ref="C1912:E1912"/>
    <mergeCell ref="C1913:E1913"/>
    <mergeCell ref="B1914:B1915"/>
    <mergeCell ref="C1914:E1914"/>
    <mergeCell ref="C1915:E1915"/>
    <mergeCell ref="B1916:B1917"/>
    <mergeCell ref="C1916:E1916"/>
    <mergeCell ref="C1917:E1917"/>
    <mergeCell ref="C1918:E1918"/>
    <mergeCell ref="C1919:E1919"/>
    <mergeCell ref="C1920:E1920"/>
    <mergeCell ref="C1921:E1921"/>
    <mergeCell ref="B1923:E1923"/>
    <mergeCell ref="B1924:E1924"/>
    <mergeCell ref="C1925:D1925"/>
    <mergeCell ref="C1926:D1926"/>
    <mergeCell ref="A1929:E1929"/>
    <mergeCell ref="H1929:J1931"/>
    <mergeCell ref="C1930:E1930"/>
    <mergeCell ref="B1931:B1932"/>
    <mergeCell ref="C1931:E1931"/>
    <mergeCell ref="C1932:E1932"/>
    <mergeCell ref="B1933:B1934"/>
    <mergeCell ref="C1933:E1933"/>
    <mergeCell ref="H1933:K1935"/>
    <mergeCell ref="C1934:E1934"/>
    <mergeCell ref="B1935:B1936"/>
    <mergeCell ref="C1935:E1935"/>
    <mergeCell ref="C1936:E1936"/>
    <mergeCell ref="B1937:B1938"/>
    <mergeCell ref="C1937:E1937"/>
    <mergeCell ref="C1938:E1938"/>
    <mergeCell ref="B1939:B1940"/>
    <mergeCell ref="C1939:E1939"/>
    <mergeCell ref="C1940:E1940"/>
    <mergeCell ref="B1941:B1942"/>
    <mergeCell ref="C1941:E1941"/>
    <mergeCell ref="C1942:E1942"/>
    <mergeCell ref="B1943:B1944"/>
    <mergeCell ref="C1943:E1943"/>
    <mergeCell ref="C1944:E1944"/>
    <mergeCell ref="B1945:B1946"/>
    <mergeCell ref="C1945:E1945"/>
    <mergeCell ref="C1946:E1946"/>
    <mergeCell ref="B1947:B1948"/>
    <mergeCell ref="C1947:E1947"/>
    <mergeCell ref="C1948:E1948"/>
    <mergeCell ref="C1949:E1949"/>
    <mergeCell ref="C1950:E1950"/>
    <mergeCell ref="C1951:E1951"/>
    <mergeCell ref="C1952:E1952"/>
    <mergeCell ref="B1954:E1954"/>
    <mergeCell ref="B1955:E1955"/>
    <mergeCell ref="C1956:D1956"/>
    <mergeCell ref="C1957:D1957"/>
    <mergeCell ref="A1960:E1960"/>
    <mergeCell ref="H1960:J1962"/>
    <mergeCell ref="C1961:E1961"/>
    <mergeCell ref="B1962:B1963"/>
    <mergeCell ref="C1962:E1962"/>
    <mergeCell ref="C1963:E1963"/>
    <mergeCell ref="B1964:B1965"/>
    <mergeCell ref="C1964:E1964"/>
    <mergeCell ref="H1964:K1966"/>
    <mergeCell ref="C1965:E1965"/>
    <mergeCell ref="B1966:B1967"/>
    <mergeCell ref="C1966:E1966"/>
    <mergeCell ref="C1967:E1967"/>
    <mergeCell ref="B1968:B1969"/>
    <mergeCell ref="C1968:E1968"/>
    <mergeCell ref="C1969:E1969"/>
    <mergeCell ref="B1970:B1971"/>
    <mergeCell ref="C1970:E1970"/>
    <mergeCell ref="C1971:E1971"/>
    <mergeCell ref="B1972:B1973"/>
    <mergeCell ref="C1972:E1972"/>
    <mergeCell ref="C1973:E1973"/>
    <mergeCell ref="B1974:B1975"/>
    <mergeCell ref="C1974:E1974"/>
    <mergeCell ref="C1975:E1975"/>
    <mergeCell ref="B1976:B1977"/>
    <mergeCell ref="C1976:E1976"/>
    <mergeCell ref="C1977:E1977"/>
    <mergeCell ref="B1978:B1979"/>
    <mergeCell ref="C1978:E1978"/>
    <mergeCell ref="C1979:E1979"/>
    <mergeCell ref="C1980:E1980"/>
    <mergeCell ref="C1981:E1981"/>
    <mergeCell ref="C1982:E1982"/>
    <mergeCell ref="C1983:E1983"/>
    <mergeCell ref="B1985:E1985"/>
    <mergeCell ref="B1986:E1986"/>
    <mergeCell ref="C1987:D1987"/>
    <mergeCell ref="C1988:D1988"/>
    <mergeCell ref="A1991:E1991"/>
    <mergeCell ref="H1991:J1993"/>
    <mergeCell ref="C1992:E1992"/>
    <mergeCell ref="B1993:B1994"/>
    <mergeCell ref="C1993:E1993"/>
    <mergeCell ref="C1994:E1994"/>
    <mergeCell ref="B1995:B1996"/>
    <mergeCell ref="C1995:E1995"/>
    <mergeCell ref="H1995:K1997"/>
    <mergeCell ref="C1996:E1996"/>
    <mergeCell ref="B1997:B1998"/>
    <mergeCell ref="C1997:E1997"/>
    <mergeCell ref="C1998:E1998"/>
    <mergeCell ref="B1999:B2000"/>
    <mergeCell ref="C1999:E1999"/>
    <mergeCell ref="C2000:E2000"/>
    <mergeCell ref="B2001:B2002"/>
    <mergeCell ref="C2001:E2001"/>
    <mergeCell ref="C2002:E2002"/>
    <mergeCell ref="B2003:B2004"/>
    <mergeCell ref="C2003:E2003"/>
    <mergeCell ref="C2004:E2004"/>
    <mergeCell ref="B2005:B2006"/>
    <mergeCell ref="C2005:E2005"/>
    <mergeCell ref="C2006:E2006"/>
    <mergeCell ref="B2007:B2008"/>
    <mergeCell ref="C2007:E2007"/>
    <mergeCell ref="C2008:E2008"/>
    <mergeCell ref="B2009:B2010"/>
    <mergeCell ref="C2009:E2009"/>
    <mergeCell ref="C2010:E2010"/>
    <mergeCell ref="C2011:E2011"/>
    <mergeCell ref="C2012:E2012"/>
    <mergeCell ref="C2013:E2013"/>
    <mergeCell ref="C2014:E2014"/>
    <mergeCell ref="B2016:E2016"/>
    <mergeCell ref="B2017:E2017"/>
    <mergeCell ref="C2018:D2018"/>
    <mergeCell ref="C2019:D2019"/>
    <mergeCell ref="A2022:E2022"/>
    <mergeCell ref="H2022:J2024"/>
    <mergeCell ref="C2023:E2023"/>
    <mergeCell ref="B2024:B2025"/>
    <mergeCell ref="C2024:E2024"/>
    <mergeCell ref="C2025:E2025"/>
    <mergeCell ref="B2026:B2027"/>
    <mergeCell ref="C2026:E2026"/>
    <mergeCell ref="H2026:K2028"/>
    <mergeCell ref="C2027:E2027"/>
    <mergeCell ref="B2028:B2029"/>
    <mergeCell ref="C2028:E2028"/>
    <mergeCell ref="C2029:E2029"/>
    <mergeCell ref="B2030:B2031"/>
    <mergeCell ref="C2030:E2030"/>
    <mergeCell ref="C2031:E2031"/>
    <mergeCell ref="B2032:B2033"/>
    <mergeCell ref="C2032:E2032"/>
    <mergeCell ref="C2033:E2033"/>
    <mergeCell ref="B2034:B2035"/>
    <mergeCell ref="C2034:E2034"/>
    <mergeCell ref="C2035:E2035"/>
    <mergeCell ref="B2036:B2037"/>
    <mergeCell ref="C2036:E2036"/>
    <mergeCell ref="C2037:E2037"/>
    <mergeCell ref="B2038:B2039"/>
    <mergeCell ref="C2038:E2038"/>
    <mergeCell ref="C2039:E2039"/>
    <mergeCell ref="B2040:B2041"/>
    <mergeCell ref="C2040:E2040"/>
    <mergeCell ref="C2041:E2041"/>
    <mergeCell ref="C2042:E2042"/>
    <mergeCell ref="C2043:E2043"/>
    <mergeCell ref="C2044:E2044"/>
    <mergeCell ref="C2045:E2045"/>
    <mergeCell ref="B2047:E2047"/>
    <mergeCell ref="B2048:E2048"/>
    <mergeCell ref="C2049:D2049"/>
    <mergeCell ref="C2050:D2050"/>
    <mergeCell ref="A2053:E2053"/>
    <mergeCell ref="H2053:J2055"/>
    <mergeCell ref="C2054:E2054"/>
    <mergeCell ref="B2055:B2056"/>
    <mergeCell ref="C2055:E2055"/>
    <mergeCell ref="C2056:E2056"/>
    <mergeCell ref="B2057:B2058"/>
    <mergeCell ref="C2057:E2057"/>
    <mergeCell ref="H2057:K2059"/>
    <mergeCell ref="C2058:E2058"/>
    <mergeCell ref="B2059:B2060"/>
    <mergeCell ref="C2059:E2059"/>
    <mergeCell ref="C2060:E2060"/>
    <mergeCell ref="B2061:B2062"/>
    <mergeCell ref="C2061:E2061"/>
    <mergeCell ref="C2062:E2062"/>
    <mergeCell ref="B2063:B2064"/>
    <mergeCell ref="C2063:E2063"/>
    <mergeCell ref="C2064:E2064"/>
    <mergeCell ref="B2065:B2066"/>
    <mergeCell ref="C2065:E2065"/>
    <mergeCell ref="C2066:E2066"/>
    <mergeCell ref="B2067:B2068"/>
    <mergeCell ref="C2067:E2067"/>
    <mergeCell ref="C2068:E2068"/>
    <mergeCell ref="B2069:B2070"/>
    <mergeCell ref="C2069:E2069"/>
    <mergeCell ref="C2070:E2070"/>
    <mergeCell ref="B2071:B2072"/>
    <mergeCell ref="C2071:E2071"/>
    <mergeCell ref="C2072:E2072"/>
    <mergeCell ref="C2073:E2073"/>
    <mergeCell ref="C2074:E2074"/>
    <mergeCell ref="C2075:E2075"/>
    <mergeCell ref="C2076:E2076"/>
    <mergeCell ref="B2078:E2078"/>
    <mergeCell ref="B2079:E2079"/>
    <mergeCell ref="C2080:D2080"/>
    <mergeCell ref="C2081:D2081"/>
    <mergeCell ref="A2084:E2084"/>
    <mergeCell ref="H2084:J2086"/>
    <mergeCell ref="C2085:E2085"/>
    <mergeCell ref="B2086:B2087"/>
    <mergeCell ref="C2086:E2086"/>
    <mergeCell ref="C2087:E2087"/>
    <mergeCell ref="B2088:B2089"/>
    <mergeCell ref="C2088:E2088"/>
    <mergeCell ref="H2088:K2090"/>
    <mergeCell ref="C2089:E2089"/>
    <mergeCell ref="B2090:B2091"/>
    <mergeCell ref="C2090:E2090"/>
    <mergeCell ref="C2091:E2091"/>
    <mergeCell ref="B2092:B2093"/>
    <mergeCell ref="C2092:E2092"/>
    <mergeCell ref="C2093:E2093"/>
    <mergeCell ref="B2094:B2095"/>
    <mergeCell ref="C2094:E2094"/>
    <mergeCell ref="C2095:E2095"/>
    <mergeCell ref="B2096:B2097"/>
    <mergeCell ref="C2096:E2096"/>
    <mergeCell ref="C2097:E2097"/>
    <mergeCell ref="B2098:B2099"/>
    <mergeCell ref="C2098:E2098"/>
    <mergeCell ref="C2099:E2099"/>
    <mergeCell ref="B2100:B2101"/>
    <mergeCell ref="C2100:E2100"/>
    <mergeCell ref="C2101:E2101"/>
    <mergeCell ref="B2102:B2103"/>
    <mergeCell ref="C2102:E2102"/>
    <mergeCell ref="C2103:E2103"/>
    <mergeCell ref="C2104:E2104"/>
    <mergeCell ref="C2105:E2105"/>
    <mergeCell ref="C2106:E2106"/>
    <mergeCell ref="C2107:E2107"/>
    <mergeCell ref="B2109:E2109"/>
    <mergeCell ref="B2110:E2110"/>
    <mergeCell ref="C2111:D2111"/>
    <mergeCell ref="C2112:D2112"/>
    <mergeCell ref="A2115:E2115"/>
    <mergeCell ref="H2115:J2117"/>
    <mergeCell ref="C2116:E2116"/>
    <mergeCell ref="B2117:B2118"/>
    <mergeCell ref="C2117:E2117"/>
    <mergeCell ref="C2118:E2118"/>
    <mergeCell ref="B2119:B2120"/>
    <mergeCell ref="C2119:E2119"/>
    <mergeCell ref="H2119:K2121"/>
    <mergeCell ref="C2120:E2120"/>
    <mergeCell ref="B2121:B2122"/>
    <mergeCell ref="C2121:E2121"/>
    <mergeCell ref="C2122:E2122"/>
    <mergeCell ref="B2123:B2124"/>
    <mergeCell ref="C2123:E2123"/>
    <mergeCell ref="C2124:E2124"/>
    <mergeCell ref="B2125:B2126"/>
    <mergeCell ref="C2125:E2125"/>
    <mergeCell ref="C2126:E2126"/>
    <mergeCell ref="B2127:B2128"/>
    <mergeCell ref="C2127:E2127"/>
    <mergeCell ref="C2128:E2128"/>
    <mergeCell ref="B2129:B2130"/>
    <mergeCell ref="C2129:E2129"/>
    <mergeCell ref="C2130:E2130"/>
    <mergeCell ref="B2131:B2132"/>
    <mergeCell ref="C2131:E2131"/>
    <mergeCell ref="C2132:E2132"/>
    <mergeCell ref="B2133:B2134"/>
    <mergeCell ref="C2133:E2133"/>
    <mergeCell ref="C2134:E2134"/>
    <mergeCell ref="C2135:E2135"/>
    <mergeCell ref="C2136:E2136"/>
    <mergeCell ref="C2137:E2137"/>
    <mergeCell ref="C2138:E2138"/>
    <mergeCell ref="B2140:E2140"/>
    <mergeCell ref="B2141:E2141"/>
    <mergeCell ref="C2142:D2142"/>
    <mergeCell ref="C2143:D2143"/>
    <mergeCell ref="A2146:E2146"/>
    <mergeCell ref="H2146:J2148"/>
    <mergeCell ref="C2147:E2147"/>
    <mergeCell ref="B2148:B2149"/>
    <mergeCell ref="C2148:E2148"/>
    <mergeCell ref="C2149:E2149"/>
    <mergeCell ref="B2150:B2151"/>
    <mergeCell ref="C2150:E2150"/>
    <mergeCell ref="H2150:K2152"/>
    <mergeCell ref="C2151:E2151"/>
    <mergeCell ref="B2152:B2153"/>
    <mergeCell ref="C2152:E2152"/>
    <mergeCell ref="C2153:E2153"/>
    <mergeCell ref="C2166:E2166"/>
    <mergeCell ref="C2167:E2167"/>
    <mergeCell ref="C2168:E2168"/>
    <mergeCell ref="C2169:E2169"/>
    <mergeCell ref="B2154:B2155"/>
    <mergeCell ref="C2154:E2154"/>
    <mergeCell ref="C2155:E2155"/>
    <mergeCell ref="B2156:B2157"/>
    <mergeCell ref="C2156:E2156"/>
    <mergeCell ref="C2157:E2157"/>
    <mergeCell ref="B2158:B2159"/>
    <mergeCell ref="C2158:E2158"/>
    <mergeCell ref="C2159:E2159"/>
    <mergeCell ref="B2160:B2161"/>
    <mergeCell ref="C2160:E2160"/>
    <mergeCell ref="C2161:E2161"/>
    <mergeCell ref="B2162:B2163"/>
    <mergeCell ref="C2162:E2162"/>
    <mergeCell ref="C2163:E2163"/>
    <mergeCell ref="B2164:B2165"/>
    <mergeCell ref="C2164:E2164"/>
    <mergeCell ref="C2165:E2165"/>
  </mergeCells>
  <dataValidations count="20">
    <dataValidation type="list" allowBlank="1" showInputMessage="1" showErrorMessage="1" sqref="E4 E66 E35 E97 E128 E159 E190 E221 E252 E283 E314 E376 E345 E407 E438 E469 E500 E531 E562 E593 E624 E686 E655 E717 E748 E779 E810 E841 E872 E903 E934 E996 E965 E1027 E1058 E1089 E1120 E1151 E1182 E1213 E1244 E1306 E1275 E1337 E1368 E1399 E1430 E1461 E1492 E1523 E1554 E1616 E1585 E1647 E1678 E1709 E1740 E1771 E1802 E1833 E1864 E1926 E1895 E1957 E1988 E2019 E2050 E2081 E2112 E2143" xr:uid="{00000000-0002-0000-0F00-000000000000}">
      <formula1>"मुलगा,मुलगी "</formula1>
    </dataValidation>
    <dataValidation type="list" allowBlank="1" showInputMessage="1" showErrorMessage="1" sqref="C9:E9 C2117:E2117 C40:E40 C71:E71 C102:E102 C133:E133 C164:E164 C195:E195 C226:E226 C257:E257 C288:E288 C319:E319 C350:E350 C381:E381 C412:E412 C443:E443 C474:E474 C505:E505 C536:E536 C567:E567 C598:E598 C629:E629 C660:E660 C691:E691 C722:E722 C753:E753 C784:E784 C815:E815 C846:E846 C877:E877 C908:E908 C939:E939 C970:E970 C1001:E1001 C1032:E1032 C1063:E1063 C1094:E1094 C1125:E1125 C1156:E1156 C1187:E1187 C1218:E1218 C1249:E1249 C1280:E1280 C1311:E1311 C1342:E1342 C1373:E1373 C1404:E1404 C1435:E1435 C1466:E1466 C1497:E1497 C1528:E1528 C1559:E1559 C1590:E1590 C1621:E1621 C1652:E1652 C1683:E1683 C1714:E1714 C1745:E1745 C1776:E1776 C1807:E1807 C1838:E1838 C1869:E1869 C1900:E1900 C1931:E1931 C1962:E1962 C1993:E1993 C2024:E2024 C2055:E2055 C2086:E2086 C2148:E2148" xr:uid="{00000000-0002-0000-0F00-000001000000}">
      <formula1>IF(E4="मुलगा",Mb,Mg)</formula1>
    </dataValidation>
    <dataValidation type="list" allowBlank="1" showInputMessage="1" showErrorMessage="1" sqref="C10:E10 C2118:E2118 C41:E41 C72:E72 C103:E103 C134:E134 C165:E165 C196:E196 C227:E227 C258:E258 C289:E289 C320:E320 C351:E351 C382:E382 C413:E413 C444:E444 C475:E475 C506:E506 C537:E537 C568:E568 C599:E599 C630:E630 C661:E661 C692:E692 C723:E723 C754:E754 C785:E785 C816:E816 C847:E847 C878:E878 C909:E909 C940:E940 C971:E971 C1002:E1002 C1033:E1033 C1064:E1064 C1095:E1095 C1126:E1126 C1157:E1157 C1188:E1188 C1219:E1219 C1250:E1250 C1281:E1281 C1312:E1312 C1343:E1343 C1374:E1374 C1405:E1405 C1436:E1436 C1467:E1467 C1498:E1498 C1529:E1529 C1560:E1560 C1591:E1591 C1622:E1622 C1653:E1653 C1684:E1684 C1715:E1715 C1746:E1746 C1777:E1777 C1808:E1808 C1839:E1839 C1870:E1870 C1901:E1901 C1932:E1932 C1963:E1963 C1994:E1994 C2025:E2025 C2056:E2056 C2087:E2087 C2149:E2149" xr:uid="{00000000-0002-0000-0F00-000002000000}">
      <formula1>IF(E4="मुलगा",Mb,Mg)</formula1>
    </dataValidation>
    <dataValidation type="list" allowBlank="1" showInputMessage="1" showErrorMessage="1" sqref="C11:E11 C2119:E2119 C42:E42 C73:E73 C104:E104 C135:E135 C166:E166 C197:E197 C228:E228 C259:E259 C290:E290 C321:E321 C352:E352 C383:E383 C414:E414 C445:E445 C476:E476 C507:E507 C538:E538 C569:E569 C600:E600 C631:E631 C662:E662 C693:E693 C724:E724 C755:E755 C786:E786 C817:E817 C848:E848 C879:E879 C910:E910 C941:E941 C972:E972 C1003:E1003 C1034:E1034 C1065:E1065 C1096:E1096 C1127:E1127 C1158:E1158 C1189:E1189 C1220:E1220 C1251:E1251 C1282:E1282 C1313:E1313 C1344:E1344 C1375:E1375 C1406:E1406 C1437:E1437 C1468:E1468 C1499:E1499 C1530:E1530 C1561:E1561 C1592:E1592 C1623:E1623 C1654:E1654 C1685:E1685 C1716:E1716 C1747:E1747 C1778:E1778 C1809:E1809 C1840:E1840 C1871:E1871 C1902:E1902 C1933:E1933 C1964:E1964 C1995:E1995 C2026:E2026 C2057:E2057 C2088:E2088 C2150:E2150" xr:uid="{00000000-0002-0000-0F00-000003000000}">
      <formula1>IF(E4="मुलगा",Hb,Hg)</formula1>
    </dataValidation>
    <dataValidation type="list" allowBlank="1" showInputMessage="1" showErrorMessage="1" sqref="C12:E12 C2120:E2120 C43:E43 C74:E74 C105:E105 C136:E136 C167:E167 C198:E198 C229:E229 C260:E260 C291:E291 C322:E322 C353:E353 C384:E384 C415:E415 C446:E446 C477:E477 C508:E508 C539:E539 C570:E570 C601:E601 C632:E632 C663:E663 C694:E694 C725:E725 C756:E756 C787:E787 C818:E818 C849:E849 C880:E880 C911:E911 C942:E942 C973:E973 C1004:E1004 C1035:E1035 C1066:E1066 C1097:E1097 C1128:E1128 C1159:E1159 C1190:E1190 C1221:E1221 C1252:E1252 C1283:E1283 C1314:E1314 C1345:E1345 C1376:E1376 C1407:E1407 C1438:E1438 C1469:E1469 C1500:E1500 C1531:E1531 C1562:E1562 C1593:E1593 C1624:E1624 C1655:E1655 C1686:E1686 C1717:E1717 C1748:E1748 C1779:E1779 C1810:E1810 C1841:E1841 C1872:E1872 C1903:E1903 C1934:E1934 C1965:E1965 C1996:E1996 C2027:E2027 C2058:E2058 C2089:E2089 C2151:E2151" xr:uid="{00000000-0002-0000-0F00-000004000000}">
      <formula1>IF(E4="मुलगा",Hb,Hg)</formula1>
    </dataValidation>
    <dataValidation type="list" allowBlank="1" showInputMessage="1" showErrorMessage="1" sqref="C13:E13 C2121:E2121 C44:E44 C75:E75 C106:E106 C137:E137 C168:E168 C199:E199 C230:E230 C261:E261 C292:E292 C323:E323 C354:E354 C385:E385 C416:E416 C447:E447 C478:E478 C509:E509 C540:E540 C571:E571 C602:E602 C633:E633 C664:E664 C695:E695 C726:E726 C757:E757 C788:E788 C819:E819 C850:E850 C881:E881 C912:E912 C943:E943 C974:E974 C1005:E1005 C1036:E1036 C1067:E1067 C1098:E1098 C1129:E1129 C1160:E1160 C1191:E1191 C1222:E1222 C1253:E1253 C1284:E1284 C1315:E1315 C1346:E1346 C1377:E1377 C1408:E1408 C1439:E1439 C1470:E1470 C1501:E1501 C1532:E1532 C1563:E1563 C1594:E1594 C1625:E1625 C1656:E1656 C1687:E1687 C1718:E1718 C1749:E1749 C1780:E1780 C1811:E1811 C1842:E1842 C1873:E1873 C1904:E1904 C1935:E1935 C1966:E1966 C1997:E1997 C2028:E2028 C2059:E2059 C2090:E2090 C2152:E2152" xr:uid="{00000000-0002-0000-0F00-000005000000}">
      <formula1>IF(E4="मुलगा",Eb,Eg)</formula1>
    </dataValidation>
    <dataValidation type="list" allowBlank="1" showInputMessage="1" showErrorMessage="1" sqref="C14:E14 C2122:E2122 C45:E45 C76:E76 C107:E107 C138:E138 C169:E169 C200:E200 C231:E231 C262:E262 C293:E293 C324:E324 C355:E355 C386:E386 C417:E417 C448:E448 C479:E479 C510:E510 C541:E541 C572:E572 C603:E603 C634:E634 C665:E665 C696:E696 C727:E727 C758:E758 C789:E789 C820:E820 C851:E851 C882:E882 C913:E913 C944:E944 C975:E975 C1006:E1006 C1037:E1037 C1068:E1068 C1099:E1099 C1130:E1130 C1161:E1161 C1192:E1192 C1223:E1223 C1254:E1254 C1285:E1285 C1316:E1316 C1347:E1347 C1378:E1378 C1409:E1409 C1440:E1440 C1471:E1471 C1502:E1502 C1533:E1533 C1564:E1564 C1595:E1595 C1626:E1626 C1657:E1657 C1688:E1688 C1719:E1719 C1750:E1750 C1781:E1781 C1812:E1812 C1843:E1843 C1874:E1874 C1905:E1905 C1936:E1936 C1967:E1967 C1998:E1998 C2029:E2029 C2060:E2060 C2091:E2091 C2153:E2153" xr:uid="{00000000-0002-0000-0F00-000006000000}">
      <formula1>IF(E4="मुलगा",Eb,Eg)</formula1>
    </dataValidation>
    <dataValidation type="list" allowBlank="1" showInputMessage="1" showErrorMessage="1" sqref="C15:E15 C2123:E2123 C46:E46 C77:E77 C108:E108 C139:E139 C170:E170 C201:E201 C232:E232 C263:E263 C294:E294 C325:E325 C356:E356 C387:E387 C418:E418 C449:E449 C480:E480 C511:E511 C542:E542 C573:E573 C604:E604 C635:E635 C666:E666 C697:E697 C728:E728 C759:E759 C790:E790 C821:E821 C852:E852 C883:E883 C914:E914 C945:E945 C976:E976 C1007:E1007 C1038:E1038 C1069:E1069 C1100:E1100 C1131:E1131 C1162:E1162 C1193:E1193 C1224:E1224 C1255:E1255 C1286:E1286 C1317:E1317 C1348:E1348 C1379:E1379 C1410:E1410 C1441:E1441 C1472:E1472 C1503:E1503 C1534:E1534 C1565:E1565 C1596:E1596 C1627:E1627 C1658:E1658 C1689:E1689 C1720:E1720 C1751:E1751 C1782:E1782 C1813:E1813 C1844:E1844 C1875:E1875 C1906:E1906 C1937:E1937 C1968:E1968 C1999:E1999 C2030:E2030 C2061:E2061 C2092:E2092 C2154:E2154" xr:uid="{00000000-0002-0000-0F00-000007000000}">
      <formula1>IF(E4="मुलगा",Gb,Gg)</formula1>
    </dataValidation>
    <dataValidation type="list" allowBlank="1" showInputMessage="1" showErrorMessage="1" sqref="C16:E16 C2124:E2124 C47:E47 C78:E78 C109:E109 C140:E140 C171:E171 C202:E202 C233:E233 C264:E264 C295:E295 C326:E326 C357:E357 C388:E388 C419:E419 C450:E450 C481:E481 C512:E512 C543:E543 C574:E574 C605:E605 C636:E636 C667:E667 C698:E698 C729:E729 C760:E760 C791:E791 C822:E822 C853:E853 C884:E884 C915:E915 C946:E946 C977:E977 C1008:E1008 C1039:E1039 C1070:E1070 C1101:E1101 C1132:E1132 C1163:E1163 C1194:E1194 C1225:E1225 C1256:E1256 C1287:E1287 C1318:E1318 C1349:E1349 C1380:E1380 C1411:E1411 C1442:E1442 C1473:E1473 C1504:E1504 C1535:E1535 C1566:E1566 C1597:E1597 C1628:E1628 C1659:E1659 C1690:E1690 C1721:E1721 C1752:E1752 C1783:E1783 C1814:E1814 C1845:E1845 C1876:E1876 C1907:E1907 C1938:E1938 C1969:E1969 C2000:E2000 C2031:E2031 C2062:E2062 C2093:E2093 C2155:E2155" xr:uid="{00000000-0002-0000-0F00-000008000000}">
      <formula1>IF(E4="मुलगा",Gb,Gg)</formula1>
    </dataValidation>
    <dataValidation type="list" allowBlank="1" showInputMessage="1" showErrorMessage="1" sqref="C17:E17 C2125:E2125 C48:E48 C79:E79 C110:E110 C141:E141 C172:E172 C203:E203 C234:E234 C265:E265 C296:E296 C327:E327 C358:E358 C389:E389 C420:E420 C451:E451 C482:E482 C513:E513 C544:E544 C575:E575 C606:E606 C637:E637 C668:E668 C699:E699 C730:E730 C761:E761 C792:E792 C823:E823 C854:E854 C885:E885 C916:E916 C947:E947 C978:E978 C1009:E1009 C1040:E1040 C1071:E1071 C1102:E1102 C1133:E1133 C1164:E1164 C1195:E1195 C1226:E1226 C1257:E1257 C1288:E1288 C1319:E1319 C1350:E1350 C1381:E1381 C1412:E1412 C1443:E1443 C1474:E1474 C1505:E1505 C1536:E1536 C1567:E1567 C1598:E1598 C1629:E1629 C1660:E1660 C1691:E1691 C1722:E1722 C1753:E1753 C1784:E1784 C1815:E1815 C1846:E1846 C1877:E1877 C1908:E1908 C1939:E1939 C1970:E1970 C2001:E2001 C2032:E2032 C2063:E2063 C2094:E2094 C2156:E2156" xr:uid="{00000000-0002-0000-0F00-000009000000}">
      <formula1>IF(E4="मुलगा",Vb,Vg)</formula1>
    </dataValidation>
    <dataValidation type="list" allowBlank="1" showInputMessage="1" showErrorMessage="1" sqref="C18:E18 C2126:E2126 C49:E49 C80:E80 C111:E111 C142:E142 C173:E173 C204:E204 C235:E235 C266:E266 C297:E297 C328:E328 C359:E359 C390:E390 C421:E421 C452:E452 C483:E483 C514:E514 C545:E545 C576:E576 C607:E607 C638:E638 C669:E669 C700:E700 C731:E731 C762:E762 C793:E793 C824:E824 C855:E855 C886:E886 C917:E917 C948:E948 C979:E979 C1010:E1010 C1041:E1041 C1072:E1072 C1103:E1103 C1134:E1134 C1165:E1165 C1196:E1196 C1227:E1227 C1258:E1258 C1289:E1289 C1320:E1320 C1351:E1351 C1382:E1382 C1413:E1413 C1444:E1444 C1475:E1475 C1506:E1506 C1537:E1537 C1568:E1568 C1599:E1599 C1630:E1630 C1661:E1661 C1692:E1692 C1723:E1723 C1754:E1754 C1785:E1785 C1816:E1816 C1847:E1847 C1878:E1878 C1909:E1909 C1940:E1940 C1971:E1971 C2002:E2002 C2033:E2033 C2064:E2064 C2095:E2095 C2157:E2157" xr:uid="{00000000-0002-0000-0F00-00000A000000}">
      <formula1>IF(E4="मुलगा",Vb,Vg)</formula1>
    </dataValidation>
    <dataValidation type="list" allowBlank="1" showInputMessage="1" showErrorMessage="1" sqref="C19:E19 C2127:E2127 C50:E50 C81:E81 C112:E112 C143:E143 C174:E174 C205:E205 C236:E236 C267:E267 C298:E298 C329:E329 C360:E360 C391:E391 C422:E422 C453:E453 C484:E484 C515:E515 C546:E546 C577:E577 C608:E608 C639:E639 C670:E670 C701:E701 C732:E732 C763:E763 C794:E794 C825:E825 C856:E856 C887:E887 C918:E918 C949:E949 C980:E980 C1011:E1011 C1042:E1042 C1073:E1073 C1104:E1104 C1135:E1135 C1166:E1166 C1197:E1197 C1228:E1228 C1259:E1259 C1290:E1290 C1321:E1321 C1352:E1352 C1383:E1383 C1414:E1414 C1445:E1445 C1476:E1476 C1507:E1507 C1538:E1538 C1569:E1569 C1600:E1600 C1631:E1631 C1662:E1662 C1693:E1693 C1724:E1724 C1755:E1755 C1786:E1786 C1817:E1817 C1848:E1848 C1879:E1879 C1910:E1910 C1941:E1941 C1972:E1972 C2003:E2003 C2034:E2034 C2065:E2065 C2096:E2096 C2158:E2158" xr:uid="{00000000-0002-0000-0F00-00000B000000}">
      <formula1>IF(E4="मुलगा",Ib,Ig)</formula1>
    </dataValidation>
    <dataValidation type="list" allowBlank="1" showInputMessage="1" showErrorMessage="1" sqref="C20:E20 C2128:E2128 C51:E51 C82:E82 C113:E113 C144:E144 C175:E175 C206:E206 C237:E237 C268:E268 C299:E299 C330:E330 C361:E361 C392:E392 C423:E423 C454:E454 C485:E485 C516:E516 C547:E547 C578:E578 C609:E609 C640:E640 C671:E671 C702:E702 C733:E733 C764:E764 C795:E795 C826:E826 C857:E857 C888:E888 C919:E919 C950:E950 C981:E981 C1012:E1012 C1043:E1043 C1074:E1074 C1105:E1105 C1136:E1136 C1167:E1167 C1198:E1198 C1229:E1229 C1260:E1260 C1291:E1291 C1322:E1322 C1353:E1353 C1384:E1384 C1415:E1415 C1446:E1446 C1477:E1477 C1508:E1508 C1539:E1539 C1570:E1570 C1601:E1601 C1632:E1632 C1663:E1663 C1694:E1694 C1725:E1725 C1756:E1756 C1787:E1787 C1818:E1818 C1849:E1849 C1880:E1880 C1911:E1911 C1942:E1942 C1973:E1973 C2004:E2004 C2035:E2035 C2066:E2066 C2097:E2097 C2159:E2159" xr:uid="{00000000-0002-0000-0F00-00000C000000}">
      <formula1>IF(E4="मुलगा",Ib,Ig)</formula1>
    </dataValidation>
    <dataValidation type="list" allowBlank="1" showInputMessage="1" showErrorMessage="1" sqref="C21:E21 C2129:E2129 C52:E52 C83:E83 C114:E114 C145:E145 C176:E176 C207:E207 C238:E238 C269:E269 C300:E300 C331:E331 C362:E362 C393:E393 C424:E424 C455:E455 C486:E486 C517:E517 C548:E548 C579:E579 C610:E610 C641:E641 C672:E672 C703:E703 C734:E734 C765:E765 C796:E796 C827:E827 C858:E858 C889:E889 C920:E920 C951:E951 C982:E982 C1013:E1013 C1044:E1044 C1075:E1075 C1106:E1106 C1137:E1137 C1168:E1168 C1199:E1199 C1230:E1230 C1261:E1261 C1292:E1292 C1323:E1323 C1354:E1354 C1385:E1385 C1416:E1416 C1447:E1447 C1478:E1478 C1509:E1509 C1540:E1540 C1571:E1571 C1602:E1602 C1633:E1633 C1664:E1664 C1695:E1695 C1726:E1726 C1757:E1757 C1788:E1788 C1819:E1819 C1850:E1850 C1881:E1881 C1912:E1912 C1943:E1943 C1974:E1974 C2005:E2005 C2036:E2036 C2067:E2067 C2098:E2098 C2160:E2160" xr:uid="{00000000-0002-0000-0F00-00000D000000}">
      <formula1>IF(E4="मुलगा",Kb,Kg)</formula1>
    </dataValidation>
    <dataValidation type="list" allowBlank="1" showInputMessage="1" showErrorMessage="1" sqref="C22:E22 C2130:E2130 C53:E53 C84:E84 C115:E115 C146:E146 C177:E177 C208:E208 C239:E239 C270:E270 C301:E301 C332:E332 C363:E363 C394:E394 C425:E425 C456:E456 C487:E487 C518:E518 C549:E549 C580:E580 C611:E611 C642:E642 C673:E673 C704:E704 C735:E735 C766:E766 C797:E797 C828:E828 C859:E859 C890:E890 C921:E921 C952:E952 C983:E983 C1014:E1014 C1045:E1045 C1076:E1076 C1107:E1107 C1138:E1138 C1169:E1169 C1200:E1200 C1231:E1231 C1262:E1262 C1293:E1293 C1324:E1324 C1355:E1355 C1386:E1386 C1417:E1417 C1448:E1448 C1479:E1479 C1510:E1510 C1541:E1541 C1572:E1572 C1603:E1603 C1634:E1634 C1665:E1665 C1696:E1696 C1727:E1727 C1758:E1758 C1789:E1789 C1820:E1820 C1851:E1851 C1882:E1882 C1913:E1913 C1944:E1944 C1975:E1975 C2006:E2006 C2037:E2037 C2068:E2068 C2099:E2099 C2161:E2161" xr:uid="{00000000-0002-0000-0F00-00000E000000}">
      <formula1>IF(E4="मुलगा",Kb,Kg)</formula1>
    </dataValidation>
    <dataValidation type="list" allowBlank="1" showInputMessage="1" showErrorMessage="1" sqref="C23:E23 C2131:E2131 C54:E54 C85:E85 C116:E116 C147:E147 C178:E178 C209:E209 C240:E240 C271:E271 C302:E302 C333:E333 C364:E364 C395:E395 C426:E426 C457:E457 C488:E488 C519:E519 C550:E550 C581:E581 C612:E612 C643:E643 C674:E674 C705:E705 C736:E736 C767:E767 C798:E798 C829:E829 C860:E860 C891:E891 C922:E922 C953:E953 C984:E984 C1015:E1015 C1046:E1046 C1077:E1077 C1108:E1108 C1139:E1139 C1170:E1170 C1201:E1201 C1232:E1232 C1263:E1263 C1294:E1294 C1325:E1325 C1356:E1356 C1387:E1387 C1418:E1418 C1449:E1449 C1480:E1480 C1511:E1511 C1542:E1542 C1573:E1573 C1604:E1604 C1635:E1635 C1666:E1666 C1697:E1697 C1728:E1728 C1759:E1759 C1790:E1790 C1821:E1821 C1852:E1852 C1883:E1883 C1914:E1914 C1945:E1945 C1976:E1976 C2007:E2007 C2038:E2038 C2069:E2069 C2100:E2100 C2162:E2162" xr:uid="{00000000-0002-0000-0F00-00000F000000}">
      <formula1>IF(E4="मुलगा",Krb,Krg)</formula1>
    </dataValidation>
    <dataValidation type="list" allowBlank="1" showInputMessage="1" showErrorMessage="1" sqref="C24:E24 C2132:E2132 C55:E55 C86:E86 C117:E117 C148:E148 C179:E179 C210:E210 C241:E241 C272:E272 C303:E303 C334:E334 C365:E365 C396:E396 C427:E427 C458:E458 C489:E489 C520:E520 C551:E551 C582:E582 C613:E613 C644:E644 C675:E675 C706:E706 C737:E737 C768:E768 C799:E799 C830:E830 C861:E861 C892:E892 C923:E923 C954:E954 C985:E985 C1016:E1016 C1047:E1047 C1078:E1078 C1109:E1109 C1140:E1140 C1171:E1171 C1202:E1202 C1233:E1233 C1264:E1264 C1295:E1295 C1326:E1326 C1357:E1357 C1388:E1388 C1419:E1419 C1450:E1450 C1481:E1481 C1512:E1512 C1543:E1543 C1574:E1574 C1605:E1605 C1636:E1636 C1667:E1667 C1698:E1698 C1729:E1729 C1760:E1760 C1791:E1791 C1822:E1822 C1853:E1853 C1884:E1884 C1915:E1915 C1946:E1946 C1977:E1977 C2008:E2008 C2039:E2039 C2070:E2070 C2101:E2101 C2163:E2163" xr:uid="{00000000-0002-0000-0F00-000010000000}">
      <formula1>IF(E4="मुलगा",Krb,Krg)</formula1>
    </dataValidation>
    <dataValidation type="list" allowBlank="1" showInputMessage="1" showErrorMessage="1" sqref="C25:E25 C2133:E2133 C56:E56 C87:E87 C118:E118 C149:E149 C180:E180 C211:E211 C242:E242 C273:E273 C304:E304 C335:E335 C366:E366 C397:E397 C428:E428 C459:E459 C490:E490 C521:E521 C552:E552 C583:E583 C614:E614 C645:E645 C676:E676 C707:E707 C738:E738 C769:E769 C800:E800 C831:E831 C862:E862 C893:E893 C924:E924 C955:E955 C986:E986 C1017:E1017 C1048:E1048 C1079:E1079 C1110:E1110 C1141:E1141 C1172:E1172 C1203:E1203 C1234:E1234 C1265:E1265 C1296:E1296 C1327:E1327 C1358:E1358 C1389:E1389 C1420:E1420 C1451:E1451 C1482:E1482 C1513:E1513 C1544:E1544 C1575:E1575 C1606:E1606 C1637:E1637 C1668:E1668 C1699:E1699 C1730:E1730 C1761:E1761 C1792:E1792 C1823:E1823 C1854:E1854 C1885:E1885 C1916:E1916 C1947:E1947 C1978:E1978 C2009:E2009 C2040:E2040 C2071:E2071 C2102:E2102 C2164:E2164" xr:uid="{00000000-0002-0000-0F00-000011000000}">
      <formula1>IF(E4="मुलगा",Ssb,Ssg)</formula1>
    </dataValidation>
    <dataValidation type="list" errorStyle="information" allowBlank="1" showInputMessage="1" showErrorMessage="1" sqref="C26:E26 C2134:E2134 C57:E57 C88:E88 C119:E119 C150:E150 C181:E181 C212:E212 C243:E243 C274:E274 C305:E305 C336:E336 C367:E367 C398:E398 C429:E429 C460:E460 C491:E491 C522:E522 C553:E553 C584:E584 C615:E615 C646:E646 C677:E677 C708:E708 C739:E739 C770:E770 C801:E801 C832:E832 C863:E863 C894:E894 C925:E925 C956:E956 C987:E987 C1018:E1018 C1049:E1049 C1080:E1080 C1111:E1111 C1142:E1142 C1173:E1173 C1204:E1204 C1235:E1235 C1266:E1266 C1297:E1297 C1328:E1328 C1359:E1359 C1390:E1390 C1421:E1421 C1452:E1452 C1483:E1483 C1514:E1514 C1545:E1545 C1576:E1576 C1607:E1607 C1638:E1638 C1669:E1669 C1700:E1700 C1731:E1731 C1762:E1762 C1793:E1793 C1824:E1824 C1855:E1855 C1886:E1886 C1917:E1917 C1948:E1948 C1979:E1979 C2010:E2010 C2041:E2041 C2072:E2072 C2103:E2103 C2165:E2165" xr:uid="{00000000-0002-0000-0F00-000012000000}">
      <formula1>IF(E4="मुलगा",Ssb,Ssg)</formula1>
    </dataValidation>
    <dataValidation type="list" allowBlank="1" showInputMessage="1" showErrorMessage="1" sqref="C30:E30 C2138:E2138 C61:E61 C92:E92 C123:E123 C154:E154 C185:E185 C216:E216 C247:E247 C278:E278 C309:E309 C340:E340 C371:E371 C402:E402 C433:E433 C464:E464 C495:E495 C526:E526 C557:E557 C588:E588 C619:E619 C650:E650 C681:E681 C712:E712 C743:E743 C774:E774 C805:E805 C836:E836 C867:E867 C898:E898 C929:E929 C960:E960 C991:E991 C1022:E1022 C1053:E1053 C1084:E1084 C1115:E1115 C1146:E1146 C1177:E1177 C1208:E1208 C1239:E1239 C1270:E1270 C1301:E1301 C1332:E1332 C1363:E1363 C1394:E1394 C1425:E1425 C1456:E1456 C1487:E1487 C1518:E1518 C1549:E1549 C1580:E1580 C1611:E1611 C1642:E1642 C1673:E1673 C1704:E1704 C1735:E1735 C1766:E1766 C1797:E1797 C1828:E1828 C1859:E1860 C1890:E1890 C1921:E1921 C1952:E1952 C1983:E1983 C2014:E2014 C2045:E2045 C2076:E2076 C2107:E2107 C2169:E2169" xr:uid="{00000000-0002-0000-0F00-000013000000}">
      <formula1>IF(E4="मुलगा",Vyb,Vyg)</formula1>
    </dataValidation>
  </dataValidations>
  <hyperlinks>
    <hyperlink ref="H4" location="HOME!A1" display="Home" xr:uid="{00000000-0004-0000-0F00-000000000000}"/>
    <hyperlink ref="H35" location="HOME!A1" display="Home" xr:uid="{00000000-0004-0000-0F00-000001000000}"/>
    <hyperlink ref="H66" location="HOME!A1" display="Home" xr:uid="{00000000-0004-0000-0F00-000002000000}"/>
    <hyperlink ref="H97" location="HOME!A1" display="Home" xr:uid="{00000000-0004-0000-0F00-000003000000}"/>
    <hyperlink ref="H128" location="HOME!A1" display="Home" xr:uid="{00000000-0004-0000-0F00-000004000000}"/>
    <hyperlink ref="H159" location="HOME!A1" display="Home" xr:uid="{00000000-0004-0000-0F00-000005000000}"/>
    <hyperlink ref="H190" location="HOME!A1" display="Home" xr:uid="{00000000-0004-0000-0F00-000006000000}"/>
    <hyperlink ref="H221" location="HOME!A1" display="Home" xr:uid="{00000000-0004-0000-0F00-000007000000}"/>
    <hyperlink ref="H252" location="HOME!A1" display="Home" xr:uid="{00000000-0004-0000-0F00-000008000000}"/>
    <hyperlink ref="H283" location="HOME!A1" display="Home" xr:uid="{00000000-0004-0000-0F00-000009000000}"/>
    <hyperlink ref="H314" location="HOME!A1" display="Home" xr:uid="{00000000-0004-0000-0F00-00000A000000}"/>
    <hyperlink ref="H345" location="HOME!A1" display="Home" xr:uid="{00000000-0004-0000-0F00-00000B000000}"/>
    <hyperlink ref="H376" location="HOME!A1" display="Home" xr:uid="{00000000-0004-0000-0F00-00000C000000}"/>
    <hyperlink ref="H407" location="HOME!A1" display="Home" xr:uid="{00000000-0004-0000-0F00-00000D000000}"/>
    <hyperlink ref="H438" location="HOME!A1" display="Home" xr:uid="{00000000-0004-0000-0F00-00000E000000}"/>
    <hyperlink ref="H469" location="HOME!A1" display="Home" xr:uid="{00000000-0004-0000-0F00-00000F000000}"/>
    <hyperlink ref="H500" location="HOME!A1" display="Home" xr:uid="{00000000-0004-0000-0F00-000010000000}"/>
    <hyperlink ref="H531" location="HOME!A1" display="Home" xr:uid="{00000000-0004-0000-0F00-000011000000}"/>
    <hyperlink ref="H562" location="HOME!A1" display="Home" xr:uid="{00000000-0004-0000-0F00-000012000000}"/>
    <hyperlink ref="H593" location="HOME!A1" display="Home" xr:uid="{00000000-0004-0000-0F00-000013000000}"/>
    <hyperlink ref="H624" location="HOME!A1" display="Home" xr:uid="{00000000-0004-0000-0F00-000014000000}"/>
    <hyperlink ref="H655" location="HOME!A1" display="Home" xr:uid="{00000000-0004-0000-0F00-000015000000}"/>
    <hyperlink ref="H686" location="HOME!A1" display="Home" xr:uid="{00000000-0004-0000-0F00-000016000000}"/>
    <hyperlink ref="H717" location="HOME!A1" display="Home" xr:uid="{00000000-0004-0000-0F00-000017000000}"/>
    <hyperlink ref="H748" location="HOME!A1" display="Home" xr:uid="{00000000-0004-0000-0F00-000018000000}"/>
    <hyperlink ref="H779" location="HOME!A1" display="Home" xr:uid="{00000000-0004-0000-0F00-000019000000}"/>
    <hyperlink ref="H810" location="HOME!A1" display="Home" xr:uid="{00000000-0004-0000-0F00-00001A000000}"/>
    <hyperlink ref="H841" location="HOME!A1" display="Home" xr:uid="{00000000-0004-0000-0F00-00001B000000}"/>
    <hyperlink ref="H872" location="HOME!A1" display="Home" xr:uid="{00000000-0004-0000-0F00-00001C000000}"/>
    <hyperlink ref="H903" location="HOME!A1" display="Home" xr:uid="{00000000-0004-0000-0F00-00001D000000}"/>
    <hyperlink ref="H934" location="HOME!A1" display="Home" xr:uid="{00000000-0004-0000-0F00-00001E000000}"/>
    <hyperlink ref="H965" location="HOME!A1" display="Home" xr:uid="{00000000-0004-0000-0F00-00001F000000}"/>
    <hyperlink ref="H996" location="HOME!A1" display="Home" xr:uid="{00000000-0004-0000-0F00-000020000000}"/>
    <hyperlink ref="H1027" location="HOME!A1" display="Home" xr:uid="{00000000-0004-0000-0F00-000021000000}"/>
    <hyperlink ref="H1058" location="HOME!A1" display="Home" xr:uid="{00000000-0004-0000-0F00-000022000000}"/>
    <hyperlink ref="H1089" location="HOME!A1" display="Home" xr:uid="{00000000-0004-0000-0F00-000023000000}"/>
    <hyperlink ref="H1120" location="HOME!A1" display="Home" xr:uid="{00000000-0004-0000-0F00-000024000000}"/>
    <hyperlink ref="H1151" location="HOME!A1" display="Home" xr:uid="{00000000-0004-0000-0F00-000025000000}"/>
    <hyperlink ref="H1182" location="HOME!A1" display="Home" xr:uid="{00000000-0004-0000-0F00-000026000000}"/>
    <hyperlink ref="H1213" location="HOME!A1" display="Home" xr:uid="{00000000-0004-0000-0F00-000027000000}"/>
    <hyperlink ref="H1244" location="HOME!A1" display="Home" xr:uid="{00000000-0004-0000-0F00-000028000000}"/>
    <hyperlink ref="H1275" location="HOME!A1" display="Home" xr:uid="{00000000-0004-0000-0F00-000029000000}"/>
    <hyperlink ref="H1306" location="HOME!A1" display="Home" xr:uid="{00000000-0004-0000-0F00-00002A000000}"/>
    <hyperlink ref="H1337" location="HOME!A1" display="Home" xr:uid="{00000000-0004-0000-0F00-00002B000000}"/>
    <hyperlink ref="H1368" location="HOME!A1" display="Home" xr:uid="{00000000-0004-0000-0F00-00002C000000}"/>
    <hyperlink ref="H1399" location="HOME!A1" display="Home" xr:uid="{00000000-0004-0000-0F00-00002D000000}"/>
    <hyperlink ref="H1430" location="HOME!A1" display="Home" xr:uid="{00000000-0004-0000-0F00-00002E000000}"/>
    <hyperlink ref="H1461" location="HOME!A1" display="Home" xr:uid="{00000000-0004-0000-0F00-00002F000000}"/>
    <hyperlink ref="H1492" location="HOME!A1" display="Home" xr:uid="{00000000-0004-0000-0F00-000030000000}"/>
    <hyperlink ref="H1523" location="HOME!A1" display="Home" xr:uid="{00000000-0004-0000-0F00-000031000000}"/>
    <hyperlink ref="H1554" location="HOME!A1" display="Home" xr:uid="{00000000-0004-0000-0F00-000032000000}"/>
    <hyperlink ref="H1585" location="HOME!A1" display="Home" xr:uid="{00000000-0004-0000-0F00-000033000000}"/>
    <hyperlink ref="H1616" location="HOME!A1" display="Home" xr:uid="{00000000-0004-0000-0F00-000034000000}"/>
    <hyperlink ref="H1647" location="HOME!A1" display="Home" xr:uid="{00000000-0004-0000-0F00-000035000000}"/>
    <hyperlink ref="H1678" location="HOME!A1" display="Home" xr:uid="{00000000-0004-0000-0F00-000036000000}"/>
    <hyperlink ref="H1709" location="HOME!A1" display="Home" xr:uid="{00000000-0004-0000-0F00-000037000000}"/>
    <hyperlink ref="H1740" location="HOME!A1" display="Home" xr:uid="{00000000-0004-0000-0F00-000038000000}"/>
    <hyperlink ref="H1771" location="HOME!A1" display="Home" xr:uid="{00000000-0004-0000-0F00-000039000000}"/>
    <hyperlink ref="H1802" location="HOME!A1" display="Home" xr:uid="{00000000-0004-0000-0F00-00003A000000}"/>
    <hyperlink ref="H1833" location="HOME!A1" display="Home" xr:uid="{00000000-0004-0000-0F00-00003B000000}"/>
    <hyperlink ref="H1864" location="HOME!A1" display="Home" xr:uid="{00000000-0004-0000-0F00-00003C000000}"/>
    <hyperlink ref="H1895" location="HOME!A1" display="Home" xr:uid="{00000000-0004-0000-0F00-00003D000000}"/>
    <hyperlink ref="H1926" location="HOME!A1" display="Home" xr:uid="{00000000-0004-0000-0F00-00003E000000}"/>
    <hyperlink ref="H1957" location="HOME!A1" display="Home" xr:uid="{00000000-0004-0000-0F00-00003F000000}"/>
    <hyperlink ref="H1988" location="HOME!A1" display="Home" xr:uid="{00000000-0004-0000-0F00-000040000000}"/>
    <hyperlink ref="H2019" location="HOME!A1" display="Home" xr:uid="{00000000-0004-0000-0F00-000041000000}"/>
    <hyperlink ref="H2050" location="HOME!A1" display="Home" xr:uid="{00000000-0004-0000-0F00-000042000000}"/>
    <hyperlink ref="H2081" location="HOME!A1" display="Home" xr:uid="{00000000-0004-0000-0F00-000043000000}"/>
    <hyperlink ref="H2112" location="HOME!A1" display="Home" xr:uid="{00000000-0004-0000-0F00-000044000000}"/>
    <hyperlink ref="H2143" location="HOME!A1" display="Home" xr:uid="{00000000-0004-0000-0F00-000045000000}"/>
  </hyperlinks>
  <pageMargins left="0.35" right="0.37" top="0.35" bottom="0.21" header="0.3" footer="0.3"/>
  <pageSetup paperSize="9" scale="97"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169"/>
  <sheetViews>
    <sheetView view="pageBreakPreview" zoomScaleSheetLayoutView="100" workbookViewId="0">
      <selection activeCell="H4" sqref="H4"/>
    </sheetView>
  </sheetViews>
  <sheetFormatPr defaultColWidth="9.109375" defaultRowHeight="24.6"/>
  <cols>
    <col min="1" max="1" width="4" style="18" customWidth="1"/>
    <col min="2" max="2" width="21.6640625" style="18" customWidth="1"/>
    <col min="3" max="3" width="21.88671875" style="18" customWidth="1"/>
    <col min="4" max="4" width="19" style="18" customWidth="1"/>
    <col min="5" max="5" width="22.44140625" style="18" customWidth="1"/>
    <col min="6" max="16384" width="9.109375" style="18"/>
  </cols>
  <sheetData>
    <row r="1" spans="1:12" ht="28.5" customHeight="1">
      <c r="A1" s="101"/>
      <c r="B1" s="345" t="s">
        <v>1231</v>
      </c>
      <c r="C1" s="345"/>
      <c r="D1" s="345"/>
      <c r="E1" s="346"/>
      <c r="H1" s="355" t="s">
        <v>1140</v>
      </c>
      <c r="I1" s="355"/>
      <c r="J1" s="355"/>
      <c r="K1" s="355"/>
      <c r="L1" s="355"/>
    </row>
    <row r="2" spans="1:12" ht="20.25" customHeight="1">
      <c r="A2" s="102"/>
      <c r="B2" s="347" t="str">
        <f>students!$G$2</f>
        <v xml:space="preserve">जिल्हा परिषद प्राथमिक शाळा कोपर्डे </v>
      </c>
      <c r="C2" s="347"/>
      <c r="D2" s="347"/>
      <c r="E2" s="348"/>
    </row>
    <row r="3" spans="1:12" ht="5.25" customHeight="1" thickBot="1">
      <c r="A3" s="103"/>
      <c r="B3" s="64"/>
      <c r="C3" s="349"/>
      <c r="D3" s="349"/>
      <c r="E3" s="104"/>
    </row>
    <row r="4" spans="1:12" ht="20.25" customHeight="1" thickBot="1">
      <c r="A4" s="102"/>
      <c r="B4" s="65" t="s">
        <v>52</v>
      </c>
      <c r="C4" s="350" t="str">
        <f>VLOOKUP(E5,students!$B$8:$D$77,3,0)</f>
        <v xml:space="preserve">पंकज विठ्ठल रासकर </v>
      </c>
      <c r="D4" s="350"/>
      <c r="E4" s="105" t="s">
        <v>758</v>
      </c>
      <c r="H4" s="112" t="s">
        <v>730</v>
      </c>
    </row>
    <row r="5" spans="1:12" ht="20.25" customHeight="1">
      <c r="A5" s="102"/>
      <c r="B5" s="65" t="s">
        <v>28</v>
      </c>
      <c r="C5" s="66" t="str">
        <f>students!$M$2</f>
        <v>पहिली</v>
      </c>
      <c r="D5" s="65" t="s">
        <v>71</v>
      </c>
      <c r="E5" s="110">
        <v>1</v>
      </c>
    </row>
    <row r="6" spans="1:12" ht="6" customHeight="1">
      <c r="A6" s="102"/>
      <c r="E6" s="105"/>
    </row>
    <row r="7" spans="1:12" s="68" customFormat="1" ht="28.5" customHeight="1">
      <c r="A7" s="351" t="s">
        <v>728</v>
      </c>
      <c r="B7" s="332"/>
      <c r="C7" s="332"/>
      <c r="D7" s="332"/>
      <c r="E7" s="352"/>
      <c r="H7" s="354" t="s">
        <v>731</v>
      </c>
      <c r="I7" s="354"/>
      <c r="J7" s="354"/>
    </row>
    <row r="8" spans="1:12" s="68" customFormat="1" ht="16.5" customHeight="1">
      <c r="A8" s="106"/>
      <c r="B8" s="99" t="s">
        <v>60</v>
      </c>
      <c r="C8" s="296" t="s">
        <v>72</v>
      </c>
      <c r="D8" s="296"/>
      <c r="E8" s="339"/>
      <c r="H8" s="354"/>
      <c r="I8" s="354"/>
      <c r="J8" s="354"/>
    </row>
    <row r="9" spans="1:12" s="68" customFormat="1" ht="30" customHeight="1">
      <c r="A9" s="107">
        <v>1</v>
      </c>
      <c r="B9" s="341" t="s">
        <v>73</v>
      </c>
      <c r="C9" s="296" t="s">
        <v>695</v>
      </c>
      <c r="D9" s="296"/>
      <c r="E9" s="339"/>
      <c r="H9" s="354"/>
      <c r="I9" s="354"/>
      <c r="J9" s="354"/>
    </row>
    <row r="10" spans="1:12" s="68" customFormat="1" ht="30" customHeight="1">
      <c r="A10" s="107"/>
      <c r="B10" s="342"/>
      <c r="C10" s="296" t="s">
        <v>702</v>
      </c>
      <c r="D10" s="296"/>
      <c r="E10" s="339"/>
    </row>
    <row r="11" spans="1:12" s="68" customFormat="1" ht="30" customHeight="1">
      <c r="A11" s="33">
        <v>2</v>
      </c>
      <c r="B11" s="341" t="s">
        <v>3</v>
      </c>
      <c r="C11" s="296" t="s">
        <v>697</v>
      </c>
      <c r="D11" s="296"/>
      <c r="E11" s="339"/>
      <c r="H11" s="353" t="s">
        <v>736</v>
      </c>
      <c r="I11" s="353"/>
      <c r="J11" s="353"/>
      <c r="K11" s="353"/>
    </row>
    <row r="12" spans="1:12" s="68" customFormat="1" ht="30" customHeight="1">
      <c r="A12" s="107"/>
      <c r="B12" s="342"/>
      <c r="C12" s="296"/>
      <c r="D12" s="296"/>
      <c r="E12" s="339"/>
      <c r="H12" s="353"/>
      <c r="I12" s="353"/>
      <c r="J12" s="353"/>
      <c r="K12" s="353"/>
    </row>
    <row r="13" spans="1:12" s="68" customFormat="1" ht="30" customHeight="1">
      <c r="A13" s="107">
        <v>3</v>
      </c>
      <c r="B13" s="341" t="s">
        <v>4</v>
      </c>
      <c r="C13" s="296"/>
      <c r="D13" s="296"/>
      <c r="E13" s="339"/>
      <c r="H13" s="353"/>
      <c r="I13" s="353"/>
      <c r="J13" s="353"/>
      <c r="K13" s="353"/>
    </row>
    <row r="14" spans="1:12" s="68" customFormat="1" ht="30" customHeight="1">
      <c r="A14" s="107"/>
      <c r="B14" s="342"/>
      <c r="C14" s="296" t="s">
        <v>762</v>
      </c>
      <c r="D14" s="296"/>
      <c r="E14" s="339"/>
    </row>
    <row r="15" spans="1:12" s="68" customFormat="1" ht="30" customHeight="1">
      <c r="A15" s="33">
        <v>4</v>
      </c>
      <c r="B15" s="341" t="s">
        <v>5</v>
      </c>
      <c r="C15" s="296"/>
      <c r="D15" s="296"/>
      <c r="E15" s="339"/>
    </row>
    <row r="16" spans="1:12" s="68" customFormat="1" ht="30" customHeight="1">
      <c r="A16" s="107"/>
      <c r="B16" s="342"/>
      <c r="C16" s="296"/>
      <c r="D16" s="296"/>
      <c r="E16" s="339"/>
    </row>
    <row r="17" spans="1:5" s="68" customFormat="1" ht="30" customHeight="1">
      <c r="A17" s="107">
        <v>5</v>
      </c>
      <c r="B17" s="343" t="s">
        <v>726</v>
      </c>
      <c r="C17" s="296"/>
      <c r="D17" s="296"/>
      <c r="E17" s="339"/>
    </row>
    <row r="18" spans="1:5" s="68" customFormat="1" ht="30" customHeight="1">
      <c r="A18" s="107"/>
      <c r="B18" s="344"/>
      <c r="C18" s="296"/>
      <c r="D18" s="296"/>
      <c r="E18" s="339"/>
    </row>
    <row r="19" spans="1:5" s="68" customFormat="1" ht="30" customHeight="1">
      <c r="A19" s="33">
        <v>6</v>
      </c>
      <c r="B19" s="343" t="s">
        <v>727</v>
      </c>
      <c r="C19" s="296"/>
      <c r="D19" s="296"/>
      <c r="E19" s="339"/>
    </row>
    <row r="20" spans="1:5" s="68" customFormat="1" ht="30" customHeight="1">
      <c r="A20" s="107"/>
      <c r="B20" s="344"/>
      <c r="C20" s="296"/>
      <c r="D20" s="296"/>
      <c r="E20" s="339"/>
    </row>
    <row r="21" spans="1:5" s="68" customFormat="1" ht="30" customHeight="1">
      <c r="A21" s="107">
        <v>7</v>
      </c>
      <c r="B21" s="341" t="s">
        <v>8</v>
      </c>
      <c r="C21" s="296" t="s">
        <v>711</v>
      </c>
      <c r="D21" s="296"/>
      <c r="E21" s="339"/>
    </row>
    <row r="22" spans="1:5" s="68" customFormat="1" ht="30" customHeight="1">
      <c r="A22" s="107"/>
      <c r="B22" s="342"/>
      <c r="C22" s="296"/>
      <c r="D22" s="296"/>
      <c r="E22" s="339"/>
    </row>
    <row r="23" spans="1:5" s="68" customFormat="1" ht="30" customHeight="1">
      <c r="A23" s="33">
        <v>8</v>
      </c>
      <c r="B23" s="341" t="s">
        <v>9</v>
      </c>
      <c r="C23" s="296"/>
      <c r="D23" s="296"/>
      <c r="E23" s="339"/>
    </row>
    <row r="24" spans="1:5" s="68" customFormat="1" ht="30" customHeight="1">
      <c r="A24" s="107"/>
      <c r="B24" s="342"/>
      <c r="C24" s="296"/>
      <c r="D24" s="296"/>
      <c r="E24" s="339"/>
    </row>
    <row r="25" spans="1:5" s="68" customFormat="1" ht="30" customHeight="1">
      <c r="A25" s="107">
        <v>9</v>
      </c>
      <c r="B25" s="341" t="s">
        <v>10</v>
      </c>
      <c r="C25" s="296"/>
      <c r="D25" s="296"/>
      <c r="E25" s="339"/>
    </row>
    <row r="26" spans="1:5" s="68" customFormat="1" ht="30" customHeight="1">
      <c r="A26" s="107"/>
      <c r="B26" s="342"/>
      <c r="C26" s="296"/>
      <c r="D26" s="296"/>
      <c r="E26" s="339"/>
    </row>
    <row r="27" spans="1:5" s="68" customFormat="1" ht="30" customHeight="1">
      <c r="A27" s="107">
        <v>10</v>
      </c>
      <c r="B27" s="100" t="s">
        <v>65</v>
      </c>
      <c r="C27" s="296" t="str">
        <f>VLOOKUP(E5,PragNondi!$B$9:$J$78,7,0)</f>
        <v>शिक्षकांच्या सूचनेनुसार अभ्यास पूर्ण करतो.</v>
      </c>
      <c r="D27" s="296"/>
      <c r="E27" s="339"/>
    </row>
    <row r="28" spans="1:5" s="68" customFormat="1" ht="30" customHeight="1">
      <c r="A28" s="107">
        <v>11</v>
      </c>
      <c r="B28" s="100" t="s">
        <v>74</v>
      </c>
      <c r="C28" s="296" t="str">
        <f>VLOOKUP(E5,PragNondi!$B$9:$J$78,8,0)</f>
        <v xml:space="preserve">गाणी -कविता म्हणतो </v>
      </c>
      <c r="D28" s="296"/>
      <c r="E28" s="339"/>
    </row>
    <row r="29" spans="1:5" s="68" customFormat="1" ht="30" customHeight="1">
      <c r="A29" s="107">
        <v>12</v>
      </c>
      <c r="B29" s="100" t="s">
        <v>75</v>
      </c>
      <c r="C29" s="296" t="str">
        <f>VLOOKUP(E5,PragNondi!$B$9:$J$78,9,0)</f>
        <v xml:space="preserve">शब्दांचे पाठांतर करावे </v>
      </c>
      <c r="D29" s="296"/>
      <c r="E29" s="339"/>
    </row>
    <row r="30" spans="1:5" s="68" customFormat="1" ht="30" customHeight="1" thickBot="1">
      <c r="A30" s="108">
        <v>13</v>
      </c>
      <c r="B30" s="109" t="s">
        <v>76</v>
      </c>
      <c r="C30" s="289" t="s">
        <v>823</v>
      </c>
      <c r="D30" s="289"/>
      <c r="E30" s="340"/>
    </row>
    <row r="31" spans="1:5" s="68" customFormat="1" ht="30" customHeight="1" thickBot="1"/>
    <row r="32" spans="1:5" ht="28.5" customHeight="1">
      <c r="A32" s="101"/>
      <c r="B32" s="345" t="s">
        <v>1231</v>
      </c>
      <c r="C32" s="345"/>
      <c r="D32" s="345"/>
      <c r="E32" s="346"/>
    </row>
    <row r="33" spans="1:11" ht="20.25" customHeight="1">
      <c r="A33" s="102"/>
      <c r="B33" s="347" t="str">
        <f>students!$G$2</f>
        <v xml:space="preserve">जिल्हा परिषद प्राथमिक शाळा कोपर्डे </v>
      </c>
      <c r="C33" s="347"/>
      <c r="D33" s="347"/>
      <c r="E33" s="348"/>
    </row>
    <row r="34" spans="1:11" ht="5.25" customHeight="1" thickBot="1">
      <c r="A34" s="103"/>
      <c r="B34" s="64"/>
      <c r="C34" s="349"/>
      <c r="D34" s="349"/>
      <c r="E34" s="104"/>
    </row>
    <row r="35" spans="1:11" ht="20.25" customHeight="1" thickBot="1">
      <c r="A35" s="102"/>
      <c r="B35" s="65" t="s">
        <v>52</v>
      </c>
      <c r="C35" s="350" t="str">
        <f>VLOOKUP(E36,students!$B$8:$D$77,3,0)</f>
        <v xml:space="preserve">सागर शिंदे </v>
      </c>
      <c r="D35" s="350"/>
      <c r="E35" s="105" t="s">
        <v>760</v>
      </c>
      <c r="H35" s="112" t="s">
        <v>730</v>
      </c>
    </row>
    <row r="36" spans="1:11" ht="20.25" customHeight="1">
      <c r="A36" s="102"/>
      <c r="B36" s="65" t="s">
        <v>28</v>
      </c>
      <c r="C36" s="66" t="str">
        <f>students!$M$2</f>
        <v>पहिली</v>
      </c>
      <c r="D36" s="65" t="s">
        <v>71</v>
      </c>
      <c r="E36" s="110">
        <v>2</v>
      </c>
    </row>
    <row r="37" spans="1:11" ht="6" customHeight="1">
      <c r="A37" s="102"/>
      <c r="E37" s="105"/>
    </row>
    <row r="38" spans="1:11" s="68" customFormat="1" ht="28.5" customHeight="1">
      <c r="A38" s="351" t="s">
        <v>728</v>
      </c>
      <c r="B38" s="332"/>
      <c r="C38" s="332"/>
      <c r="D38" s="332"/>
      <c r="E38" s="352"/>
      <c r="H38" s="280" t="s">
        <v>731</v>
      </c>
      <c r="I38" s="280"/>
      <c r="J38" s="280"/>
    </row>
    <row r="39" spans="1:11" s="68" customFormat="1" ht="16.5" customHeight="1">
      <c r="A39" s="106"/>
      <c r="B39" s="99" t="s">
        <v>60</v>
      </c>
      <c r="C39" s="296" t="s">
        <v>72</v>
      </c>
      <c r="D39" s="296"/>
      <c r="E39" s="339"/>
      <c r="H39" s="280"/>
      <c r="I39" s="280"/>
      <c r="J39" s="280"/>
    </row>
    <row r="40" spans="1:11" s="68" customFormat="1" ht="30" customHeight="1">
      <c r="A40" s="107">
        <v>1</v>
      </c>
      <c r="B40" s="341" t="s">
        <v>73</v>
      </c>
      <c r="C40" s="296" t="s">
        <v>695</v>
      </c>
      <c r="D40" s="296"/>
      <c r="E40" s="339"/>
      <c r="H40" s="280"/>
      <c r="I40" s="280"/>
      <c r="J40" s="280"/>
    </row>
    <row r="41" spans="1:11" s="68" customFormat="1" ht="30" customHeight="1">
      <c r="A41" s="107"/>
      <c r="B41" s="342"/>
      <c r="C41" s="296" t="s">
        <v>702</v>
      </c>
      <c r="D41" s="296"/>
      <c r="E41" s="339"/>
    </row>
    <row r="42" spans="1:11" s="68" customFormat="1" ht="30" customHeight="1">
      <c r="A42" s="33">
        <v>2</v>
      </c>
      <c r="B42" s="341" t="s">
        <v>3</v>
      </c>
      <c r="C42" s="296" t="s">
        <v>697</v>
      </c>
      <c r="D42" s="296"/>
      <c r="E42" s="339"/>
      <c r="H42" s="353" t="s">
        <v>736</v>
      </c>
      <c r="I42" s="353"/>
      <c r="J42" s="353"/>
      <c r="K42" s="353"/>
    </row>
    <row r="43" spans="1:11" s="68" customFormat="1" ht="30" customHeight="1">
      <c r="A43" s="107"/>
      <c r="B43" s="342"/>
      <c r="C43" s="296"/>
      <c r="D43" s="296"/>
      <c r="E43" s="339"/>
      <c r="H43" s="353"/>
      <c r="I43" s="353"/>
      <c r="J43" s="353"/>
      <c r="K43" s="353"/>
    </row>
    <row r="44" spans="1:11" s="68" customFormat="1" ht="30" customHeight="1">
      <c r="A44" s="107">
        <v>3</v>
      </c>
      <c r="B44" s="341" t="s">
        <v>4</v>
      </c>
      <c r="C44" s="296"/>
      <c r="D44" s="296"/>
      <c r="E44" s="339"/>
      <c r="H44" s="353"/>
      <c r="I44" s="353"/>
      <c r="J44" s="353"/>
      <c r="K44" s="353"/>
    </row>
    <row r="45" spans="1:11" s="68" customFormat="1" ht="30" customHeight="1">
      <c r="A45" s="107"/>
      <c r="B45" s="342"/>
      <c r="C45" s="296" t="s">
        <v>762</v>
      </c>
      <c r="D45" s="296"/>
      <c r="E45" s="339"/>
    </row>
    <row r="46" spans="1:11" s="68" customFormat="1" ht="30" customHeight="1">
      <c r="A46" s="33">
        <v>4</v>
      </c>
      <c r="B46" s="341" t="s">
        <v>5</v>
      </c>
      <c r="C46" s="296"/>
      <c r="D46" s="296"/>
      <c r="E46" s="339"/>
    </row>
    <row r="47" spans="1:11" s="68" customFormat="1" ht="30" customHeight="1">
      <c r="A47" s="107"/>
      <c r="B47" s="342"/>
      <c r="C47" s="296"/>
      <c r="D47" s="296"/>
      <c r="E47" s="339"/>
    </row>
    <row r="48" spans="1:11" s="68" customFormat="1" ht="30" customHeight="1">
      <c r="A48" s="107">
        <v>5</v>
      </c>
      <c r="B48" s="343" t="s">
        <v>726</v>
      </c>
      <c r="C48" s="296"/>
      <c r="D48" s="296"/>
      <c r="E48" s="339"/>
    </row>
    <row r="49" spans="1:5" s="68" customFormat="1" ht="30" customHeight="1">
      <c r="A49" s="107"/>
      <c r="B49" s="344"/>
      <c r="C49" s="296"/>
      <c r="D49" s="296"/>
      <c r="E49" s="339"/>
    </row>
    <row r="50" spans="1:5" s="68" customFormat="1" ht="30" customHeight="1">
      <c r="A50" s="33">
        <v>6</v>
      </c>
      <c r="B50" s="343" t="s">
        <v>727</v>
      </c>
      <c r="C50" s="296"/>
      <c r="D50" s="296"/>
      <c r="E50" s="339"/>
    </row>
    <row r="51" spans="1:5" s="68" customFormat="1" ht="30" customHeight="1">
      <c r="A51" s="107"/>
      <c r="B51" s="344"/>
      <c r="C51" s="296"/>
      <c r="D51" s="296"/>
      <c r="E51" s="339"/>
    </row>
    <row r="52" spans="1:5" s="68" customFormat="1" ht="30" customHeight="1">
      <c r="A52" s="107">
        <v>7</v>
      </c>
      <c r="B52" s="341" t="s">
        <v>8</v>
      </c>
      <c r="C52" s="296" t="s">
        <v>711</v>
      </c>
      <c r="D52" s="296"/>
      <c r="E52" s="339"/>
    </row>
    <row r="53" spans="1:5" s="68" customFormat="1" ht="30" customHeight="1">
      <c r="A53" s="107"/>
      <c r="B53" s="342"/>
      <c r="C53" s="296"/>
      <c r="D53" s="296"/>
      <c r="E53" s="339"/>
    </row>
    <row r="54" spans="1:5" s="68" customFormat="1" ht="30" customHeight="1">
      <c r="A54" s="33">
        <v>8</v>
      </c>
      <c r="B54" s="341" t="s">
        <v>9</v>
      </c>
      <c r="C54" s="296"/>
      <c r="D54" s="296"/>
      <c r="E54" s="339"/>
    </row>
    <row r="55" spans="1:5" s="68" customFormat="1" ht="30" customHeight="1">
      <c r="A55" s="107"/>
      <c r="B55" s="342"/>
      <c r="C55" s="296"/>
      <c r="D55" s="296"/>
      <c r="E55" s="339"/>
    </row>
    <row r="56" spans="1:5" s="68" customFormat="1" ht="30" customHeight="1">
      <c r="A56" s="107">
        <v>9</v>
      </c>
      <c r="B56" s="341" t="s">
        <v>10</v>
      </c>
      <c r="C56" s="296"/>
      <c r="D56" s="296"/>
      <c r="E56" s="339"/>
    </row>
    <row r="57" spans="1:5" s="68" customFormat="1" ht="30" customHeight="1">
      <c r="A57" s="107"/>
      <c r="B57" s="342"/>
      <c r="C57" s="296"/>
      <c r="D57" s="296"/>
      <c r="E57" s="339"/>
    </row>
    <row r="58" spans="1:5" s="68" customFormat="1" ht="30" customHeight="1">
      <c r="A58" s="107">
        <v>10</v>
      </c>
      <c r="B58" s="100" t="s">
        <v>65</v>
      </c>
      <c r="C58" s="296" t="str">
        <f>VLOOKUP(E36,PragNondi!$B$9:$J$78,7,0)</f>
        <v>online टेस्ट सोडववते.</v>
      </c>
      <c r="D58" s="296"/>
      <c r="E58" s="339"/>
    </row>
    <row r="59" spans="1:5" s="68" customFormat="1" ht="30" customHeight="1">
      <c r="A59" s="107">
        <v>11</v>
      </c>
      <c r="B59" s="100" t="s">
        <v>74</v>
      </c>
      <c r="C59" s="296" t="str">
        <f>VLOOKUP(E36,PragNondi!$B$9:$J$78,8,0)</f>
        <v xml:space="preserve">खेळात सहभागी होते </v>
      </c>
      <c r="D59" s="296"/>
      <c r="E59" s="339"/>
    </row>
    <row r="60" spans="1:5" s="68" customFormat="1" ht="30" customHeight="1">
      <c r="A60" s="107">
        <v>12</v>
      </c>
      <c r="B60" s="100" t="s">
        <v>75</v>
      </c>
      <c r="C60" s="296" t="str">
        <f>VLOOKUP(E36,PragNondi!$B$9:$J$78,9,0)</f>
        <v xml:space="preserve">शब्दांचे पाठांतर करावे </v>
      </c>
      <c r="D60" s="296"/>
      <c r="E60" s="339"/>
    </row>
    <row r="61" spans="1:5" s="68" customFormat="1" ht="30" customHeight="1" thickBot="1">
      <c r="A61" s="108">
        <v>13</v>
      </c>
      <c r="B61" s="109" t="s">
        <v>76</v>
      </c>
      <c r="C61" s="289" t="s">
        <v>823</v>
      </c>
      <c r="D61" s="289"/>
      <c r="E61" s="340"/>
    </row>
    <row r="62" spans="1:5" s="68" customFormat="1" ht="30" customHeight="1" thickBot="1"/>
    <row r="63" spans="1:5" ht="28.5" customHeight="1">
      <c r="A63" s="101"/>
      <c r="B63" s="345" t="s">
        <v>1231</v>
      </c>
      <c r="C63" s="345"/>
      <c r="D63" s="345"/>
      <c r="E63" s="346"/>
    </row>
    <row r="64" spans="1:5" ht="20.25" customHeight="1">
      <c r="A64" s="102"/>
      <c r="B64" s="347" t="str">
        <f>students!$G$2</f>
        <v xml:space="preserve">जिल्हा परिषद प्राथमिक शाळा कोपर्डे </v>
      </c>
      <c r="C64" s="347"/>
      <c r="D64" s="347"/>
      <c r="E64" s="348"/>
    </row>
    <row r="65" spans="1:11" ht="5.25" customHeight="1" thickBot="1">
      <c r="A65" s="103"/>
      <c r="B65" s="64"/>
      <c r="C65" s="349"/>
      <c r="D65" s="349"/>
      <c r="E65" s="104"/>
    </row>
    <row r="66" spans="1:11" ht="20.25" customHeight="1" thickBot="1">
      <c r="A66" s="102"/>
      <c r="B66" s="65" t="s">
        <v>52</v>
      </c>
      <c r="C66" s="350">
        <f>VLOOKUP(E67,students!$B$8:$D$77,3,0)</f>
        <v>0</v>
      </c>
      <c r="D66" s="350"/>
      <c r="E66" s="105" t="s">
        <v>760</v>
      </c>
      <c r="H66" s="112" t="s">
        <v>730</v>
      </c>
    </row>
    <row r="67" spans="1:11" ht="20.25" customHeight="1">
      <c r="A67" s="102"/>
      <c r="B67" s="65" t="s">
        <v>28</v>
      </c>
      <c r="C67" s="66" t="str">
        <f>students!$M$2</f>
        <v>पहिली</v>
      </c>
      <c r="D67" s="65" t="s">
        <v>71</v>
      </c>
      <c r="E67" s="110">
        <v>3</v>
      </c>
    </row>
    <row r="68" spans="1:11" ht="6" customHeight="1">
      <c r="A68" s="102"/>
      <c r="E68" s="105"/>
    </row>
    <row r="69" spans="1:11" s="68" customFormat="1" ht="28.5" customHeight="1">
      <c r="A69" s="351" t="s">
        <v>728</v>
      </c>
      <c r="B69" s="332"/>
      <c r="C69" s="332"/>
      <c r="D69" s="332"/>
      <c r="E69" s="352"/>
      <c r="H69" s="280" t="s">
        <v>731</v>
      </c>
      <c r="I69" s="280"/>
      <c r="J69" s="280"/>
    </row>
    <row r="70" spans="1:11" s="68" customFormat="1" ht="16.5" customHeight="1">
      <c r="A70" s="106"/>
      <c r="B70" s="99" t="s">
        <v>60</v>
      </c>
      <c r="C70" s="296" t="s">
        <v>72</v>
      </c>
      <c r="D70" s="296"/>
      <c r="E70" s="339"/>
      <c r="H70" s="280"/>
      <c r="I70" s="280"/>
      <c r="J70" s="280"/>
    </row>
    <row r="71" spans="1:11" s="68" customFormat="1" ht="30" customHeight="1">
      <c r="A71" s="107">
        <v>1</v>
      </c>
      <c r="B71" s="341" t="s">
        <v>73</v>
      </c>
      <c r="C71" s="296" t="s">
        <v>695</v>
      </c>
      <c r="D71" s="296"/>
      <c r="E71" s="339"/>
      <c r="H71" s="280"/>
      <c r="I71" s="280"/>
      <c r="J71" s="280"/>
    </row>
    <row r="72" spans="1:11" s="68" customFormat="1" ht="30" customHeight="1">
      <c r="A72" s="107"/>
      <c r="B72" s="342"/>
      <c r="C72" s="296" t="s">
        <v>702</v>
      </c>
      <c r="D72" s="296"/>
      <c r="E72" s="339"/>
    </row>
    <row r="73" spans="1:11" s="68" customFormat="1" ht="30" customHeight="1">
      <c r="A73" s="33">
        <v>2</v>
      </c>
      <c r="B73" s="341" t="s">
        <v>3</v>
      </c>
      <c r="C73" s="296" t="s">
        <v>697</v>
      </c>
      <c r="D73" s="296"/>
      <c r="E73" s="339"/>
      <c r="H73" s="353" t="s">
        <v>736</v>
      </c>
      <c r="I73" s="353"/>
      <c r="J73" s="353"/>
      <c r="K73" s="353"/>
    </row>
    <row r="74" spans="1:11" s="68" customFormat="1" ht="30" customHeight="1">
      <c r="A74" s="107"/>
      <c r="B74" s="342"/>
      <c r="C74" s="296"/>
      <c r="D74" s="296"/>
      <c r="E74" s="339"/>
      <c r="H74" s="353"/>
      <c r="I74" s="353"/>
      <c r="J74" s="353"/>
      <c r="K74" s="353"/>
    </row>
    <row r="75" spans="1:11" s="68" customFormat="1" ht="30" customHeight="1">
      <c r="A75" s="107">
        <v>3</v>
      </c>
      <c r="B75" s="341" t="s">
        <v>4</v>
      </c>
      <c r="C75" s="296"/>
      <c r="D75" s="296"/>
      <c r="E75" s="339"/>
      <c r="H75" s="353"/>
      <c r="I75" s="353"/>
      <c r="J75" s="353"/>
      <c r="K75" s="353"/>
    </row>
    <row r="76" spans="1:11" s="68" customFormat="1" ht="30" customHeight="1">
      <c r="A76" s="107"/>
      <c r="B76" s="342"/>
      <c r="C76" s="296" t="s">
        <v>762</v>
      </c>
      <c r="D76" s="296"/>
      <c r="E76" s="339"/>
    </row>
    <row r="77" spans="1:11" s="68" customFormat="1" ht="30" customHeight="1">
      <c r="A77" s="33">
        <v>4</v>
      </c>
      <c r="B77" s="341" t="s">
        <v>5</v>
      </c>
      <c r="C77" s="296"/>
      <c r="D77" s="296"/>
      <c r="E77" s="339"/>
    </row>
    <row r="78" spans="1:11" s="68" customFormat="1" ht="30" customHeight="1">
      <c r="A78" s="107"/>
      <c r="B78" s="342"/>
      <c r="C78" s="296"/>
      <c r="D78" s="296"/>
      <c r="E78" s="339"/>
    </row>
    <row r="79" spans="1:11" s="68" customFormat="1" ht="30" customHeight="1">
      <c r="A79" s="107">
        <v>5</v>
      </c>
      <c r="B79" s="343" t="s">
        <v>726</v>
      </c>
      <c r="C79" s="296"/>
      <c r="D79" s="296"/>
      <c r="E79" s="339"/>
    </row>
    <row r="80" spans="1:11" s="68" customFormat="1" ht="30" customHeight="1">
      <c r="A80" s="107"/>
      <c r="B80" s="344"/>
      <c r="C80" s="296"/>
      <c r="D80" s="296"/>
      <c r="E80" s="339"/>
    </row>
    <row r="81" spans="1:5" s="68" customFormat="1" ht="30" customHeight="1">
      <c r="A81" s="33">
        <v>6</v>
      </c>
      <c r="B81" s="343" t="s">
        <v>727</v>
      </c>
      <c r="C81" s="296"/>
      <c r="D81" s="296"/>
      <c r="E81" s="339"/>
    </row>
    <row r="82" spans="1:5" s="68" customFormat="1" ht="30" customHeight="1">
      <c r="A82" s="107"/>
      <c r="B82" s="344"/>
      <c r="C82" s="296"/>
      <c r="D82" s="296"/>
      <c r="E82" s="339"/>
    </row>
    <row r="83" spans="1:5" s="68" customFormat="1" ht="30" customHeight="1">
      <c r="A83" s="107">
        <v>7</v>
      </c>
      <c r="B83" s="341" t="s">
        <v>8</v>
      </c>
      <c r="C83" s="296" t="s">
        <v>711</v>
      </c>
      <c r="D83" s="296"/>
      <c r="E83" s="339"/>
    </row>
    <row r="84" spans="1:5" s="68" customFormat="1" ht="30" customHeight="1">
      <c r="A84" s="107"/>
      <c r="B84" s="342"/>
      <c r="C84" s="296"/>
      <c r="D84" s="296"/>
      <c r="E84" s="339"/>
    </row>
    <row r="85" spans="1:5" s="68" customFormat="1" ht="30" customHeight="1">
      <c r="A85" s="33">
        <v>8</v>
      </c>
      <c r="B85" s="341" t="s">
        <v>9</v>
      </c>
      <c r="C85" s="296"/>
      <c r="D85" s="296"/>
      <c r="E85" s="339"/>
    </row>
    <row r="86" spans="1:5" s="68" customFormat="1" ht="30" customHeight="1">
      <c r="A86" s="107"/>
      <c r="B86" s="342"/>
      <c r="C86" s="296"/>
      <c r="D86" s="296"/>
      <c r="E86" s="339"/>
    </row>
    <row r="87" spans="1:5" s="68" customFormat="1" ht="30" customHeight="1">
      <c r="A87" s="107">
        <v>9</v>
      </c>
      <c r="B87" s="341" t="s">
        <v>10</v>
      </c>
      <c r="C87" s="296"/>
      <c r="D87" s="296"/>
      <c r="E87" s="339"/>
    </row>
    <row r="88" spans="1:5" s="68" customFormat="1" ht="30" customHeight="1">
      <c r="A88" s="107"/>
      <c r="B88" s="342"/>
      <c r="C88" s="296"/>
      <c r="D88" s="296"/>
      <c r="E88" s="339"/>
    </row>
    <row r="89" spans="1:5" s="68" customFormat="1" ht="30" customHeight="1">
      <c r="A89" s="107">
        <v>10</v>
      </c>
      <c r="B89" s="100" t="s">
        <v>65</v>
      </c>
      <c r="C89" s="296" t="str">
        <f>VLOOKUP(E67,PragNondi!$B$9:$J$78,7,0)</f>
        <v>शिक्षकांनी दिलेले साप्तादिक स्वाध्याय सोडववतो.</v>
      </c>
      <c r="D89" s="296"/>
      <c r="E89" s="339"/>
    </row>
    <row r="90" spans="1:5" s="68" customFormat="1" ht="30" customHeight="1">
      <c r="A90" s="107">
        <v>11</v>
      </c>
      <c r="B90" s="100" t="s">
        <v>74</v>
      </c>
      <c r="C90" s="296" t="str">
        <f>VLOOKUP(E67,PragNondi!$B$9:$J$78,8,0)</f>
        <v xml:space="preserve">गोष्ट सांगतो </v>
      </c>
      <c r="D90" s="296"/>
      <c r="E90" s="339"/>
    </row>
    <row r="91" spans="1:5" s="68" customFormat="1" ht="30" customHeight="1">
      <c r="A91" s="107">
        <v>12</v>
      </c>
      <c r="B91" s="100" t="s">
        <v>75</v>
      </c>
      <c r="C91" s="296" t="str">
        <f>VLOOKUP(E67,PragNondi!$B$9:$J$78,9,0)</f>
        <v xml:space="preserve">शब्दसंग्रह करावा </v>
      </c>
      <c r="D91" s="296"/>
      <c r="E91" s="339"/>
    </row>
    <row r="92" spans="1:5" s="68" customFormat="1" ht="30" customHeight="1" thickBot="1">
      <c r="A92" s="108">
        <v>13</v>
      </c>
      <c r="B92" s="109" t="s">
        <v>76</v>
      </c>
      <c r="C92" s="289" t="s">
        <v>823</v>
      </c>
      <c r="D92" s="289"/>
      <c r="E92" s="340"/>
    </row>
    <row r="93" spans="1:5" s="68" customFormat="1" ht="30" customHeight="1" thickBot="1"/>
    <row r="94" spans="1:5" ht="28.5" customHeight="1">
      <c r="A94" s="101"/>
      <c r="B94" s="345" t="s">
        <v>1231</v>
      </c>
      <c r="C94" s="345"/>
      <c r="D94" s="345"/>
      <c r="E94" s="346"/>
    </row>
    <row r="95" spans="1:5" ht="20.25" customHeight="1">
      <c r="A95" s="102"/>
      <c r="B95" s="347" t="str">
        <f>students!$G$2</f>
        <v xml:space="preserve">जिल्हा परिषद प्राथमिक शाळा कोपर्डे </v>
      </c>
      <c r="C95" s="347"/>
      <c r="D95" s="347"/>
      <c r="E95" s="348"/>
    </row>
    <row r="96" spans="1:5" ht="5.25" customHeight="1" thickBot="1">
      <c r="A96" s="103"/>
      <c r="B96" s="64"/>
      <c r="C96" s="349"/>
      <c r="D96" s="349"/>
      <c r="E96" s="104"/>
    </row>
    <row r="97" spans="1:11" ht="20.25" customHeight="1" thickBot="1">
      <c r="A97" s="102"/>
      <c r="B97" s="65" t="s">
        <v>52</v>
      </c>
      <c r="C97" s="350">
        <f>VLOOKUP(E98,students!$B$8:$D$77,3,0)</f>
        <v>0</v>
      </c>
      <c r="D97" s="350"/>
      <c r="E97" s="105" t="s">
        <v>760</v>
      </c>
      <c r="H97" s="112" t="s">
        <v>730</v>
      </c>
    </row>
    <row r="98" spans="1:11" ht="20.25" customHeight="1">
      <c r="A98" s="102"/>
      <c r="B98" s="65" t="s">
        <v>28</v>
      </c>
      <c r="C98" s="66" t="str">
        <f>students!$M$2</f>
        <v>पहिली</v>
      </c>
      <c r="D98" s="65" t="s">
        <v>71</v>
      </c>
      <c r="E98" s="110">
        <v>4</v>
      </c>
    </row>
    <row r="99" spans="1:11" ht="6" customHeight="1">
      <c r="A99" s="102"/>
      <c r="E99" s="105"/>
    </row>
    <row r="100" spans="1:11" s="68" customFormat="1" ht="28.5" customHeight="1">
      <c r="A100" s="351" t="s">
        <v>728</v>
      </c>
      <c r="B100" s="332"/>
      <c r="C100" s="332"/>
      <c r="D100" s="332"/>
      <c r="E100" s="352"/>
      <c r="H100" s="280" t="s">
        <v>731</v>
      </c>
      <c r="I100" s="280"/>
      <c r="J100" s="280"/>
    </row>
    <row r="101" spans="1:11" s="68" customFormat="1" ht="16.5" customHeight="1">
      <c r="A101" s="106"/>
      <c r="B101" s="99" t="s">
        <v>60</v>
      </c>
      <c r="C101" s="296" t="s">
        <v>72</v>
      </c>
      <c r="D101" s="296"/>
      <c r="E101" s="339"/>
      <c r="H101" s="280"/>
      <c r="I101" s="280"/>
      <c r="J101" s="280"/>
    </row>
    <row r="102" spans="1:11" s="68" customFormat="1" ht="30" customHeight="1">
      <c r="A102" s="107">
        <v>1</v>
      </c>
      <c r="B102" s="341" t="s">
        <v>73</v>
      </c>
      <c r="C102" s="296" t="s">
        <v>695</v>
      </c>
      <c r="D102" s="296"/>
      <c r="E102" s="339"/>
      <c r="H102" s="280"/>
      <c r="I102" s="280"/>
      <c r="J102" s="280"/>
    </row>
    <row r="103" spans="1:11" s="68" customFormat="1" ht="30" customHeight="1">
      <c r="A103" s="107"/>
      <c r="B103" s="342"/>
      <c r="C103" s="296" t="s">
        <v>702</v>
      </c>
      <c r="D103" s="296"/>
      <c r="E103" s="339"/>
    </row>
    <row r="104" spans="1:11" s="68" customFormat="1" ht="30" customHeight="1">
      <c r="A104" s="33">
        <v>2</v>
      </c>
      <c r="B104" s="341" t="s">
        <v>3</v>
      </c>
      <c r="C104" s="296" t="s">
        <v>697</v>
      </c>
      <c r="D104" s="296"/>
      <c r="E104" s="339"/>
      <c r="H104" s="353" t="s">
        <v>736</v>
      </c>
      <c r="I104" s="353"/>
      <c r="J104" s="353"/>
      <c r="K104" s="353"/>
    </row>
    <row r="105" spans="1:11" s="68" customFormat="1" ht="30" customHeight="1">
      <c r="A105" s="107"/>
      <c r="B105" s="342"/>
      <c r="C105" s="296"/>
      <c r="D105" s="296"/>
      <c r="E105" s="339"/>
      <c r="H105" s="353"/>
      <c r="I105" s="353"/>
      <c r="J105" s="353"/>
      <c r="K105" s="353"/>
    </row>
    <row r="106" spans="1:11" s="68" customFormat="1" ht="30" customHeight="1">
      <c r="A106" s="107">
        <v>3</v>
      </c>
      <c r="B106" s="341" t="s">
        <v>4</v>
      </c>
      <c r="C106" s="296"/>
      <c r="D106" s="296"/>
      <c r="E106" s="339"/>
      <c r="H106" s="353"/>
      <c r="I106" s="353"/>
      <c r="J106" s="353"/>
      <c r="K106" s="353"/>
    </row>
    <row r="107" spans="1:11" s="68" customFormat="1" ht="30" customHeight="1">
      <c r="A107" s="107"/>
      <c r="B107" s="342"/>
      <c r="C107" s="296" t="s">
        <v>762</v>
      </c>
      <c r="D107" s="296"/>
      <c r="E107" s="339"/>
    </row>
    <row r="108" spans="1:11" s="68" customFormat="1" ht="30" customHeight="1">
      <c r="A108" s="33">
        <v>4</v>
      </c>
      <c r="B108" s="341" t="s">
        <v>5</v>
      </c>
      <c r="C108" s="296"/>
      <c r="D108" s="296"/>
      <c r="E108" s="339"/>
    </row>
    <row r="109" spans="1:11" s="68" customFormat="1" ht="30" customHeight="1">
      <c r="A109" s="107"/>
      <c r="B109" s="342"/>
      <c r="C109" s="296"/>
      <c r="D109" s="296"/>
      <c r="E109" s="339"/>
    </row>
    <row r="110" spans="1:11" s="68" customFormat="1" ht="30" customHeight="1">
      <c r="A110" s="107">
        <v>5</v>
      </c>
      <c r="B110" s="343" t="s">
        <v>726</v>
      </c>
      <c r="C110" s="296"/>
      <c r="D110" s="296"/>
      <c r="E110" s="339"/>
    </row>
    <row r="111" spans="1:11" s="68" customFormat="1" ht="30" customHeight="1">
      <c r="A111" s="107"/>
      <c r="B111" s="344"/>
      <c r="C111" s="296"/>
      <c r="D111" s="296"/>
      <c r="E111" s="339"/>
    </row>
    <row r="112" spans="1:11" s="68" customFormat="1" ht="30" customHeight="1">
      <c r="A112" s="33">
        <v>6</v>
      </c>
      <c r="B112" s="343" t="s">
        <v>727</v>
      </c>
      <c r="C112" s="296"/>
      <c r="D112" s="296"/>
      <c r="E112" s="339"/>
    </row>
    <row r="113" spans="1:8" s="68" customFormat="1" ht="30" customHeight="1">
      <c r="A113" s="107"/>
      <c r="B113" s="344"/>
      <c r="C113" s="296"/>
      <c r="D113" s="296"/>
      <c r="E113" s="339"/>
    </row>
    <row r="114" spans="1:8" s="68" customFormat="1" ht="30" customHeight="1">
      <c r="A114" s="107">
        <v>7</v>
      </c>
      <c r="B114" s="341" t="s">
        <v>8</v>
      </c>
      <c r="C114" s="296" t="s">
        <v>711</v>
      </c>
      <c r="D114" s="296"/>
      <c r="E114" s="339"/>
    </row>
    <row r="115" spans="1:8" s="68" customFormat="1" ht="30" customHeight="1">
      <c r="A115" s="107"/>
      <c r="B115" s="342"/>
      <c r="C115" s="296"/>
      <c r="D115" s="296"/>
      <c r="E115" s="339"/>
    </row>
    <row r="116" spans="1:8" s="68" customFormat="1" ht="30" customHeight="1">
      <c r="A116" s="33">
        <v>8</v>
      </c>
      <c r="B116" s="341" t="s">
        <v>9</v>
      </c>
      <c r="C116" s="296"/>
      <c r="D116" s="296"/>
      <c r="E116" s="339"/>
    </row>
    <row r="117" spans="1:8" s="68" customFormat="1" ht="30" customHeight="1">
      <c r="A117" s="107"/>
      <c r="B117" s="342"/>
      <c r="C117" s="296"/>
      <c r="D117" s="296"/>
      <c r="E117" s="339"/>
    </row>
    <row r="118" spans="1:8" s="68" customFormat="1" ht="30" customHeight="1">
      <c r="A118" s="107">
        <v>9</v>
      </c>
      <c r="B118" s="341" t="s">
        <v>10</v>
      </c>
      <c r="C118" s="296"/>
      <c r="D118" s="296"/>
      <c r="E118" s="339"/>
    </row>
    <row r="119" spans="1:8" s="68" customFormat="1" ht="30" customHeight="1">
      <c r="A119" s="107"/>
      <c r="B119" s="342"/>
      <c r="C119" s="296"/>
      <c r="D119" s="296"/>
      <c r="E119" s="339"/>
    </row>
    <row r="120" spans="1:8" s="68" customFormat="1" ht="30" customHeight="1">
      <c r="A120" s="107">
        <v>10</v>
      </c>
      <c r="B120" s="100" t="s">
        <v>65</v>
      </c>
      <c r="C120" s="296">
        <f>VLOOKUP(E98,PragNondi!$B$9:$J$78,7,0)</f>
        <v>0</v>
      </c>
      <c r="D120" s="296"/>
      <c r="E120" s="339"/>
    </row>
    <row r="121" spans="1:8" s="68" customFormat="1" ht="30" customHeight="1">
      <c r="A121" s="107">
        <v>11</v>
      </c>
      <c r="B121" s="100" t="s">
        <v>74</v>
      </c>
      <c r="C121" s="296">
        <f>VLOOKUP(E98,PragNondi!$B$9:$J$78,8,0)</f>
        <v>0</v>
      </c>
      <c r="D121" s="296"/>
      <c r="E121" s="339"/>
    </row>
    <row r="122" spans="1:8" s="68" customFormat="1" ht="30" customHeight="1">
      <c r="A122" s="107">
        <v>12</v>
      </c>
      <c r="B122" s="100" t="s">
        <v>75</v>
      </c>
      <c r="C122" s="296">
        <f>VLOOKUP(E98,PragNondi!$B$9:$J$78,9,0)</f>
        <v>0</v>
      </c>
      <c r="D122" s="296"/>
      <c r="E122" s="339"/>
    </row>
    <row r="123" spans="1:8" s="68" customFormat="1" ht="30" customHeight="1" thickBot="1">
      <c r="A123" s="108">
        <v>13</v>
      </c>
      <c r="B123" s="109" t="s">
        <v>76</v>
      </c>
      <c r="C123" s="289" t="s">
        <v>823</v>
      </c>
      <c r="D123" s="289"/>
      <c r="E123" s="340"/>
    </row>
    <row r="124" spans="1:8" s="68" customFormat="1" ht="30" customHeight="1" thickBot="1"/>
    <row r="125" spans="1:8" ht="28.5" customHeight="1">
      <c r="A125" s="101"/>
      <c r="B125" s="345" t="s">
        <v>1231</v>
      </c>
      <c r="C125" s="345"/>
      <c r="D125" s="345"/>
      <c r="E125" s="346"/>
    </row>
    <row r="126" spans="1:8" ht="20.25" customHeight="1">
      <c r="A126" s="102"/>
      <c r="B126" s="347" t="str">
        <f>students!$G$2</f>
        <v xml:space="preserve">जिल्हा परिषद प्राथमिक शाळा कोपर्डे </v>
      </c>
      <c r="C126" s="347"/>
      <c r="D126" s="347"/>
      <c r="E126" s="348"/>
    </row>
    <row r="127" spans="1:8" ht="5.25" customHeight="1" thickBot="1">
      <c r="A127" s="103"/>
      <c r="B127" s="64"/>
      <c r="C127" s="349"/>
      <c r="D127" s="349"/>
      <c r="E127" s="104"/>
    </row>
    <row r="128" spans="1:8" ht="20.25" customHeight="1" thickBot="1">
      <c r="A128" s="102"/>
      <c r="B128" s="65" t="s">
        <v>52</v>
      </c>
      <c r="C128" s="350">
        <f>VLOOKUP(E129,students!$B$8:$D$77,3,0)</f>
        <v>0</v>
      </c>
      <c r="D128" s="350"/>
      <c r="E128" s="105" t="s">
        <v>760</v>
      </c>
      <c r="H128" s="112" t="s">
        <v>730</v>
      </c>
    </row>
    <row r="129" spans="1:11" ht="20.25" customHeight="1">
      <c r="A129" s="102"/>
      <c r="B129" s="65" t="s">
        <v>28</v>
      </c>
      <c r="C129" s="66" t="str">
        <f>students!$M$2</f>
        <v>पहिली</v>
      </c>
      <c r="D129" s="65" t="s">
        <v>71</v>
      </c>
      <c r="E129" s="110">
        <v>5</v>
      </c>
    </row>
    <row r="130" spans="1:11" ht="6" customHeight="1">
      <c r="A130" s="102"/>
      <c r="E130" s="105"/>
    </row>
    <row r="131" spans="1:11" s="68" customFormat="1" ht="28.5" customHeight="1">
      <c r="A131" s="351" t="s">
        <v>728</v>
      </c>
      <c r="B131" s="332"/>
      <c r="C131" s="332"/>
      <c r="D131" s="332"/>
      <c r="E131" s="352"/>
      <c r="H131" s="280" t="s">
        <v>731</v>
      </c>
      <c r="I131" s="280"/>
      <c r="J131" s="280"/>
    </row>
    <row r="132" spans="1:11" s="68" customFormat="1" ht="16.5" customHeight="1">
      <c r="A132" s="106"/>
      <c r="B132" s="99" t="s">
        <v>60</v>
      </c>
      <c r="C132" s="296" t="s">
        <v>72</v>
      </c>
      <c r="D132" s="296"/>
      <c r="E132" s="339"/>
      <c r="H132" s="280"/>
      <c r="I132" s="280"/>
      <c r="J132" s="280"/>
    </row>
    <row r="133" spans="1:11" s="68" customFormat="1" ht="30" customHeight="1">
      <c r="A133" s="107">
        <v>1</v>
      </c>
      <c r="B133" s="341" t="s">
        <v>73</v>
      </c>
      <c r="C133" s="296" t="s">
        <v>695</v>
      </c>
      <c r="D133" s="296"/>
      <c r="E133" s="339"/>
      <c r="H133" s="280"/>
      <c r="I133" s="280"/>
      <c r="J133" s="280"/>
    </row>
    <row r="134" spans="1:11" s="68" customFormat="1" ht="30" customHeight="1">
      <c r="A134" s="107"/>
      <c r="B134" s="342"/>
      <c r="C134" s="296" t="s">
        <v>702</v>
      </c>
      <c r="D134" s="296"/>
      <c r="E134" s="339"/>
    </row>
    <row r="135" spans="1:11" s="68" customFormat="1" ht="30" customHeight="1">
      <c r="A135" s="33">
        <v>2</v>
      </c>
      <c r="B135" s="341" t="s">
        <v>3</v>
      </c>
      <c r="C135" s="296" t="s">
        <v>697</v>
      </c>
      <c r="D135" s="296"/>
      <c r="E135" s="339"/>
      <c r="H135" s="353" t="s">
        <v>736</v>
      </c>
      <c r="I135" s="353"/>
      <c r="J135" s="353"/>
      <c r="K135" s="353"/>
    </row>
    <row r="136" spans="1:11" s="68" customFormat="1" ht="30" customHeight="1">
      <c r="A136" s="107"/>
      <c r="B136" s="342"/>
      <c r="C136" s="296"/>
      <c r="D136" s="296"/>
      <c r="E136" s="339"/>
      <c r="H136" s="353"/>
      <c r="I136" s="353"/>
      <c r="J136" s="353"/>
      <c r="K136" s="353"/>
    </row>
    <row r="137" spans="1:11" s="68" customFormat="1" ht="30" customHeight="1">
      <c r="A137" s="107">
        <v>3</v>
      </c>
      <c r="B137" s="341" t="s">
        <v>4</v>
      </c>
      <c r="C137" s="296"/>
      <c r="D137" s="296"/>
      <c r="E137" s="339"/>
      <c r="H137" s="353"/>
      <c r="I137" s="353"/>
      <c r="J137" s="353"/>
      <c r="K137" s="353"/>
    </row>
    <row r="138" spans="1:11" s="68" customFormat="1" ht="30" customHeight="1">
      <c r="A138" s="107"/>
      <c r="B138" s="342"/>
      <c r="C138" s="296" t="s">
        <v>762</v>
      </c>
      <c r="D138" s="296"/>
      <c r="E138" s="339"/>
    </row>
    <row r="139" spans="1:11" s="68" customFormat="1" ht="30" customHeight="1">
      <c r="A139" s="33">
        <v>4</v>
      </c>
      <c r="B139" s="341" t="s">
        <v>5</v>
      </c>
      <c r="C139" s="296"/>
      <c r="D139" s="296"/>
      <c r="E139" s="339"/>
    </row>
    <row r="140" spans="1:11" s="68" customFormat="1" ht="30" customHeight="1">
      <c r="A140" s="107"/>
      <c r="B140" s="342"/>
      <c r="C140" s="296"/>
      <c r="D140" s="296"/>
      <c r="E140" s="339"/>
    </row>
    <row r="141" spans="1:11" s="68" customFormat="1" ht="30" customHeight="1">
      <c r="A141" s="107">
        <v>5</v>
      </c>
      <c r="B141" s="343" t="s">
        <v>726</v>
      </c>
      <c r="C141" s="296"/>
      <c r="D141" s="296"/>
      <c r="E141" s="339"/>
    </row>
    <row r="142" spans="1:11" s="68" customFormat="1" ht="30" customHeight="1">
      <c r="A142" s="107"/>
      <c r="B142" s="344"/>
      <c r="C142" s="296"/>
      <c r="D142" s="296"/>
      <c r="E142" s="339"/>
    </row>
    <row r="143" spans="1:11" s="68" customFormat="1" ht="30" customHeight="1">
      <c r="A143" s="33">
        <v>6</v>
      </c>
      <c r="B143" s="343" t="s">
        <v>727</v>
      </c>
      <c r="C143" s="296"/>
      <c r="D143" s="296"/>
      <c r="E143" s="339"/>
    </row>
    <row r="144" spans="1:11" s="68" customFormat="1" ht="30" customHeight="1">
      <c r="A144" s="107"/>
      <c r="B144" s="344"/>
      <c r="C144" s="296"/>
      <c r="D144" s="296"/>
      <c r="E144" s="339"/>
    </row>
    <row r="145" spans="1:8" s="68" customFormat="1" ht="30" customHeight="1">
      <c r="A145" s="107">
        <v>7</v>
      </c>
      <c r="B145" s="341" t="s">
        <v>8</v>
      </c>
      <c r="C145" s="296" t="s">
        <v>711</v>
      </c>
      <c r="D145" s="296"/>
      <c r="E145" s="339"/>
    </row>
    <row r="146" spans="1:8" s="68" customFormat="1" ht="30" customHeight="1">
      <c r="A146" s="107"/>
      <c r="B146" s="342"/>
      <c r="C146" s="296"/>
      <c r="D146" s="296"/>
      <c r="E146" s="339"/>
    </row>
    <row r="147" spans="1:8" s="68" customFormat="1" ht="30" customHeight="1">
      <c r="A147" s="33">
        <v>8</v>
      </c>
      <c r="B147" s="341" t="s">
        <v>9</v>
      </c>
      <c r="C147" s="296"/>
      <c r="D147" s="296"/>
      <c r="E147" s="339"/>
    </row>
    <row r="148" spans="1:8" s="68" customFormat="1" ht="30" customHeight="1">
      <c r="A148" s="107"/>
      <c r="B148" s="342"/>
      <c r="C148" s="296"/>
      <c r="D148" s="296"/>
      <c r="E148" s="339"/>
    </row>
    <row r="149" spans="1:8" s="68" customFormat="1" ht="30" customHeight="1">
      <c r="A149" s="107">
        <v>9</v>
      </c>
      <c r="B149" s="341" t="s">
        <v>10</v>
      </c>
      <c r="C149" s="296"/>
      <c r="D149" s="296"/>
      <c r="E149" s="339"/>
    </row>
    <row r="150" spans="1:8" s="68" customFormat="1" ht="30" customHeight="1">
      <c r="A150" s="107"/>
      <c r="B150" s="342"/>
      <c r="C150" s="296"/>
      <c r="D150" s="296"/>
      <c r="E150" s="339"/>
    </row>
    <row r="151" spans="1:8" s="68" customFormat="1" ht="30" customHeight="1">
      <c r="A151" s="107">
        <v>10</v>
      </c>
      <c r="B151" s="100" t="s">
        <v>65</v>
      </c>
      <c r="C151" s="296">
        <f>VLOOKUP(E129,PragNondi!$B$9:$J$78,7,0)</f>
        <v>0</v>
      </c>
      <c r="D151" s="296"/>
      <c r="E151" s="339"/>
    </row>
    <row r="152" spans="1:8" s="68" customFormat="1" ht="30" customHeight="1">
      <c r="A152" s="107">
        <v>11</v>
      </c>
      <c r="B152" s="100" t="s">
        <v>74</v>
      </c>
      <c r="C152" s="296">
        <f>VLOOKUP(E129,PragNondi!$B$9:$J$78,8,0)</f>
        <v>0</v>
      </c>
      <c r="D152" s="296"/>
      <c r="E152" s="339"/>
    </row>
    <row r="153" spans="1:8" s="68" customFormat="1" ht="30" customHeight="1">
      <c r="A153" s="107">
        <v>12</v>
      </c>
      <c r="B153" s="100" t="s">
        <v>75</v>
      </c>
      <c r="C153" s="296">
        <f>VLOOKUP(E129,PragNondi!$B$9:$J$78,9,0)</f>
        <v>0</v>
      </c>
      <c r="D153" s="296"/>
      <c r="E153" s="339"/>
    </row>
    <row r="154" spans="1:8" s="68" customFormat="1" ht="30" customHeight="1" thickBot="1">
      <c r="A154" s="108">
        <v>13</v>
      </c>
      <c r="B154" s="109" t="s">
        <v>76</v>
      </c>
      <c r="C154" s="289" t="s">
        <v>823</v>
      </c>
      <c r="D154" s="289"/>
      <c r="E154" s="340"/>
    </row>
    <row r="155" spans="1:8" s="68" customFormat="1" ht="30" customHeight="1" thickBot="1"/>
    <row r="156" spans="1:8" ht="28.5" customHeight="1">
      <c r="A156" s="101"/>
      <c r="B156" s="345" t="s">
        <v>1231</v>
      </c>
      <c r="C156" s="345"/>
      <c r="D156" s="345"/>
      <c r="E156" s="346"/>
    </row>
    <row r="157" spans="1:8" ht="20.25" customHeight="1">
      <c r="A157" s="102"/>
      <c r="B157" s="347" t="str">
        <f>students!$G$2</f>
        <v xml:space="preserve">जिल्हा परिषद प्राथमिक शाळा कोपर्डे </v>
      </c>
      <c r="C157" s="347"/>
      <c r="D157" s="347"/>
      <c r="E157" s="348"/>
    </row>
    <row r="158" spans="1:8" ht="5.25" customHeight="1" thickBot="1">
      <c r="A158" s="103"/>
      <c r="B158" s="64"/>
      <c r="C158" s="349"/>
      <c r="D158" s="349"/>
      <c r="E158" s="104"/>
    </row>
    <row r="159" spans="1:8" ht="20.25" customHeight="1" thickBot="1">
      <c r="A159" s="102"/>
      <c r="B159" s="65" t="s">
        <v>52</v>
      </c>
      <c r="C159" s="350">
        <f>VLOOKUP(E160,students!$B$8:$D$77,3,0)</f>
        <v>0</v>
      </c>
      <c r="D159" s="350"/>
      <c r="E159" s="105" t="s">
        <v>760</v>
      </c>
      <c r="H159" s="112" t="s">
        <v>730</v>
      </c>
    </row>
    <row r="160" spans="1:8" ht="20.25" customHeight="1">
      <c r="A160" s="102"/>
      <c r="B160" s="65" t="s">
        <v>28</v>
      </c>
      <c r="C160" s="66" t="str">
        <f>students!$M$2</f>
        <v>पहिली</v>
      </c>
      <c r="D160" s="65" t="s">
        <v>71</v>
      </c>
      <c r="E160" s="110">
        <v>6</v>
      </c>
    </row>
    <row r="161" spans="1:11" ht="6" customHeight="1">
      <c r="A161" s="102"/>
      <c r="E161" s="105"/>
    </row>
    <row r="162" spans="1:11" s="68" customFormat="1" ht="28.5" customHeight="1">
      <c r="A162" s="351" t="s">
        <v>728</v>
      </c>
      <c r="B162" s="332"/>
      <c r="C162" s="332"/>
      <c r="D162" s="332"/>
      <c r="E162" s="352"/>
      <c r="H162" s="280" t="s">
        <v>731</v>
      </c>
      <c r="I162" s="280"/>
      <c r="J162" s="280"/>
    </row>
    <row r="163" spans="1:11" s="68" customFormat="1" ht="16.5" customHeight="1">
      <c r="A163" s="106"/>
      <c r="B163" s="99" t="s">
        <v>60</v>
      </c>
      <c r="C163" s="296" t="s">
        <v>72</v>
      </c>
      <c r="D163" s="296"/>
      <c r="E163" s="339"/>
      <c r="H163" s="280"/>
      <c r="I163" s="280"/>
      <c r="J163" s="280"/>
    </row>
    <row r="164" spans="1:11" s="68" customFormat="1" ht="30" customHeight="1">
      <c r="A164" s="107">
        <v>1</v>
      </c>
      <c r="B164" s="341" t="s">
        <v>73</v>
      </c>
      <c r="C164" s="296" t="s">
        <v>695</v>
      </c>
      <c r="D164" s="296"/>
      <c r="E164" s="339"/>
      <c r="H164" s="280"/>
      <c r="I164" s="280"/>
      <c r="J164" s="280"/>
    </row>
    <row r="165" spans="1:11" s="68" customFormat="1" ht="30" customHeight="1">
      <c r="A165" s="107"/>
      <c r="B165" s="342"/>
      <c r="C165" s="296" t="s">
        <v>702</v>
      </c>
      <c r="D165" s="296"/>
      <c r="E165" s="339"/>
    </row>
    <row r="166" spans="1:11" s="68" customFormat="1" ht="30" customHeight="1">
      <c r="A166" s="33">
        <v>2</v>
      </c>
      <c r="B166" s="341" t="s">
        <v>3</v>
      </c>
      <c r="C166" s="296" t="s">
        <v>697</v>
      </c>
      <c r="D166" s="296"/>
      <c r="E166" s="339"/>
      <c r="H166" s="353" t="s">
        <v>736</v>
      </c>
      <c r="I166" s="353"/>
      <c r="J166" s="353"/>
      <c r="K166" s="353"/>
    </row>
    <row r="167" spans="1:11" s="68" customFormat="1" ht="30" customHeight="1">
      <c r="A167" s="107"/>
      <c r="B167" s="342"/>
      <c r="C167" s="296"/>
      <c r="D167" s="296"/>
      <c r="E167" s="339"/>
      <c r="H167" s="353"/>
      <c r="I167" s="353"/>
      <c r="J167" s="353"/>
      <c r="K167" s="353"/>
    </row>
    <row r="168" spans="1:11" s="68" customFormat="1" ht="30" customHeight="1">
      <c r="A168" s="107">
        <v>3</v>
      </c>
      <c r="B168" s="341" t="s">
        <v>4</v>
      </c>
      <c r="C168" s="296"/>
      <c r="D168" s="296"/>
      <c r="E168" s="339"/>
      <c r="H168" s="353"/>
      <c r="I168" s="353"/>
      <c r="J168" s="353"/>
      <c r="K168" s="353"/>
    </row>
    <row r="169" spans="1:11" s="68" customFormat="1" ht="30" customHeight="1">
      <c r="A169" s="107"/>
      <c r="B169" s="342"/>
      <c r="C169" s="296" t="s">
        <v>762</v>
      </c>
      <c r="D169" s="296"/>
      <c r="E169" s="339"/>
    </row>
    <row r="170" spans="1:11" s="68" customFormat="1" ht="30" customHeight="1">
      <c r="A170" s="33">
        <v>4</v>
      </c>
      <c r="B170" s="341" t="s">
        <v>5</v>
      </c>
      <c r="C170" s="296"/>
      <c r="D170" s="296"/>
      <c r="E170" s="339"/>
    </row>
    <row r="171" spans="1:11" s="68" customFormat="1" ht="30" customHeight="1">
      <c r="A171" s="107"/>
      <c r="B171" s="342"/>
      <c r="C171" s="296"/>
      <c r="D171" s="296"/>
      <c r="E171" s="339"/>
    </row>
    <row r="172" spans="1:11" s="68" customFormat="1" ht="30" customHeight="1">
      <c r="A172" s="107">
        <v>5</v>
      </c>
      <c r="B172" s="343" t="s">
        <v>726</v>
      </c>
      <c r="C172" s="296"/>
      <c r="D172" s="296"/>
      <c r="E172" s="339"/>
    </row>
    <row r="173" spans="1:11" s="68" customFormat="1" ht="30" customHeight="1">
      <c r="A173" s="107"/>
      <c r="B173" s="344"/>
      <c r="C173" s="296"/>
      <c r="D173" s="296"/>
      <c r="E173" s="339"/>
    </row>
    <row r="174" spans="1:11" s="68" customFormat="1" ht="30" customHeight="1">
      <c r="A174" s="33">
        <v>6</v>
      </c>
      <c r="B174" s="343" t="s">
        <v>727</v>
      </c>
      <c r="C174" s="296"/>
      <c r="D174" s="296"/>
      <c r="E174" s="339"/>
    </row>
    <row r="175" spans="1:11" s="68" customFormat="1" ht="30" customHeight="1">
      <c r="A175" s="107"/>
      <c r="B175" s="344"/>
      <c r="C175" s="296"/>
      <c r="D175" s="296"/>
      <c r="E175" s="339"/>
    </row>
    <row r="176" spans="1:11" s="68" customFormat="1" ht="30" customHeight="1">
      <c r="A176" s="107">
        <v>7</v>
      </c>
      <c r="B176" s="341" t="s">
        <v>8</v>
      </c>
      <c r="C176" s="296" t="s">
        <v>711</v>
      </c>
      <c r="D176" s="296"/>
      <c r="E176" s="339"/>
    </row>
    <row r="177" spans="1:8" s="68" customFormat="1" ht="30" customHeight="1">
      <c r="A177" s="107"/>
      <c r="B177" s="342"/>
      <c r="C177" s="296"/>
      <c r="D177" s="296"/>
      <c r="E177" s="339"/>
    </row>
    <row r="178" spans="1:8" s="68" customFormat="1" ht="30" customHeight="1">
      <c r="A178" s="33">
        <v>8</v>
      </c>
      <c r="B178" s="341" t="s">
        <v>9</v>
      </c>
      <c r="C178" s="296"/>
      <c r="D178" s="296"/>
      <c r="E178" s="339"/>
    </row>
    <row r="179" spans="1:8" s="68" customFormat="1" ht="30" customHeight="1">
      <c r="A179" s="107"/>
      <c r="B179" s="342"/>
      <c r="C179" s="296"/>
      <c r="D179" s="296"/>
      <c r="E179" s="339"/>
    </row>
    <row r="180" spans="1:8" s="68" customFormat="1" ht="30" customHeight="1">
      <c r="A180" s="107">
        <v>9</v>
      </c>
      <c r="B180" s="341" t="s">
        <v>10</v>
      </c>
      <c r="C180" s="296"/>
      <c r="D180" s="296"/>
      <c r="E180" s="339"/>
    </row>
    <row r="181" spans="1:8" s="68" customFormat="1" ht="30" customHeight="1">
      <c r="A181" s="107"/>
      <c r="B181" s="342"/>
      <c r="C181" s="296"/>
      <c r="D181" s="296"/>
      <c r="E181" s="339"/>
    </row>
    <row r="182" spans="1:8" s="68" customFormat="1" ht="30" customHeight="1">
      <c r="A182" s="107">
        <v>10</v>
      </c>
      <c r="B182" s="100" t="s">
        <v>65</v>
      </c>
      <c r="C182" s="296">
        <f>VLOOKUP(E160,PragNondi!$B$9:$J$78,7,0)</f>
        <v>0</v>
      </c>
      <c r="D182" s="296"/>
      <c r="E182" s="339"/>
    </row>
    <row r="183" spans="1:8" s="68" customFormat="1" ht="30" customHeight="1">
      <c r="A183" s="107">
        <v>11</v>
      </c>
      <c r="B183" s="100" t="s">
        <v>74</v>
      </c>
      <c r="C183" s="296">
        <f>VLOOKUP(E160,PragNondi!$B$9:$J$78,8,0)</f>
        <v>0</v>
      </c>
      <c r="D183" s="296"/>
      <c r="E183" s="339"/>
    </row>
    <row r="184" spans="1:8" s="68" customFormat="1" ht="30" customHeight="1">
      <c r="A184" s="107">
        <v>12</v>
      </c>
      <c r="B184" s="100" t="s">
        <v>75</v>
      </c>
      <c r="C184" s="296">
        <f>VLOOKUP(E160,PragNondi!$B$9:$J$78,9,0)</f>
        <v>0</v>
      </c>
      <c r="D184" s="296"/>
      <c r="E184" s="339"/>
    </row>
    <row r="185" spans="1:8" s="68" customFormat="1" ht="30" customHeight="1" thickBot="1">
      <c r="A185" s="108">
        <v>13</v>
      </c>
      <c r="B185" s="109" t="s">
        <v>76</v>
      </c>
      <c r="C185" s="289" t="s">
        <v>823</v>
      </c>
      <c r="D185" s="289"/>
      <c r="E185" s="340"/>
    </row>
    <row r="186" spans="1:8" s="68" customFormat="1" ht="30" customHeight="1" thickBot="1"/>
    <row r="187" spans="1:8" ht="28.5" customHeight="1">
      <c r="A187" s="101"/>
      <c r="B187" s="345" t="s">
        <v>1231</v>
      </c>
      <c r="C187" s="345"/>
      <c r="D187" s="345"/>
      <c r="E187" s="346"/>
    </row>
    <row r="188" spans="1:8" ht="20.25" customHeight="1">
      <c r="A188" s="102"/>
      <c r="B188" s="347" t="str">
        <f>students!$G$2</f>
        <v xml:space="preserve">जिल्हा परिषद प्राथमिक शाळा कोपर्डे </v>
      </c>
      <c r="C188" s="347"/>
      <c r="D188" s="347"/>
      <c r="E188" s="348"/>
    </row>
    <row r="189" spans="1:8" ht="5.25" customHeight="1" thickBot="1">
      <c r="A189" s="103"/>
      <c r="B189" s="64"/>
      <c r="C189" s="349"/>
      <c r="D189" s="349"/>
      <c r="E189" s="104"/>
    </row>
    <row r="190" spans="1:8" ht="20.25" customHeight="1" thickBot="1">
      <c r="A190" s="102"/>
      <c r="B190" s="65" t="s">
        <v>52</v>
      </c>
      <c r="C190" s="350">
        <f>VLOOKUP(E191,students!$B$8:$D$77,3,0)</f>
        <v>0</v>
      </c>
      <c r="D190" s="350"/>
      <c r="E190" s="105" t="s">
        <v>760</v>
      </c>
      <c r="H190" s="112" t="s">
        <v>730</v>
      </c>
    </row>
    <row r="191" spans="1:8" ht="20.25" customHeight="1">
      <c r="A191" s="102"/>
      <c r="B191" s="65" t="s">
        <v>28</v>
      </c>
      <c r="C191" s="66" t="str">
        <f>students!$M$2</f>
        <v>पहिली</v>
      </c>
      <c r="D191" s="65" t="s">
        <v>71</v>
      </c>
      <c r="E191" s="110">
        <v>7</v>
      </c>
    </row>
    <row r="192" spans="1:8" ht="6" customHeight="1">
      <c r="A192" s="102"/>
      <c r="E192" s="105"/>
    </row>
    <row r="193" spans="1:11" s="68" customFormat="1" ht="28.5" customHeight="1">
      <c r="A193" s="351" t="s">
        <v>728</v>
      </c>
      <c r="B193" s="332"/>
      <c r="C193" s="332"/>
      <c r="D193" s="332"/>
      <c r="E193" s="352"/>
      <c r="H193" s="280" t="s">
        <v>731</v>
      </c>
      <c r="I193" s="280"/>
      <c r="J193" s="280"/>
    </row>
    <row r="194" spans="1:11" s="68" customFormat="1" ht="16.5" customHeight="1">
      <c r="A194" s="106"/>
      <c r="B194" s="99" t="s">
        <v>60</v>
      </c>
      <c r="C194" s="296" t="s">
        <v>72</v>
      </c>
      <c r="D194" s="296"/>
      <c r="E194" s="339"/>
      <c r="H194" s="280"/>
      <c r="I194" s="280"/>
      <c r="J194" s="280"/>
    </row>
    <row r="195" spans="1:11" s="68" customFormat="1" ht="30" customHeight="1">
      <c r="A195" s="107">
        <v>1</v>
      </c>
      <c r="B195" s="341" t="s">
        <v>73</v>
      </c>
      <c r="C195" s="296" t="s">
        <v>695</v>
      </c>
      <c r="D195" s="296"/>
      <c r="E195" s="339"/>
      <c r="H195" s="280"/>
      <c r="I195" s="280"/>
      <c r="J195" s="280"/>
    </row>
    <row r="196" spans="1:11" s="68" customFormat="1" ht="30" customHeight="1">
      <c r="A196" s="107"/>
      <c r="B196" s="342"/>
      <c r="C196" s="296" t="s">
        <v>702</v>
      </c>
      <c r="D196" s="296"/>
      <c r="E196" s="339"/>
    </row>
    <row r="197" spans="1:11" s="68" customFormat="1" ht="30" customHeight="1">
      <c r="A197" s="33">
        <v>2</v>
      </c>
      <c r="B197" s="341" t="s">
        <v>3</v>
      </c>
      <c r="C197" s="296" t="s">
        <v>697</v>
      </c>
      <c r="D197" s="296"/>
      <c r="E197" s="339"/>
      <c r="H197" s="353" t="s">
        <v>736</v>
      </c>
      <c r="I197" s="353"/>
      <c r="J197" s="353"/>
      <c r="K197" s="353"/>
    </row>
    <row r="198" spans="1:11" s="68" customFormat="1" ht="30" customHeight="1">
      <c r="A198" s="107"/>
      <c r="B198" s="342"/>
      <c r="C198" s="296"/>
      <c r="D198" s="296"/>
      <c r="E198" s="339"/>
      <c r="H198" s="353"/>
      <c r="I198" s="353"/>
      <c r="J198" s="353"/>
      <c r="K198" s="353"/>
    </row>
    <row r="199" spans="1:11" s="68" customFormat="1" ht="30" customHeight="1">
      <c r="A199" s="107">
        <v>3</v>
      </c>
      <c r="B199" s="341" t="s">
        <v>4</v>
      </c>
      <c r="C199" s="296"/>
      <c r="D199" s="296"/>
      <c r="E199" s="339"/>
      <c r="H199" s="353"/>
      <c r="I199" s="353"/>
      <c r="J199" s="353"/>
      <c r="K199" s="353"/>
    </row>
    <row r="200" spans="1:11" s="68" customFormat="1" ht="30" customHeight="1">
      <c r="A200" s="107"/>
      <c r="B200" s="342"/>
      <c r="C200" s="296" t="s">
        <v>762</v>
      </c>
      <c r="D200" s="296"/>
      <c r="E200" s="339"/>
    </row>
    <row r="201" spans="1:11" s="68" customFormat="1" ht="30" customHeight="1">
      <c r="A201" s="33">
        <v>4</v>
      </c>
      <c r="B201" s="341" t="s">
        <v>5</v>
      </c>
      <c r="C201" s="296"/>
      <c r="D201" s="296"/>
      <c r="E201" s="339"/>
    </row>
    <row r="202" spans="1:11" s="68" customFormat="1" ht="30" customHeight="1">
      <c r="A202" s="107"/>
      <c r="B202" s="342"/>
      <c r="C202" s="296"/>
      <c r="D202" s="296"/>
      <c r="E202" s="339"/>
    </row>
    <row r="203" spans="1:11" s="68" customFormat="1" ht="30" customHeight="1">
      <c r="A203" s="107">
        <v>5</v>
      </c>
      <c r="B203" s="343" t="s">
        <v>726</v>
      </c>
      <c r="C203" s="296"/>
      <c r="D203" s="296"/>
      <c r="E203" s="339"/>
    </row>
    <row r="204" spans="1:11" s="68" customFormat="1" ht="30" customHeight="1">
      <c r="A204" s="107"/>
      <c r="B204" s="344"/>
      <c r="C204" s="296"/>
      <c r="D204" s="296"/>
      <c r="E204" s="339"/>
    </row>
    <row r="205" spans="1:11" s="68" customFormat="1" ht="30" customHeight="1">
      <c r="A205" s="33">
        <v>6</v>
      </c>
      <c r="B205" s="343" t="s">
        <v>727</v>
      </c>
      <c r="C205" s="296"/>
      <c r="D205" s="296"/>
      <c r="E205" s="339"/>
    </row>
    <row r="206" spans="1:11" s="68" customFormat="1" ht="30" customHeight="1">
      <c r="A206" s="107"/>
      <c r="B206" s="344"/>
      <c r="C206" s="296"/>
      <c r="D206" s="296"/>
      <c r="E206" s="339"/>
    </row>
    <row r="207" spans="1:11" s="68" customFormat="1" ht="30" customHeight="1">
      <c r="A207" s="107">
        <v>7</v>
      </c>
      <c r="B207" s="341" t="s">
        <v>8</v>
      </c>
      <c r="C207" s="296" t="s">
        <v>711</v>
      </c>
      <c r="D207" s="296"/>
      <c r="E207" s="339"/>
    </row>
    <row r="208" spans="1:11" s="68" customFormat="1" ht="30" customHeight="1">
      <c r="A208" s="107"/>
      <c r="B208" s="342"/>
      <c r="C208" s="296"/>
      <c r="D208" s="296"/>
      <c r="E208" s="339"/>
    </row>
    <row r="209" spans="1:10" s="68" customFormat="1" ht="30" customHeight="1">
      <c r="A209" s="33">
        <v>8</v>
      </c>
      <c r="B209" s="341" t="s">
        <v>9</v>
      </c>
      <c r="C209" s="296"/>
      <c r="D209" s="296"/>
      <c r="E209" s="339"/>
    </row>
    <row r="210" spans="1:10" s="68" customFormat="1" ht="30" customHeight="1">
      <c r="A210" s="107"/>
      <c r="B210" s="342"/>
      <c r="C210" s="296"/>
      <c r="D210" s="296"/>
      <c r="E210" s="339"/>
    </row>
    <row r="211" spans="1:10" s="68" customFormat="1" ht="30" customHeight="1">
      <c r="A211" s="107">
        <v>9</v>
      </c>
      <c r="B211" s="341" t="s">
        <v>10</v>
      </c>
      <c r="C211" s="296"/>
      <c r="D211" s="296"/>
      <c r="E211" s="339"/>
    </row>
    <row r="212" spans="1:10" s="68" customFormat="1" ht="30" customHeight="1">
      <c r="A212" s="107"/>
      <c r="B212" s="342"/>
      <c r="C212" s="296"/>
      <c r="D212" s="296"/>
      <c r="E212" s="339"/>
    </row>
    <row r="213" spans="1:10" s="68" customFormat="1" ht="30" customHeight="1">
      <c r="A213" s="107">
        <v>10</v>
      </c>
      <c r="B213" s="100" t="s">
        <v>65</v>
      </c>
      <c r="C213" s="296">
        <f>VLOOKUP(E191,PragNondi!$B$9:$J$78,7,0)</f>
        <v>0</v>
      </c>
      <c r="D213" s="296"/>
      <c r="E213" s="339"/>
    </row>
    <row r="214" spans="1:10" s="68" customFormat="1" ht="30" customHeight="1">
      <c r="A214" s="107">
        <v>11</v>
      </c>
      <c r="B214" s="100" t="s">
        <v>74</v>
      </c>
      <c r="C214" s="296">
        <f>VLOOKUP(E191,PragNondi!$B$9:$J$78,8,0)</f>
        <v>0</v>
      </c>
      <c r="D214" s="296"/>
      <c r="E214" s="339"/>
    </row>
    <row r="215" spans="1:10" s="68" customFormat="1" ht="30" customHeight="1">
      <c r="A215" s="107">
        <v>12</v>
      </c>
      <c r="B215" s="100" t="s">
        <v>75</v>
      </c>
      <c r="C215" s="296">
        <f>VLOOKUP(E191,PragNondi!$B$9:$J$78,9,0)</f>
        <v>0</v>
      </c>
      <c r="D215" s="296"/>
      <c r="E215" s="339"/>
    </row>
    <row r="216" spans="1:10" s="68" customFormat="1" ht="30" customHeight="1" thickBot="1">
      <c r="A216" s="108">
        <v>13</v>
      </c>
      <c r="B216" s="109" t="s">
        <v>76</v>
      </c>
      <c r="C216" s="289" t="s">
        <v>823</v>
      </c>
      <c r="D216" s="289"/>
      <c r="E216" s="340"/>
    </row>
    <row r="217" spans="1:10" s="68" customFormat="1" ht="30" customHeight="1" thickBot="1"/>
    <row r="218" spans="1:10" ht="28.5" customHeight="1">
      <c r="A218" s="101"/>
      <c r="B218" s="345" t="s">
        <v>1231</v>
      </c>
      <c r="C218" s="345"/>
      <c r="D218" s="345"/>
      <c r="E218" s="346"/>
    </row>
    <row r="219" spans="1:10" ht="20.25" customHeight="1">
      <c r="A219" s="102"/>
      <c r="B219" s="347" t="str">
        <f>students!$G$2</f>
        <v xml:space="preserve">जिल्हा परिषद प्राथमिक शाळा कोपर्डे </v>
      </c>
      <c r="C219" s="347"/>
      <c r="D219" s="347"/>
      <c r="E219" s="348"/>
    </row>
    <row r="220" spans="1:10" ht="5.25" customHeight="1" thickBot="1">
      <c r="A220" s="103"/>
      <c r="B220" s="64"/>
      <c r="C220" s="349"/>
      <c r="D220" s="349"/>
      <c r="E220" s="104"/>
    </row>
    <row r="221" spans="1:10" ht="20.25" customHeight="1" thickBot="1">
      <c r="A221" s="102"/>
      <c r="B221" s="65" t="s">
        <v>52</v>
      </c>
      <c r="C221" s="350">
        <f>VLOOKUP(E222,students!$B$8:$D$77,3,0)</f>
        <v>0</v>
      </c>
      <c r="D221" s="350"/>
      <c r="E221" s="105" t="s">
        <v>760</v>
      </c>
      <c r="H221" s="112" t="s">
        <v>730</v>
      </c>
    </row>
    <row r="222" spans="1:10" ht="20.25" customHeight="1">
      <c r="A222" s="102"/>
      <c r="B222" s="65" t="s">
        <v>28</v>
      </c>
      <c r="C222" s="66" t="str">
        <f>students!$M$2</f>
        <v>पहिली</v>
      </c>
      <c r="D222" s="65" t="s">
        <v>71</v>
      </c>
      <c r="E222" s="110">
        <v>8</v>
      </c>
    </row>
    <row r="223" spans="1:10" ht="6" customHeight="1">
      <c r="A223" s="102"/>
      <c r="E223" s="105"/>
    </row>
    <row r="224" spans="1:10" s="68" customFormat="1" ht="28.5" customHeight="1">
      <c r="A224" s="351" t="s">
        <v>728</v>
      </c>
      <c r="B224" s="332"/>
      <c r="C224" s="332"/>
      <c r="D224" s="332"/>
      <c r="E224" s="352"/>
      <c r="H224" s="280" t="s">
        <v>731</v>
      </c>
      <c r="I224" s="280"/>
      <c r="J224" s="280"/>
    </row>
    <row r="225" spans="1:11" s="68" customFormat="1" ht="16.5" customHeight="1">
      <c r="A225" s="106"/>
      <c r="B225" s="99" t="s">
        <v>60</v>
      </c>
      <c r="C225" s="296" t="s">
        <v>72</v>
      </c>
      <c r="D225" s="296"/>
      <c r="E225" s="339"/>
      <c r="H225" s="280"/>
      <c r="I225" s="280"/>
      <c r="J225" s="280"/>
    </row>
    <row r="226" spans="1:11" s="68" customFormat="1" ht="30" customHeight="1">
      <c r="A226" s="107">
        <v>1</v>
      </c>
      <c r="B226" s="341" t="s">
        <v>73</v>
      </c>
      <c r="C226" s="296" t="s">
        <v>695</v>
      </c>
      <c r="D226" s="296"/>
      <c r="E226" s="339"/>
      <c r="H226" s="280"/>
      <c r="I226" s="280"/>
      <c r="J226" s="280"/>
    </row>
    <row r="227" spans="1:11" s="68" customFormat="1" ht="30" customHeight="1">
      <c r="A227" s="107"/>
      <c r="B227" s="342"/>
      <c r="C227" s="296" t="s">
        <v>702</v>
      </c>
      <c r="D227" s="296"/>
      <c r="E227" s="339"/>
    </row>
    <row r="228" spans="1:11" s="68" customFormat="1" ht="30" customHeight="1">
      <c r="A228" s="33">
        <v>2</v>
      </c>
      <c r="B228" s="341" t="s">
        <v>3</v>
      </c>
      <c r="C228" s="296" t="s">
        <v>697</v>
      </c>
      <c r="D228" s="296"/>
      <c r="E228" s="339"/>
      <c r="H228" s="353" t="s">
        <v>736</v>
      </c>
      <c r="I228" s="353"/>
      <c r="J228" s="353"/>
      <c r="K228" s="353"/>
    </row>
    <row r="229" spans="1:11" s="68" customFormat="1" ht="30" customHeight="1">
      <c r="A229" s="107"/>
      <c r="B229" s="342"/>
      <c r="C229" s="296"/>
      <c r="D229" s="296"/>
      <c r="E229" s="339"/>
      <c r="H229" s="353"/>
      <c r="I229" s="353"/>
      <c r="J229" s="353"/>
      <c r="K229" s="353"/>
    </row>
    <row r="230" spans="1:11" s="68" customFormat="1" ht="30" customHeight="1">
      <c r="A230" s="107">
        <v>3</v>
      </c>
      <c r="B230" s="341" t="s">
        <v>4</v>
      </c>
      <c r="C230" s="296"/>
      <c r="D230" s="296"/>
      <c r="E230" s="339"/>
      <c r="H230" s="353"/>
      <c r="I230" s="353"/>
      <c r="J230" s="353"/>
      <c r="K230" s="353"/>
    </row>
    <row r="231" spans="1:11" s="68" customFormat="1" ht="30" customHeight="1">
      <c r="A231" s="107"/>
      <c r="B231" s="342"/>
      <c r="C231" s="296" t="s">
        <v>762</v>
      </c>
      <c r="D231" s="296"/>
      <c r="E231" s="339"/>
    </row>
    <row r="232" spans="1:11" s="68" customFormat="1" ht="30" customHeight="1">
      <c r="A232" s="33">
        <v>4</v>
      </c>
      <c r="B232" s="341" t="s">
        <v>5</v>
      </c>
      <c r="C232" s="296"/>
      <c r="D232" s="296"/>
      <c r="E232" s="339"/>
    </row>
    <row r="233" spans="1:11" s="68" customFormat="1" ht="30" customHeight="1">
      <c r="A233" s="107"/>
      <c r="B233" s="342"/>
      <c r="C233" s="296"/>
      <c r="D233" s="296"/>
      <c r="E233" s="339"/>
    </row>
    <row r="234" spans="1:11" s="68" customFormat="1" ht="30" customHeight="1">
      <c r="A234" s="107">
        <v>5</v>
      </c>
      <c r="B234" s="343" t="s">
        <v>726</v>
      </c>
      <c r="C234" s="296"/>
      <c r="D234" s="296"/>
      <c r="E234" s="339"/>
    </row>
    <row r="235" spans="1:11" s="68" customFormat="1" ht="30" customHeight="1">
      <c r="A235" s="107"/>
      <c r="B235" s="344"/>
      <c r="C235" s="296"/>
      <c r="D235" s="296"/>
      <c r="E235" s="339"/>
    </row>
    <row r="236" spans="1:11" s="68" customFormat="1" ht="30" customHeight="1">
      <c r="A236" s="33">
        <v>6</v>
      </c>
      <c r="B236" s="343" t="s">
        <v>727</v>
      </c>
      <c r="C236" s="296"/>
      <c r="D236" s="296"/>
      <c r="E236" s="339"/>
    </row>
    <row r="237" spans="1:11" s="68" customFormat="1" ht="30" customHeight="1">
      <c r="A237" s="107"/>
      <c r="B237" s="344"/>
      <c r="C237" s="296"/>
      <c r="D237" s="296"/>
      <c r="E237" s="339"/>
    </row>
    <row r="238" spans="1:11" s="68" customFormat="1" ht="30" customHeight="1">
      <c r="A238" s="107">
        <v>7</v>
      </c>
      <c r="B238" s="341" t="s">
        <v>8</v>
      </c>
      <c r="C238" s="296" t="s">
        <v>711</v>
      </c>
      <c r="D238" s="296"/>
      <c r="E238" s="339"/>
    </row>
    <row r="239" spans="1:11" s="68" customFormat="1" ht="30" customHeight="1">
      <c r="A239" s="107"/>
      <c r="B239" s="342"/>
      <c r="C239" s="296"/>
      <c r="D239" s="296"/>
      <c r="E239" s="339"/>
    </row>
    <row r="240" spans="1:11" s="68" customFormat="1" ht="30" customHeight="1">
      <c r="A240" s="33">
        <v>8</v>
      </c>
      <c r="B240" s="341" t="s">
        <v>9</v>
      </c>
      <c r="C240" s="296"/>
      <c r="D240" s="296"/>
      <c r="E240" s="339"/>
    </row>
    <row r="241" spans="1:10" s="68" customFormat="1" ht="30" customHeight="1">
      <c r="A241" s="107"/>
      <c r="B241" s="342"/>
      <c r="C241" s="296"/>
      <c r="D241" s="296"/>
      <c r="E241" s="339"/>
    </row>
    <row r="242" spans="1:10" s="68" customFormat="1" ht="30" customHeight="1">
      <c r="A242" s="107">
        <v>9</v>
      </c>
      <c r="B242" s="341" t="s">
        <v>10</v>
      </c>
      <c r="C242" s="296"/>
      <c r="D242" s="296"/>
      <c r="E242" s="339"/>
    </row>
    <row r="243" spans="1:10" s="68" customFormat="1" ht="30" customHeight="1">
      <c r="A243" s="107"/>
      <c r="B243" s="342"/>
      <c r="C243" s="296"/>
      <c r="D243" s="296"/>
      <c r="E243" s="339"/>
    </row>
    <row r="244" spans="1:10" s="68" customFormat="1" ht="30" customHeight="1">
      <c r="A244" s="107">
        <v>10</v>
      </c>
      <c r="B244" s="100" t="s">
        <v>65</v>
      </c>
      <c r="C244" s="296">
        <f>VLOOKUP(E222,PragNondi!$B$9:$J$78,7,0)</f>
        <v>0</v>
      </c>
      <c r="D244" s="296"/>
      <c r="E244" s="339"/>
    </row>
    <row r="245" spans="1:10" s="68" customFormat="1" ht="30" customHeight="1">
      <c r="A245" s="107">
        <v>11</v>
      </c>
      <c r="B245" s="100" t="s">
        <v>74</v>
      </c>
      <c r="C245" s="296">
        <f>VLOOKUP(E222,PragNondi!$B$9:$J$78,8,0)</f>
        <v>0</v>
      </c>
      <c r="D245" s="296"/>
      <c r="E245" s="339"/>
    </row>
    <row r="246" spans="1:10" s="68" customFormat="1" ht="30" customHeight="1">
      <c r="A246" s="107">
        <v>12</v>
      </c>
      <c r="B246" s="100" t="s">
        <v>75</v>
      </c>
      <c r="C246" s="296">
        <f>VLOOKUP(E222,PragNondi!$B$9:$J$78,9,0)</f>
        <v>0</v>
      </c>
      <c r="D246" s="296"/>
      <c r="E246" s="339"/>
    </row>
    <row r="247" spans="1:10" s="68" customFormat="1" ht="30" customHeight="1" thickBot="1">
      <c r="A247" s="108">
        <v>13</v>
      </c>
      <c r="B247" s="109" t="s">
        <v>76</v>
      </c>
      <c r="C247" s="289" t="s">
        <v>823</v>
      </c>
      <c r="D247" s="289"/>
      <c r="E247" s="340"/>
    </row>
    <row r="248" spans="1:10" s="68" customFormat="1" ht="30" customHeight="1" thickBot="1"/>
    <row r="249" spans="1:10" ht="28.5" customHeight="1">
      <c r="A249" s="101"/>
      <c r="B249" s="345" t="s">
        <v>1231</v>
      </c>
      <c r="C249" s="345"/>
      <c r="D249" s="345"/>
      <c r="E249" s="346"/>
    </row>
    <row r="250" spans="1:10" ht="20.25" customHeight="1">
      <c r="A250" s="102"/>
      <c r="B250" s="347" t="str">
        <f>students!$G$2</f>
        <v xml:space="preserve">जिल्हा परिषद प्राथमिक शाळा कोपर्डे </v>
      </c>
      <c r="C250" s="347"/>
      <c r="D250" s="347"/>
      <c r="E250" s="348"/>
    </row>
    <row r="251" spans="1:10" ht="5.25" customHeight="1" thickBot="1">
      <c r="A251" s="103"/>
      <c r="B251" s="64"/>
      <c r="C251" s="349"/>
      <c r="D251" s="349"/>
      <c r="E251" s="104"/>
    </row>
    <row r="252" spans="1:10" ht="20.25" customHeight="1" thickBot="1">
      <c r="A252" s="102"/>
      <c r="B252" s="65" t="s">
        <v>52</v>
      </c>
      <c r="C252" s="350">
        <f>VLOOKUP(E253,students!$B$8:$D$77,3,0)</f>
        <v>0</v>
      </c>
      <c r="D252" s="350"/>
      <c r="E252" s="105" t="s">
        <v>760</v>
      </c>
      <c r="H252" s="112" t="s">
        <v>730</v>
      </c>
    </row>
    <row r="253" spans="1:10" ht="20.25" customHeight="1">
      <c r="A253" s="102"/>
      <c r="B253" s="65" t="s">
        <v>28</v>
      </c>
      <c r="C253" s="66" t="str">
        <f>students!$M$2</f>
        <v>पहिली</v>
      </c>
      <c r="D253" s="65" t="s">
        <v>71</v>
      </c>
      <c r="E253" s="110">
        <v>9</v>
      </c>
    </row>
    <row r="254" spans="1:10" ht="6" customHeight="1">
      <c r="A254" s="102"/>
      <c r="E254" s="105"/>
    </row>
    <row r="255" spans="1:10" s="68" customFormat="1" ht="28.5" customHeight="1">
      <c r="A255" s="351" t="s">
        <v>728</v>
      </c>
      <c r="B255" s="332"/>
      <c r="C255" s="332"/>
      <c r="D255" s="332"/>
      <c r="E255" s="352"/>
      <c r="H255" s="280" t="s">
        <v>731</v>
      </c>
      <c r="I255" s="280"/>
      <c r="J255" s="280"/>
    </row>
    <row r="256" spans="1:10" s="68" customFormat="1" ht="16.5" customHeight="1">
      <c r="A256" s="106"/>
      <c r="B256" s="99" t="s">
        <v>60</v>
      </c>
      <c r="C256" s="296" t="s">
        <v>72</v>
      </c>
      <c r="D256" s="296"/>
      <c r="E256" s="339"/>
      <c r="H256" s="280"/>
      <c r="I256" s="280"/>
      <c r="J256" s="280"/>
    </row>
    <row r="257" spans="1:11" s="68" customFormat="1" ht="30" customHeight="1">
      <c r="A257" s="107">
        <v>1</v>
      </c>
      <c r="B257" s="341" t="s">
        <v>73</v>
      </c>
      <c r="C257" s="296" t="s">
        <v>695</v>
      </c>
      <c r="D257" s="296"/>
      <c r="E257" s="339"/>
      <c r="H257" s="280"/>
      <c r="I257" s="280"/>
      <c r="J257" s="280"/>
    </row>
    <row r="258" spans="1:11" s="68" customFormat="1" ht="30" customHeight="1">
      <c r="A258" s="107"/>
      <c r="B258" s="342"/>
      <c r="C258" s="296" t="s">
        <v>702</v>
      </c>
      <c r="D258" s="296"/>
      <c r="E258" s="339"/>
    </row>
    <row r="259" spans="1:11" s="68" customFormat="1" ht="30" customHeight="1">
      <c r="A259" s="33">
        <v>2</v>
      </c>
      <c r="B259" s="341" t="s">
        <v>3</v>
      </c>
      <c r="C259" s="296" t="s">
        <v>697</v>
      </c>
      <c r="D259" s="296"/>
      <c r="E259" s="339"/>
      <c r="H259" s="353" t="s">
        <v>736</v>
      </c>
      <c r="I259" s="353"/>
      <c r="J259" s="353"/>
      <c r="K259" s="353"/>
    </row>
    <row r="260" spans="1:11" s="68" customFormat="1" ht="30" customHeight="1">
      <c r="A260" s="107"/>
      <c r="B260" s="342"/>
      <c r="C260" s="296"/>
      <c r="D260" s="296"/>
      <c r="E260" s="339"/>
      <c r="H260" s="353"/>
      <c r="I260" s="353"/>
      <c r="J260" s="353"/>
      <c r="K260" s="353"/>
    </row>
    <row r="261" spans="1:11" s="68" customFormat="1" ht="30" customHeight="1">
      <c r="A261" s="107">
        <v>3</v>
      </c>
      <c r="B261" s="341" t="s">
        <v>4</v>
      </c>
      <c r="C261" s="296"/>
      <c r="D261" s="296"/>
      <c r="E261" s="339"/>
      <c r="H261" s="353"/>
      <c r="I261" s="353"/>
      <c r="J261" s="353"/>
      <c r="K261" s="353"/>
    </row>
    <row r="262" spans="1:11" s="68" customFormat="1" ht="30" customHeight="1">
      <c r="A262" s="107"/>
      <c r="B262" s="342"/>
      <c r="C262" s="296" t="s">
        <v>762</v>
      </c>
      <c r="D262" s="296"/>
      <c r="E262" s="339"/>
    </row>
    <row r="263" spans="1:11" s="68" customFormat="1" ht="30" customHeight="1">
      <c r="A263" s="33">
        <v>4</v>
      </c>
      <c r="B263" s="341" t="s">
        <v>5</v>
      </c>
      <c r="C263" s="296"/>
      <c r="D263" s="296"/>
      <c r="E263" s="339"/>
    </row>
    <row r="264" spans="1:11" s="68" customFormat="1" ht="30" customHeight="1">
      <c r="A264" s="107"/>
      <c r="B264" s="342"/>
      <c r="C264" s="296"/>
      <c r="D264" s="296"/>
      <c r="E264" s="339"/>
    </row>
    <row r="265" spans="1:11" s="68" customFormat="1" ht="30" customHeight="1">
      <c r="A265" s="107">
        <v>5</v>
      </c>
      <c r="B265" s="343" t="s">
        <v>726</v>
      </c>
      <c r="C265" s="296"/>
      <c r="D265" s="296"/>
      <c r="E265" s="339"/>
    </row>
    <row r="266" spans="1:11" s="68" customFormat="1" ht="30" customHeight="1">
      <c r="A266" s="107"/>
      <c r="B266" s="344"/>
      <c r="C266" s="296"/>
      <c r="D266" s="296"/>
      <c r="E266" s="339"/>
    </row>
    <row r="267" spans="1:11" s="68" customFormat="1" ht="30" customHeight="1">
      <c r="A267" s="33">
        <v>6</v>
      </c>
      <c r="B267" s="343" t="s">
        <v>727</v>
      </c>
      <c r="C267" s="296"/>
      <c r="D267" s="296"/>
      <c r="E267" s="339"/>
    </row>
    <row r="268" spans="1:11" s="68" customFormat="1" ht="30" customHeight="1">
      <c r="A268" s="107"/>
      <c r="B268" s="344"/>
      <c r="C268" s="296"/>
      <c r="D268" s="296"/>
      <c r="E268" s="339"/>
    </row>
    <row r="269" spans="1:11" s="68" customFormat="1" ht="30" customHeight="1">
      <c r="A269" s="107">
        <v>7</v>
      </c>
      <c r="B269" s="341" t="s">
        <v>8</v>
      </c>
      <c r="C269" s="296" t="s">
        <v>711</v>
      </c>
      <c r="D269" s="296"/>
      <c r="E269" s="339"/>
    </row>
    <row r="270" spans="1:11" s="68" customFormat="1" ht="30" customHeight="1">
      <c r="A270" s="107"/>
      <c r="B270" s="342"/>
      <c r="C270" s="296"/>
      <c r="D270" s="296"/>
      <c r="E270" s="339"/>
    </row>
    <row r="271" spans="1:11" s="68" customFormat="1" ht="30" customHeight="1">
      <c r="A271" s="33">
        <v>8</v>
      </c>
      <c r="B271" s="341" t="s">
        <v>9</v>
      </c>
      <c r="C271" s="296"/>
      <c r="D271" s="296"/>
      <c r="E271" s="339"/>
    </row>
    <row r="272" spans="1:11" s="68" customFormat="1" ht="30" customHeight="1">
      <c r="A272" s="107"/>
      <c r="B272" s="342"/>
      <c r="C272" s="296"/>
      <c r="D272" s="296"/>
      <c r="E272" s="339"/>
    </row>
    <row r="273" spans="1:10" s="68" customFormat="1" ht="30" customHeight="1">
      <c r="A273" s="107">
        <v>9</v>
      </c>
      <c r="B273" s="341" t="s">
        <v>10</v>
      </c>
      <c r="C273" s="296"/>
      <c r="D273" s="296"/>
      <c r="E273" s="339"/>
    </row>
    <row r="274" spans="1:10" s="68" customFormat="1" ht="30" customHeight="1">
      <c r="A274" s="107"/>
      <c r="B274" s="342"/>
      <c r="C274" s="296"/>
      <c r="D274" s="296"/>
      <c r="E274" s="339"/>
    </row>
    <row r="275" spans="1:10" s="68" customFormat="1" ht="30" customHeight="1">
      <c r="A275" s="107">
        <v>10</v>
      </c>
      <c r="B275" s="100" t="s">
        <v>65</v>
      </c>
      <c r="C275" s="296">
        <f>VLOOKUP(E253,PragNondi!$B$9:$J$78,7,0)</f>
        <v>0</v>
      </c>
      <c r="D275" s="296"/>
      <c r="E275" s="339"/>
    </row>
    <row r="276" spans="1:10" s="68" customFormat="1" ht="30" customHeight="1">
      <c r="A276" s="107">
        <v>11</v>
      </c>
      <c r="B276" s="100" t="s">
        <v>74</v>
      </c>
      <c r="C276" s="296">
        <f>VLOOKUP(E253,PragNondi!$B$9:$J$78,8,0)</f>
        <v>0</v>
      </c>
      <c r="D276" s="296"/>
      <c r="E276" s="339"/>
    </row>
    <row r="277" spans="1:10" s="68" customFormat="1" ht="30" customHeight="1">
      <c r="A277" s="107">
        <v>12</v>
      </c>
      <c r="B277" s="100" t="s">
        <v>75</v>
      </c>
      <c r="C277" s="296">
        <f>VLOOKUP(E253,PragNondi!$B$9:$J$78,9,0)</f>
        <v>0</v>
      </c>
      <c r="D277" s="296"/>
      <c r="E277" s="339"/>
    </row>
    <row r="278" spans="1:10" s="68" customFormat="1" ht="30" customHeight="1" thickBot="1">
      <c r="A278" s="108">
        <v>13</v>
      </c>
      <c r="B278" s="109" t="s">
        <v>76</v>
      </c>
      <c r="C278" s="289" t="s">
        <v>823</v>
      </c>
      <c r="D278" s="289"/>
      <c r="E278" s="340"/>
    </row>
    <row r="279" spans="1:10" s="68" customFormat="1" ht="30" customHeight="1" thickBot="1"/>
    <row r="280" spans="1:10" ht="28.5" customHeight="1">
      <c r="A280" s="101"/>
      <c r="B280" s="345" t="s">
        <v>1231</v>
      </c>
      <c r="C280" s="345"/>
      <c r="D280" s="345"/>
      <c r="E280" s="346"/>
    </row>
    <row r="281" spans="1:10" ht="20.25" customHeight="1">
      <c r="A281" s="102"/>
      <c r="B281" s="347" t="str">
        <f>students!$G$2</f>
        <v xml:space="preserve">जिल्हा परिषद प्राथमिक शाळा कोपर्डे </v>
      </c>
      <c r="C281" s="347"/>
      <c r="D281" s="347"/>
      <c r="E281" s="348"/>
    </row>
    <row r="282" spans="1:10" ht="5.25" customHeight="1" thickBot="1">
      <c r="A282" s="103"/>
      <c r="B282" s="64"/>
      <c r="C282" s="349"/>
      <c r="D282" s="349"/>
      <c r="E282" s="104"/>
    </row>
    <row r="283" spans="1:10" ht="20.25" customHeight="1" thickBot="1">
      <c r="A283" s="102"/>
      <c r="B283" s="65" t="s">
        <v>52</v>
      </c>
      <c r="C283" s="350">
        <f>VLOOKUP(E284,students!$B$8:$D$77,3,0)</f>
        <v>0</v>
      </c>
      <c r="D283" s="350"/>
      <c r="E283" s="105" t="s">
        <v>760</v>
      </c>
      <c r="H283" s="112" t="s">
        <v>730</v>
      </c>
    </row>
    <row r="284" spans="1:10" ht="20.25" customHeight="1">
      <c r="A284" s="102"/>
      <c r="B284" s="65" t="s">
        <v>28</v>
      </c>
      <c r="C284" s="66" t="str">
        <f>students!$M$2</f>
        <v>पहिली</v>
      </c>
      <c r="D284" s="65" t="s">
        <v>71</v>
      </c>
      <c r="E284" s="110">
        <v>10</v>
      </c>
    </row>
    <row r="285" spans="1:10" ht="6" customHeight="1">
      <c r="A285" s="102"/>
      <c r="E285" s="105"/>
    </row>
    <row r="286" spans="1:10" s="68" customFormat="1" ht="28.5" customHeight="1">
      <c r="A286" s="351" t="s">
        <v>728</v>
      </c>
      <c r="B286" s="332"/>
      <c r="C286" s="332"/>
      <c r="D286" s="332"/>
      <c r="E286" s="352"/>
      <c r="H286" s="280" t="s">
        <v>731</v>
      </c>
      <c r="I286" s="280"/>
      <c r="J286" s="280"/>
    </row>
    <row r="287" spans="1:10" s="68" customFormat="1" ht="16.5" customHeight="1">
      <c r="A287" s="106"/>
      <c r="B287" s="99" t="s">
        <v>60</v>
      </c>
      <c r="C287" s="296" t="s">
        <v>72</v>
      </c>
      <c r="D287" s="296"/>
      <c r="E287" s="339"/>
      <c r="H287" s="280"/>
      <c r="I287" s="280"/>
      <c r="J287" s="280"/>
    </row>
    <row r="288" spans="1:10" s="68" customFormat="1" ht="30" customHeight="1">
      <c r="A288" s="107">
        <v>1</v>
      </c>
      <c r="B288" s="341" t="s">
        <v>73</v>
      </c>
      <c r="C288" s="296" t="s">
        <v>695</v>
      </c>
      <c r="D288" s="296"/>
      <c r="E288" s="339"/>
      <c r="H288" s="280"/>
      <c r="I288" s="280"/>
      <c r="J288" s="280"/>
    </row>
    <row r="289" spans="1:11" s="68" customFormat="1" ht="30" customHeight="1">
      <c r="A289" s="107"/>
      <c r="B289" s="342"/>
      <c r="C289" s="296" t="s">
        <v>702</v>
      </c>
      <c r="D289" s="296"/>
      <c r="E289" s="339"/>
    </row>
    <row r="290" spans="1:11" s="68" customFormat="1" ht="30" customHeight="1">
      <c r="A290" s="33">
        <v>2</v>
      </c>
      <c r="B290" s="341" t="s">
        <v>3</v>
      </c>
      <c r="C290" s="296" t="s">
        <v>697</v>
      </c>
      <c r="D290" s="296"/>
      <c r="E290" s="339"/>
      <c r="H290" s="353" t="s">
        <v>736</v>
      </c>
      <c r="I290" s="353"/>
      <c r="J290" s="353"/>
      <c r="K290" s="353"/>
    </row>
    <row r="291" spans="1:11" s="68" customFormat="1" ht="30" customHeight="1">
      <c r="A291" s="107"/>
      <c r="B291" s="342"/>
      <c r="C291" s="296"/>
      <c r="D291" s="296"/>
      <c r="E291" s="339"/>
      <c r="H291" s="353"/>
      <c r="I291" s="353"/>
      <c r="J291" s="353"/>
      <c r="K291" s="353"/>
    </row>
    <row r="292" spans="1:11" s="68" customFormat="1" ht="30" customHeight="1">
      <c r="A292" s="107">
        <v>3</v>
      </c>
      <c r="B292" s="341" t="s">
        <v>4</v>
      </c>
      <c r="C292" s="296"/>
      <c r="D292" s="296"/>
      <c r="E292" s="339"/>
      <c r="H292" s="353"/>
      <c r="I292" s="353"/>
      <c r="J292" s="353"/>
      <c r="K292" s="353"/>
    </row>
    <row r="293" spans="1:11" s="68" customFormat="1" ht="30" customHeight="1">
      <c r="A293" s="107"/>
      <c r="B293" s="342"/>
      <c r="C293" s="296" t="s">
        <v>762</v>
      </c>
      <c r="D293" s="296"/>
      <c r="E293" s="339"/>
    </row>
    <row r="294" spans="1:11" s="68" customFormat="1" ht="30" customHeight="1">
      <c r="A294" s="33">
        <v>4</v>
      </c>
      <c r="B294" s="341" t="s">
        <v>5</v>
      </c>
      <c r="C294" s="296"/>
      <c r="D294" s="296"/>
      <c r="E294" s="339"/>
    </row>
    <row r="295" spans="1:11" s="68" customFormat="1" ht="30" customHeight="1">
      <c r="A295" s="107"/>
      <c r="B295" s="342"/>
      <c r="C295" s="296"/>
      <c r="D295" s="296"/>
      <c r="E295" s="339"/>
    </row>
    <row r="296" spans="1:11" s="68" customFormat="1" ht="30" customHeight="1">
      <c r="A296" s="107">
        <v>5</v>
      </c>
      <c r="B296" s="343" t="s">
        <v>726</v>
      </c>
      <c r="C296" s="296"/>
      <c r="D296" s="296"/>
      <c r="E296" s="339"/>
    </row>
    <row r="297" spans="1:11" s="68" customFormat="1" ht="30" customHeight="1">
      <c r="A297" s="107"/>
      <c r="B297" s="344"/>
      <c r="C297" s="296"/>
      <c r="D297" s="296"/>
      <c r="E297" s="339"/>
    </row>
    <row r="298" spans="1:11" s="68" customFormat="1" ht="30" customHeight="1">
      <c r="A298" s="33">
        <v>6</v>
      </c>
      <c r="B298" s="343" t="s">
        <v>727</v>
      </c>
      <c r="C298" s="296"/>
      <c r="D298" s="296"/>
      <c r="E298" s="339"/>
    </row>
    <row r="299" spans="1:11" s="68" customFormat="1" ht="30" customHeight="1">
      <c r="A299" s="107"/>
      <c r="B299" s="344"/>
      <c r="C299" s="296"/>
      <c r="D299" s="296"/>
      <c r="E299" s="339"/>
    </row>
    <row r="300" spans="1:11" s="68" customFormat="1" ht="30" customHeight="1">
      <c r="A300" s="107">
        <v>7</v>
      </c>
      <c r="B300" s="341" t="s">
        <v>8</v>
      </c>
      <c r="C300" s="296" t="s">
        <v>711</v>
      </c>
      <c r="D300" s="296"/>
      <c r="E300" s="339"/>
    </row>
    <row r="301" spans="1:11" s="68" customFormat="1" ht="30" customHeight="1">
      <c r="A301" s="107"/>
      <c r="B301" s="342"/>
      <c r="C301" s="296"/>
      <c r="D301" s="296"/>
      <c r="E301" s="339"/>
    </row>
    <row r="302" spans="1:11" s="68" customFormat="1" ht="30" customHeight="1">
      <c r="A302" s="33">
        <v>8</v>
      </c>
      <c r="B302" s="341" t="s">
        <v>9</v>
      </c>
      <c r="C302" s="296"/>
      <c r="D302" s="296"/>
      <c r="E302" s="339"/>
    </row>
    <row r="303" spans="1:11" s="68" customFormat="1" ht="30" customHeight="1">
      <c r="A303" s="107"/>
      <c r="B303" s="342"/>
      <c r="C303" s="296"/>
      <c r="D303" s="296"/>
      <c r="E303" s="339"/>
    </row>
    <row r="304" spans="1:11" s="68" customFormat="1" ht="30" customHeight="1">
      <c r="A304" s="107">
        <v>9</v>
      </c>
      <c r="B304" s="341" t="s">
        <v>10</v>
      </c>
      <c r="C304" s="296"/>
      <c r="D304" s="296"/>
      <c r="E304" s="339"/>
    </row>
    <row r="305" spans="1:10" s="68" customFormat="1" ht="30" customHeight="1">
      <c r="A305" s="107"/>
      <c r="B305" s="342"/>
      <c r="C305" s="296"/>
      <c r="D305" s="296"/>
      <c r="E305" s="339"/>
    </row>
    <row r="306" spans="1:10" s="68" customFormat="1" ht="30" customHeight="1">
      <c r="A306" s="107">
        <v>10</v>
      </c>
      <c r="B306" s="100" t="s">
        <v>65</v>
      </c>
      <c r="C306" s="296">
        <f>VLOOKUP(E284,PragNondi!$B$9:$J$78,7,0)</f>
        <v>0</v>
      </c>
      <c r="D306" s="296"/>
      <c r="E306" s="339"/>
    </row>
    <row r="307" spans="1:10" s="68" customFormat="1" ht="30" customHeight="1">
      <c r="A307" s="107">
        <v>11</v>
      </c>
      <c r="B307" s="100" t="s">
        <v>74</v>
      </c>
      <c r="C307" s="296">
        <f>VLOOKUP(E284,PragNondi!$B$9:$J$78,8,0)</f>
        <v>0</v>
      </c>
      <c r="D307" s="296"/>
      <c r="E307" s="339"/>
    </row>
    <row r="308" spans="1:10" s="68" customFormat="1" ht="30" customHeight="1">
      <c r="A308" s="107">
        <v>12</v>
      </c>
      <c r="B308" s="100" t="s">
        <v>75</v>
      </c>
      <c r="C308" s="296">
        <f>VLOOKUP(E284,PragNondi!$B$9:$J$78,9,0)</f>
        <v>0</v>
      </c>
      <c r="D308" s="296"/>
      <c r="E308" s="339"/>
    </row>
    <row r="309" spans="1:10" s="68" customFormat="1" ht="30" customHeight="1" thickBot="1">
      <c r="A309" s="108">
        <v>13</v>
      </c>
      <c r="B309" s="109" t="s">
        <v>76</v>
      </c>
      <c r="C309" s="289" t="s">
        <v>823</v>
      </c>
      <c r="D309" s="289"/>
      <c r="E309" s="340"/>
    </row>
    <row r="310" spans="1:10" s="68" customFormat="1" ht="30" customHeight="1" thickBot="1"/>
    <row r="311" spans="1:10" ht="28.5" customHeight="1">
      <c r="A311" s="101"/>
      <c r="B311" s="345" t="s">
        <v>1231</v>
      </c>
      <c r="C311" s="345"/>
      <c r="D311" s="345"/>
      <c r="E311" s="346"/>
    </row>
    <row r="312" spans="1:10" ht="20.25" customHeight="1">
      <c r="A312" s="102"/>
      <c r="B312" s="347" t="str">
        <f>students!$G$2</f>
        <v xml:space="preserve">जिल्हा परिषद प्राथमिक शाळा कोपर्डे </v>
      </c>
      <c r="C312" s="347"/>
      <c r="D312" s="347"/>
      <c r="E312" s="348"/>
    </row>
    <row r="313" spans="1:10" ht="5.25" customHeight="1" thickBot="1">
      <c r="A313" s="103"/>
      <c r="B313" s="64"/>
      <c r="C313" s="349"/>
      <c r="D313" s="349"/>
      <c r="E313" s="104"/>
    </row>
    <row r="314" spans="1:10" ht="20.25" customHeight="1" thickBot="1">
      <c r="A314" s="102"/>
      <c r="B314" s="65" t="s">
        <v>52</v>
      </c>
      <c r="C314" s="350">
        <f>VLOOKUP(E315,students!$B$8:$D$77,3,0)</f>
        <v>0</v>
      </c>
      <c r="D314" s="350"/>
      <c r="E314" s="105" t="s">
        <v>760</v>
      </c>
      <c r="H314" s="112" t="s">
        <v>730</v>
      </c>
    </row>
    <row r="315" spans="1:10" ht="20.25" customHeight="1">
      <c r="A315" s="102"/>
      <c r="B315" s="65" t="s">
        <v>28</v>
      </c>
      <c r="C315" s="66" t="str">
        <f>students!$M$2</f>
        <v>पहिली</v>
      </c>
      <c r="D315" s="65" t="s">
        <v>71</v>
      </c>
      <c r="E315" s="110">
        <v>11</v>
      </c>
    </row>
    <row r="316" spans="1:10" ht="6" customHeight="1">
      <c r="A316" s="102"/>
      <c r="E316" s="105"/>
    </row>
    <row r="317" spans="1:10" s="68" customFormat="1" ht="28.5" customHeight="1">
      <c r="A317" s="351" t="s">
        <v>728</v>
      </c>
      <c r="B317" s="332"/>
      <c r="C317" s="332"/>
      <c r="D317" s="332"/>
      <c r="E317" s="352"/>
      <c r="H317" s="280" t="s">
        <v>731</v>
      </c>
      <c r="I317" s="280"/>
      <c r="J317" s="280"/>
    </row>
    <row r="318" spans="1:10" s="68" customFormat="1" ht="16.5" customHeight="1">
      <c r="A318" s="106"/>
      <c r="B318" s="99" t="s">
        <v>60</v>
      </c>
      <c r="C318" s="296" t="s">
        <v>72</v>
      </c>
      <c r="D318" s="296"/>
      <c r="E318" s="339"/>
      <c r="H318" s="280"/>
      <c r="I318" s="280"/>
      <c r="J318" s="280"/>
    </row>
    <row r="319" spans="1:10" s="68" customFormat="1" ht="30" customHeight="1">
      <c r="A319" s="107">
        <v>1</v>
      </c>
      <c r="B319" s="341" t="s">
        <v>73</v>
      </c>
      <c r="C319" s="296" t="s">
        <v>695</v>
      </c>
      <c r="D319" s="296"/>
      <c r="E319" s="339"/>
      <c r="H319" s="280"/>
      <c r="I319" s="280"/>
      <c r="J319" s="280"/>
    </row>
    <row r="320" spans="1:10" s="68" customFormat="1" ht="30" customHeight="1">
      <c r="A320" s="107"/>
      <c r="B320" s="342"/>
      <c r="C320" s="296" t="s">
        <v>702</v>
      </c>
      <c r="D320" s="296"/>
      <c r="E320" s="339"/>
    </row>
    <row r="321" spans="1:11" s="68" customFormat="1" ht="30" customHeight="1">
      <c r="A321" s="33">
        <v>2</v>
      </c>
      <c r="B321" s="341" t="s">
        <v>3</v>
      </c>
      <c r="C321" s="296" t="s">
        <v>697</v>
      </c>
      <c r="D321" s="296"/>
      <c r="E321" s="339"/>
      <c r="H321" s="353" t="s">
        <v>736</v>
      </c>
      <c r="I321" s="353"/>
      <c r="J321" s="353"/>
      <c r="K321" s="353"/>
    </row>
    <row r="322" spans="1:11" s="68" customFormat="1" ht="30" customHeight="1">
      <c r="A322" s="107"/>
      <c r="B322" s="342"/>
      <c r="C322" s="296"/>
      <c r="D322" s="296"/>
      <c r="E322" s="339"/>
      <c r="H322" s="353"/>
      <c r="I322" s="353"/>
      <c r="J322" s="353"/>
      <c r="K322" s="353"/>
    </row>
    <row r="323" spans="1:11" s="68" customFormat="1" ht="30" customHeight="1">
      <c r="A323" s="107">
        <v>3</v>
      </c>
      <c r="B323" s="341" t="s">
        <v>4</v>
      </c>
      <c r="C323" s="296"/>
      <c r="D323" s="296"/>
      <c r="E323" s="339"/>
      <c r="H323" s="353"/>
      <c r="I323" s="353"/>
      <c r="J323" s="353"/>
      <c r="K323" s="353"/>
    </row>
    <row r="324" spans="1:11" s="68" customFormat="1" ht="30" customHeight="1">
      <c r="A324" s="107"/>
      <c r="B324" s="342"/>
      <c r="C324" s="296" t="s">
        <v>762</v>
      </c>
      <c r="D324" s="296"/>
      <c r="E324" s="339"/>
    </row>
    <row r="325" spans="1:11" s="68" customFormat="1" ht="30" customHeight="1">
      <c r="A325" s="33">
        <v>4</v>
      </c>
      <c r="B325" s="341" t="s">
        <v>5</v>
      </c>
      <c r="C325" s="296"/>
      <c r="D325" s="296"/>
      <c r="E325" s="339"/>
    </row>
    <row r="326" spans="1:11" s="68" customFormat="1" ht="30" customHeight="1">
      <c r="A326" s="107"/>
      <c r="B326" s="342"/>
      <c r="C326" s="296"/>
      <c r="D326" s="296"/>
      <c r="E326" s="339"/>
    </row>
    <row r="327" spans="1:11" s="68" customFormat="1" ht="30" customHeight="1">
      <c r="A327" s="107">
        <v>5</v>
      </c>
      <c r="B327" s="343" t="s">
        <v>726</v>
      </c>
      <c r="C327" s="296"/>
      <c r="D327" s="296"/>
      <c r="E327" s="339"/>
    </row>
    <row r="328" spans="1:11" s="68" customFormat="1" ht="30" customHeight="1">
      <c r="A328" s="107"/>
      <c r="B328" s="344"/>
      <c r="C328" s="296"/>
      <c r="D328" s="296"/>
      <c r="E328" s="339"/>
    </row>
    <row r="329" spans="1:11" s="68" customFormat="1" ht="30" customHeight="1">
      <c r="A329" s="33">
        <v>6</v>
      </c>
      <c r="B329" s="343" t="s">
        <v>727</v>
      </c>
      <c r="C329" s="296"/>
      <c r="D329" s="296"/>
      <c r="E329" s="339"/>
    </row>
    <row r="330" spans="1:11" s="68" customFormat="1" ht="30" customHeight="1">
      <c r="A330" s="107"/>
      <c r="B330" s="344"/>
      <c r="C330" s="296"/>
      <c r="D330" s="296"/>
      <c r="E330" s="339"/>
    </row>
    <row r="331" spans="1:11" s="68" customFormat="1" ht="30" customHeight="1">
      <c r="A331" s="107">
        <v>7</v>
      </c>
      <c r="B331" s="341" t="s">
        <v>8</v>
      </c>
      <c r="C331" s="296" t="s">
        <v>711</v>
      </c>
      <c r="D331" s="296"/>
      <c r="E331" s="339"/>
    </row>
    <row r="332" spans="1:11" s="68" customFormat="1" ht="30" customHeight="1">
      <c r="A332" s="107"/>
      <c r="B332" s="342"/>
      <c r="C332" s="296"/>
      <c r="D332" s="296"/>
      <c r="E332" s="339"/>
    </row>
    <row r="333" spans="1:11" s="68" customFormat="1" ht="30" customHeight="1">
      <c r="A333" s="33">
        <v>8</v>
      </c>
      <c r="B333" s="341" t="s">
        <v>9</v>
      </c>
      <c r="C333" s="296"/>
      <c r="D333" s="296"/>
      <c r="E333" s="339"/>
    </row>
    <row r="334" spans="1:11" s="68" customFormat="1" ht="30" customHeight="1">
      <c r="A334" s="107"/>
      <c r="B334" s="342"/>
      <c r="C334" s="296"/>
      <c r="D334" s="296"/>
      <c r="E334" s="339"/>
    </row>
    <row r="335" spans="1:11" s="68" customFormat="1" ht="30" customHeight="1">
      <c r="A335" s="107">
        <v>9</v>
      </c>
      <c r="B335" s="341" t="s">
        <v>10</v>
      </c>
      <c r="C335" s="296"/>
      <c r="D335" s="296"/>
      <c r="E335" s="339"/>
    </row>
    <row r="336" spans="1:11" s="68" customFormat="1" ht="30" customHeight="1">
      <c r="A336" s="107"/>
      <c r="B336" s="342"/>
      <c r="C336" s="296"/>
      <c r="D336" s="296"/>
      <c r="E336" s="339"/>
    </row>
    <row r="337" spans="1:11" s="68" customFormat="1" ht="30" customHeight="1">
      <c r="A337" s="107">
        <v>10</v>
      </c>
      <c r="B337" s="100" t="s">
        <v>65</v>
      </c>
      <c r="C337" s="296">
        <f>VLOOKUP(E315,PragNondi!$B$9:$J$78,7,0)</f>
        <v>0</v>
      </c>
      <c r="D337" s="296"/>
      <c r="E337" s="339"/>
    </row>
    <row r="338" spans="1:11" s="68" customFormat="1" ht="30" customHeight="1">
      <c r="A338" s="107">
        <v>11</v>
      </c>
      <c r="B338" s="100" t="s">
        <v>74</v>
      </c>
      <c r="C338" s="296">
        <f>VLOOKUP(E315,PragNondi!$B$9:$J$78,8,0)</f>
        <v>0</v>
      </c>
      <c r="D338" s="296"/>
      <c r="E338" s="339"/>
    </row>
    <row r="339" spans="1:11" s="68" customFormat="1" ht="30" customHeight="1">
      <c r="A339" s="107">
        <v>12</v>
      </c>
      <c r="B339" s="100" t="s">
        <v>75</v>
      </c>
      <c r="C339" s="296">
        <f>VLOOKUP(E315,PragNondi!$B$9:$J$78,9,0)</f>
        <v>0</v>
      </c>
      <c r="D339" s="296"/>
      <c r="E339" s="339"/>
    </row>
    <row r="340" spans="1:11" s="68" customFormat="1" ht="30" customHeight="1" thickBot="1">
      <c r="A340" s="108">
        <v>13</v>
      </c>
      <c r="B340" s="109" t="s">
        <v>76</v>
      </c>
      <c r="C340" s="289" t="s">
        <v>823</v>
      </c>
      <c r="D340" s="289"/>
      <c r="E340" s="340"/>
    </row>
    <row r="341" spans="1:11" s="68" customFormat="1" ht="30" customHeight="1" thickBot="1"/>
    <row r="342" spans="1:11" ht="28.5" customHeight="1">
      <c r="A342" s="101"/>
      <c r="B342" s="345" t="s">
        <v>1231</v>
      </c>
      <c r="C342" s="345"/>
      <c r="D342" s="345"/>
      <c r="E342" s="346"/>
    </row>
    <row r="343" spans="1:11" ht="20.25" customHeight="1">
      <c r="A343" s="102"/>
      <c r="B343" s="347" t="str">
        <f>students!$G$2</f>
        <v xml:space="preserve">जिल्हा परिषद प्राथमिक शाळा कोपर्डे </v>
      </c>
      <c r="C343" s="347"/>
      <c r="D343" s="347"/>
      <c r="E343" s="348"/>
    </row>
    <row r="344" spans="1:11" ht="5.25" customHeight="1" thickBot="1">
      <c r="A344" s="103"/>
      <c r="B344" s="64"/>
      <c r="C344" s="349"/>
      <c r="D344" s="349"/>
      <c r="E344" s="104"/>
    </row>
    <row r="345" spans="1:11" ht="20.25" customHeight="1" thickBot="1">
      <c r="A345" s="102"/>
      <c r="B345" s="65" t="s">
        <v>52</v>
      </c>
      <c r="C345" s="350">
        <f>VLOOKUP(E346,students!$B$8:$D$77,3,0)</f>
        <v>0</v>
      </c>
      <c r="D345" s="350"/>
      <c r="E345" s="105" t="s">
        <v>760</v>
      </c>
      <c r="H345" s="112" t="s">
        <v>730</v>
      </c>
    </row>
    <row r="346" spans="1:11" ht="20.25" customHeight="1">
      <c r="A346" s="102"/>
      <c r="B346" s="65" t="s">
        <v>28</v>
      </c>
      <c r="C346" s="66" t="str">
        <f>students!$M$2</f>
        <v>पहिली</v>
      </c>
      <c r="D346" s="65" t="s">
        <v>71</v>
      </c>
      <c r="E346" s="110">
        <v>12</v>
      </c>
    </row>
    <row r="347" spans="1:11" ht="6" customHeight="1">
      <c r="A347" s="102"/>
      <c r="E347" s="105"/>
    </row>
    <row r="348" spans="1:11" s="68" customFormat="1" ht="28.5" customHeight="1">
      <c r="A348" s="351" t="s">
        <v>728</v>
      </c>
      <c r="B348" s="332"/>
      <c r="C348" s="332"/>
      <c r="D348" s="332"/>
      <c r="E348" s="352"/>
      <c r="H348" s="280" t="s">
        <v>731</v>
      </c>
      <c r="I348" s="280"/>
      <c r="J348" s="280"/>
    </row>
    <row r="349" spans="1:11" s="68" customFormat="1" ht="16.5" customHeight="1">
      <c r="A349" s="106"/>
      <c r="B349" s="99" t="s">
        <v>60</v>
      </c>
      <c r="C349" s="296" t="s">
        <v>72</v>
      </c>
      <c r="D349" s="296"/>
      <c r="E349" s="339"/>
      <c r="H349" s="280"/>
      <c r="I349" s="280"/>
      <c r="J349" s="280"/>
    </row>
    <row r="350" spans="1:11" s="68" customFormat="1" ht="30" customHeight="1">
      <c r="A350" s="107">
        <v>1</v>
      </c>
      <c r="B350" s="341" t="s">
        <v>73</v>
      </c>
      <c r="C350" s="296" t="s">
        <v>695</v>
      </c>
      <c r="D350" s="296"/>
      <c r="E350" s="339"/>
      <c r="H350" s="280"/>
      <c r="I350" s="280"/>
      <c r="J350" s="280"/>
    </row>
    <row r="351" spans="1:11" s="68" customFormat="1" ht="30" customHeight="1">
      <c r="A351" s="107"/>
      <c r="B351" s="342"/>
      <c r="C351" s="296" t="s">
        <v>702</v>
      </c>
      <c r="D351" s="296"/>
      <c r="E351" s="339"/>
    </row>
    <row r="352" spans="1:11" s="68" customFormat="1" ht="30" customHeight="1">
      <c r="A352" s="33">
        <v>2</v>
      </c>
      <c r="B352" s="341" t="s">
        <v>3</v>
      </c>
      <c r="C352" s="296" t="s">
        <v>697</v>
      </c>
      <c r="D352" s="296"/>
      <c r="E352" s="339"/>
      <c r="H352" s="353" t="s">
        <v>736</v>
      </c>
      <c r="I352" s="353"/>
      <c r="J352" s="353"/>
      <c r="K352" s="353"/>
    </row>
    <row r="353" spans="1:11" s="68" customFormat="1" ht="30" customHeight="1">
      <c r="A353" s="107"/>
      <c r="B353" s="342"/>
      <c r="C353" s="296"/>
      <c r="D353" s="296"/>
      <c r="E353" s="339"/>
      <c r="H353" s="353"/>
      <c r="I353" s="353"/>
      <c r="J353" s="353"/>
      <c r="K353" s="353"/>
    </row>
    <row r="354" spans="1:11" s="68" customFormat="1" ht="30" customHeight="1">
      <c r="A354" s="107">
        <v>3</v>
      </c>
      <c r="B354" s="341" t="s">
        <v>4</v>
      </c>
      <c r="C354" s="296"/>
      <c r="D354" s="296"/>
      <c r="E354" s="339"/>
      <c r="H354" s="353"/>
      <c r="I354" s="353"/>
      <c r="J354" s="353"/>
      <c r="K354" s="353"/>
    </row>
    <row r="355" spans="1:11" s="68" customFormat="1" ht="30" customHeight="1">
      <c r="A355" s="107"/>
      <c r="B355" s="342"/>
      <c r="C355" s="296" t="s">
        <v>762</v>
      </c>
      <c r="D355" s="296"/>
      <c r="E355" s="339"/>
    </row>
    <row r="356" spans="1:11" s="68" customFormat="1" ht="30" customHeight="1">
      <c r="A356" s="33">
        <v>4</v>
      </c>
      <c r="B356" s="341" t="s">
        <v>5</v>
      </c>
      <c r="C356" s="296"/>
      <c r="D356" s="296"/>
      <c r="E356" s="339"/>
    </row>
    <row r="357" spans="1:11" s="68" customFormat="1" ht="30" customHeight="1">
      <c r="A357" s="107"/>
      <c r="B357" s="342"/>
      <c r="C357" s="296"/>
      <c r="D357" s="296"/>
      <c r="E357" s="339"/>
    </row>
    <row r="358" spans="1:11" s="68" customFormat="1" ht="30" customHeight="1">
      <c r="A358" s="107">
        <v>5</v>
      </c>
      <c r="B358" s="343" t="s">
        <v>726</v>
      </c>
      <c r="C358" s="296"/>
      <c r="D358" s="296"/>
      <c r="E358" s="339"/>
    </row>
    <row r="359" spans="1:11" s="68" customFormat="1" ht="30" customHeight="1">
      <c r="A359" s="107"/>
      <c r="B359" s="344"/>
      <c r="C359" s="296"/>
      <c r="D359" s="296"/>
      <c r="E359" s="339"/>
    </row>
    <row r="360" spans="1:11" s="68" customFormat="1" ht="30" customHeight="1">
      <c r="A360" s="33">
        <v>6</v>
      </c>
      <c r="B360" s="343" t="s">
        <v>727</v>
      </c>
      <c r="C360" s="296"/>
      <c r="D360" s="296"/>
      <c r="E360" s="339"/>
    </row>
    <row r="361" spans="1:11" s="68" customFormat="1" ht="30" customHeight="1">
      <c r="A361" s="107"/>
      <c r="B361" s="344"/>
      <c r="C361" s="296"/>
      <c r="D361" s="296"/>
      <c r="E361" s="339"/>
    </row>
    <row r="362" spans="1:11" s="68" customFormat="1" ht="30" customHeight="1">
      <c r="A362" s="107">
        <v>7</v>
      </c>
      <c r="B362" s="341" t="s">
        <v>8</v>
      </c>
      <c r="C362" s="296" t="s">
        <v>711</v>
      </c>
      <c r="D362" s="296"/>
      <c r="E362" s="339"/>
    </row>
    <row r="363" spans="1:11" s="68" customFormat="1" ht="30" customHeight="1">
      <c r="A363" s="107"/>
      <c r="B363" s="342"/>
      <c r="C363" s="296"/>
      <c r="D363" s="296"/>
      <c r="E363" s="339"/>
    </row>
    <row r="364" spans="1:11" s="68" customFormat="1" ht="30" customHeight="1">
      <c r="A364" s="33">
        <v>8</v>
      </c>
      <c r="B364" s="341" t="s">
        <v>9</v>
      </c>
      <c r="C364" s="296"/>
      <c r="D364" s="296"/>
      <c r="E364" s="339"/>
    </row>
    <row r="365" spans="1:11" s="68" customFormat="1" ht="30" customHeight="1">
      <c r="A365" s="107"/>
      <c r="B365" s="342"/>
      <c r="C365" s="296"/>
      <c r="D365" s="296"/>
      <c r="E365" s="339"/>
    </row>
    <row r="366" spans="1:11" s="68" customFormat="1" ht="30" customHeight="1">
      <c r="A366" s="107">
        <v>9</v>
      </c>
      <c r="B366" s="341" t="s">
        <v>10</v>
      </c>
      <c r="C366" s="296"/>
      <c r="D366" s="296"/>
      <c r="E366" s="339"/>
    </row>
    <row r="367" spans="1:11" s="68" customFormat="1" ht="30" customHeight="1">
      <c r="A367" s="107"/>
      <c r="B367" s="342"/>
      <c r="C367" s="296"/>
      <c r="D367" s="296"/>
      <c r="E367" s="339"/>
    </row>
    <row r="368" spans="1:11" s="68" customFormat="1" ht="30" customHeight="1">
      <c r="A368" s="107">
        <v>10</v>
      </c>
      <c r="B368" s="100" t="s">
        <v>65</v>
      </c>
      <c r="C368" s="296">
        <f>VLOOKUP(E346,PragNondi!$B$9:$J$78,7,0)</f>
        <v>0</v>
      </c>
      <c r="D368" s="296"/>
      <c r="E368" s="339"/>
    </row>
    <row r="369" spans="1:11" s="68" customFormat="1" ht="30" customHeight="1">
      <c r="A369" s="107">
        <v>11</v>
      </c>
      <c r="B369" s="100" t="s">
        <v>74</v>
      </c>
      <c r="C369" s="296">
        <f>VLOOKUP(E346,PragNondi!$B$9:$J$78,8,0)</f>
        <v>0</v>
      </c>
      <c r="D369" s="296"/>
      <c r="E369" s="339"/>
    </row>
    <row r="370" spans="1:11" s="68" customFormat="1" ht="30" customHeight="1">
      <c r="A370" s="107">
        <v>12</v>
      </c>
      <c r="B370" s="100" t="s">
        <v>75</v>
      </c>
      <c r="C370" s="296">
        <f>VLOOKUP(E346,PragNondi!$B$9:$J$78,9,0)</f>
        <v>0</v>
      </c>
      <c r="D370" s="296"/>
      <c r="E370" s="339"/>
    </row>
    <row r="371" spans="1:11" s="68" customFormat="1" ht="30" customHeight="1" thickBot="1">
      <c r="A371" s="108">
        <v>13</v>
      </c>
      <c r="B371" s="109" t="s">
        <v>76</v>
      </c>
      <c r="C371" s="289" t="s">
        <v>823</v>
      </c>
      <c r="D371" s="289"/>
      <c r="E371" s="340"/>
    </row>
    <row r="372" spans="1:11" s="68" customFormat="1" ht="30" customHeight="1" thickBot="1"/>
    <row r="373" spans="1:11" ht="28.5" customHeight="1">
      <c r="A373" s="101"/>
      <c r="B373" s="345" t="s">
        <v>1231</v>
      </c>
      <c r="C373" s="345"/>
      <c r="D373" s="345"/>
      <c r="E373" s="346"/>
    </row>
    <row r="374" spans="1:11" ht="20.25" customHeight="1">
      <c r="A374" s="102"/>
      <c r="B374" s="347" t="str">
        <f>students!$G$2</f>
        <v xml:space="preserve">जिल्हा परिषद प्राथमिक शाळा कोपर्डे </v>
      </c>
      <c r="C374" s="347"/>
      <c r="D374" s="347"/>
      <c r="E374" s="348"/>
    </row>
    <row r="375" spans="1:11" ht="5.25" customHeight="1" thickBot="1">
      <c r="A375" s="103"/>
      <c r="B375" s="64"/>
      <c r="C375" s="349"/>
      <c r="D375" s="349"/>
      <c r="E375" s="104"/>
    </row>
    <row r="376" spans="1:11" ht="20.25" customHeight="1" thickBot="1">
      <c r="A376" s="102"/>
      <c r="B376" s="65" t="s">
        <v>52</v>
      </c>
      <c r="C376" s="350">
        <f>VLOOKUP(E377,students!$B$8:$D$77,3,0)</f>
        <v>0</v>
      </c>
      <c r="D376" s="350"/>
      <c r="E376" s="105" t="s">
        <v>760</v>
      </c>
      <c r="H376" s="112" t="s">
        <v>730</v>
      </c>
    </row>
    <row r="377" spans="1:11" ht="20.25" customHeight="1">
      <c r="A377" s="102"/>
      <c r="B377" s="65" t="s">
        <v>28</v>
      </c>
      <c r="C377" s="66" t="str">
        <f>students!$M$2</f>
        <v>पहिली</v>
      </c>
      <c r="D377" s="65" t="s">
        <v>71</v>
      </c>
      <c r="E377" s="110">
        <v>13</v>
      </c>
    </row>
    <row r="378" spans="1:11" ht="6" customHeight="1">
      <c r="A378" s="102"/>
      <c r="E378" s="105"/>
    </row>
    <row r="379" spans="1:11" s="68" customFormat="1" ht="28.5" customHeight="1">
      <c r="A379" s="351" t="s">
        <v>728</v>
      </c>
      <c r="B379" s="332"/>
      <c r="C379" s="332"/>
      <c r="D379" s="332"/>
      <c r="E379" s="352"/>
      <c r="H379" s="280" t="s">
        <v>731</v>
      </c>
      <c r="I379" s="280"/>
      <c r="J379" s="280"/>
    </row>
    <row r="380" spans="1:11" s="68" customFormat="1" ht="16.5" customHeight="1">
      <c r="A380" s="106"/>
      <c r="B380" s="99" t="s">
        <v>60</v>
      </c>
      <c r="C380" s="296" t="s">
        <v>72</v>
      </c>
      <c r="D380" s="296"/>
      <c r="E380" s="339"/>
      <c r="H380" s="280"/>
      <c r="I380" s="280"/>
      <c r="J380" s="280"/>
    </row>
    <row r="381" spans="1:11" s="68" customFormat="1" ht="30" customHeight="1">
      <c r="A381" s="107">
        <v>1</v>
      </c>
      <c r="B381" s="341" t="s">
        <v>73</v>
      </c>
      <c r="C381" s="296" t="s">
        <v>695</v>
      </c>
      <c r="D381" s="296"/>
      <c r="E381" s="339"/>
      <c r="H381" s="280"/>
      <c r="I381" s="280"/>
      <c r="J381" s="280"/>
    </row>
    <row r="382" spans="1:11" s="68" customFormat="1" ht="30" customHeight="1">
      <c r="A382" s="107"/>
      <c r="B382" s="342"/>
      <c r="C382" s="296" t="s">
        <v>702</v>
      </c>
      <c r="D382" s="296"/>
      <c r="E382" s="339"/>
    </row>
    <row r="383" spans="1:11" s="68" customFormat="1" ht="30" customHeight="1">
      <c r="A383" s="33">
        <v>2</v>
      </c>
      <c r="B383" s="341" t="s">
        <v>3</v>
      </c>
      <c r="C383" s="296" t="s">
        <v>697</v>
      </c>
      <c r="D383" s="296"/>
      <c r="E383" s="339"/>
      <c r="H383" s="353" t="s">
        <v>736</v>
      </c>
      <c r="I383" s="353"/>
      <c r="J383" s="353"/>
      <c r="K383" s="353"/>
    </row>
    <row r="384" spans="1:11" s="68" customFormat="1" ht="30" customHeight="1">
      <c r="A384" s="107"/>
      <c r="B384" s="342"/>
      <c r="C384" s="296"/>
      <c r="D384" s="296"/>
      <c r="E384" s="339"/>
      <c r="H384" s="353"/>
      <c r="I384" s="353"/>
      <c r="J384" s="353"/>
      <c r="K384" s="353"/>
    </row>
    <row r="385" spans="1:11" s="68" customFormat="1" ht="30" customHeight="1">
      <c r="A385" s="107">
        <v>3</v>
      </c>
      <c r="B385" s="341" t="s">
        <v>4</v>
      </c>
      <c r="C385" s="296"/>
      <c r="D385" s="296"/>
      <c r="E385" s="339"/>
      <c r="H385" s="353"/>
      <c r="I385" s="353"/>
      <c r="J385" s="353"/>
      <c r="K385" s="353"/>
    </row>
    <row r="386" spans="1:11" s="68" customFormat="1" ht="30" customHeight="1">
      <c r="A386" s="107"/>
      <c r="B386" s="342"/>
      <c r="C386" s="296" t="s">
        <v>762</v>
      </c>
      <c r="D386" s="296"/>
      <c r="E386" s="339"/>
    </row>
    <row r="387" spans="1:11" s="68" customFormat="1" ht="30" customHeight="1">
      <c r="A387" s="33">
        <v>4</v>
      </c>
      <c r="B387" s="341" t="s">
        <v>5</v>
      </c>
      <c r="C387" s="296"/>
      <c r="D387" s="296"/>
      <c r="E387" s="339"/>
    </row>
    <row r="388" spans="1:11" s="68" customFormat="1" ht="30" customHeight="1">
      <c r="A388" s="107"/>
      <c r="B388" s="342"/>
      <c r="C388" s="296"/>
      <c r="D388" s="296"/>
      <c r="E388" s="339"/>
    </row>
    <row r="389" spans="1:11" s="68" customFormat="1" ht="30" customHeight="1">
      <c r="A389" s="107">
        <v>5</v>
      </c>
      <c r="B389" s="343" t="s">
        <v>726</v>
      </c>
      <c r="C389" s="296"/>
      <c r="D389" s="296"/>
      <c r="E389" s="339"/>
    </row>
    <row r="390" spans="1:11" s="68" customFormat="1" ht="30" customHeight="1">
      <c r="A390" s="107"/>
      <c r="B390" s="344"/>
      <c r="C390" s="296"/>
      <c r="D390" s="296"/>
      <c r="E390" s="339"/>
    </row>
    <row r="391" spans="1:11" s="68" customFormat="1" ht="30" customHeight="1">
      <c r="A391" s="33">
        <v>6</v>
      </c>
      <c r="B391" s="343" t="s">
        <v>727</v>
      </c>
      <c r="C391" s="296"/>
      <c r="D391" s="296"/>
      <c r="E391" s="339"/>
    </row>
    <row r="392" spans="1:11" s="68" customFormat="1" ht="30" customHeight="1">
      <c r="A392" s="107"/>
      <c r="B392" s="344"/>
      <c r="C392" s="296"/>
      <c r="D392" s="296"/>
      <c r="E392" s="339"/>
    </row>
    <row r="393" spans="1:11" s="68" customFormat="1" ht="30" customHeight="1">
      <c r="A393" s="107">
        <v>7</v>
      </c>
      <c r="B393" s="341" t="s">
        <v>8</v>
      </c>
      <c r="C393" s="296" t="s">
        <v>711</v>
      </c>
      <c r="D393" s="296"/>
      <c r="E393" s="339"/>
    </row>
    <row r="394" spans="1:11" s="68" customFormat="1" ht="30" customHeight="1">
      <c r="A394" s="107"/>
      <c r="B394" s="342"/>
      <c r="C394" s="296"/>
      <c r="D394" s="296"/>
      <c r="E394" s="339"/>
    </row>
    <row r="395" spans="1:11" s="68" customFormat="1" ht="30" customHeight="1">
      <c r="A395" s="33">
        <v>8</v>
      </c>
      <c r="B395" s="341" t="s">
        <v>9</v>
      </c>
      <c r="C395" s="296"/>
      <c r="D395" s="296"/>
      <c r="E395" s="339"/>
    </row>
    <row r="396" spans="1:11" s="68" customFormat="1" ht="30" customHeight="1">
      <c r="A396" s="107"/>
      <c r="B396" s="342"/>
      <c r="C396" s="296"/>
      <c r="D396" s="296"/>
      <c r="E396" s="339"/>
    </row>
    <row r="397" spans="1:11" s="68" customFormat="1" ht="30" customHeight="1">
      <c r="A397" s="107">
        <v>9</v>
      </c>
      <c r="B397" s="341" t="s">
        <v>10</v>
      </c>
      <c r="C397" s="296"/>
      <c r="D397" s="296"/>
      <c r="E397" s="339"/>
    </row>
    <row r="398" spans="1:11" s="68" customFormat="1" ht="30" customHeight="1">
      <c r="A398" s="107"/>
      <c r="B398" s="342"/>
      <c r="C398" s="296"/>
      <c r="D398" s="296"/>
      <c r="E398" s="339"/>
    </row>
    <row r="399" spans="1:11" s="68" customFormat="1" ht="30" customHeight="1">
      <c r="A399" s="107">
        <v>10</v>
      </c>
      <c r="B399" s="100" t="s">
        <v>65</v>
      </c>
      <c r="C399" s="296">
        <f>VLOOKUP(E377,PragNondi!$B$9:$J$78,7,0)</f>
        <v>0</v>
      </c>
      <c r="D399" s="296"/>
      <c r="E399" s="339"/>
    </row>
    <row r="400" spans="1:11" s="68" customFormat="1" ht="30" customHeight="1">
      <c r="A400" s="107">
        <v>11</v>
      </c>
      <c r="B400" s="100" t="s">
        <v>74</v>
      </c>
      <c r="C400" s="296">
        <f>VLOOKUP(E377,PragNondi!$B$9:$J$78,8,0)</f>
        <v>0</v>
      </c>
      <c r="D400" s="296"/>
      <c r="E400" s="339"/>
    </row>
    <row r="401" spans="1:11" s="68" customFormat="1" ht="30" customHeight="1">
      <c r="A401" s="107">
        <v>12</v>
      </c>
      <c r="B401" s="100" t="s">
        <v>75</v>
      </c>
      <c r="C401" s="296">
        <f>VLOOKUP(E377,PragNondi!$B$9:$J$78,9,0)</f>
        <v>0</v>
      </c>
      <c r="D401" s="296"/>
      <c r="E401" s="339"/>
    </row>
    <row r="402" spans="1:11" s="68" customFormat="1" ht="30" customHeight="1" thickBot="1">
      <c r="A402" s="108">
        <v>13</v>
      </c>
      <c r="B402" s="109" t="s">
        <v>76</v>
      </c>
      <c r="C402" s="289" t="s">
        <v>823</v>
      </c>
      <c r="D402" s="289"/>
      <c r="E402" s="340"/>
    </row>
    <row r="403" spans="1:11" s="68" customFormat="1" ht="30" customHeight="1" thickBot="1"/>
    <row r="404" spans="1:11" ht="28.5" customHeight="1">
      <c r="A404" s="101"/>
      <c r="B404" s="345" t="s">
        <v>1231</v>
      </c>
      <c r="C404" s="345"/>
      <c r="D404" s="345"/>
      <c r="E404" s="346"/>
    </row>
    <row r="405" spans="1:11" ht="20.25" customHeight="1">
      <c r="A405" s="102"/>
      <c r="B405" s="347" t="str">
        <f>students!$G$2</f>
        <v xml:space="preserve">जिल्हा परिषद प्राथमिक शाळा कोपर्डे </v>
      </c>
      <c r="C405" s="347"/>
      <c r="D405" s="347"/>
      <c r="E405" s="348"/>
    </row>
    <row r="406" spans="1:11" ht="5.25" customHeight="1" thickBot="1">
      <c r="A406" s="103"/>
      <c r="B406" s="64"/>
      <c r="C406" s="349"/>
      <c r="D406" s="349"/>
      <c r="E406" s="104"/>
    </row>
    <row r="407" spans="1:11" ht="20.25" customHeight="1" thickBot="1">
      <c r="A407" s="102"/>
      <c r="B407" s="65" t="s">
        <v>52</v>
      </c>
      <c r="C407" s="350">
        <f>VLOOKUP(E408,students!$B$8:$D$77,3,0)</f>
        <v>0</v>
      </c>
      <c r="D407" s="350"/>
      <c r="E407" s="105" t="s">
        <v>760</v>
      </c>
      <c r="H407" s="112" t="s">
        <v>730</v>
      </c>
    </row>
    <row r="408" spans="1:11" ht="20.25" customHeight="1">
      <c r="A408" s="102"/>
      <c r="B408" s="65" t="s">
        <v>28</v>
      </c>
      <c r="C408" s="66" t="str">
        <f>students!$M$2</f>
        <v>पहिली</v>
      </c>
      <c r="D408" s="65" t="s">
        <v>71</v>
      </c>
      <c r="E408" s="110">
        <v>14</v>
      </c>
    </row>
    <row r="409" spans="1:11" ht="6" customHeight="1">
      <c r="A409" s="102"/>
      <c r="E409" s="105"/>
    </row>
    <row r="410" spans="1:11" s="68" customFormat="1" ht="28.5" customHeight="1">
      <c r="A410" s="351" t="s">
        <v>728</v>
      </c>
      <c r="B410" s="332"/>
      <c r="C410" s="332"/>
      <c r="D410" s="332"/>
      <c r="E410" s="352"/>
      <c r="H410" s="280" t="s">
        <v>731</v>
      </c>
      <c r="I410" s="280"/>
      <c r="J410" s="280"/>
    </row>
    <row r="411" spans="1:11" s="68" customFormat="1" ht="16.5" customHeight="1">
      <c r="A411" s="106"/>
      <c r="B411" s="99" t="s">
        <v>60</v>
      </c>
      <c r="C411" s="296" t="s">
        <v>72</v>
      </c>
      <c r="D411" s="296"/>
      <c r="E411" s="339"/>
      <c r="H411" s="280"/>
      <c r="I411" s="280"/>
      <c r="J411" s="280"/>
    </row>
    <row r="412" spans="1:11" s="68" customFormat="1" ht="30" customHeight="1">
      <c r="A412" s="107">
        <v>1</v>
      </c>
      <c r="B412" s="341" t="s">
        <v>73</v>
      </c>
      <c r="C412" s="296" t="s">
        <v>695</v>
      </c>
      <c r="D412" s="296"/>
      <c r="E412" s="339"/>
      <c r="H412" s="280"/>
      <c r="I412" s="280"/>
      <c r="J412" s="280"/>
    </row>
    <row r="413" spans="1:11" s="68" customFormat="1" ht="30" customHeight="1">
      <c r="A413" s="107"/>
      <c r="B413" s="342"/>
      <c r="C413" s="296" t="s">
        <v>702</v>
      </c>
      <c r="D413" s="296"/>
      <c r="E413" s="339"/>
    </row>
    <row r="414" spans="1:11" s="68" customFormat="1" ht="30" customHeight="1">
      <c r="A414" s="33">
        <v>2</v>
      </c>
      <c r="B414" s="341" t="s">
        <v>3</v>
      </c>
      <c r="C414" s="296" t="s">
        <v>697</v>
      </c>
      <c r="D414" s="296"/>
      <c r="E414" s="339"/>
      <c r="H414" s="353" t="s">
        <v>736</v>
      </c>
      <c r="I414" s="353"/>
      <c r="J414" s="353"/>
      <c r="K414" s="353"/>
    </row>
    <row r="415" spans="1:11" s="68" customFormat="1" ht="30" customHeight="1">
      <c r="A415" s="107"/>
      <c r="B415" s="342"/>
      <c r="C415" s="296"/>
      <c r="D415" s="296"/>
      <c r="E415" s="339"/>
      <c r="H415" s="353"/>
      <c r="I415" s="353"/>
      <c r="J415" s="353"/>
      <c r="K415" s="353"/>
    </row>
    <row r="416" spans="1:11" s="68" customFormat="1" ht="30" customHeight="1">
      <c r="A416" s="107">
        <v>3</v>
      </c>
      <c r="B416" s="341" t="s">
        <v>4</v>
      </c>
      <c r="C416" s="296"/>
      <c r="D416" s="296"/>
      <c r="E416" s="339"/>
      <c r="H416" s="353"/>
      <c r="I416" s="353"/>
      <c r="J416" s="353"/>
      <c r="K416" s="353"/>
    </row>
    <row r="417" spans="1:5" s="68" customFormat="1" ht="30" customHeight="1">
      <c r="A417" s="107"/>
      <c r="B417" s="342"/>
      <c r="C417" s="296" t="s">
        <v>762</v>
      </c>
      <c r="D417" s="296"/>
      <c r="E417" s="339"/>
    </row>
    <row r="418" spans="1:5" s="68" customFormat="1" ht="30" customHeight="1">
      <c r="A418" s="33">
        <v>4</v>
      </c>
      <c r="B418" s="341" t="s">
        <v>5</v>
      </c>
      <c r="C418" s="296"/>
      <c r="D418" s="296"/>
      <c r="E418" s="339"/>
    </row>
    <row r="419" spans="1:5" s="68" customFormat="1" ht="30" customHeight="1">
      <c r="A419" s="107"/>
      <c r="B419" s="342"/>
      <c r="C419" s="296"/>
      <c r="D419" s="296"/>
      <c r="E419" s="339"/>
    </row>
    <row r="420" spans="1:5" s="68" customFormat="1" ht="30" customHeight="1">
      <c r="A420" s="107">
        <v>5</v>
      </c>
      <c r="B420" s="343" t="s">
        <v>726</v>
      </c>
      <c r="C420" s="296"/>
      <c r="D420" s="296"/>
      <c r="E420" s="339"/>
    </row>
    <row r="421" spans="1:5" s="68" customFormat="1" ht="30" customHeight="1">
      <c r="A421" s="107"/>
      <c r="B421" s="344"/>
      <c r="C421" s="296"/>
      <c r="D421" s="296"/>
      <c r="E421" s="339"/>
    </row>
    <row r="422" spans="1:5" s="68" customFormat="1" ht="30" customHeight="1">
      <c r="A422" s="33">
        <v>6</v>
      </c>
      <c r="B422" s="343" t="s">
        <v>727</v>
      </c>
      <c r="C422" s="296"/>
      <c r="D422" s="296"/>
      <c r="E422" s="339"/>
    </row>
    <row r="423" spans="1:5" s="68" customFormat="1" ht="30" customHeight="1">
      <c r="A423" s="107"/>
      <c r="B423" s="344"/>
      <c r="C423" s="296"/>
      <c r="D423" s="296"/>
      <c r="E423" s="339"/>
    </row>
    <row r="424" spans="1:5" s="68" customFormat="1" ht="30" customHeight="1">
      <c r="A424" s="107">
        <v>7</v>
      </c>
      <c r="B424" s="341" t="s">
        <v>8</v>
      </c>
      <c r="C424" s="296" t="s">
        <v>711</v>
      </c>
      <c r="D424" s="296"/>
      <c r="E424" s="339"/>
    </row>
    <row r="425" spans="1:5" s="68" customFormat="1" ht="30" customHeight="1">
      <c r="A425" s="107"/>
      <c r="B425" s="342"/>
      <c r="C425" s="296"/>
      <c r="D425" s="296"/>
      <c r="E425" s="339"/>
    </row>
    <row r="426" spans="1:5" s="68" customFormat="1" ht="30" customHeight="1">
      <c r="A426" s="33">
        <v>8</v>
      </c>
      <c r="B426" s="341" t="s">
        <v>9</v>
      </c>
      <c r="C426" s="296"/>
      <c r="D426" s="296"/>
      <c r="E426" s="339"/>
    </row>
    <row r="427" spans="1:5" s="68" customFormat="1" ht="30" customHeight="1">
      <c r="A427" s="107"/>
      <c r="B427" s="342"/>
      <c r="C427" s="296"/>
      <c r="D427" s="296"/>
      <c r="E427" s="339"/>
    </row>
    <row r="428" spans="1:5" s="68" customFormat="1" ht="30" customHeight="1">
      <c r="A428" s="107">
        <v>9</v>
      </c>
      <c r="B428" s="341" t="s">
        <v>10</v>
      </c>
      <c r="C428" s="296"/>
      <c r="D428" s="296"/>
      <c r="E428" s="339"/>
    </row>
    <row r="429" spans="1:5" s="68" customFormat="1" ht="30" customHeight="1">
      <c r="A429" s="107"/>
      <c r="B429" s="342"/>
      <c r="C429" s="296"/>
      <c r="D429" s="296"/>
      <c r="E429" s="339"/>
    </row>
    <row r="430" spans="1:5" s="68" customFormat="1" ht="30" customHeight="1">
      <c r="A430" s="107">
        <v>10</v>
      </c>
      <c r="B430" s="100" t="s">
        <v>65</v>
      </c>
      <c r="C430" s="296">
        <f>VLOOKUP(E408,PragNondi!$B$9:$J$78,7,0)</f>
        <v>0</v>
      </c>
      <c r="D430" s="296"/>
      <c r="E430" s="339"/>
    </row>
    <row r="431" spans="1:5" s="68" customFormat="1" ht="30" customHeight="1">
      <c r="A431" s="107">
        <v>11</v>
      </c>
      <c r="B431" s="100" t="s">
        <v>74</v>
      </c>
      <c r="C431" s="296">
        <f>VLOOKUP(E408,PragNondi!$B$9:$J$78,8,0)</f>
        <v>0</v>
      </c>
      <c r="D431" s="296"/>
      <c r="E431" s="339"/>
    </row>
    <row r="432" spans="1:5" s="68" customFormat="1" ht="30" customHeight="1">
      <c r="A432" s="107">
        <v>12</v>
      </c>
      <c r="B432" s="100" t="s">
        <v>75</v>
      </c>
      <c r="C432" s="296">
        <f>VLOOKUP(E408,PragNondi!$B$9:$J$78,9,0)</f>
        <v>0</v>
      </c>
      <c r="D432" s="296"/>
      <c r="E432" s="339"/>
    </row>
    <row r="433" spans="1:11" s="68" customFormat="1" ht="30" customHeight="1" thickBot="1">
      <c r="A433" s="108">
        <v>13</v>
      </c>
      <c r="B433" s="109" t="s">
        <v>76</v>
      </c>
      <c r="C433" s="289" t="s">
        <v>823</v>
      </c>
      <c r="D433" s="289"/>
      <c r="E433" s="340"/>
    </row>
    <row r="434" spans="1:11" s="68" customFormat="1" ht="30" customHeight="1" thickBot="1"/>
    <row r="435" spans="1:11" ht="28.5" customHeight="1">
      <c r="A435" s="101"/>
      <c r="B435" s="345" t="s">
        <v>1231</v>
      </c>
      <c r="C435" s="345"/>
      <c r="D435" s="345"/>
      <c r="E435" s="346"/>
    </row>
    <row r="436" spans="1:11" ht="20.25" customHeight="1">
      <c r="A436" s="102"/>
      <c r="B436" s="347" t="str">
        <f>students!$G$2</f>
        <v xml:space="preserve">जिल्हा परिषद प्राथमिक शाळा कोपर्डे </v>
      </c>
      <c r="C436" s="347"/>
      <c r="D436" s="347"/>
      <c r="E436" s="348"/>
    </row>
    <row r="437" spans="1:11" ht="5.25" customHeight="1" thickBot="1">
      <c r="A437" s="103"/>
      <c r="B437" s="64"/>
      <c r="C437" s="349"/>
      <c r="D437" s="349"/>
      <c r="E437" s="104"/>
    </row>
    <row r="438" spans="1:11" ht="20.25" customHeight="1" thickBot="1">
      <c r="A438" s="102"/>
      <c r="B438" s="65" t="s">
        <v>52</v>
      </c>
      <c r="C438" s="350">
        <f>VLOOKUP(E439,students!$B$8:$D$77,3,0)</f>
        <v>0</v>
      </c>
      <c r="D438" s="350"/>
      <c r="E438" s="105" t="s">
        <v>760</v>
      </c>
      <c r="H438" s="112" t="s">
        <v>730</v>
      </c>
    </row>
    <row r="439" spans="1:11" ht="20.25" customHeight="1">
      <c r="A439" s="102"/>
      <c r="B439" s="65" t="s">
        <v>28</v>
      </c>
      <c r="C439" s="66" t="str">
        <f>students!$M$2</f>
        <v>पहिली</v>
      </c>
      <c r="D439" s="65" t="s">
        <v>71</v>
      </c>
      <c r="E439" s="110">
        <v>15</v>
      </c>
    </row>
    <row r="440" spans="1:11" ht="6" customHeight="1">
      <c r="A440" s="102"/>
      <c r="E440" s="105"/>
    </row>
    <row r="441" spans="1:11" s="68" customFormat="1" ht="28.5" customHeight="1">
      <c r="A441" s="351" t="s">
        <v>728</v>
      </c>
      <c r="B441" s="332"/>
      <c r="C441" s="332"/>
      <c r="D441" s="332"/>
      <c r="E441" s="352"/>
      <c r="H441" s="280" t="s">
        <v>731</v>
      </c>
      <c r="I441" s="280"/>
      <c r="J441" s="280"/>
    </row>
    <row r="442" spans="1:11" s="68" customFormat="1" ht="16.5" customHeight="1">
      <c r="A442" s="106"/>
      <c r="B442" s="99" t="s">
        <v>60</v>
      </c>
      <c r="C442" s="296" t="s">
        <v>72</v>
      </c>
      <c r="D442" s="296"/>
      <c r="E442" s="339"/>
      <c r="H442" s="280"/>
      <c r="I442" s="280"/>
      <c r="J442" s="280"/>
    </row>
    <row r="443" spans="1:11" s="68" customFormat="1" ht="30" customHeight="1">
      <c r="A443" s="107">
        <v>1</v>
      </c>
      <c r="B443" s="341" t="s">
        <v>73</v>
      </c>
      <c r="C443" s="296" t="s">
        <v>695</v>
      </c>
      <c r="D443" s="296"/>
      <c r="E443" s="339"/>
      <c r="H443" s="280"/>
      <c r="I443" s="280"/>
      <c r="J443" s="280"/>
    </row>
    <row r="444" spans="1:11" s="68" customFormat="1" ht="30" customHeight="1">
      <c r="A444" s="107"/>
      <c r="B444" s="342"/>
      <c r="C444" s="296" t="s">
        <v>702</v>
      </c>
      <c r="D444" s="296"/>
      <c r="E444" s="339"/>
    </row>
    <row r="445" spans="1:11" s="68" customFormat="1" ht="30" customHeight="1">
      <c r="A445" s="33">
        <v>2</v>
      </c>
      <c r="B445" s="341" t="s">
        <v>3</v>
      </c>
      <c r="C445" s="296" t="s">
        <v>697</v>
      </c>
      <c r="D445" s="296"/>
      <c r="E445" s="339"/>
      <c r="H445" s="353" t="s">
        <v>736</v>
      </c>
      <c r="I445" s="353"/>
      <c r="J445" s="353"/>
      <c r="K445" s="353"/>
    </row>
    <row r="446" spans="1:11" s="68" customFormat="1" ht="30" customHeight="1">
      <c r="A446" s="107"/>
      <c r="B446" s="342"/>
      <c r="C446" s="296"/>
      <c r="D446" s="296"/>
      <c r="E446" s="339"/>
      <c r="H446" s="353"/>
      <c r="I446" s="353"/>
      <c r="J446" s="353"/>
      <c r="K446" s="353"/>
    </row>
    <row r="447" spans="1:11" s="68" customFormat="1" ht="30" customHeight="1">
      <c r="A447" s="107">
        <v>3</v>
      </c>
      <c r="B447" s="341" t="s">
        <v>4</v>
      </c>
      <c r="C447" s="296"/>
      <c r="D447" s="296"/>
      <c r="E447" s="339"/>
      <c r="H447" s="353"/>
      <c r="I447" s="353"/>
      <c r="J447" s="353"/>
      <c r="K447" s="353"/>
    </row>
    <row r="448" spans="1:11" s="68" customFormat="1" ht="30" customHeight="1">
      <c r="A448" s="107"/>
      <c r="B448" s="342"/>
      <c r="C448" s="296" t="s">
        <v>762</v>
      </c>
      <c r="D448" s="296"/>
      <c r="E448" s="339"/>
    </row>
    <row r="449" spans="1:5" s="68" customFormat="1" ht="30" customHeight="1">
      <c r="A449" s="33">
        <v>4</v>
      </c>
      <c r="B449" s="341" t="s">
        <v>5</v>
      </c>
      <c r="C449" s="296"/>
      <c r="D449" s="296"/>
      <c r="E449" s="339"/>
    </row>
    <row r="450" spans="1:5" s="68" customFormat="1" ht="30" customHeight="1">
      <c r="A450" s="107"/>
      <c r="B450" s="342"/>
      <c r="C450" s="296"/>
      <c r="D450" s="296"/>
      <c r="E450" s="339"/>
    </row>
    <row r="451" spans="1:5" s="68" customFormat="1" ht="30" customHeight="1">
      <c r="A451" s="107">
        <v>5</v>
      </c>
      <c r="B451" s="343" t="s">
        <v>726</v>
      </c>
      <c r="C451" s="296"/>
      <c r="D451" s="296"/>
      <c r="E451" s="339"/>
    </row>
    <row r="452" spans="1:5" s="68" customFormat="1" ht="30" customHeight="1">
      <c r="A452" s="107"/>
      <c r="B452" s="344"/>
      <c r="C452" s="296"/>
      <c r="D452" s="296"/>
      <c r="E452" s="339"/>
    </row>
    <row r="453" spans="1:5" s="68" customFormat="1" ht="30" customHeight="1">
      <c r="A453" s="33">
        <v>6</v>
      </c>
      <c r="B453" s="343" t="s">
        <v>727</v>
      </c>
      <c r="C453" s="296"/>
      <c r="D453" s="296"/>
      <c r="E453" s="339"/>
    </row>
    <row r="454" spans="1:5" s="68" customFormat="1" ht="30" customHeight="1">
      <c r="A454" s="107"/>
      <c r="B454" s="344"/>
      <c r="C454" s="296"/>
      <c r="D454" s="296"/>
      <c r="E454" s="339"/>
    </row>
    <row r="455" spans="1:5" s="68" customFormat="1" ht="30" customHeight="1">
      <c r="A455" s="107">
        <v>7</v>
      </c>
      <c r="B455" s="341" t="s">
        <v>8</v>
      </c>
      <c r="C455" s="296" t="s">
        <v>711</v>
      </c>
      <c r="D455" s="296"/>
      <c r="E455" s="339"/>
    </row>
    <row r="456" spans="1:5" s="68" customFormat="1" ht="30" customHeight="1">
      <c r="A456" s="107"/>
      <c r="B456" s="342"/>
      <c r="C456" s="296"/>
      <c r="D456" s="296"/>
      <c r="E456" s="339"/>
    </row>
    <row r="457" spans="1:5" s="68" customFormat="1" ht="30" customHeight="1">
      <c r="A457" s="33">
        <v>8</v>
      </c>
      <c r="B457" s="341" t="s">
        <v>9</v>
      </c>
      <c r="C457" s="296"/>
      <c r="D457" s="296"/>
      <c r="E457" s="339"/>
    </row>
    <row r="458" spans="1:5" s="68" customFormat="1" ht="30" customHeight="1">
      <c r="A458" s="107"/>
      <c r="B458" s="342"/>
      <c r="C458" s="296"/>
      <c r="D458" s="296"/>
      <c r="E458" s="339"/>
    </row>
    <row r="459" spans="1:5" s="68" customFormat="1" ht="30" customHeight="1">
      <c r="A459" s="107">
        <v>9</v>
      </c>
      <c r="B459" s="341" t="s">
        <v>10</v>
      </c>
      <c r="C459" s="296"/>
      <c r="D459" s="296"/>
      <c r="E459" s="339"/>
    </row>
    <row r="460" spans="1:5" s="68" customFormat="1" ht="30" customHeight="1">
      <c r="A460" s="107"/>
      <c r="B460" s="342"/>
      <c r="C460" s="296"/>
      <c r="D460" s="296"/>
      <c r="E460" s="339"/>
    </row>
    <row r="461" spans="1:5" s="68" customFormat="1" ht="30" customHeight="1">
      <c r="A461" s="107">
        <v>10</v>
      </c>
      <c r="B461" s="100" t="s">
        <v>65</v>
      </c>
      <c r="C461" s="296">
        <f>VLOOKUP(E439,PragNondi!$B$9:$J$78,7,0)</f>
        <v>0</v>
      </c>
      <c r="D461" s="296"/>
      <c r="E461" s="339"/>
    </row>
    <row r="462" spans="1:5" s="68" customFormat="1" ht="30" customHeight="1">
      <c r="A462" s="107">
        <v>11</v>
      </c>
      <c r="B462" s="100" t="s">
        <v>74</v>
      </c>
      <c r="C462" s="296">
        <f>VLOOKUP(E439,PragNondi!$B$9:$J$78,8,0)</f>
        <v>0</v>
      </c>
      <c r="D462" s="296"/>
      <c r="E462" s="339"/>
    </row>
    <row r="463" spans="1:5" s="68" customFormat="1" ht="30" customHeight="1">
      <c r="A463" s="107">
        <v>12</v>
      </c>
      <c r="B463" s="100" t="s">
        <v>75</v>
      </c>
      <c r="C463" s="296">
        <f>VLOOKUP(E439,PragNondi!$B$9:$J$78,9,0)</f>
        <v>0</v>
      </c>
      <c r="D463" s="296"/>
      <c r="E463" s="339"/>
    </row>
    <row r="464" spans="1:5" s="68" customFormat="1" ht="30" customHeight="1" thickBot="1">
      <c r="A464" s="108">
        <v>13</v>
      </c>
      <c r="B464" s="109" t="s">
        <v>76</v>
      </c>
      <c r="C464" s="289" t="s">
        <v>823</v>
      </c>
      <c r="D464" s="289"/>
      <c r="E464" s="340"/>
    </row>
    <row r="465" spans="1:11" s="68" customFormat="1" ht="30" customHeight="1" thickBot="1"/>
    <row r="466" spans="1:11" ht="28.5" customHeight="1">
      <c r="A466" s="101"/>
      <c r="B466" s="345" t="s">
        <v>1231</v>
      </c>
      <c r="C466" s="345"/>
      <c r="D466" s="345"/>
      <c r="E466" s="346"/>
    </row>
    <row r="467" spans="1:11" ht="20.25" customHeight="1">
      <c r="A467" s="102"/>
      <c r="B467" s="347" t="str">
        <f>students!$G$2</f>
        <v xml:space="preserve">जिल्हा परिषद प्राथमिक शाळा कोपर्डे </v>
      </c>
      <c r="C467" s="347"/>
      <c r="D467" s="347"/>
      <c r="E467" s="348"/>
    </row>
    <row r="468" spans="1:11" ht="5.25" customHeight="1" thickBot="1">
      <c r="A468" s="103"/>
      <c r="B468" s="64"/>
      <c r="C468" s="349"/>
      <c r="D468" s="349"/>
      <c r="E468" s="104"/>
    </row>
    <row r="469" spans="1:11" ht="20.25" customHeight="1" thickBot="1">
      <c r="A469" s="102"/>
      <c r="B469" s="65" t="s">
        <v>52</v>
      </c>
      <c r="C469" s="350">
        <f>VLOOKUP(E470,students!$B$8:$D$77,3,0)</f>
        <v>0</v>
      </c>
      <c r="D469" s="350"/>
      <c r="E469" s="105" t="s">
        <v>760</v>
      </c>
      <c r="H469" s="112" t="s">
        <v>730</v>
      </c>
    </row>
    <row r="470" spans="1:11" ht="20.25" customHeight="1">
      <c r="A470" s="102"/>
      <c r="B470" s="65" t="s">
        <v>28</v>
      </c>
      <c r="C470" s="66" t="str">
        <f>students!$M$2</f>
        <v>पहिली</v>
      </c>
      <c r="D470" s="65" t="s">
        <v>71</v>
      </c>
      <c r="E470" s="110">
        <v>16</v>
      </c>
    </row>
    <row r="471" spans="1:11" ht="6" customHeight="1">
      <c r="A471" s="102"/>
      <c r="E471" s="105"/>
    </row>
    <row r="472" spans="1:11" s="68" customFormat="1" ht="28.5" customHeight="1">
      <c r="A472" s="351" t="s">
        <v>728</v>
      </c>
      <c r="B472" s="332"/>
      <c r="C472" s="332"/>
      <c r="D472" s="332"/>
      <c r="E472" s="352"/>
      <c r="H472" s="280" t="s">
        <v>731</v>
      </c>
      <c r="I472" s="280"/>
      <c r="J472" s="280"/>
    </row>
    <row r="473" spans="1:11" s="68" customFormat="1" ht="16.5" customHeight="1">
      <c r="A473" s="106"/>
      <c r="B473" s="99" t="s">
        <v>60</v>
      </c>
      <c r="C473" s="296" t="s">
        <v>72</v>
      </c>
      <c r="D473" s="296"/>
      <c r="E473" s="339"/>
      <c r="H473" s="280"/>
      <c r="I473" s="280"/>
      <c r="J473" s="280"/>
    </row>
    <row r="474" spans="1:11" s="68" customFormat="1" ht="30" customHeight="1">
      <c r="A474" s="107">
        <v>1</v>
      </c>
      <c r="B474" s="341" t="s">
        <v>73</v>
      </c>
      <c r="C474" s="296" t="s">
        <v>695</v>
      </c>
      <c r="D474" s="296"/>
      <c r="E474" s="339"/>
      <c r="H474" s="280"/>
      <c r="I474" s="280"/>
      <c r="J474" s="280"/>
    </row>
    <row r="475" spans="1:11" s="68" customFormat="1" ht="30" customHeight="1">
      <c r="A475" s="107"/>
      <c r="B475" s="342"/>
      <c r="C475" s="296" t="s">
        <v>702</v>
      </c>
      <c r="D475" s="296"/>
      <c r="E475" s="339"/>
    </row>
    <row r="476" spans="1:11" s="68" customFormat="1" ht="30" customHeight="1">
      <c r="A476" s="33">
        <v>2</v>
      </c>
      <c r="B476" s="341" t="s">
        <v>3</v>
      </c>
      <c r="C476" s="296" t="s">
        <v>697</v>
      </c>
      <c r="D476" s="296"/>
      <c r="E476" s="339"/>
      <c r="H476" s="353" t="s">
        <v>736</v>
      </c>
      <c r="I476" s="353"/>
      <c r="J476" s="353"/>
      <c r="K476" s="353"/>
    </row>
    <row r="477" spans="1:11" s="68" customFormat="1" ht="30" customHeight="1">
      <c r="A477" s="107"/>
      <c r="B477" s="342"/>
      <c r="C477" s="296"/>
      <c r="D477" s="296"/>
      <c r="E477" s="339"/>
      <c r="H477" s="353"/>
      <c r="I477" s="353"/>
      <c r="J477" s="353"/>
      <c r="K477" s="353"/>
    </row>
    <row r="478" spans="1:11" s="68" customFormat="1" ht="30" customHeight="1">
      <c r="A478" s="107">
        <v>3</v>
      </c>
      <c r="B478" s="341" t="s">
        <v>4</v>
      </c>
      <c r="C478" s="296"/>
      <c r="D478" s="296"/>
      <c r="E478" s="339"/>
      <c r="H478" s="353"/>
      <c r="I478" s="353"/>
      <c r="J478" s="353"/>
      <c r="K478" s="353"/>
    </row>
    <row r="479" spans="1:11" s="68" customFormat="1" ht="30" customHeight="1">
      <c r="A479" s="107"/>
      <c r="B479" s="342"/>
      <c r="C479" s="296" t="s">
        <v>762</v>
      </c>
      <c r="D479" s="296"/>
      <c r="E479" s="339"/>
    </row>
    <row r="480" spans="1:11" s="68" customFormat="1" ht="30" customHeight="1">
      <c r="A480" s="33">
        <v>4</v>
      </c>
      <c r="B480" s="341" t="s">
        <v>5</v>
      </c>
      <c r="C480" s="296"/>
      <c r="D480" s="296"/>
      <c r="E480" s="339"/>
    </row>
    <row r="481" spans="1:5" s="68" customFormat="1" ht="30" customHeight="1">
      <c r="A481" s="107"/>
      <c r="B481" s="342"/>
      <c r="C481" s="296"/>
      <c r="D481" s="296"/>
      <c r="E481" s="339"/>
    </row>
    <row r="482" spans="1:5" s="68" customFormat="1" ht="30" customHeight="1">
      <c r="A482" s="107">
        <v>5</v>
      </c>
      <c r="B482" s="343" t="s">
        <v>726</v>
      </c>
      <c r="C482" s="296"/>
      <c r="D482" s="296"/>
      <c r="E482" s="339"/>
    </row>
    <row r="483" spans="1:5" s="68" customFormat="1" ht="30" customHeight="1">
      <c r="A483" s="107"/>
      <c r="B483" s="344"/>
      <c r="C483" s="296"/>
      <c r="D483" s="296"/>
      <c r="E483" s="339"/>
    </row>
    <row r="484" spans="1:5" s="68" customFormat="1" ht="30" customHeight="1">
      <c r="A484" s="33">
        <v>6</v>
      </c>
      <c r="B484" s="343" t="s">
        <v>727</v>
      </c>
      <c r="C484" s="296"/>
      <c r="D484" s="296"/>
      <c r="E484" s="339"/>
    </row>
    <row r="485" spans="1:5" s="68" customFormat="1" ht="30" customHeight="1">
      <c r="A485" s="107"/>
      <c r="B485" s="344"/>
      <c r="C485" s="296"/>
      <c r="D485" s="296"/>
      <c r="E485" s="339"/>
    </row>
    <row r="486" spans="1:5" s="68" customFormat="1" ht="30" customHeight="1">
      <c r="A486" s="107">
        <v>7</v>
      </c>
      <c r="B486" s="341" t="s">
        <v>8</v>
      </c>
      <c r="C486" s="296" t="s">
        <v>711</v>
      </c>
      <c r="D486" s="296"/>
      <c r="E486" s="339"/>
    </row>
    <row r="487" spans="1:5" s="68" customFormat="1" ht="30" customHeight="1">
      <c r="A487" s="107"/>
      <c r="B487" s="342"/>
      <c r="C487" s="296"/>
      <c r="D487" s="296"/>
      <c r="E487" s="339"/>
    </row>
    <row r="488" spans="1:5" s="68" customFormat="1" ht="30" customHeight="1">
      <c r="A488" s="33">
        <v>8</v>
      </c>
      <c r="B488" s="341" t="s">
        <v>9</v>
      </c>
      <c r="C488" s="296"/>
      <c r="D488" s="296"/>
      <c r="E488" s="339"/>
    </row>
    <row r="489" spans="1:5" s="68" customFormat="1" ht="30" customHeight="1">
      <c r="A489" s="107"/>
      <c r="B489" s="342"/>
      <c r="C489" s="296"/>
      <c r="D489" s="296"/>
      <c r="E489" s="339"/>
    </row>
    <row r="490" spans="1:5" s="68" customFormat="1" ht="30" customHeight="1">
      <c r="A490" s="107">
        <v>9</v>
      </c>
      <c r="B490" s="341" t="s">
        <v>10</v>
      </c>
      <c r="C490" s="296"/>
      <c r="D490" s="296"/>
      <c r="E490" s="339"/>
    </row>
    <row r="491" spans="1:5" s="68" customFormat="1" ht="30" customHeight="1">
      <c r="A491" s="107"/>
      <c r="B491" s="342"/>
      <c r="C491" s="296"/>
      <c r="D491" s="296"/>
      <c r="E491" s="339"/>
    </row>
    <row r="492" spans="1:5" s="68" customFormat="1" ht="30" customHeight="1">
      <c r="A492" s="107">
        <v>10</v>
      </c>
      <c r="B492" s="100" t="s">
        <v>65</v>
      </c>
      <c r="C492" s="296">
        <f>VLOOKUP(E470,PragNondi!$B$9:$J$78,7,0)</f>
        <v>0</v>
      </c>
      <c r="D492" s="296"/>
      <c r="E492" s="339"/>
    </row>
    <row r="493" spans="1:5" s="68" customFormat="1" ht="30" customHeight="1">
      <c r="A493" s="107">
        <v>11</v>
      </c>
      <c r="B493" s="100" t="s">
        <v>74</v>
      </c>
      <c r="C493" s="296">
        <f>VLOOKUP(E470,PragNondi!$B$9:$J$78,8,0)</f>
        <v>0</v>
      </c>
      <c r="D493" s="296"/>
      <c r="E493" s="339"/>
    </row>
    <row r="494" spans="1:5" s="68" customFormat="1" ht="30" customHeight="1">
      <c r="A494" s="107">
        <v>12</v>
      </c>
      <c r="B494" s="100" t="s">
        <v>75</v>
      </c>
      <c r="C494" s="296">
        <f>VLOOKUP(E470,PragNondi!$B$9:$J$78,9,0)</f>
        <v>0</v>
      </c>
      <c r="D494" s="296"/>
      <c r="E494" s="339"/>
    </row>
    <row r="495" spans="1:5" s="68" customFormat="1" ht="30" customHeight="1" thickBot="1">
      <c r="A495" s="108">
        <v>13</v>
      </c>
      <c r="B495" s="109" t="s">
        <v>76</v>
      </c>
      <c r="C495" s="289" t="s">
        <v>823</v>
      </c>
      <c r="D495" s="289"/>
      <c r="E495" s="340"/>
    </row>
    <row r="496" spans="1:5" s="68" customFormat="1" ht="30" customHeight="1" thickBot="1"/>
    <row r="497" spans="1:11" ht="28.5" customHeight="1">
      <c r="A497" s="101"/>
      <c r="B497" s="345" t="s">
        <v>1231</v>
      </c>
      <c r="C497" s="345"/>
      <c r="D497" s="345"/>
      <c r="E497" s="346"/>
    </row>
    <row r="498" spans="1:11" ht="20.25" customHeight="1">
      <c r="A498" s="102"/>
      <c r="B498" s="347" t="str">
        <f>students!$G$2</f>
        <v xml:space="preserve">जिल्हा परिषद प्राथमिक शाळा कोपर्डे </v>
      </c>
      <c r="C498" s="347"/>
      <c r="D498" s="347"/>
      <c r="E498" s="348"/>
    </row>
    <row r="499" spans="1:11" ht="5.25" customHeight="1" thickBot="1">
      <c r="A499" s="103"/>
      <c r="B499" s="64"/>
      <c r="C499" s="349"/>
      <c r="D499" s="349"/>
      <c r="E499" s="104"/>
    </row>
    <row r="500" spans="1:11" ht="20.25" customHeight="1" thickBot="1">
      <c r="A500" s="102"/>
      <c r="B500" s="65" t="s">
        <v>52</v>
      </c>
      <c r="C500" s="350">
        <f>VLOOKUP(E501,students!$B$8:$D$77,3,0)</f>
        <v>0</v>
      </c>
      <c r="D500" s="350"/>
      <c r="E500" s="105" t="s">
        <v>760</v>
      </c>
      <c r="H500" s="112" t="s">
        <v>730</v>
      </c>
    </row>
    <row r="501" spans="1:11" ht="20.25" customHeight="1">
      <c r="A501" s="102"/>
      <c r="B501" s="65" t="s">
        <v>28</v>
      </c>
      <c r="C501" s="66" t="str">
        <f>students!$M$2</f>
        <v>पहिली</v>
      </c>
      <c r="D501" s="65" t="s">
        <v>71</v>
      </c>
      <c r="E501" s="110">
        <v>17</v>
      </c>
    </row>
    <row r="502" spans="1:11" ht="6" customHeight="1">
      <c r="A502" s="102"/>
      <c r="E502" s="105"/>
    </row>
    <row r="503" spans="1:11" s="68" customFormat="1" ht="28.5" customHeight="1">
      <c r="A503" s="351" t="s">
        <v>728</v>
      </c>
      <c r="B503" s="332"/>
      <c r="C503" s="332"/>
      <c r="D503" s="332"/>
      <c r="E503" s="352"/>
      <c r="H503" s="280" t="s">
        <v>731</v>
      </c>
      <c r="I503" s="280"/>
      <c r="J503" s="280"/>
    </row>
    <row r="504" spans="1:11" s="68" customFormat="1" ht="16.5" customHeight="1">
      <c r="A504" s="106"/>
      <c r="B504" s="99" t="s">
        <v>60</v>
      </c>
      <c r="C504" s="296" t="s">
        <v>72</v>
      </c>
      <c r="D504" s="296"/>
      <c r="E504" s="339"/>
      <c r="H504" s="280"/>
      <c r="I504" s="280"/>
      <c r="J504" s="280"/>
    </row>
    <row r="505" spans="1:11" s="68" customFormat="1" ht="30" customHeight="1">
      <c r="A505" s="107">
        <v>1</v>
      </c>
      <c r="B505" s="341" t="s">
        <v>73</v>
      </c>
      <c r="C505" s="296" t="s">
        <v>695</v>
      </c>
      <c r="D505" s="296"/>
      <c r="E505" s="339"/>
      <c r="H505" s="280"/>
      <c r="I505" s="280"/>
      <c r="J505" s="280"/>
    </row>
    <row r="506" spans="1:11" s="68" customFormat="1" ht="30" customHeight="1">
      <c r="A506" s="107"/>
      <c r="B506" s="342"/>
      <c r="C506" s="296" t="s">
        <v>702</v>
      </c>
      <c r="D506" s="296"/>
      <c r="E506" s="339"/>
    </row>
    <row r="507" spans="1:11" s="68" customFormat="1" ht="30" customHeight="1">
      <c r="A507" s="33">
        <v>2</v>
      </c>
      <c r="B507" s="341" t="s">
        <v>3</v>
      </c>
      <c r="C507" s="296" t="s">
        <v>697</v>
      </c>
      <c r="D507" s="296"/>
      <c r="E507" s="339"/>
      <c r="H507" s="353" t="s">
        <v>736</v>
      </c>
      <c r="I507" s="353"/>
      <c r="J507" s="353"/>
      <c r="K507" s="353"/>
    </row>
    <row r="508" spans="1:11" s="68" customFormat="1" ht="30" customHeight="1">
      <c r="A508" s="107"/>
      <c r="B508" s="342"/>
      <c r="C508" s="296"/>
      <c r="D508" s="296"/>
      <c r="E508" s="339"/>
      <c r="H508" s="353"/>
      <c r="I508" s="353"/>
      <c r="J508" s="353"/>
      <c r="K508" s="353"/>
    </row>
    <row r="509" spans="1:11" s="68" customFormat="1" ht="30" customHeight="1">
      <c r="A509" s="107">
        <v>3</v>
      </c>
      <c r="B509" s="341" t="s">
        <v>4</v>
      </c>
      <c r="C509" s="296"/>
      <c r="D509" s="296"/>
      <c r="E509" s="339"/>
      <c r="H509" s="353"/>
      <c r="I509" s="353"/>
      <c r="J509" s="353"/>
      <c r="K509" s="353"/>
    </row>
    <row r="510" spans="1:11" s="68" customFormat="1" ht="30" customHeight="1">
      <c r="A510" s="107"/>
      <c r="B510" s="342"/>
      <c r="C510" s="296" t="s">
        <v>762</v>
      </c>
      <c r="D510" s="296"/>
      <c r="E510" s="339"/>
    </row>
    <row r="511" spans="1:11" s="68" customFormat="1" ht="30" customHeight="1">
      <c r="A511" s="33">
        <v>4</v>
      </c>
      <c r="B511" s="341" t="s">
        <v>5</v>
      </c>
      <c r="C511" s="296"/>
      <c r="D511" s="296"/>
      <c r="E511" s="339"/>
    </row>
    <row r="512" spans="1:11" s="68" customFormat="1" ht="30" customHeight="1">
      <c r="A512" s="107"/>
      <c r="B512" s="342"/>
      <c r="C512" s="296"/>
      <c r="D512" s="296"/>
      <c r="E512" s="339"/>
    </row>
    <row r="513" spans="1:5" s="68" customFormat="1" ht="30" customHeight="1">
      <c r="A513" s="107">
        <v>5</v>
      </c>
      <c r="B513" s="343" t="s">
        <v>726</v>
      </c>
      <c r="C513" s="296"/>
      <c r="D513" s="296"/>
      <c r="E513" s="339"/>
    </row>
    <row r="514" spans="1:5" s="68" customFormat="1" ht="30" customHeight="1">
      <c r="A514" s="107"/>
      <c r="B514" s="344"/>
      <c r="C514" s="296"/>
      <c r="D514" s="296"/>
      <c r="E514" s="339"/>
    </row>
    <row r="515" spans="1:5" s="68" customFormat="1" ht="30" customHeight="1">
      <c r="A515" s="33">
        <v>6</v>
      </c>
      <c r="B515" s="343" t="s">
        <v>727</v>
      </c>
      <c r="C515" s="296"/>
      <c r="D515" s="296"/>
      <c r="E515" s="339"/>
    </row>
    <row r="516" spans="1:5" s="68" customFormat="1" ht="30" customHeight="1">
      <c r="A516" s="107"/>
      <c r="B516" s="344"/>
      <c r="C516" s="296"/>
      <c r="D516" s="296"/>
      <c r="E516" s="339"/>
    </row>
    <row r="517" spans="1:5" s="68" customFormat="1" ht="30" customHeight="1">
      <c r="A517" s="107">
        <v>7</v>
      </c>
      <c r="B517" s="341" t="s">
        <v>8</v>
      </c>
      <c r="C517" s="296" t="s">
        <v>711</v>
      </c>
      <c r="D517" s="296"/>
      <c r="E517" s="339"/>
    </row>
    <row r="518" spans="1:5" s="68" customFormat="1" ht="30" customHeight="1">
      <c r="A518" s="107"/>
      <c r="B518" s="342"/>
      <c r="C518" s="296"/>
      <c r="D518" s="296"/>
      <c r="E518" s="339"/>
    </row>
    <row r="519" spans="1:5" s="68" customFormat="1" ht="30" customHeight="1">
      <c r="A519" s="33">
        <v>8</v>
      </c>
      <c r="B519" s="341" t="s">
        <v>9</v>
      </c>
      <c r="C519" s="296"/>
      <c r="D519" s="296"/>
      <c r="E519" s="339"/>
    </row>
    <row r="520" spans="1:5" s="68" customFormat="1" ht="30" customHeight="1">
      <c r="A520" s="107"/>
      <c r="B520" s="342"/>
      <c r="C520" s="296"/>
      <c r="D520" s="296"/>
      <c r="E520" s="339"/>
    </row>
    <row r="521" spans="1:5" s="68" customFormat="1" ht="30" customHeight="1">
      <c r="A521" s="107">
        <v>9</v>
      </c>
      <c r="B521" s="341" t="s">
        <v>10</v>
      </c>
      <c r="C521" s="296"/>
      <c r="D521" s="296"/>
      <c r="E521" s="339"/>
    </row>
    <row r="522" spans="1:5" s="68" customFormat="1" ht="30" customHeight="1">
      <c r="A522" s="107"/>
      <c r="B522" s="342"/>
      <c r="C522" s="296"/>
      <c r="D522" s="296"/>
      <c r="E522" s="339"/>
    </row>
    <row r="523" spans="1:5" s="68" customFormat="1" ht="30" customHeight="1">
      <c r="A523" s="107">
        <v>10</v>
      </c>
      <c r="B523" s="100" t="s">
        <v>65</v>
      </c>
      <c r="C523" s="296">
        <f>VLOOKUP(E501,PragNondi!$B$9:$J$78,7,0)</f>
        <v>0</v>
      </c>
      <c r="D523" s="296"/>
      <c r="E523" s="339"/>
    </row>
    <row r="524" spans="1:5" s="68" customFormat="1" ht="30" customHeight="1">
      <c r="A524" s="107">
        <v>11</v>
      </c>
      <c r="B524" s="100" t="s">
        <v>74</v>
      </c>
      <c r="C524" s="296">
        <f>VLOOKUP(E501,PragNondi!$B$9:$J$78,8,0)</f>
        <v>0</v>
      </c>
      <c r="D524" s="296"/>
      <c r="E524" s="339"/>
    </row>
    <row r="525" spans="1:5" s="68" customFormat="1" ht="30" customHeight="1">
      <c r="A525" s="107">
        <v>12</v>
      </c>
      <c r="B525" s="100" t="s">
        <v>75</v>
      </c>
      <c r="C525" s="296">
        <f>VLOOKUP(E501,PragNondi!$B$9:$J$78,9,0)</f>
        <v>0</v>
      </c>
      <c r="D525" s="296"/>
      <c r="E525" s="339"/>
    </row>
    <row r="526" spans="1:5" s="68" customFormat="1" ht="30" customHeight="1" thickBot="1">
      <c r="A526" s="108">
        <v>13</v>
      </c>
      <c r="B526" s="109" t="s">
        <v>76</v>
      </c>
      <c r="C526" s="289" t="s">
        <v>823</v>
      </c>
      <c r="D526" s="289"/>
      <c r="E526" s="340"/>
    </row>
    <row r="527" spans="1:5" s="68" customFormat="1" ht="30" customHeight="1" thickBot="1"/>
    <row r="528" spans="1:5" ht="28.5" customHeight="1">
      <c r="A528" s="101"/>
      <c r="B528" s="345" t="s">
        <v>1231</v>
      </c>
      <c r="C528" s="345"/>
      <c r="D528" s="345"/>
      <c r="E528" s="346"/>
    </row>
    <row r="529" spans="1:11" ht="20.25" customHeight="1">
      <c r="A529" s="102"/>
      <c r="B529" s="347" t="str">
        <f>students!$G$2</f>
        <v xml:space="preserve">जिल्हा परिषद प्राथमिक शाळा कोपर्डे </v>
      </c>
      <c r="C529" s="347"/>
      <c r="D529" s="347"/>
      <c r="E529" s="348"/>
    </row>
    <row r="530" spans="1:11" ht="5.25" customHeight="1" thickBot="1">
      <c r="A530" s="103"/>
      <c r="B530" s="64"/>
      <c r="C530" s="349"/>
      <c r="D530" s="349"/>
      <c r="E530" s="104"/>
    </row>
    <row r="531" spans="1:11" ht="20.25" customHeight="1" thickBot="1">
      <c r="A531" s="102"/>
      <c r="B531" s="65" t="s">
        <v>52</v>
      </c>
      <c r="C531" s="350">
        <f>VLOOKUP(E532,students!$B$8:$D$77,3,0)</f>
        <v>0</v>
      </c>
      <c r="D531" s="350"/>
      <c r="E531" s="105" t="s">
        <v>760</v>
      </c>
      <c r="H531" s="112" t="s">
        <v>730</v>
      </c>
    </row>
    <row r="532" spans="1:11" ht="20.25" customHeight="1">
      <c r="A532" s="102"/>
      <c r="B532" s="65" t="s">
        <v>28</v>
      </c>
      <c r="C532" s="66" t="str">
        <f>students!$M$2</f>
        <v>पहिली</v>
      </c>
      <c r="D532" s="65" t="s">
        <v>71</v>
      </c>
      <c r="E532" s="110">
        <v>18</v>
      </c>
    </row>
    <row r="533" spans="1:11" ht="6" customHeight="1">
      <c r="A533" s="102"/>
      <c r="E533" s="105"/>
    </row>
    <row r="534" spans="1:11" s="68" customFormat="1" ht="28.5" customHeight="1">
      <c r="A534" s="351" t="s">
        <v>728</v>
      </c>
      <c r="B534" s="332"/>
      <c r="C534" s="332"/>
      <c r="D534" s="332"/>
      <c r="E534" s="352"/>
      <c r="H534" s="280" t="s">
        <v>731</v>
      </c>
      <c r="I534" s="280"/>
      <c r="J534" s="280"/>
    </row>
    <row r="535" spans="1:11" s="68" customFormat="1" ht="16.5" customHeight="1">
      <c r="A535" s="106"/>
      <c r="B535" s="99" t="s">
        <v>60</v>
      </c>
      <c r="C535" s="296" t="s">
        <v>72</v>
      </c>
      <c r="D535" s="296"/>
      <c r="E535" s="339"/>
      <c r="H535" s="280"/>
      <c r="I535" s="280"/>
      <c r="J535" s="280"/>
    </row>
    <row r="536" spans="1:11" s="68" customFormat="1" ht="30" customHeight="1">
      <c r="A536" s="107">
        <v>1</v>
      </c>
      <c r="B536" s="341" t="s">
        <v>73</v>
      </c>
      <c r="C536" s="296" t="s">
        <v>695</v>
      </c>
      <c r="D536" s="296"/>
      <c r="E536" s="339"/>
      <c r="H536" s="280"/>
      <c r="I536" s="280"/>
      <c r="J536" s="280"/>
    </row>
    <row r="537" spans="1:11" s="68" customFormat="1" ht="30" customHeight="1">
      <c r="A537" s="107"/>
      <c r="B537" s="342"/>
      <c r="C537" s="296" t="s">
        <v>702</v>
      </c>
      <c r="D537" s="296"/>
      <c r="E537" s="339"/>
    </row>
    <row r="538" spans="1:11" s="68" customFormat="1" ht="30" customHeight="1">
      <c r="A538" s="33">
        <v>2</v>
      </c>
      <c r="B538" s="341" t="s">
        <v>3</v>
      </c>
      <c r="C538" s="296" t="s">
        <v>697</v>
      </c>
      <c r="D538" s="296"/>
      <c r="E538" s="339"/>
      <c r="H538" s="353" t="s">
        <v>736</v>
      </c>
      <c r="I538" s="353"/>
      <c r="J538" s="353"/>
      <c r="K538" s="353"/>
    </row>
    <row r="539" spans="1:11" s="68" customFormat="1" ht="30" customHeight="1">
      <c r="A539" s="107"/>
      <c r="B539" s="342"/>
      <c r="C539" s="296"/>
      <c r="D539" s="296"/>
      <c r="E539" s="339"/>
      <c r="H539" s="353"/>
      <c r="I539" s="353"/>
      <c r="J539" s="353"/>
      <c r="K539" s="353"/>
    </row>
    <row r="540" spans="1:11" s="68" customFormat="1" ht="30" customHeight="1">
      <c r="A540" s="107">
        <v>3</v>
      </c>
      <c r="B540" s="341" t="s">
        <v>4</v>
      </c>
      <c r="C540" s="296"/>
      <c r="D540" s="296"/>
      <c r="E540" s="339"/>
      <c r="H540" s="353"/>
      <c r="I540" s="353"/>
      <c r="J540" s="353"/>
      <c r="K540" s="353"/>
    </row>
    <row r="541" spans="1:11" s="68" customFormat="1" ht="30" customHeight="1">
      <c r="A541" s="107"/>
      <c r="B541" s="342"/>
      <c r="C541" s="296" t="s">
        <v>762</v>
      </c>
      <c r="D541" s="296"/>
      <c r="E541" s="339"/>
    </row>
    <row r="542" spans="1:11" s="68" customFormat="1" ht="30" customHeight="1">
      <c r="A542" s="33">
        <v>4</v>
      </c>
      <c r="B542" s="341" t="s">
        <v>5</v>
      </c>
      <c r="C542" s="296"/>
      <c r="D542" s="296"/>
      <c r="E542" s="339"/>
    </row>
    <row r="543" spans="1:11" s="68" customFormat="1" ht="30" customHeight="1">
      <c r="A543" s="107"/>
      <c r="B543" s="342"/>
      <c r="C543" s="296"/>
      <c r="D543" s="296"/>
      <c r="E543" s="339"/>
    </row>
    <row r="544" spans="1:11" s="68" customFormat="1" ht="30" customHeight="1">
      <c r="A544" s="107">
        <v>5</v>
      </c>
      <c r="B544" s="343" t="s">
        <v>726</v>
      </c>
      <c r="C544" s="296"/>
      <c r="D544" s="296"/>
      <c r="E544" s="339"/>
    </row>
    <row r="545" spans="1:5" s="68" customFormat="1" ht="30" customHeight="1">
      <c r="A545" s="107"/>
      <c r="B545" s="344"/>
      <c r="C545" s="296"/>
      <c r="D545" s="296"/>
      <c r="E545" s="339"/>
    </row>
    <row r="546" spans="1:5" s="68" customFormat="1" ht="30" customHeight="1">
      <c r="A546" s="33">
        <v>6</v>
      </c>
      <c r="B546" s="343" t="s">
        <v>727</v>
      </c>
      <c r="C546" s="296"/>
      <c r="D546" s="296"/>
      <c r="E546" s="339"/>
    </row>
    <row r="547" spans="1:5" s="68" customFormat="1" ht="30" customHeight="1">
      <c r="A547" s="107"/>
      <c r="B547" s="344"/>
      <c r="C547" s="296"/>
      <c r="D547" s="296"/>
      <c r="E547" s="339"/>
    </row>
    <row r="548" spans="1:5" s="68" customFormat="1" ht="30" customHeight="1">
      <c r="A548" s="107">
        <v>7</v>
      </c>
      <c r="B548" s="341" t="s">
        <v>8</v>
      </c>
      <c r="C548" s="296" t="s">
        <v>711</v>
      </c>
      <c r="D548" s="296"/>
      <c r="E548" s="339"/>
    </row>
    <row r="549" spans="1:5" s="68" customFormat="1" ht="30" customHeight="1">
      <c r="A549" s="107"/>
      <c r="B549" s="342"/>
      <c r="C549" s="296"/>
      <c r="D549" s="296"/>
      <c r="E549" s="339"/>
    </row>
    <row r="550" spans="1:5" s="68" customFormat="1" ht="30" customHeight="1">
      <c r="A550" s="33">
        <v>8</v>
      </c>
      <c r="B550" s="341" t="s">
        <v>9</v>
      </c>
      <c r="C550" s="296"/>
      <c r="D550" s="296"/>
      <c r="E550" s="339"/>
    </row>
    <row r="551" spans="1:5" s="68" customFormat="1" ht="30" customHeight="1">
      <c r="A551" s="107"/>
      <c r="B551" s="342"/>
      <c r="C551" s="296"/>
      <c r="D551" s="296"/>
      <c r="E551" s="339"/>
    </row>
    <row r="552" spans="1:5" s="68" customFormat="1" ht="30" customHeight="1">
      <c r="A552" s="107">
        <v>9</v>
      </c>
      <c r="B552" s="341" t="s">
        <v>10</v>
      </c>
      <c r="C552" s="296"/>
      <c r="D552" s="296"/>
      <c r="E552" s="339"/>
    </row>
    <row r="553" spans="1:5" s="68" customFormat="1" ht="30" customHeight="1">
      <c r="A553" s="107"/>
      <c r="B553" s="342"/>
      <c r="C553" s="296"/>
      <c r="D553" s="296"/>
      <c r="E553" s="339"/>
    </row>
    <row r="554" spans="1:5" s="68" customFormat="1" ht="30" customHeight="1">
      <c r="A554" s="107">
        <v>10</v>
      </c>
      <c r="B554" s="100" t="s">
        <v>65</v>
      </c>
      <c r="C554" s="296">
        <f>VLOOKUP(E532,PragNondi!$B$9:$J$78,7,0)</f>
        <v>0</v>
      </c>
      <c r="D554" s="296"/>
      <c r="E554" s="339"/>
    </row>
    <row r="555" spans="1:5" s="68" customFormat="1" ht="30" customHeight="1">
      <c r="A555" s="107">
        <v>11</v>
      </c>
      <c r="B555" s="100" t="s">
        <v>74</v>
      </c>
      <c r="C555" s="296">
        <f>VLOOKUP(E532,PragNondi!$B$9:$J$78,8,0)</f>
        <v>0</v>
      </c>
      <c r="D555" s="296"/>
      <c r="E555" s="339"/>
    </row>
    <row r="556" spans="1:5" s="68" customFormat="1" ht="30" customHeight="1">
      <c r="A556" s="107">
        <v>12</v>
      </c>
      <c r="B556" s="100" t="s">
        <v>75</v>
      </c>
      <c r="C556" s="296">
        <f>VLOOKUP(E532,PragNondi!$B$9:$J$78,9,0)</f>
        <v>0</v>
      </c>
      <c r="D556" s="296"/>
      <c r="E556" s="339"/>
    </row>
    <row r="557" spans="1:5" s="68" customFormat="1" ht="30" customHeight="1" thickBot="1">
      <c r="A557" s="108">
        <v>13</v>
      </c>
      <c r="B557" s="109" t="s">
        <v>76</v>
      </c>
      <c r="C557" s="289" t="s">
        <v>823</v>
      </c>
      <c r="D557" s="289"/>
      <c r="E557" s="340"/>
    </row>
    <row r="558" spans="1:5" s="68" customFormat="1" ht="30" customHeight="1" thickBot="1"/>
    <row r="559" spans="1:5" ht="28.5" customHeight="1">
      <c r="A559" s="101"/>
      <c r="B559" s="345" t="s">
        <v>1231</v>
      </c>
      <c r="C559" s="345"/>
      <c r="D559" s="345"/>
      <c r="E559" s="346"/>
    </row>
    <row r="560" spans="1:5" ht="20.25" customHeight="1">
      <c r="A560" s="102"/>
      <c r="B560" s="347" t="str">
        <f>students!$G$2</f>
        <v xml:space="preserve">जिल्हा परिषद प्राथमिक शाळा कोपर्डे </v>
      </c>
      <c r="C560" s="347"/>
      <c r="D560" s="347"/>
      <c r="E560" s="348"/>
    </row>
    <row r="561" spans="1:11" ht="5.25" customHeight="1" thickBot="1">
      <c r="A561" s="103"/>
      <c r="B561" s="64"/>
      <c r="C561" s="349"/>
      <c r="D561" s="349"/>
      <c r="E561" s="104"/>
    </row>
    <row r="562" spans="1:11" ht="20.25" customHeight="1" thickBot="1">
      <c r="A562" s="102"/>
      <c r="B562" s="65" t="s">
        <v>52</v>
      </c>
      <c r="C562" s="350">
        <f>VLOOKUP(E563,students!$B$8:$D$77,3,0)</f>
        <v>0</v>
      </c>
      <c r="D562" s="350"/>
      <c r="E562" s="105" t="s">
        <v>760</v>
      </c>
      <c r="H562" s="112" t="s">
        <v>730</v>
      </c>
    </row>
    <row r="563" spans="1:11" ht="20.25" customHeight="1">
      <c r="A563" s="102"/>
      <c r="B563" s="65" t="s">
        <v>28</v>
      </c>
      <c r="C563" s="66" t="str">
        <f>students!$M$2</f>
        <v>पहिली</v>
      </c>
      <c r="D563" s="65" t="s">
        <v>71</v>
      </c>
      <c r="E563" s="110">
        <v>19</v>
      </c>
    </row>
    <row r="564" spans="1:11" ht="6" customHeight="1">
      <c r="A564" s="102"/>
      <c r="E564" s="105"/>
    </row>
    <row r="565" spans="1:11" s="68" customFormat="1" ht="28.5" customHeight="1">
      <c r="A565" s="351" t="s">
        <v>728</v>
      </c>
      <c r="B565" s="332"/>
      <c r="C565" s="332"/>
      <c r="D565" s="332"/>
      <c r="E565" s="352"/>
      <c r="H565" s="280" t="s">
        <v>731</v>
      </c>
      <c r="I565" s="280"/>
      <c r="J565" s="280"/>
    </row>
    <row r="566" spans="1:11" s="68" customFormat="1" ht="16.5" customHeight="1">
      <c r="A566" s="106"/>
      <c r="B566" s="99" t="s">
        <v>60</v>
      </c>
      <c r="C566" s="296" t="s">
        <v>72</v>
      </c>
      <c r="D566" s="296"/>
      <c r="E566" s="339"/>
      <c r="H566" s="280"/>
      <c r="I566" s="280"/>
      <c r="J566" s="280"/>
    </row>
    <row r="567" spans="1:11" s="68" customFormat="1" ht="30" customHeight="1">
      <c r="A567" s="107">
        <v>1</v>
      </c>
      <c r="B567" s="341" t="s">
        <v>73</v>
      </c>
      <c r="C567" s="296" t="s">
        <v>695</v>
      </c>
      <c r="D567" s="296"/>
      <c r="E567" s="339"/>
      <c r="H567" s="280"/>
      <c r="I567" s="280"/>
      <c r="J567" s="280"/>
    </row>
    <row r="568" spans="1:11" s="68" customFormat="1" ht="30" customHeight="1">
      <c r="A568" s="107"/>
      <c r="B568" s="342"/>
      <c r="C568" s="296" t="s">
        <v>702</v>
      </c>
      <c r="D568" s="296"/>
      <c r="E568" s="339"/>
    </row>
    <row r="569" spans="1:11" s="68" customFormat="1" ht="30" customHeight="1">
      <c r="A569" s="33">
        <v>2</v>
      </c>
      <c r="B569" s="341" t="s">
        <v>3</v>
      </c>
      <c r="C569" s="296" t="s">
        <v>697</v>
      </c>
      <c r="D569" s="296"/>
      <c r="E569" s="339"/>
      <c r="H569" s="353" t="s">
        <v>736</v>
      </c>
      <c r="I569" s="353"/>
      <c r="J569" s="353"/>
      <c r="K569" s="353"/>
    </row>
    <row r="570" spans="1:11" s="68" customFormat="1" ht="30" customHeight="1">
      <c r="A570" s="107"/>
      <c r="B570" s="342"/>
      <c r="C570" s="296"/>
      <c r="D570" s="296"/>
      <c r="E570" s="339"/>
      <c r="H570" s="353"/>
      <c r="I570" s="353"/>
      <c r="J570" s="353"/>
      <c r="K570" s="353"/>
    </row>
    <row r="571" spans="1:11" s="68" customFormat="1" ht="30" customHeight="1">
      <c r="A571" s="107">
        <v>3</v>
      </c>
      <c r="B571" s="341" t="s">
        <v>4</v>
      </c>
      <c r="C571" s="296"/>
      <c r="D571" s="296"/>
      <c r="E571" s="339"/>
      <c r="H571" s="353"/>
      <c r="I571" s="353"/>
      <c r="J571" s="353"/>
      <c r="K571" s="353"/>
    </row>
    <row r="572" spans="1:11" s="68" customFormat="1" ht="30" customHeight="1">
      <c r="A572" s="107"/>
      <c r="B572" s="342"/>
      <c r="C572" s="296" t="s">
        <v>762</v>
      </c>
      <c r="D572" s="296"/>
      <c r="E572" s="339"/>
    </row>
    <row r="573" spans="1:11" s="68" customFormat="1" ht="30" customHeight="1">
      <c r="A573" s="33">
        <v>4</v>
      </c>
      <c r="B573" s="341" t="s">
        <v>5</v>
      </c>
      <c r="C573" s="296"/>
      <c r="D573" s="296"/>
      <c r="E573" s="339"/>
    </row>
    <row r="574" spans="1:11" s="68" customFormat="1" ht="30" customHeight="1">
      <c r="A574" s="107"/>
      <c r="B574" s="342"/>
      <c r="C574" s="296"/>
      <c r="D574" s="296"/>
      <c r="E574" s="339"/>
    </row>
    <row r="575" spans="1:11" s="68" customFormat="1" ht="30" customHeight="1">
      <c r="A575" s="107">
        <v>5</v>
      </c>
      <c r="B575" s="343" t="s">
        <v>726</v>
      </c>
      <c r="C575" s="296"/>
      <c r="D575" s="296"/>
      <c r="E575" s="339"/>
    </row>
    <row r="576" spans="1:11" s="68" customFormat="1" ht="30" customHeight="1">
      <c r="A576" s="107"/>
      <c r="B576" s="344"/>
      <c r="C576" s="296"/>
      <c r="D576" s="296"/>
      <c r="E576" s="339"/>
    </row>
    <row r="577" spans="1:5" s="68" customFormat="1" ht="30" customHeight="1">
      <c r="A577" s="33">
        <v>6</v>
      </c>
      <c r="B577" s="343" t="s">
        <v>727</v>
      </c>
      <c r="C577" s="296"/>
      <c r="D577" s="296"/>
      <c r="E577" s="339"/>
    </row>
    <row r="578" spans="1:5" s="68" customFormat="1" ht="30" customHeight="1">
      <c r="A578" s="107"/>
      <c r="B578" s="344"/>
      <c r="C578" s="296"/>
      <c r="D578" s="296"/>
      <c r="E578" s="339"/>
    </row>
    <row r="579" spans="1:5" s="68" customFormat="1" ht="30" customHeight="1">
      <c r="A579" s="107">
        <v>7</v>
      </c>
      <c r="B579" s="341" t="s">
        <v>8</v>
      </c>
      <c r="C579" s="296" t="s">
        <v>711</v>
      </c>
      <c r="D579" s="296"/>
      <c r="E579" s="339"/>
    </row>
    <row r="580" spans="1:5" s="68" customFormat="1" ht="30" customHeight="1">
      <c r="A580" s="107"/>
      <c r="B580" s="342"/>
      <c r="C580" s="296"/>
      <c r="D580" s="296"/>
      <c r="E580" s="339"/>
    </row>
    <row r="581" spans="1:5" s="68" customFormat="1" ht="30" customHeight="1">
      <c r="A581" s="33">
        <v>8</v>
      </c>
      <c r="B581" s="341" t="s">
        <v>9</v>
      </c>
      <c r="C581" s="296"/>
      <c r="D581" s="296"/>
      <c r="E581" s="339"/>
    </row>
    <row r="582" spans="1:5" s="68" customFormat="1" ht="30" customHeight="1">
      <c r="A582" s="107"/>
      <c r="B582" s="342"/>
      <c r="C582" s="296"/>
      <c r="D582" s="296"/>
      <c r="E582" s="339"/>
    </row>
    <row r="583" spans="1:5" s="68" customFormat="1" ht="30" customHeight="1">
      <c r="A583" s="107">
        <v>9</v>
      </c>
      <c r="B583" s="341" t="s">
        <v>10</v>
      </c>
      <c r="C583" s="296"/>
      <c r="D583" s="296"/>
      <c r="E583" s="339"/>
    </row>
    <row r="584" spans="1:5" s="68" customFormat="1" ht="30" customHeight="1">
      <c r="A584" s="107"/>
      <c r="B584" s="342"/>
      <c r="C584" s="296"/>
      <c r="D584" s="296"/>
      <c r="E584" s="339"/>
    </row>
    <row r="585" spans="1:5" s="68" customFormat="1" ht="30" customHeight="1">
      <c r="A585" s="107">
        <v>10</v>
      </c>
      <c r="B585" s="100" t="s">
        <v>65</v>
      </c>
      <c r="C585" s="296">
        <f>VLOOKUP(E563,PragNondi!$B$9:$J$78,7,0)</f>
        <v>0</v>
      </c>
      <c r="D585" s="296"/>
      <c r="E585" s="339"/>
    </row>
    <row r="586" spans="1:5" s="68" customFormat="1" ht="30" customHeight="1">
      <c r="A586" s="107">
        <v>11</v>
      </c>
      <c r="B586" s="100" t="s">
        <v>74</v>
      </c>
      <c r="C586" s="296">
        <f>VLOOKUP(E563,PragNondi!$B$9:$J$78,8,0)</f>
        <v>0</v>
      </c>
      <c r="D586" s="296"/>
      <c r="E586" s="339"/>
    </row>
    <row r="587" spans="1:5" s="68" customFormat="1" ht="30" customHeight="1">
      <c r="A587" s="107">
        <v>12</v>
      </c>
      <c r="B587" s="100" t="s">
        <v>75</v>
      </c>
      <c r="C587" s="296">
        <f>VLOOKUP(E563,PragNondi!$B$9:$J$78,9,0)</f>
        <v>0</v>
      </c>
      <c r="D587" s="296"/>
      <c r="E587" s="339"/>
    </row>
    <row r="588" spans="1:5" s="68" customFormat="1" ht="30" customHeight="1" thickBot="1">
      <c r="A588" s="108">
        <v>13</v>
      </c>
      <c r="B588" s="109" t="s">
        <v>76</v>
      </c>
      <c r="C588" s="289" t="s">
        <v>823</v>
      </c>
      <c r="D588" s="289"/>
      <c r="E588" s="340"/>
    </row>
    <row r="589" spans="1:5" s="68" customFormat="1" ht="30" customHeight="1" thickBot="1"/>
    <row r="590" spans="1:5" ht="28.5" customHeight="1">
      <c r="A590" s="101"/>
      <c r="B590" s="345" t="s">
        <v>1231</v>
      </c>
      <c r="C590" s="345"/>
      <c r="D590" s="345"/>
      <c r="E590" s="346"/>
    </row>
    <row r="591" spans="1:5" ht="20.25" customHeight="1">
      <c r="A591" s="102"/>
      <c r="B591" s="347" t="str">
        <f>students!$G$2</f>
        <v xml:space="preserve">जिल्हा परिषद प्राथमिक शाळा कोपर्डे </v>
      </c>
      <c r="C591" s="347"/>
      <c r="D591" s="347"/>
      <c r="E591" s="348"/>
    </row>
    <row r="592" spans="1:5" ht="5.25" customHeight="1" thickBot="1">
      <c r="A592" s="103"/>
      <c r="B592" s="64"/>
      <c r="C592" s="349"/>
      <c r="D592" s="349"/>
      <c r="E592" s="104"/>
    </row>
    <row r="593" spans="1:11" ht="20.25" customHeight="1" thickBot="1">
      <c r="A593" s="102"/>
      <c r="B593" s="65" t="s">
        <v>52</v>
      </c>
      <c r="C593" s="350">
        <f>VLOOKUP(E594,students!$B$8:$D$77,3,0)</f>
        <v>0</v>
      </c>
      <c r="D593" s="350"/>
      <c r="E593" s="105" t="s">
        <v>760</v>
      </c>
      <c r="H593" s="112" t="s">
        <v>730</v>
      </c>
    </row>
    <row r="594" spans="1:11" ht="20.25" customHeight="1">
      <c r="A594" s="102"/>
      <c r="B594" s="65" t="s">
        <v>28</v>
      </c>
      <c r="C594" s="66" t="str">
        <f>students!$M$2</f>
        <v>पहिली</v>
      </c>
      <c r="D594" s="65" t="s">
        <v>71</v>
      </c>
      <c r="E594" s="110">
        <v>20</v>
      </c>
    </row>
    <row r="595" spans="1:11" ht="6" customHeight="1">
      <c r="A595" s="102"/>
      <c r="E595" s="105"/>
    </row>
    <row r="596" spans="1:11" s="68" customFormat="1" ht="28.5" customHeight="1">
      <c r="A596" s="351" t="s">
        <v>728</v>
      </c>
      <c r="B596" s="332"/>
      <c r="C596" s="332"/>
      <c r="D596" s="332"/>
      <c r="E596" s="352"/>
      <c r="H596" s="280" t="s">
        <v>731</v>
      </c>
      <c r="I596" s="280"/>
      <c r="J596" s="280"/>
    </row>
    <row r="597" spans="1:11" s="68" customFormat="1" ht="16.5" customHeight="1">
      <c r="A597" s="106"/>
      <c r="B597" s="99" t="s">
        <v>60</v>
      </c>
      <c r="C597" s="296" t="s">
        <v>72</v>
      </c>
      <c r="D597" s="296"/>
      <c r="E597" s="339"/>
      <c r="H597" s="280"/>
      <c r="I597" s="280"/>
      <c r="J597" s="280"/>
    </row>
    <row r="598" spans="1:11" s="68" customFormat="1" ht="30" customHeight="1">
      <c r="A598" s="107">
        <v>1</v>
      </c>
      <c r="B598" s="341" t="s">
        <v>73</v>
      </c>
      <c r="C598" s="296" t="s">
        <v>695</v>
      </c>
      <c r="D598" s="296"/>
      <c r="E598" s="339"/>
      <c r="H598" s="280"/>
      <c r="I598" s="280"/>
      <c r="J598" s="280"/>
    </row>
    <row r="599" spans="1:11" s="68" customFormat="1" ht="30" customHeight="1">
      <c r="A599" s="107"/>
      <c r="B599" s="342"/>
      <c r="C599" s="296" t="s">
        <v>702</v>
      </c>
      <c r="D599" s="296"/>
      <c r="E599" s="339"/>
    </row>
    <row r="600" spans="1:11" s="68" customFormat="1" ht="30" customHeight="1">
      <c r="A600" s="33">
        <v>2</v>
      </c>
      <c r="B600" s="341" t="s">
        <v>3</v>
      </c>
      <c r="C600" s="296" t="s">
        <v>697</v>
      </c>
      <c r="D600" s="296"/>
      <c r="E600" s="339"/>
      <c r="H600" s="353" t="s">
        <v>736</v>
      </c>
      <c r="I600" s="353"/>
      <c r="J600" s="353"/>
      <c r="K600" s="353"/>
    </row>
    <row r="601" spans="1:11" s="68" customFormat="1" ht="30" customHeight="1">
      <c r="A601" s="107"/>
      <c r="B601" s="342"/>
      <c r="C601" s="296"/>
      <c r="D601" s="296"/>
      <c r="E601" s="339"/>
      <c r="H601" s="353"/>
      <c r="I601" s="353"/>
      <c r="J601" s="353"/>
      <c r="K601" s="353"/>
    </row>
    <row r="602" spans="1:11" s="68" customFormat="1" ht="30" customHeight="1">
      <c r="A602" s="107">
        <v>3</v>
      </c>
      <c r="B602" s="341" t="s">
        <v>4</v>
      </c>
      <c r="C602" s="296"/>
      <c r="D602" s="296"/>
      <c r="E602" s="339"/>
      <c r="H602" s="353"/>
      <c r="I602" s="353"/>
      <c r="J602" s="353"/>
      <c r="K602" s="353"/>
    </row>
    <row r="603" spans="1:11" s="68" customFormat="1" ht="30" customHeight="1">
      <c r="A603" s="107"/>
      <c r="B603" s="342"/>
      <c r="C603" s="296" t="s">
        <v>762</v>
      </c>
      <c r="D603" s="296"/>
      <c r="E603" s="339"/>
    </row>
    <row r="604" spans="1:11" s="68" customFormat="1" ht="30" customHeight="1">
      <c r="A604" s="33">
        <v>4</v>
      </c>
      <c r="B604" s="341" t="s">
        <v>5</v>
      </c>
      <c r="C604" s="296"/>
      <c r="D604" s="296"/>
      <c r="E604" s="339"/>
    </row>
    <row r="605" spans="1:11" s="68" customFormat="1" ht="30" customHeight="1">
      <c r="A605" s="107"/>
      <c r="B605" s="342"/>
      <c r="C605" s="296"/>
      <c r="D605" s="296"/>
      <c r="E605" s="339"/>
    </row>
    <row r="606" spans="1:11" s="68" customFormat="1" ht="30" customHeight="1">
      <c r="A606" s="107">
        <v>5</v>
      </c>
      <c r="B606" s="343" t="s">
        <v>726</v>
      </c>
      <c r="C606" s="296"/>
      <c r="D606" s="296"/>
      <c r="E606" s="339"/>
    </row>
    <row r="607" spans="1:11" s="68" customFormat="1" ht="30" customHeight="1">
      <c r="A607" s="107"/>
      <c r="B607" s="344"/>
      <c r="C607" s="296"/>
      <c r="D607" s="296"/>
      <c r="E607" s="339"/>
    </row>
    <row r="608" spans="1:11" s="68" customFormat="1" ht="30" customHeight="1">
      <c r="A608" s="33">
        <v>6</v>
      </c>
      <c r="B608" s="343" t="s">
        <v>727</v>
      </c>
      <c r="C608" s="296"/>
      <c r="D608" s="296"/>
      <c r="E608" s="339"/>
    </row>
    <row r="609" spans="1:8" s="68" customFormat="1" ht="30" customHeight="1">
      <c r="A609" s="107"/>
      <c r="B609" s="344"/>
      <c r="C609" s="296"/>
      <c r="D609" s="296"/>
      <c r="E609" s="339"/>
    </row>
    <row r="610" spans="1:8" s="68" customFormat="1" ht="30" customHeight="1">
      <c r="A610" s="107">
        <v>7</v>
      </c>
      <c r="B610" s="341" t="s">
        <v>8</v>
      </c>
      <c r="C610" s="296" t="s">
        <v>711</v>
      </c>
      <c r="D610" s="296"/>
      <c r="E610" s="339"/>
    </row>
    <row r="611" spans="1:8" s="68" customFormat="1" ht="30" customHeight="1">
      <c r="A611" s="107"/>
      <c r="B611" s="342"/>
      <c r="C611" s="296"/>
      <c r="D611" s="296"/>
      <c r="E611" s="339"/>
    </row>
    <row r="612" spans="1:8" s="68" customFormat="1" ht="30" customHeight="1">
      <c r="A612" s="33">
        <v>8</v>
      </c>
      <c r="B612" s="341" t="s">
        <v>9</v>
      </c>
      <c r="C612" s="296"/>
      <c r="D612" s="296"/>
      <c r="E612" s="339"/>
    </row>
    <row r="613" spans="1:8" s="68" customFormat="1" ht="30" customHeight="1">
      <c r="A613" s="107"/>
      <c r="B613" s="342"/>
      <c r="C613" s="296"/>
      <c r="D613" s="296"/>
      <c r="E613" s="339"/>
    </row>
    <row r="614" spans="1:8" s="68" customFormat="1" ht="30" customHeight="1">
      <c r="A614" s="107">
        <v>9</v>
      </c>
      <c r="B614" s="341" t="s">
        <v>10</v>
      </c>
      <c r="C614" s="296"/>
      <c r="D614" s="296"/>
      <c r="E614" s="339"/>
    </row>
    <row r="615" spans="1:8" s="68" customFormat="1" ht="30" customHeight="1">
      <c r="A615" s="107"/>
      <c r="B615" s="342"/>
      <c r="C615" s="296"/>
      <c r="D615" s="296"/>
      <c r="E615" s="339"/>
    </row>
    <row r="616" spans="1:8" s="68" customFormat="1" ht="30" customHeight="1">
      <c r="A616" s="107">
        <v>10</v>
      </c>
      <c r="B616" s="100" t="s">
        <v>65</v>
      </c>
      <c r="C616" s="296">
        <f>VLOOKUP(E594,PragNondi!$B$9:$J$78,7,0)</f>
        <v>0</v>
      </c>
      <c r="D616" s="296"/>
      <c r="E616" s="339"/>
    </row>
    <row r="617" spans="1:8" s="68" customFormat="1" ht="30" customHeight="1">
      <c r="A617" s="107">
        <v>11</v>
      </c>
      <c r="B617" s="100" t="s">
        <v>74</v>
      </c>
      <c r="C617" s="296">
        <f>VLOOKUP(E594,PragNondi!$B$9:$J$78,8,0)</f>
        <v>0</v>
      </c>
      <c r="D617" s="296"/>
      <c r="E617" s="339"/>
    </row>
    <row r="618" spans="1:8" s="68" customFormat="1" ht="30" customHeight="1">
      <c r="A618" s="107">
        <v>12</v>
      </c>
      <c r="B618" s="100" t="s">
        <v>75</v>
      </c>
      <c r="C618" s="296">
        <f>VLOOKUP(E594,PragNondi!$B$9:$J$78,9,0)</f>
        <v>0</v>
      </c>
      <c r="D618" s="296"/>
      <c r="E618" s="339"/>
    </row>
    <row r="619" spans="1:8" s="68" customFormat="1" ht="30" customHeight="1" thickBot="1">
      <c r="A619" s="108">
        <v>13</v>
      </c>
      <c r="B619" s="109" t="s">
        <v>76</v>
      </c>
      <c r="C619" s="289" t="s">
        <v>823</v>
      </c>
      <c r="D619" s="289"/>
      <c r="E619" s="340"/>
    </row>
    <row r="620" spans="1:8" s="68" customFormat="1" ht="30" customHeight="1" thickBot="1"/>
    <row r="621" spans="1:8" ht="28.5" customHeight="1">
      <c r="A621" s="101"/>
      <c r="B621" s="345" t="s">
        <v>1231</v>
      </c>
      <c r="C621" s="345"/>
      <c r="D621" s="345"/>
      <c r="E621" s="346"/>
    </row>
    <row r="622" spans="1:8" ht="20.25" customHeight="1">
      <c r="A622" s="102"/>
      <c r="B622" s="347" t="str">
        <f>students!$G$2</f>
        <v xml:space="preserve">जिल्हा परिषद प्राथमिक शाळा कोपर्डे </v>
      </c>
      <c r="C622" s="347"/>
      <c r="D622" s="347"/>
      <c r="E622" s="348"/>
    </row>
    <row r="623" spans="1:8" ht="5.25" customHeight="1" thickBot="1">
      <c r="A623" s="103"/>
      <c r="B623" s="64"/>
      <c r="C623" s="349"/>
      <c r="D623" s="349"/>
      <c r="E623" s="104"/>
    </row>
    <row r="624" spans="1:8" ht="20.25" customHeight="1" thickBot="1">
      <c r="A624" s="102"/>
      <c r="B624" s="65" t="s">
        <v>52</v>
      </c>
      <c r="C624" s="350">
        <f>VLOOKUP(E625,students!$B$8:$D$77,3,0)</f>
        <v>0</v>
      </c>
      <c r="D624" s="350"/>
      <c r="E624" s="105" t="s">
        <v>760</v>
      </c>
      <c r="H624" s="112" t="s">
        <v>730</v>
      </c>
    </row>
    <row r="625" spans="1:11" ht="20.25" customHeight="1">
      <c r="A625" s="102"/>
      <c r="B625" s="65" t="s">
        <v>28</v>
      </c>
      <c r="C625" s="66" t="str">
        <f>students!$M$2</f>
        <v>पहिली</v>
      </c>
      <c r="D625" s="65" t="s">
        <v>71</v>
      </c>
      <c r="E625" s="110">
        <v>21</v>
      </c>
    </row>
    <row r="626" spans="1:11" ht="6" customHeight="1">
      <c r="A626" s="102"/>
      <c r="E626" s="105"/>
    </row>
    <row r="627" spans="1:11" s="68" customFormat="1" ht="28.5" customHeight="1">
      <c r="A627" s="351" t="s">
        <v>728</v>
      </c>
      <c r="B627" s="332"/>
      <c r="C627" s="332"/>
      <c r="D627" s="332"/>
      <c r="E627" s="352"/>
      <c r="H627" s="280" t="s">
        <v>731</v>
      </c>
      <c r="I627" s="280"/>
      <c r="J627" s="280"/>
    </row>
    <row r="628" spans="1:11" s="68" customFormat="1" ht="16.5" customHeight="1">
      <c r="A628" s="106"/>
      <c r="B628" s="99" t="s">
        <v>60</v>
      </c>
      <c r="C628" s="296" t="s">
        <v>72</v>
      </c>
      <c r="D628" s="296"/>
      <c r="E628" s="339"/>
      <c r="H628" s="280"/>
      <c r="I628" s="280"/>
      <c r="J628" s="280"/>
    </row>
    <row r="629" spans="1:11" s="68" customFormat="1" ht="30" customHeight="1">
      <c r="A629" s="107">
        <v>1</v>
      </c>
      <c r="B629" s="341" t="s">
        <v>73</v>
      </c>
      <c r="C629" s="296" t="s">
        <v>695</v>
      </c>
      <c r="D629" s="296"/>
      <c r="E629" s="339"/>
      <c r="H629" s="280"/>
      <c r="I629" s="280"/>
      <c r="J629" s="280"/>
    </row>
    <row r="630" spans="1:11" s="68" customFormat="1" ht="30" customHeight="1">
      <c r="A630" s="107"/>
      <c r="B630" s="342"/>
      <c r="C630" s="296" t="s">
        <v>702</v>
      </c>
      <c r="D630" s="296"/>
      <c r="E630" s="339"/>
    </row>
    <row r="631" spans="1:11" s="68" customFormat="1" ht="30" customHeight="1">
      <c r="A631" s="33">
        <v>2</v>
      </c>
      <c r="B631" s="341" t="s">
        <v>3</v>
      </c>
      <c r="C631" s="296" t="s">
        <v>697</v>
      </c>
      <c r="D631" s="296"/>
      <c r="E631" s="339"/>
      <c r="H631" s="353" t="s">
        <v>736</v>
      </c>
      <c r="I631" s="353"/>
      <c r="J631" s="353"/>
      <c r="K631" s="353"/>
    </row>
    <row r="632" spans="1:11" s="68" customFormat="1" ht="30" customHeight="1">
      <c r="A632" s="107"/>
      <c r="B632" s="342"/>
      <c r="C632" s="296"/>
      <c r="D632" s="296"/>
      <c r="E632" s="339"/>
      <c r="H632" s="353"/>
      <c r="I632" s="353"/>
      <c r="J632" s="353"/>
      <c r="K632" s="353"/>
    </row>
    <row r="633" spans="1:11" s="68" customFormat="1" ht="30" customHeight="1">
      <c r="A633" s="107">
        <v>3</v>
      </c>
      <c r="B633" s="341" t="s">
        <v>4</v>
      </c>
      <c r="C633" s="296"/>
      <c r="D633" s="296"/>
      <c r="E633" s="339"/>
      <c r="H633" s="353"/>
      <c r="I633" s="353"/>
      <c r="J633" s="353"/>
      <c r="K633" s="353"/>
    </row>
    <row r="634" spans="1:11" s="68" customFormat="1" ht="30" customHeight="1">
      <c r="A634" s="107"/>
      <c r="B634" s="342"/>
      <c r="C634" s="296" t="s">
        <v>762</v>
      </c>
      <c r="D634" s="296"/>
      <c r="E634" s="339"/>
    </row>
    <row r="635" spans="1:11" s="68" customFormat="1" ht="30" customHeight="1">
      <c r="A635" s="33">
        <v>4</v>
      </c>
      <c r="B635" s="341" t="s">
        <v>5</v>
      </c>
      <c r="C635" s="296"/>
      <c r="D635" s="296"/>
      <c r="E635" s="339"/>
    </row>
    <row r="636" spans="1:11" s="68" customFormat="1" ht="30" customHeight="1">
      <c r="A636" s="107"/>
      <c r="B636" s="342"/>
      <c r="C636" s="296"/>
      <c r="D636" s="296"/>
      <c r="E636" s="339"/>
    </row>
    <row r="637" spans="1:11" s="68" customFormat="1" ht="30" customHeight="1">
      <c r="A637" s="107">
        <v>5</v>
      </c>
      <c r="B637" s="343" t="s">
        <v>726</v>
      </c>
      <c r="C637" s="296"/>
      <c r="D637" s="296"/>
      <c r="E637" s="339"/>
    </row>
    <row r="638" spans="1:11" s="68" customFormat="1" ht="30" customHeight="1">
      <c r="A638" s="107"/>
      <c r="B638" s="344"/>
      <c r="C638" s="296"/>
      <c r="D638" s="296"/>
      <c r="E638" s="339"/>
    </row>
    <row r="639" spans="1:11" s="68" customFormat="1" ht="30" customHeight="1">
      <c r="A639" s="33">
        <v>6</v>
      </c>
      <c r="B639" s="343" t="s">
        <v>727</v>
      </c>
      <c r="C639" s="296"/>
      <c r="D639" s="296"/>
      <c r="E639" s="339"/>
    </row>
    <row r="640" spans="1:11" s="68" customFormat="1" ht="30" customHeight="1">
      <c r="A640" s="107"/>
      <c r="B640" s="344"/>
      <c r="C640" s="296"/>
      <c r="D640" s="296"/>
      <c r="E640" s="339"/>
    </row>
    <row r="641" spans="1:8" s="68" customFormat="1" ht="30" customHeight="1">
      <c r="A641" s="107">
        <v>7</v>
      </c>
      <c r="B641" s="341" t="s">
        <v>8</v>
      </c>
      <c r="C641" s="296" t="s">
        <v>711</v>
      </c>
      <c r="D641" s="296"/>
      <c r="E641" s="339"/>
    </row>
    <row r="642" spans="1:8" s="68" customFormat="1" ht="30" customHeight="1">
      <c r="A642" s="107"/>
      <c r="B642" s="342"/>
      <c r="C642" s="296"/>
      <c r="D642" s="296"/>
      <c r="E642" s="339"/>
    </row>
    <row r="643" spans="1:8" s="68" customFormat="1" ht="30" customHeight="1">
      <c r="A643" s="33">
        <v>8</v>
      </c>
      <c r="B643" s="341" t="s">
        <v>9</v>
      </c>
      <c r="C643" s="296"/>
      <c r="D643" s="296"/>
      <c r="E643" s="339"/>
    </row>
    <row r="644" spans="1:8" s="68" customFormat="1" ht="30" customHeight="1">
      <c r="A644" s="107"/>
      <c r="B644" s="342"/>
      <c r="C644" s="296"/>
      <c r="D644" s="296"/>
      <c r="E644" s="339"/>
    </row>
    <row r="645" spans="1:8" s="68" customFormat="1" ht="30" customHeight="1">
      <c r="A645" s="107">
        <v>9</v>
      </c>
      <c r="B645" s="341" t="s">
        <v>10</v>
      </c>
      <c r="C645" s="296"/>
      <c r="D645" s="296"/>
      <c r="E645" s="339"/>
    </row>
    <row r="646" spans="1:8" s="68" customFormat="1" ht="30" customHeight="1">
      <c r="A646" s="107"/>
      <c r="B646" s="342"/>
      <c r="C646" s="296"/>
      <c r="D646" s="296"/>
      <c r="E646" s="339"/>
    </row>
    <row r="647" spans="1:8" s="68" customFormat="1" ht="30" customHeight="1">
      <c r="A647" s="107">
        <v>10</v>
      </c>
      <c r="B647" s="100" t="s">
        <v>65</v>
      </c>
      <c r="C647" s="296">
        <f>VLOOKUP(E625,PragNondi!$B$9:$J$78,7,0)</f>
        <v>0</v>
      </c>
      <c r="D647" s="296"/>
      <c r="E647" s="339"/>
    </row>
    <row r="648" spans="1:8" s="68" customFormat="1" ht="30" customHeight="1">
      <c r="A648" s="107">
        <v>11</v>
      </c>
      <c r="B648" s="100" t="s">
        <v>74</v>
      </c>
      <c r="C648" s="296">
        <f>VLOOKUP(E625,PragNondi!$B$9:$J$78,8,0)</f>
        <v>0</v>
      </c>
      <c r="D648" s="296"/>
      <c r="E648" s="339"/>
    </row>
    <row r="649" spans="1:8" s="68" customFormat="1" ht="30" customHeight="1">
      <c r="A649" s="107">
        <v>12</v>
      </c>
      <c r="B649" s="100" t="s">
        <v>75</v>
      </c>
      <c r="C649" s="296">
        <f>VLOOKUP(E625,PragNondi!$B$9:$J$78,9,0)</f>
        <v>0</v>
      </c>
      <c r="D649" s="296"/>
      <c r="E649" s="339"/>
    </row>
    <row r="650" spans="1:8" s="68" customFormat="1" ht="30" customHeight="1" thickBot="1">
      <c r="A650" s="108">
        <v>13</v>
      </c>
      <c r="B650" s="109" t="s">
        <v>76</v>
      </c>
      <c r="C650" s="289" t="s">
        <v>823</v>
      </c>
      <c r="D650" s="289"/>
      <c r="E650" s="340"/>
    </row>
    <row r="651" spans="1:8" s="68" customFormat="1" ht="30" customHeight="1" thickBot="1"/>
    <row r="652" spans="1:8" ht="28.5" customHeight="1">
      <c r="A652" s="101"/>
      <c r="B652" s="345" t="s">
        <v>1231</v>
      </c>
      <c r="C652" s="345"/>
      <c r="D652" s="345"/>
      <c r="E652" s="346"/>
    </row>
    <row r="653" spans="1:8" ht="20.25" customHeight="1">
      <c r="A653" s="102"/>
      <c r="B653" s="347" t="str">
        <f>students!$G$2</f>
        <v xml:space="preserve">जिल्हा परिषद प्राथमिक शाळा कोपर्डे </v>
      </c>
      <c r="C653" s="347"/>
      <c r="D653" s="347"/>
      <c r="E653" s="348"/>
    </row>
    <row r="654" spans="1:8" ht="5.25" customHeight="1" thickBot="1">
      <c r="A654" s="103"/>
      <c r="B654" s="64"/>
      <c r="C654" s="349"/>
      <c r="D654" s="349"/>
      <c r="E654" s="104"/>
    </row>
    <row r="655" spans="1:8" ht="20.25" customHeight="1" thickBot="1">
      <c r="A655" s="102"/>
      <c r="B655" s="65" t="s">
        <v>52</v>
      </c>
      <c r="C655" s="350">
        <f>VLOOKUP(E656,students!$B$8:$D$77,3,0)</f>
        <v>0</v>
      </c>
      <c r="D655" s="350"/>
      <c r="E655" s="105" t="s">
        <v>760</v>
      </c>
      <c r="H655" s="112" t="s">
        <v>730</v>
      </c>
    </row>
    <row r="656" spans="1:8" ht="20.25" customHeight="1">
      <c r="A656" s="102"/>
      <c r="B656" s="65" t="s">
        <v>28</v>
      </c>
      <c r="C656" s="66" t="str">
        <f>students!$M$2</f>
        <v>पहिली</v>
      </c>
      <c r="D656" s="65" t="s">
        <v>71</v>
      </c>
      <c r="E656" s="110">
        <v>22</v>
      </c>
    </row>
    <row r="657" spans="1:11" ht="6" customHeight="1">
      <c r="A657" s="102"/>
      <c r="E657" s="105"/>
    </row>
    <row r="658" spans="1:11" s="68" customFormat="1" ht="28.5" customHeight="1">
      <c r="A658" s="351" t="s">
        <v>728</v>
      </c>
      <c r="B658" s="332"/>
      <c r="C658" s="332"/>
      <c r="D658" s="332"/>
      <c r="E658" s="352"/>
      <c r="H658" s="280" t="s">
        <v>731</v>
      </c>
      <c r="I658" s="280"/>
      <c r="J658" s="280"/>
    </row>
    <row r="659" spans="1:11" s="68" customFormat="1" ht="16.5" customHeight="1">
      <c r="A659" s="106"/>
      <c r="B659" s="99" t="s">
        <v>60</v>
      </c>
      <c r="C659" s="296" t="s">
        <v>72</v>
      </c>
      <c r="D659" s="296"/>
      <c r="E659" s="339"/>
      <c r="H659" s="280"/>
      <c r="I659" s="280"/>
      <c r="J659" s="280"/>
    </row>
    <row r="660" spans="1:11" s="68" customFormat="1" ht="30" customHeight="1">
      <c r="A660" s="107">
        <v>1</v>
      </c>
      <c r="B660" s="341" t="s">
        <v>73</v>
      </c>
      <c r="C660" s="296" t="s">
        <v>695</v>
      </c>
      <c r="D660" s="296"/>
      <c r="E660" s="339"/>
      <c r="H660" s="280"/>
      <c r="I660" s="280"/>
      <c r="J660" s="280"/>
    </row>
    <row r="661" spans="1:11" s="68" customFormat="1" ht="30" customHeight="1">
      <c r="A661" s="107"/>
      <c r="B661" s="342"/>
      <c r="C661" s="296" t="s">
        <v>702</v>
      </c>
      <c r="D661" s="296"/>
      <c r="E661" s="339"/>
    </row>
    <row r="662" spans="1:11" s="68" customFormat="1" ht="30" customHeight="1">
      <c r="A662" s="33">
        <v>2</v>
      </c>
      <c r="B662" s="341" t="s">
        <v>3</v>
      </c>
      <c r="C662" s="296" t="s">
        <v>697</v>
      </c>
      <c r="D662" s="296"/>
      <c r="E662" s="339"/>
      <c r="H662" s="353" t="s">
        <v>736</v>
      </c>
      <c r="I662" s="353"/>
      <c r="J662" s="353"/>
      <c r="K662" s="353"/>
    </row>
    <row r="663" spans="1:11" s="68" customFormat="1" ht="30" customHeight="1">
      <c r="A663" s="107"/>
      <c r="B663" s="342"/>
      <c r="C663" s="296"/>
      <c r="D663" s="296"/>
      <c r="E663" s="339"/>
      <c r="H663" s="353"/>
      <c r="I663" s="353"/>
      <c r="J663" s="353"/>
      <c r="K663" s="353"/>
    </row>
    <row r="664" spans="1:11" s="68" customFormat="1" ht="30" customHeight="1">
      <c r="A664" s="107">
        <v>3</v>
      </c>
      <c r="B664" s="341" t="s">
        <v>4</v>
      </c>
      <c r="C664" s="296"/>
      <c r="D664" s="296"/>
      <c r="E664" s="339"/>
      <c r="H664" s="353"/>
      <c r="I664" s="353"/>
      <c r="J664" s="353"/>
      <c r="K664" s="353"/>
    </row>
    <row r="665" spans="1:11" s="68" customFormat="1" ht="30" customHeight="1">
      <c r="A665" s="107"/>
      <c r="B665" s="342"/>
      <c r="C665" s="296" t="s">
        <v>762</v>
      </c>
      <c r="D665" s="296"/>
      <c r="E665" s="339"/>
    </row>
    <row r="666" spans="1:11" s="68" customFormat="1" ht="30" customHeight="1">
      <c r="A666" s="33">
        <v>4</v>
      </c>
      <c r="B666" s="341" t="s">
        <v>5</v>
      </c>
      <c r="C666" s="296"/>
      <c r="D666" s="296"/>
      <c r="E666" s="339"/>
    </row>
    <row r="667" spans="1:11" s="68" customFormat="1" ht="30" customHeight="1">
      <c r="A667" s="107"/>
      <c r="B667" s="342"/>
      <c r="C667" s="296"/>
      <c r="D667" s="296"/>
      <c r="E667" s="339"/>
    </row>
    <row r="668" spans="1:11" s="68" customFormat="1" ht="30" customHeight="1">
      <c r="A668" s="107">
        <v>5</v>
      </c>
      <c r="B668" s="343" t="s">
        <v>726</v>
      </c>
      <c r="C668" s="296"/>
      <c r="D668" s="296"/>
      <c r="E668" s="339"/>
    </row>
    <row r="669" spans="1:11" s="68" customFormat="1" ht="30" customHeight="1">
      <c r="A669" s="107"/>
      <c r="B669" s="344"/>
      <c r="C669" s="296"/>
      <c r="D669" s="296"/>
      <c r="E669" s="339"/>
    </row>
    <row r="670" spans="1:11" s="68" customFormat="1" ht="30" customHeight="1">
      <c r="A670" s="33">
        <v>6</v>
      </c>
      <c r="B670" s="343" t="s">
        <v>727</v>
      </c>
      <c r="C670" s="296"/>
      <c r="D670" s="296"/>
      <c r="E670" s="339"/>
    </row>
    <row r="671" spans="1:11" s="68" customFormat="1" ht="30" customHeight="1">
      <c r="A671" s="107"/>
      <c r="B671" s="344"/>
      <c r="C671" s="296"/>
      <c r="D671" s="296"/>
      <c r="E671" s="339"/>
    </row>
    <row r="672" spans="1:11" s="68" customFormat="1" ht="30" customHeight="1">
      <c r="A672" s="107">
        <v>7</v>
      </c>
      <c r="B672" s="341" t="s">
        <v>8</v>
      </c>
      <c r="C672" s="296" t="s">
        <v>711</v>
      </c>
      <c r="D672" s="296"/>
      <c r="E672" s="339"/>
    </row>
    <row r="673" spans="1:8" s="68" customFormat="1" ht="30" customHeight="1">
      <c r="A673" s="107"/>
      <c r="B673" s="342"/>
      <c r="C673" s="296"/>
      <c r="D673" s="296"/>
      <c r="E673" s="339"/>
    </row>
    <row r="674" spans="1:8" s="68" customFormat="1" ht="30" customHeight="1">
      <c r="A674" s="33">
        <v>8</v>
      </c>
      <c r="B674" s="341" t="s">
        <v>9</v>
      </c>
      <c r="C674" s="296"/>
      <c r="D674" s="296"/>
      <c r="E674" s="339"/>
    </row>
    <row r="675" spans="1:8" s="68" customFormat="1" ht="30" customHeight="1">
      <c r="A675" s="107"/>
      <c r="B675" s="342"/>
      <c r="C675" s="296"/>
      <c r="D675" s="296"/>
      <c r="E675" s="339"/>
    </row>
    <row r="676" spans="1:8" s="68" customFormat="1" ht="30" customHeight="1">
      <c r="A676" s="107">
        <v>9</v>
      </c>
      <c r="B676" s="341" t="s">
        <v>10</v>
      </c>
      <c r="C676" s="296"/>
      <c r="D676" s="296"/>
      <c r="E676" s="339"/>
    </row>
    <row r="677" spans="1:8" s="68" customFormat="1" ht="30" customHeight="1">
      <c r="A677" s="107"/>
      <c r="B677" s="342"/>
      <c r="C677" s="296"/>
      <c r="D677" s="296"/>
      <c r="E677" s="339"/>
    </row>
    <row r="678" spans="1:8" s="68" customFormat="1" ht="30" customHeight="1">
      <c r="A678" s="107">
        <v>10</v>
      </c>
      <c r="B678" s="100" t="s">
        <v>65</v>
      </c>
      <c r="C678" s="296">
        <f>VLOOKUP(E656,PragNondi!$B$9:$J$78,7,0)</f>
        <v>0</v>
      </c>
      <c r="D678" s="296"/>
      <c r="E678" s="339"/>
    </row>
    <row r="679" spans="1:8" s="68" customFormat="1" ht="30" customHeight="1">
      <c r="A679" s="107">
        <v>11</v>
      </c>
      <c r="B679" s="100" t="s">
        <v>74</v>
      </c>
      <c r="C679" s="296">
        <f>VLOOKUP(E656,PragNondi!$B$9:$J$78,8,0)</f>
        <v>0</v>
      </c>
      <c r="D679" s="296"/>
      <c r="E679" s="339"/>
    </row>
    <row r="680" spans="1:8" s="68" customFormat="1" ht="30" customHeight="1">
      <c r="A680" s="107">
        <v>12</v>
      </c>
      <c r="B680" s="100" t="s">
        <v>75</v>
      </c>
      <c r="C680" s="296">
        <f>VLOOKUP(E656,PragNondi!$B$9:$J$78,9,0)</f>
        <v>0</v>
      </c>
      <c r="D680" s="296"/>
      <c r="E680" s="339"/>
    </row>
    <row r="681" spans="1:8" s="68" customFormat="1" ht="30" customHeight="1" thickBot="1">
      <c r="A681" s="108">
        <v>13</v>
      </c>
      <c r="B681" s="109" t="s">
        <v>76</v>
      </c>
      <c r="C681" s="289" t="s">
        <v>823</v>
      </c>
      <c r="D681" s="289"/>
      <c r="E681" s="340"/>
    </row>
    <row r="682" spans="1:8" s="68" customFormat="1" ht="30" customHeight="1" thickBot="1"/>
    <row r="683" spans="1:8" ht="28.5" customHeight="1">
      <c r="A683" s="101"/>
      <c r="B683" s="345" t="s">
        <v>1231</v>
      </c>
      <c r="C683" s="345"/>
      <c r="D683" s="345"/>
      <c r="E683" s="346"/>
    </row>
    <row r="684" spans="1:8" ht="20.25" customHeight="1">
      <c r="A684" s="102"/>
      <c r="B684" s="347" t="str">
        <f>students!$G$2</f>
        <v xml:space="preserve">जिल्हा परिषद प्राथमिक शाळा कोपर्डे </v>
      </c>
      <c r="C684" s="347"/>
      <c r="D684" s="347"/>
      <c r="E684" s="348"/>
    </row>
    <row r="685" spans="1:8" ht="5.25" customHeight="1" thickBot="1">
      <c r="A685" s="103"/>
      <c r="B685" s="64"/>
      <c r="C685" s="349"/>
      <c r="D685" s="349"/>
      <c r="E685" s="104"/>
    </row>
    <row r="686" spans="1:8" ht="20.25" customHeight="1" thickBot="1">
      <c r="A686" s="102"/>
      <c r="B686" s="65" t="s">
        <v>52</v>
      </c>
      <c r="C686" s="350">
        <f>VLOOKUP(E687,students!$B$8:$D$57,3,0)</f>
        <v>0</v>
      </c>
      <c r="D686" s="350"/>
      <c r="E686" s="105" t="s">
        <v>760</v>
      </c>
      <c r="H686" s="112" t="s">
        <v>730</v>
      </c>
    </row>
    <row r="687" spans="1:8" ht="20.25" customHeight="1">
      <c r="A687" s="102"/>
      <c r="B687" s="65" t="s">
        <v>28</v>
      </c>
      <c r="C687" s="66" t="str">
        <f>students!$M$2</f>
        <v>पहिली</v>
      </c>
      <c r="D687" s="65" t="s">
        <v>71</v>
      </c>
      <c r="E687" s="110">
        <v>23</v>
      </c>
    </row>
    <row r="688" spans="1:8" ht="6" customHeight="1">
      <c r="A688" s="102"/>
      <c r="E688" s="105"/>
    </row>
    <row r="689" spans="1:11" s="68" customFormat="1" ht="28.5" customHeight="1">
      <c r="A689" s="351" t="s">
        <v>728</v>
      </c>
      <c r="B689" s="332"/>
      <c r="C689" s="332"/>
      <c r="D689" s="332"/>
      <c r="E689" s="352"/>
      <c r="H689" s="280" t="s">
        <v>731</v>
      </c>
      <c r="I689" s="280"/>
      <c r="J689" s="280"/>
    </row>
    <row r="690" spans="1:11" s="68" customFormat="1" ht="16.5" customHeight="1">
      <c r="A690" s="106"/>
      <c r="B690" s="99" t="s">
        <v>60</v>
      </c>
      <c r="C690" s="296" t="s">
        <v>72</v>
      </c>
      <c r="D690" s="296"/>
      <c r="E690" s="339"/>
      <c r="H690" s="280"/>
      <c r="I690" s="280"/>
      <c r="J690" s="280"/>
    </row>
    <row r="691" spans="1:11" s="68" customFormat="1" ht="30" customHeight="1">
      <c r="A691" s="107">
        <v>1</v>
      </c>
      <c r="B691" s="341" t="s">
        <v>73</v>
      </c>
      <c r="C691" s="296" t="s">
        <v>695</v>
      </c>
      <c r="D691" s="296"/>
      <c r="E691" s="339"/>
      <c r="H691" s="280"/>
      <c r="I691" s="280"/>
      <c r="J691" s="280"/>
    </row>
    <row r="692" spans="1:11" s="68" customFormat="1" ht="30" customHeight="1">
      <c r="A692" s="107"/>
      <c r="B692" s="342"/>
      <c r="C692" s="296" t="s">
        <v>702</v>
      </c>
      <c r="D692" s="296"/>
      <c r="E692" s="339"/>
    </row>
    <row r="693" spans="1:11" s="68" customFormat="1" ht="30" customHeight="1">
      <c r="A693" s="33">
        <v>2</v>
      </c>
      <c r="B693" s="341" t="s">
        <v>3</v>
      </c>
      <c r="C693" s="296" t="s">
        <v>697</v>
      </c>
      <c r="D693" s="296"/>
      <c r="E693" s="339"/>
      <c r="H693" s="353" t="s">
        <v>736</v>
      </c>
      <c r="I693" s="353"/>
      <c r="J693" s="353"/>
      <c r="K693" s="353"/>
    </row>
    <row r="694" spans="1:11" s="68" customFormat="1" ht="30" customHeight="1">
      <c r="A694" s="107"/>
      <c r="B694" s="342"/>
      <c r="C694" s="296"/>
      <c r="D694" s="296"/>
      <c r="E694" s="339"/>
      <c r="H694" s="353"/>
      <c r="I694" s="353"/>
      <c r="J694" s="353"/>
      <c r="K694" s="353"/>
    </row>
    <row r="695" spans="1:11" s="68" customFormat="1" ht="30" customHeight="1">
      <c r="A695" s="107">
        <v>3</v>
      </c>
      <c r="B695" s="341" t="s">
        <v>4</v>
      </c>
      <c r="C695" s="296"/>
      <c r="D695" s="296"/>
      <c r="E695" s="339"/>
      <c r="H695" s="353"/>
      <c r="I695" s="353"/>
      <c r="J695" s="353"/>
      <c r="K695" s="353"/>
    </row>
    <row r="696" spans="1:11" s="68" customFormat="1" ht="30" customHeight="1">
      <c r="A696" s="107"/>
      <c r="B696" s="342"/>
      <c r="C696" s="296" t="s">
        <v>762</v>
      </c>
      <c r="D696" s="296"/>
      <c r="E696" s="339"/>
    </row>
    <row r="697" spans="1:11" s="68" customFormat="1" ht="30" customHeight="1">
      <c r="A697" s="33">
        <v>4</v>
      </c>
      <c r="B697" s="341" t="s">
        <v>5</v>
      </c>
      <c r="C697" s="296"/>
      <c r="D697" s="296"/>
      <c r="E697" s="339"/>
    </row>
    <row r="698" spans="1:11" s="68" customFormat="1" ht="30" customHeight="1">
      <c r="A698" s="107"/>
      <c r="B698" s="342"/>
      <c r="C698" s="296"/>
      <c r="D698" s="296"/>
      <c r="E698" s="339"/>
    </row>
    <row r="699" spans="1:11" s="68" customFormat="1" ht="30" customHeight="1">
      <c r="A699" s="107">
        <v>5</v>
      </c>
      <c r="B699" s="343" t="s">
        <v>726</v>
      </c>
      <c r="C699" s="296"/>
      <c r="D699" s="296"/>
      <c r="E699" s="339"/>
    </row>
    <row r="700" spans="1:11" s="68" customFormat="1" ht="30" customHeight="1">
      <c r="A700" s="107"/>
      <c r="B700" s="344"/>
      <c r="C700" s="296"/>
      <c r="D700" s="296"/>
      <c r="E700" s="339"/>
    </row>
    <row r="701" spans="1:11" s="68" customFormat="1" ht="30" customHeight="1">
      <c r="A701" s="33">
        <v>6</v>
      </c>
      <c r="B701" s="343" t="s">
        <v>727</v>
      </c>
      <c r="C701" s="296"/>
      <c r="D701" s="296"/>
      <c r="E701" s="339"/>
    </row>
    <row r="702" spans="1:11" s="68" customFormat="1" ht="30" customHeight="1">
      <c r="A702" s="107"/>
      <c r="B702" s="344"/>
      <c r="C702" s="296"/>
      <c r="D702" s="296"/>
      <c r="E702" s="339"/>
    </row>
    <row r="703" spans="1:11" s="68" customFormat="1" ht="30" customHeight="1">
      <c r="A703" s="107">
        <v>7</v>
      </c>
      <c r="B703" s="341" t="s">
        <v>8</v>
      </c>
      <c r="C703" s="296" t="s">
        <v>711</v>
      </c>
      <c r="D703" s="296"/>
      <c r="E703" s="339"/>
    </row>
    <row r="704" spans="1:11" s="68" customFormat="1" ht="30" customHeight="1">
      <c r="A704" s="107"/>
      <c r="B704" s="342"/>
      <c r="C704" s="296"/>
      <c r="D704" s="296"/>
      <c r="E704" s="339"/>
    </row>
    <row r="705" spans="1:10" s="68" customFormat="1" ht="30" customHeight="1">
      <c r="A705" s="33">
        <v>8</v>
      </c>
      <c r="B705" s="341" t="s">
        <v>9</v>
      </c>
      <c r="C705" s="296"/>
      <c r="D705" s="296"/>
      <c r="E705" s="339"/>
    </row>
    <row r="706" spans="1:10" s="68" customFormat="1" ht="30" customHeight="1">
      <c r="A706" s="107"/>
      <c r="B706" s="342"/>
      <c r="C706" s="296"/>
      <c r="D706" s="296"/>
      <c r="E706" s="339"/>
    </row>
    <row r="707" spans="1:10" s="68" customFormat="1" ht="30" customHeight="1">
      <c r="A707" s="107">
        <v>9</v>
      </c>
      <c r="B707" s="341" t="s">
        <v>10</v>
      </c>
      <c r="C707" s="296"/>
      <c r="D707" s="296"/>
      <c r="E707" s="339"/>
    </row>
    <row r="708" spans="1:10" s="68" customFormat="1" ht="30" customHeight="1">
      <c r="A708" s="107"/>
      <c r="B708" s="342"/>
      <c r="C708" s="296"/>
      <c r="D708" s="296"/>
      <c r="E708" s="339"/>
    </row>
    <row r="709" spans="1:10" s="68" customFormat="1" ht="30" customHeight="1">
      <c r="A709" s="107">
        <v>10</v>
      </c>
      <c r="B709" s="100" t="s">
        <v>65</v>
      </c>
      <c r="C709" s="296">
        <f>VLOOKUP(E687,PragNondi!$B$9:$J$78,7,0)</f>
        <v>0</v>
      </c>
      <c r="D709" s="296"/>
      <c r="E709" s="339"/>
    </row>
    <row r="710" spans="1:10" s="68" customFormat="1" ht="30" customHeight="1">
      <c r="A710" s="107">
        <v>11</v>
      </c>
      <c r="B710" s="100" t="s">
        <v>74</v>
      </c>
      <c r="C710" s="296">
        <f>VLOOKUP(E687,PragNondi!$B$9:$J$78,8,0)</f>
        <v>0</v>
      </c>
      <c r="D710" s="296"/>
      <c r="E710" s="339"/>
    </row>
    <row r="711" spans="1:10" s="68" customFormat="1" ht="30" customHeight="1">
      <c r="A711" s="107">
        <v>12</v>
      </c>
      <c r="B711" s="100" t="s">
        <v>75</v>
      </c>
      <c r="C711" s="296">
        <f>VLOOKUP(E687,PragNondi!$B$9:$J$78,9,0)</f>
        <v>0</v>
      </c>
      <c r="D711" s="296"/>
      <c r="E711" s="339"/>
    </row>
    <row r="712" spans="1:10" s="68" customFormat="1" ht="30" customHeight="1" thickBot="1">
      <c r="A712" s="108">
        <v>13</v>
      </c>
      <c r="B712" s="109" t="s">
        <v>76</v>
      </c>
      <c r="C712" s="289" t="s">
        <v>823</v>
      </c>
      <c r="D712" s="289"/>
      <c r="E712" s="340"/>
    </row>
    <row r="713" spans="1:10" s="68" customFormat="1" ht="30" customHeight="1" thickBot="1"/>
    <row r="714" spans="1:10" ht="28.5" customHeight="1">
      <c r="A714" s="101"/>
      <c r="B714" s="345" t="s">
        <v>1231</v>
      </c>
      <c r="C714" s="345"/>
      <c r="D714" s="345"/>
      <c r="E714" s="346"/>
    </row>
    <row r="715" spans="1:10" ht="20.25" customHeight="1">
      <c r="A715" s="102"/>
      <c r="B715" s="347" t="str">
        <f>students!$G$2</f>
        <v xml:space="preserve">जिल्हा परिषद प्राथमिक शाळा कोपर्डे </v>
      </c>
      <c r="C715" s="347"/>
      <c r="D715" s="347"/>
      <c r="E715" s="348"/>
    </row>
    <row r="716" spans="1:10" ht="5.25" customHeight="1" thickBot="1">
      <c r="A716" s="103"/>
      <c r="B716" s="64"/>
      <c r="C716" s="349"/>
      <c r="D716" s="349"/>
      <c r="E716" s="104"/>
    </row>
    <row r="717" spans="1:10" ht="20.25" customHeight="1" thickBot="1">
      <c r="A717" s="102"/>
      <c r="B717" s="65" t="s">
        <v>52</v>
      </c>
      <c r="C717" s="350">
        <f>VLOOKUP(E718,students!$B$8:$D$57,3,0)</f>
        <v>0</v>
      </c>
      <c r="D717" s="350"/>
      <c r="E717" s="105" t="s">
        <v>760</v>
      </c>
      <c r="H717" s="112" t="s">
        <v>730</v>
      </c>
    </row>
    <row r="718" spans="1:10" ht="20.25" customHeight="1">
      <c r="A718" s="102"/>
      <c r="B718" s="65" t="s">
        <v>28</v>
      </c>
      <c r="C718" s="66" t="str">
        <f>students!$M$2</f>
        <v>पहिली</v>
      </c>
      <c r="D718" s="65" t="s">
        <v>71</v>
      </c>
      <c r="E718" s="110">
        <v>24</v>
      </c>
    </row>
    <row r="719" spans="1:10" ht="6" customHeight="1">
      <c r="A719" s="102"/>
      <c r="E719" s="105"/>
    </row>
    <row r="720" spans="1:10" s="68" customFormat="1" ht="28.5" customHeight="1">
      <c r="A720" s="351" t="s">
        <v>728</v>
      </c>
      <c r="B720" s="332"/>
      <c r="C720" s="332"/>
      <c r="D720" s="332"/>
      <c r="E720" s="352"/>
      <c r="H720" s="280" t="s">
        <v>731</v>
      </c>
      <c r="I720" s="280"/>
      <c r="J720" s="280"/>
    </row>
    <row r="721" spans="1:11" s="68" customFormat="1" ht="16.5" customHeight="1">
      <c r="A721" s="106"/>
      <c r="B721" s="99" t="s">
        <v>60</v>
      </c>
      <c r="C721" s="296" t="s">
        <v>72</v>
      </c>
      <c r="D721" s="296"/>
      <c r="E721" s="339"/>
      <c r="H721" s="280"/>
      <c r="I721" s="280"/>
      <c r="J721" s="280"/>
    </row>
    <row r="722" spans="1:11" s="68" customFormat="1" ht="30" customHeight="1">
      <c r="A722" s="107">
        <v>1</v>
      </c>
      <c r="B722" s="341" t="s">
        <v>73</v>
      </c>
      <c r="C722" s="296" t="s">
        <v>695</v>
      </c>
      <c r="D722" s="296"/>
      <c r="E722" s="339"/>
      <c r="H722" s="280"/>
      <c r="I722" s="280"/>
      <c r="J722" s="280"/>
    </row>
    <row r="723" spans="1:11" s="68" customFormat="1" ht="30" customHeight="1">
      <c r="A723" s="107"/>
      <c r="B723" s="342"/>
      <c r="C723" s="296" t="s">
        <v>702</v>
      </c>
      <c r="D723" s="296"/>
      <c r="E723" s="339"/>
    </row>
    <row r="724" spans="1:11" s="68" customFormat="1" ht="30" customHeight="1">
      <c r="A724" s="33">
        <v>2</v>
      </c>
      <c r="B724" s="341" t="s">
        <v>3</v>
      </c>
      <c r="C724" s="296" t="s">
        <v>697</v>
      </c>
      <c r="D724" s="296"/>
      <c r="E724" s="339"/>
      <c r="H724" s="353" t="s">
        <v>736</v>
      </c>
      <c r="I724" s="353"/>
      <c r="J724" s="353"/>
      <c r="K724" s="353"/>
    </row>
    <row r="725" spans="1:11" s="68" customFormat="1" ht="30" customHeight="1">
      <c r="A725" s="107"/>
      <c r="B725" s="342"/>
      <c r="C725" s="296"/>
      <c r="D725" s="296"/>
      <c r="E725" s="339"/>
      <c r="H725" s="353"/>
      <c r="I725" s="353"/>
      <c r="J725" s="353"/>
      <c r="K725" s="353"/>
    </row>
    <row r="726" spans="1:11" s="68" customFormat="1" ht="30" customHeight="1">
      <c r="A726" s="107">
        <v>3</v>
      </c>
      <c r="B726" s="341" t="s">
        <v>4</v>
      </c>
      <c r="C726" s="296"/>
      <c r="D726" s="296"/>
      <c r="E726" s="339"/>
      <c r="H726" s="353"/>
      <c r="I726" s="353"/>
      <c r="J726" s="353"/>
      <c r="K726" s="353"/>
    </row>
    <row r="727" spans="1:11" s="68" customFormat="1" ht="30" customHeight="1">
      <c r="A727" s="107"/>
      <c r="B727" s="342"/>
      <c r="C727" s="296" t="s">
        <v>762</v>
      </c>
      <c r="D727" s="296"/>
      <c r="E727" s="339"/>
    </row>
    <row r="728" spans="1:11" s="68" customFormat="1" ht="30" customHeight="1">
      <c r="A728" s="33">
        <v>4</v>
      </c>
      <c r="B728" s="341" t="s">
        <v>5</v>
      </c>
      <c r="C728" s="296"/>
      <c r="D728" s="296"/>
      <c r="E728" s="339"/>
    </row>
    <row r="729" spans="1:11" s="68" customFormat="1" ht="30" customHeight="1">
      <c r="A729" s="107"/>
      <c r="B729" s="342"/>
      <c r="C729" s="296"/>
      <c r="D729" s="296"/>
      <c r="E729" s="339"/>
    </row>
    <row r="730" spans="1:11" s="68" customFormat="1" ht="30" customHeight="1">
      <c r="A730" s="107">
        <v>5</v>
      </c>
      <c r="B730" s="343" t="s">
        <v>726</v>
      </c>
      <c r="C730" s="296"/>
      <c r="D730" s="296"/>
      <c r="E730" s="339"/>
    </row>
    <row r="731" spans="1:11" s="68" customFormat="1" ht="30" customHeight="1">
      <c r="A731" s="107"/>
      <c r="B731" s="344"/>
      <c r="C731" s="296"/>
      <c r="D731" s="296"/>
      <c r="E731" s="339"/>
    </row>
    <row r="732" spans="1:11" s="68" customFormat="1" ht="30" customHeight="1">
      <c r="A732" s="33">
        <v>6</v>
      </c>
      <c r="B732" s="343" t="s">
        <v>727</v>
      </c>
      <c r="C732" s="296"/>
      <c r="D732" s="296"/>
      <c r="E732" s="339"/>
    </row>
    <row r="733" spans="1:11" s="68" customFormat="1" ht="30" customHeight="1">
      <c r="A733" s="107"/>
      <c r="B733" s="344"/>
      <c r="C733" s="296"/>
      <c r="D733" s="296"/>
      <c r="E733" s="339"/>
    </row>
    <row r="734" spans="1:11" s="68" customFormat="1" ht="30" customHeight="1">
      <c r="A734" s="107">
        <v>7</v>
      </c>
      <c r="B734" s="341" t="s">
        <v>8</v>
      </c>
      <c r="C734" s="296" t="s">
        <v>711</v>
      </c>
      <c r="D734" s="296"/>
      <c r="E734" s="339"/>
    </row>
    <row r="735" spans="1:11" s="68" customFormat="1" ht="30" customHeight="1">
      <c r="A735" s="107"/>
      <c r="B735" s="342"/>
      <c r="C735" s="296"/>
      <c r="D735" s="296"/>
      <c r="E735" s="339"/>
    </row>
    <row r="736" spans="1:11" s="68" customFormat="1" ht="30" customHeight="1">
      <c r="A736" s="33">
        <v>8</v>
      </c>
      <c r="B736" s="341" t="s">
        <v>9</v>
      </c>
      <c r="C736" s="296"/>
      <c r="D736" s="296"/>
      <c r="E736" s="339"/>
    </row>
    <row r="737" spans="1:10" s="68" customFormat="1" ht="30" customHeight="1">
      <c r="A737" s="107"/>
      <c r="B737" s="342"/>
      <c r="C737" s="296"/>
      <c r="D737" s="296"/>
      <c r="E737" s="339"/>
    </row>
    <row r="738" spans="1:10" s="68" customFormat="1" ht="30" customHeight="1">
      <c r="A738" s="107">
        <v>9</v>
      </c>
      <c r="B738" s="341" t="s">
        <v>10</v>
      </c>
      <c r="C738" s="296"/>
      <c r="D738" s="296"/>
      <c r="E738" s="339"/>
    </row>
    <row r="739" spans="1:10" s="68" customFormat="1" ht="30" customHeight="1">
      <c r="A739" s="107"/>
      <c r="B739" s="342"/>
      <c r="C739" s="296"/>
      <c r="D739" s="296"/>
      <c r="E739" s="339"/>
    </row>
    <row r="740" spans="1:10" s="68" customFormat="1" ht="30" customHeight="1">
      <c r="A740" s="107">
        <v>10</v>
      </c>
      <c r="B740" s="100" t="s">
        <v>65</v>
      </c>
      <c r="C740" s="296">
        <f>VLOOKUP(E718,PragNondi!$B$9:$J$78,7,0)</f>
        <v>0</v>
      </c>
      <c r="D740" s="296"/>
      <c r="E740" s="339"/>
    </row>
    <row r="741" spans="1:10" s="68" customFormat="1" ht="30" customHeight="1">
      <c r="A741" s="107">
        <v>11</v>
      </c>
      <c r="B741" s="100" t="s">
        <v>74</v>
      </c>
      <c r="C741" s="296">
        <f>VLOOKUP(E718,PragNondi!$B$9:$J$78,8,0)</f>
        <v>0</v>
      </c>
      <c r="D741" s="296"/>
      <c r="E741" s="339"/>
    </row>
    <row r="742" spans="1:10" s="68" customFormat="1" ht="30" customHeight="1">
      <c r="A742" s="107">
        <v>12</v>
      </c>
      <c r="B742" s="100" t="s">
        <v>75</v>
      </c>
      <c r="C742" s="296">
        <f>VLOOKUP(E718,PragNondi!$B$9:$J$78,9,0)</f>
        <v>0</v>
      </c>
      <c r="D742" s="296"/>
      <c r="E742" s="339"/>
    </row>
    <row r="743" spans="1:10" s="68" customFormat="1" ht="30" customHeight="1" thickBot="1">
      <c r="A743" s="108">
        <v>13</v>
      </c>
      <c r="B743" s="109" t="s">
        <v>76</v>
      </c>
      <c r="C743" s="289" t="s">
        <v>823</v>
      </c>
      <c r="D743" s="289"/>
      <c r="E743" s="340"/>
    </row>
    <row r="744" spans="1:10" s="68" customFormat="1" ht="30" customHeight="1" thickBot="1"/>
    <row r="745" spans="1:10" ht="28.5" customHeight="1">
      <c r="A745" s="101"/>
      <c r="B745" s="345" t="s">
        <v>1231</v>
      </c>
      <c r="C745" s="345"/>
      <c r="D745" s="345"/>
      <c r="E745" s="346"/>
    </row>
    <row r="746" spans="1:10" ht="20.25" customHeight="1">
      <c r="A746" s="102"/>
      <c r="B746" s="347" t="str">
        <f>students!$G$2</f>
        <v xml:space="preserve">जिल्हा परिषद प्राथमिक शाळा कोपर्डे </v>
      </c>
      <c r="C746" s="347"/>
      <c r="D746" s="347"/>
      <c r="E746" s="348"/>
    </row>
    <row r="747" spans="1:10" ht="5.25" customHeight="1" thickBot="1">
      <c r="A747" s="103"/>
      <c r="B747" s="64"/>
      <c r="C747" s="349"/>
      <c r="D747" s="349"/>
      <c r="E747" s="104"/>
    </row>
    <row r="748" spans="1:10" ht="20.25" customHeight="1" thickBot="1">
      <c r="A748" s="102"/>
      <c r="B748" s="65" t="s">
        <v>52</v>
      </c>
      <c r="C748" s="350">
        <f>VLOOKUP(E749,students!$B$8:$D$57,3,0)</f>
        <v>0</v>
      </c>
      <c r="D748" s="350"/>
      <c r="E748" s="105" t="s">
        <v>760</v>
      </c>
      <c r="H748" s="112" t="s">
        <v>730</v>
      </c>
    </row>
    <row r="749" spans="1:10" ht="20.25" customHeight="1">
      <c r="A749" s="102"/>
      <c r="B749" s="65" t="s">
        <v>28</v>
      </c>
      <c r="C749" s="66" t="str">
        <f>students!$M$2</f>
        <v>पहिली</v>
      </c>
      <c r="D749" s="65" t="s">
        <v>71</v>
      </c>
      <c r="E749" s="110">
        <v>25</v>
      </c>
    </row>
    <row r="750" spans="1:10" ht="6" customHeight="1">
      <c r="A750" s="102"/>
      <c r="E750" s="105"/>
    </row>
    <row r="751" spans="1:10" s="68" customFormat="1" ht="28.5" customHeight="1">
      <c r="A751" s="351" t="s">
        <v>728</v>
      </c>
      <c r="B751" s="332"/>
      <c r="C751" s="332"/>
      <c r="D751" s="332"/>
      <c r="E751" s="352"/>
      <c r="H751" s="280" t="s">
        <v>731</v>
      </c>
      <c r="I751" s="280"/>
      <c r="J751" s="280"/>
    </row>
    <row r="752" spans="1:10" s="68" customFormat="1" ht="16.5" customHeight="1">
      <c r="A752" s="106"/>
      <c r="B752" s="99" t="s">
        <v>60</v>
      </c>
      <c r="C752" s="296" t="s">
        <v>72</v>
      </c>
      <c r="D752" s="296"/>
      <c r="E752" s="339"/>
      <c r="H752" s="280"/>
      <c r="I752" s="280"/>
      <c r="J752" s="280"/>
    </row>
    <row r="753" spans="1:11" s="68" customFormat="1" ht="30" customHeight="1">
      <c r="A753" s="107">
        <v>1</v>
      </c>
      <c r="B753" s="341" t="s">
        <v>73</v>
      </c>
      <c r="C753" s="296" t="s">
        <v>695</v>
      </c>
      <c r="D753" s="296"/>
      <c r="E753" s="339"/>
      <c r="H753" s="280"/>
      <c r="I753" s="280"/>
      <c r="J753" s="280"/>
    </row>
    <row r="754" spans="1:11" s="68" customFormat="1" ht="30" customHeight="1">
      <c r="A754" s="107"/>
      <c r="B754" s="342"/>
      <c r="C754" s="296" t="s">
        <v>702</v>
      </c>
      <c r="D754" s="296"/>
      <c r="E754" s="339"/>
    </row>
    <row r="755" spans="1:11" s="68" customFormat="1" ht="30" customHeight="1">
      <c r="A755" s="33">
        <v>2</v>
      </c>
      <c r="B755" s="341" t="s">
        <v>3</v>
      </c>
      <c r="C755" s="296" t="s">
        <v>697</v>
      </c>
      <c r="D755" s="296"/>
      <c r="E755" s="339"/>
      <c r="H755" s="353" t="s">
        <v>736</v>
      </c>
      <c r="I755" s="353"/>
      <c r="J755" s="353"/>
      <c r="K755" s="353"/>
    </row>
    <row r="756" spans="1:11" s="68" customFormat="1" ht="30" customHeight="1">
      <c r="A756" s="107"/>
      <c r="B756" s="342"/>
      <c r="C756" s="296"/>
      <c r="D756" s="296"/>
      <c r="E756" s="339"/>
      <c r="H756" s="353"/>
      <c r="I756" s="353"/>
      <c r="J756" s="353"/>
      <c r="K756" s="353"/>
    </row>
    <row r="757" spans="1:11" s="68" customFormat="1" ht="30" customHeight="1">
      <c r="A757" s="107">
        <v>3</v>
      </c>
      <c r="B757" s="341" t="s">
        <v>4</v>
      </c>
      <c r="C757" s="296"/>
      <c r="D757" s="296"/>
      <c r="E757" s="339"/>
      <c r="H757" s="353"/>
      <c r="I757" s="353"/>
      <c r="J757" s="353"/>
      <c r="K757" s="353"/>
    </row>
    <row r="758" spans="1:11" s="68" customFormat="1" ht="30" customHeight="1">
      <c r="A758" s="107"/>
      <c r="B758" s="342"/>
      <c r="C758" s="296" t="s">
        <v>762</v>
      </c>
      <c r="D758" s="296"/>
      <c r="E758" s="339"/>
    </row>
    <row r="759" spans="1:11" s="68" customFormat="1" ht="30" customHeight="1">
      <c r="A759" s="33">
        <v>4</v>
      </c>
      <c r="B759" s="341" t="s">
        <v>5</v>
      </c>
      <c r="C759" s="296"/>
      <c r="D759" s="296"/>
      <c r="E759" s="339"/>
    </row>
    <row r="760" spans="1:11" s="68" customFormat="1" ht="30" customHeight="1">
      <c r="A760" s="107"/>
      <c r="B760" s="342"/>
      <c r="C760" s="296"/>
      <c r="D760" s="296"/>
      <c r="E760" s="339"/>
    </row>
    <row r="761" spans="1:11" s="68" customFormat="1" ht="30" customHeight="1">
      <c r="A761" s="107">
        <v>5</v>
      </c>
      <c r="B761" s="343" t="s">
        <v>726</v>
      </c>
      <c r="C761" s="296"/>
      <c r="D761" s="296"/>
      <c r="E761" s="339"/>
    </row>
    <row r="762" spans="1:11" s="68" customFormat="1" ht="30" customHeight="1">
      <c r="A762" s="107"/>
      <c r="B762" s="344"/>
      <c r="C762" s="296"/>
      <c r="D762" s="296"/>
      <c r="E762" s="339"/>
    </row>
    <row r="763" spans="1:11" s="68" customFormat="1" ht="30" customHeight="1">
      <c r="A763" s="33">
        <v>6</v>
      </c>
      <c r="B763" s="343" t="s">
        <v>727</v>
      </c>
      <c r="C763" s="296"/>
      <c r="D763" s="296"/>
      <c r="E763" s="339"/>
    </row>
    <row r="764" spans="1:11" s="68" customFormat="1" ht="30" customHeight="1">
      <c r="A764" s="107"/>
      <c r="B764" s="344"/>
      <c r="C764" s="296"/>
      <c r="D764" s="296"/>
      <c r="E764" s="339"/>
    </row>
    <row r="765" spans="1:11" s="68" customFormat="1" ht="30" customHeight="1">
      <c r="A765" s="107">
        <v>7</v>
      </c>
      <c r="B765" s="341" t="s">
        <v>8</v>
      </c>
      <c r="C765" s="296" t="s">
        <v>711</v>
      </c>
      <c r="D765" s="296"/>
      <c r="E765" s="339"/>
    </row>
    <row r="766" spans="1:11" s="68" customFormat="1" ht="30" customHeight="1">
      <c r="A766" s="107"/>
      <c r="B766" s="342"/>
      <c r="C766" s="296"/>
      <c r="D766" s="296"/>
      <c r="E766" s="339"/>
    </row>
    <row r="767" spans="1:11" s="68" customFormat="1" ht="30" customHeight="1">
      <c r="A767" s="33">
        <v>8</v>
      </c>
      <c r="B767" s="341" t="s">
        <v>9</v>
      </c>
      <c r="C767" s="296"/>
      <c r="D767" s="296"/>
      <c r="E767" s="339"/>
    </row>
    <row r="768" spans="1:11" s="68" customFormat="1" ht="30" customHeight="1">
      <c r="A768" s="107"/>
      <c r="B768" s="342"/>
      <c r="C768" s="296"/>
      <c r="D768" s="296"/>
      <c r="E768" s="339"/>
    </row>
    <row r="769" spans="1:10" s="68" customFormat="1" ht="30" customHeight="1">
      <c r="A769" s="107">
        <v>9</v>
      </c>
      <c r="B769" s="341" t="s">
        <v>10</v>
      </c>
      <c r="C769" s="296"/>
      <c r="D769" s="296"/>
      <c r="E769" s="339"/>
    </row>
    <row r="770" spans="1:10" s="68" customFormat="1" ht="30" customHeight="1">
      <c r="A770" s="107"/>
      <c r="B770" s="342"/>
      <c r="C770" s="296"/>
      <c r="D770" s="296"/>
      <c r="E770" s="339"/>
    </row>
    <row r="771" spans="1:10" s="68" customFormat="1" ht="30" customHeight="1">
      <c r="A771" s="107">
        <v>10</v>
      </c>
      <c r="B771" s="100" t="s">
        <v>65</v>
      </c>
      <c r="C771" s="296">
        <f>VLOOKUP(E749,PragNondi!$B$9:$J$78,7,0)</f>
        <v>0</v>
      </c>
      <c r="D771" s="296"/>
      <c r="E771" s="339"/>
    </row>
    <row r="772" spans="1:10" s="68" customFormat="1" ht="30" customHeight="1">
      <c r="A772" s="107">
        <v>11</v>
      </c>
      <c r="B772" s="100" t="s">
        <v>74</v>
      </c>
      <c r="C772" s="296">
        <f>VLOOKUP(E749,PragNondi!$B$9:$J$78,8,0)</f>
        <v>0</v>
      </c>
      <c r="D772" s="296"/>
      <c r="E772" s="339"/>
    </row>
    <row r="773" spans="1:10" s="68" customFormat="1" ht="30" customHeight="1">
      <c r="A773" s="107">
        <v>12</v>
      </c>
      <c r="B773" s="100" t="s">
        <v>75</v>
      </c>
      <c r="C773" s="296">
        <f>VLOOKUP(E749,PragNondi!$B$9:$J$78,9,0)</f>
        <v>0</v>
      </c>
      <c r="D773" s="296"/>
      <c r="E773" s="339"/>
    </row>
    <row r="774" spans="1:10" s="68" customFormat="1" ht="30" customHeight="1" thickBot="1">
      <c r="A774" s="108">
        <v>13</v>
      </c>
      <c r="B774" s="109" t="s">
        <v>76</v>
      </c>
      <c r="C774" s="289" t="s">
        <v>823</v>
      </c>
      <c r="D774" s="289"/>
      <c r="E774" s="340"/>
    </row>
    <row r="775" spans="1:10" s="68" customFormat="1" ht="30" customHeight="1" thickBot="1"/>
    <row r="776" spans="1:10" ht="28.5" customHeight="1">
      <c r="A776" s="101"/>
      <c r="B776" s="345" t="s">
        <v>1231</v>
      </c>
      <c r="C776" s="345"/>
      <c r="D776" s="345"/>
      <c r="E776" s="346"/>
    </row>
    <row r="777" spans="1:10" ht="20.25" customHeight="1">
      <c r="A777" s="102"/>
      <c r="B777" s="347" t="str">
        <f>students!$G$2</f>
        <v xml:space="preserve">जिल्हा परिषद प्राथमिक शाळा कोपर्डे </v>
      </c>
      <c r="C777" s="347"/>
      <c r="D777" s="347"/>
      <c r="E777" s="348"/>
    </row>
    <row r="778" spans="1:10" ht="5.25" customHeight="1" thickBot="1">
      <c r="A778" s="103"/>
      <c r="B778" s="64"/>
      <c r="C778" s="349"/>
      <c r="D778" s="349"/>
      <c r="E778" s="104"/>
    </row>
    <row r="779" spans="1:10" ht="20.25" customHeight="1" thickBot="1">
      <c r="A779" s="102"/>
      <c r="B779" s="65" t="s">
        <v>52</v>
      </c>
      <c r="C779" s="350">
        <f>VLOOKUP(E780,students!$B$8:$D$57,3,0)</f>
        <v>0</v>
      </c>
      <c r="D779" s="350"/>
      <c r="E779" s="105" t="s">
        <v>760</v>
      </c>
      <c r="H779" s="112" t="s">
        <v>730</v>
      </c>
    </row>
    <row r="780" spans="1:10" ht="20.25" customHeight="1">
      <c r="A780" s="102"/>
      <c r="B780" s="65" t="s">
        <v>28</v>
      </c>
      <c r="C780" s="66" t="str">
        <f>students!$M$2</f>
        <v>पहिली</v>
      </c>
      <c r="D780" s="65" t="s">
        <v>71</v>
      </c>
      <c r="E780" s="110">
        <v>26</v>
      </c>
    </row>
    <row r="781" spans="1:10" ht="6" customHeight="1">
      <c r="A781" s="102"/>
      <c r="E781" s="105"/>
    </row>
    <row r="782" spans="1:10" s="68" customFormat="1" ht="28.5" customHeight="1">
      <c r="A782" s="351" t="s">
        <v>728</v>
      </c>
      <c r="B782" s="332"/>
      <c r="C782" s="332"/>
      <c r="D782" s="332"/>
      <c r="E782" s="352"/>
      <c r="H782" s="280" t="s">
        <v>731</v>
      </c>
      <c r="I782" s="280"/>
      <c r="J782" s="280"/>
    </row>
    <row r="783" spans="1:10" s="68" customFormat="1" ht="16.5" customHeight="1">
      <c r="A783" s="106"/>
      <c r="B783" s="99" t="s">
        <v>60</v>
      </c>
      <c r="C783" s="296" t="s">
        <v>72</v>
      </c>
      <c r="D783" s="296"/>
      <c r="E783" s="339"/>
      <c r="H783" s="280"/>
      <c r="I783" s="280"/>
      <c r="J783" s="280"/>
    </row>
    <row r="784" spans="1:10" s="68" customFormat="1" ht="30" customHeight="1">
      <c r="A784" s="107">
        <v>1</v>
      </c>
      <c r="B784" s="341" t="s">
        <v>73</v>
      </c>
      <c r="C784" s="296" t="s">
        <v>695</v>
      </c>
      <c r="D784" s="296"/>
      <c r="E784" s="339"/>
      <c r="H784" s="280"/>
      <c r="I784" s="280"/>
      <c r="J784" s="280"/>
    </row>
    <row r="785" spans="1:11" s="68" customFormat="1" ht="30" customHeight="1">
      <c r="A785" s="107"/>
      <c r="B785" s="342"/>
      <c r="C785" s="296" t="s">
        <v>702</v>
      </c>
      <c r="D785" s="296"/>
      <c r="E785" s="339"/>
    </row>
    <row r="786" spans="1:11" s="68" customFormat="1" ht="30" customHeight="1">
      <c r="A786" s="33">
        <v>2</v>
      </c>
      <c r="B786" s="341" t="s">
        <v>3</v>
      </c>
      <c r="C786" s="296" t="s">
        <v>697</v>
      </c>
      <c r="D786" s="296"/>
      <c r="E786" s="339"/>
      <c r="H786" s="353" t="s">
        <v>736</v>
      </c>
      <c r="I786" s="353"/>
      <c r="J786" s="353"/>
      <c r="K786" s="353"/>
    </row>
    <row r="787" spans="1:11" s="68" customFormat="1" ht="30" customHeight="1">
      <c r="A787" s="107"/>
      <c r="B787" s="342"/>
      <c r="C787" s="296"/>
      <c r="D787" s="296"/>
      <c r="E787" s="339"/>
      <c r="H787" s="353"/>
      <c r="I787" s="353"/>
      <c r="J787" s="353"/>
      <c r="K787" s="353"/>
    </row>
    <row r="788" spans="1:11" s="68" customFormat="1" ht="30" customHeight="1">
      <c r="A788" s="107">
        <v>3</v>
      </c>
      <c r="B788" s="341" t="s">
        <v>4</v>
      </c>
      <c r="C788" s="296"/>
      <c r="D788" s="296"/>
      <c r="E788" s="339"/>
      <c r="H788" s="353"/>
      <c r="I788" s="353"/>
      <c r="J788" s="353"/>
      <c r="K788" s="353"/>
    </row>
    <row r="789" spans="1:11" s="68" customFormat="1" ht="30" customHeight="1">
      <c r="A789" s="107"/>
      <c r="B789" s="342"/>
      <c r="C789" s="296" t="s">
        <v>762</v>
      </c>
      <c r="D789" s="296"/>
      <c r="E789" s="339"/>
    </row>
    <row r="790" spans="1:11" s="68" customFormat="1" ht="30" customHeight="1">
      <c r="A790" s="33">
        <v>4</v>
      </c>
      <c r="B790" s="341" t="s">
        <v>5</v>
      </c>
      <c r="C790" s="296"/>
      <c r="D790" s="296"/>
      <c r="E790" s="339"/>
    </row>
    <row r="791" spans="1:11" s="68" customFormat="1" ht="30" customHeight="1">
      <c r="A791" s="107"/>
      <c r="B791" s="342"/>
      <c r="C791" s="296"/>
      <c r="D791" s="296"/>
      <c r="E791" s="339"/>
    </row>
    <row r="792" spans="1:11" s="68" customFormat="1" ht="30" customHeight="1">
      <c r="A792" s="107">
        <v>5</v>
      </c>
      <c r="B792" s="343" t="s">
        <v>726</v>
      </c>
      <c r="C792" s="296"/>
      <c r="D792" s="296"/>
      <c r="E792" s="339"/>
    </row>
    <row r="793" spans="1:11" s="68" customFormat="1" ht="30" customHeight="1">
      <c r="A793" s="107"/>
      <c r="B793" s="344"/>
      <c r="C793" s="296"/>
      <c r="D793" s="296"/>
      <c r="E793" s="339"/>
    </row>
    <row r="794" spans="1:11" s="68" customFormat="1" ht="30" customHeight="1">
      <c r="A794" s="33">
        <v>6</v>
      </c>
      <c r="B794" s="343" t="s">
        <v>727</v>
      </c>
      <c r="C794" s="296"/>
      <c r="D794" s="296"/>
      <c r="E794" s="339"/>
    </row>
    <row r="795" spans="1:11" s="68" customFormat="1" ht="30" customHeight="1">
      <c r="A795" s="107"/>
      <c r="B795" s="344"/>
      <c r="C795" s="296"/>
      <c r="D795" s="296"/>
      <c r="E795" s="339"/>
    </row>
    <row r="796" spans="1:11" s="68" customFormat="1" ht="30" customHeight="1">
      <c r="A796" s="107">
        <v>7</v>
      </c>
      <c r="B796" s="341" t="s">
        <v>8</v>
      </c>
      <c r="C796" s="296" t="s">
        <v>711</v>
      </c>
      <c r="D796" s="296"/>
      <c r="E796" s="339"/>
    </row>
    <row r="797" spans="1:11" s="68" customFormat="1" ht="30" customHeight="1">
      <c r="A797" s="107"/>
      <c r="B797" s="342"/>
      <c r="C797" s="296"/>
      <c r="D797" s="296"/>
      <c r="E797" s="339"/>
    </row>
    <row r="798" spans="1:11" s="68" customFormat="1" ht="30" customHeight="1">
      <c r="A798" s="33">
        <v>8</v>
      </c>
      <c r="B798" s="341" t="s">
        <v>9</v>
      </c>
      <c r="C798" s="296"/>
      <c r="D798" s="296"/>
      <c r="E798" s="339"/>
    </row>
    <row r="799" spans="1:11" s="68" customFormat="1" ht="30" customHeight="1">
      <c r="A799" s="107"/>
      <c r="B799" s="342"/>
      <c r="C799" s="296"/>
      <c r="D799" s="296"/>
      <c r="E799" s="339"/>
    </row>
    <row r="800" spans="1:11" s="68" customFormat="1" ht="30" customHeight="1">
      <c r="A800" s="107">
        <v>9</v>
      </c>
      <c r="B800" s="341" t="s">
        <v>10</v>
      </c>
      <c r="C800" s="296"/>
      <c r="D800" s="296"/>
      <c r="E800" s="339"/>
    </row>
    <row r="801" spans="1:10" s="68" customFormat="1" ht="30" customHeight="1">
      <c r="A801" s="107"/>
      <c r="B801" s="342"/>
      <c r="C801" s="296"/>
      <c r="D801" s="296"/>
      <c r="E801" s="339"/>
    </row>
    <row r="802" spans="1:10" s="68" customFormat="1" ht="30" customHeight="1">
      <c r="A802" s="107">
        <v>10</v>
      </c>
      <c r="B802" s="100" t="s">
        <v>65</v>
      </c>
      <c r="C802" s="296">
        <f>VLOOKUP(E780,PragNondi!$B$9:$J$78,7,0)</f>
        <v>0</v>
      </c>
      <c r="D802" s="296"/>
      <c r="E802" s="339"/>
    </row>
    <row r="803" spans="1:10" s="68" customFormat="1" ht="30" customHeight="1">
      <c r="A803" s="107">
        <v>11</v>
      </c>
      <c r="B803" s="100" t="s">
        <v>74</v>
      </c>
      <c r="C803" s="296">
        <f>VLOOKUP(E780,PragNondi!$B$9:$J$78,8,0)</f>
        <v>0</v>
      </c>
      <c r="D803" s="296"/>
      <c r="E803" s="339"/>
    </row>
    <row r="804" spans="1:10" s="68" customFormat="1" ht="30" customHeight="1">
      <c r="A804" s="107">
        <v>12</v>
      </c>
      <c r="B804" s="100" t="s">
        <v>75</v>
      </c>
      <c r="C804" s="296">
        <f>VLOOKUP(E780,PragNondi!$B$9:$J$78,9,0)</f>
        <v>0</v>
      </c>
      <c r="D804" s="296"/>
      <c r="E804" s="339"/>
    </row>
    <row r="805" spans="1:10" s="68" customFormat="1" ht="30" customHeight="1" thickBot="1">
      <c r="A805" s="108">
        <v>13</v>
      </c>
      <c r="B805" s="109" t="s">
        <v>76</v>
      </c>
      <c r="C805" s="289" t="s">
        <v>823</v>
      </c>
      <c r="D805" s="289"/>
      <c r="E805" s="340"/>
    </row>
    <row r="806" spans="1:10" s="68" customFormat="1" ht="30" customHeight="1" thickBot="1"/>
    <row r="807" spans="1:10" ht="28.5" customHeight="1">
      <c r="A807" s="101"/>
      <c r="B807" s="345" t="s">
        <v>1231</v>
      </c>
      <c r="C807" s="345"/>
      <c r="D807" s="345"/>
      <c r="E807" s="346"/>
    </row>
    <row r="808" spans="1:10" ht="20.25" customHeight="1">
      <c r="A808" s="102"/>
      <c r="B808" s="347" t="str">
        <f>students!$G$2</f>
        <v xml:space="preserve">जिल्हा परिषद प्राथमिक शाळा कोपर्डे </v>
      </c>
      <c r="C808" s="347"/>
      <c r="D808" s="347"/>
      <c r="E808" s="348"/>
    </row>
    <row r="809" spans="1:10" ht="5.25" customHeight="1" thickBot="1">
      <c r="A809" s="103"/>
      <c r="B809" s="64"/>
      <c r="C809" s="349"/>
      <c r="D809" s="349"/>
      <c r="E809" s="104"/>
    </row>
    <row r="810" spans="1:10" ht="20.25" customHeight="1" thickBot="1">
      <c r="A810" s="102"/>
      <c r="B810" s="65" t="s">
        <v>52</v>
      </c>
      <c r="C810" s="350">
        <f>VLOOKUP(E811,students!$B$8:$D$57,3,0)</f>
        <v>0</v>
      </c>
      <c r="D810" s="350"/>
      <c r="E810" s="105" t="s">
        <v>760</v>
      </c>
      <c r="H810" s="112" t="s">
        <v>730</v>
      </c>
    </row>
    <row r="811" spans="1:10" ht="20.25" customHeight="1">
      <c r="A811" s="102"/>
      <c r="B811" s="65" t="s">
        <v>28</v>
      </c>
      <c r="C811" s="66" t="str">
        <f>students!$M$2</f>
        <v>पहिली</v>
      </c>
      <c r="D811" s="65" t="s">
        <v>71</v>
      </c>
      <c r="E811" s="110">
        <v>27</v>
      </c>
    </row>
    <row r="812" spans="1:10" ht="6" customHeight="1">
      <c r="A812" s="102"/>
      <c r="E812" s="105"/>
    </row>
    <row r="813" spans="1:10" s="68" customFormat="1" ht="28.5" customHeight="1">
      <c r="A813" s="351" t="s">
        <v>728</v>
      </c>
      <c r="B813" s="332"/>
      <c r="C813" s="332"/>
      <c r="D813" s="332"/>
      <c r="E813" s="352"/>
      <c r="H813" s="280" t="s">
        <v>731</v>
      </c>
      <c r="I813" s="280"/>
      <c r="J813" s="280"/>
    </row>
    <row r="814" spans="1:10" s="68" customFormat="1" ht="16.5" customHeight="1">
      <c r="A814" s="106"/>
      <c r="B814" s="99" t="s">
        <v>60</v>
      </c>
      <c r="C814" s="296" t="s">
        <v>72</v>
      </c>
      <c r="D814" s="296"/>
      <c r="E814" s="339"/>
      <c r="H814" s="280"/>
      <c r="I814" s="280"/>
      <c r="J814" s="280"/>
    </row>
    <row r="815" spans="1:10" s="68" customFormat="1" ht="30" customHeight="1">
      <c r="A815" s="107">
        <v>1</v>
      </c>
      <c r="B815" s="341" t="s">
        <v>73</v>
      </c>
      <c r="C815" s="296" t="s">
        <v>695</v>
      </c>
      <c r="D815" s="296"/>
      <c r="E815" s="339"/>
      <c r="H815" s="280"/>
      <c r="I815" s="280"/>
      <c r="J815" s="280"/>
    </row>
    <row r="816" spans="1:10" s="68" customFormat="1" ht="30" customHeight="1">
      <c r="A816" s="107"/>
      <c r="B816" s="342"/>
      <c r="C816" s="296" t="s">
        <v>702</v>
      </c>
      <c r="D816" s="296"/>
      <c r="E816" s="339"/>
    </row>
    <row r="817" spans="1:11" s="68" customFormat="1" ht="30" customHeight="1">
      <c r="A817" s="33">
        <v>2</v>
      </c>
      <c r="B817" s="341" t="s">
        <v>3</v>
      </c>
      <c r="C817" s="296" t="s">
        <v>697</v>
      </c>
      <c r="D817" s="296"/>
      <c r="E817" s="339"/>
      <c r="H817" s="353" t="s">
        <v>736</v>
      </c>
      <c r="I817" s="353"/>
      <c r="J817" s="353"/>
      <c r="K817" s="353"/>
    </row>
    <row r="818" spans="1:11" s="68" customFormat="1" ht="30" customHeight="1">
      <c r="A818" s="107"/>
      <c r="B818" s="342"/>
      <c r="C818" s="296"/>
      <c r="D818" s="296"/>
      <c r="E818" s="339"/>
      <c r="H818" s="353"/>
      <c r="I818" s="353"/>
      <c r="J818" s="353"/>
      <c r="K818" s="353"/>
    </row>
    <row r="819" spans="1:11" s="68" customFormat="1" ht="30" customHeight="1">
      <c r="A819" s="107">
        <v>3</v>
      </c>
      <c r="B819" s="341" t="s">
        <v>4</v>
      </c>
      <c r="C819" s="296"/>
      <c r="D819" s="296"/>
      <c r="E819" s="339"/>
      <c r="H819" s="353"/>
      <c r="I819" s="353"/>
      <c r="J819" s="353"/>
      <c r="K819" s="353"/>
    </row>
    <row r="820" spans="1:11" s="68" customFormat="1" ht="30" customHeight="1">
      <c r="A820" s="107"/>
      <c r="B820" s="342"/>
      <c r="C820" s="296" t="s">
        <v>762</v>
      </c>
      <c r="D820" s="296"/>
      <c r="E820" s="339"/>
    </row>
    <row r="821" spans="1:11" s="68" customFormat="1" ht="30" customHeight="1">
      <c r="A821" s="33">
        <v>4</v>
      </c>
      <c r="B821" s="341" t="s">
        <v>5</v>
      </c>
      <c r="C821" s="296"/>
      <c r="D821" s="296"/>
      <c r="E821" s="339"/>
    </row>
    <row r="822" spans="1:11" s="68" customFormat="1" ht="30" customHeight="1">
      <c r="A822" s="107"/>
      <c r="B822" s="342"/>
      <c r="C822" s="296"/>
      <c r="D822" s="296"/>
      <c r="E822" s="339"/>
    </row>
    <row r="823" spans="1:11" s="68" customFormat="1" ht="30" customHeight="1">
      <c r="A823" s="107">
        <v>5</v>
      </c>
      <c r="B823" s="343" t="s">
        <v>726</v>
      </c>
      <c r="C823" s="296"/>
      <c r="D823" s="296"/>
      <c r="E823" s="339"/>
    </row>
    <row r="824" spans="1:11" s="68" customFormat="1" ht="30" customHeight="1">
      <c r="A824" s="107"/>
      <c r="B824" s="344"/>
      <c r="C824" s="296"/>
      <c r="D824" s="296"/>
      <c r="E824" s="339"/>
    </row>
    <row r="825" spans="1:11" s="68" customFormat="1" ht="30" customHeight="1">
      <c r="A825" s="33">
        <v>6</v>
      </c>
      <c r="B825" s="343" t="s">
        <v>727</v>
      </c>
      <c r="C825" s="296"/>
      <c r="D825" s="296"/>
      <c r="E825" s="339"/>
    </row>
    <row r="826" spans="1:11" s="68" customFormat="1" ht="30" customHeight="1">
      <c r="A826" s="107"/>
      <c r="B826" s="344"/>
      <c r="C826" s="296"/>
      <c r="D826" s="296"/>
      <c r="E826" s="339"/>
    </row>
    <row r="827" spans="1:11" s="68" customFormat="1" ht="30" customHeight="1">
      <c r="A827" s="107">
        <v>7</v>
      </c>
      <c r="B827" s="341" t="s">
        <v>8</v>
      </c>
      <c r="C827" s="296" t="s">
        <v>711</v>
      </c>
      <c r="D827" s="296"/>
      <c r="E827" s="339"/>
    </row>
    <row r="828" spans="1:11" s="68" customFormat="1" ht="30" customHeight="1">
      <c r="A828" s="107"/>
      <c r="B828" s="342"/>
      <c r="C828" s="296"/>
      <c r="D828" s="296"/>
      <c r="E828" s="339"/>
    </row>
    <row r="829" spans="1:11" s="68" customFormat="1" ht="30" customHeight="1">
      <c r="A829" s="33">
        <v>8</v>
      </c>
      <c r="B829" s="341" t="s">
        <v>9</v>
      </c>
      <c r="C829" s="296"/>
      <c r="D829" s="296"/>
      <c r="E829" s="339"/>
    </row>
    <row r="830" spans="1:11" s="68" customFormat="1" ht="30" customHeight="1">
      <c r="A830" s="107"/>
      <c r="B830" s="342"/>
      <c r="C830" s="296"/>
      <c r="D830" s="296"/>
      <c r="E830" s="339"/>
    </row>
    <row r="831" spans="1:11" s="68" customFormat="1" ht="30" customHeight="1">
      <c r="A831" s="107">
        <v>9</v>
      </c>
      <c r="B831" s="341" t="s">
        <v>10</v>
      </c>
      <c r="C831" s="296"/>
      <c r="D831" s="296"/>
      <c r="E831" s="339"/>
    </row>
    <row r="832" spans="1:11" s="68" customFormat="1" ht="30" customHeight="1">
      <c r="A832" s="107"/>
      <c r="B832" s="342"/>
      <c r="C832" s="296"/>
      <c r="D832" s="296"/>
      <c r="E832" s="339"/>
    </row>
    <row r="833" spans="1:11" s="68" customFormat="1" ht="30" customHeight="1">
      <c r="A833" s="107">
        <v>10</v>
      </c>
      <c r="B833" s="100" t="s">
        <v>65</v>
      </c>
      <c r="C833" s="296">
        <f>VLOOKUP(E811,PragNondi!$B$9:$J$78,7,0)</f>
        <v>0</v>
      </c>
      <c r="D833" s="296"/>
      <c r="E833" s="339"/>
    </row>
    <row r="834" spans="1:11" s="68" customFormat="1" ht="30" customHeight="1">
      <c r="A834" s="107">
        <v>11</v>
      </c>
      <c r="B834" s="100" t="s">
        <v>74</v>
      </c>
      <c r="C834" s="296">
        <f>VLOOKUP(E811,PragNondi!$B$9:$J$78,8,0)</f>
        <v>0</v>
      </c>
      <c r="D834" s="296"/>
      <c r="E834" s="339"/>
    </row>
    <row r="835" spans="1:11" s="68" customFormat="1" ht="30" customHeight="1">
      <c r="A835" s="107">
        <v>12</v>
      </c>
      <c r="B835" s="100" t="s">
        <v>75</v>
      </c>
      <c r="C835" s="296">
        <f>VLOOKUP(E811,PragNondi!$B$9:$J$78,9,0)</f>
        <v>0</v>
      </c>
      <c r="D835" s="296"/>
      <c r="E835" s="339"/>
    </row>
    <row r="836" spans="1:11" s="68" customFormat="1" ht="30" customHeight="1" thickBot="1">
      <c r="A836" s="108">
        <v>13</v>
      </c>
      <c r="B836" s="109" t="s">
        <v>76</v>
      </c>
      <c r="C836" s="289" t="s">
        <v>823</v>
      </c>
      <c r="D836" s="289"/>
      <c r="E836" s="340"/>
    </row>
    <row r="837" spans="1:11" s="68" customFormat="1" ht="30" customHeight="1" thickBot="1"/>
    <row r="838" spans="1:11" ht="28.5" customHeight="1">
      <c r="A838" s="101"/>
      <c r="B838" s="345" t="s">
        <v>1231</v>
      </c>
      <c r="C838" s="345"/>
      <c r="D838" s="345"/>
      <c r="E838" s="346"/>
    </row>
    <row r="839" spans="1:11" ht="20.25" customHeight="1">
      <c r="A839" s="102"/>
      <c r="B839" s="347" t="str">
        <f>students!$G$2</f>
        <v xml:space="preserve">जिल्हा परिषद प्राथमिक शाळा कोपर्डे </v>
      </c>
      <c r="C839" s="347"/>
      <c r="D839" s="347"/>
      <c r="E839" s="348"/>
    </row>
    <row r="840" spans="1:11" ht="5.25" customHeight="1" thickBot="1">
      <c r="A840" s="103"/>
      <c r="B840" s="64"/>
      <c r="C840" s="349"/>
      <c r="D840" s="349"/>
      <c r="E840" s="104"/>
    </row>
    <row r="841" spans="1:11" ht="20.25" customHeight="1" thickBot="1">
      <c r="A841" s="102"/>
      <c r="B841" s="65" t="s">
        <v>52</v>
      </c>
      <c r="C841" s="350">
        <f>VLOOKUP(E842,students!$B$8:$D$57,3,0)</f>
        <v>0</v>
      </c>
      <c r="D841" s="350"/>
      <c r="E841" s="105" t="s">
        <v>760</v>
      </c>
      <c r="H841" s="112" t="s">
        <v>730</v>
      </c>
    </row>
    <row r="842" spans="1:11" ht="20.25" customHeight="1">
      <c r="A842" s="102"/>
      <c r="B842" s="65" t="s">
        <v>28</v>
      </c>
      <c r="C842" s="66" t="str">
        <f>students!$M$2</f>
        <v>पहिली</v>
      </c>
      <c r="D842" s="65" t="s">
        <v>71</v>
      </c>
      <c r="E842" s="110">
        <v>28</v>
      </c>
    </row>
    <row r="843" spans="1:11" ht="6" customHeight="1">
      <c r="A843" s="102"/>
      <c r="E843" s="105"/>
    </row>
    <row r="844" spans="1:11" s="68" customFormat="1" ht="28.5" customHeight="1">
      <c r="A844" s="351" t="s">
        <v>728</v>
      </c>
      <c r="B844" s="332"/>
      <c r="C844" s="332"/>
      <c r="D844" s="332"/>
      <c r="E844" s="352"/>
      <c r="H844" s="280" t="s">
        <v>731</v>
      </c>
      <c r="I844" s="280"/>
      <c r="J844" s="280"/>
    </row>
    <row r="845" spans="1:11" s="68" customFormat="1" ht="16.5" customHeight="1">
      <c r="A845" s="106"/>
      <c r="B845" s="99" t="s">
        <v>60</v>
      </c>
      <c r="C845" s="296" t="s">
        <v>72</v>
      </c>
      <c r="D845" s="296"/>
      <c r="E845" s="339"/>
      <c r="H845" s="280"/>
      <c r="I845" s="280"/>
      <c r="J845" s="280"/>
    </row>
    <row r="846" spans="1:11" s="68" customFormat="1" ht="30" customHeight="1">
      <c r="A846" s="107">
        <v>1</v>
      </c>
      <c r="B846" s="341" t="s">
        <v>73</v>
      </c>
      <c r="C846" s="296" t="s">
        <v>695</v>
      </c>
      <c r="D846" s="296"/>
      <c r="E846" s="339"/>
      <c r="H846" s="280"/>
      <c r="I846" s="280"/>
      <c r="J846" s="280"/>
    </row>
    <row r="847" spans="1:11" s="68" customFormat="1" ht="30" customHeight="1">
      <c r="A847" s="107"/>
      <c r="B847" s="342"/>
      <c r="C847" s="296" t="s">
        <v>702</v>
      </c>
      <c r="D847" s="296"/>
      <c r="E847" s="339"/>
    </row>
    <row r="848" spans="1:11" s="68" customFormat="1" ht="30" customHeight="1">
      <c r="A848" s="33">
        <v>2</v>
      </c>
      <c r="B848" s="341" t="s">
        <v>3</v>
      </c>
      <c r="C848" s="296" t="s">
        <v>697</v>
      </c>
      <c r="D848" s="296"/>
      <c r="E848" s="339"/>
      <c r="H848" s="353" t="s">
        <v>736</v>
      </c>
      <c r="I848" s="353"/>
      <c r="J848" s="353"/>
      <c r="K848" s="353"/>
    </row>
    <row r="849" spans="1:11" s="68" customFormat="1" ht="30" customHeight="1">
      <c r="A849" s="107"/>
      <c r="B849" s="342"/>
      <c r="C849" s="296"/>
      <c r="D849" s="296"/>
      <c r="E849" s="339"/>
      <c r="H849" s="353"/>
      <c r="I849" s="353"/>
      <c r="J849" s="353"/>
      <c r="K849" s="353"/>
    </row>
    <row r="850" spans="1:11" s="68" customFormat="1" ht="30" customHeight="1">
      <c r="A850" s="107">
        <v>3</v>
      </c>
      <c r="B850" s="341" t="s">
        <v>4</v>
      </c>
      <c r="C850" s="296"/>
      <c r="D850" s="296"/>
      <c r="E850" s="339"/>
      <c r="H850" s="353"/>
      <c r="I850" s="353"/>
      <c r="J850" s="353"/>
      <c r="K850" s="353"/>
    </row>
    <row r="851" spans="1:11" s="68" customFormat="1" ht="30" customHeight="1">
      <c r="A851" s="107"/>
      <c r="B851" s="342"/>
      <c r="C851" s="296" t="s">
        <v>762</v>
      </c>
      <c r="D851" s="296"/>
      <c r="E851" s="339"/>
    </row>
    <row r="852" spans="1:11" s="68" customFormat="1" ht="30" customHeight="1">
      <c r="A852" s="33">
        <v>4</v>
      </c>
      <c r="B852" s="341" t="s">
        <v>5</v>
      </c>
      <c r="C852" s="296"/>
      <c r="D852" s="296"/>
      <c r="E852" s="339"/>
    </row>
    <row r="853" spans="1:11" s="68" customFormat="1" ht="30" customHeight="1">
      <c r="A853" s="107"/>
      <c r="B853" s="342"/>
      <c r="C853" s="296"/>
      <c r="D853" s="296"/>
      <c r="E853" s="339"/>
    </row>
    <row r="854" spans="1:11" s="68" customFormat="1" ht="30" customHeight="1">
      <c r="A854" s="107">
        <v>5</v>
      </c>
      <c r="B854" s="343" t="s">
        <v>726</v>
      </c>
      <c r="C854" s="296"/>
      <c r="D854" s="296"/>
      <c r="E854" s="339"/>
    </row>
    <row r="855" spans="1:11" s="68" customFormat="1" ht="30" customHeight="1">
      <c r="A855" s="107"/>
      <c r="B855" s="344"/>
      <c r="C855" s="296"/>
      <c r="D855" s="296"/>
      <c r="E855" s="339"/>
    </row>
    <row r="856" spans="1:11" s="68" customFormat="1" ht="30" customHeight="1">
      <c r="A856" s="33">
        <v>6</v>
      </c>
      <c r="B856" s="343" t="s">
        <v>727</v>
      </c>
      <c r="C856" s="296"/>
      <c r="D856" s="296"/>
      <c r="E856" s="339"/>
    </row>
    <row r="857" spans="1:11" s="68" customFormat="1" ht="30" customHeight="1">
      <c r="A857" s="107"/>
      <c r="B857" s="344"/>
      <c r="C857" s="296"/>
      <c r="D857" s="296"/>
      <c r="E857" s="339"/>
    </row>
    <row r="858" spans="1:11" s="68" customFormat="1" ht="30" customHeight="1">
      <c r="A858" s="107">
        <v>7</v>
      </c>
      <c r="B858" s="341" t="s">
        <v>8</v>
      </c>
      <c r="C858" s="296" t="s">
        <v>711</v>
      </c>
      <c r="D858" s="296"/>
      <c r="E858" s="339"/>
    </row>
    <row r="859" spans="1:11" s="68" customFormat="1" ht="30" customHeight="1">
      <c r="A859" s="107"/>
      <c r="B859" s="342"/>
      <c r="C859" s="296"/>
      <c r="D859" s="296"/>
      <c r="E859" s="339"/>
    </row>
    <row r="860" spans="1:11" s="68" customFormat="1" ht="30" customHeight="1">
      <c r="A860" s="33">
        <v>8</v>
      </c>
      <c r="B860" s="341" t="s">
        <v>9</v>
      </c>
      <c r="C860" s="296"/>
      <c r="D860" s="296"/>
      <c r="E860" s="339"/>
    </row>
    <row r="861" spans="1:11" s="68" customFormat="1" ht="30" customHeight="1">
      <c r="A861" s="107"/>
      <c r="B861" s="342"/>
      <c r="C861" s="296"/>
      <c r="D861" s="296"/>
      <c r="E861" s="339"/>
    </row>
    <row r="862" spans="1:11" s="68" customFormat="1" ht="30" customHeight="1">
      <c r="A862" s="107">
        <v>9</v>
      </c>
      <c r="B862" s="341" t="s">
        <v>10</v>
      </c>
      <c r="C862" s="296"/>
      <c r="D862" s="296"/>
      <c r="E862" s="339"/>
    </row>
    <row r="863" spans="1:11" s="68" customFormat="1" ht="30" customHeight="1">
      <c r="A863" s="107"/>
      <c r="B863" s="342"/>
      <c r="C863" s="296"/>
      <c r="D863" s="296"/>
      <c r="E863" s="339"/>
    </row>
    <row r="864" spans="1:11" s="68" customFormat="1" ht="30" customHeight="1">
      <c r="A864" s="107">
        <v>10</v>
      </c>
      <c r="B864" s="100" t="s">
        <v>65</v>
      </c>
      <c r="C864" s="296">
        <f>VLOOKUP(E842,PragNondi!$B$9:$J$78,4,0)</f>
        <v>0</v>
      </c>
      <c r="D864" s="296"/>
      <c r="E864" s="339"/>
    </row>
    <row r="865" spans="1:11" s="68" customFormat="1" ht="30" customHeight="1">
      <c r="A865" s="107">
        <v>11</v>
      </c>
      <c r="B865" s="100" t="s">
        <v>74</v>
      </c>
      <c r="C865" s="296">
        <f>VLOOKUP(E842,PragNondi!$B$9:$J$78,5,0)</f>
        <v>0</v>
      </c>
      <c r="D865" s="296"/>
      <c r="E865" s="339"/>
    </row>
    <row r="866" spans="1:11" s="68" customFormat="1" ht="30" customHeight="1">
      <c r="A866" s="107">
        <v>12</v>
      </c>
      <c r="B866" s="100" t="s">
        <v>75</v>
      </c>
      <c r="C866" s="296">
        <f>VLOOKUP(E842,PragNondi!$B$9:$J$78,6,0)</f>
        <v>0</v>
      </c>
      <c r="D866" s="296"/>
      <c r="E866" s="339"/>
    </row>
    <row r="867" spans="1:11" s="68" customFormat="1" ht="30" customHeight="1" thickBot="1">
      <c r="A867" s="108">
        <v>13</v>
      </c>
      <c r="B867" s="109" t="s">
        <v>76</v>
      </c>
      <c r="C867" s="289" t="s">
        <v>823</v>
      </c>
      <c r="D867" s="289"/>
      <c r="E867" s="340"/>
    </row>
    <row r="868" spans="1:11" s="68" customFormat="1" ht="30" customHeight="1" thickBot="1"/>
    <row r="869" spans="1:11" ht="28.5" customHeight="1">
      <c r="A869" s="101"/>
      <c r="B869" s="345" t="s">
        <v>1231</v>
      </c>
      <c r="C869" s="345"/>
      <c r="D869" s="345"/>
      <c r="E869" s="346"/>
    </row>
    <row r="870" spans="1:11" ht="20.25" customHeight="1">
      <c r="A870" s="102"/>
      <c r="B870" s="347" t="str">
        <f>students!$G$2</f>
        <v xml:space="preserve">जिल्हा परिषद प्राथमिक शाळा कोपर्डे </v>
      </c>
      <c r="C870" s="347"/>
      <c r="D870" s="347"/>
      <c r="E870" s="348"/>
    </row>
    <row r="871" spans="1:11" ht="5.25" customHeight="1" thickBot="1">
      <c r="A871" s="103"/>
      <c r="B871" s="64"/>
      <c r="C871" s="349"/>
      <c r="D871" s="349"/>
      <c r="E871" s="104"/>
    </row>
    <row r="872" spans="1:11" ht="20.25" customHeight="1" thickBot="1">
      <c r="A872" s="102"/>
      <c r="B872" s="65" t="s">
        <v>52</v>
      </c>
      <c r="C872" s="350">
        <f>VLOOKUP(E873,students!$B$8:$D$57,3,0)</f>
        <v>0</v>
      </c>
      <c r="D872" s="350"/>
      <c r="E872" s="105" t="s">
        <v>760</v>
      </c>
      <c r="H872" s="112" t="s">
        <v>730</v>
      </c>
    </row>
    <row r="873" spans="1:11" ht="20.25" customHeight="1">
      <c r="A873" s="102"/>
      <c r="B873" s="65" t="s">
        <v>28</v>
      </c>
      <c r="C873" s="66" t="str">
        <f>students!$M$2</f>
        <v>पहिली</v>
      </c>
      <c r="D873" s="65" t="s">
        <v>71</v>
      </c>
      <c r="E873" s="110">
        <v>29</v>
      </c>
    </row>
    <row r="874" spans="1:11" ht="6" customHeight="1">
      <c r="A874" s="102"/>
      <c r="E874" s="105"/>
    </row>
    <row r="875" spans="1:11" s="68" customFormat="1" ht="28.5" customHeight="1">
      <c r="A875" s="351" t="s">
        <v>728</v>
      </c>
      <c r="B875" s="332"/>
      <c r="C875" s="332"/>
      <c r="D875" s="332"/>
      <c r="E875" s="352"/>
      <c r="H875" s="280" t="s">
        <v>731</v>
      </c>
      <c r="I875" s="280"/>
      <c r="J875" s="280"/>
    </row>
    <row r="876" spans="1:11" s="68" customFormat="1" ht="16.5" customHeight="1">
      <c r="A876" s="106"/>
      <c r="B876" s="99" t="s">
        <v>60</v>
      </c>
      <c r="C876" s="296" t="s">
        <v>72</v>
      </c>
      <c r="D876" s="296"/>
      <c r="E876" s="339"/>
      <c r="H876" s="280"/>
      <c r="I876" s="280"/>
      <c r="J876" s="280"/>
    </row>
    <row r="877" spans="1:11" s="68" customFormat="1" ht="30" customHeight="1">
      <c r="A877" s="107">
        <v>1</v>
      </c>
      <c r="B877" s="341" t="s">
        <v>73</v>
      </c>
      <c r="C877" s="296" t="s">
        <v>695</v>
      </c>
      <c r="D877" s="296"/>
      <c r="E877" s="339"/>
      <c r="H877" s="280"/>
      <c r="I877" s="280"/>
      <c r="J877" s="280"/>
    </row>
    <row r="878" spans="1:11" s="68" customFormat="1" ht="30" customHeight="1">
      <c r="A878" s="107"/>
      <c r="B878" s="342"/>
      <c r="C878" s="296" t="s">
        <v>702</v>
      </c>
      <c r="D878" s="296"/>
      <c r="E878" s="339"/>
    </row>
    <row r="879" spans="1:11" s="68" customFormat="1" ht="30" customHeight="1">
      <c r="A879" s="33">
        <v>2</v>
      </c>
      <c r="B879" s="341" t="s">
        <v>3</v>
      </c>
      <c r="C879" s="296" t="s">
        <v>697</v>
      </c>
      <c r="D879" s="296"/>
      <c r="E879" s="339"/>
      <c r="H879" s="353" t="s">
        <v>736</v>
      </c>
      <c r="I879" s="353"/>
      <c r="J879" s="353"/>
      <c r="K879" s="353"/>
    </row>
    <row r="880" spans="1:11" s="68" customFormat="1" ht="30" customHeight="1">
      <c r="A880" s="107"/>
      <c r="B880" s="342"/>
      <c r="C880" s="296"/>
      <c r="D880" s="296"/>
      <c r="E880" s="339"/>
      <c r="H880" s="353"/>
      <c r="I880" s="353"/>
      <c r="J880" s="353"/>
      <c r="K880" s="353"/>
    </row>
    <row r="881" spans="1:11" s="68" customFormat="1" ht="30" customHeight="1">
      <c r="A881" s="107">
        <v>3</v>
      </c>
      <c r="B881" s="341" t="s">
        <v>4</v>
      </c>
      <c r="C881" s="296"/>
      <c r="D881" s="296"/>
      <c r="E881" s="339"/>
      <c r="H881" s="353"/>
      <c r="I881" s="353"/>
      <c r="J881" s="353"/>
      <c r="K881" s="353"/>
    </row>
    <row r="882" spans="1:11" s="68" customFormat="1" ht="30" customHeight="1">
      <c r="A882" s="107"/>
      <c r="B882" s="342"/>
      <c r="C882" s="296" t="s">
        <v>762</v>
      </c>
      <c r="D882" s="296"/>
      <c r="E882" s="339"/>
    </row>
    <row r="883" spans="1:11" s="68" customFormat="1" ht="30" customHeight="1">
      <c r="A883" s="33">
        <v>4</v>
      </c>
      <c r="B883" s="341" t="s">
        <v>5</v>
      </c>
      <c r="C883" s="296"/>
      <c r="D883" s="296"/>
      <c r="E883" s="339"/>
    </row>
    <row r="884" spans="1:11" s="68" customFormat="1" ht="30" customHeight="1">
      <c r="A884" s="107"/>
      <c r="B884" s="342"/>
      <c r="C884" s="296"/>
      <c r="D884" s="296"/>
      <c r="E884" s="339"/>
    </row>
    <row r="885" spans="1:11" s="68" customFormat="1" ht="30" customHeight="1">
      <c r="A885" s="107">
        <v>5</v>
      </c>
      <c r="B885" s="343" t="s">
        <v>726</v>
      </c>
      <c r="C885" s="296"/>
      <c r="D885" s="296"/>
      <c r="E885" s="339"/>
    </row>
    <row r="886" spans="1:11" s="68" customFormat="1" ht="30" customHeight="1">
      <c r="A886" s="107"/>
      <c r="B886" s="344"/>
      <c r="C886" s="296"/>
      <c r="D886" s="296"/>
      <c r="E886" s="339"/>
    </row>
    <row r="887" spans="1:11" s="68" customFormat="1" ht="30" customHeight="1">
      <c r="A887" s="33">
        <v>6</v>
      </c>
      <c r="B887" s="343" t="s">
        <v>727</v>
      </c>
      <c r="C887" s="296"/>
      <c r="D887" s="296"/>
      <c r="E887" s="339"/>
    </row>
    <row r="888" spans="1:11" s="68" customFormat="1" ht="30" customHeight="1">
      <c r="A888" s="107"/>
      <c r="B888" s="344"/>
      <c r="C888" s="296"/>
      <c r="D888" s="296"/>
      <c r="E888" s="339"/>
    </row>
    <row r="889" spans="1:11" s="68" customFormat="1" ht="30" customHeight="1">
      <c r="A889" s="107">
        <v>7</v>
      </c>
      <c r="B889" s="341" t="s">
        <v>8</v>
      </c>
      <c r="C889" s="296" t="s">
        <v>711</v>
      </c>
      <c r="D889" s="296"/>
      <c r="E889" s="339"/>
    </row>
    <row r="890" spans="1:11" s="68" customFormat="1" ht="30" customHeight="1">
      <c r="A890" s="107"/>
      <c r="B890" s="342"/>
      <c r="C890" s="296"/>
      <c r="D890" s="296"/>
      <c r="E890" s="339"/>
    </row>
    <row r="891" spans="1:11" s="68" customFormat="1" ht="30" customHeight="1">
      <c r="A891" s="33">
        <v>8</v>
      </c>
      <c r="B891" s="341" t="s">
        <v>9</v>
      </c>
      <c r="C891" s="296"/>
      <c r="D891" s="296"/>
      <c r="E891" s="339"/>
    </row>
    <row r="892" spans="1:11" s="68" customFormat="1" ht="30" customHeight="1">
      <c r="A892" s="107"/>
      <c r="B892" s="342"/>
      <c r="C892" s="296"/>
      <c r="D892" s="296"/>
      <c r="E892" s="339"/>
    </row>
    <row r="893" spans="1:11" s="68" customFormat="1" ht="30" customHeight="1">
      <c r="A893" s="107">
        <v>9</v>
      </c>
      <c r="B893" s="341" t="s">
        <v>10</v>
      </c>
      <c r="C893" s="296"/>
      <c r="D893" s="296"/>
      <c r="E893" s="339"/>
    </row>
    <row r="894" spans="1:11" s="68" customFormat="1" ht="30" customHeight="1">
      <c r="A894" s="107"/>
      <c r="B894" s="342"/>
      <c r="C894" s="296"/>
      <c r="D894" s="296"/>
      <c r="E894" s="339"/>
    </row>
    <row r="895" spans="1:11" s="68" customFormat="1" ht="30" customHeight="1">
      <c r="A895" s="107">
        <v>10</v>
      </c>
      <c r="B895" s="100" t="s">
        <v>65</v>
      </c>
      <c r="C895" s="296">
        <f>VLOOKUP(E873,PragNondi!$B$9:$J$78,7,0)</f>
        <v>0</v>
      </c>
      <c r="D895" s="296"/>
      <c r="E895" s="339"/>
    </row>
    <row r="896" spans="1:11" s="68" customFormat="1" ht="30" customHeight="1">
      <c r="A896" s="107">
        <v>11</v>
      </c>
      <c r="B896" s="100" t="s">
        <v>74</v>
      </c>
      <c r="C896" s="296">
        <f>VLOOKUP(E873,PragNondi!$B$9:$J$78,8,0)</f>
        <v>0</v>
      </c>
      <c r="D896" s="296"/>
      <c r="E896" s="339"/>
    </row>
    <row r="897" spans="1:11" s="68" customFormat="1" ht="30" customHeight="1">
      <c r="A897" s="107">
        <v>12</v>
      </c>
      <c r="B897" s="100" t="s">
        <v>75</v>
      </c>
      <c r="C897" s="296">
        <f>VLOOKUP(E873,PragNondi!$B$9:$J$78,9,0)</f>
        <v>0</v>
      </c>
      <c r="D897" s="296"/>
      <c r="E897" s="339"/>
    </row>
    <row r="898" spans="1:11" s="68" customFormat="1" ht="30" customHeight="1" thickBot="1">
      <c r="A898" s="108">
        <v>13</v>
      </c>
      <c r="B898" s="109" t="s">
        <v>76</v>
      </c>
      <c r="C898" s="289" t="s">
        <v>823</v>
      </c>
      <c r="D898" s="289"/>
      <c r="E898" s="340"/>
    </row>
    <row r="899" spans="1:11" s="68" customFormat="1" ht="30" customHeight="1" thickBot="1"/>
    <row r="900" spans="1:11" ht="28.5" customHeight="1">
      <c r="A900" s="101"/>
      <c r="B900" s="345" t="s">
        <v>1231</v>
      </c>
      <c r="C900" s="345"/>
      <c r="D900" s="345"/>
      <c r="E900" s="346"/>
    </row>
    <row r="901" spans="1:11" ht="20.25" customHeight="1">
      <c r="A901" s="102"/>
      <c r="B901" s="347" t="str">
        <f>students!$G$2</f>
        <v xml:space="preserve">जिल्हा परिषद प्राथमिक शाळा कोपर्डे </v>
      </c>
      <c r="C901" s="347"/>
      <c r="D901" s="347"/>
      <c r="E901" s="348"/>
    </row>
    <row r="902" spans="1:11" ht="5.25" customHeight="1" thickBot="1">
      <c r="A902" s="103"/>
      <c r="B902" s="64"/>
      <c r="C902" s="349"/>
      <c r="D902" s="349"/>
      <c r="E902" s="104"/>
    </row>
    <row r="903" spans="1:11" ht="20.25" customHeight="1" thickBot="1">
      <c r="A903" s="102"/>
      <c r="B903" s="65" t="s">
        <v>52</v>
      </c>
      <c r="C903" s="350">
        <f>VLOOKUP(E904,students!$B$8:$D$57,3,0)</f>
        <v>0</v>
      </c>
      <c r="D903" s="350"/>
      <c r="E903" s="105" t="s">
        <v>760</v>
      </c>
      <c r="H903" s="112" t="s">
        <v>730</v>
      </c>
    </row>
    <row r="904" spans="1:11" ht="20.25" customHeight="1">
      <c r="A904" s="102"/>
      <c r="B904" s="65" t="s">
        <v>28</v>
      </c>
      <c r="C904" s="66" t="str">
        <f>students!$M$2</f>
        <v>पहिली</v>
      </c>
      <c r="D904" s="65" t="s">
        <v>71</v>
      </c>
      <c r="E904" s="110">
        <v>30</v>
      </c>
    </row>
    <row r="905" spans="1:11" ht="6" customHeight="1">
      <c r="A905" s="102"/>
      <c r="E905" s="105"/>
    </row>
    <row r="906" spans="1:11" s="68" customFormat="1" ht="28.5" customHeight="1">
      <c r="A906" s="351" t="s">
        <v>728</v>
      </c>
      <c r="B906" s="332"/>
      <c r="C906" s="332"/>
      <c r="D906" s="332"/>
      <c r="E906" s="352"/>
      <c r="H906" s="280" t="s">
        <v>731</v>
      </c>
      <c r="I906" s="280"/>
      <c r="J906" s="280"/>
    </row>
    <row r="907" spans="1:11" s="68" customFormat="1" ht="16.5" customHeight="1">
      <c r="A907" s="106"/>
      <c r="B907" s="99" t="s">
        <v>60</v>
      </c>
      <c r="C907" s="296" t="s">
        <v>72</v>
      </c>
      <c r="D907" s="296"/>
      <c r="E907" s="339"/>
      <c r="H907" s="280"/>
      <c r="I907" s="280"/>
      <c r="J907" s="280"/>
    </row>
    <row r="908" spans="1:11" s="68" customFormat="1" ht="30" customHeight="1">
      <c r="A908" s="107">
        <v>1</v>
      </c>
      <c r="B908" s="341" t="s">
        <v>73</v>
      </c>
      <c r="C908" s="296" t="s">
        <v>695</v>
      </c>
      <c r="D908" s="296"/>
      <c r="E908" s="339"/>
      <c r="H908" s="280"/>
      <c r="I908" s="280"/>
      <c r="J908" s="280"/>
    </row>
    <row r="909" spans="1:11" s="68" customFormat="1" ht="30" customHeight="1">
      <c r="A909" s="107"/>
      <c r="B909" s="342"/>
      <c r="C909" s="296" t="s">
        <v>702</v>
      </c>
      <c r="D909" s="296"/>
      <c r="E909" s="339"/>
    </row>
    <row r="910" spans="1:11" s="68" customFormat="1" ht="30" customHeight="1">
      <c r="A910" s="33">
        <v>2</v>
      </c>
      <c r="B910" s="341" t="s">
        <v>3</v>
      </c>
      <c r="C910" s="296" t="s">
        <v>697</v>
      </c>
      <c r="D910" s="296"/>
      <c r="E910" s="339"/>
      <c r="H910" s="353" t="s">
        <v>736</v>
      </c>
      <c r="I910" s="353"/>
      <c r="J910" s="353"/>
      <c r="K910" s="353"/>
    </row>
    <row r="911" spans="1:11" s="68" customFormat="1" ht="30" customHeight="1">
      <c r="A911" s="107"/>
      <c r="B911" s="342"/>
      <c r="C911" s="296"/>
      <c r="D911" s="296"/>
      <c r="E911" s="339"/>
      <c r="H911" s="353"/>
      <c r="I911" s="353"/>
      <c r="J911" s="353"/>
      <c r="K911" s="353"/>
    </row>
    <row r="912" spans="1:11" s="68" customFormat="1" ht="30" customHeight="1">
      <c r="A912" s="107">
        <v>3</v>
      </c>
      <c r="B912" s="341" t="s">
        <v>4</v>
      </c>
      <c r="C912" s="296"/>
      <c r="D912" s="296"/>
      <c r="E912" s="339"/>
      <c r="H912" s="353"/>
      <c r="I912" s="353"/>
      <c r="J912" s="353"/>
      <c r="K912" s="353"/>
    </row>
    <row r="913" spans="1:5" s="68" customFormat="1" ht="30" customHeight="1">
      <c r="A913" s="107"/>
      <c r="B913" s="342"/>
      <c r="C913" s="296" t="s">
        <v>762</v>
      </c>
      <c r="D913" s="296"/>
      <c r="E913" s="339"/>
    </row>
    <row r="914" spans="1:5" s="68" customFormat="1" ht="30" customHeight="1">
      <c r="A914" s="33">
        <v>4</v>
      </c>
      <c r="B914" s="341" t="s">
        <v>5</v>
      </c>
      <c r="C914" s="296"/>
      <c r="D914" s="296"/>
      <c r="E914" s="339"/>
    </row>
    <row r="915" spans="1:5" s="68" customFormat="1" ht="30" customHeight="1">
      <c r="A915" s="107"/>
      <c r="B915" s="342"/>
      <c r="C915" s="296"/>
      <c r="D915" s="296"/>
      <c r="E915" s="339"/>
    </row>
    <row r="916" spans="1:5" s="68" customFormat="1" ht="30" customHeight="1">
      <c r="A916" s="107">
        <v>5</v>
      </c>
      <c r="B916" s="343" t="s">
        <v>726</v>
      </c>
      <c r="C916" s="296"/>
      <c r="D916" s="296"/>
      <c r="E916" s="339"/>
    </row>
    <row r="917" spans="1:5" s="68" customFormat="1" ht="30" customHeight="1">
      <c r="A917" s="107"/>
      <c r="B917" s="344"/>
      <c r="C917" s="296"/>
      <c r="D917" s="296"/>
      <c r="E917" s="339"/>
    </row>
    <row r="918" spans="1:5" s="68" customFormat="1" ht="30" customHeight="1">
      <c r="A918" s="33">
        <v>6</v>
      </c>
      <c r="B918" s="343" t="s">
        <v>727</v>
      </c>
      <c r="C918" s="296"/>
      <c r="D918" s="296"/>
      <c r="E918" s="339"/>
    </row>
    <row r="919" spans="1:5" s="68" customFormat="1" ht="30" customHeight="1">
      <c r="A919" s="107"/>
      <c r="B919" s="344"/>
      <c r="C919" s="296"/>
      <c r="D919" s="296"/>
      <c r="E919" s="339"/>
    </row>
    <row r="920" spans="1:5" s="68" customFormat="1" ht="30" customHeight="1">
      <c r="A920" s="107">
        <v>7</v>
      </c>
      <c r="B920" s="341" t="s">
        <v>8</v>
      </c>
      <c r="C920" s="296" t="s">
        <v>711</v>
      </c>
      <c r="D920" s="296"/>
      <c r="E920" s="339"/>
    </row>
    <row r="921" spans="1:5" s="68" customFormat="1" ht="30" customHeight="1">
      <c r="A921" s="107"/>
      <c r="B921" s="342"/>
      <c r="C921" s="296"/>
      <c r="D921" s="296"/>
      <c r="E921" s="339"/>
    </row>
    <row r="922" spans="1:5" s="68" customFormat="1" ht="30" customHeight="1">
      <c r="A922" s="33">
        <v>8</v>
      </c>
      <c r="B922" s="341" t="s">
        <v>9</v>
      </c>
      <c r="C922" s="296"/>
      <c r="D922" s="296"/>
      <c r="E922" s="339"/>
    </row>
    <row r="923" spans="1:5" s="68" customFormat="1" ht="30" customHeight="1">
      <c r="A923" s="107"/>
      <c r="B923" s="342"/>
      <c r="C923" s="296"/>
      <c r="D923" s="296"/>
      <c r="E923" s="339"/>
    </row>
    <row r="924" spans="1:5" s="68" customFormat="1" ht="30" customHeight="1">
      <c r="A924" s="107">
        <v>9</v>
      </c>
      <c r="B924" s="341" t="s">
        <v>10</v>
      </c>
      <c r="C924" s="296"/>
      <c r="D924" s="296"/>
      <c r="E924" s="339"/>
    </row>
    <row r="925" spans="1:5" s="68" customFormat="1" ht="30" customHeight="1">
      <c r="A925" s="107"/>
      <c r="B925" s="342"/>
      <c r="C925" s="296"/>
      <c r="D925" s="296"/>
      <c r="E925" s="339"/>
    </row>
    <row r="926" spans="1:5" s="68" customFormat="1" ht="30" customHeight="1">
      <c r="A926" s="107">
        <v>10</v>
      </c>
      <c r="B926" s="100" t="s">
        <v>65</v>
      </c>
      <c r="C926" s="296">
        <f>VLOOKUP(E904,PragNondi!$B$9:$J$78,4,0)</f>
        <v>0</v>
      </c>
      <c r="D926" s="296"/>
      <c r="E926" s="339"/>
    </row>
    <row r="927" spans="1:5" s="68" customFormat="1" ht="30" customHeight="1">
      <c r="A927" s="107">
        <v>11</v>
      </c>
      <c r="B927" s="100" t="s">
        <v>74</v>
      </c>
      <c r="C927" s="296">
        <f>VLOOKUP(E904,PragNondi!$B$9:$J$78,5,0)</f>
        <v>0</v>
      </c>
      <c r="D927" s="296"/>
      <c r="E927" s="339"/>
    </row>
    <row r="928" spans="1:5" s="68" customFormat="1" ht="30" customHeight="1">
      <c r="A928" s="107">
        <v>12</v>
      </c>
      <c r="B928" s="100" t="s">
        <v>75</v>
      </c>
      <c r="C928" s="296">
        <f>VLOOKUP(E904,PragNondi!$B$9:$J$78,6,0)</f>
        <v>0</v>
      </c>
      <c r="D928" s="296"/>
      <c r="E928" s="339"/>
    </row>
    <row r="929" spans="1:11" s="68" customFormat="1" ht="30" customHeight="1" thickBot="1">
      <c r="A929" s="108">
        <v>13</v>
      </c>
      <c r="B929" s="109" t="s">
        <v>76</v>
      </c>
      <c r="C929" s="289" t="s">
        <v>823</v>
      </c>
      <c r="D929" s="289"/>
      <c r="E929" s="340"/>
    </row>
    <row r="930" spans="1:11" s="68" customFormat="1" ht="30" customHeight="1" thickBot="1"/>
    <row r="931" spans="1:11" ht="28.5" customHeight="1">
      <c r="A931" s="101"/>
      <c r="B931" s="345" t="s">
        <v>1231</v>
      </c>
      <c r="C931" s="345"/>
      <c r="D931" s="345"/>
      <c r="E931" s="346"/>
    </row>
    <row r="932" spans="1:11" ht="20.25" customHeight="1">
      <c r="A932" s="102"/>
      <c r="B932" s="347" t="str">
        <f>students!$G$2</f>
        <v xml:space="preserve">जिल्हा परिषद प्राथमिक शाळा कोपर्डे </v>
      </c>
      <c r="C932" s="347"/>
      <c r="D932" s="347"/>
      <c r="E932" s="348"/>
    </row>
    <row r="933" spans="1:11" ht="5.25" customHeight="1" thickBot="1">
      <c r="A933" s="103"/>
      <c r="B933" s="64"/>
      <c r="C933" s="349"/>
      <c r="D933" s="349"/>
      <c r="E933" s="104"/>
    </row>
    <row r="934" spans="1:11" ht="20.25" customHeight="1" thickBot="1">
      <c r="A934" s="102"/>
      <c r="B934" s="65" t="s">
        <v>52</v>
      </c>
      <c r="C934" s="350">
        <f>VLOOKUP(E935,students!$B$8:$D$57,3,0)</f>
        <v>0</v>
      </c>
      <c r="D934" s="350"/>
      <c r="E934" s="105" t="s">
        <v>760</v>
      </c>
      <c r="H934" s="112" t="s">
        <v>730</v>
      </c>
    </row>
    <row r="935" spans="1:11" ht="20.25" customHeight="1">
      <c r="A935" s="102"/>
      <c r="B935" s="65" t="s">
        <v>28</v>
      </c>
      <c r="C935" s="66" t="str">
        <f>students!$M$2</f>
        <v>पहिली</v>
      </c>
      <c r="D935" s="65" t="s">
        <v>71</v>
      </c>
      <c r="E935" s="110">
        <v>31</v>
      </c>
    </row>
    <row r="936" spans="1:11" ht="6" customHeight="1">
      <c r="A936" s="102"/>
      <c r="E936" s="105"/>
    </row>
    <row r="937" spans="1:11" s="68" customFormat="1" ht="28.5" customHeight="1">
      <c r="A937" s="351" t="s">
        <v>728</v>
      </c>
      <c r="B937" s="332"/>
      <c r="C937" s="332"/>
      <c r="D937" s="332"/>
      <c r="E937" s="352"/>
      <c r="H937" s="280" t="s">
        <v>731</v>
      </c>
      <c r="I937" s="280"/>
      <c r="J937" s="280"/>
    </row>
    <row r="938" spans="1:11" s="68" customFormat="1" ht="16.5" customHeight="1">
      <c r="A938" s="106"/>
      <c r="B938" s="99" t="s">
        <v>60</v>
      </c>
      <c r="C938" s="296" t="s">
        <v>72</v>
      </c>
      <c r="D938" s="296"/>
      <c r="E938" s="339"/>
      <c r="H938" s="280"/>
      <c r="I938" s="280"/>
      <c r="J938" s="280"/>
    </row>
    <row r="939" spans="1:11" s="68" customFormat="1" ht="30" customHeight="1">
      <c r="A939" s="107">
        <v>1</v>
      </c>
      <c r="B939" s="341" t="s">
        <v>73</v>
      </c>
      <c r="C939" s="296" t="s">
        <v>695</v>
      </c>
      <c r="D939" s="296"/>
      <c r="E939" s="339"/>
      <c r="H939" s="280"/>
      <c r="I939" s="280"/>
      <c r="J939" s="280"/>
    </row>
    <row r="940" spans="1:11" s="68" customFormat="1" ht="30" customHeight="1">
      <c r="A940" s="107"/>
      <c r="B940" s="342"/>
      <c r="C940" s="296" t="s">
        <v>702</v>
      </c>
      <c r="D940" s="296"/>
      <c r="E940" s="339"/>
    </row>
    <row r="941" spans="1:11" s="68" customFormat="1" ht="30" customHeight="1">
      <c r="A941" s="33">
        <v>2</v>
      </c>
      <c r="B941" s="341" t="s">
        <v>3</v>
      </c>
      <c r="C941" s="296" t="s">
        <v>697</v>
      </c>
      <c r="D941" s="296"/>
      <c r="E941" s="339"/>
      <c r="H941" s="353" t="s">
        <v>736</v>
      </c>
      <c r="I941" s="353"/>
      <c r="J941" s="353"/>
      <c r="K941" s="353"/>
    </row>
    <row r="942" spans="1:11" s="68" customFormat="1" ht="30" customHeight="1">
      <c r="A942" s="107"/>
      <c r="B942" s="342"/>
      <c r="C942" s="296"/>
      <c r="D942" s="296"/>
      <c r="E942" s="339"/>
      <c r="H942" s="353"/>
      <c r="I942" s="353"/>
      <c r="J942" s="353"/>
      <c r="K942" s="353"/>
    </row>
    <row r="943" spans="1:11" s="68" customFormat="1" ht="30" customHeight="1">
      <c r="A943" s="107">
        <v>3</v>
      </c>
      <c r="B943" s="341" t="s">
        <v>4</v>
      </c>
      <c r="C943" s="296"/>
      <c r="D943" s="296"/>
      <c r="E943" s="339"/>
      <c r="H943" s="353"/>
      <c r="I943" s="353"/>
      <c r="J943" s="353"/>
      <c r="K943" s="353"/>
    </row>
    <row r="944" spans="1:11" s="68" customFormat="1" ht="30" customHeight="1">
      <c r="A944" s="107"/>
      <c r="B944" s="342"/>
      <c r="C944" s="296" t="s">
        <v>762</v>
      </c>
      <c r="D944" s="296"/>
      <c r="E944" s="339"/>
    </row>
    <row r="945" spans="1:5" s="68" customFormat="1" ht="30" customHeight="1">
      <c r="A945" s="33">
        <v>4</v>
      </c>
      <c r="B945" s="341" t="s">
        <v>5</v>
      </c>
      <c r="C945" s="296"/>
      <c r="D945" s="296"/>
      <c r="E945" s="339"/>
    </row>
    <row r="946" spans="1:5" s="68" customFormat="1" ht="30" customHeight="1">
      <c r="A946" s="107"/>
      <c r="B946" s="342"/>
      <c r="C946" s="296"/>
      <c r="D946" s="296"/>
      <c r="E946" s="339"/>
    </row>
    <row r="947" spans="1:5" s="68" customFormat="1" ht="30" customHeight="1">
      <c r="A947" s="107">
        <v>5</v>
      </c>
      <c r="B947" s="343" t="s">
        <v>726</v>
      </c>
      <c r="C947" s="296"/>
      <c r="D947" s="296"/>
      <c r="E947" s="339"/>
    </row>
    <row r="948" spans="1:5" s="68" customFormat="1" ht="30" customHeight="1">
      <c r="A948" s="107"/>
      <c r="B948" s="344"/>
      <c r="C948" s="296"/>
      <c r="D948" s="296"/>
      <c r="E948" s="339"/>
    </row>
    <row r="949" spans="1:5" s="68" customFormat="1" ht="30" customHeight="1">
      <c r="A949" s="33">
        <v>6</v>
      </c>
      <c r="B949" s="343" t="s">
        <v>727</v>
      </c>
      <c r="C949" s="296"/>
      <c r="D949" s="296"/>
      <c r="E949" s="339"/>
    </row>
    <row r="950" spans="1:5" s="68" customFormat="1" ht="30" customHeight="1">
      <c r="A950" s="107"/>
      <c r="B950" s="344"/>
      <c r="C950" s="296"/>
      <c r="D950" s="296"/>
      <c r="E950" s="339"/>
    </row>
    <row r="951" spans="1:5" s="68" customFormat="1" ht="30" customHeight="1">
      <c r="A951" s="107">
        <v>7</v>
      </c>
      <c r="B951" s="341" t="s">
        <v>8</v>
      </c>
      <c r="C951" s="296" t="s">
        <v>711</v>
      </c>
      <c r="D951" s="296"/>
      <c r="E951" s="339"/>
    </row>
    <row r="952" spans="1:5" s="68" customFormat="1" ht="30" customHeight="1">
      <c r="A952" s="107"/>
      <c r="B952" s="342"/>
      <c r="C952" s="296"/>
      <c r="D952" s="296"/>
      <c r="E952" s="339"/>
    </row>
    <row r="953" spans="1:5" s="68" customFormat="1" ht="30" customHeight="1">
      <c r="A953" s="33">
        <v>8</v>
      </c>
      <c r="B953" s="341" t="s">
        <v>9</v>
      </c>
      <c r="C953" s="296"/>
      <c r="D953" s="296"/>
      <c r="E953" s="339"/>
    </row>
    <row r="954" spans="1:5" s="68" customFormat="1" ht="30" customHeight="1">
      <c r="A954" s="107"/>
      <c r="B954" s="342"/>
      <c r="C954" s="296"/>
      <c r="D954" s="296"/>
      <c r="E954" s="339"/>
    </row>
    <row r="955" spans="1:5" s="68" customFormat="1" ht="30" customHeight="1">
      <c r="A955" s="107">
        <v>9</v>
      </c>
      <c r="B955" s="341" t="s">
        <v>10</v>
      </c>
      <c r="C955" s="296"/>
      <c r="D955" s="296"/>
      <c r="E955" s="339"/>
    </row>
    <row r="956" spans="1:5" s="68" customFormat="1" ht="30" customHeight="1">
      <c r="A956" s="107"/>
      <c r="B956" s="342"/>
      <c r="C956" s="296"/>
      <c r="D956" s="296"/>
      <c r="E956" s="339"/>
    </row>
    <row r="957" spans="1:5" s="68" customFormat="1" ht="30" customHeight="1">
      <c r="A957" s="107">
        <v>10</v>
      </c>
      <c r="B957" s="100" t="s">
        <v>65</v>
      </c>
      <c r="C957" s="296">
        <f>VLOOKUP(E935,PragNondi!$B$9:$J$78,7,0)</f>
        <v>0</v>
      </c>
      <c r="D957" s="296"/>
      <c r="E957" s="339"/>
    </row>
    <row r="958" spans="1:5" s="68" customFormat="1" ht="30" customHeight="1">
      <c r="A958" s="107">
        <v>11</v>
      </c>
      <c r="B958" s="100" t="s">
        <v>74</v>
      </c>
      <c r="C958" s="296">
        <f>VLOOKUP(E935,PragNondi!$B$9:$J$78,8,0)</f>
        <v>0</v>
      </c>
      <c r="D958" s="296"/>
      <c r="E958" s="339"/>
    </row>
    <row r="959" spans="1:5" s="68" customFormat="1" ht="30" customHeight="1">
      <c r="A959" s="107">
        <v>12</v>
      </c>
      <c r="B959" s="100" t="s">
        <v>75</v>
      </c>
      <c r="C959" s="296">
        <f>VLOOKUP(E935,PragNondi!$B$9:$J$78,9,0)</f>
        <v>0</v>
      </c>
      <c r="D959" s="296"/>
      <c r="E959" s="339"/>
    </row>
    <row r="960" spans="1:5" s="68" customFormat="1" ht="30" customHeight="1" thickBot="1">
      <c r="A960" s="108">
        <v>13</v>
      </c>
      <c r="B960" s="109" t="s">
        <v>76</v>
      </c>
      <c r="C960" s="289" t="s">
        <v>823</v>
      </c>
      <c r="D960" s="289"/>
      <c r="E960" s="340"/>
    </row>
    <row r="961" spans="1:11" s="68" customFormat="1" ht="30" customHeight="1" thickBot="1"/>
    <row r="962" spans="1:11" ht="28.5" customHeight="1">
      <c r="A962" s="101"/>
      <c r="B962" s="345" t="s">
        <v>1231</v>
      </c>
      <c r="C962" s="345"/>
      <c r="D962" s="345"/>
      <c r="E962" s="346"/>
    </row>
    <row r="963" spans="1:11" ht="20.25" customHeight="1">
      <c r="A963" s="102"/>
      <c r="B963" s="347" t="str">
        <f>students!$G$2</f>
        <v xml:space="preserve">जिल्हा परिषद प्राथमिक शाळा कोपर्डे </v>
      </c>
      <c r="C963" s="347"/>
      <c r="D963" s="347"/>
      <c r="E963" s="348"/>
    </row>
    <row r="964" spans="1:11" ht="5.25" customHeight="1" thickBot="1">
      <c r="A964" s="103"/>
      <c r="B964" s="64"/>
      <c r="C964" s="349"/>
      <c r="D964" s="349"/>
      <c r="E964" s="104"/>
    </row>
    <row r="965" spans="1:11" ht="20.25" customHeight="1" thickBot="1">
      <c r="A965" s="102"/>
      <c r="B965" s="65" t="s">
        <v>52</v>
      </c>
      <c r="C965" s="350">
        <f>VLOOKUP(E966,students!$B$8:$D$57,3,0)</f>
        <v>0</v>
      </c>
      <c r="D965" s="350"/>
      <c r="E965" s="105" t="s">
        <v>760</v>
      </c>
      <c r="H965" s="112" t="s">
        <v>730</v>
      </c>
    </row>
    <row r="966" spans="1:11" ht="20.25" customHeight="1">
      <c r="A966" s="102"/>
      <c r="B966" s="65" t="s">
        <v>28</v>
      </c>
      <c r="C966" s="66" t="str">
        <f>students!$M$2</f>
        <v>पहिली</v>
      </c>
      <c r="D966" s="65" t="s">
        <v>71</v>
      </c>
      <c r="E966" s="110">
        <v>32</v>
      </c>
    </row>
    <row r="967" spans="1:11" ht="6" customHeight="1">
      <c r="A967" s="102"/>
      <c r="E967" s="105"/>
    </row>
    <row r="968" spans="1:11" s="68" customFormat="1" ht="28.5" customHeight="1">
      <c r="A968" s="351" t="s">
        <v>728</v>
      </c>
      <c r="B968" s="332"/>
      <c r="C968" s="332"/>
      <c r="D968" s="332"/>
      <c r="E968" s="352"/>
      <c r="H968" s="280" t="s">
        <v>731</v>
      </c>
      <c r="I968" s="280"/>
      <c r="J968" s="280"/>
    </row>
    <row r="969" spans="1:11" s="68" customFormat="1" ht="16.5" customHeight="1">
      <c r="A969" s="106"/>
      <c r="B969" s="99" t="s">
        <v>60</v>
      </c>
      <c r="C969" s="296" t="s">
        <v>72</v>
      </c>
      <c r="D969" s="296"/>
      <c r="E969" s="339"/>
      <c r="H969" s="280"/>
      <c r="I969" s="280"/>
      <c r="J969" s="280"/>
    </row>
    <row r="970" spans="1:11" s="68" customFormat="1" ht="30" customHeight="1">
      <c r="A970" s="107">
        <v>1</v>
      </c>
      <c r="B970" s="341" t="s">
        <v>73</v>
      </c>
      <c r="C970" s="296" t="s">
        <v>695</v>
      </c>
      <c r="D970" s="296"/>
      <c r="E970" s="339"/>
      <c r="H970" s="280"/>
      <c r="I970" s="280"/>
      <c r="J970" s="280"/>
    </row>
    <row r="971" spans="1:11" s="68" customFormat="1" ht="30" customHeight="1">
      <c r="A971" s="107"/>
      <c r="B971" s="342"/>
      <c r="C971" s="296" t="s">
        <v>702</v>
      </c>
      <c r="D971" s="296"/>
      <c r="E971" s="339"/>
    </row>
    <row r="972" spans="1:11" s="68" customFormat="1" ht="30" customHeight="1">
      <c r="A972" s="33">
        <v>2</v>
      </c>
      <c r="B972" s="341" t="s">
        <v>3</v>
      </c>
      <c r="C972" s="296" t="s">
        <v>697</v>
      </c>
      <c r="D972" s="296"/>
      <c r="E972" s="339"/>
      <c r="H972" s="353" t="s">
        <v>736</v>
      </c>
      <c r="I972" s="353"/>
      <c r="J972" s="353"/>
      <c r="K972" s="353"/>
    </row>
    <row r="973" spans="1:11" s="68" customFormat="1" ht="30" customHeight="1">
      <c r="A973" s="107"/>
      <c r="B973" s="342"/>
      <c r="C973" s="296"/>
      <c r="D973" s="296"/>
      <c r="E973" s="339"/>
      <c r="H973" s="353"/>
      <c r="I973" s="353"/>
      <c r="J973" s="353"/>
      <c r="K973" s="353"/>
    </row>
    <row r="974" spans="1:11" s="68" customFormat="1" ht="30" customHeight="1">
      <c r="A974" s="107">
        <v>3</v>
      </c>
      <c r="B974" s="341" t="s">
        <v>4</v>
      </c>
      <c r="C974" s="296"/>
      <c r="D974" s="296"/>
      <c r="E974" s="339"/>
      <c r="H974" s="353"/>
      <c r="I974" s="353"/>
      <c r="J974" s="353"/>
      <c r="K974" s="353"/>
    </row>
    <row r="975" spans="1:11" s="68" customFormat="1" ht="30" customHeight="1">
      <c r="A975" s="107"/>
      <c r="B975" s="342"/>
      <c r="C975" s="296" t="s">
        <v>762</v>
      </c>
      <c r="D975" s="296"/>
      <c r="E975" s="339"/>
    </row>
    <row r="976" spans="1:11" s="68" customFormat="1" ht="30" customHeight="1">
      <c r="A976" s="33">
        <v>4</v>
      </c>
      <c r="B976" s="341" t="s">
        <v>5</v>
      </c>
      <c r="C976" s="296"/>
      <c r="D976" s="296"/>
      <c r="E976" s="339"/>
    </row>
    <row r="977" spans="1:5" s="68" customFormat="1" ht="30" customHeight="1">
      <c r="A977" s="107"/>
      <c r="B977" s="342"/>
      <c r="C977" s="296"/>
      <c r="D977" s="296"/>
      <c r="E977" s="339"/>
    </row>
    <row r="978" spans="1:5" s="68" customFormat="1" ht="30" customHeight="1">
      <c r="A978" s="107">
        <v>5</v>
      </c>
      <c r="B978" s="343" t="s">
        <v>726</v>
      </c>
      <c r="C978" s="296"/>
      <c r="D978" s="296"/>
      <c r="E978" s="339"/>
    </row>
    <row r="979" spans="1:5" s="68" customFormat="1" ht="30" customHeight="1">
      <c r="A979" s="107"/>
      <c r="B979" s="344"/>
      <c r="C979" s="296"/>
      <c r="D979" s="296"/>
      <c r="E979" s="339"/>
    </row>
    <row r="980" spans="1:5" s="68" customFormat="1" ht="30" customHeight="1">
      <c r="A980" s="33">
        <v>6</v>
      </c>
      <c r="B980" s="343" t="s">
        <v>727</v>
      </c>
      <c r="C980" s="296"/>
      <c r="D980" s="296"/>
      <c r="E980" s="339"/>
    </row>
    <row r="981" spans="1:5" s="68" customFormat="1" ht="30" customHeight="1">
      <c r="A981" s="107"/>
      <c r="B981" s="344"/>
      <c r="C981" s="296"/>
      <c r="D981" s="296"/>
      <c r="E981" s="339"/>
    </row>
    <row r="982" spans="1:5" s="68" customFormat="1" ht="30" customHeight="1">
      <c r="A982" s="107">
        <v>7</v>
      </c>
      <c r="B982" s="341" t="s">
        <v>8</v>
      </c>
      <c r="C982" s="296" t="s">
        <v>711</v>
      </c>
      <c r="D982" s="296"/>
      <c r="E982" s="339"/>
    </row>
    <row r="983" spans="1:5" s="68" customFormat="1" ht="30" customHeight="1">
      <c r="A983" s="107"/>
      <c r="B983" s="342"/>
      <c r="C983" s="296"/>
      <c r="D983" s="296"/>
      <c r="E983" s="339"/>
    </row>
    <row r="984" spans="1:5" s="68" customFormat="1" ht="30" customHeight="1">
      <c r="A984" s="33">
        <v>8</v>
      </c>
      <c r="B984" s="341" t="s">
        <v>9</v>
      </c>
      <c r="C984" s="296"/>
      <c r="D984" s="296"/>
      <c r="E984" s="339"/>
    </row>
    <row r="985" spans="1:5" s="68" customFormat="1" ht="30" customHeight="1">
      <c r="A985" s="107"/>
      <c r="B985" s="342"/>
      <c r="C985" s="296"/>
      <c r="D985" s="296"/>
      <c r="E985" s="339"/>
    </row>
    <row r="986" spans="1:5" s="68" customFormat="1" ht="30" customHeight="1">
      <c r="A986" s="107">
        <v>9</v>
      </c>
      <c r="B986" s="341" t="s">
        <v>10</v>
      </c>
      <c r="C986" s="296"/>
      <c r="D986" s="296"/>
      <c r="E986" s="339"/>
    </row>
    <row r="987" spans="1:5" s="68" customFormat="1" ht="30" customHeight="1">
      <c r="A987" s="107"/>
      <c r="B987" s="342"/>
      <c r="C987" s="296"/>
      <c r="D987" s="296"/>
      <c r="E987" s="339"/>
    </row>
    <row r="988" spans="1:5" s="68" customFormat="1" ht="30" customHeight="1">
      <c r="A988" s="107">
        <v>10</v>
      </c>
      <c r="B988" s="100" t="s">
        <v>65</v>
      </c>
      <c r="C988" s="296">
        <f>VLOOKUP(E966,PragNondi!$B$9:$J$78,7,0)</f>
        <v>0</v>
      </c>
      <c r="D988" s="296"/>
      <c r="E988" s="339"/>
    </row>
    <row r="989" spans="1:5" s="68" customFormat="1" ht="30" customHeight="1">
      <c r="A989" s="107">
        <v>11</v>
      </c>
      <c r="B989" s="100" t="s">
        <v>74</v>
      </c>
      <c r="C989" s="296">
        <f>VLOOKUP(E966,PragNondi!$B$9:$J$78,8,0)</f>
        <v>0</v>
      </c>
      <c r="D989" s="296"/>
      <c r="E989" s="339"/>
    </row>
    <row r="990" spans="1:5" s="68" customFormat="1" ht="30" customHeight="1">
      <c r="A990" s="107">
        <v>12</v>
      </c>
      <c r="B990" s="100" t="s">
        <v>75</v>
      </c>
      <c r="C990" s="296">
        <f>VLOOKUP(E966,PragNondi!$B$9:$J$78,9,0)</f>
        <v>0</v>
      </c>
      <c r="D990" s="296"/>
      <c r="E990" s="339"/>
    </row>
    <row r="991" spans="1:5" s="68" customFormat="1" ht="30" customHeight="1" thickBot="1">
      <c r="A991" s="108">
        <v>13</v>
      </c>
      <c r="B991" s="109" t="s">
        <v>76</v>
      </c>
      <c r="C991" s="289" t="s">
        <v>823</v>
      </c>
      <c r="D991" s="289"/>
      <c r="E991" s="340"/>
    </row>
    <row r="992" spans="1:5" s="68" customFormat="1" ht="30" customHeight="1" thickBot="1"/>
    <row r="993" spans="1:11" ht="28.5" customHeight="1">
      <c r="A993" s="101"/>
      <c r="B993" s="345" t="s">
        <v>1231</v>
      </c>
      <c r="C993" s="345"/>
      <c r="D993" s="345"/>
      <c r="E993" s="346"/>
    </row>
    <row r="994" spans="1:11" ht="20.25" customHeight="1">
      <c r="A994" s="102"/>
      <c r="B994" s="347" t="str">
        <f>students!$G$2</f>
        <v xml:space="preserve">जिल्हा परिषद प्राथमिक शाळा कोपर्डे </v>
      </c>
      <c r="C994" s="347"/>
      <c r="D994" s="347"/>
      <c r="E994" s="348"/>
    </row>
    <row r="995" spans="1:11" ht="5.25" customHeight="1" thickBot="1">
      <c r="A995" s="103"/>
      <c r="B995" s="64"/>
      <c r="C995" s="349"/>
      <c r="D995" s="349"/>
      <c r="E995" s="104"/>
    </row>
    <row r="996" spans="1:11" ht="20.25" customHeight="1" thickBot="1">
      <c r="A996" s="102"/>
      <c r="B996" s="65" t="s">
        <v>52</v>
      </c>
      <c r="C996" s="350">
        <f>VLOOKUP(E997,students!$B$8:$D$57,3,0)</f>
        <v>0</v>
      </c>
      <c r="D996" s="350"/>
      <c r="E996" s="105" t="s">
        <v>760</v>
      </c>
      <c r="H996" s="112" t="s">
        <v>730</v>
      </c>
    </row>
    <row r="997" spans="1:11" ht="20.25" customHeight="1">
      <c r="A997" s="102"/>
      <c r="B997" s="65" t="s">
        <v>28</v>
      </c>
      <c r="C997" s="66" t="str">
        <f>students!$M$2</f>
        <v>पहिली</v>
      </c>
      <c r="D997" s="65" t="s">
        <v>71</v>
      </c>
      <c r="E997" s="110">
        <v>33</v>
      </c>
    </row>
    <row r="998" spans="1:11" ht="6" customHeight="1">
      <c r="A998" s="102"/>
      <c r="E998" s="105"/>
    </row>
    <row r="999" spans="1:11" s="68" customFormat="1" ht="28.5" customHeight="1">
      <c r="A999" s="351" t="s">
        <v>728</v>
      </c>
      <c r="B999" s="332"/>
      <c r="C999" s="332"/>
      <c r="D999" s="332"/>
      <c r="E999" s="352"/>
      <c r="H999" s="280" t="s">
        <v>731</v>
      </c>
      <c r="I999" s="280"/>
      <c r="J999" s="280"/>
    </row>
    <row r="1000" spans="1:11" s="68" customFormat="1" ht="16.5" customHeight="1">
      <c r="A1000" s="106"/>
      <c r="B1000" s="99" t="s">
        <v>60</v>
      </c>
      <c r="C1000" s="296" t="s">
        <v>72</v>
      </c>
      <c r="D1000" s="296"/>
      <c r="E1000" s="339"/>
      <c r="H1000" s="280"/>
      <c r="I1000" s="280"/>
      <c r="J1000" s="280"/>
    </row>
    <row r="1001" spans="1:11" s="68" customFormat="1" ht="30" customHeight="1">
      <c r="A1001" s="107">
        <v>1</v>
      </c>
      <c r="B1001" s="341" t="s">
        <v>73</v>
      </c>
      <c r="C1001" s="296" t="s">
        <v>695</v>
      </c>
      <c r="D1001" s="296"/>
      <c r="E1001" s="339"/>
      <c r="H1001" s="280"/>
      <c r="I1001" s="280"/>
      <c r="J1001" s="280"/>
    </row>
    <row r="1002" spans="1:11" s="68" customFormat="1" ht="30" customHeight="1">
      <c r="A1002" s="107"/>
      <c r="B1002" s="342"/>
      <c r="C1002" s="296" t="s">
        <v>702</v>
      </c>
      <c r="D1002" s="296"/>
      <c r="E1002" s="339"/>
    </row>
    <row r="1003" spans="1:11" s="68" customFormat="1" ht="30" customHeight="1">
      <c r="A1003" s="33">
        <v>2</v>
      </c>
      <c r="B1003" s="341" t="s">
        <v>3</v>
      </c>
      <c r="C1003" s="296" t="s">
        <v>697</v>
      </c>
      <c r="D1003" s="296"/>
      <c r="E1003" s="339"/>
      <c r="H1003" s="353" t="s">
        <v>736</v>
      </c>
      <c r="I1003" s="353"/>
      <c r="J1003" s="353"/>
      <c r="K1003" s="353"/>
    </row>
    <row r="1004" spans="1:11" s="68" customFormat="1" ht="30" customHeight="1">
      <c r="A1004" s="107"/>
      <c r="B1004" s="342"/>
      <c r="C1004" s="296"/>
      <c r="D1004" s="296"/>
      <c r="E1004" s="339"/>
      <c r="H1004" s="353"/>
      <c r="I1004" s="353"/>
      <c r="J1004" s="353"/>
      <c r="K1004" s="353"/>
    </row>
    <row r="1005" spans="1:11" s="68" customFormat="1" ht="30" customHeight="1">
      <c r="A1005" s="107">
        <v>3</v>
      </c>
      <c r="B1005" s="341" t="s">
        <v>4</v>
      </c>
      <c r="C1005" s="296"/>
      <c r="D1005" s="296"/>
      <c r="E1005" s="339"/>
      <c r="H1005" s="353"/>
      <c r="I1005" s="353"/>
      <c r="J1005" s="353"/>
      <c r="K1005" s="353"/>
    </row>
    <row r="1006" spans="1:11" s="68" customFormat="1" ht="30" customHeight="1">
      <c r="A1006" s="107"/>
      <c r="B1006" s="342"/>
      <c r="C1006" s="296" t="s">
        <v>762</v>
      </c>
      <c r="D1006" s="296"/>
      <c r="E1006" s="339"/>
    </row>
    <row r="1007" spans="1:11" s="68" customFormat="1" ht="30" customHeight="1">
      <c r="A1007" s="33">
        <v>4</v>
      </c>
      <c r="B1007" s="341" t="s">
        <v>5</v>
      </c>
      <c r="C1007" s="296"/>
      <c r="D1007" s="296"/>
      <c r="E1007" s="339"/>
    </row>
    <row r="1008" spans="1:11" s="68" customFormat="1" ht="30" customHeight="1">
      <c r="A1008" s="107"/>
      <c r="B1008" s="342"/>
      <c r="C1008" s="296"/>
      <c r="D1008" s="296"/>
      <c r="E1008" s="339"/>
    </row>
    <row r="1009" spans="1:5" s="68" customFormat="1" ht="30" customHeight="1">
      <c r="A1009" s="107">
        <v>5</v>
      </c>
      <c r="B1009" s="343" t="s">
        <v>726</v>
      </c>
      <c r="C1009" s="296"/>
      <c r="D1009" s="296"/>
      <c r="E1009" s="339"/>
    </row>
    <row r="1010" spans="1:5" s="68" customFormat="1" ht="30" customHeight="1">
      <c r="A1010" s="107"/>
      <c r="B1010" s="344"/>
      <c r="C1010" s="296"/>
      <c r="D1010" s="296"/>
      <c r="E1010" s="339"/>
    </row>
    <row r="1011" spans="1:5" s="68" customFormat="1" ht="30" customHeight="1">
      <c r="A1011" s="33">
        <v>6</v>
      </c>
      <c r="B1011" s="343" t="s">
        <v>727</v>
      </c>
      <c r="C1011" s="296"/>
      <c r="D1011" s="296"/>
      <c r="E1011" s="339"/>
    </row>
    <row r="1012" spans="1:5" s="68" customFormat="1" ht="30" customHeight="1">
      <c r="A1012" s="107"/>
      <c r="B1012" s="344"/>
      <c r="C1012" s="296"/>
      <c r="D1012" s="296"/>
      <c r="E1012" s="339"/>
    </row>
    <row r="1013" spans="1:5" s="68" customFormat="1" ht="30" customHeight="1">
      <c r="A1013" s="107">
        <v>7</v>
      </c>
      <c r="B1013" s="341" t="s">
        <v>8</v>
      </c>
      <c r="C1013" s="296" t="s">
        <v>711</v>
      </c>
      <c r="D1013" s="296"/>
      <c r="E1013" s="339"/>
    </row>
    <row r="1014" spans="1:5" s="68" customFormat="1" ht="30" customHeight="1">
      <c r="A1014" s="107"/>
      <c r="B1014" s="342"/>
      <c r="C1014" s="296"/>
      <c r="D1014" s="296"/>
      <c r="E1014" s="339"/>
    </row>
    <row r="1015" spans="1:5" s="68" customFormat="1" ht="30" customHeight="1">
      <c r="A1015" s="33">
        <v>8</v>
      </c>
      <c r="B1015" s="341" t="s">
        <v>9</v>
      </c>
      <c r="C1015" s="296"/>
      <c r="D1015" s="296"/>
      <c r="E1015" s="339"/>
    </row>
    <row r="1016" spans="1:5" s="68" customFormat="1" ht="30" customHeight="1">
      <c r="A1016" s="107"/>
      <c r="B1016" s="342"/>
      <c r="C1016" s="296"/>
      <c r="D1016" s="296"/>
      <c r="E1016" s="339"/>
    </row>
    <row r="1017" spans="1:5" s="68" customFormat="1" ht="30" customHeight="1">
      <c r="A1017" s="107">
        <v>9</v>
      </c>
      <c r="B1017" s="341" t="s">
        <v>10</v>
      </c>
      <c r="C1017" s="296"/>
      <c r="D1017" s="296"/>
      <c r="E1017" s="339"/>
    </row>
    <row r="1018" spans="1:5" s="68" customFormat="1" ht="30" customHeight="1">
      <c r="A1018" s="107"/>
      <c r="B1018" s="342"/>
      <c r="C1018" s="296"/>
      <c r="D1018" s="296"/>
      <c r="E1018" s="339"/>
    </row>
    <row r="1019" spans="1:5" s="68" customFormat="1" ht="30" customHeight="1">
      <c r="A1019" s="107">
        <v>10</v>
      </c>
      <c r="B1019" s="100" t="s">
        <v>65</v>
      </c>
      <c r="C1019" s="296">
        <f>VLOOKUP(E997,PragNondi!$B$9:$J$78,7,0)</f>
        <v>0</v>
      </c>
      <c r="D1019" s="296"/>
      <c r="E1019" s="339"/>
    </row>
    <row r="1020" spans="1:5" s="68" customFormat="1" ht="30" customHeight="1">
      <c r="A1020" s="107">
        <v>11</v>
      </c>
      <c r="B1020" s="100" t="s">
        <v>74</v>
      </c>
      <c r="C1020" s="296">
        <f>VLOOKUP(E997,PragNondi!$B$9:$J$78,8,0)</f>
        <v>0</v>
      </c>
      <c r="D1020" s="296"/>
      <c r="E1020" s="339"/>
    </row>
    <row r="1021" spans="1:5" s="68" customFormat="1" ht="30" customHeight="1">
      <c r="A1021" s="107">
        <v>12</v>
      </c>
      <c r="B1021" s="100" t="s">
        <v>75</v>
      </c>
      <c r="C1021" s="296">
        <f>VLOOKUP(E997,PragNondi!$B$9:$J$78,9,0)</f>
        <v>0</v>
      </c>
      <c r="D1021" s="296"/>
      <c r="E1021" s="339"/>
    </row>
    <row r="1022" spans="1:5" s="68" customFormat="1" ht="30" customHeight="1" thickBot="1">
      <c r="A1022" s="108">
        <v>13</v>
      </c>
      <c r="B1022" s="109" t="s">
        <v>76</v>
      </c>
      <c r="C1022" s="289" t="s">
        <v>823</v>
      </c>
      <c r="D1022" s="289"/>
      <c r="E1022" s="340"/>
    </row>
    <row r="1023" spans="1:5" s="68" customFormat="1" ht="30" customHeight="1" thickBot="1"/>
    <row r="1024" spans="1:5" ht="28.5" customHeight="1">
      <c r="A1024" s="101"/>
      <c r="B1024" s="345" t="s">
        <v>1231</v>
      </c>
      <c r="C1024" s="345"/>
      <c r="D1024" s="345"/>
      <c r="E1024" s="346"/>
    </row>
    <row r="1025" spans="1:11" ht="20.25" customHeight="1">
      <c r="A1025" s="102"/>
      <c r="B1025" s="347" t="str">
        <f>students!$G$2</f>
        <v xml:space="preserve">जिल्हा परिषद प्राथमिक शाळा कोपर्डे </v>
      </c>
      <c r="C1025" s="347"/>
      <c r="D1025" s="347"/>
      <c r="E1025" s="348"/>
    </row>
    <row r="1026" spans="1:11" ht="5.25" customHeight="1" thickBot="1">
      <c r="A1026" s="103"/>
      <c r="B1026" s="64"/>
      <c r="C1026" s="349"/>
      <c r="D1026" s="349"/>
      <c r="E1026" s="104"/>
    </row>
    <row r="1027" spans="1:11" ht="20.25" customHeight="1" thickBot="1">
      <c r="A1027" s="102"/>
      <c r="B1027" s="65" t="s">
        <v>52</v>
      </c>
      <c r="C1027" s="350">
        <f>VLOOKUP(E1028,students!$B$8:$D$57,3,0)</f>
        <v>0</v>
      </c>
      <c r="D1027" s="350"/>
      <c r="E1027" s="105" t="s">
        <v>760</v>
      </c>
      <c r="H1027" s="112" t="s">
        <v>730</v>
      </c>
    </row>
    <row r="1028" spans="1:11" ht="20.25" customHeight="1">
      <c r="A1028" s="102"/>
      <c r="B1028" s="65" t="s">
        <v>28</v>
      </c>
      <c r="C1028" s="66" t="str">
        <f>students!$M$2</f>
        <v>पहिली</v>
      </c>
      <c r="D1028" s="65" t="s">
        <v>71</v>
      </c>
      <c r="E1028" s="110">
        <v>34</v>
      </c>
    </row>
    <row r="1029" spans="1:11" ht="6" customHeight="1">
      <c r="A1029" s="102"/>
      <c r="E1029" s="105"/>
    </row>
    <row r="1030" spans="1:11" s="68" customFormat="1" ht="28.5" customHeight="1">
      <c r="A1030" s="351" t="s">
        <v>728</v>
      </c>
      <c r="B1030" s="332"/>
      <c r="C1030" s="332"/>
      <c r="D1030" s="332"/>
      <c r="E1030" s="352"/>
      <c r="H1030" s="280" t="s">
        <v>731</v>
      </c>
      <c r="I1030" s="280"/>
      <c r="J1030" s="280"/>
    </row>
    <row r="1031" spans="1:11" s="68" customFormat="1" ht="16.5" customHeight="1">
      <c r="A1031" s="106"/>
      <c r="B1031" s="99" t="s">
        <v>60</v>
      </c>
      <c r="C1031" s="296" t="s">
        <v>72</v>
      </c>
      <c r="D1031" s="296"/>
      <c r="E1031" s="339"/>
      <c r="H1031" s="280"/>
      <c r="I1031" s="280"/>
      <c r="J1031" s="280"/>
    </row>
    <row r="1032" spans="1:11" s="68" customFormat="1" ht="30" customHeight="1">
      <c r="A1032" s="107">
        <v>1</v>
      </c>
      <c r="B1032" s="341" t="s">
        <v>73</v>
      </c>
      <c r="C1032" s="296" t="s">
        <v>695</v>
      </c>
      <c r="D1032" s="296"/>
      <c r="E1032" s="339"/>
      <c r="H1032" s="280"/>
      <c r="I1032" s="280"/>
      <c r="J1032" s="280"/>
    </row>
    <row r="1033" spans="1:11" s="68" customFormat="1" ht="30" customHeight="1">
      <c r="A1033" s="107"/>
      <c r="B1033" s="342"/>
      <c r="C1033" s="296" t="s">
        <v>702</v>
      </c>
      <c r="D1033" s="296"/>
      <c r="E1033" s="339"/>
    </row>
    <row r="1034" spans="1:11" s="68" customFormat="1" ht="30" customHeight="1">
      <c r="A1034" s="33">
        <v>2</v>
      </c>
      <c r="B1034" s="341" t="s">
        <v>3</v>
      </c>
      <c r="C1034" s="296" t="s">
        <v>697</v>
      </c>
      <c r="D1034" s="296"/>
      <c r="E1034" s="339"/>
      <c r="H1034" s="353" t="s">
        <v>736</v>
      </c>
      <c r="I1034" s="353"/>
      <c r="J1034" s="353"/>
      <c r="K1034" s="353"/>
    </row>
    <row r="1035" spans="1:11" s="68" customFormat="1" ht="30" customHeight="1">
      <c r="A1035" s="107"/>
      <c r="B1035" s="342"/>
      <c r="C1035" s="296"/>
      <c r="D1035" s="296"/>
      <c r="E1035" s="339"/>
      <c r="H1035" s="353"/>
      <c r="I1035" s="353"/>
      <c r="J1035" s="353"/>
      <c r="K1035" s="353"/>
    </row>
    <row r="1036" spans="1:11" s="68" customFormat="1" ht="30" customHeight="1">
      <c r="A1036" s="107">
        <v>3</v>
      </c>
      <c r="B1036" s="341" t="s">
        <v>4</v>
      </c>
      <c r="C1036" s="296"/>
      <c r="D1036" s="296"/>
      <c r="E1036" s="339"/>
      <c r="H1036" s="353"/>
      <c r="I1036" s="353"/>
      <c r="J1036" s="353"/>
      <c r="K1036" s="353"/>
    </row>
    <row r="1037" spans="1:11" s="68" customFormat="1" ht="30" customHeight="1">
      <c r="A1037" s="107"/>
      <c r="B1037" s="342"/>
      <c r="C1037" s="296" t="s">
        <v>762</v>
      </c>
      <c r="D1037" s="296"/>
      <c r="E1037" s="339"/>
    </row>
    <row r="1038" spans="1:11" s="68" customFormat="1" ht="30" customHeight="1">
      <c r="A1038" s="33">
        <v>4</v>
      </c>
      <c r="B1038" s="341" t="s">
        <v>5</v>
      </c>
      <c r="C1038" s="296"/>
      <c r="D1038" s="296"/>
      <c r="E1038" s="339"/>
    </row>
    <row r="1039" spans="1:11" s="68" customFormat="1" ht="30" customHeight="1">
      <c r="A1039" s="107"/>
      <c r="B1039" s="342"/>
      <c r="C1039" s="296"/>
      <c r="D1039" s="296"/>
      <c r="E1039" s="339"/>
    </row>
    <row r="1040" spans="1:11" s="68" customFormat="1" ht="30" customHeight="1">
      <c r="A1040" s="107">
        <v>5</v>
      </c>
      <c r="B1040" s="343" t="s">
        <v>726</v>
      </c>
      <c r="C1040" s="296"/>
      <c r="D1040" s="296"/>
      <c r="E1040" s="339"/>
    </row>
    <row r="1041" spans="1:5" s="68" customFormat="1" ht="30" customHeight="1">
      <c r="A1041" s="107"/>
      <c r="B1041" s="344"/>
      <c r="C1041" s="296"/>
      <c r="D1041" s="296"/>
      <c r="E1041" s="339"/>
    </row>
    <row r="1042" spans="1:5" s="68" customFormat="1" ht="30" customHeight="1">
      <c r="A1042" s="33">
        <v>6</v>
      </c>
      <c r="B1042" s="343" t="s">
        <v>727</v>
      </c>
      <c r="C1042" s="296"/>
      <c r="D1042" s="296"/>
      <c r="E1042" s="339"/>
    </row>
    <row r="1043" spans="1:5" s="68" customFormat="1" ht="30" customHeight="1">
      <c r="A1043" s="107"/>
      <c r="B1043" s="344"/>
      <c r="C1043" s="296"/>
      <c r="D1043" s="296"/>
      <c r="E1043" s="339"/>
    </row>
    <row r="1044" spans="1:5" s="68" customFormat="1" ht="30" customHeight="1">
      <c r="A1044" s="107">
        <v>7</v>
      </c>
      <c r="B1044" s="341" t="s">
        <v>8</v>
      </c>
      <c r="C1044" s="296" t="s">
        <v>711</v>
      </c>
      <c r="D1044" s="296"/>
      <c r="E1044" s="339"/>
    </row>
    <row r="1045" spans="1:5" s="68" customFormat="1" ht="30" customHeight="1">
      <c r="A1045" s="107"/>
      <c r="B1045" s="342"/>
      <c r="C1045" s="296"/>
      <c r="D1045" s="296"/>
      <c r="E1045" s="339"/>
    </row>
    <row r="1046" spans="1:5" s="68" customFormat="1" ht="30" customHeight="1">
      <c r="A1046" s="33">
        <v>8</v>
      </c>
      <c r="B1046" s="341" t="s">
        <v>9</v>
      </c>
      <c r="C1046" s="296"/>
      <c r="D1046" s="296"/>
      <c r="E1046" s="339"/>
    </row>
    <row r="1047" spans="1:5" s="68" customFormat="1" ht="30" customHeight="1">
      <c r="A1047" s="107"/>
      <c r="B1047" s="342"/>
      <c r="C1047" s="296"/>
      <c r="D1047" s="296"/>
      <c r="E1047" s="339"/>
    </row>
    <row r="1048" spans="1:5" s="68" customFormat="1" ht="30" customHeight="1">
      <c r="A1048" s="107">
        <v>9</v>
      </c>
      <c r="B1048" s="341" t="s">
        <v>10</v>
      </c>
      <c r="C1048" s="296"/>
      <c r="D1048" s="296"/>
      <c r="E1048" s="339"/>
    </row>
    <row r="1049" spans="1:5" s="68" customFormat="1" ht="30" customHeight="1">
      <c r="A1049" s="107"/>
      <c r="B1049" s="342"/>
      <c r="C1049" s="296"/>
      <c r="D1049" s="296"/>
      <c r="E1049" s="339"/>
    </row>
    <row r="1050" spans="1:5" s="68" customFormat="1" ht="30" customHeight="1">
      <c r="A1050" s="107">
        <v>10</v>
      </c>
      <c r="B1050" s="100" t="s">
        <v>65</v>
      </c>
      <c r="C1050" s="296">
        <f>VLOOKUP(E1028,PragNondi!$B$9:$J$78,7,0)</f>
        <v>0</v>
      </c>
      <c r="D1050" s="296"/>
      <c r="E1050" s="339"/>
    </row>
    <row r="1051" spans="1:5" s="68" customFormat="1" ht="30" customHeight="1">
      <c r="A1051" s="107">
        <v>11</v>
      </c>
      <c r="B1051" s="100" t="s">
        <v>74</v>
      </c>
      <c r="C1051" s="296">
        <f>VLOOKUP(E1028,PragNondi!$B$9:$J$78,8,0)</f>
        <v>0</v>
      </c>
      <c r="D1051" s="296"/>
      <c r="E1051" s="339"/>
    </row>
    <row r="1052" spans="1:5" s="68" customFormat="1" ht="30" customHeight="1">
      <c r="A1052" s="107">
        <v>12</v>
      </c>
      <c r="B1052" s="100" t="s">
        <v>75</v>
      </c>
      <c r="C1052" s="296">
        <f>VLOOKUP(E1028,PragNondi!$B$9:$J$78,9,0)</f>
        <v>0</v>
      </c>
      <c r="D1052" s="296"/>
      <c r="E1052" s="339"/>
    </row>
    <row r="1053" spans="1:5" s="68" customFormat="1" ht="30" customHeight="1" thickBot="1">
      <c r="A1053" s="108">
        <v>13</v>
      </c>
      <c r="B1053" s="109" t="s">
        <v>76</v>
      </c>
      <c r="C1053" s="289" t="s">
        <v>823</v>
      </c>
      <c r="D1053" s="289"/>
      <c r="E1053" s="340"/>
    </row>
    <row r="1054" spans="1:5" s="68" customFormat="1" ht="30" customHeight="1" thickBot="1"/>
    <row r="1055" spans="1:5" ht="28.5" customHeight="1">
      <c r="A1055" s="101"/>
      <c r="B1055" s="345" t="s">
        <v>1231</v>
      </c>
      <c r="C1055" s="345"/>
      <c r="D1055" s="345"/>
      <c r="E1055" s="346"/>
    </row>
    <row r="1056" spans="1:5" ht="20.25" customHeight="1">
      <c r="A1056" s="102"/>
      <c r="B1056" s="347" t="str">
        <f>students!$G$2</f>
        <v xml:space="preserve">जिल्हा परिषद प्राथमिक शाळा कोपर्डे </v>
      </c>
      <c r="C1056" s="347"/>
      <c r="D1056" s="347"/>
      <c r="E1056" s="348"/>
    </row>
    <row r="1057" spans="1:11" ht="5.25" customHeight="1" thickBot="1">
      <c r="A1057" s="103"/>
      <c r="B1057" s="64"/>
      <c r="C1057" s="349"/>
      <c r="D1057" s="349"/>
      <c r="E1057" s="104"/>
    </row>
    <row r="1058" spans="1:11" ht="20.25" customHeight="1" thickBot="1">
      <c r="A1058" s="102"/>
      <c r="B1058" s="65" t="s">
        <v>52</v>
      </c>
      <c r="C1058" s="350">
        <f>VLOOKUP(E1059,students!$B$8:$D$57,3,0)</f>
        <v>0</v>
      </c>
      <c r="D1058" s="350"/>
      <c r="E1058" s="105" t="s">
        <v>760</v>
      </c>
      <c r="H1058" s="112" t="s">
        <v>730</v>
      </c>
    </row>
    <row r="1059" spans="1:11" ht="20.25" customHeight="1">
      <c r="A1059" s="102"/>
      <c r="B1059" s="65" t="s">
        <v>28</v>
      </c>
      <c r="C1059" s="66" t="str">
        <f>students!$M$2</f>
        <v>पहिली</v>
      </c>
      <c r="D1059" s="65" t="s">
        <v>71</v>
      </c>
      <c r="E1059" s="110">
        <v>35</v>
      </c>
    </row>
    <row r="1060" spans="1:11" ht="6" customHeight="1">
      <c r="A1060" s="102"/>
      <c r="E1060" s="105"/>
    </row>
    <row r="1061" spans="1:11" s="68" customFormat="1" ht="28.5" customHeight="1">
      <c r="A1061" s="351" t="s">
        <v>728</v>
      </c>
      <c r="B1061" s="332"/>
      <c r="C1061" s="332"/>
      <c r="D1061" s="332"/>
      <c r="E1061" s="352"/>
      <c r="H1061" s="280" t="s">
        <v>731</v>
      </c>
      <c r="I1061" s="280"/>
      <c r="J1061" s="280"/>
    </row>
    <row r="1062" spans="1:11" s="68" customFormat="1" ht="16.5" customHeight="1">
      <c r="A1062" s="106"/>
      <c r="B1062" s="99" t="s">
        <v>60</v>
      </c>
      <c r="C1062" s="296" t="s">
        <v>72</v>
      </c>
      <c r="D1062" s="296"/>
      <c r="E1062" s="339"/>
      <c r="H1062" s="280"/>
      <c r="I1062" s="280"/>
      <c r="J1062" s="280"/>
    </row>
    <row r="1063" spans="1:11" s="68" customFormat="1" ht="30" customHeight="1">
      <c r="A1063" s="107">
        <v>1</v>
      </c>
      <c r="B1063" s="341" t="s">
        <v>73</v>
      </c>
      <c r="C1063" s="296" t="s">
        <v>695</v>
      </c>
      <c r="D1063" s="296"/>
      <c r="E1063" s="339"/>
      <c r="H1063" s="280"/>
      <c r="I1063" s="280"/>
      <c r="J1063" s="280"/>
    </row>
    <row r="1064" spans="1:11" s="68" customFormat="1" ht="30" customHeight="1">
      <c r="A1064" s="107"/>
      <c r="B1064" s="342"/>
      <c r="C1064" s="296" t="s">
        <v>702</v>
      </c>
      <c r="D1064" s="296"/>
      <c r="E1064" s="339"/>
    </row>
    <row r="1065" spans="1:11" s="68" customFormat="1" ht="30" customHeight="1">
      <c r="A1065" s="33">
        <v>2</v>
      </c>
      <c r="B1065" s="341" t="s">
        <v>3</v>
      </c>
      <c r="C1065" s="296" t="s">
        <v>697</v>
      </c>
      <c r="D1065" s="296"/>
      <c r="E1065" s="339"/>
      <c r="H1065" s="353" t="s">
        <v>736</v>
      </c>
      <c r="I1065" s="353"/>
      <c r="J1065" s="353"/>
      <c r="K1065" s="353"/>
    </row>
    <row r="1066" spans="1:11" s="68" customFormat="1" ht="30" customHeight="1">
      <c r="A1066" s="107"/>
      <c r="B1066" s="342"/>
      <c r="C1066" s="296"/>
      <c r="D1066" s="296"/>
      <c r="E1066" s="339"/>
      <c r="H1066" s="353"/>
      <c r="I1066" s="353"/>
      <c r="J1066" s="353"/>
      <c r="K1066" s="353"/>
    </row>
    <row r="1067" spans="1:11" s="68" customFormat="1" ht="30" customHeight="1">
      <c r="A1067" s="107">
        <v>3</v>
      </c>
      <c r="B1067" s="341" t="s">
        <v>4</v>
      </c>
      <c r="C1067" s="296"/>
      <c r="D1067" s="296"/>
      <c r="E1067" s="339"/>
      <c r="H1067" s="353"/>
      <c r="I1067" s="353"/>
      <c r="J1067" s="353"/>
      <c r="K1067" s="353"/>
    </row>
    <row r="1068" spans="1:11" s="68" customFormat="1" ht="30" customHeight="1">
      <c r="A1068" s="107"/>
      <c r="B1068" s="342"/>
      <c r="C1068" s="296" t="s">
        <v>762</v>
      </c>
      <c r="D1068" s="296"/>
      <c r="E1068" s="339"/>
    </row>
    <row r="1069" spans="1:11" s="68" customFormat="1" ht="30" customHeight="1">
      <c r="A1069" s="33">
        <v>4</v>
      </c>
      <c r="B1069" s="341" t="s">
        <v>5</v>
      </c>
      <c r="C1069" s="296"/>
      <c r="D1069" s="296"/>
      <c r="E1069" s="339"/>
    </row>
    <row r="1070" spans="1:11" s="68" customFormat="1" ht="30" customHeight="1">
      <c r="A1070" s="107"/>
      <c r="B1070" s="342"/>
      <c r="C1070" s="296"/>
      <c r="D1070" s="296"/>
      <c r="E1070" s="339"/>
    </row>
    <row r="1071" spans="1:11" s="68" customFormat="1" ht="30" customHeight="1">
      <c r="A1071" s="107">
        <v>5</v>
      </c>
      <c r="B1071" s="343" t="s">
        <v>726</v>
      </c>
      <c r="C1071" s="296"/>
      <c r="D1071" s="296"/>
      <c r="E1071" s="339"/>
    </row>
    <row r="1072" spans="1:11" s="68" customFormat="1" ht="30" customHeight="1">
      <c r="A1072" s="107"/>
      <c r="B1072" s="344"/>
      <c r="C1072" s="296"/>
      <c r="D1072" s="296"/>
      <c r="E1072" s="339"/>
    </row>
    <row r="1073" spans="1:5" s="68" customFormat="1" ht="30" customHeight="1">
      <c r="A1073" s="33">
        <v>6</v>
      </c>
      <c r="B1073" s="343" t="s">
        <v>727</v>
      </c>
      <c r="C1073" s="296"/>
      <c r="D1073" s="296"/>
      <c r="E1073" s="339"/>
    </row>
    <row r="1074" spans="1:5" s="68" customFormat="1" ht="30" customHeight="1">
      <c r="A1074" s="107"/>
      <c r="B1074" s="344"/>
      <c r="C1074" s="296"/>
      <c r="D1074" s="296"/>
      <c r="E1074" s="339"/>
    </row>
    <row r="1075" spans="1:5" s="68" customFormat="1" ht="30" customHeight="1">
      <c r="A1075" s="107">
        <v>7</v>
      </c>
      <c r="B1075" s="341" t="s">
        <v>8</v>
      </c>
      <c r="C1075" s="296" t="s">
        <v>711</v>
      </c>
      <c r="D1075" s="296"/>
      <c r="E1075" s="339"/>
    </row>
    <row r="1076" spans="1:5" s="68" customFormat="1" ht="30" customHeight="1">
      <c r="A1076" s="107"/>
      <c r="B1076" s="342"/>
      <c r="C1076" s="296"/>
      <c r="D1076" s="296"/>
      <c r="E1076" s="339"/>
    </row>
    <row r="1077" spans="1:5" s="68" customFormat="1" ht="30" customHeight="1">
      <c r="A1077" s="33">
        <v>8</v>
      </c>
      <c r="B1077" s="341" t="s">
        <v>9</v>
      </c>
      <c r="C1077" s="296"/>
      <c r="D1077" s="296"/>
      <c r="E1077" s="339"/>
    </row>
    <row r="1078" spans="1:5" s="68" customFormat="1" ht="30" customHeight="1">
      <c r="A1078" s="107"/>
      <c r="B1078" s="342"/>
      <c r="C1078" s="296"/>
      <c r="D1078" s="296"/>
      <c r="E1078" s="339"/>
    </row>
    <row r="1079" spans="1:5" s="68" customFormat="1" ht="30" customHeight="1">
      <c r="A1079" s="107">
        <v>9</v>
      </c>
      <c r="B1079" s="341" t="s">
        <v>10</v>
      </c>
      <c r="C1079" s="296"/>
      <c r="D1079" s="296"/>
      <c r="E1079" s="339"/>
    </row>
    <row r="1080" spans="1:5" s="68" customFormat="1" ht="30" customHeight="1">
      <c r="A1080" s="107"/>
      <c r="B1080" s="342"/>
      <c r="C1080" s="296"/>
      <c r="D1080" s="296"/>
      <c r="E1080" s="339"/>
    </row>
    <row r="1081" spans="1:5" s="68" customFormat="1" ht="30" customHeight="1">
      <c r="A1081" s="107">
        <v>10</v>
      </c>
      <c r="B1081" s="100" t="s">
        <v>65</v>
      </c>
      <c r="C1081" s="296">
        <f>VLOOKUP(E1059,PragNondi!$B$9:$J$78,7,0)</f>
        <v>0</v>
      </c>
      <c r="D1081" s="296"/>
      <c r="E1081" s="339"/>
    </row>
    <row r="1082" spans="1:5" s="68" customFormat="1" ht="30" customHeight="1">
      <c r="A1082" s="107">
        <v>11</v>
      </c>
      <c r="B1082" s="100" t="s">
        <v>74</v>
      </c>
      <c r="C1082" s="296">
        <f>VLOOKUP(E1059,PragNondi!$B$9:$J$78,8,0)</f>
        <v>0</v>
      </c>
      <c r="D1082" s="296"/>
      <c r="E1082" s="339"/>
    </row>
    <row r="1083" spans="1:5" s="68" customFormat="1" ht="30" customHeight="1">
      <c r="A1083" s="107">
        <v>12</v>
      </c>
      <c r="B1083" s="100" t="s">
        <v>75</v>
      </c>
      <c r="C1083" s="296">
        <f>VLOOKUP(E1059,PragNondi!$B$9:$J$78,9,0)</f>
        <v>0</v>
      </c>
      <c r="D1083" s="296"/>
      <c r="E1083" s="339"/>
    </row>
    <row r="1084" spans="1:5" s="68" customFormat="1" ht="30" customHeight="1" thickBot="1">
      <c r="A1084" s="108">
        <v>13</v>
      </c>
      <c r="B1084" s="109" t="s">
        <v>76</v>
      </c>
      <c r="C1084" s="289" t="s">
        <v>823</v>
      </c>
      <c r="D1084" s="289"/>
      <c r="E1084" s="340"/>
    </row>
    <row r="1085" spans="1:5" s="68" customFormat="1" ht="30" customHeight="1" thickBot="1"/>
    <row r="1086" spans="1:5" ht="28.5" customHeight="1">
      <c r="A1086" s="101"/>
      <c r="B1086" s="345" t="s">
        <v>1231</v>
      </c>
      <c r="C1086" s="345"/>
      <c r="D1086" s="345"/>
      <c r="E1086" s="346"/>
    </row>
    <row r="1087" spans="1:5" ht="20.25" customHeight="1">
      <c r="A1087" s="102"/>
      <c r="B1087" s="347" t="str">
        <f>students!$G$2</f>
        <v xml:space="preserve">जिल्हा परिषद प्राथमिक शाळा कोपर्डे </v>
      </c>
      <c r="C1087" s="347"/>
      <c r="D1087" s="347"/>
      <c r="E1087" s="348"/>
    </row>
    <row r="1088" spans="1:5" ht="5.25" customHeight="1" thickBot="1">
      <c r="A1088" s="103"/>
      <c r="B1088" s="64"/>
      <c r="C1088" s="349"/>
      <c r="D1088" s="349"/>
      <c r="E1088" s="104"/>
    </row>
    <row r="1089" spans="1:11" ht="20.25" customHeight="1" thickBot="1">
      <c r="A1089" s="102"/>
      <c r="B1089" s="65" t="s">
        <v>52</v>
      </c>
      <c r="C1089" s="350">
        <f>VLOOKUP(E1090,students!$B$8:$D$57,3,0)</f>
        <v>0</v>
      </c>
      <c r="D1089" s="350"/>
      <c r="E1089" s="105" t="s">
        <v>760</v>
      </c>
      <c r="H1089" s="112" t="s">
        <v>730</v>
      </c>
    </row>
    <row r="1090" spans="1:11" ht="20.25" customHeight="1">
      <c r="A1090" s="102"/>
      <c r="B1090" s="65" t="s">
        <v>28</v>
      </c>
      <c r="C1090" s="66" t="str">
        <f>students!$M$2</f>
        <v>पहिली</v>
      </c>
      <c r="D1090" s="65" t="s">
        <v>71</v>
      </c>
      <c r="E1090" s="110">
        <v>36</v>
      </c>
    </row>
    <row r="1091" spans="1:11" ht="6" customHeight="1">
      <c r="A1091" s="102"/>
      <c r="E1091" s="105"/>
    </row>
    <row r="1092" spans="1:11" s="68" customFormat="1" ht="28.5" customHeight="1">
      <c r="A1092" s="351" t="s">
        <v>728</v>
      </c>
      <c r="B1092" s="332"/>
      <c r="C1092" s="332"/>
      <c r="D1092" s="332"/>
      <c r="E1092" s="352"/>
      <c r="H1092" s="280" t="s">
        <v>731</v>
      </c>
      <c r="I1092" s="280"/>
      <c r="J1092" s="280"/>
    </row>
    <row r="1093" spans="1:11" s="68" customFormat="1" ht="16.5" customHeight="1">
      <c r="A1093" s="106"/>
      <c r="B1093" s="99" t="s">
        <v>60</v>
      </c>
      <c r="C1093" s="296" t="s">
        <v>72</v>
      </c>
      <c r="D1093" s="296"/>
      <c r="E1093" s="339"/>
      <c r="H1093" s="280"/>
      <c r="I1093" s="280"/>
      <c r="J1093" s="280"/>
    </row>
    <row r="1094" spans="1:11" s="68" customFormat="1" ht="30" customHeight="1">
      <c r="A1094" s="107">
        <v>1</v>
      </c>
      <c r="B1094" s="341" t="s">
        <v>73</v>
      </c>
      <c r="C1094" s="296" t="s">
        <v>695</v>
      </c>
      <c r="D1094" s="296"/>
      <c r="E1094" s="339"/>
      <c r="H1094" s="280"/>
      <c r="I1094" s="280"/>
      <c r="J1094" s="280"/>
    </row>
    <row r="1095" spans="1:11" s="68" customFormat="1" ht="30" customHeight="1">
      <c r="A1095" s="107"/>
      <c r="B1095" s="342"/>
      <c r="C1095" s="296" t="s">
        <v>702</v>
      </c>
      <c r="D1095" s="296"/>
      <c r="E1095" s="339"/>
    </row>
    <row r="1096" spans="1:11" s="68" customFormat="1" ht="30" customHeight="1">
      <c r="A1096" s="33">
        <v>2</v>
      </c>
      <c r="B1096" s="341" t="s">
        <v>3</v>
      </c>
      <c r="C1096" s="296" t="s">
        <v>697</v>
      </c>
      <c r="D1096" s="296"/>
      <c r="E1096" s="339"/>
      <c r="H1096" s="353" t="s">
        <v>736</v>
      </c>
      <c r="I1096" s="353"/>
      <c r="J1096" s="353"/>
      <c r="K1096" s="353"/>
    </row>
    <row r="1097" spans="1:11" s="68" customFormat="1" ht="30" customHeight="1">
      <c r="A1097" s="107"/>
      <c r="B1097" s="342"/>
      <c r="C1097" s="296"/>
      <c r="D1097" s="296"/>
      <c r="E1097" s="339"/>
      <c r="H1097" s="353"/>
      <c r="I1097" s="353"/>
      <c r="J1097" s="353"/>
      <c r="K1097" s="353"/>
    </row>
    <row r="1098" spans="1:11" s="68" customFormat="1" ht="30" customHeight="1">
      <c r="A1098" s="107">
        <v>3</v>
      </c>
      <c r="B1098" s="341" t="s">
        <v>4</v>
      </c>
      <c r="C1098" s="296"/>
      <c r="D1098" s="296"/>
      <c r="E1098" s="339"/>
      <c r="H1098" s="353"/>
      <c r="I1098" s="353"/>
      <c r="J1098" s="353"/>
      <c r="K1098" s="353"/>
    </row>
    <row r="1099" spans="1:11" s="68" customFormat="1" ht="30" customHeight="1">
      <c r="A1099" s="107"/>
      <c r="B1099" s="342"/>
      <c r="C1099" s="296" t="s">
        <v>762</v>
      </c>
      <c r="D1099" s="296"/>
      <c r="E1099" s="339"/>
    </row>
    <row r="1100" spans="1:11" s="68" customFormat="1" ht="30" customHeight="1">
      <c r="A1100" s="33">
        <v>4</v>
      </c>
      <c r="B1100" s="341" t="s">
        <v>5</v>
      </c>
      <c r="C1100" s="296"/>
      <c r="D1100" s="296"/>
      <c r="E1100" s="339"/>
    </row>
    <row r="1101" spans="1:11" s="68" customFormat="1" ht="30" customHeight="1">
      <c r="A1101" s="107"/>
      <c r="B1101" s="342"/>
      <c r="C1101" s="296"/>
      <c r="D1101" s="296"/>
      <c r="E1101" s="339"/>
    </row>
    <row r="1102" spans="1:11" s="68" customFormat="1" ht="30" customHeight="1">
      <c r="A1102" s="107">
        <v>5</v>
      </c>
      <c r="B1102" s="343" t="s">
        <v>726</v>
      </c>
      <c r="C1102" s="296"/>
      <c r="D1102" s="296"/>
      <c r="E1102" s="339"/>
    </row>
    <row r="1103" spans="1:11" s="68" customFormat="1" ht="30" customHeight="1">
      <c r="A1103" s="107"/>
      <c r="B1103" s="344"/>
      <c r="C1103" s="296"/>
      <c r="D1103" s="296"/>
      <c r="E1103" s="339"/>
    </row>
    <row r="1104" spans="1:11" s="68" customFormat="1" ht="30" customHeight="1">
      <c r="A1104" s="33">
        <v>6</v>
      </c>
      <c r="B1104" s="343" t="s">
        <v>727</v>
      </c>
      <c r="C1104" s="296"/>
      <c r="D1104" s="296"/>
      <c r="E1104" s="339"/>
    </row>
    <row r="1105" spans="1:8" s="68" customFormat="1" ht="30" customHeight="1">
      <c r="A1105" s="107"/>
      <c r="B1105" s="344"/>
      <c r="C1105" s="296"/>
      <c r="D1105" s="296"/>
      <c r="E1105" s="339"/>
    </row>
    <row r="1106" spans="1:8" s="68" customFormat="1" ht="30" customHeight="1">
      <c r="A1106" s="107">
        <v>7</v>
      </c>
      <c r="B1106" s="341" t="s">
        <v>8</v>
      </c>
      <c r="C1106" s="296" t="s">
        <v>711</v>
      </c>
      <c r="D1106" s="296"/>
      <c r="E1106" s="339"/>
    </row>
    <row r="1107" spans="1:8" s="68" customFormat="1" ht="30" customHeight="1">
      <c r="A1107" s="107"/>
      <c r="B1107" s="342"/>
      <c r="C1107" s="296"/>
      <c r="D1107" s="296"/>
      <c r="E1107" s="339"/>
    </row>
    <row r="1108" spans="1:8" s="68" customFormat="1" ht="30" customHeight="1">
      <c r="A1108" s="33">
        <v>8</v>
      </c>
      <c r="B1108" s="341" t="s">
        <v>9</v>
      </c>
      <c r="C1108" s="296"/>
      <c r="D1108" s="296"/>
      <c r="E1108" s="339"/>
    </row>
    <row r="1109" spans="1:8" s="68" customFormat="1" ht="30" customHeight="1">
      <c r="A1109" s="107"/>
      <c r="B1109" s="342"/>
      <c r="C1109" s="296"/>
      <c r="D1109" s="296"/>
      <c r="E1109" s="339"/>
    </row>
    <row r="1110" spans="1:8" s="68" customFormat="1" ht="30" customHeight="1">
      <c r="A1110" s="107">
        <v>9</v>
      </c>
      <c r="B1110" s="341" t="s">
        <v>10</v>
      </c>
      <c r="C1110" s="296"/>
      <c r="D1110" s="296"/>
      <c r="E1110" s="339"/>
    </row>
    <row r="1111" spans="1:8" s="68" customFormat="1" ht="30" customHeight="1">
      <c r="A1111" s="107"/>
      <c r="B1111" s="342"/>
      <c r="C1111" s="296"/>
      <c r="D1111" s="296"/>
      <c r="E1111" s="339"/>
    </row>
    <row r="1112" spans="1:8" s="68" customFormat="1" ht="30" customHeight="1">
      <c r="A1112" s="107">
        <v>10</v>
      </c>
      <c r="B1112" s="100" t="s">
        <v>65</v>
      </c>
      <c r="C1112" s="296">
        <f>VLOOKUP(E1090,PragNondi!$B$9:$J$78,7,0)</f>
        <v>0</v>
      </c>
      <c r="D1112" s="296"/>
      <c r="E1112" s="339"/>
    </row>
    <row r="1113" spans="1:8" s="68" customFormat="1" ht="30" customHeight="1">
      <c r="A1113" s="107">
        <v>11</v>
      </c>
      <c r="B1113" s="100" t="s">
        <v>74</v>
      </c>
      <c r="C1113" s="296">
        <f>VLOOKUP(E1090,PragNondi!$B$9:$J$78,8,0)</f>
        <v>0</v>
      </c>
      <c r="D1113" s="296"/>
      <c r="E1113" s="339"/>
    </row>
    <row r="1114" spans="1:8" s="68" customFormat="1" ht="30" customHeight="1">
      <c r="A1114" s="107">
        <v>12</v>
      </c>
      <c r="B1114" s="100" t="s">
        <v>75</v>
      </c>
      <c r="C1114" s="296">
        <f>VLOOKUP(E1090,PragNondi!$B$9:$J$78,9,0)</f>
        <v>0</v>
      </c>
      <c r="D1114" s="296"/>
      <c r="E1114" s="339"/>
    </row>
    <row r="1115" spans="1:8" s="68" customFormat="1" ht="30" customHeight="1" thickBot="1">
      <c r="A1115" s="108">
        <v>13</v>
      </c>
      <c r="B1115" s="109" t="s">
        <v>76</v>
      </c>
      <c r="C1115" s="289" t="s">
        <v>823</v>
      </c>
      <c r="D1115" s="289"/>
      <c r="E1115" s="340"/>
    </row>
    <row r="1116" spans="1:8" s="68" customFormat="1" ht="30" customHeight="1" thickBot="1"/>
    <row r="1117" spans="1:8" ht="28.5" customHeight="1">
      <c r="A1117" s="101"/>
      <c r="B1117" s="345" t="s">
        <v>1231</v>
      </c>
      <c r="C1117" s="345"/>
      <c r="D1117" s="345"/>
      <c r="E1117" s="346"/>
    </row>
    <row r="1118" spans="1:8" ht="20.25" customHeight="1">
      <c r="A1118" s="102"/>
      <c r="B1118" s="347" t="str">
        <f>students!$G$2</f>
        <v xml:space="preserve">जिल्हा परिषद प्राथमिक शाळा कोपर्डे </v>
      </c>
      <c r="C1118" s="347"/>
      <c r="D1118" s="347"/>
      <c r="E1118" s="348"/>
    </row>
    <row r="1119" spans="1:8" ht="5.25" customHeight="1" thickBot="1">
      <c r="A1119" s="103"/>
      <c r="B1119" s="64"/>
      <c r="C1119" s="349"/>
      <c r="D1119" s="349"/>
      <c r="E1119" s="104"/>
    </row>
    <row r="1120" spans="1:8" ht="20.25" customHeight="1" thickBot="1">
      <c r="A1120" s="102"/>
      <c r="B1120" s="65" t="s">
        <v>52</v>
      </c>
      <c r="C1120" s="350">
        <f>VLOOKUP(E1121,students!$B$8:$D$57,3,0)</f>
        <v>0</v>
      </c>
      <c r="D1120" s="350"/>
      <c r="E1120" s="105" t="s">
        <v>760</v>
      </c>
      <c r="H1120" s="112" t="s">
        <v>730</v>
      </c>
    </row>
    <row r="1121" spans="1:11" ht="20.25" customHeight="1">
      <c r="A1121" s="102"/>
      <c r="B1121" s="65" t="s">
        <v>28</v>
      </c>
      <c r="C1121" s="66" t="str">
        <f>students!$M$2</f>
        <v>पहिली</v>
      </c>
      <c r="D1121" s="65" t="s">
        <v>71</v>
      </c>
      <c r="E1121" s="110">
        <v>37</v>
      </c>
    </row>
    <row r="1122" spans="1:11" ht="6" customHeight="1">
      <c r="A1122" s="102"/>
      <c r="E1122" s="105"/>
    </row>
    <row r="1123" spans="1:11" s="68" customFormat="1" ht="28.5" customHeight="1">
      <c r="A1123" s="351" t="s">
        <v>728</v>
      </c>
      <c r="B1123" s="332"/>
      <c r="C1123" s="332"/>
      <c r="D1123" s="332"/>
      <c r="E1123" s="352"/>
      <c r="H1123" s="280" t="s">
        <v>731</v>
      </c>
      <c r="I1123" s="280"/>
      <c r="J1123" s="280"/>
    </row>
    <row r="1124" spans="1:11" s="68" customFormat="1" ht="16.5" customHeight="1">
      <c r="A1124" s="106"/>
      <c r="B1124" s="99" t="s">
        <v>60</v>
      </c>
      <c r="C1124" s="296" t="s">
        <v>72</v>
      </c>
      <c r="D1124" s="296"/>
      <c r="E1124" s="339"/>
      <c r="H1124" s="280"/>
      <c r="I1124" s="280"/>
      <c r="J1124" s="280"/>
    </row>
    <row r="1125" spans="1:11" s="68" customFormat="1" ht="30" customHeight="1">
      <c r="A1125" s="107">
        <v>1</v>
      </c>
      <c r="B1125" s="341" t="s">
        <v>73</v>
      </c>
      <c r="C1125" s="296" t="s">
        <v>695</v>
      </c>
      <c r="D1125" s="296"/>
      <c r="E1125" s="339"/>
      <c r="H1125" s="280"/>
      <c r="I1125" s="280"/>
      <c r="J1125" s="280"/>
    </row>
    <row r="1126" spans="1:11" s="68" customFormat="1" ht="30" customHeight="1">
      <c r="A1126" s="107"/>
      <c r="B1126" s="342"/>
      <c r="C1126" s="296" t="s">
        <v>702</v>
      </c>
      <c r="D1126" s="296"/>
      <c r="E1126" s="339"/>
    </row>
    <row r="1127" spans="1:11" s="68" customFormat="1" ht="30" customHeight="1">
      <c r="A1127" s="33">
        <v>2</v>
      </c>
      <c r="B1127" s="341" t="s">
        <v>3</v>
      </c>
      <c r="C1127" s="296" t="s">
        <v>697</v>
      </c>
      <c r="D1127" s="296"/>
      <c r="E1127" s="339"/>
      <c r="H1127" s="353" t="s">
        <v>736</v>
      </c>
      <c r="I1127" s="353"/>
      <c r="J1127" s="353"/>
      <c r="K1127" s="353"/>
    </row>
    <row r="1128" spans="1:11" s="68" customFormat="1" ht="30" customHeight="1">
      <c r="A1128" s="107"/>
      <c r="B1128" s="342"/>
      <c r="C1128" s="296"/>
      <c r="D1128" s="296"/>
      <c r="E1128" s="339"/>
      <c r="H1128" s="353"/>
      <c r="I1128" s="353"/>
      <c r="J1128" s="353"/>
      <c r="K1128" s="353"/>
    </row>
    <row r="1129" spans="1:11" s="68" customFormat="1" ht="30" customHeight="1">
      <c r="A1129" s="107">
        <v>3</v>
      </c>
      <c r="B1129" s="341" t="s">
        <v>4</v>
      </c>
      <c r="C1129" s="296"/>
      <c r="D1129" s="296"/>
      <c r="E1129" s="339"/>
      <c r="H1129" s="353"/>
      <c r="I1129" s="353"/>
      <c r="J1129" s="353"/>
      <c r="K1129" s="353"/>
    </row>
    <row r="1130" spans="1:11" s="68" customFormat="1" ht="30" customHeight="1">
      <c r="A1130" s="107"/>
      <c r="B1130" s="342"/>
      <c r="C1130" s="296" t="s">
        <v>762</v>
      </c>
      <c r="D1130" s="296"/>
      <c r="E1130" s="339"/>
    </row>
    <row r="1131" spans="1:11" s="68" customFormat="1" ht="30" customHeight="1">
      <c r="A1131" s="33">
        <v>4</v>
      </c>
      <c r="B1131" s="341" t="s">
        <v>5</v>
      </c>
      <c r="C1131" s="296"/>
      <c r="D1131" s="296"/>
      <c r="E1131" s="339"/>
    </row>
    <row r="1132" spans="1:11" s="68" customFormat="1" ht="30" customHeight="1">
      <c r="A1132" s="107"/>
      <c r="B1132" s="342"/>
      <c r="C1132" s="296"/>
      <c r="D1132" s="296"/>
      <c r="E1132" s="339"/>
    </row>
    <row r="1133" spans="1:11" s="68" customFormat="1" ht="30" customHeight="1">
      <c r="A1133" s="107">
        <v>5</v>
      </c>
      <c r="B1133" s="343" t="s">
        <v>726</v>
      </c>
      <c r="C1133" s="296"/>
      <c r="D1133" s="296"/>
      <c r="E1133" s="339"/>
    </row>
    <row r="1134" spans="1:11" s="68" customFormat="1" ht="30" customHeight="1">
      <c r="A1134" s="107"/>
      <c r="B1134" s="344"/>
      <c r="C1134" s="296"/>
      <c r="D1134" s="296"/>
      <c r="E1134" s="339"/>
    </row>
    <row r="1135" spans="1:11" s="68" customFormat="1" ht="30" customHeight="1">
      <c r="A1135" s="33">
        <v>6</v>
      </c>
      <c r="B1135" s="343" t="s">
        <v>727</v>
      </c>
      <c r="C1135" s="296"/>
      <c r="D1135" s="296"/>
      <c r="E1135" s="339"/>
    </row>
    <row r="1136" spans="1:11" s="68" customFormat="1" ht="30" customHeight="1">
      <c r="A1136" s="107"/>
      <c r="B1136" s="344"/>
      <c r="C1136" s="296"/>
      <c r="D1136" s="296"/>
      <c r="E1136" s="339"/>
    </row>
    <row r="1137" spans="1:8" s="68" customFormat="1" ht="30" customHeight="1">
      <c r="A1137" s="107">
        <v>7</v>
      </c>
      <c r="B1137" s="341" t="s">
        <v>8</v>
      </c>
      <c r="C1137" s="296" t="s">
        <v>711</v>
      </c>
      <c r="D1137" s="296"/>
      <c r="E1137" s="339"/>
    </row>
    <row r="1138" spans="1:8" s="68" customFormat="1" ht="30" customHeight="1">
      <c r="A1138" s="107"/>
      <c r="B1138" s="342"/>
      <c r="C1138" s="296"/>
      <c r="D1138" s="296"/>
      <c r="E1138" s="339"/>
    </row>
    <row r="1139" spans="1:8" s="68" customFormat="1" ht="30" customHeight="1">
      <c r="A1139" s="33">
        <v>8</v>
      </c>
      <c r="B1139" s="341" t="s">
        <v>9</v>
      </c>
      <c r="C1139" s="296"/>
      <c r="D1139" s="296"/>
      <c r="E1139" s="339"/>
    </row>
    <row r="1140" spans="1:8" s="68" customFormat="1" ht="30" customHeight="1">
      <c r="A1140" s="107"/>
      <c r="B1140" s="342"/>
      <c r="C1140" s="296"/>
      <c r="D1140" s="296"/>
      <c r="E1140" s="339"/>
    </row>
    <row r="1141" spans="1:8" s="68" customFormat="1" ht="30" customHeight="1">
      <c r="A1141" s="107">
        <v>9</v>
      </c>
      <c r="B1141" s="341" t="s">
        <v>10</v>
      </c>
      <c r="C1141" s="296"/>
      <c r="D1141" s="296"/>
      <c r="E1141" s="339"/>
    </row>
    <row r="1142" spans="1:8" s="68" customFormat="1" ht="30" customHeight="1">
      <c r="A1142" s="107"/>
      <c r="B1142" s="342"/>
      <c r="C1142" s="296"/>
      <c r="D1142" s="296"/>
      <c r="E1142" s="339"/>
    </row>
    <row r="1143" spans="1:8" s="68" customFormat="1" ht="30" customHeight="1">
      <c r="A1143" s="107">
        <v>10</v>
      </c>
      <c r="B1143" s="100" t="s">
        <v>65</v>
      </c>
      <c r="C1143" s="296">
        <f>VLOOKUP(E1121,PragNondi!$B$9:$J$78,7,0)</f>
        <v>0</v>
      </c>
      <c r="D1143" s="296"/>
      <c r="E1143" s="339"/>
    </row>
    <row r="1144" spans="1:8" s="68" customFormat="1" ht="30" customHeight="1">
      <c r="A1144" s="107">
        <v>11</v>
      </c>
      <c r="B1144" s="100" t="s">
        <v>74</v>
      </c>
      <c r="C1144" s="296">
        <f>VLOOKUP(E1121,PragNondi!$B$9:$J$78,8,0)</f>
        <v>0</v>
      </c>
      <c r="D1144" s="296"/>
      <c r="E1144" s="339"/>
    </row>
    <row r="1145" spans="1:8" s="68" customFormat="1" ht="30" customHeight="1">
      <c r="A1145" s="107">
        <v>12</v>
      </c>
      <c r="B1145" s="100" t="s">
        <v>75</v>
      </c>
      <c r="C1145" s="296">
        <f>VLOOKUP(E1121,PragNondi!$B$9:$J$78,9,0)</f>
        <v>0</v>
      </c>
      <c r="D1145" s="296"/>
      <c r="E1145" s="339"/>
    </row>
    <row r="1146" spans="1:8" s="68" customFormat="1" ht="30" customHeight="1" thickBot="1">
      <c r="A1146" s="108">
        <v>13</v>
      </c>
      <c r="B1146" s="109" t="s">
        <v>76</v>
      </c>
      <c r="C1146" s="289" t="s">
        <v>823</v>
      </c>
      <c r="D1146" s="289"/>
      <c r="E1146" s="340"/>
    </row>
    <row r="1147" spans="1:8" s="68" customFormat="1" ht="30" customHeight="1" thickBot="1"/>
    <row r="1148" spans="1:8" ht="28.5" customHeight="1">
      <c r="A1148" s="101"/>
      <c r="B1148" s="345" t="s">
        <v>1231</v>
      </c>
      <c r="C1148" s="345"/>
      <c r="D1148" s="345"/>
      <c r="E1148" s="346"/>
    </row>
    <row r="1149" spans="1:8" ht="20.25" customHeight="1">
      <c r="A1149" s="102"/>
      <c r="B1149" s="347" t="str">
        <f>students!$G$2</f>
        <v xml:space="preserve">जिल्हा परिषद प्राथमिक शाळा कोपर्डे </v>
      </c>
      <c r="C1149" s="347"/>
      <c r="D1149" s="347"/>
      <c r="E1149" s="348"/>
    </row>
    <row r="1150" spans="1:8" ht="5.25" customHeight="1" thickBot="1">
      <c r="A1150" s="103"/>
      <c r="B1150" s="64"/>
      <c r="C1150" s="349"/>
      <c r="D1150" s="349"/>
      <c r="E1150" s="104"/>
    </row>
    <row r="1151" spans="1:8" ht="20.25" customHeight="1" thickBot="1">
      <c r="A1151" s="102"/>
      <c r="B1151" s="65" t="s">
        <v>52</v>
      </c>
      <c r="C1151" s="350">
        <f>VLOOKUP(E1152,students!$B$8:$D$57,3,0)</f>
        <v>0</v>
      </c>
      <c r="D1151" s="350"/>
      <c r="E1151" s="105" t="s">
        <v>760</v>
      </c>
      <c r="H1151" s="112" t="s">
        <v>730</v>
      </c>
    </row>
    <row r="1152" spans="1:8" ht="20.25" customHeight="1">
      <c r="A1152" s="102"/>
      <c r="B1152" s="65" t="s">
        <v>28</v>
      </c>
      <c r="C1152" s="66" t="str">
        <f>students!$M$2</f>
        <v>पहिली</v>
      </c>
      <c r="D1152" s="65" t="s">
        <v>71</v>
      </c>
      <c r="E1152" s="110">
        <v>38</v>
      </c>
    </row>
    <row r="1153" spans="1:11" ht="6" customHeight="1">
      <c r="A1153" s="102"/>
      <c r="E1153" s="105"/>
    </row>
    <row r="1154" spans="1:11" s="68" customFormat="1" ht="28.5" customHeight="1">
      <c r="A1154" s="351" t="s">
        <v>728</v>
      </c>
      <c r="B1154" s="332"/>
      <c r="C1154" s="332"/>
      <c r="D1154" s="332"/>
      <c r="E1154" s="352"/>
      <c r="H1154" s="280" t="s">
        <v>731</v>
      </c>
      <c r="I1154" s="280"/>
      <c r="J1154" s="280"/>
    </row>
    <row r="1155" spans="1:11" s="68" customFormat="1" ht="16.5" customHeight="1">
      <c r="A1155" s="106"/>
      <c r="B1155" s="99" t="s">
        <v>60</v>
      </c>
      <c r="C1155" s="296" t="s">
        <v>72</v>
      </c>
      <c r="D1155" s="296"/>
      <c r="E1155" s="339"/>
      <c r="H1155" s="280"/>
      <c r="I1155" s="280"/>
      <c r="J1155" s="280"/>
    </row>
    <row r="1156" spans="1:11" s="68" customFormat="1" ht="30" customHeight="1">
      <c r="A1156" s="107">
        <v>1</v>
      </c>
      <c r="B1156" s="341" t="s">
        <v>73</v>
      </c>
      <c r="C1156" s="296" t="s">
        <v>695</v>
      </c>
      <c r="D1156" s="296"/>
      <c r="E1156" s="339"/>
      <c r="H1156" s="280"/>
      <c r="I1156" s="280"/>
      <c r="J1156" s="280"/>
    </row>
    <row r="1157" spans="1:11" s="68" customFormat="1" ht="30" customHeight="1">
      <c r="A1157" s="107"/>
      <c r="B1157" s="342"/>
      <c r="C1157" s="296" t="s">
        <v>702</v>
      </c>
      <c r="D1157" s="296"/>
      <c r="E1157" s="339"/>
    </row>
    <row r="1158" spans="1:11" s="68" customFormat="1" ht="30" customHeight="1">
      <c r="A1158" s="33">
        <v>2</v>
      </c>
      <c r="B1158" s="341" t="s">
        <v>3</v>
      </c>
      <c r="C1158" s="296" t="s">
        <v>697</v>
      </c>
      <c r="D1158" s="296"/>
      <c r="E1158" s="339"/>
      <c r="H1158" s="353" t="s">
        <v>736</v>
      </c>
      <c r="I1158" s="353"/>
      <c r="J1158" s="353"/>
      <c r="K1158" s="353"/>
    </row>
    <row r="1159" spans="1:11" s="68" customFormat="1" ht="30" customHeight="1">
      <c r="A1159" s="107"/>
      <c r="B1159" s="342"/>
      <c r="C1159" s="296"/>
      <c r="D1159" s="296"/>
      <c r="E1159" s="339"/>
      <c r="H1159" s="353"/>
      <c r="I1159" s="353"/>
      <c r="J1159" s="353"/>
      <c r="K1159" s="353"/>
    </row>
    <row r="1160" spans="1:11" s="68" customFormat="1" ht="30" customHeight="1">
      <c r="A1160" s="107">
        <v>3</v>
      </c>
      <c r="B1160" s="341" t="s">
        <v>4</v>
      </c>
      <c r="C1160" s="296"/>
      <c r="D1160" s="296"/>
      <c r="E1160" s="339"/>
      <c r="H1160" s="353"/>
      <c r="I1160" s="353"/>
      <c r="J1160" s="353"/>
      <c r="K1160" s="353"/>
    </row>
    <row r="1161" spans="1:11" s="68" customFormat="1" ht="30" customHeight="1">
      <c r="A1161" s="107"/>
      <c r="B1161" s="342"/>
      <c r="C1161" s="296" t="s">
        <v>762</v>
      </c>
      <c r="D1161" s="296"/>
      <c r="E1161" s="339"/>
    </row>
    <row r="1162" spans="1:11" s="68" customFormat="1" ht="30" customHeight="1">
      <c r="A1162" s="33">
        <v>4</v>
      </c>
      <c r="B1162" s="341" t="s">
        <v>5</v>
      </c>
      <c r="C1162" s="296"/>
      <c r="D1162" s="296"/>
      <c r="E1162" s="339"/>
    </row>
    <row r="1163" spans="1:11" s="68" customFormat="1" ht="30" customHeight="1">
      <c r="A1163" s="107"/>
      <c r="B1163" s="342"/>
      <c r="C1163" s="296"/>
      <c r="D1163" s="296"/>
      <c r="E1163" s="339"/>
    </row>
    <row r="1164" spans="1:11" s="68" customFormat="1" ht="30" customHeight="1">
      <c r="A1164" s="107">
        <v>5</v>
      </c>
      <c r="B1164" s="343" t="s">
        <v>726</v>
      </c>
      <c r="C1164" s="296"/>
      <c r="D1164" s="296"/>
      <c r="E1164" s="339"/>
    </row>
    <row r="1165" spans="1:11" s="68" customFormat="1" ht="30" customHeight="1">
      <c r="A1165" s="107"/>
      <c r="B1165" s="344"/>
      <c r="C1165" s="296"/>
      <c r="D1165" s="296"/>
      <c r="E1165" s="339"/>
    </row>
    <row r="1166" spans="1:11" s="68" customFormat="1" ht="30" customHeight="1">
      <c r="A1166" s="33">
        <v>6</v>
      </c>
      <c r="B1166" s="343" t="s">
        <v>727</v>
      </c>
      <c r="C1166" s="296"/>
      <c r="D1166" s="296"/>
      <c r="E1166" s="339"/>
    </row>
    <row r="1167" spans="1:11" s="68" customFormat="1" ht="30" customHeight="1">
      <c r="A1167" s="107"/>
      <c r="B1167" s="344"/>
      <c r="C1167" s="296"/>
      <c r="D1167" s="296"/>
      <c r="E1167" s="339"/>
    </row>
    <row r="1168" spans="1:11" s="68" customFormat="1" ht="30" customHeight="1">
      <c r="A1168" s="107">
        <v>7</v>
      </c>
      <c r="B1168" s="341" t="s">
        <v>8</v>
      </c>
      <c r="C1168" s="296" t="s">
        <v>711</v>
      </c>
      <c r="D1168" s="296"/>
      <c r="E1168" s="339"/>
    </row>
    <row r="1169" spans="1:8" s="68" customFormat="1" ht="30" customHeight="1">
      <c r="A1169" s="107"/>
      <c r="B1169" s="342"/>
      <c r="C1169" s="296"/>
      <c r="D1169" s="296"/>
      <c r="E1169" s="339"/>
    </row>
    <row r="1170" spans="1:8" s="68" customFormat="1" ht="30" customHeight="1">
      <c r="A1170" s="33">
        <v>8</v>
      </c>
      <c r="B1170" s="341" t="s">
        <v>9</v>
      </c>
      <c r="C1170" s="296"/>
      <c r="D1170" s="296"/>
      <c r="E1170" s="339"/>
    </row>
    <row r="1171" spans="1:8" s="68" customFormat="1" ht="30" customHeight="1">
      <c r="A1171" s="107"/>
      <c r="B1171" s="342"/>
      <c r="C1171" s="296"/>
      <c r="D1171" s="296"/>
      <c r="E1171" s="339"/>
    </row>
    <row r="1172" spans="1:8" s="68" customFormat="1" ht="30" customHeight="1">
      <c r="A1172" s="107">
        <v>9</v>
      </c>
      <c r="B1172" s="341" t="s">
        <v>10</v>
      </c>
      <c r="C1172" s="296"/>
      <c r="D1172" s="296"/>
      <c r="E1172" s="339"/>
    </row>
    <row r="1173" spans="1:8" s="68" customFormat="1" ht="30" customHeight="1">
      <c r="A1173" s="107"/>
      <c r="B1173" s="342"/>
      <c r="C1173" s="296"/>
      <c r="D1173" s="296"/>
      <c r="E1173" s="339"/>
    </row>
    <row r="1174" spans="1:8" s="68" customFormat="1" ht="30" customHeight="1">
      <c r="A1174" s="107">
        <v>10</v>
      </c>
      <c r="B1174" s="100" t="s">
        <v>65</v>
      </c>
      <c r="C1174" s="296">
        <f>VLOOKUP(E1152,PragNondi!$B$9:$J$78,7,0)</f>
        <v>0</v>
      </c>
      <c r="D1174" s="296"/>
      <c r="E1174" s="339"/>
    </row>
    <row r="1175" spans="1:8" s="68" customFormat="1" ht="30" customHeight="1">
      <c r="A1175" s="107">
        <v>11</v>
      </c>
      <c r="B1175" s="100" t="s">
        <v>74</v>
      </c>
      <c r="C1175" s="296">
        <f>VLOOKUP(E1152,PragNondi!$B$9:$J$78,8,0)</f>
        <v>0</v>
      </c>
      <c r="D1175" s="296"/>
      <c r="E1175" s="339"/>
    </row>
    <row r="1176" spans="1:8" s="68" customFormat="1" ht="30" customHeight="1">
      <c r="A1176" s="107">
        <v>12</v>
      </c>
      <c r="B1176" s="100" t="s">
        <v>75</v>
      </c>
      <c r="C1176" s="296">
        <f>VLOOKUP(E1152,PragNondi!$B$9:$J$78,9,0)</f>
        <v>0</v>
      </c>
      <c r="D1176" s="296"/>
      <c r="E1176" s="339"/>
    </row>
    <row r="1177" spans="1:8" s="68" customFormat="1" ht="30" customHeight="1" thickBot="1">
      <c r="A1177" s="108">
        <v>13</v>
      </c>
      <c r="B1177" s="109" t="s">
        <v>76</v>
      </c>
      <c r="C1177" s="289" t="s">
        <v>823</v>
      </c>
      <c r="D1177" s="289"/>
      <c r="E1177" s="340"/>
    </row>
    <row r="1178" spans="1:8" s="68" customFormat="1" ht="30" customHeight="1" thickBot="1"/>
    <row r="1179" spans="1:8" ht="28.5" customHeight="1">
      <c r="A1179" s="101"/>
      <c r="B1179" s="345" t="s">
        <v>1231</v>
      </c>
      <c r="C1179" s="345"/>
      <c r="D1179" s="345"/>
      <c r="E1179" s="346"/>
    </row>
    <row r="1180" spans="1:8" ht="20.25" customHeight="1">
      <c r="A1180" s="102"/>
      <c r="B1180" s="347" t="str">
        <f>students!$G$2</f>
        <v xml:space="preserve">जिल्हा परिषद प्राथमिक शाळा कोपर्डे </v>
      </c>
      <c r="C1180" s="347"/>
      <c r="D1180" s="347"/>
      <c r="E1180" s="348"/>
    </row>
    <row r="1181" spans="1:8" ht="5.25" customHeight="1" thickBot="1">
      <c r="A1181" s="103"/>
      <c r="B1181" s="64"/>
      <c r="C1181" s="349"/>
      <c r="D1181" s="349"/>
      <c r="E1181" s="104"/>
    </row>
    <row r="1182" spans="1:8" ht="20.25" customHeight="1" thickBot="1">
      <c r="A1182" s="102"/>
      <c r="B1182" s="65" t="s">
        <v>52</v>
      </c>
      <c r="C1182" s="350">
        <f>VLOOKUP(E1183,students!$B$8:$D$57,3,0)</f>
        <v>0</v>
      </c>
      <c r="D1182" s="350"/>
      <c r="E1182" s="105" t="s">
        <v>760</v>
      </c>
      <c r="H1182" s="112" t="s">
        <v>730</v>
      </c>
    </row>
    <row r="1183" spans="1:8" ht="20.25" customHeight="1">
      <c r="A1183" s="102"/>
      <c r="B1183" s="65" t="s">
        <v>28</v>
      </c>
      <c r="C1183" s="66" t="str">
        <f>students!$M$2</f>
        <v>पहिली</v>
      </c>
      <c r="D1183" s="65" t="s">
        <v>71</v>
      </c>
      <c r="E1183" s="110">
        <v>39</v>
      </c>
    </row>
    <row r="1184" spans="1:8" ht="6" customHeight="1">
      <c r="A1184" s="102"/>
      <c r="E1184" s="105"/>
    </row>
    <row r="1185" spans="1:11" s="68" customFormat="1" ht="28.5" customHeight="1">
      <c r="A1185" s="351" t="s">
        <v>728</v>
      </c>
      <c r="B1185" s="332"/>
      <c r="C1185" s="332"/>
      <c r="D1185" s="332"/>
      <c r="E1185" s="352"/>
      <c r="H1185" s="280" t="s">
        <v>731</v>
      </c>
      <c r="I1185" s="280"/>
      <c r="J1185" s="280"/>
    </row>
    <row r="1186" spans="1:11" s="68" customFormat="1" ht="16.5" customHeight="1">
      <c r="A1186" s="106"/>
      <c r="B1186" s="99" t="s">
        <v>60</v>
      </c>
      <c r="C1186" s="296" t="s">
        <v>72</v>
      </c>
      <c r="D1186" s="296"/>
      <c r="E1186" s="339"/>
      <c r="H1186" s="280"/>
      <c r="I1186" s="280"/>
      <c r="J1186" s="280"/>
    </row>
    <row r="1187" spans="1:11" s="68" customFormat="1" ht="30" customHeight="1">
      <c r="A1187" s="107">
        <v>1</v>
      </c>
      <c r="B1187" s="341" t="s">
        <v>73</v>
      </c>
      <c r="C1187" s="296" t="s">
        <v>695</v>
      </c>
      <c r="D1187" s="296"/>
      <c r="E1187" s="339"/>
      <c r="H1187" s="280"/>
      <c r="I1187" s="280"/>
      <c r="J1187" s="280"/>
    </row>
    <row r="1188" spans="1:11" s="68" customFormat="1" ht="30" customHeight="1">
      <c r="A1188" s="107"/>
      <c r="B1188" s="342"/>
      <c r="C1188" s="296" t="s">
        <v>702</v>
      </c>
      <c r="D1188" s="296"/>
      <c r="E1188" s="339"/>
    </row>
    <row r="1189" spans="1:11" s="68" customFormat="1" ht="30" customHeight="1">
      <c r="A1189" s="33">
        <v>2</v>
      </c>
      <c r="B1189" s="341" t="s">
        <v>3</v>
      </c>
      <c r="C1189" s="296" t="s">
        <v>697</v>
      </c>
      <c r="D1189" s="296"/>
      <c r="E1189" s="339"/>
      <c r="H1189" s="353" t="s">
        <v>736</v>
      </c>
      <c r="I1189" s="353"/>
      <c r="J1189" s="353"/>
      <c r="K1189" s="353"/>
    </row>
    <row r="1190" spans="1:11" s="68" customFormat="1" ht="30" customHeight="1">
      <c r="A1190" s="107"/>
      <c r="B1190" s="342"/>
      <c r="C1190" s="296"/>
      <c r="D1190" s="296"/>
      <c r="E1190" s="339"/>
      <c r="H1190" s="353"/>
      <c r="I1190" s="353"/>
      <c r="J1190" s="353"/>
      <c r="K1190" s="353"/>
    </row>
    <row r="1191" spans="1:11" s="68" customFormat="1" ht="30" customHeight="1">
      <c r="A1191" s="107">
        <v>3</v>
      </c>
      <c r="B1191" s="341" t="s">
        <v>4</v>
      </c>
      <c r="C1191" s="296"/>
      <c r="D1191" s="296"/>
      <c r="E1191" s="339"/>
      <c r="H1191" s="353"/>
      <c r="I1191" s="353"/>
      <c r="J1191" s="353"/>
      <c r="K1191" s="353"/>
    </row>
    <row r="1192" spans="1:11" s="68" customFormat="1" ht="30" customHeight="1">
      <c r="A1192" s="107"/>
      <c r="B1192" s="342"/>
      <c r="C1192" s="296" t="s">
        <v>762</v>
      </c>
      <c r="D1192" s="296"/>
      <c r="E1192" s="339"/>
    </row>
    <row r="1193" spans="1:11" s="68" customFormat="1" ht="30" customHeight="1">
      <c r="A1193" s="33">
        <v>4</v>
      </c>
      <c r="B1193" s="341" t="s">
        <v>5</v>
      </c>
      <c r="C1193" s="296"/>
      <c r="D1193" s="296"/>
      <c r="E1193" s="339"/>
    </row>
    <row r="1194" spans="1:11" s="68" customFormat="1" ht="30" customHeight="1">
      <c r="A1194" s="107"/>
      <c r="B1194" s="342"/>
      <c r="C1194" s="296"/>
      <c r="D1194" s="296"/>
      <c r="E1194" s="339"/>
    </row>
    <row r="1195" spans="1:11" s="68" customFormat="1" ht="30" customHeight="1">
      <c r="A1195" s="107">
        <v>5</v>
      </c>
      <c r="B1195" s="343" t="s">
        <v>726</v>
      </c>
      <c r="C1195" s="296"/>
      <c r="D1195" s="296"/>
      <c r="E1195" s="339"/>
    </row>
    <row r="1196" spans="1:11" s="68" customFormat="1" ht="30" customHeight="1">
      <c r="A1196" s="107"/>
      <c r="B1196" s="344"/>
      <c r="C1196" s="296"/>
      <c r="D1196" s="296"/>
      <c r="E1196" s="339"/>
    </row>
    <row r="1197" spans="1:11" s="68" customFormat="1" ht="30" customHeight="1">
      <c r="A1197" s="33">
        <v>6</v>
      </c>
      <c r="B1197" s="343" t="s">
        <v>727</v>
      </c>
      <c r="C1197" s="296"/>
      <c r="D1197" s="296"/>
      <c r="E1197" s="339"/>
    </row>
    <row r="1198" spans="1:11" s="68" customFormat="1" ht="30" customHeight="1">
      <c r="A1198" s="107"/>
      <c r="B1198" s="344"/>
      <c r="C1198" s="296"/>
      <c r="D1198" s="296"/>
      <c r="E1198" s="339"/>
    </row>
    <row r="1199" spans="1:11" s="68" customFormat="1" ht="30" customHeight="1">
      <c r="A1199" s="107">
        <v>7</v>
      </c>
      <c r="B1199" s="341" t="s">
        <v>8</v>
      </c>
      <c r="C1199" s="296" t="s">
        <v>711</v>
      </c>
      <c r="D1199" s="296"/>
      <c r="E1199" s="339"/>
    </row>
    <row r="1200" spans="1:11" s="68" customFormat="1" ht="30" customHeight="1">
      <c r="A1200" s="107"/>
      <c r="B1200" s="342"/>
      <c r="C1200" s="296"/>
      <c r="D1200" s="296"/>
      <c r="E1200" s="339"/>
    </row>
    <row r="1201" spans="1:10" s="68" customFormat="1" ht="30" customHeight="1">
      <c r="A1201" s="33">
        <v>8</v>
      </c>
      <c r="B1201" s="341" t="s">
        <v>9</v>
      </c>
      <c r="C1201" s="296"/>
      <c r="D1201" s="296"/>
      <c r="E1201" s="339"/>
    </row>
    <row r="1202" spans="1:10" s="68" customFormat="1" ht="30" customHeight="1">
      <c r="A1202" s="107"/>
      <c r="B1202" s="342"/>
      <c r="C1202" s="296"/>
      <c r="D1202" s="296"/>
      <c r="E1202" s="339"/>
    </row>
    <row r="1203" spans="1:10" s="68" customFormat="1" ht="30" customHeight="1">
      <c r="A1203" s="107">
        <v>9</v>
      </c>
      <c r="B1203" s="341" t="s">
        <v>10</v>
      </c>
      <c r="C1203" s="296"/>
      <c r="D1203" s="296"/>
      <c r="E1203" s="339"/>
    </row>
    <row r="1204" spans="1:10" s="68" customFormat="1" ht="30" customHeight="1">
      <c r="A1204" s="107"/>
      <c r="B1204" s="342"/>
      <c r="C1204" s="296"/>
      <c r="D1204" s="296"/>
      <c r="E1204" s="339"/>
    </row>
    <row r="1205" spans="1:10" s="68" customFormat="1" ht="30" customHeight="1">
      <c r="A1205" s="107">
        <v>10</v>
      </c>
      <c r="B1205" s="100" t="s">
        <v>65</v>
      </c>
      <c r="C1205" s="296">
        <f>VLOOKUP(E1183,PragNondi!$B$9:$J$78,7,0)</f>
        <v>0</v>
      </c>
      <c r="D1205" s="296"/>
      <c r="E1205" s="339"/>
    </row>
    <row r="1206" spans="1:10" s="68" customFormat="1" ht="30" customHeight="1">
      <c r="A1206" s="107">
        <v>11</v>
      </c>
      <c r="B1206" s="100" t="s">
        <v>74</v>
      </c>
      <c r="C1206" s="296">
        <f>VLOOKUP(E1183,PragNondi!$B$9:$J$78,8,0)</f>
        <v>0</v>
      </c>
      <c r="D1206" s="296"/>
      <c r="E1206" s="339"/>
    </row>
    <row r="1207" spans="1:10" s="68" customFormat="1" ht="30" customHeight="1">
      <c r="A1207" s="107">
        <v>12</v>
      </c>
      <c r="B1207" s="100" t="s">
        <v>75</v>
      </c>
      <c r="C1207" s="296">
        <f>VLOOKUP(E1183,PragNondi!$B$9:$J$78,9,0)</f>
        <v>0</v>
      </c>
      <c r="D1207" s="296"/>
      <c r="E1207" s="339"/>
    </row>
    <row r="1208" spans="1:10" s="68" customFormat="1" ht="30" customHeight="1" thickBot="1">
      <c r="A1208" s="108">
        <v>13</v>
      </c>
      <c r="B1208" s="109" t="s">
        <v>76</v>
      </c>
      <c r="C1208" s="289" t="s">
        <v>823</v>
      </c>
      <c r="D1208" s="289"/>
      <c r="E1208" s="340"/>
    </row>
    <row r="1209" spans="1:10" s="68" customFormat="1" ht="30" customHeight="1" thickBot="1"/>
    <row r="1210" spans="1:10" ht="28.5" customHeight="1">
      <c r="A1210" s="101"/>
      <c r="B1210" s="345" t="s">
        <v>1231</v>
      </c>
      <c r="C1210" s="345"/>
      <c r="D1210" s="345"/>
      <c r="E1210" s="346"/>
    </row>
    <row r="1211" spans="1:10" ht="20.25" customHeight="1">
      <c r="A1211" s="102"/>
      <c r="B1211" s="347" t="str">
        <f>students!$G$2</f>
        <v xml:space="preserve">जिल्हा परिषद प्राथमिक शाळा कोपर्डे </v>
      </c>
      <c r="C1211" s="347"/>
      <c r="D1211" s="347"/>
      <c r="E1211" s="348"/>
    </row>
    <row r="1212" spans="1:10" ht="5.25" customHeight="1" thickBot="1">
      <c r="A1212" s="103"/>
      <c r="B1212" s="64"/>
      <c r="C1212" s="349"/>
      <c r="D1212" s="349"/>
      <c r="E1212" s="104"/>
    </row>
    <row r="1213" spans="1:10" ht="20.25" customHeight="1" thickBot="1">
      <c r="A1213" s="102"/>
      <c r="B1213" s="65" t="s">
        <v>52</v>
      </c>
      <c r="C1213" s="350">
        <f>VLOOKUP(E1214,students!$B$8:$D$57,3,0)</f>
        <v>0</v>
      </c>
      <c r="D1213" s="350"/>
      <c r="E1213" s="105" t="s">
        <v>760</v>
      </c>
      <c r="H1213" s="112" t="s">
        <v>730</v>
      </c>
    </row>
    <row r="1214" spans="1:10" ht="20.25" customHeight="1">
      <c r="A1214" s="102"/>
      <c r="B1214" s="65" t="s">
        <v>28</v>
      </c>
      <c r="C1214" s="66" t="str">
        <f>students!$M$2</f>
        <v>पहिली</v>
      </c>
      <c r="D1214" s="65" t="s">
        <v>71</v>
      </c>
      <c r="E1214" s="110">
        <v>40</v>
      </c>
    </row>
    <row r="1215" spans="1:10" ht="6" customHeight="1">
      <c r="A1215" s="102"/>
      <c r="E1215" s="105"/>
    </row>
    <row r="1216" spans="1:10" s="68" customFormat="1" ht="28.5" customHeight="1">
      <c r="A1216" s="351" t="s">
        <v>728</v>
      </c>
      <c r="B1216" s="332"/>
      <c r="C1216" s="332"/>
      <c r="D1216" s="332"/>
      <c r="E1216" s="352"/>
      <c r="H1216" s="280" t="s">
        <v>731</v>
      </c>
      <c r="I1216" s="280"/>
      <c r="J1216" s="280"/>
    </row>
    <row r="1217" spans="1:11" s="68" customFormat="1" ht="16.5" customHeight="1">
      <c r="A1217" s="106"/>
      <c r="B1217" s="99" t="s">
        <v>60</v>
      </c>
      <c r="C1217" s="296" t="s">
        <v>72</v>
      </c>
      <c r="D1217" s="296"/>
      <c r="E1217" s="339"/>
      <c r="H1217" s="280"/>
      <c r="I1217" s="280"/>
      <c r="J1217" s="280"/>
    </row>
    <row r="1218" spans="1:11" s="68" customFormat="1" ht="30" customHeight="1">
      <c r="A1218" s="107">
        <v>1</v>
      </c>
      <c r="B1218" s="341" t="s">
        <v>73</v>
      </c>
      <c r="C1218" s="296" t="s">
        <v>695</v>
      </c>
      <c r="D1218" s="296"/>
      <c r="E1218" s="339"/>
      <c r="H1218" s="280"/>
      <c r="I1218" s="280"/>
      <c r="J1218" s="280"/>
    </row>
    <row r="1219" spans="1:11" s="68" customFormat="1" ht="30" customHeight="1">
      <c r="A1219" s="107"/>
      <c r="B1219" s="342"/>
      <c r="C1219" s="296" t="s">
        <v>702</v>
      </c>
      <c r="D1219" s="296"/>
      <c r="E1219" s="339"/>
    </row>
    <row r="1220" spans="1:11" s="68" customFormat="1" ht="30" customHeight="1">
      <c r="A1220" s="33">
        <v>2</v>
      </c>
      <c r="B1220" s="341" t="s">
        <v>3</v>
      </c>
      <c r="C1220" s="296" t="s">
        <v>697</v>
      </c>
      <c r="D1220" s="296"/>
      <c r="E1220" s="339"/>
      <c r="H1220" s="353" t="s">
        <v>736</v>
      </c>
      <c r="I1220" s="353"/>
      <c r="J1220" s="353"/>
      <c r="K1220" s="353"/>
    </row>
    <row r="1221" spans="1:11" s="68" customFormat="1" ht="30" customHeight="1">
      <c r="A1221" s="107"/>
      <c r="B1221" s="342"/>
      <c r="C1221" s="296"/>
      <c r="D1221" s="296"/>
      <c r="E1221" s="339"/>
      <c r="H1221" s="353"/>
      <c r="I1221" s="353"/>
      <c r="J1221" s="353"/>
      <c r="K1221" s="353"/>
    </row>
    <row r="1222" spans="1:11" s="68" customFormat="1" ht="30" customHeight="1">
      <c r="A1222" s="107">
        <v>3</v>
      </c>
      <c r="B1222" s="341" t="s">
        <v>4</v>
      </c>
      <c r="C1222" s="296"/>
      <c r="D1222" s="296"/>
      <c r="E1222" s="339"/>
      <c r="H1222" s="353"/>
      <c r="I1222" s="353"/>
      <c r="J1222" s="353"/>
      <c r="K1222" s="353"/>
    </row>
    <row r="1223" spans="1:11" s="68" customFormat="1" ht="30" customHeight="1">
      <c r="A1223" s="107"/>
      <c r="B1223" s="342"/>
      <c r="C1223" s="296" t="s">
        <v>762</v>
      </c>
      <c r="D1223" s="296"/>
      <c r="E1223" s="339"/>
    </row>
    <row r="1224" spans="1:11" s="68" customFormat="1" ht="30" customHeight="1">
      <c r="A1224" s="33">
        <v>4</v>
      </c>
      <c r="B1224" s="341" t="s">
        <v>5</v>
      </c>
      <c r="C1224" s="296"/>
      <c r="D1224" s="296"/>
      <c r="E1224" s="339"/>
    </row>
    <row r="1225" spans="1:11" s="68" customFormat="1" ht="30" customHeight="1">
      <c r="A1225" s="107"/>
      <c r="B1225" s="342"/>
      <c r="C1225" s="296"/>
      <c r="D1225" s="296"/>
      <c r="E1225" s="339"/>
    </row>
    <row r="1226" spans="1:11" s="68" customFormat="1" ht="30" customHeight="1">
      <c r="A1226" s="107">
        <v>5</v>
      </c>
      <c r="B1226" s="343" t="s">
        <v>726</v>
      </c>
      <c r="C1226" s="296"/>
      <c r="D1226" s="296"/>
      <c r="E1226" s="339"/>
    </row>
    <row r="1227" spans="1:11" s="68" customFormat="1" ht="30" customHeight="1">
      <c r="A1227" s="107"/>
      <c r="B1227" s="344"/>
      <c r="C1227" s="296"/>
      <c r="D1227" s="296"/>
      <c r="E1227" s="339"/>
    </row>
    <row r="1228" spans="1:11" s="68" customFormat="1" ht="30" customHeight="1">
      <c r="A1228" s="33">
        <v>6</v>
      </c>
      <c r="B1228" s="343" t="s">
        <v>727</v>
      </c>
      <c r="C1228" s="296"/>
      <c r="D1228" s="296"/>
      <c r="E1228" s="339"/>
    </row>
    <row r="1229" spans="1:11" s="68" customFormat="1" ht="30" customHeight="1">
      <c r="A1229" s="107"/>
      <c r="B1229" s="344"/>
      <c r="C1229" s="296"/>
      <c r="D1229" s="296"/>
      <c r="E1229" s="339"/>
    </row>
    <row r="1230" spans="1:11" s="68" customFormat="1" ht="30" customHeight="1">
      <c r="A1230" s="107">
        <v>7</v>
      </c>
      <c r="B1230" s="341" t="s">
        <v>8</v>
      </c>
      <c r="C1230" s="296" t="s">
        <v>711</v>
      </c>
      <c r="D1230" s="296"/>
      <c r="E1230" s="339"/>
    </row>
    <row r="1231" spans="1:11" s="68" customFormat="1" ht="30" customHeight="1">
      <c r="A1231" s="107"/>
      <c r="B1231" s="342"/>
      <c r="C1231" s="296"/>
      <c r="D1231" s="296"/>
      <c r="E1231" s="339"/>
    </row>
    <row r="1232" spans="1:11" s="68" customFormat="1" ht="30" customHeight="1">
      <c r="A1232" s="33">
        <v>8</v>
      </c>
      <c r="B1232" s="341" t="s">
        <v>9</v>
      </c>
      <c r="C1232" s="296"/>
      <c r="D1232" s="296"/>
      <c r="E1232" s="339"/>
    </row>
    <row r="1233" spans="1:10" s="68" customFormat="1" ht="30" customHeight="1">
      <c r="A1233" s="107"/>
      <c r="B1233" s="342"/>
      <c r="C1233" s="296"/>
      <c r="D1233" s="296"/>
      <c r="E1233" s="339"/>
    </row>
    <row r="1234" spans="1:10" s="68" customFormat="1" ht="30" customHeight="1">
      <c r="A1234" s="107">
        <v>9</v>
      </c>
      <c r="B1234" s="341" t="s">
        <v>10</v>
      </c>
      <c r="C1234" s="296"/>
      <c r="D1234" s="296"/>
      <c r="E1234" s="339"/>
    </row>
    <row r="1235" spans="1:10" s="68" customFormat="1" ht="30" customHeight="1">
      <c r="A1235" s="107"/>
      <c r="B1235" s="342"/>
      <c r="C1235" s="296"/>
      <c r="D1235" s="296"/>
      <c r="E1235" s="339"/>
    </row>
    <row r="1236" spans="1:10" s="68" customFormat="1" ht="30" customHeight="1">
      <c r="A1236" s="107">
        <v>10</v>
      </c>
      <c r="B1236" s="100" t="s">
        <v>65</v>
      </c>
      <c r="C1236" s="296">
        <f>VLOOKUP(E1214,PragNondi!$B$9:$J$78,7,0)</f>
        <v>0</v>
      </c>
      <c r="D1236" s="296"/>
      <c r="E1236" s="339"/>
    </row>
    <row r="1237" spans="1:10" s="68" customFormat="1" ht="30" customHeight="1">
      <c r="A1237" s="107">
        <v>11</v>
      </c>
      <c r="B1237" s="100" t="s">
        <v>74</v>
      </c>
      <c r="C1237" s="296">
        <f>VLOOKUP(E1214,PragNondi!$B$9:$J$78,8,0)</f>
        <v>0</v>
      </c>
      <c r="D1237" s="296"/>
      <c r="E1237" s="339"/>
    </row>
    <row r="1238" spans="1:10" s="68" customFormat="1" ht="30" customHeight="1">
      <c r="A1238" s="107">
        <v>12</v>
      </c>
      <c r="B1238" s="100" t="s">
        <v>75</v>
      </c>
      <c r="C1238" s="296">
        <f>VLOOKUP(E1214,PragNondi!$B$9:$J$78,9,0)</f>
        <v>0</v>
      </c>
      <c r="D1238" s="296"/>
      <c r="E1238" s="339"/>
    </row>
    <row r="1239" spans="1:10" s="68" customFormat="1" ht="30" customHeight="1" thickBot="1">
      <c r="A1239" s="108">
        <v>13</v>
      </c>
      <c r="B1239" s="109" t="s">
        <v>76</v>
      </c>
      <c r="C1239" s="289" t="s">
        <v>823</v>
      </c>
      <c r="D1239" s="289"/>
      <c r="E1239" s="340"/>
    </row>
    <row r="1240" spans="1:10" s="68" customFormat="1" ht="30" customHeight="1" thickBot="1"/>
    <row r="1241" spans="1:10" ht="28.5" customHeight="1">
      <c r="A1241" s="101"/>
      <c r="B1241" s="345" t="s">
        <v>1231</v>
      </c>
      <c r="C1241" s="345"/>
      <c r="D1241" s="345"/>
      <c r="E1241" s="346"/>
    </row>
    <row r="1242" spans="1:10" ht="20.25" customHeight="1">
      <c r="A1242" s="102"/>
      <c r="B1242" s="347" t="str">
        <f>students!$G$2</f>
        <v xml:space="preserve">जिल्हा परिषद प्राथमिक शाळा कोपर्डे </v>
      </c>
      <c r="C1242" s="347"/>
      <c r="D1242" s="347"/>
      <c r="E1242" s="348"/>
    </row>
    <row r="1243" spans="1:10" ht="5.25" customHeight="1" thickBot="1">
      <c r="A1243" s="103"/>
      <c r="B1243" s="64"/>
      <c r="C1243" s="349"/>
      <c r="D1243" s="349"/>
      <c r="E1243" s="104"/>
    </row>
    <row r="1244" spans="1:10" ht="20.25" customHeight="1" thickBot="1">
      <c r="A1244" s="102"/>
      <c r="B1244" s="65" t="s">
        <v>52</v>
      </c>
      <c r="C1244" s="350">
        <f>VLOOKUP(E1245,students!$B$8:$D$57,3,0)</f>
        <v>0</v>
      </c>
      <c r="D1244" s="350"/>
      <c r="E1244" s="105" t="s">
        <v>760</v>
      </c>
      <c r="H1244" s="112" t="s">
        <v>730</v>
      </c>
    </row>
    <row r="1245" spans="1:10" ht="20.25" customHeight="1">
      <c r="A1245" s="102"/>
      <c r="B1245" s="65" t="s">
        <v>28</v>
      </c>
      <c r="C1245" s="66" t="str">
        <f>students!$M$2</f>
        <v>पहिली</v>
      </c>
      <c r="D1245" s="65" t="s">
        <v>71</v>
      </c>
      <c r="E1245" s="110">
        <v>41</v>
      </c>
    </row>
    <row r="1246" spans="1:10" ht="6" customHeight="1">
      <c r="A1246" s="102"/>
      <c r="E1246" s="105"/>
    </row>
    <row r="1247" spans="1:10" s="68" customFormat="1" ht="28.5" customHeight="1">
      <c r="A1247" s="351" t="s">
        <v>728</v>
      </c>
      <c r="B1247" s="332"/>
      <c r="C1247" s="332"/>
      <c r="D1247" s="332"/>
      <c r="E1247" s="352"/>
      <c r="H1247" s="280" t="s">
        <v>731</v>
      </c>
      <c r="I1247" s="280"/>
      <c r="J1247" s="280"/>
    </row>
    <row r="1248" spans="1:10" s="68" customFormat="1" ht="16.5" customHeight="1">
      <c r="A1248" s="106"/>
      <c r="B1248" s="99" t="s">
        <v>60</v>
      </c>
      <c r="C1248" s="296" t="s">
        <v>72</v>
      </c>
      <c r="D1248" s="296"/>
      <c r="E1248" s="339"/>
      <c r="H1248" s="280"/>
      <c r="I1248" s="280"/>
      <c r="J1248" s="280"/>
    </row>
    <row r="1249" spans="1:11" s="68" customFormat="1" ht="30" customHeight="1">
      <c r="A1249" s="107">
        <v>1</v>
      </c>
      <c r="B1249" s="341" t="s">
        <v>73</v>
      </c>
      <c r="C1249" s="296" t="s">
        <v>695</v>
      </c>
      <c r="D1249" s="296"/>
      <c r="E1249" s="339"/>
      <c r="H1249" s="280"/>
      <c r="I1249" s="280"/>
      <c r="J1249" s="280"/>
    </row>
    <row r="1250" spans="1:11" s="68" customFormat="1" ht="30" customHeight="1">
      <c r="A1250" s="107"/>
      <c r="B1250" s="342"/>
      <c r="C1250" s="296" t="s">
        <v>702</v>
      </c>
      <c r="D1250" s="296"/>
      <c r="E1250" s="339"/>
    </row>
    <row r="1251" spans="1:11" s="68" customFormat="1" ht="30" customHeight="1">
      <c r="A1251" s="33">
        <v>2</v>
      </c>
      <c r="B1251" s="341" t="s">
        <v>3</v>
      </c>
      <c r="C1251" s="296" t="s">
        <v>697</v>
      </c>
      <c r="D1251" s="296"/>
      <c r="E1251" s="339"/>
      <c r="H1251" s="353" t="s">
        <v>736</v>
      </c>
      <c r="I1251" s="353"/>
      <c r="J1251" s="353"/>
      <c r="K1251" s="353"/>
    </row>
    <row r="1252" spans="1:11" s="68" customFormat="1" ht="30" customHeight="1">
      <c r="A1252" s="107"/>
      <c r="B1252" s="342"/>
      <c r="C1252" s="296"/>
      <c r="D1252" s="296"/>
      <c r="E1252" s="339"/>
      <c r="H1252" s="353"/>
      <c r="I1252" s="353"/>
      <c r="J1252" s="353"/>
      <c r="K1252" s="353"/>
    </row>
    <row r="1253" spans="1:11" s="68" customFormat="1" ht="30" customHeight="1">
      <c r="A1253" s="107">
        <v>3</v>
      </c>
      <c r="B1253" s="341" t="s">
        <v>4</v>
      </c>
      <c r="C1253" s="296"/>
      <c r="D1253" s="296"/>
      <c r="E1253" s="339"/>
      <c r="H1253" s="353"/>
      <c r="I1253" s="353"/>
      <c r="J1253" s="353"/>
      <c r="K1253" s="353"/>
    </row>
    <row r="1254" spans="1:11" s="68" customFormat="1" ht="30" customHeight="1">
      <c r="A1254" s="107"/>
      <c r="B1254" s="342"/>
      <c r="C1254" s="296" t="s">
        <v>762</v>
      </c>
      <c r="D1254" s="296"/>
      <c r="E1254" s="339"/>
    </row>
    <row r="1255" spans="1:11" s="68" customFormat="1" ht="30" customHeight="1">
      <c r="A1255" s="33">
        <v>4</v>
      </c>
      <c r="B1255" s="341" t="s">
        <v>5</v>
      </c>
      <c r="C1255" s="296"/>
      <c r="D1255" s="296"/>
      <c r="E1255" s="339"/>
    </row>
    <row r="1256" spans="1:11" s="68" customFormat="1" ht="30" customHeight="1">
      <c r="A1256" s="107"/>
      <c r="B1256" s="342"/>
      <c r="C1256" s="296"/>
      <c r="D1256" s="296"/>
      <c r="E1256" s="339"/>
    </row>
    <row r="1257" spans="1:11" s="68" customFormat="1" ht="30" customHeight="1">
      <c r="A1257" s="107">
        <v>5</v>
      </c>
      <c r="B1257" s="343" t="s">
        <v>726</v>
      </c>
      <c r="C1257" s="296"/>
      <c r="D1257" s="296"/>
      <c r="E1257" s="339"/>
    </row>
    <row r="1258" spans="1:11" s="68" customFormat="1" ht="30" customHeight="1">
      <c r="A1258" s="107"/>
      <c r="B1258" s="344"/>
      <c r="C1258" s="296"/>
      <c r="D1258" s="296"/>
      <c r="E1258" s="339"/>
    </row>
    <row r="1259" spans="1:11" s="68" customFormat="1" ht="30" customHeight="1">
      <c r="A1259" s="33">
        <v>6</v>
      </c>
      <c r="B1259" s="343" t="s">
        <v>727</v>
      </c>
      <c r="C1259" s="296"/>
      <c r="D1259" s="296"/>
      <c r="E1259" s="339"/>
    </row>
    <row r="1260" spans="1:11" s="68" customFormat="1" ht="30" customHeight="1">
      <c r="A1260" s="107"/>
      <c r="B1260" s="344"/>
      <c r="C1260" s="296"/>
      <c r="D1260" s="296"/>
      <c r="E1260" s="339"/>
    </row>
    <row r="1261" spans="1:11" s="68" customFormat="1" ht="30" customHeight="1">
      <c r="A1261" s="107">
        <v>7</v>
      </c>
      <c r="B1261" s="341" t="s">
        <v>8</v>
      </c>
      <c r="C1261" s="296" t="s">
        <v>711</v>
      </c>
      <c r="D1261" s="296"/>
      <c r="E1261" s="339"/>
    </row>
    <row r="1262" spans="1:11" s="68" customFormat="1" ht="30" customHeight="1">
      <c r="A1262" s="107"/>
      <c r="B1262" s="342"/>
      <c r="C1262" s="296"/>
      <c r="D1262" s="296"/>
      <c r="E1262" s="339"/>
    </row>
    <row r="1263" spans="1:11" s="68" customFormat="1" ht="30" customHeight="1">
      <c r="A1263" s="33">
        <v>8</v>
      </c>
      <c r="B1263" s="341" t="s">
        <v>9</v>
      </c>
      <c r="C1263" s="296"/>
      <c r="D1263" s="296"/>
      <c r="E1263" s="339"/>
    </row>
    <row r="1264" spans="1:11" s="68" customFormat="1" ht="30" customHeight="1">
      <c r="A1264" s="107"/>
      <c r="B1264" s="342"/>
      <c r="C1264" s="296"/>
      <c r="D1264" s="296"/>
      <c r="E1264" s="339"/>
    </row>
    <row r="1265" spans="1:10" s="68" customFormat="1" ht="30" customHeight="1">
      <c r="A1265" s="107">
        <v>9</v>
      </c>
      <c r="B1265" s="341" t="s">
        <v>10</v>
      </c>
      <c r="C1265" s="296"/>
      <c r="D1265" s="296"/>
      <c r="E1265" s="339"/>
    </row>
    <row r="1266" spans="1:10" s="68" customFormat="1" ht="30" customHeight="1">
      <c r="A1266" s="107"/>
      <c r="B1266" s="342"/>
      <c r="C1266" s="296"/>
      <c r="D1266" s="296"/>
      <c r="E1266" s="339"/>
    </row>
    <row r="1267" spans="1:10" s="68" customFormat="1" ht="30" customHeight="1">
      <c r="A1267" s="107">
        <v>10</v>
      </c>
      <c r="B1267" s="100" t="s">
        <v>65</v>
      </c>
      <c r="C1267" s="296">
        <f>VLOOKUP(E1245,PragNondi!$B$9:$J$78,7,0)</f>
        <v>0</v>
      </c>
      <c r="D1267" s="296"/>
      <c r="E1267" s="339"/>
    </row>
    <row r="1268" spans="1:10" s="68" customFormat="1" ht="30" customHeight="1">
      <c r="A1268" s="107">
        <v>11</v>
      </c>
      <c r="B1268" s="100" t="s">
        <v>74</v>
      </c>
      <c r="C1268" s="296">
        <f>VLOOKUP(E1245,PragNondi!$B$9:$J$78,8,0)</f>
        <v>0</v>
      </c>
      <c r="D1268" s="296"/>
      <c r="E1268" s="339"/>
    </row>
    <row r="1269" spans="1:10" s="68" customFormat="1" ht="30" customHeight="1">
      <c r="A1269" s="107">
        <v>12</v>
      </c>
      <c r="B1269" s="100" t="s">
        <v>75</v>
      </c>
      <c r="C1269" s="296">
        <f>VLOOKUP(E1245,PragNondi!$B$9:$J$78,9,0)</f>
        <v>0</v>
      </c>
      <c r="D1269" s="296"/>
      <c r="E1269" s="339"/>
    </row>
    <row r="1270" spans="1:10" s="68" customFormat="1" ht="30" customHeight="1" thickBot="1">
      <c r="A1270" s="108">
        <v>13</v>
      </c>
      <c r="B1270" s="109" t="s">
        <v>76</v>
      </c>
      <c r="C1270" s="289" t="s">
        <v>823</v>
      </c>
      <c r="D1270" s="289"/>
      <c r="E1270" s="340"/>
    </row>
    <row r="1271" spans="1:10" s="68" customFormat="1" ht="30" customHeight="1" thickBot="1"/>
    <row r="1272" spans="1:10" ht="28.5" customHeight="1">
      <c r="A1272" s="101"/>
      <c r="B1272" s="345" t="s">
        <v>1231</v>
      </c>
      <c r="C1272" s="345"/>
      <c r="D1272" s="345"/>
      <c r="E1272" s="346"/>
    </row>
    <row r="1273" spans="1:10" ht="20.25" customHeight="1">
      <c r="A1273" s="102"/>
      <c r="B1273" s="347" t="str">
        <f>students!$G$2</f>
        <v xml:space="preserve">जिल्हा परिषद प्राथमिक शाळा कोपर्डे </v>
      </c>
      <c r="C1273" s="347"/>
      <c r="D1273" s="347"/>
      <c r="E1273" s="348"/>
    </row>
    <row r="1274" spans="1:10" ht="5.25" customHeight="1" thickBot="1">
      <c r="A1274" s="103"/>
      <c r="B1274" s="64"/>
      <c r="C1274" s="349"/>
      <c r="D1274" s="349"/>
      <c r="E1274" s="104"/>
    </row>
    <row r="1275" spans="1:10" ht="20.25" customHeight="1" thickBot="1">
      <c r="A1275" s="102"/>
      <c r="B1275" s="65" t="s">
        <v>52</v>
      </c>
      <c r="C1275" s="350">
        <f>VLOOKUP(E1276,students!$B$8:$D$57,3,0)</f>
        <v>0</v>
      </c>
      <c r="D1275" s="350"/>
      <c r="E1275" s="105" t="s">
        <v>760</v>
      </c>
      <c r="H1275" s="112" t="s">
        <v>730</v>
      </c>
    </row>
    <row r="1276" spans="1:10" ht="20.25" customHeight="1">
      <c r="A1276" s="102"/>
      <c r="B1276" s="65" t="s">
        <v>28</v>
      </c>
      <c r="C1276" s="66" t="str">
        <f>students!$M$2</f>
        <v>पहिली</v>
      </c>
      <c r="D1276" s="65" t="s">
        <v>71</v>
      </c>
      <c r="E1276" s="110">
        <v>42</v>
      </c>
    </row>
    <row r="1277" spans="1:10" ht="6" customHeight="1">
      <c r="A1277" s="102"/>
      <c r="E1277" s="105"/>
    </row>
    <row r="1278" spans="1:10" s="68" customFormat="1" ht="28.5" customHeight="1">
      <c r="A1278" s="351" t="s">
        <v>728</v>
      </c>
      <c r="B1278" s="332"/>
      <c r="C1278" s="332"/>
      <c r="D1278" s="332"/>
      <c r="E1278" s="352"/>
      <c r="H1278" s="280" t="s">
        <v>731</v>
      </c>
      <c r="I1278" s="280"/>
      <c r="J1278" s="280"/>
    </row>
    <row r="1279" spans="1:10" s="68" customFormat="1" ht="16.5" customHeight="1">
      <c r="A1279" s="106"/>
      <c r="B1279" s="99" t="s">
        <v>60</v>
      </c>
      <c r="C1279" s="296" t="s">
        <v>72</v>
      </c>
      <c r="D1279" s="296"/>
      <c r="E1279" s="339"/>
      <c r="H1279" s="280"/>
      <c r="I1279" s="280"/>
      <c r="J1279" s="280"/>
    </row>
    <row r="1280" spans="1:10" s="68" customFormat="1" ht="30" customHeight="1">
      <c r="A1280" s="107">
        <v>1</v>
      </c>
      <c r="B1280" s="341" t="s">
        <v>73</v>
      </c>
      <c r="C1280" s="296" t="s">
        <v>695</v>
      </c>
      <c r="D1280" s="296"/>
      <c r="E1280" s="339"/>
      <c r="H1280" s="280"/>
      <c r="I1280" s="280"/>
      <c r="J1280" s="280"/>
    </row>
    <row r="1281" spans="1:11" s="68" customFormat="1" ht="30" customHeight="1">
      <c r="A1281" s="107"/>
      <c r="B1281" s="342"/>
      <c r="C1281" s="296" t="s">
        <v>702</v>
      </c>
      <c r="D1281" s="296"/>
      <c r="E1281" s="339"/>
    </row>
    <row r="1282" spans="1:11" s="68" customFormat="1" ht="30" customHeight="1">
      <c r="A1282" s="33">
        <v>2</v>
      </c>
      <c r="B1282" s="341" t="s">
        <v>3</v>
      </c>
      <c r="C1282" s="296" t="s">
        <v>697</v>
      </c>
      <c r="D1282" s="296"/>
      <c r="E1282" s="339"/>
      <c r="H1282" s="353" t="s">
        <v>736</v>
      </c>
      <c r="I1282" s="353"/>
      <c r="J1282" s="353"/>
      <c r="K1282" s="353"/>
    </row>
    <row r="1283" spans="1:11" s="68" customFormat="1" ht="30" customHeight="1">
      <c r="A1283" s="107"/>
      <c r="B1283" s="342"/>
      <c r="C1283" s="296"/>
      <c r="D1283" s="296"/>
      <c r="E1283" s="339"/>
      <c r="H1283" s="353"/>
      <c r="I1283" s="353"/>
      <c r="J1283" s="353"/>
      <c r="K1283" s="353"/>
    </row>
    <row r="1284" spans="1:11" s="68" customFormat="1" ht="30" customHeight="1">
      <c r="A1284" s="107">
        <v>3</v>
      </c>
      <c r="B1284" s="341" t="s">
        <v>4</v>
      </c>
      <c r="C1284" s="296"/>
      <c r="D1284" s="296"/>
      <c r="E1284" s="339"/>
      <c r="H1284" s="353"/>
      <c r="I1284" s="353"/>
      <c r="J1284" s="353"/>
      <c r="K1284" s="353"/>
    </row>
    <row r="1285" spans="1:11" s="68" customFormat="1" ht="30" customHeight="1">
      <c r="A1285" s="107"/>
      <c r="B1285" s="342"/>
      <c r="C1285" s="296" t="s">
        <v>762</v>
      </c>
      <c r="D1285" s="296"/>
      <c r="E1285" s="339"/>
    </row>
    <row r="1286" spans="1:11" s="68" customFormat="1" ht="30" customHeight="1">
      <c r="A1286" s="33">
        <v>4</v>
      </c>
      <c r="B1286" s="341" t="s">
        <v>5</v>
      </c>
      <c r="C1286" s="296"/>
      <c r="D1286" s="296"/>
      <c r="E1286" s="339"/>
    </row>
    <row r="1287" spans="1:11" s="68" customFormat="1" ht="30" customHeight="1">
      <c r="A1287" s="107"/>
      <c r="B1287" s="342"/>
      <c r="C1287" s="296"/>
      <c r="D1287" s="296"/>
      <c r="E1287" s="339"/>
    </row>
    <row r="1288" spans="1:11" s="68" customFormat="1" ht="30" customHeight="1">
      <c r="A1288" s="107">
        <v>5</v>
      </c>
      <c r="B1288" s="343" t="s">
        <v>726</v>
      </c>
      <c r="C1288" s="296"/>
      <c r="D1288" s="296"/>
      <c r="E1288" s="339"/>
    </row>
    <row r="1289" spans="1:11" s="68" customFormat="1" ht="30" customHeight="1">
      <c r="A1289" s="107"/>
      <c r="B1289" s="344"/>
      <c r="C1289" s="296"/>
      <c r="D1289" s="296"/>
      <c r="E1289" s="339"/>
    </row>
    <row r="1290" spans="1:11" s="68" customFormat="1" ht="30" customHeight="1">
      <c r="A1290" s="33">
        <v>6</v>
      </c>
      <c r="B1290" s="343" t="s">
        <v>727</v>
      </c>
      <c r="C1290" s="296"/>
      <c r="D1290" s="296"/>
      <c r="E1290" s="339"/>
    </row>
    <row r="1291" spans="1:11" s="68" customFormat="1" ht="30" customHeight="1">
      <c r="A1291" s="107"/>
      <c r="B1291" s="344"/>
      <c r="C1291" s="296"/>
      <c r="D1291" s="296"/>
      <c r="E1291" s="339"/>
    </row>
    <row r="1292" spans="1:11" s="68" customFormat="1" ht="30" customHeight="1">
      <c r="A1292" s="107">
        <v>7</v>
      </c>
      <c r="B1292" s="341" t="s">
        <v>8</v>
      </c>
      <c r="C1292" s="296" t="s">
        <v>711</v>
      </c>
      <c r="D1292" s="296"/>
      <c r="E1292" s="339"/>
    </row>
    <row r="1293" spans="1:11" s="68" customFormat="1" ht="30" customHeight="1">
      <c r="A1293" s="107"/>
      <c r="B1293" s="342"/>
      <c r="C1293" s="296"/>
      <c r="D1293" s="296"/>
      <c r="E1293" s="339"/>
    </row>
    <row r="1294" spans="1:11" s="68" customFormat="1" ht="30" customHeight="1">
      <c r="A1294" s="33">
        <v>8</v>
      </c>
      <c r="B1294" s="341" t="s">
        <v>9</v>
      </c>
      <c r="C1294" s="296"/>
      <c r="D1294" s="296"/>
      <c r="E1294" s="339"/>
    </row>
    <row r="1295" spans="1:11" s="68" customFormat="1" ht="30" customHeight="1">
      <c r="A1295" s="107"/>
      <c r="B1295" s="342"/>
      <c r="C1295" s="296"/>
      <c r="D1295" s="296"/>
      <c r="E1295" s="339"/>
    </row>
    <row r="1296" spans="1:11" s="68" customFormat="1" ht="30" customHeight="1">
      <c r="A1296" s="107">
        <v>9</v>
      </c>
      <c r="B1296" s="341" t="s">
        <v>10</v>
      </c>
      <c r="C1296" s="296"/>
      <c r="D1296" s="296"/>
      <c r="E1296" s="339"/>
    </row>
    <row r="1297" spans="1:10" s="68" customFormat="1" ht="30" customHeight="1">
      <c r="A1297" s="107"/>
      <c r="B1297" s="342"/>
      <c r="C1297" s="296"/>
      <c r="D1297" s="296"/>
      <c r="E1297" s="339"/>
    </row>
    <row r="1298" spans="1:10" s="68" customFormat="1" ht="30" customHeight="1">
      <c r="A1298" s="107">
        <v>10</v>
      </c>
      <c r="B1298" s="100" t="s">
        <v>65</v>
      </c>
      <c r="C1298" s="296">
        <f>VLOOKUP(E1276,PragNondi!$B$9:$J$78,7,0)</f>
        <v>0</v>
      </c>
      <c r="D1298" s="296"/>
      <c r="E1298" s="339"/>
    </row>
    <row r="1299" spans="1:10" s="68" customFormat="1" ht="30" customHeight="1">
      <c r="A1299" s="107">
        <v>11</v>
      </c>
      <c r="B1299" s="100" t="s">
        <v>74</v>
      </c>
      <c r="C1299" s="296">
        <f>VLOOKUP(E1276,PragNondi!$B$9:$J$78,8,0)</f>
        <v>0</v>
      </c>
      <c r="D1299" s="296"/>
      <c r="E1299" s="339"/>
    </row>
    <row r="1300" spans="1:10" s="68" customFormat="1" ht="30" customHeight="1">
      <c r="A1300" s="107">
        <v>12</v>
      </c>
      <c r="B1300" s="100" t="s">
        <v>75</v>
      </c>
      <c r="C1300" s="296">
        <f>VLOOKUP(E1276,PragNondi!$B$9:$J$78,9,0)</f>
        <v>0</v>
      </c>
      <c r="D1300" s="296"/>
      <c r="E1300" s="339"/>
    </row>
    <row r="1301" spans="1:10" s="68" customFormat="1" ht="30" customHeight="1" thickBot="1">
      <c r="A1301" s="108">
        <v>13</v>
      </c>
      <c r="B1301" s="109" t="s">
        <v>76</v>
      </c>
      <c r="C1301" s="289" t="s">
        <v>823</v>
      </c>
      <c r="D1301" s="289"/>
      <c r="E1301" s="340"/>
    </row>
    <row r="1302" spans="1:10" s="68" customFormat="1" ht="30" customHeight="1" thickBot="1"/>
    <row r="1303" spans="1:10" ht="28.5" customHeight="1">
      <c r="A1303" s="101"/>
      <c r="B1303" s="345" t="s">
        <v>1231</v>
      </c>
      <c r="C1303" s="345"/>
      <c r="D1303" s="345"/>
      <c r="E1303" s="346"/>
    </row>
    <row r="1304" spans="1:10" ht="20.25" customHeight="1">
      <c r="A1304" s="102"/>
      <c r="B1304" s="347" t="str">
        <f>students!$G$2</f>
        <v xml:space="preserve">जिल्हा परिषद प्राथमिक शाळा कोपर्डे </v>
      </c>
      <c r="C1304" s="347"/>
      <c r="D1304" s="347"/>
      <c r="E1304" s="348"/>
    </row>
    <row r="1305" spans="1:10" ht="5.25" customHeight="1" thickBot="1">
      <c r="A1305" s="103"/>
      <c r="B1305" s="64"/>
      <c r="C1305" s="349"/>
      <c r="D1305" s="349"/>
      <c r="E1305" s="104"/>
    </row>
    <row r="1306" spans="1:10" ht="20.25" customHeight="1" thickBot="1">
      <c r="A1306" s="102"/>
      <c r="B1306" s="65" t="s">
        <v>52</v>
      </c>
      <c r="C1306" s="350">
        <f>VLOOKUP(E1307,students!$B$8:$D$57,3,0)</f>
        <v>0</v>
      </c>
      <c r="D1306" s="350"/>
      <c r="E1306" s="105" t="s">
        <v>760</v>
      </c>
      <c r="H1306" s="112" t="s">
        <v>730</v>
      </c>
    </row>
    <row r="1307" spans="1:10" ht="20.25" customHeight="1">
      <c r="A1307" s="102"/>
      <c r="B1307" s="65" t="s">
        <v>28</v>
      </c>
      <c r="C1307" s="66" t="str">
        <f>students!$M$2</f>
        <v>पहिली</v>
      </c>
      <c r="D1307" s="65" t="s">
        <v>71</v>
      </c>
      <c r="E1307" s="110">
        <v>43</v>
      </c>
    </row>
    <row r="1308" spans="1:10" ht="6" customHeight="1">
      <c r="A1308" s="102"/>
      <c r="E1308" s="105"/>
    </row>
    <row r="1309" spans="1:10" s="68" customFormat="1" ht="28.5" customHeight="1">
      <c r="A1309" s="351" t="s">
        <v>728</v>
      </c>
      <c r="B1309" s="332"/>
      <c r="C1309" s="332"/>
      <c r="D1309" s="332"/>
      <c r="E1309" s="352"/>
      <c r="H1309" s="280" t="s">
        <v>731</v>
      </c>
      <c r="I1309" s="280"/>
      <c r="J1309" s="280"/>
    </row>
    <row r="1310" spans="1:10" s="68" customFormat="1" ht="16.5" customHeight="1">
      <c r="A1310" s="106"/>
      <c r="B1310" s="99" t="s">
        <v>60</v>
      </c>
      <c r="C1310" s="296" t="s">
        <v>72</v>
      </c>
      <c r="D1310" s="296"/>
      <c r="E1310" s="339"/>
      <c r="H1310" s="280"/>
      <c r="I1310" s="280"/>
      <c r="J1310" s="280"/>
    </row>
    <row r="1311" spans="1:10" s="68" customFormat="1" ht="30" customHeight="1">
      <c r="A1311" s="107">
        <v>1</v>
      </c>
      <c r="B1311" s="341" t="s">
        <v>73</v>
      </c>
      <c r="C1311" s="296" t="s">
        <v>695</v>
      </c>
      <c r="D1311" s="296"/>
      <c r="E1311" s="339"/>
      <c r="H1311" s="280"/>
      <c r="I1311" s="280"/>
      <c r="J1311" s="280"/>
    </row>
    <row r="1312" spans="1:10" s="68" customFormat="1" ht="30" customHeight="1">
      <c r="A1312" s="107"/>
      <c r="B1312" s="342"/>
      <c r="C1312" s="296" t="s">
        <v>702</v>
      </c>
      <c r="D1312" s="296"/>
      <c r="E1312" s="339"/>
    </row>
    <row r="1313" spans="1:11" s="68" customFormat="1" ht="30" customHeight="1">
      <c r="A1313" s="33">
        <v>2</v>
      </c>
      <c r="B1313" s="341" t="s">
        <v>3</v>
      </c>
      <c r="C1313" s="296" t="s">
        <v>697</v>
      </c>
      <c r="D1313" s="296"/>
      <c r="E1313" s="339"/>
      <c r="H1313" s="353" t="s">
        <v>736</v>
      </c>
      <c r="I1313" s="353"/>
      <c r="J1313" s="353"/>
      <c r="K1313" s="353"/>
    </row>
    <row r="1314" spans="1:11" s="68" customFormat="1" ht="30" customHeight="1">
      <c r="A1314" s="107"/>
      <c r="B1314" s="342"/>
      <c r="C1314" s="296"/>
      <c r="D1314" s="296"/>
      <c r="E1314" s="339"/>
      <c r="H1314" s="353"/>
      <c r="I1314" s="353"/>
      <c r="J1314" s="353"/>
      <c r="K1314" s="353"/>
    </row>
    <row r="1315" spans="1:11" s="68" customFormat="1" ht="30" customHeight="1">
      <c r="A1315" s="107">
        <v>3</v>
      </c>
      <c r="B1315" s="341" t="s">
        <v>4</v>
      </c>
      <c r="C1315" s="296"/>
      <c r="D1315" s="296"/>
      <c r="E1315" s="339"/>
      <c r="H1315" s="353"/>
      <c r="I1315" s="353"/>
      <c r="J1315" s="353"/>
      <c r="K1315" s="353"/>
    </row>
    <row r="1316" spans="1:11" s="68" customFormat="1" ht="30" customHeight="1">
      <c r="A1316" s="107"/>
      <c r="B1316" s="342"/>
      <c r="C1316" s="296" t="s">
        <v>762</v>
      </c>
      <c r="D1316" s="296"/>
      <c r="E1316" s="339"/>
    </row>
    <row r="1317" spans="1:11" s="68" customFormat="1" ht="30" customHeight="1">
      <c r="A1317" s="33">
        <v>4</v>
      </c>
      <c r="B1317" s="341" t="s">
        <v>5</v>
      </c>
      <c r="C1317" s="296"/>
      <c r="D1317" s="296"/>
      <c r="E1317" s="339"/>
    </row>
    <row r="1318" spans="1:11" s="68" customFormat="1" ht="30" customHeight="1">
      <c r="A1318" s="107"/>
      <c r="B1318" s="342"/>
      <c r="C1318" s="296"/>
      <c r="D1318" s="296"/>
      <c r="E1318" s="339"/>
    </row>
    <row r="1319" spans="1:11" s="68" customFormat="1" ht="30" customHeight="1">
      <c r="A1319" s="107">
        <v>5</v>
      </c>
      <c r="B1319" s="343" t="s">
        <v>726</v>
      </c>
      <c r="C1319" s="296"/>
      <c r="D1319" s="296"/>
      <c r="E1319" s="339"/>
    </row>
    <row r="1320" spans="1:11" s="68" customFormat="1" ht="30" customHeight="1">
      <c r="A1320" s="107"/>
      <c r="B1320" s="344"/>
      <c r="C1320" s="296"/>
      <c r="D1320" s="296"/>
      <c r="E1320" s="339"/>
    </row>
    <row r="1321" spans="1:11" s="68" customFormat="1" ht="30" customHeight="1">
      <c r="A1321" s="33">
        <v>6</v>
      </c>
      <c r="B1321" s="343" t="s">
        <v>727</v>
      </c>
      <c r="C1321" s="296"/>
      <c r="D1321" s="296"/>
      <c r="E1321" s="339"/>
    </row>
    <row r="1322" spans="1:11" s="68" customFormat="1" ht="30" customHeight="1">
      <c r="A1322" s="107"/>
      <c r="B1322" s="344"/>
      <c r="C1322" s="296"/>
      <c r="D1322" s="296"/>
      <c r="E1322" s="339"/>
    </row>
    <row r="1323" spans="1:11" s="68" customFormat="1" ht="30" customHeight="1">
      <c r="A1323" s="107">
        <v>7</v>
      </c>
      <c r="B1323" s="341" t="s">
        <v>8</v>
      </c>
      <c r="C1323" s="296" t="s">
        <v>711</v>
      </c>
      <c r="D1323" s="296"/>
      <c r="E1323" s="339"/>
    </row>
    <row r="1324" spans="1:11" s="68" customFormat="1" ht="30" customHeight="1">
      <c r="A1324" s="107"/>
      <c r="B1324" s="342"/>
      <c r="C1324" s="296"/>
      <c r="D1324" s="296"/>
      <c r="E1324" s="339"/>
    </row>
    <row r="1325" spans="1:11" s="68" customFormat="1" ht="30" customHeight="1">
      <c r="A1325" s="33">
        <v>8</v>
      </c>
      <c r="B1325" s="341" t="s">
        <v>9</v>
      </c>
      <c r="C1325" s="296"/>
      <c r="D1325" s="296"/>
      <c r="E1325" s="339"/>
    </row>
    <row r="1326" spans="1:11" s="68" customFormat="1" ht="30" customHeight="1">
      <c r="A1326" s="107"/>
      <c r="B1326" s="342"/>
      <c r="C1326" s="296"/>
      <c r="D1326" s="296"/>
      <c r="E1326" s="339"/>
    </row>
    <row r="1327" spans="1:11" s="68" customFormat="1" ht="30" customHeight="1">
      <c r="A1327" s="107">
        <v>9</v>
      </c>
      <c r="B1327" s="341" t="s">
        <v>10</v>
      </c>
      <c r="C1327" s="296"/>
      <c r="D1327" s="296"/>
      <c r="E1327" s="339"/>
    </row>
    <row r="1328" spans="1:11" s="68" customFormat="1" ht="30" customHeight="1">
      <c r="A1328" s="107"/>
      <c r="B1328" s="342"/>
      <c r="C1328" s="296"/>
      <c r="D1328" s="296"/>
      <c r="E1328" s="339"/>
    </row>
    <row r="1329" spans="1:11" s="68" customFormat="1" ht="30" customHeight="1">
      <c r="A1329" s="107">
        <v>10</v>
      </c>
      <c r="B1329" s="100" t="s">
        <v>65</v>
      </c>
      <c r="C1329" s="296">
        <f>VLOOKUP(E1307,PragNondi!$B$9:$J$78,7,0)</f>
        <v>0</v>
      </c>
      <c r="D1329" s="296"/>
      <c r="E1329" s="339"/>
    </row>
    <row r="1330" spans="1:11" s="68" customFormat="1" ht="30" customHeight="1">
      <c r="A1330" s="107">
        <v>11</v>
      </c>
      <c r="B1330" s="100" t="s">
        <v>74</v>
      </c>
      <c r="C1330" s="296">
        <f>VLOOKUP(E1307,PragNondi!$B$9:$J$78,8,0)</f>
        <v>0</v>
      </c>
      <c r="D1330" s="296"/>
      <c r="E1330" s="339"/>
    </row>
    <row r="1331" spans="1:11" s="68" customFormat="1" ht="30" customHeight="1">
      <c r="A1331" s="107">
        <v>12</v>
      </c>
      <c r="B1331" s="100" t="s">
        <v>75</v>
      </c>
      <c r="C1331" s="296">
        <f>VLOOKUP(E1307,PragNondi!$B$9:$J$78,9,0)</f>
        <v>0</v>
      </c>
      <c r="D1331" s="296"/>
      <c r="E1331" s="339"/>
    </row>
    <row r="1332" spans="1:11" s="68" customFormat="1" ht="30" customHeight="1" thickBot="1">
      <c r="A1332" s="108">
        <v>13</v>
      </c>
      <c r="B1332" s="109" t="s">
        <v>76</v>
      </c>
      <c r="C1332" s="289" t="s">
        <v>823</v>
      </c>
      <c r="D1332" s="289"/>
      <c r="E1332" s="340"/>
    </row>
    <row r="1333" spans="1:11" s="68" customFormat="1" ht="30" customHeight="1" thickBot="1"/>
    <row r="1334" spans="1:11" ht="28.5" customHeight="1">
      <c r="A1334" s="101"/>
      <c r="B1334" s="345" t="s">
        <v>1231</v>
      </c>
      <c r="C1334" s="345"/>
      <c r="D1334" s="345"/>
      <c r="E1334" s="346"/>
    </row>
    <row r="1335" spans="1:11" ht="20.25" customHeight="1">
      <c r="A1335" s="102"/>
      <c r="B1335" s="347" t="str">
        <f>students!$G$2</f>
        <v xml:space="preserve">जिल्हा परिषद प्राथमिक शाळा कोपर्डे </v>
      </c>
      <c r="C1335" s="347"/>
      <c r="D1335" s="347"/>
      <c r="E1335" s="348"/>
    </row>
    <row r="1336" spans="1:11" ht="5.25" customHeight="1" thickBot="1">
      <c r="A1336" s="103"/>
      <c r="B1336" s="64"/>
      <c r="C1336" s="349"/>
      <c r="D1336" s="349"/>
      <c r="E1336" s="104"/>
    </row>
    <row r="1337" spans="1:11" ht="20.25" customHeight="1" thickBot="1">
      <c r="A1337" s="102"/>
      <c r="B1337" s="65" t="s">
        <v>52</v>
      </c>
      <c r="C1337" s="350">
        <f>VLOOKUP(E1338,students!$B$8:$D$57,3,0)</f>
        <v>0</v>
      </c>
      <c r="D1337" s="350"/>
      <c r="E1337" s="105" t="s">
        <v>760</v>
      </c>
      <c r="H1337" s="112" t="s">
        <v>730</v>
      </c>
    </row>
    <row r="1338" spans="1:11" ht="20.25" customHeight="1">
      <c r="A1338" s="102"/>
      <c r="B1338" s="65" t="s">
        <v>28</v>
      </c>
      <c r="C1338" s="66" t="str">
        <f>students!$M$2</f>
        <v>पहिली</v>
      </c>
      <c r="D1338" s="65" t="s">
        <v>71</v>
      </c>
      <c r="E1338" s="110">
        <v>44</v>
      </c>
    </row>
    <row r="1339" spans="1:11" ht="6" customHeight="1">
      <c r="A1339" s="102"/>
      <c r="E1339" s="105"/>
    </row>
    <row r="1340" spans="1:11" s="68" customFormat="1" ht="28.5" customHeight="1">
      <c r="A1340" s="351" t="s">
        <v>728</v>
      </c>
      <c r="B1340" s="332"/>
      <c r="C1340" s="332"/>
      <c r="D1340" s="332"/>
      <c r="E1340" s="352"/>
      <c r="H1340" s="280" t="s">
        <v>731</v>
      </c>
      <c r="I1340" s="280"/>
      <c r="J1340" s="280"/>
    </row>
    <row r="1341" spans="1:11" s="68" customFormat="1" ht="16.5" customHeight="1">
      <c r="A1341" s="106"/>
      <c r="B1341" s="99" t="s">
        <v>60</v>
      </c>
      <c r="C1341" s="296" t="s">
        <v>72</v>
      </c>
      <c r="D1341" s="296"/>
      <c r="E1341" s="339"/>
      <c r="H1341" s="280"/>
      <c r="I1341" s="280"/>
      <c r="J1341" s="280"/>
    </row>
    <row r="1342" spans="1:11" s="68" customFormat="1" ht="30" customHeight="1">
      <c r="A1342" s="107">
        <v>1</v>
      </c>
      <c r="B1342" s="341" t="s">
        <v>73</v>
      </c>
      <c r="C1342" s="296" t="s">
        <v>695</v>
      </c>
      <c r="D1342" s="296"/>
      <c r="E1342" s="339"/>
      <c r="H1342" s="280"/>
      <c r="I1342" s="280"/>
      <c r="J1342" s="280"/>
    </row>
    <row r="1343" spans="1:11" s="68" customFormat="1" ht="30" customHeight="1">
      <c r="A1343" s="107"/>
      <c r="B1343" s="342"/>
      <c r="C1343" s="296" t="s">
        <v>702</v>
      </c>
      <c r="D1343" s="296"/>
      <c r="E1343" s="339"/>
    </row>
    <row r="1344" spans="1:11" s="68" customFormat="1" ht="30" customHeight="1">
      <c r="A1344" s="33">
        <v>2</v>
      </c>
      <c r="B1344" s="341" t="s">
        <v>3</v>
      </c>
      <c r="C1344" s="296" t="s">
        <v>697</v>
      </c>
      <c r="D1344" s="296"/>
      <c r="E1344" s="339"/>
      <c r="H1344" s="353" t="s">
        <v>736</v>
      </c>
      <c r="I1344" s="353"/>
      <c r="J1344" s="353"/>
      <c r="K1344" s="353"/>
    </row>
    <row r="1345" spans="1:11" s="68" customFormat="1" ht="30" customHeight="1">
      <c r="A1345" s="107"/>
      <c r="B1345" s="342"/>
      <c r="C1345" s="296"/>
      <c r="D1345" s="296"/>
      <c r="E1345" s="339"/>
      <c r="H1345" s="353"/>
      <c r="I1345" s="353"/>
      <c r="J1345" s="353"/>
      <c r="K1345" s="353"/>
    </row>
    <row r="1346" spans="1:11" s="68" customFormat="1" ht="30" customHeight="1">
      <c r="A1346" s="107">
        <v>3</v>
      </c>
      <c r="B1346" s="341" t="s">
        <v>4</v>
      </c>
      <c r="C1346" s="296"/>
      <c r="D1346" s="296"/>
      <c r="E1346" s="339"/>
      <c r="H1346" s="353"/>
      <c r="I1346" s="353"/>
      <c r="J1346" s="353"/>
      <c r="K1346" s="353"/>
    </row>
    <row r="1347" spans="1:11" s="68" customFormat="1" ht="30" customHeight="1">
      <c r="A1347" s="107"/>
      <c r="B1347" s="342"/>
      <c r="C1347" s="296" t="s">
        <v>762</v>
      </c>
      <c r="D1347" s="296"/>
      <c r="E1347" s="339"/>
    </row>
    <row r="1348" spans="1:11" s="68" customFormat="1" ht="30" customHeight="1">
      <c r="A1348" s="33">
        <v>4</v>
      </c>
      <c r="B1348" s="341" t="s">
        <v>5</v>
      </c>
      <c r="C1348" s="296"/>
      <c r="D1348" s="296"/>
      <c r="E1348" s="339"/>
    </row>
    <row r="1349" spans="1:11" s="68" customFormat="1" ht="30" customHeight="1">
      <c r="A1349" s="107"/>
      <c r="B1349" s="342"/>
      <c r="C1349" s="296"/>
      <c r="D1349" s="296"/>
      <c r="E1349" s="339"/>
    </row>
    <row r="1350" spans="1:11" s="68" customFormat="1" ht="30" customHeight="1">
      <c r="A1350" s="107">
        <v>5</v>
      </c>
      <c r="B1350" s="343" t="s">
        <v>726</v>
      </c>
      <c r="C1350" s="296"/>
      <c r="D1350" s="296"/>
      <c r="E1350" s="339"/>
    </row>
    <row r="1351" spans="1:11" s="68" customFormat="1" ht="30" customHeight="1">
      <c r="A1351" s="107"/>
      <c r="B1351" s="344"/>
      <c r="C1351" s="296"/>
      <c r="D1351" s="296"/>
      <c r="E1351" s="339"/>
    </row>
    <row r="1352" spans="1:11" s="68" customFormat="1" ht="30" customHeight="1">
      <c r="A1352" s="33">
        <v>6</v>
      </c>
      <c r="B1352" s="343" t="s">
        <v>727</v>
      </c>
      <c r="C1352" s="296"/>
      <c r="D1352" s="296"/>
      <c r="E1352" s="339"/>
    </row>
    <row r="1353" spans="1:11" s="68" customFormat="1" ht="30" customHeight="1">
      <c r="A1353" s="107"/>
      <c r="B1353" s="344"/>
      <c r="C1353" s="296"/>
      <c r="D1353" s="296"/>
      <c r="E1353" s="339"/>
    </row>
    <row r="1354" spans="1:11" s="68" customFormat="1" ht="30" customHeight="1">
      <c r="A1354" s="107">
        <v>7</v>
      </c>
      <c r="B1354" s="341" t="s">
        <v>8</v>
      </c>
      <c r="C1354" s="296" t="s">
        <v>711</v>
      </c>
      <c r="D1354" s="296"/>
      <c r="E1354" s="339"/>
    </row>
    <row r="1355" spans="1:11" s="68" customFormat="1" ht="30" customHeight="1">
      <c r="A1355" s="107"/>
      <c r="B1355" s="342"/>
      <c r="C1355" s="296"/>
      <c r="D1355" s="296"/>
      <c r="E1355" s="339"/>
    </row>
    <row r="1356" spans="1:11" s="68" customFormat="1" ht="30" customHeight="1">
      <c r="A1356" s="33">
        <v>8</v>
      </c>
      <c r="B1356" s="341" t="s">
        <v>9</v>
      </c>
      <c r="C1356" s="296"/>
      <c r="D1356" s="296"/>
      <c r="E1356" s="339"/>
    </row>
    <row r="1357" spans="1:11" s="68" customFormat="1" ht="30" customHeight="1">
      <c r="A1357" s="107"/>
      <c r="B1357" s="342"/>
      <c r="C1357" s="296"/>
      <c r="D1357" s="296"/>
      <c r="E1357" s="339"/>
    </row>
    <row r="1358" spans="1:11" s="68" customFormat="1" ht="30" customHeight="1">
      <c r="A1358" s="107">
        <v>9</v>
      </c>
      <c r="B1358" s="341" t="s">
        <v>10</v>
      </c>
      <c r="C1358" s="296"/>
      <c r="D1358" s="296"/>
      <c r="E1358" s="339"/>
    </row>
    <row r="1359" spans="1:11" s="68" customFormat="1" ht="30" customHeight="1">
      <c r="A1359" s="107"/>
      <c r="B1359" s="342"/>
      <c r="C1359" s="296"/>
      <c r="D1359" s="296"/>
      <c r="E1359" s="339"/>
    </row>
    <row r="1360" spans="1:11" s="68" customFormat="1" ht="30" customHeight="1">
      <c r="A1360" s="107">
        <v>10</v>
      </c>
      <c r="B1360" s="100" t="s">
        <v>65</v>
      </c>
      <c r="C1360" s="296">
        <f>VLOOKUP(E1338,PragNondi!$B$9:$J$78,7,0)</f>
        <v>0</v>
      </c>
      <c r="D1360" s="296"/>
      <c r="E1360" s="339"/>
    </row>
    <row r="1361" spans="1:11" s="68" customFormat="1" ht="30" customHeight="1">
      <c r="A1361" s="107">
        <v>11</v>
      </c>
      <c r="B1361" s="100" t="s">
        <v>74</v>
      </c>
      <c r="C1361" s="296">
        <f>VLOOKUP(E1338,PragNondi!$B$9:$J$78,8,0)</f>
        <v>0</v>
      </c>
      <c r="D1361" s="296"/>
      <c r="E1361" s="339"/>
    </row>
    <row r="1362" spans="1:11" s="68" customFormat="1" ht="30" customHeight="1">
      <c r="A1362" s="107">
        <v>12</v>
      </c>
      <c r="B1362" s="100" t="s">
        <v>75</v>
      </c>
      <c r="C1362" s="296">
        <f>VLOOKUP(E1338,PragNondi!$B$9:$J$78,9,0)</f>
        <v>0</v>
      </c>
      <c r="D1362" s="296"/>
      <c r="E1362" s="339"/>
    </row>
    <row r="1363" spans="1:11" s="68" customFormat="1" ht="30" customHeight="1" thickBot="1">
      <c r="A1363" s="108">
        <v>13</v>
      </c>
      <c r="B1363" s="109" t="s">
        <v>76</v>
      </c>
      <c r="C1363" s="289" t="s">
        <v>823</v>
      </c>
      <c r="D1363" s="289"/>
      <c r="E1363" s="340"/>
    </row>
    <row r="1364" spans="1:11" s="68" customFormat="1" ht="30" customHeight="1" thickBot="1"/>
    <row r="1365" spans="1:11" ht="28.5" customHeight="1">
      <c r="A1365" s="101"/>
      <c r="B1365" s="345" t="s">
        <v>1231</v>
      </c>
      <c r="C1365" s="345"/>
      <c r="D1365" s="345"/>
      <c r="E1365" s="346"/>
    </row>
    <row r="1366" spans="1:11" ht="20.25" customHeight="1">
      <c r="A1366" s="102"/>
      <c r="B1366" s="347" t="str">
        <f>students!$G$2</f>
        <v xml:space="preserve">जिल्हा परिषद प्राथमिक शाळा कोपर्डे </v>
      </c>
      <c r="C1366" s="347"/>
      <c r="D1366" s="347"/>
      <c r="E1366" s="348"/>
    </row>
    <row r="1367" spans="1:11" ht="5.25" customHeight="1" thickBot="1">
      <c r="A1367" s="103"/>
      <c r="B1367" s="64"/>
      <c r="C1367" s="349"/>
      <c r="D1367" s="349"/>
      <c r="E1367" s="104"/>
    </row>
    <row r="1368" spans="1:11" ht="20.25" customHeight="1" thickBot="1">
      <c r="A1368" s="102"/>
      <c r="B1368" s="65" t="s">
        <v>52</v>
      </c>
      <c r="C1368" s="350">
        <f>VLOOKUP(E1369,students!$B$8:$D$57,3,0)</f>
        <v>0</v>
      </c>
      <c r="D1368" s="350"/>
      <c r="E1368" s="105" t="s">
        <v>760</v>
      </c>
      <c r="H1368" s="112" t="s">
        <v>730</v>
      </c>
    </row>
    <row r="1369" spans="1:11" ht="20.25" customHeight="1">
      <c r="A1369" s="102"/>
      <c r="B1369" s="65" t="s">
        <v>28</v>
      </c>
      <c r="C1369" s="66" t="str">
        <f>students!$M$2</f>
        <v>पहिली</v>
      </c>
      <c r="D1369" s="65" t="s">
        <v>71</v>
      </c>
      <c r="E1369" s="110">
        <v>45</v>
      </c>
    </row>
    <row r="1370" spans="1:11" ht="6" customHeight="1">
      <c r="A1370" s="102"/>
      <c r="E1370" s="105"/>
    </row>
    <row r="1371" spans="1:11" s="68" customFormat="1" ht="28.5" customHeight="1">
      <c r="A1371" s="351" t="s">
        <v>728</v>
      </c>
      <c r="B1371" s="332"/>
      <c r="C1371" s="332"/>
      <c r="D1371" s="332"/>
      <c r="E1371" s="352"/>
      <c r="H1371" s="280" t="s">
        <v>731</v>
      </c>
      <c r="I1371" s="280"/>
      <c r="J1371" s="280"/>
    </row>
    <row r="1372" spans="1:11" s="68" customFormat="1" ht="16.5" customHeight="1">
      <c r="A1372" s="106"/>
      <c r="B1372" s="99" t="s">
        <v>60</v>
      </c>
      <c r="C1372" s="296" t="s">
        <v>72</v>
      </c>
      <c r="D1372" s="296"/>
      <c r="E1372" s="339"/>
      <c r="H1372" s="280"/>
      <c r="I1372" s="280"/>
      <c r="J1372" s="280"/>
    </row>
    <row r="1373" spans="1:11" s="68" customFormat="1" ht="30" customHeight="1">
      <c r="A1373" s="107">
        <v>1</v>
      </c>
      <c r="B1373" s="341" t="s">
        <v>73</v>
      </c>
      <c r="C1373" s="296" t="s">
        <v>695</v>
      </c>
      <c r="D1373" s="296"/>
      <c r="E1373" s="339"/>
      <c r="H1373" s="280"/>
      <c r="I1373" s="280"/>
      <c r="J1373" s="280"/>
    </row>
    <row r="1374" spans="1:11" s="68" customFormat="1" ht="30" customHeight="1">
      <c r="A1374" s="107"/>
      <c r="B1374" s="342"/>
      <c r="C1374" s="296" t="s">
        <v>702</v>
      </c>
      <c r="D1374" s="296"/>
      <c r="E1374" s="339"/>
    </row>
    <row r="1375" spans="1:11" s="68" customFormat="1" ht="30" customHeight="1">
      <c r="A1375" s="33">
        <v>2</v>
      </c>
      <c r="B1375" s="341" t="s">
        <v>3</v>
      </c>
      <c r="C1375" s="296" t="s">
        <v>697</v>
      </c>
      <c r="D1375" s="296"/>
      <c r="E1375" s="339"/>
      <c r="H1375" s="353" t="s">
        <v>736</v>
      </c>
      <c r="I1375" s="353"/>
      <c r="J1375" s="353"/>
      <c r="K1375" s="353"/>
    </row>
    <row r="1376" spans="1:11" s="68" customFormat="1" ht="30" customHeight="1">
      <c r="A1376" s="107"/>
      <c r="B1376" s="342"/>
      <c r="C1376" s="296"/>
      <c r="D1376" s="296"/>
      <c r="E1376" s="339"/>
      <c r="H1376" s="353"/>
      <c r="I1376" s="353"/>
      <c r="J1376" s="353"/>
      <c r="K1376" s="353"/>
    </row>
    <row r="1377" spans="1:11" s="68" customFormat="1" ht="30" customHeight="1">
      <c r="A1377" s="107">
        <v>3</v>
      </c>
      <c r="B1377" s="341" t="s">
        <v>4</v>
      </c>
      <c r="C1377" s="296"/>
      <c r="D1377" s="296"/>
      <c r="E1377" s="339"/>
      <c r="H1377" s="353"/>
      <c r="I1377" s="353"/>
      <c r="J1377" s="353"/>
      <c r="K1377" s="353"/>
    </row>
    <row r="1378" spans="1:11" s="68" customFormat="1" ht="30" customHeight="1">
      <c r="A1378" s="107"/>
      <c r="B1378" s="342"/>
      <c r="C1378" s="296" t="s">
        <v>762</v>
      </c>
      <c r="D1378" s="296"/>
      <c r="E1378" s="339"/>
    </row>
    <row r="1379" spans="1:11" s="68" customFormat="1" ht="30" customHeight="1">
      <c r="A1379" s="33">
        <v>4</v>
      </c>
      <c r="B1379" s="341" t="s">
        <v>5</v>
      </c>
      <c r="C1379" s="296"/>
      <c r="D1379" s="296"/>
      <c r="E1379" s="339"/>
    </row>
    <row r="1380" spans="1:11" s="68" customFormat="1" ht="30" customHeight="1">
      <c r="A1380" s="107"/>
      <c r="B1380" s="342"/>
      <c r="C1380" s="296"/>
      <c r="D1380" s="296"/>
      <c r="E1380" s="339"/>
    </row>
    <row r="1381" spans="1:11" s="68" customFormat="1" ht="30" customHeight="1">
      <c r="A1381" s="107">
        <v>5</v>
      </c>
      <c r="B1381" s="343" t="s">
        <v>726</v>
      </c>
      <c r="C1381" s="296"/>
      <c r="D1381" s="296"/>
      <c r="E1381" s="339"/>
    </row>
    <row r="1382" spans="1:11" s="68" customFormat="1" ht="30" customHeight="1">
      <c r="A1382" s="107"/>
      <c r="B1382" s="344"/>
      <c r="C1382" s="296"/>
      <c r="D1382" s="296"/>
      <c r="E1382" s="339"/>
    </row>
    <row r="1383" spans="1:11" s="68" customFormat="1" ht="30" customHeight="1">
      <c r="A1383" s="33">
        <v>6</v>
      </c>
      <c r="B1383" s="343" t="s">
        <v>727</v>
      </c>
      <c r="C1383" s="296"/>
      <c r="D1383" s="296"/>
      <c r="E1383" s="339"/>
    </row>
    <row r="1384" spans="1:11" s="68" customFormat="1" ht="30" customHeight="1">
      <c r="A1384" s="107"/>
      <c r="B1384" s="344"/>
      <c r="C1384" s="296"/>
      <c r="D1384" s="296"/>
      <c r="E1384" s="339"/>
    </row>
    <row r="1385" spans="1:11" s="68" customFormat="1" ht="30" customHeight="1">
      <c r="A1385" s="107">
        <v>7</v>
      </c>
      <c r="B1385" s="341" t="s">
        <v>8</v>
      </c>
      <c r="C1385" s="296" t="s">
        <v>711</v>
      </c>
      <c r="D1385" s="296"/>
      <c r="E1385" s="339"/>
    </row>
    <row r="1386" spans="1:11" s="68" customFormat="1" ht="30" customHeight="1">
      <c r="A1386" s="107"/>
      <c r="B1386" s="342"/>
      <c r="C1386" s="296"/>
      <c r="D1386" s="296"/>
      <c r="E1386" s="339"/>
    </row>
    <row r="1387" spans="1:11" s="68" customFormat="1" ht="30" customHeight="1">
      <c r="A1387" s="33">
        <v>8</v>
      </c>
      <c r="B1387" s="341" t="s">
        <v>9</v>
      </c>
      <c r="C1387" s="296"/>
      <c r="D1387" s="296"/>
      <c r="E1387" s="339"/>
    </row>
    <row r="1388" spans="1:11" s="68" customFormat="1" ht="30" customHeight="1">
      <c r="A1388" s="107"/>
      <c r="B1388" s="342"/>
      <c r="C1388" s="296"/>
      <c r="D1388" s="296"/>
      <c r="E1388" s="339"/>
    </row>
    <row r="1389" spans="1:11" s="68" customFormat="1" ht="30" customHeight="1">
      <c r="A1389" s="107">
        <v>9</v>
      </c>
      <c r="B1389" s="341" t="s">
        <v>10</v>
      </c>
      <c r="C1389" s="296"/>
      <c r="D1389" s="296"/>
      <c r="E1389" s="339"/>
    </row>
    <row r="1390" spans="1:11" s="68" customFormat="1" ht="30" customHeight="1">
      <c r="A1390" s="107"/>
      <c r="B1390" s="342"/>
      <c r="C1390" s="296"/>
      <c r="D1390" s="296"/>
      <c r="E1390" s="339"/>
    </row>
    <row r="1391" spans="1:11" s="68" customFormat="1" ht="30" customHeight="1">
      <c r="A1391" s="107">
        <v>10</v>
      </c>
      <c r="B1391" s="100" t="s">
        <v>65</v>
      </c>
      <c r="C1391" s="296">
        <f>VLOOKUP(E1369,PragNondi!$B$9:$J$78,7,0)</f>
        <v>0</v>
      </c>
      <c r="D1391" s="296"/>
      <c r="E1391" s="339"/>
    </row>
    <row r="1392" spans="1:11" s="68" customFormat="1" ht="30" customHeight="1">
      <c r="A1392" s="107">
        <v>11</v>
      </c>
      <c r="B1392" s="100" t="s">
        <v>74</v>
      </c>
      <c r="C1392" s="296">
        <f>VLOOKUP(E1369,PragNondi!$B$9:$J$78,8,0)</f>
        <v>0</v>
      </c>
      <c r="D1392" s="296"/>
      <c r="E1392" s="339"/>
    </row>
    <row r="1393" spans="1:11" s="68" customFormat="1" ht="30" customHeight="1">
      <c r="A1393" s="107">
        <v>12</v>
      </c>
      <c r="B1393" s="100" t="s">
        <v>75</v>
      </c>
      <c r="C1393" s="296">
        <f>VLOOKUP(E1369,PragNondi!$B$9:$J$78,9,0)</f>
        <v>0</v>
      </c>
      <c r="D1393" s="296"/>
      <c r="E1393" s="339"/>
    </row>
    <row r="1394" spans="1:11" s="68" customFormat="1" ht="30" customHeight="1" thickBot="1">
      <c r="A1394" s="108">
        <v>13</v>
      </c>
      <c r="B1394" s="109" t="s">
        <v>76</v>
      </c>
      <c r="C1394" s="289" t="s">
        <v>823</v>
      </c>
      <c r="D1394" s="289"/>
      <c r="E1394" s="340"/>
    </row>
    <row r="1395" spans="1:11" s="68" customFormat="1" ht="30" customHeight="1" thickBot="1"/>
    <row r="1396" spans="1:11" ht="28.5" customHeight="1">
      <c r="A1396" s="101"/>
      <c r="B1396" s="345" t="s">
        <v>1231</v>
      </c>
      <c r="C1396" s="345"/>
      <c r="D1396" s="345"/>
      <c r="E1396" s="346"/>
    </row>
    <row r="1397" spans="1:11" ht="20.25" customHeight="1">
      <c r="A1397" s="102"/>
      <c r="B1397" s="347" t="str">
        <f>students!$G$2</f>
        <v xml:space="preserve">जिल्हा परिषद प्राथमिक शाळा कोपर्डे </v>
      </c>
      <c r="C1397" s="347"/>
      <c r="D1397" s="347"/>
      <c r="E1397" s="348"/>
    </row>
    <row r="1398" spans="1:11" ht="5.25" customHeight="1" thickBot="1">
      <c r="A1398" s="103"/>
      <c r="B1398" s="64"/>
      <c r="C1398" s="349"/>
      <c r="D1398" s="349"/>
      <c r="E1398" s="104"/>
    </row>
    <row r="1399" spans="1:11" ht="20.25" customHeight="1" thickBot="1">
      <c r="A1399" s="102"/>
      <c r="B1399" s="65" t="s">
        <v>52</v>
      </c>
      <c r="C1399" s="350">
        <f>VLOOKUP(E1400,students!$B$8:$D$57,3,0)</f>
        <v>0</v>
      </c>
      <c r="D1399" s="350"/>
      <c r="E1399" s="105" t="s">
        <v>760</v>
      </c>
      <c r="H1399" s="112" t="s">
        <v>730</v>
      </c>
    </row>
    <row r="1400" spans="1:11" ht="20.25" customHeight="1">
      <c r="A1400" s="102"/>
      <c r="B1400" s="65" t="s">
        <v>28</v>
      </c>
      <c r="C1400" s="66" t="str">
        <f>students!$M$2</f>
        <v>पहिली</v>
      </c>
      <c r="D1400" s="65" t="s">
        <v>71</v>
      </c>
      <c r="E1400" s="110">
        <v>46</v>
      </c>
    </row>
    <row r="1401" spans="1:11" ht="6" customHeight="1">
      <c r="A1401" s="102"/>
      <c r="E1401" s="105"/>
    </row>
    <row r="1402" spans="1:11" s="68" customFormat="1" ht="28.5" customHeight="1">
      <c r="A1402" s="351" t="s">
        <v>728</v>
      </c>
      <c r="B1402" s="332"/>
      <c r="C1402" s="332"/>
      <c r="D1402" s="332"/>
      <c r="E1402" s="352"/>
      <c r="H1402" s="280" t="s">
        <v>731</v>
      </c>
      <c r="I1402" s="280"/>
      <c r="J1402" s="280"/>
    </row>
    <row r="1403" spans="1:11" s="68" customFormat="1" ht="16.5" customHeight="1">
      <c r="A1403" s="106"/>
      <c r="B1403" s="99" t="s">
        <v>60</v>
      </c>
      <c r="C1403" s="296" t="s">
        <v>72</v>
      </c>
      <c r="D1403" s="296"/>
      <c r="E1403" s="339"/>
      <c r="H1403" s="280"/>
      <c r="I1403" s="280"/>
      <c r="J1403" s="280"/>
    </row>
    <row r="1404" spans="1:11" s="68" customFormat="1" ht="30" customHeight="1">
      <c r="A1404" s="107">
        <v>1</v>
      </c>
      <c r="B1404" s="341" t="s">
        <v>73</v>
      </c>
      <c r="C1404" s="296" t="s">
        <v>695</v>
      </c>
      <c r="D1404" s="296"/>
      <c r="E1404" s="339"/>
      <c r="H1404" s="280"/>
      <c r="I1404" s="280"/>
      <c r="J1404" s="280"/>
    </row>
    <row r="1405" spans="1:11" s="68" customFormat="1" ht="30" customHeight="1">
      <c r="A1405" s="107"/>
      <c r="B1405" s="342"/>
      <c r="C1405" s="296" t="s">
        <v>702</v>
      </c>
      <c r="D1405" s="296"/>
      <c r="E1405" s="339"/>
    </row>
    <row r="1406" spans="1:11" s="68" customFormat="1" ht="30" customHeight="1">
      <c r="A1406" s="33">
        <v>2</v>
      </c>
      <c r="B1406" s="341" t="s">
        <v>3</v>
      </c>
      <c r="C1406" s="296" t="s">
        <v>697</v>
      </c>
      <c r="D1406" s="296"/>
      <c r="E1406" s="339"/>
      <c r="H1406" s="353" t="s">
        <v>736</v>
      </c>
      <c r="I1406" s="353"/>
      <c r="J1406" s="353"/>
      <c r="K1406" s="353"/>
    </row>
    <row r="1407" spans="1:11" s="68" customFormat="1" ht="30" customHeight="1">
      <c r="A1407" s="107"/>
      <c r="B1407" s="342"/>
      <c r="C1407" s="296"/>
      <c r="D1407" s="296"/>
      <c r="E1407" s="339"/>
      <c r="H1407" s="353"/>
      <c r="I1407" s="353"/>
      <c r="J1407" s="353"/>
      <c r="K1407" s="353"/>
    </row>
    <row r="1408" spans="1:11" s="68" customFormat="1" ht="30" customHeight="1">
      <c r="A1408" s="107">
        <v>3</v>
      </c>
      <c r="B1408" s="341" t="s">
        <v>4</v>
      </c>
      <c r="C1408" s="296"/>
      <c r="D1408" s="296"/>
      <c r="E1408" s="339"/>
      <c r="H1408" s="353"/>
      <c r="I1408" s="353"/>
      <c r="J1408" s="353"/>
      <c r="K1408" s="353"/>
    </row>
    <row r="1409" spans="1:5" s="68" customFormat="1" ht="30" customHeight="1">
      <c r="A1409" s="107"/>
      <c r="B1409" s="342"/>
      <c r="C1409" s="296" t="s">
        <v>762</v>
      </c>
      <c r="D1409" s="296"/>
      <c r="E1409" s="339"/>
    </row>
    <row r="1410" spans="1:5" s="68" customFormat="1" ht="30" customHeight="1">
      <c r="A1410" s="33">
        <v>4</v>
      </c>
      <c r="B1410" s="341" t="s">
        <v>5</v>
      </c>
      <c r="C1410" s="296"/>
      <c r="D1410" s="296"/>
      <c r="E1410" s="339"/>
    </row>
    <row r="1411" spans="1:5" s="68" customFormat="1" ht="30" customHeight="1">
      <c r="A1411" s="107"/>
      <c r="B1411" s="342"/>
      <c r="C1411" s="296"/>
      <c r="D1411" s="296"/>
      <c r="E1411" s="339"/>
    </row>
    <row r="1412" spans="1:5" s="68" customFormat="1" ht="30" customHeight="1">
      <c r="A1412" s="107">
        <v>5</v>
      </c>
      <c r="B1412" s="343" t="s">
        <v>726</v>
      </c>
      <c r="C1412" s="296"/>
      <c r="D1412" s="296"/>
      <c r="E1412" s="339"/>
    </row>
    <row r="1413" spans="1:5" s="68" customFormat="1" ht="30" customHeight="1">
      <c r="A1413" s="107"/>
      <c r="B1413" s="344"/>
      <c r="C1413" s="296"/>
      <c r="D1413" s="296"/>
      <c r="E1413" s="339"/>
    </row>
    <row r="1414" spans="1:5" s="68" customFormat="1" ht="30" customHeight="1">
      <c r="A1414" s="33">
        <v>6</v>
      </c>
      <c r="B1414" s="343" t="s">
        <v>727</v>
      </c>
      <c r="C1414" s="296"/>
      <c r="D1414" s="296"/>
      <c r="E1414" s="339"/>
    </row>
    <row r="1415" spans="1:5" s="68" customFormat="1" ht="30" customHeight="1">
      <c r="A1415" s="107"/>
      <c r="B1415" s="344"/>
      <c r="C1415" s="296"/>
      <c r="D1415" s="296"/>
      <c r="E1415" s="339"/>
    </row>
    <row r="1416" spans="1:5" s="68" customFormat="1" ht="30" customHeight="1">
      <c r="A1416" s="107">
        <v>7</v>
      </c>
      <c r="B1416" s="341" t="s">
        <v>8</v>
      </c>
      <c r="C1416" s="296" t="s">
        <v>711</v>
      </c>
      <c r="D1416" s="296"/>
      <c r="E1416" s="339"/>
    </row>
    <row r="1417" spans="1:5" s="68" customFormat="1" ht="30" customHeight="1">
      <c r="A1417" s="107"/>
      <c r="B1417" s="342"/>
      <c r="C1417" s="296"/>
      <c r="D1417" s="296"/>
      <c r="E1417" s="339"/>
    </row>
    <row r="1418" spans="1:5" s="68" customFormat="1" ht="30" customHeight="1">
      <c r="A1418" s="33">
        <v>8</v>
      </c>
      <c r="B1418" s="341" t="s">
        <v>9</v>
      </c>
      <c r="C1418" s="296"/>
      <c r="D1418" s="296"/>
      <c r="E1418" s="339"/>
    </row>
    <row r="1419" spans="1:5" s="68" customFormat="1" ht="30" customHeight="1">
      <c r="A1419" s="107"/>
      <c r="B1419" s="342"/>
      <c r="C1419" s="296"/>
      <c r="D1419" s="296"/>
      <c r="E1419" s="339"/>
    </row>
    <row r="1420" spans="1:5" s="68" customFormat="1" ht="30" customHeight="1">
      <c r="A1420" s="107">
        <v>9</v>
      </c>
      <c r="B1420" s="341" t="s">
        <v>10</v>
      </c>
      <c r="C1420" s="296"/>
      <c r="D1420" s="296"/>
      <c r="E1420" s="339"/>
    </row>
    <row r="1421" spans="1:5" s="68" customFormat="1" ht="30" customHeight="1">
      <c r="A1421" s="107"/>
      <c r="B1421" s="342"/>
      <c r="C1421" s="296"/>
      <c r="D1421" s="296"/>
      <c r="E1421" s="339"/>
    </row>
    <row r="1422" spans="1:5" s="68" customFormat="1" ht="30" customHeight="1">
      <c r="A1422" s="107">
        <v>10</v>
      </c>
      <c r="B1422" s="100" t="s">
        <v>65</v>
      </c>
      <c r="C1422" s="296">
        <f>VLOOKUP(E1400,PragNondi!$B$9:$J$78,7,0)</f>
        <v>0</v>
      </c>
      <c r="D1422" s="296"/>
      <c r="E1422" s="339"/>
    </row>
    <row r="1423" spans="1:5" s="68" customFormat="1" ht="30" customHeight="1">
      <c r="A1423" s="107">
        <v>11</v>
      </c>
      <c r="B1423" s="100" t="s">
        <v>74</v>
      </c>
      <c r="C1423" s="296">
        <f>VLOOKUP(E1400,PragNondi!$B$9:$J$78,8,0)</f>
        <v>0</v>
      </c>
      <c r="D1423" s="296"/>
      <c r="E1423" s="339"/>
    </row>
    <row r="1424" spans="1:5" s="68" customFormat="1" ht="30" customHeight="1">
      <c r="A1424" s="107">
        <v>12</v>
      </c>
      <c r="B1424" s="100" t="s">
        <v>75</v>
      </c>
      <c r="C1424" s="296">
        <f>VLOOKUP(E1400,PragNondi!$B$9:$J$78,9,0)</f>
        <v>0</v>
      </c>
      <c r="D1424" s="296"/>
      <c r="E1424" s="339"/>
    </row>
    <row r="1425" spans="1:11" s="68" customFormat="1" ht="30" customHeight="1" thickBot="1">
      <c r="A1425" s="108">
        <v>13</v>
      </c>
      <c r="B1425" s="109" t="s">
        <v>76</v>
      </c>
      <c r="C1425" s="289" t="s">
        <v>823</v>
      </c>
      <c r="D1425" s="289"/>
      <c r="E1425" s="340"/>
    </row>
    <row r="1426" spans="1:11" s="68" customFormat="1" ht="30" customHeight="1" thickBot="1"/>
    <row r="1427" spans="1:11" ht="28.5" customHeight="1">
      <c r="A1427" s="101"/>
      <c r="B1427" s="345" t="s">
        <v>1231</v>
      </c>
      <c r="C1427" s="345"/>
      <c r="D1427" s="345"/>
      <c r="E1427" s="346"/>
    </row>
    <row r="1428" spans="1:11" ht="20.25" customHeight="1">
      <c r="A1428" s="102"/>
      <c r="B1428" s="347" t="str">
        <f>students!$G$2</f>
        <v xml:space="preserve">जिल्हा परिषद प्राथमिक शाळा कोपर्डे </v>
      </c>
      <c r="C1428" s="347"/>
      <c r="D1428" s="347"/>
      <c r="E1428" s="348"/>
    </row>
    <row r="1429" spans="1:11" ht="5.25" customHeight="1" thickBot="1">
      <c r="A1429" s="103"/>
      <c r="B1429" s="64"/>
      <c r="C1429" s="349"/>
      <c r="D1429" s="349"/>
      <c r="E1429" s="104"/>
    </row>
    <row r="1430" spans="1:11" ht="20.25" customHeight="1" thickBot="1">
      <c r="A1430" s="102"/>
      <c r="B1430" s="65" t="s">
        <v>52</v>
      </c>
      <c r="C1430" s="350">
        <f>VLOOKUP(E1431,students!$B$8:$D$57,3,0)</f>
        <v>0</v>
      </c>
      <c r="D1430" s="350"/>
      <c r="E1430" s="105" t="s">
        <v>760</v>
      </c>
      <c r="H1430" s="112" t="s">
        <v>730</v>
      </c>
    </row>
    <row r="1431" spans="1:11" ht="20.25" customHeight="1">
      <c r="A1431" s="102"/>
      <c r="B1431" s="65" t="s">
        <v>28</v>
      </c>
      <c r="C1431" s="66" t="str">
        <f>students!$M$2</f>
        <v>पहिली</v>
      </c>
      <c r="D1431" s="65" t="s">
        <v>71</v>
      </c>
      <c r="E1431" s="110">
        <v>47</v>
      </c>
    </row>
    <row r="1432" spans="1:11" ht="6" customHeight="1">
      <c r="A1432" s="102"/>
      <c r="E1432" s="105"/>
    </row>
    <row r="1433" spans="1:11" s="68" customFormat="1" ht="28.5" customHeight="1">
      <c r="A1433" s="351" t="s">
        <v>728</v>
      </c>
      <c r="B1433" s="332"/>
      <c r="C1433" s="332"/>
      <c r="D1433" s="332"/>
      <c r="E1433" s="352"/>
      <c r="H1433" s="280" t="s">
        <v>731</v>
      </c>
      <c r="I1433" s="280"/>
      <c r="J1433" s="280"/>
    </row>
    <row r="1434" spans="1:11" s="68" customFormat="1" ht="16.5" customHeight="1">
      <c r="A1434" s="106"/>
      <c r="B1434" s="99" t="s">
        <v>60</v>
      </c>
      <c r="C1434" s="296" t="s">
        <v>72</v>
      </c>
      <c r="D1434" s="296"/>
      <c r="E1434" s="339"/>
      <c r="H1434" s="280"/>
      <c r="I1434" s="280"/>
      <c r="J1434" s="280"/>
    </row>
    <row r="1435" spans="1:11" s="68" customFormat="1" ht="30" customHeight="1">
      <c r="A1435" s="107">
        <v>1</v>
      </c>
      <c r="B1435" s="341" t="s">
        <v>73</v>
      </c>
      <c r="C1435" s="296" t="s">
        <v>695</v>
      </c>
      <c r="D1435" s="296"/>
      <c r="E1435" s="339"/>
      <c r="H1435" s="280"/>
      <c r="I1435" s="280"/>
      <c r="J1435" s="280"/>
    </row>
    <row r="1436" spans="1:11" s="68" customFormat="1" ht="30" customHeight="1">
      <c r="A1436" s="107"/>
      <c r="B1436" s="342"/>
      <c r="C1436" s="296" t="s">
        <v>702</v>
      </c>
      <c r="D1436" s="296"/>
      <c r="E1436" s="339"/>
    </row>
    <row r="1437" spans="1:11" s="68" customFormat="1" ht="30" customHeight="1">
      <c r="A1437" s="33">
        <v>2</v>
      </c>
      <c r="B1437" s="341" t="s">
        <v>3</v>
      </c>
      <c r="C1437" s="296" t="s">
        <v>697</v>
      </c>
      <c r="D1437" s="296"/>
      <c r="E1437" s="339"/>
      <c r="H1437" s="353" t="s">
        <v>736</v>
      </c>
      <c r="I1437" s="353"/>
      <c r="J1437" s="353"/>
      <c r="K1437" s="353"/>
    </row>
    <row r="1438" spans="1:11" s="68" customFormat="1" ht="30" customHeight="1">
      <c r="A1438" s="107"/>
      <c r="B1438" s="342"/>
      <c r="C1438" s="296"/>
      <c r="D1438" s="296"/>
      <c r="E1438" s="339"/>
      <c r="H1438" s="353"/>
      <c r="I1438" s="353"/>
      <c r="J1438" s="353"/>
      <c r="K1438" s="353"/>
    </row>
    <row r="1439" spans="1:11" s="68" customFormat="1" ht="30" customHeight="1">
      <c r="A1439" s="107">
        <v>3</v>
      </c>
      <c r="B1439" s="341" t="s">
        <v>4</v>
      </c>
      <c r="C1439" s="296"/>
      <c r="D1439" s="296"/>
      <c r="E1439" s="339"/>
      <c r="H1439" s="353"/>
      <c r="I1439" s="353"/>
      <c r="J1439" s="353"/>
      <c r="K1439" s="353"/>
    </row>
    <row r="1440" spans="1:11" s="68" customFormat="1" ht="30" customHeight="1">
      <c r="A1440" s="107"/>
      <c r="B1440" s="342"/>
      <c r="C1440" s="296" t="s">
        <v>762</v>
      </c>
      <c r="D1440" s="296"/>
      <c r="E1440" s="339"/>
    </row>
    <row r="1441" spans="1:5" s="68" customFormat="1" ht="30" customHeight="1">
      <c r="A1441" s="33">
        <v>4</v>
      </c>
      <c r="B1441" s="341" t="s">
        <v>5</v>
      </c>
      <c r="C1441" s="296"/>
      <c r="D1441" s="296"/>
      <c r="E1441" s="339"/>
    </row>
    <row r="1442" spans="1:5" s="68" customFormat="1" ht="30" customHeight="1">
      <c r="A1442" s="107"/>
      <c r="B1442" s="342"/>
      <c r="C1442" s="296"/>
      <c r="D1442" s="296"/>
      <c r="E1442" s="339"/>
    </row>
    <row r="1443" spans="1:5" s="68" customFormat="1" ht="30" customHeight="1">
      <c r="A1443" s="107">
        <v>5</v>
      </c>
      <c r="B1443" s="343" t="s">
        <v>726</v>
      </c>
      <c r="C1443" s="296"/>
      <c r="D1443" s="296"/>
      <c r="E1443" s="339"/>
    </row>
    <row r="1444" spans="1:5" s="68" customFormat="1" ht="30" customHeight="1">
      <c r="A1444" s="107"/>
      <c r="B1444" s="344"/>
      <c r="C1444" s="296"/>
      <c r="D1444" s="296"/>
      <c r="E1444" s="339"/>
    </row>
    <row r="1445" spans="1:5" s="68" customFormat="1" ht="30" customHeight="1">
      <c r="A1445" s="33">
        <v>6</v>
      </c>
      <c r="B1445" s="343" t="s">
        <v>727</v>
      </c>
      <c r="C1445" s="296"/>
      <c r="D1445" s="296"/>
      <c r="E1445" s="339"/>
    </row>
    <row r="1446" spans="1:5" s="68" customFormat="1" ht="30" customHeight="1">
      <c r="A1446" s="107"/>
      <c r="B1446" s="344"/>
      <c r="C1446" s="296"/>
      <c r="D1446" s="296"/>
      <c r="E1446" s="339"/>
    </row>
    <row r="1447" spans="1:5" s="68" customFormat="1" ht="30" customHeight="1">
      <c r="A1447" s="107">
        <v>7</v>
      </c>
      <c r="B1447" s="341" t="s">
        <v>8</v>
      </c>
      <c r="C1447" s="296" t="s">
        <v>711</v>
      </c>
      <c r="D1447" s="296"/>
      <c r="E1447" s="339"/>
    </row>
    <row r="1448" spans="1:5" s="68" customFormat="1" ht="30" customHeight="1">
      <c r="A1448" s="107"/>
      <c r="B1448" s="342"/>
      <c r="C1448" s="296"/>
      <c r="D1448" s="296"/>
      <c r="E1448" s="339"/>
    </row>
    <row r="1449" spans="1:5" s="68" customFormat="1" ht="30" customHeight="1">
      <c r="A1449" s="33">
        <v>8</v>
      </c>
      <c r="B1449" s="341" t="s">
        <v>9</v>
      </c>
      <c r="C1449" s="296"/>
      <c r="D1449" s="296"/>
      <c r="E1449" s="339"/>
    </row>
    <row r="1450" spans="1:5" s="68" customFormat="1" ht="30" customHeight="1">
      <c r="A1450" s="107"/>
      <c r="B1450" s="342"/>
      <c r="C1450" s="296"/>
      <c r="D1450" s="296"/>
      <c r="E1450" s="339"/>
    </row>
    <row r="1451" spans="1:5" s="68" customFormat="1" ht="30" customHeight="1">
      <c r="A1451" s="107">
        <v>9</v>
      </c>
      <c r="B1451" s="341" t="s">
        <v>10</v>
      </c>
      <c r="C1451" s="296"/>
      <c r="D1451" s="296"/>
      <c r="E1451" s="339"/>
    </row>
    <row r="1452" spans="1:5" s="68" customFormat="1" ht="30" customHeight="1">
      <c r="A1452" s="107"/>
      <c r="B1452" s="342"/>
      <c r="C1452" s="296"/>
      <c r="D1452" s="296"/>
      <c r="E1452" s="339"/>
    </row>
    <row r="1453" spans="1:5" s="68" customFormat="1" ht="30" customHeight="1">
      <c r="A1453" s="107">
        <v>10</v>
      </c>
      <c r="B1453" s="100" t="s">
        <v>65</v>
      </c>
      <c r="C1453" s="296">
        <f>VLOOKUP(E1431,PragNondi!$B$9:$J$78,7,0)</f>
        <v>0</v>
      </c>
      <c r="D1453" s="296"/>
      <c r="E1453" s="339"/>
    </row>
    <row r="1454" spans="1:5" s="68" customFormat="1" ht="30" customHeight="1">
      <c r="A1454" s="107">
        <v>11</v>
      </c>
      <c r="B1454" s="100" t="s">
        <v>74</v>
      </c>
      <c r="C1454" s="296">
        <f>VLOOKUP(E1431,PragNondi!$B$9:$J$78,8,0)</f>
        <v>0</v>
      </c>
      <c r="D1454" s="296"/>
      <c r="E1454" s="339"/>
    </row>
    <row r="1455" spans="1:5" s="68" customFormat="1" ht="30" customHeight="1">
      <c r="A1455" s="107">
        <v>12</v>
      </c>
      <c r="B1455" s="100" t="s">
        <v>75</v>
      </c>
      <c r="C1455" s="296">
        <f>VLOOKUP(E1431,PragNondi!$B$9:$J$78,9,0)</f>
        <v>0</v>
      </c>
      <c r="D1455" s="296"/>
      <c r="E1455" s="339"/>
    </row>
    <row r="1456" spans="1:5" s="68" customFormat="1" ht="30" customHeight="1" thickBot="1">
      <c r="A1456" s="108">
        <v>13</v>
      </c>
      <c r="B1456" s="109" t="s">
        <v>76</v>
      </c>
      <c r="C1456" s="289" t="s">
        <v>823</v>
      </c>
      <c r="D1456" s="289"/>
      <c r="E1456" s="340"/>
    </row>
    <row r="1457" spans="1:11" s="68" customFormat="1" ht="30" customHeight="1" thickBot="1"/>
    <row r="1458" spans="1:11" ht="28.5" customHeight="1">
      <c r="A1458" s="101"/>
      <c r="B1458" s="345" t="s">
        <v>1231</v>
      </c>
      <c r="C1458" s="345"/>
      <c r="D1458" s="345"/>
      <c r="E1458" s="346"/>
    </row>
    <row r="1459" spans="1:11" ht="20.25" customHeight="1">
      <c r="A1459" s="102"/>
      <c r="B1459" s="347" t="str">
        <f>students!$G$2</f>
        <v xml:space="preserve">जिल्हा परिषद प्राथमिक शाळा कोपर्डे </v>
      </c>
      <c r="C1459" s="347"/>
      <c r="D1459" s="347"/>
      <c r="E1459" s="348"/>
    </row>
    <row r="1460" spans="1:11" ht="5.25" customHeight="1" thickBot="1">
      <c r="A1460" s="103"/>
      <c r="B1460" s="64"/>
      <c r="C1460" s="349"/>
      <c r="D1460" s="349"/>
      <c r="E1460" s="104"/>
    </row>
    <row r="1461" spans="1:11" ht="20.25" customHeight="1" thickBot="1">
      <c r="A1461" s="102"/>
      <c r="B1461" s="65" t="s">
        <v>52</v>
      </c>
      <c r="C1461" s="350">
        <f>VLOOKUP(E1462,students!$B$8:$D$57,3,0)</f>
        <v>0</v>
      </c>
      <c r="D1461" s="350"/>
      <c r="E1461" s="105" t="s">
        <v>760</v>
      </c>
      <c r="H1461" s="112" t="s">
        <v>730</v>
      </c>
    </row>
    <row r="1462" spans="1:11" ht="20.25" customHeight="1">
      <c r="A1462" s="102"/>
      <c r="B1462" s="65" t="s">
        <v>28</v>
      </c>
      <c r="C1462" s="66" t="str">
        <f>students!$M$2</f>
        <v>पहिली</v>
      </c>
      <c r="D1462" s="65" t="s">
        <v>71</v>
      </c>
      <c r="E1462" s="110">
        <v>48</v>
      </c>
    </row>
    <row r="1463" spans="1:11" ht="6" customHeight="1">
      <c r="A1463" s="102"/>
      <c r="E1463" s="105"/>
    </row>
    <row r="1464" spans="1:11" s="68" customFormat="1" ht="28.5" customHeight="1">
      <c r="A1464" s="351" t="s">
        <v>728</v>
      </c>
      <c r="B1464" s="332"/>
      <c r="C1464" s="332"/>
      <c r="D1464" s="332"/>
      <c r="E1464" s="352"/>
      <c r="H1464" s="280" t="s">
        <v>731</v>
      </c>
      <c r="I1464" s="280"/>
      <c r="J1464" s="280"/>
    </row>
    <row r="1465" spans="1:11" s="68" customFormat="1" ht="16.5" customHeight="1">
      <c r="A1465" s="106"/>
      <c r="B1465" s="99" t="s">
        <v>60</v>
      </c>
      <c r="C1465" s="296" t="s">
        <v>72</v>
      </c>
      <c r="D1465" s="296"/>
      <c r="E1465" s="339"/>
      <c r="H1465" s="280"/>
      <c r="I1465" s="280"/>
      <c r="J1465" s="280"/>
    </row>
    <row r="1466" spans="1:11" s="68" customFormat="1" ht="30" customHeight="1">
      <c r="A1466" s="107">
        <v>1</v>
      </c>
      <c r="B1466" s="341" t="s">
        <v>73</v>
      </c>
      <c r="C1466" s="296" t="s">
        <v>695</v>
      </c>
      <c r="D1466" s="296"/>
      <c r="E1466" s="339"/>
      <c r="H1466" s="280"/>
      <c r="I1466" s="280"/>
      <c r="J1466" s="280"/>
    </row>
    <row r="1467" spans="1:11" s="68" customFormat="1" ht="30" customHeight="1">
      <c r="A1467" s="107"/>
      <c r="B1467" s="342"/>
      <c r="C1467" s="296" t="s">
        <v>702</v>
      </c>
      <c r="D1467" s="296"/>
      <c r="E1467" s="339"/>
    </row>
    <row r="1468" spans="1:11" s="68" customFormat="1" ht="30" customHeight="1">
      <c r="A1468" s="33">
        <v>2</v>
      </c>
      <c r="B1468" s="341" t="s">
        <v>3</v>
      </c>
      <c r="C1468" s="296" t="s">
        <v>697</v>
      </c>
      <c r="D1468" s="296"/>
      <c r="E1468" s="339"/>
      <c r="H1468" s="353" t="s">
        <v>736</v>
      </c>
      <c r="I1468" s="353"/>
      <c r="J1468" s="353"/>
      <c r="K1468" s="353"/>
    </row>
    <row r="1469" spans="1:11" s="68" customFormat="1" ht="30" customHeight="1">
      <c r="A1469" s="107"/>
      <c r="B1469" s="342"/>
      <c r="C1469" s="296"/>
      <c r="D1469" s="296"/>
      <c r="E1469" s="339"/>
      <c r="H1469" s="353"/>
      <c r="I1469" s="353"/>
      <c r="J1469" s="353"/>
      <c r="K1469" s="353"/>
    </row>
    <row r="1470" spans="1:11" s="68" customFormat="1" ht="30" customHeight="1">
      <c r="A1470" s="107">
        <v>3</v>
      </c>
      <c r="B1470" s="341" t="s">
        <v>4</v>
      </c>
      <c r="C1470" s="296"/>
      <c r="D1470" s="296"/>
      <c r="E1470" s="339"/>
      <c r="H1470" s="353"/>
      <c r="I1470" s="353"/>
      <c r="J1470" s="353"/>
      <c r="K1470" s="353"/>
    </row>
    <row r="1471" spans="1:11" s="68" customFormat="1" ht="30" customHeight="1">
      <c r="A1471" s="107"/>
      <c r="B1471" s="342"/>
      <c r="C1471" s="296" t="s">
        <v>762</v>
      </c>
      <c r="D1471" s="296"/>
      <c r="E1471" s="339"/>
    </row>
    <row r="1472" spans="1:11" s="68" customFormat="1" ht="30" customHeight="1">
      <c r="A1472" s="33">
        <v>4</v>
      </c>
      <c r="B1472" s="341" t="s">
        <v>5</v>
      </c>
      <c r="C1472" s="296"/>
      <c r="D1472" s="296"/>
      <c r="E1472" s="339"/>
    </row>
    <row r="1473" spans="1:5" s="68" customFormat="1" ht="30" customHeight="1">
      <c r="A1473" s="107"/>
      <c r="B1473" s="342"/>
      <c r="C1473" s="296"/>
      <c r="D1473" s="296"/>
      <c r="E1473" s="339"/>
    </row>
    <row r="1474" spans="1:5" s="68" customFormat="1" ht="30" customHeight="1">
      <c r="A1474" s="107">
        <v>5</v>
      </c>
      <c r="B1474" s="343" t="s">
        <v>726</v>
      </c>
      <c r="C1474" s="296"/>
      <c r="D1474" s="296"/>
      <c r="E1474" s="339"/>
    </row>
    <row r="1475" spans="1:5" s="68" customFormat="1" ht="30" customHeight="1">
      <c r="A1475" s="107"/>
      <c r="B1475" s="344"/>
      <c r="C1475" s="296"/>
      <c r="D1475" s="296"/>
      <c r="E1475" s="339"/>
    </row>
    <row r="1476" spans="1:5" s="68" customFormat="1" ht="30" customHeight="1">
      <c r="A1476" s="33">
        <v>6</v>
      </c>
      <c r="B1476" s="343" t="s">
        <v>727</v>
      </c>
      <c r="C1476" s="296"/>
      <c r="D1476" s="296"/>
      <c r="E1476" s="339"/>
    </row>
    <row r="1477" spans="1:5" s="68" customFormat="1" ht="30" customHeight="1">
      <c r="A1477" s="107"/>
      <c r="B1477" s="344"/>
      <c r="C1477" s="296"/>
      <c r="D1477" s="296"/>
      <c r="E1477" s="339"/>
    </row>
    <row r="1478" spans="1:5" s="68" customFormat="1" ht="30" customHeight="1">
      <c r="A1478" s="107">
        <v>7</v>
      </c>
      <c r="B1478" s="341" t="s">
        <v>8</v>
      </c>
      <c r="C1478" s="296" t="s">
        <v>711</v>
      </c>
      <c r="D1478" s="296"/>
      <c r="E1478" s="339"/>
    </row>
    <row r="1479" spans="1:5" s="68" customFormat="1" ht="30" customHeight="1">
      <c r="A1479" s="107"/>
      <c r="B1479" s="342"/>
      <c r="C1479" s="296"/>
      <c r="D1479" s="296"/>
      <c r="E1479" s="339"/>
    </row>
    <row r="1480" spans="1:5" s="68" customFormat="1" ht="30" customHeight="1">
      <c r="A1480" s="33">
        <v>8</v>
      </c>
      <c r="B1480" s="341" t="s">
        <v>9</v>
      </c>
      <c r="C1480" s="296"/>
      <c r="D1480" s="296"/>
      <c r="E1480" s="339"/>
    </row>
    <row r="1481" spans="1:5" s="68" customFormat="1" ht="30" customHeight="1">
      <c r="A1481" s="107"/>
      <c r="B1481" s="342"/>
      <c r="C1481" s="296"/>
      <c r="D1481" s="296"/>
      <c r="E1481" s="339"/>
    </row>
    <row r="1482" spans="1:5" s="68" customFormat="1" ht="30" customHeight="1">
      <c r="A1482" s="107">
        <v>9</v>
      </c>
      <c r="B1482" s="341" t="s">
        <v>10</v>
      </c>
      <c r="C1482" s="296"/>
      <c r="D1482" s="296"/>
      <c r="E1482" s="339"/>
    </row>
    <row r="1483" spans="1:5" s="68" customFormat="1" ht="30" customHeight="1">
      <c r="A1483" s="107"/>
      <c r="B1483" s="342"/>
      <c r="C1483" s="296"/>
      <c r="D1483" s="296"/>
      <c r="E1483" s="339"/>
    </row>
    <row r="1484" spans="1:5" s="68" customFormat="1" ht="30" customHeight="1">
      <c r="A1484" s="107">
        <v>10</v>
      </c>
      <c r="B1484" s="100" t="s">
        <v>65</v>
      </c>
      <c r="C1484" s="296">
        <f>VLOOKUP(E1462,PragNondi!$B$9:$J$78,7,0)</f>
        <v>0</v>
      </c>
      <c r="D1484" s="296"/>
      <c r="E1484" s="339"/>
    </row>
    <row r="1485" spans="1:5" s="68" customFormat="1" ht="30" customHeight="1">
      <c r="A1485" s="107">
        <v>11</v>
      </c>
      <c r="B1485" s="100" t="s">
        <v>74</v>
      </c>
      <c r="C1485" s="296">
        <f>VLOOKUP(E1462,PragNondi!$B$9:$J$78,8,0)</f>
        <v>0</v>
      </c>
      <c r="D1485" s="296"/>
      <c r="E1485" s="339"/>
    </row>
    <row r="1486" spans="1:5" s="68" customFormat="1" ht="30" customHeight="1">
      <c r="A1486" s="107">
        <v>12</v>
      </c>
      <c r="B1486" s="100" t="s">
        <v>75</v>
      </c>
      <c r="C1486" s="296">
        <f>VLOOKUP(E1462,PragNondi!$B$9:$J$78,9,0)</f>
        <v>0</v>
      </c>
      <c r="D1486" s="296"/>
      <c r="E1486" s="339"/>
    </row>
    <row r="1487" spans="1:5" s="68" customFormat="1" ht="30" customHeight="1" thickBot="1">
      <c r="A1487" s="108">
        <v>13</v>
      </c>
      <c r="B1487" s="109" t="s">
        <v>76</v>
      </c>
      <c r="C1487" s="289" t="s">
        <v>823</v>
      </c>
      <c r="D1487" s="289"/>
      <c r="E1487" s="340"/>
    </row>
    <row r="1488" spans="1:5" s="68" customFormat="1" ht="30" customHeight="1" thickBot="1"/>
    <row r="1489" spans="1:11" ht="28.5" customHeight="1">
      <c r="A1489" s="101"/>
      <c r="B1489" s="345" t="s">
        <v>1231</v>
      </c>
      <c r="C1489" s="345"/>
      <c r="D1489" s="345"/>
      <c r="E1489" s="346"/>
    </row>
    <row r="1490" spans="1:11" ht="20.25" customHeight="1">
      <c r="A1490" s="102"/>
      <c r="B1490" s="347" t="str">
        <f>students!$G$2</f>
        <v xml:space="preserve">जिल्हा परिषद प्राथमिक शाळा कोपर्डे </v>
      </c>
      <c r="C1490" s="347"/>
      <c r="D1490" s="347"/>
      <c r="E1490" s="348"/>
    </row>
    <row r="1491" spans="1:11" ht="5.25" customHeight="1" thickBot="1">
      <c r="A1491" s="103"/>
      <c r="B1491" s="64"/>
      <c r="C1491" s="349"/>
      <c r="D1491" s="349"/>
      <c r="E1491" s="104"/>
    </row>
    <row r="1492" spans="1:11" ht="20.25" customHeight="1" thickBot="1">
      <c r="A1492" s="102"/>
      <c r="B1492" s="65" t="s">
        <v>52</v>
      </c>
      <c r="C1492" s="350">
        <f>VLOOKUP(E1493,students!$B$8:$D$57,3,0)</f>
        <v>0</v>
      </c>
      <c r="D1492" s="350"/>
      <c r="E1492" s="105" t="s">
        <v>760</v>
      </c>
      <c r="H1492" s="112" t="s">
        <v>730</v>
      </c>
    </row>
    <row r="1493" spans="1:11" ht="20.25" customHeight="1">
      <c r="A1493" s="102"/>
      <c r="B1493" s="65" t="s">
        <v>28</v>
      </c>
      <c r="C1493" s="66" t="str">
        <f>students!$M$2</f>
        <v>पहिली</v>
      </c>
      <c r="D1493" s="65" t="s">
        <v>71</v>
      </c>
      <c r="E1493" s="110">
        <v>49</v>
      </c>
    </row>
    <row r="1494" spans="1:11" ht="6" customHeight="1">
      <c r="A1494" s="102"/>
      <c r="E1494" s="105"/>
    </row>
    <row r="1495" spans="1:11" s="68" customFormat="1" ht="28.5" customHeight="1">
      <c r="A1495" s="351" t="s">
        <v>728</v>
      </c>
      <c r="B1495" s="332"/>
      <c r="C1495" s="332"/>
      <c r="D1495" s="332"/>
      <c r="E1495" s="352"/>
      <c r="H1495" s="280" t="s">
        <v>731</v>
      </c>
      <c r="I1495" s="280"/>
      <c r="J1495" s="280"/>
    </row>
    <row r="1496" spans="1:11" s="68" customFormat="1" ht="16.5" customHeight="1">
      <c r="A1496" s="106"/>
      <c r="B1496" s="99" t="s">
        <v>60</v>
      </c>
      <c r="C1496" s="296" t="s">
        <v>72</v>
      </c>
      <c r="D1496" s="296"/>
      <c r="E1496" s="339"/>
      <c r="H1496" s="280"/>
      <c r="I1496" s="280"/>
      <c r="J1496" s="280"/>
    </row>
    <row r="1497" spans="1:11" s="68" customFormat="1" ht="30" customHeight="1">
      <c r="A1497" s="107">
        <v>1</v>
      </c>
      <c r="B1497" s="341" t="s">
        <v>73</v>
      </c>
      <c r="C1497" s="296" t="s">
        <v>695</v>
      </c>
      <c r="D1497" s="296"/>
      <c r="E1497" s="339"/>
      <c r="H1497" s="280"/>
      <c r="I1497" s="280"/>
      <c r="J1497" s="280"/>
    </row>
    <row r="1498" spans="1:11" s="68" customFormat="1" ht="30" customHeight="1">
      <c r="A1498" s="107"/>
      <c r="B1498" s="342"/>
      <c r="C1498" s="296" t="s">
        <v>702</v>
      </c>
      <c r="D1498" s="296"/>
      <c r="E1498" s="339"/>
    </row>
    <row r="1499" spans="1:11" s="68" customFormat="1" ht="30" customHeight="1">
      <c r="A1499" s="33">
        <v>2</v>
      </c>
      <c r="B1499" s="341" t="s">
        <v>3</v>
      </c>
      <c r="C1499" s="296" t="s">
        <v>697</v>
      </c>
      <c r="D1499" s="296"/>
      <c r="E1499" s="339"/>
      <c r="H1499" s="353" t="s">
        <v>736</v>
      </c>
      <c r="I1499" s="353"/>
      <c r="J1499" s="353"/>
      <c r="K1499" s="353"/>
    </row>
    <row r="1500" spans="1:11" s="68" customFormat="1" ht="30" customHeight="1">
      <c r="A1500" s="107"/>
      <c r="B1500" s="342"/>
      <c r="C1500" s="296"/>
      <c r="D1500" s="296"/>
      <c r="E1500" s="339"/>
      <c r="H1500" s="353"/>
      <c r="I1500" s="353"/>
      <c r="J1500" s="353"/>
      <c r="K1500" s="353"/>
    </row>
    <row r="1501" spans="1:11" s="68" customFormat="1" ht="30" customHeight="1">
      <c r="A1501" s="107">
        <v>3</v>
      </c>
      <c r="B1501" s="341" t="s">
        <v>4</v>
      </c>
      <c r="C1501" s="296"/>
      <c r="D1501" s="296"/>
      <c r="E1501" s="339"/>
      <c r="H1501" s="353"/>
      <c r="I1501" s="353"/>
      <c r="J1501" s="353"/>
      <c r="K1501" s="353"/>
    </row>
    <row r="1502" spans="1:11" s="68" customFormat="1" ht="30" customHeight="1">
      <c r="A1502" s="107"/>
      <c r="B1502" s="342"/>
      <c r="C1502" s="296" t="s">
        <v>762</v>
      </c>
      <c r="D1502" s="296"/>
      <c r="E1502" s="339"/>
    </row>
    <row r="1503" spans="1:11" s="68" customFormat="1" ht="30" customHeight="1">
      <c r="A1503" s="33">
        <v>4</v>
      </c>
      <c r="B1503" s="341" t="s">
        <v>5</v>
      </c>
      <c r="C1503" s="296"/>
      <c r="D1503" s="296"/>
      <c r="E1503" s="339"/>
    </row>
    <row r="1504" spans="1:11" s="68" customFormat="1" ht="30" customHeight="1">
      <c r="A1504" s="107"/>
      <c r="B1504" s="342"/>
      <c r="C1504" s="296"/>
      <c r="D1504" s="296"/>
      <c r="E1504" s="339"/>
    </row>
    <row r="1505" spans="1:5" s="68" customFormat="1" ht="30" customHeight="1">
      <c r="A1505" s="107">
        <v>5</v>
      </c>
      <c r="B1505" s="343" t="s">
        <v>726</v>
      </c>
      <c r="C1505" s="296"/>
      <c r="D1505" s="296"/>
      <c r="E1505" s="339"/>
    </row>
    <row r="1506" spans="1:5" s="68" customFormat="1" ht="30" customHeight="1">
      <c r="A1506" s="107"/>
      <c r="B1506" s="344"/>
      <c r="C1506" s="296"/>
      <c r="D1506" s="296"/>
      <c r="E1506" s="339"/>
    </row>
    <row r="1507" spans="1:5" s="68" customFormat="1" ht="30" customHeight="1">
      <c r="A1507" s="33">
        <v>6</v>
      </c>
      <c r="B1507" s="343" t="s">
        <v>727</v>
      </c>
      <c r="C1507" s="296"/>
      <c r="D1507" s="296"/>
      <c r="E1507" s="339"/>
    </row>
    <row r="1508" spans="1:5" s="68" customFormat="1" ht="30" customHeight="1">
      <c r="A1508" s="107"/>
      <c r="B1508" s="344"/>
      <c r="C1508" s="296"/>
      <c r="D1508" s="296"/>
      <c r="E1508" s="339"/>
    </row>
    <row r="1509" spans="1:5" s="68" customFormat="1" ht="30" customHeight="1">
      <c r="A1509" s="107">
        <v>7</v>
      </c>
      <c r="B1509" s="341" t="s">
        <v>8</v>
      </c>
      <c r="C1509" s="296" t="s">
        <v>711</v>
      </c>
      <c r="D1509" s="296"/>
      <c r="E1509" s="339"/>
    </row>
    <row r="1510" spans="1:5" s="68" customFormat="1" ht="30" customHeight="1">
      <c r="A1510" s="107"/>
      <c r="B1510" s="342"/>
      <c r="C1510" s="296"/>
      <c r="D1510" s="296"/>
      <c r="E1510" s="339"/>
    </row>
    <row r="1511" spans="1:5" s="68" customFormat="1" ht="30" customHeight="1">
      <c r="A1511" s="33">
        <v>8</v>
      </c>
      <c r="B1511" s="341" t="s">
        <v>9</v>
      </c>
      <c r="C1511" s="296"/>
      <c r="D1511" s="296"/>
      <c r="E1511" s="339"/>
    </row>
    <row r="1512" spans="1:5" s="68" customFormat="1" ht="30" customHeight="1">
      <c r="A1512" s="107"/>
      <c r="B1512" s="342"/>
      <c r="C1512" s="296"/>
      <c r="D1512" s="296"/>
      <c r="E1512" s="339"/>
    </row>
    <row r="1513" spans="1:5" s="68" customFormat="1" ht="30" customHeight="1">
      <c r="A1513" s="107">
        <v>9</v>
      </c>
      <c r="B1513" s="341" t="s">
        <v>10</v>
      </c>
      <c r="C1513" s="296"/>
      <c r="D1513" s="296"/>
      <c r="E1513" s="339"/>
    </row>
    <row r="1514" spans="1:5" s="68" customFormat="1" ht="30" customHeight="1">
      <c r="A1514" s="107"/>
      <c r="B1514" s="342"/>
      <c r="C1514" s="296"/>
      <c r="D1514" s="296"/>
      <c r="E1514" s="339"/>
    </row>
    <row r="1515" spans="1:5" s="68" customFormat="1" ht="30" customHeight="1">
      <c r="A1515" s="107">
        <v>10</v>
      </c>
      <c r="B1515" s="100" t="s">
        <v>65</v>
      </c>
      <c r="C1515" s="296">
        <f>VLOOKUP(E1493,PragNondi!$B$9:$J$78,7,0)</f>
        <v>0</v>
      </c>
      <c r="D1515" s="296"/>
      <c r="E1515" s="339"/>
    </row>
    <row r="1516" spans="1:5" s="68" customFormat="1" ht="30" customHeight="1">
      <c r="A1516" s="107">
        <v>11</v>
      </c>
      <c r="B1516" s="100" t="s">
        <v>74</v>
      </c>
      <c r="C1516" s="296">
        <f>VLOOKUP(E1493,PragNondi!$B$9:$J$78,8,0)</f>
        <v>0</v>
      </c>
      <c r="D1516" s="296"/>
      <c r="E1516" s="339"/>
    </row>
    <row r="1517" spans="1:5" s="68" customFormat="1" ht="30" customHeight="1">
      <c r="A1517" s="107">
        <v>12</v>
      </c>
      <c r="B1517" s="100" t="s">
        <v>75</v>
      </c>
      <c r="C1517" s="296">
        <f>VLOOKUP(E1493,PragNondi!$B$9:$J$78,9,0)</f>
        <v>0</v>
      </c>
      <c r="D1517" s="296"/>
      <c r="E1517" s="339"/>
    </row>
    <row r="1518" spans="1:5" s="68" customFormat="1" ht="30" customHeight="1" thickBot="1">
      <c r="A1518" s="108">
        <v>13</v>
      </c>
      <c r="B1518" s="109" t="s">
        <v>76</v>
      </c>
      <c r="C1518" s="289" t="s">
        <v>823</v>
      </c>
      <c r="D1518" s="289"/>
      <c r="E1518" s="340"/>
    </row>
    <row r="1519" spans="1:5" s="68" customFormat="1" ht="30" customHeight="1" thickBot="1"/>
    <row r="1520" spans="1:5" ht="28.5" customHeight="1">
      <c r="A1520" s="101"/>
      <c r="B1520" s="345" t="s">
        <v>1231</v>
      </c>
      <c r="C1520" s="345"/>
      <c r="D1520" s="345"/>
      <c r="E1520" s="346"/>
    </row>
    <row r="1521" spans="1:11" ht="20.25" customHeight="1">
      <c r="A1521" s="102"/>
      <c r="B1521" s="347" t="str">
        <f>students!$G$2</f>
        <v xml:space="preserve">जिल्हा परिषद प्राथमिक शाळा कोपर्डे </v>
      </c>
      <c r="C1521" s="347"/>
      <c r="D1521" s="347"/>
      <c r="E1521" s="348"/>
    </row>
    <row r="1522" spans="1:11" ht="5.25" customHeight="1" thickBot="1">
      <c r="A1522" s="103"/>
      <c r="B1522" s="64"/>
      <c r="C1522" s="349"/>
      <c r="D1522" s="349"/>
      <c r="E1522" s="104"/>
    </row>
    <row r="1523" spans="1:11" ht="20.25" customHeight="1" thickBot="1">
      <c r="A1523" s="102"/>
      <c r="B1523" s="65" t="s">
        <v>52</v>
      </c>
      <c r="C1523" s="350">
        <f>VLOOKUP(E1524,students!$B$8:$D$57,3,0)</f>
        <v>0</v>
      </c>
      <c r="D1523" s="350"/>
      <c r="E1523" s="105" t="s">
        <v>760</v>
      </c>
      <c r="H1523" s="112" t="s">
        <v>730</v>
      </c>
    </row>
    <row r="1524" spans="1:11" ht="20.25" customHeight="1">
      <c r="A1524" s="102"/>
      <c r="B1524" s="65" t="s">
        <v>28</v>
      </c>
      <c r="C1524" s="66" t="str">
        <f>students!$M$2</f>
        <v>पहिली</v>
      </c>
      <c r="D1524" s="65" t="s">
        <v>71</v>
      </c>
      <c r="E1524" s="110">
        <v>50</v>
      </c>
    </row>
    <row r="1525" spans="1:11" ht="6" customHeight="1">
      <c r="A1525" s="102"/>
      <c r="E1525" s="105"/>
    </row>
    <row r="1526" spans="1:11" s="68" customFormat="1" ht="28.5" customHeight="1">
      <c r="A1526" s="351" t="s">
        <v>728</v>
      </c>
      <c r="B1526" s="332"/>
      <c r="C1526" s="332"/>
      <c r="D1526" s="332"/>
      <c r="E1526" s="352"/>
      <c r="H1526" s="280" t="s">
        <v>731</v>
      </c>
      <c r="I1526" s="280"/>
      <c r="J1526" s="280"/>
    </row>
    <row r="1527" spans="1:11" s="68" customFormat="1" ht="16.5" customHeight="1">
      <c r="A1527" s="106"/>
      <c r="B1527" s="99" t="s">
        <v>60</v>
      </c>
      <c r="C1527" s="296" t="s">
        <v>72</v>
      </c>
      <c r="D1527" s="296"/>
      <c r="E1527" s="339"/>
      <c r="H1527" s="280"/>
      <c r="I1527" s="280"/>
      <c r="J1527" s="280"/>
    </row>
    <row r="1528" spans="1:11" s="68" customFormat="1" ht="30" customHeight="1">
      <c r="A1528" s="107">
        <v>1</v>
      </c>
      <c r="B1528" s="341" t="s">
        <v>73</v>
      </c>
      <c r="C1528" s="296" t="s">
        <v>695</v>
      </c>
      <c r="D1528" s="296"/>
      <c r="E1528" s="339"/>
      <c r="H1528" s="280"/>
      <c r="I1528" s="280"/>
      <c r="J1528" s="280"/>
    </row>
    <row r="1529" spans="1:11" s="68" customFormat="1" ht="30" customHeight="1">
      <c r="A1529" s="107"/>
      <c r="B1529" s="342"/>
      <c r="C1529" s="296" t="s">
        <v>702</v>
      </c>
      <c r="D1529" s="296"/>
      <c r="E1529" s="339"/>
    </row>
    <row r="1530" spans="1:11" s="68" customFormat="1" ht="30" customHeight="1">
      <c r="A1530" s="33">
        <v>2</v>
      </c>
      <c r="B1530" s="341" t="s">
        <v>3</v>
      </c>
      <c r="C1530" s="296" t="s">
        <v>697</v>
      </c>
      <c r="D1530" s="296"/>
      <c r="E1530" s="339"/>
      <c r="H1530" s="353" t="s">
        <v>736</v>
      </c>
      <c r="I1530" s="353"/>
      <c r="J1530" s="353"/>
      <c r="K1530" s="353"/>
    </row>
    <row r="1531" spans="1:11" s="68" customFormat="1" ht="30" customHeight="1">
      <c r="A1531" s="107"/>
      <c r="B1531" s="342"/>
      <c r="C1531" s="296"/>
      <c r="D1531" s="296"/>
      <c r="E1531" s="339"/>
      <c r="H1531" s="353"/>
      <c r="I1531" s="353"/>
      <c r="J1531" s="353"/>
      <c r="K1531" s="353"/>
    </row>
    <row r="1532" spans="1:11" s="68" customFormat="1" ht="30" customHeight="1">
      <c r="A1532" s="107">
        <v>3</v>
      </c>
      <c r="B1532" s="341" t="s">
        <v>4</v>
      </c>
      <c r="C1532" s="296"/>
      <c r="D1532" s="296"/>
      <c r="E1532" s="339"/>
      <c r="H1532" s="353"/>
      <c r="I1532" s="353"/>
      <c r="J1532" s="353"/>
      <c r="K1532" s="353"/>
    </row>
    <row r="1533" spans="1:11" s="68" customFormat="1" ht="30" customHeight="1">
      <c r="A1533" s="107"/>
      <c r="B1533" s="342"/>
      <c r="C1533" s="296" t="s">
        <v>762</v>
      </c>
      <c r="D1533" s="296"/>
      <c r="E1533" s="339"/>
    </row>
    <row r="1534" spans="1:11" s="68" customFormat="1" ht="30" customHeight="1">
      <c r="A1534" s="33">
        <v>4</v>
      </c>
      <c r="B1534" s="341" t="s">
        <v>5</v>
      </c>
      <c r="C1534" s="296"/>
      <c r="D1534" s="296"/>
      <c r="E1534" s="339"/>
    </row>
    <row r="1535" spans="1:11" s="68" customFormat="1" ht="30" customHeight="1">
      <c r="A1535" s="107"/>
      <c r="B1535" s="342"/>
      <c r="C1535" s="296"/>
      <c r="D1535" s="296"/>
      <c r="E1535" s="339"/>
    </row>
    <row r="1536" spans="1:11" s="68" customFormat="1" ht="30" customHeight="1">
      <c r="A1536" s="107">
        <v>5</v>
      </c>
      <c r="B1536" s="343" t="s">
        <v>726</v>
      </c>
      <c r="C1536" s="296"/>
      <c r="D1536" s="296"/>
      <c r="E1536" s="339"/>
    </row>
    <row r="1537" spans="1:5" s="68" customFormat="1" ht="30" customHeight="1">
      <c r="A1537" s="107"/>
      <c r="B1537" s="344"/>
      <c r="C1537" s="296"/>
      <c r="D1537" s="296"/>
      <c r="E1537" s="339"/>
    </row>
    <row r="1538" spans="1:5" s="68" customFormat="1" ht="30" customHeight="1">
      <c r="A1538" s="33">
        <v>6</v>
      </c>
      <c r="B1538" s="343" t="s">
        <v>727</v>
      </c>
      <c r="C1538" s="296"/>
      <c r="D1538" s="296"/>
      <c r="E1538" s="339"/>
    </row>
    <row r="1539" spans="1:5" s="68" customFormat="1" ht="30" customHeight="1">
      <c r="A1539" s="107"/>
      <c r="B1539" s="344"/>
      <c r="C1539" s="296"/>
      <c r="D1539" s="296"/>
      <c r="E1539" s="339"/>
    </row>
    <row r="1540" spans="1:5" s="68" customFormat="1" ht="30" customHeight="1">
      <c r="A1540" s="107">
        <v>7</v>
      </c>
      <c r="B1540" s="341" t="s">
        <v>8</v>
      </c>
      <c r="C1540" s="296" t="s">
        <v>711</v>
      </c>
      <c r="D1540" s="296"/>
      <c r="E1540" s="339"/>
    </row>
    <row r="1541" spans="1:5" s="68" customFormat="1" ht="30" customHeight="1">
      <c r="A1541" s="107"/>
      <c r="B1541" s="342"/>
      <c r="C1541" s="296"/>
      <c r="D1541" s="296"/>
      <c r="E1541" s="339"/>
    </row>
    <row r="1542" spans="1:5" s="68" customFormat="1" ht="30" customHeight="1">
      <c r="A1542" s="33">
        <v>8</v>
      </c>
      <c r="B1542" s="341" t="s">
        <v>9</v>
      </c>
      <c r="C1542" s="296"/>
      <c r="D1542" s="296"/>
      <c r="E1542" s="339"/>
    </row>
    <row r="1543" spans="1:5" s="68" customFormat="1" ht="30" customHeight="1">
      <c r="A1543" s="107"/>
      <c r="B1543" s="342"/>
      <c r="C1543" s="296"/>
      <c r="D1543" s="296"/>
      <c r="E1543" s="339"/>
    </row>
    <row r="1544" spans="1:5" s="68" customFormat="1" ht="30" customHeight="1">
      <c r="A1544" s="107">
        <v>9</v>
      </c>
      <c r="B1544" s="341" t="s">
        <v>10</v>
      </c>
      <c r="C1544" s="296"/>
      <c r="D1544" s="296"/>
      <c r="E1544" s="339"/>
    </row>
    <row r="1545" spans="1:5" s="68" customFormat="1" ht="30" customHeight="1">
      <c r="A1545" s="107"/>
      <c r="B1545" s="342"/>
      <c r="C1545" s="296"/>
      <c r="D1545" s="296"/>
      <c r="E1545" s="339"/>
    </row>
    <row r="1546" spans="1:5" s="68" customFormat="1" ht="30" customHeight="1">
      <c r="A1546" s="107">
        <v>10</v>
      </c>
      <c r="B1546" s="100" t="s">
        <v>65</v>
      </c>
      <c r="C1546" s="296">
        <f>VLOOKUP(E1524,PragNondi!$B$9:$J$78,7,0)</f>
        <v>0</v>
      </c>
      <c r="D1546" s="296"/>
      <c r="E1546" s="339"/>
    </row>
    <row r="1547" spans="1:5" s="68" customFormat="1" ht="30" customHeight="1">
      <c r="A1547" s="107">
        <v>11</v>
      </c>
      <c r="B1547" s="100" t="s">
        <v>74</v>
      </c>
      <c r="C1547" s="296">
        <f>VLOOKUP(E1524,PragNondi!$B$9:$J$78,8,0)</f>
        <v>0</v>
      </c>
      <c r="D1547" s="296"/>
      <c r="E1547" s="339"/>
    </row>
    <row r="1548" spans="1:5" s="68" customFormat="1" ht="30" customHeight="1">
      <c r="A1548" s="107">
        <v>12</v>
      </c>
      <c r="B1548" s="100" t="s">
        <v>75</v>
      </c>
      <c r="C1548" s="296">
        <f>VLOOKUP(E1524,PragNondi!$B$9:$J$78,9,0)</f>
        <v>0</v>
      </c>
      <c r="D1548" s="296"/>
      <c r="E1548" s="339"/>
    </row>
    <row r="1549" spans="1:5" s="68" customFormat="1" ht="30" customHeight="1" thickBot="1">
      <c r="A1549" s="108">
        <v>13</v>
      </c>
      <c r="B1549" s="109" t="s">
        <v>76</v>
      </c>
      <c r="C1549" s="289" t="s">
        <v>823</v>
      </c>
      <c r="D1549" s="289"/>
      <c r="E1549" s="340"/>
    </row>
    <row r="1550" spans="1:5" s="68" customFormat="1" ht="30" customHeight="1" thickBot="1"/>
    <row r="1551" spans="1:5" ht="28.5" customHeight="1">
      <c r="A1551" s="101"/>
      <c r="B1551" s="345" t="s">
        <v>1231</v>
      </c>
      <c r="C1551" s="345"/>
      <c r="D1551" s="345"/>
      <c r="E1551" s="346"/>
    </row>
    <row r="1552" spans="1:5" ht="20.25" customHeight="1">
      <c r="A1552" s="102"/>
      <c r="B1552" s="347" t="str">
        <f>students!$G$2</f>
        <v xml:space="preserve">जिल्हा परिषद प्राथमिक शाळा कोपर्डे </v>
      </c>
      <c r="C1552" s="347"/>
      <c r="D1552" s="347"/>
      <c r="E1552" s="348"/>
    </row>
    <row r="1553" spans="1:11" ht="5.25" customHeight="1" thickBot="1">
      <c r="A1553" s="103"/>
      <c r="B1553" s="64"/>
      <c r="C1553" s="349"/>
      <c r="D1553" s="349"/>
      <c r="E1553" s="104"/>
    </row>
    <row r="1554" spans="1:11" ht="20.25" customHeight="1" thickBot="1">
      <c r="A1554" s="102"/>
      <c r="B1554" s="65" t="s">
        <v>52</v>
      </c>
      <c r="C1554" s="350">
        <f>VLOOKUP(E1555,students!$B$8:$D$77,3,0)</f>
        <v>0</v>
      </c>
      <c r="D1554" s="350"/>
      <c r="E1554" s="105" t="s">
        <v>760</v>
      </c>
      <c r="H1554" s="112" t="s">
        <v>730</v>
      </c>
    </row>
    <row r="1555" spans="1:11" ht="20.25" customHeight="1">
      <c r="A1555" s="102"/>
      <c r="B1555" s="65" t="s">
        <v>28</v>
      </c>
      <c r="C1555" s="66" t="str">
        <f>students!$M$2</f>
        <v>पहिली</v>
      </c>
      <c r="D1555" s="65" t="s">
        <v>71</v>
      </c>
      <c r="E1555" s="110">
        <v>51</v>
      </c>
    </row>
    <row r="1556" spans="1:11" ht="6" customHeight="1">
      <c r="A1556" s="102"/>
      <c r="E1556" s="105"/>
    </row>
    <row r="1557" spans="1:11" s="68" customFormat="1" ht="28.5" customHeight="1">
      <c r="A1557" s="351" t="s">
        <v>728</v>
      </c>
      <c r="B1557" s="332"/>
      <c r="C1557" s="332"/>
      <c r="D1557" s="332"/>
      <c r="E1557" s="352"/>
      <c r="H1557" s="280" t="s">
        <v>731</v>
      </c>
      <c r="I1557" s="280"/>
      <c r="J1557" s="280"/>
    </row>
    <row r="1558" spans="1:11" s="68" customFormat="1" ht="16.5" customHeight="1">
      <c r="A1558" s="106"/>
      <c r="B1558" s="99" t="s">
        <v>60</v>
      </c>
      <c r="C1558" s="296" t="s">
        <v>72</v>
      </c>
      <c r="D1558" s="296"/>
      <c r="E1558" s="339"/>
      <c r="H1558" s="280"/>
      <c r="I1558" s="280"/>
      <c r="J1558" s="280"/>
    </row>
    <row r="1559" spans="1:11" s="68" customFormat="1" ht="30" customHeight="1">
      <c r="A1559" s="107">
        <v>1</v>
      </c>
      <c r="B1559" s="341" t="s">
        <v>73</v>
      </c>
      <c r="C1559" s="296" t="s">
        <v>695</v>
      </c>
      <c r="D1559" s="296"/>
      <c r="E1559" s="339"/>
      <c r="H1559" s="280"/>
      <c r="I1559" s="280"/>
      <c r="J1559" s="280"/>
    </row>
    <row r="1560" spans="1:11" s="68" customFormat="1" ht="30" customHeight="1">
      <c r="A1560" s="107"/>
      <c r="B1560" s="342"/>
      <c r="C1560" s="296" t="s">
        <v>702</v>
      </c>
      <c r="D1560" s="296"/>
      <c r="E1560" s="339"/>
    </row>
    <row r="1561" spans="1:11" s="68" customFormat="1" ht="30" customHeight="1">
      <c r="A1561" s="33">
        <v>2</v>
      </c>
      <c r="B1561" s="341" t="s">
        <v>3</v>
      </c>
      <c r="C1561" s="296" t="s">
        <v>697</v>
      </c>
      <c r="D1561" s="296"/>
      <c r="E1561" s="339"/>
      <c r="H1561" s="353" t="s">
        <v>736</v>
      </c>
      <c r="I1561" s="353"/>
      <c r="J1561" s="353"/>
      <c r="K1561" s="353"/>
    </row>
    <row r="1562" spans="1:11" s="68" customFormat="1" ht="30" customHeight="1">
      <c r="A1562" s="107"/>
      <c r="B1562" s="342"/>
      <c r="C1562" s="296"/>
      <c r="D1562" s="296"/>
      <c r="E1562" s="339"/>
      <c r="H1562" s="353"/>
      <c r="I1562" s="353"/>
      <c r="J1562" s="353"/>
      <c r="K1562" s="353"/>
    </row>
    <row r="1563" spans="1:11" s="68" customFormat="1" ht="30" customHeight="1">
      <c r="A1563" s="107">
        <v>3</v>
      </c>
      <c r="B1563" s="341" t="s">
        <v>4</v>
      </c>
      <c r="C1563" s="296"/>
      <c r="D1563" s="296"/>
      <c r="E1563" s="339"/>
      <c r="H1563" s="353"/>
      <c r="I1563" s="353"/>
      <c r="J1563" s="353"/>
      <c r="K1563" s="353"/>
    </row>
    <row r="1564" spans="1:11" s="68" customFormat="1" ht="30" customHeight="1">
      <c r="A1564" s="107"/>
      <c r="B1564" s="342"/>
      <c r="C1564" s="296" t="s">
        <v>762</v>
      </c>
      <c r="D1564" s="296"/>
      <c r="E1564" s="339"/>
    </row>
    <row r="1565" spans="1:11" s="68" customFormat="1" ht="30" customHeight="1">
      <c r="A1565" s="33">
        <v>4</v>
      </c>
      <c r="B1565" s="341" t="s">
        <v>5</v>
      </c>
      <c r="C1565" s="296"/>
      <c r="D1565" s="296"/>
      <c r="E1565" s="339"/>
    </row>
    <row r="1566" spans="1:11" s="68" customFormat="1" ht="30" customHeight="1">
      <c r="A1566" s="107"/>
      <c r="B1566" s="342"/>
      <c r="C1566" s="296"/>
      <c r="D1566" s="296"/>
      <c r="E1566" s="339"/>
    </row>
    <row r="1567" spans="1:11" s="68" customFormat="1" ht="30" customHeight="1">
      <c r="A1567" s="107">
        <v>5</v>
      </c>
      <c r="B1567" s="343" t="s">
        <v>726</v>
      </c>
      <c r="C1567" s="296"/>
      <c r="D1567" s="296"/>
      <c r="E1567" s="339"/>
    </row>
    <row r="1568" spans="1:11" s="68" customFormat="1" ht="30" customHeight="1">
      <c r="A1568" s="107"/>
      <c r="B1568" s="344"/>
      <c r="C1568" s="296"/>
      <c r="D1568" s="296"/>
      <c r="E1568" s="339"/>
    </row>
    <row r="1569" spans="1:5" s="68" customFormat="1" ht="30" customHeight="1">
      <c r="A1569" s="33">
        <v>6</v>
      </c>
      <c r="B1569" s="343" t="s">
        <v>727</v>
      </c>
      <c r="C1569" s="296"/>
      <c r="D1569" s="296"/>
      <c r="E1569" s="339"/>
    </row>
    <row r="1570" spans="1:5" s="68" customFormat="1" ht="30" customHeight="1">
      <c r="A1570" s="107"/>
      <c r="B1570" s="344"/>
      <c r="C1570" s="296"/>
      <c r="D1570" s="296"/>
      <c r="E1570" s="339"/>
    </row>
    <row r="1571" spans="1:5" s="68" customFormat="1" ht="30" customHeight="1">
      <c r="A1571" s="107">
        <v>7</v>
      </c>
      <c r="B1571" s="341" t="s">
        <v>8</v>
      </c>
      <c r="C1571" s="296" t="s">
        <v>711</v>
      </c>
      <c r="D1571" s="296"/>
      <c r="E1571" s="339"/>
    </row>
    <row r="1572" spans="1:5" s="68" customFormat="1" ht="30" customHeight="1">
      <c r="A1572" s="107"/>
      <c r="B1572" s="342"/>
      <c r="C1572" s="296"/>
      <c r="D1572" s="296"/>
      <c r="E1572" s="339"/>
    </row>
    <row r="1573" spans="1:5" s="68" customFormat="1" ht="30" customHeight="1">
      <c r="A1573" s="33">
        <v>8</v>
      </c>
      <c r="B1573" s="341" t="s">
        <v>9</v>
      </c>
      <c r="C1573" s="296"/>
      <c r="D1573" s="296"/>
      <c r="E1573" s="339"/>
    </row>
    <row r="1574" spans="1:5" s="68" customFormat="1" ht="30" customHeight="1">
      <c r="A1574" s="107"/>
      <c r="B1574" s="342"/>
      <c r="C1574" s="296"/>
      <c r="D1574" s="296"/>
      <c r="E1574" s="339"/>
    </row>
    <row r="1575" spans="1:5" s="68" customFormat="1" ht="30" customHeight="1">
      <c r="A1575" s="107">
        <v>9</v>
      </c>
      <c r="B1575" s="341" t="s">
        <v>10</v>
      </c>
      <c r="C1575" s="296"/>
      <c r="D1575" s="296"/>
      <c r="E1575" s="339"/>
    </row>
    <row r="1576" spans="1:5" s="68" customFormat="1" ht="30" customHeight="1">
      <c r="A1576" s="107"/>
      <c r="B1576" s="342"/>
      <c r="C1576" s="296"/>
      <c r="D1576" s="296"/>
      <c r="E1576" s="339"/>
    </row>
    <row r="1577" spans="1:5" s="68" customFormat="1" ht="30" customHeight="1">
      <c r="A1577" s="107">
        <v>10</v>
      </c>
      <c r="B1577" s="100" t="s">
        <v>65</v>
      </c>
      <c r="C1577" s="296">
        <f>VLOOKUP(E1555,PragNondi!$B$9:$J$78,7,0)</f>
        <v>0</v>
      </c>
      <c r="D1577" s="296"/>
      <c r="E1577" s="339"/>
    </row>
    <row r="1578" spans="1:5" s="68" customFormat="1" ht="30" customHeight="1">
      <c r="A1578" s="107">
        <v>11</v>
      </c>
      <c r="B1578" s="100" t="s">
        <v>74</v>
      </c>
      <c r="C1578" s="296">
        <f>VLOOKUP(E1555,PragNondi!$B$9:$J$78,8,0)</f>
        <v>0</v>
      </c>
      <c r="D1578" s="296"/>
      <c r="E1578" s="339"/>
    </row>
    <row r="1579" spans="1:5" s="68" customFormat="1" ht="30" customHeight="1">
      <c r="A1579" s="107">
        <v>12</v>
      </c>
      <c r="B1579" s="100" t="s">
        <v>75</v>
      </c>
      <c r="C1579" s="296">
        <f>VLOOKUP(E1555,PragNondi!$B$9:$J$78,9,0)</f>
        <v>0</v>
      </c>
      <c r="D1579" s="296"/>
      <c r="E1579" s="339"/>
    </row>
    <row r="1580" spans="1:5" s="68" customFormat="1" ht="30" customHeight="1" thickBot="1">
      <c r="A1580" s="108">
        <v>13</v>
      </c>
      <c r="B1580" s="109" t="s">
        <v>76</v>
      </c>
      <c r="C1580" s="289" t="s">
        <v>823</v>
      </c>
      <c r="D1580" s="289"/>
      <c r="E1580" s="340"/>
    </row>
    <row r="1581" spans="1:5" s="68" customFormat="1" ht="30" customHeight="1" thickBot="1"/>
    <row r="1582" spans="1:5" ht="28.5" customHeight="1">
      <c r="A1582" s="101"/>
      <c r="B1582" s="345" t="s">
        <v>1231</v>
      </c>
      <c r="C1582" s="345"/>
      <c r="D1582" s="345"/>
      <c r="E1582" s="346"/>
    </row>
    <row r="1583" spans="1:5" ht="20.25" customHeight="1">
      <c r="A1583" s="102"/>
      <c r="B1583" s="347" t="str">
        <f>students!$G$2</f>
        <v xml:space="preserve">जिल्हा परिषद प्राथमिक शाळा कोपर्डे </v>
      </c>
      <c r="C1583" s="347"/>
      <c r="D1583" s="347"/>
      <c r="E1583" s="348"/>
    </row>
    <row r="1584" spans="1:5" ht="5.25" customHeight="1" thickBot="1">
      <c r="A1584" s="103"/>
      <c r="B1584" s="64"/>
      <c r="C1584" s="349"/>
      <c r="D1584" s="349"/>
      <c r="E1584" s="104"/>
    </row>
    <row r="1585" spans="1:11" ht="20.25" customHeight="1" thickBot="1">
      <c r="A1585" s="102"/>
      <c r="B1585" s="65" t="s">
        <v>52</v>
      </c>
      <c r="C1585" s="350">
        <f>VLOOKUP(E1586,students!$B$8:$D$77,3,0)</f>
        <v>0</v>
      </c>
      <c r="D1585" s="350"/>
      <c r="E1585" s="105" t="s">
        <v>760</v>
      </c>
      <c r="H1585" s="112" t="s">
        <v>730</v>
      </c>
    </row>
    <row r="1586" spans="1:11" ht="20.25" customHeight="1">
      <c r="A1586" s="102"/>
      <c r="B1586" s="65" t="s">
        <v>28</v>
      </c>
      <c r="C1586" s="66" t="str">
        <f>students!$M$2</f>
        <v>पहिली</v>
      </c>
      <c r="D1586" s="65" t="s">
        <v>71</v>
      </c>
      <c r="E1586" s="110">
        <v>52</v>
      </c>
    </row>
    <row r="1587" spans="1:11" ht="6" customHeight="1">
      <c r="A1587" s="102"/>
      <c r="E1587" s="105"/>
    </row>
    <row r="1588" spans="1:11" s="68" customFormat="1" ht="28.5" customHeight="1">
      <c r="A1588" s="351" t="s">
        <v>728</v>
      </c>
      <c r="B1588" s="332"/>
      <c r="C1588" s="332"/>
      <c r="D1588" s="332"/>
      <c r="E1588" s="352"/>
      <c r="H1588" s="280" t="s">
        <v>731</v>
      </c>
      <c r="I1588" s="280"/>
      <c r="J1588" s="280"/>
    </row>
    <row r="1589" spans="1:11" s="68" customFormat="1" ht="16.5" customHeight="1">
      <c r="A1589" s="106"/>
      <c r="B1589" s="99" t="s">
        <v>60</v>
      </c>
      <c r="C1589" s="296" t="s">
        <v>72</v>
      </c>
      <c r="D1589" s="296"/>
      <c r="E1589" s="339"/>
      <c r="H1589" s="280"/>
      <c r="I1589" s="280"/>
      <c r="J1589" s="280"/>
    </row>
    <row r="1590" spans="1:11" s="68" customFormat="1" ht="30" customHeight="1">
      <c r="A1590" s="107">
        <v>1</v>
      </c>
      <c r="B1590" s="341" t="s">
        <v>73</v>
      </c>
      <c r="C1590" s="296" t="s">
        <v>695</v>
      </c>
      <c r="D1590" s="296"/>
      <c r="E1590" s="339"/>
      <c r="H1590" s="280"/>
      <c r="I1590" s="280"/>
      <c r="J1590" s="280"/>
    </row>
    <row r="1591" spans="1:11" s="68" customFormat="1" ht="30" customHeight="1">
      <c r="A1591" s="107"/>
      <c r="B1591" s="342"/>
      <c r="C1591" s="296" t="s">
        <v>702</v>
      </c>
      <c r="D1591" s="296"/>
      <c r="E1591" s="339"/>
    </row>
    <row r="1592" spans="1:11" s="68" customFormat="1" ht="30" customHeight="1">
      <c r="A1592" s="33">
        <v>2</v>
      </c>
      <c r="B1592" s="341" t="s">
        <v>3</v>
      </c>
      <c r="C1592" s="296" t="s">
        <v>697</v>
      </c>
      <c r="D1592" s="296"/>
      <c r="E1592" s="339"/>
      <c r="H1592" s="353" t="s">
        <v>736</v>
      </c>
      <c r="I1592" s="353"/>
      <c r="J1592" s="353"/>
      <c r="K1592" s="353"/>
    </row>
    <row r="1593" spans="1:11" s="68" customFormat="1" ht="30" customHeight="1">
      <c r="A1593" s="107"/>
      <c r="B1593" s="342"/>
      <c r="C1593" s="296"/>
      <c r="D1593" s="296"/>
      <c r="E1593" s="339"/>
      <c r="H1593" s="353"/>
      <c r="I1593" s="353"/>
      <c r="J1593" s="353"/>
      <c r="K1593" s="353"/>
    </row>
    <row r="1594" spans="1:11" s="68" customFormat="1" ht="30" customHeight="1">
      <c r="A1594" s="107">
        <v>3</v>
      </c>
      <c r="B1594" s="341" t="s">
        <v>4</v>
      </c>
      <c r="C1594" s="296"/>
      <c r="D1594" s="296"/>
      <c r="E1594" s="339"/>
      <c r="H1594" s="353"/>
      <c r="I1594" s="353"/>
      <c r="J1594" s="353"/>
      <c r="K1594" s="353"/>
    </row>
    <row r="1595" spans="1:11" s="68" customFormat="1" ht="30" customHeight="1">
      <c r="A1595" s="107"/>
      <c r="B1595" s="342"/>
      <c r="C1595" s="296" t="s">
        <v>762</v>
      </c>
      <c r="D1595" s="296"/>
      <c r="E1595" s="339"/>
    </row>
    <row r="1596" spans="1:11" s="68" customFormat="1" ht="30" customHeight="1">
      <c r="A1596" s="33">
        <v>4</v>
      </c>
      <c r="B1596" s="341" t="s">
        <v>5</v>
      </c>
      <c r="C1596" s="296"/>
      <c r="D1596" s="296"/>
      <c r="E1596" s="339"/>
    </row>
    <row r="1597" spans="1:11" s="68" customFormat="1" ht="30" customHeight="1">
      <c r="A1597" s="107"/>
      <c r="B1597" s="342"/>
      <c r="C1597" s="296"/>
      <c r="D1597" s="296"/>
      <c r="E1597" s="339"/>
    </row>
    <row r="1598" spans="1:11" s="68" customFormat="1" ht="30" customHeight="1">
      <c r="A1598" s="107">
        <v>5</v>
      </c>
      <c r="B1598" s="343" t="s">
        <v>726</v>
      </c>
      <c r="C1598" s="296"/>
      <c r="D1598" s="296"/>
      <c r="E1598" s="339"/>
    </row>
    <row r="1599" spans="1:11" s="68" customFormat="1" ht="30" customHeight="1">
      <c r="A1599" s="107"/>
      <c r="B1599" s="344"/>
      <c r="C1599" s="296"/>
      <c r="D1599" s="296"/>
      <c r="E1599" s="339"/>
    </row>
    <row r="1600" spans="1:11" s="68" customFormat="1" ht="30" customHeight="1">
      <c r="A1600" s="33">
        <v>6</v>
      </c>
      <c r="B1600" s="343" t="s">
        <v>727</v>
      </c>
      <c r="C1600" s="296"/>
      <c r="D1600" s="296"/>
      <c r="E1600" s="339"/>
    </row>
    <row r="1601" spans="1:8" s="68" customFormat="1" ht="30" customHeight="1">
      <c r="A1601" s="107"/>
      <c r="B1601" s="344"/>
      <c r="C1601" s="296"/>
      <c r="D1601" s="296"/>
      <c r="E1601" s="339"/>
    </row>
    <row r="1602" spans="1:8" s="68" customFormat="1" ht="30" customHeight="1">
      <c r="A1602" s="107">
        <v>7</v>
      </c>
      <c r="B1602" s="341" t="s">
        <v>8</v>
      </c>
      <c r="C1602" s="296" t="s">
        <v>711</v>
      </c>
      <c r="D1602" s="296"/>
      <c r="E1602" s="339"/>
    </row>
    <row r="1603" spans="1:8" s="68" customFormat="1" ht="30" customHeight="1">
      <c r="A1603" s="107"/>
      <c r="B1603" s="342"/>
      <c r="C1603" s="296"/>
      <c r="D1603" s="296"/>
      <c r="E1603" s="339"/>
    </row>
    <row r="1604" spans="1:8" s="68" customFormat="1" ht="30" customHeight="1">
      <c r="A1604" s="33">
        <v>8</v>
      </c>
      <c r="B1604" s="341" t="s">
        <v>9</v>
      </c>
      <c r="C1604" s="296"/>
      <c r="D1604" s="296"/>
      <c r="E1604" s="339"/>
    </row>
    <row r="1605" spans="1:8" s="68" customFormat="1" ht="30" customHeight="1">
      <c r="A1605" s="107"/>
      <c r="B1605" s="342"/>
      <c r="C1605" s="296"/>
      <c r="D1605" s="296"/>
      <c r="E1605" s="339"/>
    </row>
    <row r="1606" spans="1:8" s="68" customFormat="1" ht="30" customHeight="1">
      <c r="A1606" s="107">
        <v>9</v>
      </c>
      <c r="B1606" s="341" t="s">
        <v>10</v>
      </c>
      <c r="C1606" s="296"/>
      <c r="D1606" s="296"/>
      <c r="E1606" s="339"/>
    </row>
    <row r="1607" spans="1:8" s="68" customFormat="1" ht="30" customHeight="1">
      <c r="A1607" s="107"/>
      <c r="B1607" s="342"/>
      <c r="C1607" s="296"/>
      <c r="D1607" s="296"/>
      <c r="E1607" s="339"/>
    </row>
    <row r="1608" spans="1:8" s="68" customFormat="1" ht="30" customHeight="1">
      <c r="A1608" s="107">
        <v>10</v>
      </c>
      <c r="B1608" s="100" t="s">
        <v>65</v>
      </c>
      <c r="C1608" s="296">
        <f>VLOOKUP(E1586,PragNondi!$B$9:$J$78,7,0)</f>
        <v>0</v>
      </c>
      <c r="D1608" s="296"/>
      <c r="E1608" s="339"/>
    </row>
    <row r="1609" spans="1:8" s="68" customFormat="1" ht="30" customHeight="1">
      <c r="A1609" s="107">
        <v>11</v>
      </c>
      <c r="B1609" s="100" t="s">
        <v>74</v>
      </c>
      <c r="C1609" s="296">
        <f>VLOOKUP(E1586,PragNondi!$B$9:$J$78,8,0)</f>
        <v>0</v>
      </c>
      <c r="D1609" s="296"/>
      <c r="E1609" s="339"/>
    </row>
    <row r="1610" spans="1:8" s="68" customFormat="1" ht="30" customHeight="1">
      <c r="A1610" s="107">
        <v>12</v>
      </c>
      <c r="B1610" s="100" t="s">
        <v>75</v>
      </c>
      <c r="C1610" s="296">
        <f>VLOOKUP(E1586,PragNondi!$B$9:$J$78,9,0)</f>
        <v>0</v>
      </c>
      <c r="D1610" s="296"/>
      <c r="E1610" s="339"/>
    </row>
    <row r="1611" spans="1:8" s="68" customFormat="1" ht="30" customHeight="1" thickBot="1">
      <c r="A1611" s="108">
        <v>13</v>
      </c>
      <c r="B1611" s="109" t="s">
        <v>76</v>
      </c>
      <c r="C1611" s="289" t="s">
        <v>823</v>
      </c>
      <c r="D1611" s="289"/>
      <c r="E1611" s="340"/>
    </row>
    <row r="1612" spans="1:8" s="68" customFormat="1" ht="30" customHeight="1" thickBot="1"/>
    <row r="1613" spans="1:8" ht="28.5" customHeight="1">
      <c r="A1613" s="101"/>
      <c r="B1613" s="345" t="s">
        <v>1231</v>
      </c>
      <c r="C1613" s="345"/>
      <c r="D1613" s="345"/>
      <c r="E1613" s="346"/>
    </row>
    <row r="1614" spans="1:8" ht="20.25" customHeight="1">
      <c r="A1614" s="102"/>
      <c r="B1614" s="347" t="str">
        <f>students!$G$2</f>
        <v xml:space="preserve">जिल्हा परिषद प्राथमिक शाळा कोपर्डे </v>
      </c>
      <c r="C1614" s="347"/>
      <c r="D1614" s="347"/>
      <c r="E1614" s="348"/>
    </row>
    <row r="1615" spans="1:8" ht="5.25" customHeight="1" thickBot="1">
      <c r="A1615" s="103"/>
      <c r="B1615" s="64"/>
      <c r="C1615" s="349"/>
      <c r="D1615" s="349"/>
      <c r="E1615" s="104"/>
    </row>
    <row r="1616" spans="1:8" ht="20.25" customHeight="1" thickBot="1">
      <c r="A1616" s="102"/>
      <c r="B1616" s="65" t="s">
        <v>52</v>
      </c>
      <c r="C1616" s="350">
        <f>VLOOKUP(E1617,students!$B$8:$D$77,3,0)</f>
        <v>0</v>
      </c>
      <c r="D1616" s="350"/>
      <c r="E1616" s="105" t="s">
        <v>760</v>
      </c>
      <c r="H1616" s="112" t="s">
        <v>730</v>
      </c>
    </row>
    <row r="1617" spans="1:11" ht="20.25" customHeight="1">
      <c r="A1617" s="102"/>
      <c r="B1617" s="65" t="s">
        <v>28</v>
      </c>
      <c r="C1617" s="66" t="str">
        <f>students!$M$2</f>
        <v>पहिली</v>
      </c>
      <c r="D1617" s="65" t="s">
        <v>71</v>
      </c>
      <c r="E1617" s="110">
        <v>53</v>
      </c>
    </row>
    <row r="1618" spans="1:11" ht="6" customHeight="1">
      <c r="A1618" s="102"/>
      <c r="E1618" s="105"/>
    </row>
    <row r="1619" spans="1:11" s="68" customFormat="1" ht="28.5" customHeight="1">
      <c r="A1619" s="351" t="s">
        <v>728</v>
      </c>
      <c r="B1619" s="332"/>
      <c r="C1619" s="332"/>
      <c r="D1619" s="332"/>
      <c r="E1619" s="352"/>
      <c r="H1619" s="280" t="s">
        <v>731</v>
      </c>
      <c r="I1619" s="280"/>
      <c r="J1619" s="280"/>
    </row>
    <row r="1620" spans="1:11" s="68" customFormat="1" ht="16.5" customHeight="1">
      <c r="A1620" s="106"/>
      <c r="B1620" s="99" t="s">
        <v>60</v>
      </c>
      <c r="C1620" s="296" t="s">
        <v>72</v>
      </c>
      <c r="D1620" s="296"/>
      <c r="E1620" s="339"/>
      <c r="H1620" s="280"/>
      <c r="I1620" s="280"/>
      <c r="J1620" s="280"/>
    </row>
    <row r="1621" spans="1:11" s="68" customFormat="1" ht="30" customHeight="1">
      <c r="A1621" s="107">
        <v>1</v>
      </c>
      <c r="B1621" s="341" t="s">
        <v>73</v>
      </c>
      <c r="C1621" s="296" t="s">
        <v>695</v>
      </c>
      <c r="D1621" s="296"/>
      <c r="E1621" s="339"/>
      <c r="H1621" s="280"/>
      <c r="I1621" s="280"/>
      <c r="J1621" s="280"/>
    </row>
    <row r="1622" spans="1:11" s="68" customFormat="1" ht="30" customHeight="1">
      <c r="A1622" s="107"/>
      <c r="B1622" s="342"/>
      <c r="C1622" s="296" t="s">
        <v>702</v>
      </c>
      <c r="D1622" s="296"/>
      <c r="E1622" s="339"/>
    </row>
    <row r="1623" spans="1:11" s="68" customFormat="1" ht="30" customHeight="1">
      <c r="A1623" s="33">
        <v>2</v>
      </c>
      <c r="B1623" s="341" t="s">
        <v>3</v>
      </c>
      <c r="C1623" s="296" t="s">
        <v>697</v>
      </c>
      <c r="D1623" s="296"/>
      <c r="E1623" s="339"/>
      <c r="H1623" s="353" t="s">
        <v>736</v>
      </c>
      <c r="I1623" s="353"/>
      <c r="J1623" s="353"/>
      <c r="K1623" s="353"/>
    </row>
    <row r="1624" spans="1:11" s="68" customFormat="1" ht="30" customHeight="1">
      <c r="A1624" s="107"/>
      <c r="B1624" s="342"/>
      <c r="C1624" s="296"/>
      <c r="D1624" s="296"/>
      <c r="E1624" s="339"/>
      <c r="H1624" s="353"/>
      <c r="I1624" s="353"/>
      <c r="J1624" s="353"/>
      <c r="K1624" s="353"/>
    </row>
    <row r="1625" spans="1:11" s="68" customFormat="1" ht="30" customHeight="1">
      <c r="A1625" s="107">
        <v>3</v>
      </c>
      <c r="B1625" s="341" t="s">
        <v>4</v>
      </c>
      <c r="C1625" s="296"/>
      <c r="D1625" s="296"/>
      <c r="E1625" s="339"/>
      <c r="H1625" s="353"/>
      <c r="I1625" s="353"/>
      <c r="J1625" s="353"/>
      <c r="K1625" s="353"/>
    </row>
    <row r="1626" spans="1:11" s="68" customFormat="1" ht="30" customHeight="1">
      <c r="A1626" s="107"/>
      <c r="B1626" s="342"/>
      <c r="C1626" s="296" t="s">
        <v>762</v>
      </c>
      <c r="D1626" s="296"/>
      <c r="E1626" s="339"/>
    </row>
    <row r="1627" spans="1:11" s="68" customFormat="1" ht="30" customHeight="1">
      <c r="A1627" s="33">
        <v>4</v>
      </c>
      <c r="B1627" s="341" t="s">
        <v>5</v>
      </c>
      <c r="C1627" s="296"/>
      <c r="D1627" s="296"/>
      <c r="E1627" s="339"/>
    </row>
    <row r="1628" spans="1:11" s="68" customFormat="1" ht="30" customHeight="1">
      <c r="A1628" s="107"/>
      <c r="B1628" s="342"/>
      <c r="C1628" s="296"/>
      <c r="D1628" s="296"/>
      <c r="E1628" s="339"/>
    </row>
    <row r="1629" spans="1:11" s="68" customFormat="1" ht="30" customHeight="1">
      <c r="A1629" s="107">
        <v>5</v>
      </c>
      <c r="B1629" s="343" t="s">
        <v>726</v>
      </c>
      <c r="C1629" s="296"/>
      <c r="D1629" s="296"/>
      <c r="E1629" s="339"/>
    </row>
    <row r="1630" spans="1:11" s="68" customFormat="1" ht="30" customHeight="1">
      <c r="A1630" s="107"/>
      <c r="B1630" s="344"/>
      <c r="C1630" s="296"/>
      <c r="D1630" s="296"/>
      <c r="E1630" s="339"/>
    </row>
    <row r="1631" spans="1:11" s="68" customFormat="1" ht="30" customHeight="1">
      <c r="A1631" s="33">
        <v>6</v>
      </c>
      <c r="B1631" s="343" t="s">
        <v>727</v>
      </c>
      <c r="C1631" s="296"/>
      <c r="D1631" s="296"/>
      <c r="E1631" s="339"/>
    </row>
    <row r="1632" spans="1:11" s="68" customFormat="1" ht="30" customHeight="1">
      <c r="A1632" s="107"/>
      <c r="B1632" s="344"/>
      <c r="C1632" s="296"/>
      <c r="D1632" s="296"/>
      <c r="E1632" s="339"/>
    </row>
    <row r="1633" spans="1:8" s="68" customFormat="1" ht="30" customHeight="1">
      <c r="A1633" s="107">
        <v>7</v>
      </c>
      <c r="B1633" s="341" t="s">
        <v>8</v>
      </c>
      <c r="C1633" s="296" t="s">
        <v>711</v>
      </c>
      <c r="D1633" s="296"/>
      <c r="E1633" s="339"/>
    </row>
    <row r="1634" spans="1:8" s="68" customFormat="1" ht="30" customHeight="1">
      <c r="A1634" s="107"/>
      <c r="B1634" s="342"/>
      <c r="C1634" s="296"/>
      <c r="D1634" s="296"/>
      <c r="E1634" s="339"/>
    </row>
    <row r="1635" spans="1:8" s="68" customFormat="1" ht="30" customHeight="1">
      <c r="A1635" s="33">
        <v>8</v>
      </c>
      <c r="B1635" s="341" t="s">
        <v>9</v>
      </c>
      <c r="C1635" s="296"/>
      <c r="D1635" s="296"/>
      <c r="E1635" s="339"/>
    </row>
    <row r="1636" spans="1:8" s="68" customFormat="1" ht="30" customHeight="1">
      <c r="A1636" s="107"/>
      <c r="B1636" s="342"/>
      <c r="C1636" s="296"/>
      <c r="D1636" s="296"/>
      <c r="E1636" s="339"/>
    </row>
    <row r="1637" spans="1:8" s="68" customFormat="1" ht="30" customHeight="1">
      <c r="A1637" s="107">
        <v>9</v>
      </c>
      <c r="B1637" s="341" t="s">
        <v>10</v>
      </c>
      <c r="C1637" s="296"/>
      <c r="D1637" s="296"/>
      <c r="E1637" s="339"/>
    </row>
    <row r="1638" spans="1:8" s="68" customFormat="1" ht="30" customHeight="1">
      <c r="A1638" s="107"/>
      <c r="B1638" s="342"/>
      <c r="C1638" s="296"/>
      <c r="D1638" s="296"/>
      <c r="E1638" s="339"/>
    </row>
    <row r="1639" spans="1:8" s="68" customFormat="1" ht="30" customHeight="1">
      <c r="A1639" s="107">
        <v>10</v>
      </c>
      <c r="B1639" s="100" t="s">
        <v>65</v>
      </c>
      <c r="C1639" s="296">
        <f>VLOOKUP(E1617,PragNondi!$B$9:$J$78,7,0)</f>
        <v>0</v>
      </c>
      <c r="D1639" s="296"/>
      <c r="E1639" s="339"/>
    </row>
    <row r="1640" spans="1:8" s="68" customFormat="1" ht="30" customHeight="1">
      <c r="A1640" s="107">
        <v>11</v>
      </c>
      <c r="B1640" s="100" t="s">
        <v>74</v>
      </c>
      <c r="C1640" s="296">
        <f>VLOOKUP(E1617,PragNondi!$B$9:$J$78,8,0)</f>
        <v>0</v>
      </c>
      <c r="D1640" s="296"/>
      <c r="E1640" s="339"/>
    </row>
    <row r="1641" spans="1:8" s="68" customFormat="1" ht="30" customHeight="1">
      <c r="A1641" s="107">
        <v>12</v>
      </c>
      <c r="B1641" s="100" t="s">
        <v>75</v>
      </c>
      <c r="C1641" s="296">
        <f>VLOOKUP(E1617,PragNondi!$B$9:$J$78,9,0)</f>
        <v>0</v>
      </c>
      <c r="D1641" s="296"/>
      <c r="E1641" s="339"/>
    </row>
    <row r="1642" spans="1:8" s="68" customFormat="1" ht="30" customHeight="1" thickBot="1">
      <c r="A1642" s="108">
        <v>13</v>
      </c>
      <c r="B1642" s="109" t="s">
        <v>76</v>
      </c>
      <c r="C1642" s="289" t="s">
        <v>823</v>
      </c>
      <c r="D1642" s="289"/>
      <c r="E1642" s="340"/>
    </row>
    <row r="1643" spans="1:8" s="68" customFormat="1" ht="30" customHeight="1" thickBot="1"/>
    <row r="1644" spans="1:8" ht="28.5" customHeight="1">
      <c r="A1644" s="101"/>
      <c r="B1644" s="345" t="s">
        <v>1231</v>
      </c>
      <c r="C1644" s="345"/>
      <c r="D1644" s="345"/>
      <c r="E1644" s="346"/>
    </row>
    <row r="1645" spans="1:8" ht="20.25" customHeight="1">
      <c r="A1645" s="102"/>
      <c r="B1645" s="347" t="str">
        <f>students!$G$2</f>
        <v xml:space="preserve">जिल्हा परिषद प्राथमिक शाळा कोपर्डे </v>
      </c>
      <c r="C1645" s="347"/>
      <c r="D1645" s="347"/>
      <c r="E1645" s="348"/>
    </row>
    <row r="1646" spans="1:8" ht="5.25" customHeight="1" thickBot="1">
      <c r="A1646" s="103"/>
      <c r="B1646" s="64"/>
      <c r="C1646" s="349"/>
      <c r="D1646" s="349"/>
      <c r="E1646" s="104"/>
    </row>
    <row r="1647" spans="1:8" ht="20.25" customHeight="1" thickBot="1">
      <c r="A1647" s="102"/>
      <c r="B1647" s="65" t="s">
        <v>52</v>
      </c>
      <c r="C1647" s="350">
        <f>VLOOKUP(E1648,students!$B$8:$D$77,3,0)</f>
        <v>0</v>
      </c>
      <c r="D1647" s="350"/>
      <c r="E1647" s="105" t="s">
        <v>760</v>
      </c>
      <c r="H1647" s="112" t="s">
        <v>730</v>
      </c>
    </row>
    <row r="1648" spans="1:8" ht="20.25" customHeight="1">
      <c r="A1648" s="102"/>
      <c r="B1648" s="65" t="s">
        <v>28</v>
      </c>
      <c r="C1648" s="66" t="str">
        <f>students!$M$2</f>
        <v>पहिली</v>
      </c>
      <c r="D1648" s="65" t="s">
        <v>71</v>
      </c>
      <c r="E1648" s="110">
        <v>54</v>
      </c>
    </row>
    <row r="1649" spans="1:11" ht="6" customHeight="1">
      <c r="A1649" s="102"/>
      <c r="E1649" s="105"/>
    </row>
    <row r="1650" spans="1:11" s="68" customFormat="1" ht="28.5" customHeight="1">
      <c r="A1650" s="351" t="s">
        <v>728</v>
      </c>
      <c r="B1650" s="332"/>
      <c r="C1650" s="332"/>
      <c r="D1650" s="332"/>
      <c r="E1650" s="352"/>
      <c r="H1650" s="280" t="s">
        <v>731</v>
      </c>
      <c r="I1650" s="280"/>
      <c r="J1650" s="280"/>
    </row>
    <row r="1651" spans="1:11" s="68" customFormat="1" ht="16.5" customHeight="1">
      <c r="A1651" s="106"/>
      <c r="B1651" s="99" t="s">
        <v>60</v>
      </c>
      <c r="C1651" s="296" t="s">
        <v>72</v>
      </c>
      <c r="D1651" s="296"/>
      <c r="E1651" s="339"/>
      <c r="H1651" s="280"/>
      <c r="I1651" s="280"/>
      <c r="J1651" s="280"/>
    </row>
    <row r="1652" spans="1:11" s="68" customFormat="1" ht="30" customHeight="1">
      <c r="A1652" s="107">
        <v>1</v>
      </c>
      <c r="B1652" s="341" t="s">
        <v>73</v>
      </c>
      <c r="C1652" s="296" t="s">
        <v>695</v>
      </c>
      <c r="D1652" s="296"/>
      <c r="E1652" s="339"/>
      <c r="H1652" s="280"/>
      <c r="I1652" s="280"/>
      <c r="J1652" s="280"/>
    </row>
    <row r="1653" spans="1:11" s="68" customFormat="1" ht="30" customHeight="1">
      <c r="A1653" s="107"/>
      <c r="B1653" s="342"/>
      <c r="C1653" s="296" t="s">
        <v>702</v>
      </c>
      <c r="D1653" s="296"/>
      <c r="E1653" s="339"/>
    </row>
    <row r="1654" spans="1:11" s="68" customFormat="1" ht="30" customHeight="1">
      <c r="A1654" s="33">
        <v>2</v>
      </c>
      <c r="B1654" s="341" t="s">
        <v>3</v>
      </c>
      <c r="C1654" s="296" t="s">
        <v>697</v>
      </c>
      <c r="D1654" s="296"/>
      <c r="E1654" s="339"/>
      <c r="H1654" s="353" t="s">
        <v>736</v>
      </c>
      <c r="I1654" s="353"/>
      <c r="J1654" s="353"/>
      <c r="K1654" s="353"/>
    </row>
    <row r="1655" spans="1:11" s="68" customFormat="1" ht="30" customHeight="1">
      <c r="A1655" s="107"/>
      <c r="B1655" s="342"/>
      <c r="C1655" s="296"/>
      <c r="D1655" s="296"/>
      <c r="E1655" s="339"/>
      <c r="H1655" s="353"/>
      <c r="I1655" s="353"/>
      <c r="J1655" s="353"/>
      <c r="K1655" s="353"/>
    </row>
    <row r="1656" spans="1:11" s="68" customFormat="1" ht="30" customHeight="1">
      <c r="A1656" s="107">
        <v>3</v>
      </c>
      <c r="B1656" s="341" t="s">
        <v>4</v>
      </c>
      <c r="C1656" s="296"/>
      <c r="D1656" s="296"/>
      <c r="E1656" s="339"/>
      <c r="H1656" s="353"/>
      <c r="I1656" s="353"/>
      <c r="J1656" s="353"/>
      <c r="K1656" s="353"/>
    </row>
    <row r="1657" spans="1:11" s="68" customFormat="1" ht="30" customHeight="1">
      <c r="A1657" s="107"/>
      <c r="B1657" s="342"/>
      <c r="C1657" s="296" t="s">
        <v>762</v>
      </c>
      <c r="D1657" s="296"/>
      <c r="E1657" s="339"/>
    </row>
    <row r="1658" spans="1:11" s="68" customFormat="1" ht="30" customHeight="1">
      <c r="A1658" s="33">
        <v>4</v>
      </c>
      <c r="B1658" s="341" t="s">
        <v>5</v>
      </c>
      <c r="C1658" s="296"/>
      <c r="D1658" s="296"/>
      <c r="E1658" s="339"/>
    </row>
    <row r="1659" spans="1:11" s="68" customFormat="1" ht="30" customHeight="1">
      <c r="A1659" s="107"/>
      <c r="B1659" s="342"/>
      <c r="C1659" s="296"/>
      <c r="D1659" s="296"/>
      <c r="E1659" s="339"/>
    </row>
    <row r="1660" spans="1:11" s="68" customFormat="1" ht="30" customHeight="1">
      <c r="A1660" s="107">
        <v>5</v>
      </c>
      <c r="B1660" s="343" t="s">
        <v>726</v>
      </c>
      <c r="C1660" s="296"/>
      <c r="D1660" s="296"/>
      <c r="E1660" s="339"/>
    </row>
    <row r="1661" spans="1:11" s="68" customFormat="1" ht="30" customHeight="1">
      <c r="A1661" s="107"/>
      <c r="B1661" s="344"/>
      <c r="C1661" s="296"/>
      <c r="D1661" s="296"/>
      <c r="E1661" s="339"/>
    </row>
    <row r="1662" spans="1:11" s="68" customFormat="1" ht="30" customHeight="1">
      <c r="A1662" s="33">
        <v>6</v>
      </c>
      <c r="B1662" s="343" t="s">
        <v>727</v>
      </c>
      <c r="C1662" s="296"/>
      <c r="D1662" s="296"/>
      <c r="E1662" s="339"/>
    </row>
    <row r="1663" spans="1:11" s="68" customFormat="1" ht="30" customHeight="1">
      <c r="A1663" s="107"/>
      <c r="B1663" s="344"/>
      <c r="C1663" s="296"/>
      <c r="D1663" s="296"/>
      <c r="E1663" s="339"/>
    </row>
    <row r="1664" spans="1:11" s="68" customFormat="1" ht="30" customHeight="1">
      <c r="A1664" s="107">
        <v>7</v>
      </c>
      <c r="B1664" s="341" t="s">
        <v>8</v>
      </c>
      <c r="C1664" s="296" t="s">
        <v>711</v>
      </c>
      <c r="D1664" s="296"/>
      <c r="E1664" s="339"/>
    </row>
    <row r="1665" spans="1:8" s="68" customFormat="1" ht="30" customHeight="1">
      <c r="A1665" s="107"/>
      <c r="B1665" s="342"/>
      <c r="C1665" s="296"/>
      <c r="D1665" s="296"/>
      <c r="E1665" s="339"/>
    </row>
    <row r="1666" spans="1:8" s="68" customFormat="1" ht="30" customHeight="1">
      <c r="A1666" s="33">
        <v>8</v>
      </c>
      <c r="B1666" s="341" t="s">
        <v>9</v>
      </c>
      <c r="C1666" s="296"/>
      <c r="D1666" s="296"/>
      <c r="E1666" s="339"/>
    </row>
    <row r="1667" spans="1:8" s="68" customFormat="1" ht="30" customHeight="1">
      <c r="A1667" s="107"/>
      <c r="B1667" s="342"/>
      <c r="C1667" s="296"/>
      <c r="D1667" s="296"/>
      <c r="E1667" s="339"/>
    </row>
    <row r="1668" spans="1:8" s="68" customFormat="1" ht="30" customHeight="1">
      <c r="A1668" s="107">
        <v>9</v>
      </c>
      <c r="B1668" s="341" t="s">
        <v>10</v>
      </c>
      <c r="C1668" s="296"/>
      <c r="D1668" s="296"/>
      <c r="E1668" s="339"/>
    </row>
    <row r="1669" spans="1:8" s="68" customFormat="1" ht="30" customHeight="1">
      <c r="A1669" s="107"/>
      <c r="B1669" s="342"/>
      <c r="C1669" s="296"/>
      <c r="D1669" s="296"/>
      <c r="E1669" s="339"/>
    </row>
    <row r="1670" spans="1:8" s="68" customFormat="1" ht="30" customHeight="1">
      <c r="A1670" s="107">
        <v>10</v>
      </c>
      <c r="B1670" s="100" t="s">
        <v>65</v>
      </c>
      <c r="C1670" s="296">
        <f>VLOOKUP(E1648,PragNondi!$B$9:$J$78,7,0)</f>
        <v>0</v>
      </c>
      <c r="D1670" s="296"/>
      <c r="E1670" s="339"/>
    </row>
    <row r="1671" spans="1:8" s="68" customFormat="1" ht="30" customHeight="1">
      <c r="A1671" s="107">
        <v>11</v>
      </c>
      <c r="B1671" s="100" t="s">
        <v>74</v>
      </c>
      <c r="C1671" s="296">
        <f>VLOOKUP(E1648,PragNondi!$B$9:$J$78,8,0)</f>
        <v>0</v>
      </c>
      <c r="D1671" s="296"/>
      <c r="E1671" s="339"/>
    </row>
    <row r="1672" spans="1:8" s="68" customFormat="1" ht="30" customHeight="1">
      <c r="A1672" s="107">
        <v>12</v>
      </c>
      <c r="B1672" s="100" t="s">
        <v>75</v>
      </c>
      <c r="C1672" s="296">
        <f>VLOOKUP(E1648,PragNondi!$B$9:$J$78,9,0)</f>
        <v>0</v>
      </c>
      <c r="D1672" s="296"/>
      <c r="E1672" s="339"/>
    </row>
    <row r="1673" spans="1:8" s="68" customFormat="1" ht="30" customHeight="1" thickBot="1">
      <c r="A1673" s="108">
        <v>13</v>
      </c>
      <c r="B1673" s="109" t="s">
        <v>76</v>
      </c>
      <c r="C1673" s="289" t="s">
        <v>823</v>
      </c>
      <c r="D1673" s="289"/>
      <c r="E1673" s="340"/>
    </row>
    <row r="1674" spans="1:8" s="68" customFormat="1" ht="30" customHeight="1" thickBot="1"/>
    <row r="1675" spans="1:8" ht="28.5" customHeight="1">
      <c r="A1675" s="101"/>
      <c r="B1675" s="345" t="s">
        <v>1231</v>
      </c>
      <c r="C1675" s="345"/>
      <c r="D1675" s="345"/>
      <c r="E1675" s="346"/>
    </row>
    <row r="1676" spans="1:8" ht="20.25" customHeight="1">
      <c r="A1676" s="102"/>
      <c r="B1676" s="347" t="str">
        <f>students!$G$2</f>
        <v xml:space="preserve">जिल्हा परिषद प्राथमिक शाळा कोपर्डे </v>
      </c>
      <c r="C1676" s="347"/>
      <c r="D1676" s="347"/>
      <c r="E1676" s="348"/>
    </row>
    <row r="1677" spans="1:8" ht="5.25" customHeight="1" thickBot="1">
      <c r="A1677" s="103"/>
      <c r="B1677" s="64"/>
      <c r="C1677" s="349"/>
      <c r="D1677" s="349"/>
      <c r="E1677" s="104"/>
    </row>
    <row r="1678" spans="1:8" ht="20.25" customHeight="1" thickBot="1">
      <c r="A1678" s="102"/>
      <c r="B1678" s="65" t="s">
        <v>52</v>
      </c>
      <c r="C1678" s="350">
        <f>VLOOKUP(E1679,students!$B$8:$D$77,3,0)</f>
        <v>0</v>
      </c>
      <c r="D1678" s="350"/>
      <c r="E1678" s="105" t="s">
        <v>760</v>
      </c>
      <c r="H1678" s="112" t="s">
        <v>730</v>
      </c>
    </row>
    <row r="1679" spans="1:8" ht="20.25" customHeight="1">
      <c r="A1679" s="102"/>
      <c r="B1679" s="65" t="s">
        <v>28</v>
      </c>
      <c r="C1679" s="66" t="str">
        <f>students!$M$2</f>
        <v>पहिली</v>
      </c>
      <c r="D1679" s="65" t="s">
        <v>71</v>
      </c>
      <c r="E1679" s="110">
        <v>55</v>
      </c>
    </row>
    <row r="1680" spans="1:8" ht="6" customHeight="1">
      <c r="A1680" s="102"/>
      <c r="E1680" s="105"/>
    </row>
    <row r="1681" spans="1:11" s="68" customFormat="1" ht="28.5" customHeight="1">
      <c r="A1681" s="351" t="s">
        <v>728</v>
      </c>
      <c r="B1681" s="332"/>
      <c r="C1681" s="332"/>
      <c r="D1681" s="332"/>
      <c r="E1681" s="352"/>
      <c r="H1681" s="280" t="s">
        <v>731</v>
      </c>
      <c r="I1681" s="280"/>
      <c r="J1681" s="280"/>
    </row>
    <row r="1682" spans="1:11" s="68" customFormat="1" ht="16.5" customHeight="1">
      <c r="A1682" s="106"/>
      <c r="B1682" s="99" t="s">
        <v>60</v>
      </c>
      <c r="C1682" s="296" t="s">
        <v>72</v>
      </c>
      <c r="D1682" s="296"/>
      <c r="E1682" s="339"/>
      <c r="H1682" s="280"/>
      <c r="I1682" s="280"/>
      <c r="J1682" s="280"/>
    </row>
    <row r="1683" spans="1:11" s="68" customFormat="1" ht="30" customHeight="1">
      <c r="A1683" s="107">
        <v>1</v>
      </c>
      <c r="B1683" s="341" t="s">
        <v>73</v>
      </c>
      <c r="C1683" s="296" t="s">
        <v>695</v>
      </c>
      <c r="D1683" s="296"/>
      <c r="E1683" s="339"/>
      <c r="H1683" s="280"/>
      <c r="I1683" s="280"/>
      <c r="J1683" s="280"/>
    </row>
    <row r="1684" spans="1:11" s="68" customFormat="1" ht="30" customHeight="1">
      <c r="A1684" s="107"/>
      <c r="B1684" s="342"/>
      <c r="C1684" s="296" t="s">
        <v>702</v>
      </c>
      <c r="D1684" s="296"/>
      <c r="E1684" s="339"/>
    </row>
    <row r="1685" spans="1:11" s="68" customFormat="1" ht="30" customHeight="1">
      <c r="A1685" s="33">
        <v>2</v>
      </c>
      <c r="B1685" s="341" t="s">
        <v>3</v>
      </c>
      <c r="C1685" s="296" t="s">
        <v>697</v>
      </c>
      <c r="D1685" s="296"/>
      <c r="E1685" s="339"/>
      <c r="H1685" s="353" t="s">
        <v>736</v>
      </c>
      <c r="I1685" s="353"/>
      <c r="J1685" s="353"/>
      <c r="K1685" s="353"/>
    </row>
    <row r="1686" spans="1:11" s="68" customFormat="1" ht="30" customHeight="1">
      <c r="A1686" s="107"/>
      <c r="B1686" s="342"/>
      <c r="C1686" s="296"/>
      <c r="D1686" s="296"/>
      <c r="E1686" s="339"/>
      <c r="H1686" s="353"/>
      <c r="I1686" s="353"/>
      <c r="J1686" s="353"/>
      <c r="K1686" s="353"/>
    </row>
    <row r="1687" spans="1:11" s="68" customFormat="1" ht="30" customHeight="1">
      <c r="A1687" s="107">
        <v>3</v>
      </c>
      <c r="B1687" s="341" t="s">
        <v>4</v>
      </c>
      <c r="C1687" s="296"/>
      <c r="D1687" s="296"/>
      <c r="E1687" s="339"/>
      <c r="H1687" s="353"/>
      <c r="I1687" s="353"/>
      <c r="J1687" s="353"/>
      <c r="K1687" s="353"/>
    </row>
    <row r="1688" spans="1:11" s="68" customFormat="1" ht="30" customHeight="1">
      <c r="A1688" s="107"/>
      <c r="B1688" s="342"/>
      <c r="C1688" s="296" t="s">
        <v>762</v>
      </c>
      <c r="D1688" s="296"/>
      <c r="E1688" s="339"/>
    </row>
    <row r="1689" spans="1:11" s="68" customFormat="1" ht="30" customHeight="1">
      <c r="A1689" s="33">
        <v>4</v>
      </c>
      <c r="B1689" s="341" t="s">
        <v>5</v>
      </c>
      <c r="C1689" s="296"/>
      <c r="D1689" s="296"/>
      <c r="E1689" s="339"/>
    </row>
    <row r="1690" spans="1:11" s="68" customFormat="1" ht="30" customHeight="1">
      <c r="A1690" s="107"/>
      <c r="B1690" s="342"/>
      <c r="C1690" s="296"/>
      <c r="D1690" s="296"/>
      <c r="E1690" s="339"/>
    </row>
    <row r="1691" spans="1:11" s="68" customFormat="1" ht="30" customHeight="1">
      <c r="A1691" s="107">
        <v>5</v>
      </c>
      <c r="B1691" s="343" t="s">
        <v>726</v>
      </c>
      <c r="C1691" s="296"/>
      <c r="D1691" s="296"/>
      <c r="E1691" s="339"/>
    </row>
    <row r="1692" spans="1:11" s="68" customFormat="1" ht="30" customHeight="1">
      <c r="A1692" s="107"/>
      <c r="B1692" s="344"/>
      <c r="C1692" s="296"/>
      <c r="D1692" s="296"/>
      <c r="E1692" s="339"/>
    </row>
    <row r="1693" spans="1:11" s="68" customFormat="1" ht="30" customHeight="1">
      <c r="A1693" s="33">
        <v>6</v>
      </c>
      <c r="B1693" s="343" t="s">
        <v>727</v>
      </c>
      <c r="C1693" s="296"/>
      <c r="D1693" s="296"/>
      <c r="E1693" s="339"/>
    </row>
    <row r="1694" spans="1:11" s="68" customFormat="1" ht="30" customHeight="1">
      <c r="A1694" s="107"/>
      <c r="B1694" s="344"/>
      <c r="C1694" s="296"/>
      <c r="D1694" s="296"/>
      <c r="E1694" s="339"/>
    </row>
    <row r="1695" spans="1:11" s="68" customFormat="1" ht="30" customHeight="1">
      <c r="A1695" s="107">
        <v>7</v>
      </c>
      <c r="B1695" s="341" t="s">
        <v>8</v>
      </c>
      <c r="C1695" s="296" t="s">
        <v>711</v>
      </c>
      <c r="D1695" s="296"/>
      <c r="E1695" s="339"/>
    </row>
    <row r="1696" spans="1:11" s="68" customFormat="1" ht="30" customHeight="1">
      <c r="A1696" s="107"/>
      <c r="B1696" s="342"/>
      <c r="C1696" s="296"/>
      <c r="D1696" s="296"/>
      <c r="E1696" s="339"/>
    </row>
    <row r="1697" spans="1:10" s="68" customFormat="1" ht="30" customHeight="1">
      <c r="A1697" s="33">
        <v>8</v>
      </c>
      <c r="B1697" s="341" t="s">
        <v>9</v>
      </c>
      <c r="C1697" s="296"/>
      <c r="D1697" s="296"/>
      <c r="E1697" s="339"/>
    </row>
    <row r="1698" spans="1:10" s="68" customFormat="1" ht="30" customHeight="1">
      <c r="A1698" s="107"/>
      <c r="B1698" s="342"/>
      <c r="C1698" s="296"/>
      <c r="D1698" s="296"/>
      <c r="E1698" s="339"/>
    </row>
    <row r="1699" spans="1:10" s="68" customFormat="1" ht="30" customHeight="1">
      <c r="A1699" s="107">
        <v>9</v>
      </c>
      <c r="B1699" s="341" t="s">
        <v>10</v>
      </c>
      <c r="C1699" s="296"/>
      <c r="D1699" s="296"/>
      <c r="E1699" s="339"/>
    </row>
    <row r="1700" spans="1:10" s="68" customFormat="1" ht="30" customHeight="1">
      <c r="A1700" s="107"/>
      <c r="B1700" s="342"/>
      <c r="C1700" s="296"/>
      <c r="D1700" s="296"/>
      <c r="E1700" s="339"/>
    </row>
    <row r="1701" spans="1:10" s="68" customFormat="1" ht="30" customHeight="1">
      <c r="A1701" s="107">
        <v>10</v>
      </c>
      <c r="B1701" s="100" t="s">
        <v>65</v>
      </c>
      <c r="C1701" s="296">
        <f>VLOOKUP(E1679,PragNondi!$B$9:$J$78,7,0)</f>
        <v>0</v>
      </c>
      <c r="D1701" s="296"/>
      <c r="E1701" s="339"/>
    </row>
    <row r="1702" spans="1:10" s="68" customFormat="1" ht="30" customHeight="1">
      <c r="A1702" s="107">
        <v>11</v>
      </c>
      <c r="B1702" s="100" t="s">
        <v>74</v>
      </c>
      <c r="C1702" s="296">
        <f>VLOOKUP(E1679,PragNondi!$B$9:$J$78,8,0)</f>
        <v>0</v>
      </c>
      <c r="D1702" s="296"/>
      <c r="E1702" s="339"/>
    </row>
    <row r="1703" spans="1:10" s="68" customFormat="1" ht="30" customHeight="1">
      <c r="A1703" s="107">
        <v>12</v>
      </c>
      <c r="B1703" s="100" t="s">
        <v>75</v>
      </c>
      <c r="C1703" s="296">
        <f>VLOOKUP(E1679,PragNondi!$B$9:$J$78,9,0)</f>
        <v>0</v>
      </c>
      <c r="D1703" s="296"/>
      <c r="E1703" s="339"/>
    </row>
    <row r="1704" spans="1:10" s="68" customFormat="1" ht="30" customHeight="1" thickBot="1">
      <c r="A1704" s="108">
        <v>13</v>
      </c>
      <c r="B1704" s="109" t="s">
        <v>76</v>
      </c>
      <c r="C1704" s="289" t="s">
        <v>823</v>
      </c>
      <c r="D1704" s="289"/>
      <c r="E1704" s="340"/>
    </row>
    <row r="1705" spans="1:10" s="68" customFormat="1" ht="30" customHeight="1" thickBot="1"/>
    <row r="1706" spans="1:10" ht="28.5" customHeight="1">
      <c r="A1706" s="101"/>
      <c r="B1706" s="345" t="s">
        <v>1231</v>
      </c>
      <c r="C1706" s="345"/>
      <c r="D1706" s="345"/>
      <c r="E1706" s="346"/>
    </row>
    <row r="1707" spans="1:10" ht="20.25" customHeight="1">
      <c r="A1707" s="102"/>
      <c r="B1707" s="347" t="str">
        <f>students!$G$2</f>
        <v xml:space="preserve">जिल्हा परिषद प्राथमिक शाळा कोपर्डे </v>
      </c>
      <c r="C1707" s="347"/>
      <c r="D1707" s="347"/>
      <c r="E1707" s="348"/>
    </row>
    <row r="1708" spans="1:10" ht="5.25" customHeight="1" thickBot="1">
      <c r="A1708" s="103"/>
      <c r="B1708" s="64"/>
      <c r="C1708" s="349"/>
      <c r="D1708" s="349"/>
      <c r="E1708" s="104"/>
    </row>
    <row r="1709" spans="1:10" ht="20.25" customHeight="1" thickBot="1">
      <c r="A1709" s="102"/>
      <c r="B1709" s="65" t="s">
        <v>52</v>
      </c>
      <c r="C1709" s="350">
        <f>VLOOKUP(E1710,students!$B$8:$D$77,3,0)</f>
        <v>0</v>
      </c>
      <c r="D1709" s="350"/>
      <c r="E1709" s="105" t="s">
        <v>760</v>
      </c>
      <c r="H1709" s="112" t="s">
        <v>730</v>
      </c>
    </row>
    <row r="1710" spans="1:10" ht="20.25" customHeight="1">
      <c r="A1710" s="102"/>
      <c r="B1710" s="65" t="s">
        <v>28</v>
      </c>
      <c r="C1710" s="66" t="str">
        <f>students!$M$2</f>
        <v>पहिली</v>
      </c>
      <c r="D1710" s="65" t="s">
        <v>71</v>
      </c>
      <c r="E1710" s="110">
        <v>56</v>
      </c>
    </row>
    <row r="1711" spans="1:10" ht="6" customHeight="1">
      <c r="A1711" s="102"/>
      <c r="E1711" s="105"/>
    </row>
    <row r="1712" spans="1:10" s="68" customFormat="1" ht="28.5" customHeight="1">
      <c r="A1712" s="351" t="s">
        <v>728</v>
      </c>
      <c r="B1712" s="332"/>
      <c r="C1712" s="332"/>
      <c r="D1712" s="332"/>
      <c r="E1712" s="352"/>
      <c r="H1712" s="280" t="s">
        <v>731</v>
      </c>
      <c r="I1712" s="280"/>
      <c r="J1712" s="280"/>
    </row>
    <row r="1713" spans="1:11" s="68" customFormat="1" ht="16.5" customHeight="1">
      <c r="A1713" s="106"/>
      <c r="B1713" s="99" t="s">
        <v>60</v>
      </c>
      <c r="C1713" s="296" t="s">
        <v>72</v>
      </c>
      <c r="D1713" s="296"/>
      <c r="E1713" s="339"/>
      <c r="H1713" s="280"/>
      <c r="I1713" s="280"/>
      <c r="J1713" s="280"/>
    </row>
    <row r="1714" spans="1:11" s="68" customFormat="1" ht="30" customHeight="1">
      <c r="A1714" s="107">
        <v>1</v>
      </c>
      <c r="B1714" s="341" t="s">
        <v>73</v>
      </c>
      <c r="C1714" s="296" t="s">
        <v>695</v>
      </c>
      <c r="D1714" s="296"/>
      <c r="E1714" s="339"/>
      <c r="H1714" s="280"/>
      <c r="I1714" s="280"/>
      <c r="J1714" s="280"/>
    </row>
    <row r="1715" spans="1:11" s="68" customFormat="1" ht="30" customHeight="1">
      <c r="A1715" s="107"/>
      <c r="B1715" s="342"/>
      <c r="C1715" s="296" t="s">
        <v>702</v>
      </c>
      <c r="D1715" s="296"/>
      <c r="E1715" s="339"/>
    </row>
    <row r="1716" spans="1:11" s="68" customFormat="1" ht="30" customHeight="1">
      <c r="A1716" s="33">
        <v>2</v>
      </c>
      <c r="B1716" s="341" t="s">
        <v>3</v>
      </c>
      <c r="C1716" s="296" t="s">
        <v>697</v>
      </c>
      <c r="D1716" s="296"/>
      <c r="E1716" s="339"/>
      <c r="H1716" s="353" t="s">
        <v>736</v>
      </c>
      <c r="I1716" s="353"/>
      <c r="J1716" s="353"/>
      <c r="K1716" s="353"/>
    </row>
    <row r="1717" spans="1:11" s="68" customFormat="1" ht="30" customHeight="1">
      <c r="A1717" s="107"/>
      <c r="B1717" s="342"/>
      <c r="C1717" s="296"/>
      <c r="D1717" s="296"/>
      <c r="E1717" s="339"/>
      <c r="H1717" s="353"/>
      <c r="I1717" s="353"/>
      <c r="J1717" s="353"/>
      <c r="K1717" s="353"/>
    </row>
    <row r="1718" spans="1:11" s="68" customFormat="1" ht="30" customHeight="1">
      <c r="A1718" s="107">
        <v>3</v>
      </c>
      <c r="B1718" s="341" t="s">
        <v>4</v>
      </c>
      <c r="C1718" s="296"/>
      <c r="D1718" s="296"/>
      <c r="E1718" s="339"/>
      <c r="H1718" s="353"/>
      <c r="I1718" s="353"/>
      <c r="J1718" s="353"/>
      <c r="K1718" s="353"/>
    </row>
    <row r="1719" spans="1:11" s="68" customFormat="1" ht="30" customHeight="1">
      <c r="A1719" s="107"/>
      <c r="B1719" s="342"/>
      <c r="C1719" s="296" t="s">
        <v>762</v>
      </c>
      <c r="D1719" s="296"/>
      <c r="E1719" s="339"/>
    </row>
    <row r="1720" spans="1:11" s="68" customFormat="1" ht="30" customHeight="1">
      <c r="A1720" s="33">
        <v>4</v>
      </c>
      <c r="B1720" s="341" t="s">
        <v>5</v>
      </c>
      <c r="C1720" s="296"/>
      <c r="D1720" s="296"/>
      <c r="E1720" s="339"/>
    </row>
    <row r="1721" spans="1:11" s="68" customFormat="1" ht="30" customHeight="1">
      <c r="A1721" s="107"/>
      <c r="B1721" s="342"/>
      <c r="C1721" s="296"/>
      <c r="D1721" s="296"/>
      <c r="E1721" s="339"/>
    </row>
    <row r="1722" spans="1:11" s="68" customFormat="1" ht="30" customHeight="1">
      <c r="A1722" s="107">
        <v>5</v>
      </c>
      <c r="B1722" s="343" t="s">
        <v>726</v>
      </c>
      <c r="C1722" s="296"/>
      <c r="D1722" s="296"/>
      <c r="E1722" s="339"/>
    </row>
    <row r="1723" spans="1:11" s="68" customFormat="1" ht="30" customHeight="1">
      <c r="A1723" s="107"/>
      <c r="B1723" s="344"/>
      <c r="C1723" s="296"/>
      <c r="D1723" s="296"/>
      <c r="E1723" s="339"/>
    </row>
    <row r="1724" spans="1:11" s="68" customFormat="1" ht="30" customHeight="1">
      <c r="A1724" s="33">
        <v>6</v>
      </c>
      <c r="B1724" s="343" t="s">
        <v>727</v>
      </c>
      <c r="C1724" s="296"/>
      <c r="D1724" s="296"/>
      <c r="E1724" s="339"/>
    </row>
    <row r="1725" spans="1:11" s="68" customFormat="1" ht="30" customHeight="1">
      <c r="A1725" s="107"/>
      <c r="B1725" s="344"/>
      <c r="C1725" s="296"/>
      <c r="D1725" s="296"/>
      <c r="E1725" s="339"/>
    </row>
    <row r="1726" spans="1:11" s="68" customFormat="1" ht="30" customHeight="1">
      <c r="A1726" s="107">
        <v>7</v>
      </c>
      <c r="B1726" s="341" t="s">
        <v>8</v>
      </c>
      <c r="C1726" s="296" t="s">
        <v>711</v>
      </c>
      <c r="D1726" s="296"/>
      <c r="E1726" s="339"/>
    </row>
    <row r="1727" spans="1:11" s="68" customFormat="1" ht="30" customHeight="1">
      <c r="A1727" s="107"/>
      <c r="B1727" s="342"/>
      <c r="C1727" s="296"/>
      <c r="D1727" s="296"/>
      <c r="E1727" s="339"/>
    </row>
    <row r="1728" spans="1:11" s="68" customFormat="1" ht="30" customHeight="1">
      <c r="A1728" s="33">
        <v>8</v>
      </c>
      <c r="B1728" s="341" t="s">
        <v>9</v>
      </c>
      <c r="C1728" s="296"/>
      <c r="D1728" s="296"/>
      <c r="E1728" s="339"/>
    </row>
    <row r="1729" spans="1:10" s="68" customFormat="1" ht="30" customHeight="1">
      <c r="A1729" s="107"/>
      <c r="B1729" s="342"/>
      <c r="C1729" s="296"/>
      <c r="D1729" s="296"/>
      <c r="E1729" s="339"/>
    </row>
    <row r="1730" spans="1:10" s="68" customFormat="1" ht="30" customHeight="1">
      <c r="A1730" s="107">
        <v>9</v>
      </c>
      <c r="B1730" s="341" t="s">
        <v>10</v>
      </c>
      <c r="C1730" s="296"/>
      <c r="D1730" s="296"/>
      <c r="E1730" s="339"/>
    </row>
    <row r="1731" spans="1:10" s="68" customFormat="1" ht="30" customHeight="1">
      <c r="A1731" s="107"/>
      <c r="B1731" s="342"/>
      <c r="C1731" s="296"/>
      <c r="D1731" s="296"/>
      <c r="E1731" s="339"/>
    </row>
    <row r="1732" spans="1:10" s="68" customFormat="1" ht="30" customHeight="1">
      <c r="A1732" s="107">
        <v>10</v>
      </c>
      <c r="B1732" s="100" t="s">
        <v>65</v>
      </c>
      <c r="C1732" s="296">
        <f>VLOOKUP(E1710,PragNondi!$B$9:$J$78,7,0)</f>
        <v>0</v>
      </c>
      <c r="D1732" s="296"/>
      <c r="E1732" s="339"/>
    </row>
    <row r="1733" spans="1:10" s="68" customFormat="1" ht="30" customHeight="1">
      <c r="A1733" s="107">
        <v>11</v>
      </c>
      <c r="B1733" s="100" t="s">
        <v>74</v>
      </c>
      <c r="C1733" s="296">
        <f>VLOOKUP(E1710,PragNondi!$B$9:$J$78,8,0)</f>
        <v>0</v>
      </c>
      <c r="D1733" s="296"/>
      <c r="E1733" s="339"/>
    </row>
    <row r="1734" spans="1:10" s="68" customFormat="1" ht="30" customHeight="1">
      <c r="A1734" s="107">
        <v>12</v>
      </c>
      <c r="B1734" s="100" t="s">
        <v>75</v>
      </c>
      <c r="C1734" s="296">
        <f>VLOOKUP(E1710,PragNondi!$B$9:$J$78,9,0)</f>
        <v>0</v>
      </c>
      <c r="D1734" s="296"/>
      <c r="E1734" s="339"/>
    </row>
    <row r="1735" spans="1:10" s="68" customFormat="1" ht="30" customHeight="1" thickBot="1">
      <c r="A1735" s="108">
        <v>13</v>
      </c>
      <c r="B1735" s="109" t="s">
        <v>76</v>
      </c>
      <c r="C1735" s="289" t="s">
        <v>823</v>
      </c>
      <c r="D1735" s="289"/>
      <c r="E1735" s="340"/>
    </row>
    <row r="1736" spans="1:10" s="68" customFormat="1" ht="30" customHeight="1" thickBot="1"/>
    <row r="1737" spans="1:10" ht="28.5" customHeight="1">
      <c r="A1737" s="101"/>
      <c r="B1737" s="345" t="s">
        <v>1231</v>
      </c>
      <c r="C1737" s="345"/>
      <c r="D1737" s="345"/>
      <c r="E1737" s="346"/>
    </row>
    <row r="1738" spans="1:10" ht="20.25" customHeight="1">
      <c r="A1738" s="102"/>
      <c r="B1738" s="347" t="str">
        <f>students!$G$2</f>
        <v xml:space="preserve">जिल्हा परिषद प्राथमिक शाळा कोपर्डे </v>
      </c>
      <c r="C1738" s="347"/>
      <c r="D1738" s="347"/>
      <c r="E1738" s="348"/>
    </row>
    <row r="1739" spans="1:10" ht="5.25" customHeight="1" thickBot="1">
      <c r="A1739" s="103"/>
      <c r="B1739" s="64"/>
      <c r="C1739" s="349"/>
      <c r="D1739" s="349"/>
      <c r="E1739" s="104"/>
    </row>
    <row r="1740" spans="1:10" ht="20.25" customHeight="1" thickBot="1">
      <c r="A1740" s="102"/>
      <c r="B1740" s="65" t="s">
        <v>52</v>
      </c>
      <c r="C1740" s="350">
        <f>VLOOKUP(E1741,students!$B$8:$D$77,3,0)</f>
        <v>0</v>
      </c>
      <c r="D1740" s="350"/>
      <c r="E1740" s="105" t="s">
        <v>760</v>
      </c>
      <c r="H1740" s="112" t="s">
        <v>730</v>
      </c>
    </row>
    <row r="1741" spans="1:10" ht="20.25" customHeight="1">
      <c r="A1741" s="102"/>
      <c r="B1741" s="65" t="s">
        <v>28</v>
      </c>
      <c r="C1741" s="66" t="str">
        <f>students!$M$2</f>
        <v>पहिली</v>
      </c>
      <c r="D1741" s="65" t="s">
        <v>71</v>
      </c>
      <c r="E1741" s="110">
        <v>57</v>
      </c>
    </row>
    <row r="1742" spans="1:10" ht="6" customHeight="1">
      <c r="A1742" s="102"/>
      <c r="E1742" s="105"/>
    </row>
    <row r="1743" spans="1:10" s="68" customFormat="1" ht="28.5" customHeight="1">
      <c r="A1743" s="351" t="s">
        <v>728</v>
      </c>
      <c r="B1743" s="332"/>
      <c r="C1743" s="332"/>
      <c r="D1743" s="332"/>
      <c r="E1743" s="352"/>
      <c r="H1743" s="280" t="s">
        <v>731</v>
      </c>
      <c r="I1743" s="280"/>
      <c r="J1743" s="280"/>
    </row>
    <row r="1744" spans="1:10" s="68" customFormat="1" ht="16.5" customHeight="1">
      <c r="A1744" s="106"/>
      <c r="B1744" s="99" t="s">
        <v>60</v>
      </c>
      <c r="C1744" s="296" t="s">
        <v>72</v>
      </c>
      <c r="D1744" s="296"/>
      <c r="E1744" s="339"/>
      <c r="H1744" s="280"/>
      <c r="I1744" s="280"/>
      <c r="J1744" s="280"/>
    </row>
    <row r="1745" spans="1:11" s="68" customFormat="1" ht="30" customHeight="1">
      <c r="A1745" s="107">
        <v>1</v>
      </c>
      <c r="B1745" s="341" t="s">
        <v>73</v>
      </c>
      <c r="C1745" s="296" t="s">
        <v>695</v>
      </c>
      <c r="D1745" s="296"/>
      <c r="E1745" s="339"/>
      <c r="H1745" s="280"/>
      <c r="I1745" s="280"/>
      <c r="J1745" s="280"/>
    </row>
    <row r="1746" spans="1:11" s="68" customFormat="1" ht="30" customHeight="1">
      <c r="A1746" s="107"/>
      <c r="B1746" s="342"/>
      <c r="C1746" s="296" t="s">
        <v>702</v>
      </c>
      <c r="D1746" s="296"/>
      <c r="E1746" s="339"/>
    </row>
    <row r="1747" spans="1:11" s="68" customFormat="1" ht="30" customHeight="1">
      <c r="A1747" s="33">
        <v>2</v>
      </c>
      <c r="B1747" s="341" t="s">
        <v>3</v>
      </c>
      <c r="C1747" s="296" t="s">
        <v>697</v>
      </c>
      <c r="D1747" s="296"/>
      <c r="E1747" s="339"/>
      <c r="H1747" s="353" t="s">
        <v>736</v>
      </c>
      <c r="I1747" s="353"/>
      <c r="J1747" s="353"/>
      <c r="K1747" s="353"/>
    </row>
    <row r="1748" spans="1:11" s="68" customFormat="1" ht="30" customHeight="1">
      <c r="A1748" s="107"/>
      <c r="B1748" s="342"/>
      <c r="C1748" s="296"/>
      <c r="D1748" s="296"/>
      <c r="E1748" s="339"/>
      <c r="H1748" s="353"/>
      <c r="I1748" s="353"/>
      <c r="J1748" s="353"/>
      <c r="K1748" s="353"/>
    </row>
    <row r="1749" spans="1:11" s="68" customFormat="1" ht="30" customHeight="1">
      <c r="A1749" s="107">
        <v>3</v>
      </c>
      <c r="B1749" s="341" t="s">
        <v>4</v>
      </c>
      <c r="C1749" s="296"/>
      <c r="D1749" s="296"/>
      <c r="E1749" s="339"/>
      <c r="H1749" s="353"/>
      <c r="I1749" s="353"/>
      <c r="J1749" s="353"/>
      <c r="K1749" s="353"/>
    </row>
    <row r="1750" spans="1:11" s="68" customFormat="1" ht="30" customHeight="1">
      <c r="A1750" s="107"/>
      <c r="B1750" s="342"/>
      <c r="C1750" s="296" t="s">
        <v>762</v>
      </c>
      <c r="D1750" s="296"/>
      <c r="E1750" s="339"/>
    </row>
    <row r="1751" spans="1:11" s="68" customFormat="1" ht="30" customHeight="1">
      <c r="A1751" s="33">
        <v>4</v>
      </c>
      <c r="B1751" s="341" t="s">
        <v>5</v>
      </c>
      <c r="C1751" s="296"/>
      <c r="D1751" s="296"/>
      <c r="E1751" s="339"/>
    </row>
    <row r="1752" spans="1:11" s="68" customFormat="1" ht="30" customHeight="1">
      <c r="A1752" s="107"/>
      <c r="B1752" s="342"/>
      <c r="C1752" s="296"/>
      <c r="D1752" s="296"/>
      <c r="E1752" s="339"/>
    </row>
    <row r="1753" spans="1:11" s="68" customFormat="1" ht="30" customHeight="1">
      <c r="A1753" s="107">
        <v>5</v>
      </c>
      <c r="B1753" s="343" t="s">
        <v>726</v>
      </c>
      <c r="C1753" s="296"/>
      <c r="D1753" s="296"/>
      <c r="E1753" s="339"/>
    </row>
    <row r="1754" spans="1:11" s="68" customFormat="1" ht="30" customHeight="1">
      <c r="A1754" s="107"/>
      <c r="B1754" s="344"/>
      <c r="C1754" s="296"/>
      <c r="D1754" s="296"/>
      <c r="E1754" s="339"/>
    </row>
    <row r="1755" spans="1:11" s="68" customFormat="1" ht="30" customHeight="1">
      <c r="A1755" s="33">
        <v>6</v>
      </c>
      <c r="B1755" s="343" t="s">
        <v>727</v>
      </c>
      <c r="C1755" s="296"/>
      <c r="D1755" s="296"/>
      <c r="E1755" s="339"/>
    </row>
    <row r="1756" spans="1:11" s="68" customFormat="1" ht="30" customHeight="1">
      <c r="A1756" s="107"/>
      <c r="B1756" s="344"/>
      <c r="C1756" s="296"/>
      <c r="D1756" s="296"/>
      <c r="E1756" s="339"/>
    </row>
    <row r="1757" spans="1:11" s="68" customFormat="1" ht="30" customHeight="1">
      <c r="A1757" s="107">
        <v>7</v>
      </c>
      <c r="B1757" s="341" t="s">
        <v>8</v>
      </c>
      <c r="C1757" s="296" t="s">
        <v>711</v>
      </c>
      <c r="D1757" s="296"/>
      <c r="E1757" s="339"/>
    </row>
    <row r="1758" spans="1:11" s="68" customFormat="1" ht="30" customHeight="1">
      <c r="A1758" s="107"/>
      <c r="B1758" s="342"/>
      <c r="C1758" s="296"/>
      <c r="D1758" s="296"/>
      <c r="E1758" s="339"/>
    </row>
    <row r="1759" spans="1:11" s="68" customFormat="1" ht="30" customHeight="1">
      <c r="A1759" s="33">
        <v>8</v>
      </c>
      <c r="B1759" s="341" t="s">
        <v>9</v>
      </c>
      <c r="C1759" s="296"/>
      <c r="D1759" s="296"/>
      <c r="E1759" s="339"/>
    </row>
    <row r="1760" spans="1:11" s="68" customFormat="1" ht="30" customHeight="1">
      <c r="A1760" s="107"/>
      <c r="B1760" s="342"/>
      <c r="C1760" s="296"/>
      <c r="D1760" s="296"/>
      <c r="E1760" s="339"/>
    </row>
    <row r="1761" spans="1:10" s="68" customFormat="1" ht="30" customHeight="1">
      <c r="A1761" s="107">
        <v>9</v>
      </c>
      <c r="B1761" s="341" t="s">
        <v>10</v>
      </c>
      <c r="C1761" s="296"/>
      <c r="D1761" s="296"/>
      <c r="E1761" s="339"/>
    </row>
    <row r="1762" spans="1:10" s="68" customFormat="1" ht="30" customHeight="1">
      <c r="A1762" s="107"/>
      <c r="B1762" s="342"/>
      <c r="C1762" s="296"/>
      <c r="D1762" s="296"/>
      <c r="E1762" s="339"/>
    </row>
    <row r="1763" spans="1:10" s="68" customFormat="1" ht="30" customHeight="1">
      <c r="A1763" s="107">
        <v>10</v>
      </c>
      <c r="B1763" s="100" t="s">
        <v>65</v>
      </c>
      <c r="C1763" s="296">
        <f>VLOOKUP(E1741,PragNondi!$B$9:$J$78,7,0)</f>
        <v>0</v>
      </c>
      <c r="D1763" s="296"/>
      <c r="E1763" s="339"/>
    </row>
    <row r="1764" spans="1:10" s="68" customFormat="1" ht="30" customHeight="1">
      <c r="A1764" s="107">
        <v>11</v>
      </c>
      <c r="B1764" s="100" t="s">
        <v>74</v>
      </c>
      <c r="C1764" s="296">
        <f>VLOOKUP(E1741,PragNondi!$B$9:$J$78,8,0)</f>
        <v>0</v>
      </c>
      <c r="D1764" s="296"/>
      <c r="E1764" s="339"/>
    </row>
    <row r="1765" spans="1:10" s="68" customFormat="1" ht="30" customHeight="1">
      <c r="A1765" s="107">
        <v>12</v>
      </c>
      <c r="B1765" s="100" t="s">
        <v>75</v>
      </c>
      <c r="C1765" s="296">
        <f>VLOOKUP(E1741,PragNondi!$B$9:$J$78,9,0)</f>
        <v>0</v>
      </c>
      <c r="D1765" s="296"/>
      <c r="E1765" s="339"/>
    </row>
    <row r="1766" spans="1:10" s="68" customFormat="1" ht="30" customHeight="1" thickBot="1">
      <c r="A1766" s="108">
        <v>13</v>
      </c>
      <c r="B1766" s="109" t="s">
        <v>76</v>
      </c>
      <c r="C1766" s="289" t="s">
        <v>823</v>
      </c>
      <c r="D1766" s="289"/>
      <c r="E1766" s="340"/>
    </row>
    <row r="1767" spans="1:10" s="68" customFormat="1" ht="30" customHeight="1" thickBot="1"/>
    <row r="1768" spans="1:10" ht="28.5" customHeight="1">
      <c r="A1768" s="101"/>
      <c r="B1768" s="345" t="s">
        <v>1231</v>
      </c>
      <c r="C1768" s="345"/>
      <c r="D1768" s="345"/>
      <c r="E1768" s="346"/>
    </row>
    <row r="1769" spans="1:10" ht="20.25" customHeight="1">
      <c r="A1769" s="102"/>
      <c r="B1769" s="347" t="str">
        <f>students!$G$2</f>
        <v xml:space="preserve">जिल्हा परिषद प्राथमिक शाळा कोपर्डे </v>
      </c>
      <c r="C1769" s="347"/>
      <c r="D1769" s="347"/>
      <c r="E1769" s="348"/>
    </row>
    <row r="1770" spans="1:10" ht="5.25" customHeight="1" thickBot="1">
      <c r="A1770" s="103"/>
      <c r="B1770" s="64"/>
      <c r="C1770" s="349"/>
      <c r="D1770" s="349"/>
      <c r="E1770" s="104"/>
    </row>
    <row r="1771" spans="1:10" ht="20.25" customHeight="1" thickBot="1">
      <c r="A1771" s="102"/>
      <c r="B1771" s="65" t="s">
        <v>52</v>
      </c>
      <c r="C1771" s="350">
        <f>VLOOKUP(E1772,students!$B$8:$D$77,3,0)</f>
        <v>0</v>
      </c>
      <c r="D1771" s="350"/>
      <c r="E1771" s="105" t="s">
        <v>760</v>
      </c>
      <c r="H1771" s="112" t="s">
        <v>730</v>
      </c>
    </row>
    <row r="1772" spans="1:10" ht="20.25" customHeight="1">
      <c r="A1772" s="102"/>
      <c r="B1772" s="65" t="s">
        <v>28</v>
      </c>
      <c r="C1772" s="66" t="str">
        <f>students!$M$2</f>
        <v>पहिली</v>
      </c>
      <c r="D1772" s="65" t="s">
        <v>71</v>
      </c>
      <c r="E1772" s="110">
        <v>58</v>
      </c>
    </row>
    <row r="1773" spans="1:10" ht="6" customHeight="1">
      <c r="A1773" s="102"/>
      <c r="E1773" s="105"/>
    </row>
    <row r="1774" spans="1:10" s="68" customFormat="1" ht="28.5" customHeight="1">
      <c r="A1774" s="351" t="s">
        <v>728</v>
      </c>
      <c r="B1774" s="332"/>
      <c r="C1774" s="332"/>
      <c r="D1774" s="332"/>
      <c r="E1774" s="352"/>
      <c r="H1774" s="280" t="s">
        <v>731</v>
      </c>
      <c r="I1774" s="280"/>
      <c r="J1774" s="280"/>
    </row>
    <row r="1775" spans="1:10" s="68" customFormat="1" ht="16.5" customHeight="1">
      <c r="A1775" s="106"/>
      <c r="B1775" s="99" t="s">
        <v>60</v>
      </c>
      <c r="C1775" s="296" t="s">
        <v>72</v>
      </c>
      <c r="D1775" s="296"/>
      <c r="E1775" s="339"/>
      <c r="H1775" s="280"/>
      <c r="I1775" s="280"/>
      <c r="J1775" s="280"/>
    </row>
    <row r="1776" spans="1:10" s="68" customFormat="1" ht="30" customHeight="1">
      <c r="A1776" s="107">
        <v>1</v>
      </c>
      <c r="B1776" s="341" t="s">
        <v>73</v>
      </c>
      <c r="C1776" s="296" t="s">
        <v>695</v>
      </c>
      <c r="D1776" s="296"/>
      <c r="E1776" s="339"/>
      <c r="H1776" s="280"/>
      <c r="I1776" s="280"/>
      <c r="J1776" s="280"/>
    </row>
    <row r="1777" spans="1:11" s="68" customFormat="1" ht="30" customHeight="1">
      <c r="A1777" s="107"/>
      <c r="B1777" s="342"/>
      <c r="C1777" s="296" t="s">
        <v>702</v>
      </c>
      <c r="D1777" s="296"/>
      <c r="E1777" s="339"/>
    </row>
    <row r="1778" spans="1:11" s="68" customFormat="1" ht="30" customHeight="1">
      <c r="A1778" s="33">
        <v>2</v>
      </c>
      <c r="B1778" s="341" t="s">
        <v>3</v>
      </c>
      <c r="C1778" s="296" t="s">
        <v>697</v>
      </c>
      <c r="D1778" s="296"/>
      <c r="E1778" s="339"/>
      <c r="H1778" s="353" t="s">
        <v>736</v>
      </c>
      <c r="I1778" s="353"/>
      <c r="J1778" s="353"/>
      <c r="K1778" s="353"/>
    </row>
    <row r="1779" spans="1:11" s="68" customFormat="1" ht="30" customHeight="1">
      <c r="A1779" s="107"/>
      <c r="B1779" s="342"/>
      <c r="C1779" s="296"/>
      <c r="D1779" s="296"/>
      <c r="E1779" s="339"/>
      <c r="H1779" s="353"/>
      <c r="I1779" s="353"/>
      <c r="J1779" s="353"/>
      <c r="K1779" s="353"/>
    </row>
    <row r="1780" spans="1:11" s="68" customFormat="1" ht="30" customHeight="1">
      <c r="A1780" s="107">
        <v>3</v>
      </c>
      <c r="B1780" s="341" t="s">
        <v>4</v>
      </c>
      <c r="C1780" s="296"/>
      <c r="D1780" s="296"/>
      <c r="E1780" s="339"/>
      <c r="H1780" s="353"/>
      <c r="I1780" s="353"/>
      <c r="J1780" s="353"/>
      <c r="K1780" s="353"/>
    </row>
    <row r="1781" spans="1:11" s="68" customFormat="1" ht="30" customHeight="1">
      <c r="A1781" s="107"/>
      <c r="B1781" s="342"/>
      <c r="C1781" s="296" t="s">
        <v>762</v>
      </c>
      <c r="D1781" s="296"/>
      <c r="E1781" s="339"/>
    </row>
    <row r="1782" spans="1:11" s="68" customFormat="1" ht="30" customHeight="1">
      <c r="A1782" s="33">
        <v>4</v>
      </c>
      <c r="B1782" s="341" t="s">
        <v>5</v>
      </c>
      <c r="C1782" s="296"/>
      <c r="D1782" s="296"/>
      <c r="E1782" s="339"/>
    </row>
    <row r="1783" spans="1:11" s="68" customFormat="1" ht="30" customHeight="1">
      <c r="A1783" s="107"/>
      <c r="B1783" s="342"/>
      <c r="C1783" s="296"/>
      <c r="D1783" s="296"/>
      <c r="E1783" s="339"/>
    </row>
    <row r="1784" spans="1:11" s="68" customFormat="1" ht="30" customHeight="1">
      <c r="A1784" s="107">
        <v>5</v>
      </c>
      <c r="B1784" s="343" t="s">
        <v>726</v>
      </c>
      <c r="C1784" s="296"/>
      <c r="D1784" s="296"/>
      <c r="E1784" s="339"/>
    </row>
    <row r="1785" spans="1:11" s="68" customFormat="1" ht="30" customHeight="1">
      <c r="A1785" s="107"/>
      <c r="B1785" s="344"/>
      <c r="C1785" s="296"/>
      <c r="D1785" s="296"/>
      <c r="E1785" s="339"/>
    </row>
    <row r="1786" spans="1:11" s="68" customFormat="1" ht="30" customHeight="1">
      <c r="A1786" s="33">
        <v>6</v>
      </c>
      <c r="B1786" s="343" t="s">
        <v>727</v>
      </c>
      <c r="C1786" s="296"/>
      <c r="D1786" s="296"/>
      <c r="E1786" s="339"/>
    </row>
    <row r="1787" spans="1:11" s="68" customFormat="1" ht="30" customHeight="1">
      <c r="A1787" s="107"/>
      <c r="B1787" s="344"/>
      <c r="C1787" s="296"/>
      <c r="D1787" s="296"/>
      <c r="E1787" s="339"/>
    </row>
    <row r="1788" spans="1:11" s="68" customFormat="1" ht="30" customHeight="1">
      <c r="A1788" s="107">
        <v>7</v>
      </c>
      <c r="B1788" s="341" t="s">
        <v>8</v>
      </c>
      <c r="C1788" s="296" t="s">
        <v>711</v>
      </c>
      <c r="D1788" s="296"/>
      <c r="E1788" s="339"/>
    </row>
    <row r="1789" spans="1:11" s="68" customFormat="1" ht="30" customHeight="1">
      <c r="A1789" s="107"/>
      <c r="B1789" s="342"/>
      <c r="C1789" s="296"/>
      <c r="D1789" s="296"/>
      <c r="E1789" s="339"/>
    </row>
    <row r="1790" spans="1:11" s="68" customFormat="1" ht="30" customHeight="1">
      <c r="A1790" s="33">
        <v>8</v>
      </c>
      <c r="B1790" s="341" t="s">
        <v>9</v>
      </c>
      <c r="C1790" s="296"/>
      <c r="D1790" s="296"/>
      <c r="E1790" s="339"/>
    </row>
    <row r="1791" spans="1:11" s="68" customFormat="1" ht="30" customHeight="1">
      <c r="A1791" s="107"/>
      <c r="B1791" s="342"/>
      <c r="C1791" s="296"/>
      <c r="D1791" s="296"/>
      <c r="E1791" s="339"/>
    </row>
    <row r="1792" spans="1:11" s="68" customFormat="1" ht="30" customHeight="1">
      <c r="A1792" s="107">
        <v>9</v>
      </c>
      <c r="B1792" s="341" t="s">
        <v>10</v>
      </c>
      <c r="C1792" s="296"/>
      <c r="D1792" s="296"/>
      <c r="E1792" s="339"/>
    </row>
    <row r="1793" spans="1:10" s="68" customFormat="1" ht="30" customHeight="1">
      <c r="A1793" s="107"/>
      <c r="B1793" s="342"/>
      <c r="C1793" s="296"/>
      <c r="D1793" s="296"/>
      <c r="E1793" s="339"/>
    </row>
    <row r="1794" spans="1:10" s="68" customFormat="1" ht="30" customHeight="1">
      <c r="A1794" s="107">
        <v>10</v>
      </c>
      <c r="B1794" s="100" t="s">
        <v>65</v>
      </c>
      <c r="C1794" s="296">
        <f>VLOOKUP(E1772,PragNondi!$B$9:$J$78,7,0)</f>
        <v>0</v>
      </c>
      <c r="D1794" s="296"/>
      <c r="E1794" s="339"/>
    </row>
    <row r="1795" spans="1:10" s="68" customFormat="1" ht="30" customHeight="1">
      <c r="A1795" s="107">
        <v>11</v>
      </c>
      <c r="B1795" s="100" t="s">
        <v>74</v>
      </c>
      <c r="C1795" s="296">
        <f>VLOOKUP(E1772,PragNondi!$B$9:$J$78,8,0)</f>
        <v>0</v>
      </c>
      <c r="D1795" s="296"/>
      <c r="E1795" s="339"/>
    </row>
    <row r="1796" spans="1:10" s="68" customFormat="1" ht="30" customHeight="1">
      <c r="A1796" s="107">
        <v>12</v>
      </c>
      <c r="B1796" s="100" t="s">
        <v>75</v>
      </c>
      <c r="C1796" s="296">
        <f>VLOOKUP(E1772,PragNondi!$B$9:$J$78,9,0)</f>
        <v>0</v>
      </c>
      <c r="D1796" s="296"/>
      <c r="E1796" s="339"/>
    </row>
    <row r="1797" spans="1:10" s="68" customFormat="1" ht="30" customHeight="1" thickBot="1">
      <c r="A1797" s="108">
        <v>13</v>
      </c>
      <c r="B1797" s="109" t="s">
        <v>76</v>
      </c>
      <c r="C1797" s="289" t="s">
        <v>823</v>
      </c>
      <c r="D1797" s="289"/>
      <c r="E1797" s="340"/>
    </row>
    <row r="1798" spans="1:10" s="68" customFormat="1" ht="30" customHeight="1" thickBot="1"/>
    <row r="1799" spans="1:10" ht="28.5" customHeight="1">
      <c r="A1799" s="101"/>
      <c r="B1799" s="345" t="s">
        <v>1231</v>
      </c>
      <c r="C1799" s="345"/>
      <c r="D1799" s="345"/>
      <c r="E1799" s="346"/>
    </row>
    <row r="1800" spans="1:10" ht="20.25" customHeight="1">
      <c r="A1800" s="102"/>
      <c r="B1800" s="347" t="str">
        <f>students!$G$2</f>
        <v xml:space="preserve">जिल्हा परिषद प्राथमिक शाळा कोपर्डे </v>
      </c>
      <c r="C1800" s="347"/>
      <c r="D1800" s="347"/>
      <c r="E1800" s="348"/>
    </row>
    <row r="1801" spans="1:10" ht="5.25" customHeight="1" thickBot="1">
      <c r="A1801" s="103"/>
      <c r="B1801" s="64"/>
      <c r="C1801" s="349"/>
      <c r="D1801" s="349"/>
      <c r="E1801" s="104"/>
    </row>
    <row r="1802" spans="1:10" ht="20.25" customHeight="1" thickBot="1">
      <c r="A1802" s="102"/>
      <c r="B1802" s="65" t="s">
        <v>52</v>
      </c>
      <c r="C1802" s="350">
        <f>VLOOKUP(E1803,students!$B$8:$D$77,3,0)</f>
        <v>0</v>
      </c>
      <c r="D1802" s="350"/>
      <c r="E1802" s="105" t="s">
        <v>760</v>
      </c>
      <c r="H1802" s="112" t="s">
        <v>730</v>
      </c>
    </row>
    <row r="1803" spans="1:10" ht="20.25" customHeight="1">
      <c r="A1803" s="102"/>
      <c r="B1803" s="65" t="s">
        <v>28</v>
      </c>
      <c r="C1803" s="66" t="str">
        <f>students!$M$2</f>
        <v>पहिली</v>
      </c>
      <c r="D1803" s="65" t="s">
        <v>71</v>
      </c>
      <c r="E1803" s="110">
        <v>59</v>
      </c>
    </row>
    <row r="1804" spans="1:10" ht="6" customHeight="1">
      <c r="A1804" s="102"/>
      <c r="E1804" s="105"/>
    </row>
    <row r="1805" spans="1:10" s="68" customFormat="1" ht="28.5" customHeight="1">
      <c r="A1805" s="351" t="s">
        <v>728</v>
      </c>
      <c r="B1805" s="332"/>
      <c r="C1805" s="332"/>
      <c r="D1805" s="332"/>
      <c r="E1805" s="352"/>
      <c r="H1805" s="280" t="s">
        <v>731</v>
      </c>
      <c r="I1805" s="280"/>
      <c r="J1805" s="280"/>
    </row>
    <row r="1806" spans="1:10" s="68" customFormat="1" ht="16.5" customHeight="1">
      <c r="A1806" s="106"/>
      <c r="B1806" s="99" t="s">
        <v>60</v>
      </c>
      <c r="C1806" s="296" t="s">
        <v>72</v>
      </c>
      <c r="D1806" s="296"/>
      <c r="E1806" s="339"/>
      <c r="H1806" s="280"/>
      <c r="I1806" s="280"/>
      <c r="J1806" s="280"/>
    </row>
    <row r="1807" spans="1:10" s="68" customFormat="1" ht="30" customHeight="1">
      <c r="A1807" s="107">
        <v>1</v>
      </c>
      <c r="B1807" s="341" t="s">
        <v>73</v>
      </c>
      <c r="C1807" s="296" t="s">
        <v>695</v>
      </c>
      <c r="D1807" s="296"/>
      <c r="E1807" s="339"/>
      <c r="H1807" s="280"/>
      <c r="I1807" s="280"/>
      <c r="J1807" s="280"/>
    </row>
    <row r="1808" spans="1:10" s="68" customFormat="1" ht="30" customHeight="1">
      <c r="A1808" s="107"/>
      <c r="B1808" s="342"/>
      <c r="C1808" s="296" t="s">
        <v>702</v>
      </c>
      <c r="D1808" s="296"/>
      <c r="E1808" s="339"/>
    </row>
    <row r="1809" spans="1:11" s="68" customFormat="1" ht="30" customHeight="1">
      <c r="A1809" s="33">
        <v>2</v>
      </c>
      <c r="B1809" s="341" t="s">
        <v>3</v>
      </c>
      <c r="C1809" s="296" t="s">
        <v>697</v>
      </c>
      <c r="D1809" s="296"/>
      <c r="E1809" s="339"/>
      <c r="H1809" s="353" t="s">
        <v>736</v>
      </c>
      <c r="I1809" s="353"/>
      <c r="J1809" s="353"/>
      <c r="K1809" s="353"/>
    </row>
    <row r="1810" spans="1:11" s="68" customFormat="1" ht="30" customHeight="1">
      <c r="A1810" s="107"/>
      <c r="B1810" s="342"/>
      <c r="C1810" s="296"/>
      <c r="D1810" s="296"/>
      <c r="E1810" s="339"/>
      <c r="H1810" s="353"/>
      <c r="I1810" s="353"/>
      <c r="J1810" s="353"/>
      <c r="K1810" s="353"/>
    </row>
    <row r="1811" spans="1:11" s="68" customFormat="1" ht="30" customHeight="1">
      <c r="A1811" s="107">
        <v>3</v>
      </c>
      <c r="B1811" s="341" t="s">
        <v>4</v>
      </c>
      <c r="C1811" s="296"/>
      <c r="D1811" s="296"/>
      <c r="E1811" s="339"/>
      <c r="H1811" s="353"/>
      <c r="I1811" s="353"/>
      <c r="J1811" s="353"/>
      <c r="K1811" s="353"/>
    </row>
    <row r="1812" spans="1:11" s="68" customFormat="1" ht="30" customHeight="1">
      <c r="A1812" s="107"/>
      <c r="B1812" s="342"/>
      <c r="C1812" s="296" t="s">
        <v>762</v>
      </c>
      <c r="D1812" s="296"/>
      <c r="E1812" s="339"/>
    </row>
    <row r="1813" spans="1:11" s="68" customFormat="1" ht="30" customHeight="1">
      <c r="A1813" s="33">
        <v>4</v>
      </c>
      <c r="B1813" s="341" t="s">
        <v>5</v>
      </c>
      <c r="C1813" s="296"/>
      <c r="D1813" s="296"/>
      <c r="E1813" s="339"/>
    </row>
    <row r="1814" spans="1:11" s="68" customFormat="1" ht="30" customHeight="1">
      <c r="A1814" s="107"/>
      <c r="B1814" s="342"/>
      <c r="C1814" s="296"/>
      <c r="D1814" s="296"/>
      <c r="E1814" s="339"/>
    </row>
    <row r="1815" spans="1:11" s="68" customFormat="1" ht="30" customHeight="1">
      <c r="A1815" s="107">
        <v>5</v>
      </c>
      <c r="B1815" s="343" t="s">
        <v>726</v>
      </c>
      <c r="C1815" s="296"/>
      <c r="D1815" s="296"/>
      <c r="E1815" s="339"/>
    </row>
    <row r="1816" spans="1:11" s="68" customFormat="1" ht="30" customHeight="1">
      <c r="A1816" s="107"/>
      <c r="B1816" s="344"/>
      <c r="C1816" s="296"/>
      <c r="D1816" s="296"/>
      <c r="E1816" s="339"/>
    </row>
    <row r="1817" spans="1:11" s="68" customFormat="1" ht="30" customHeight="1">
      <c r="A1817" s="33">
        <v>6</v>
      </c>
      <c r="B1817" s="343" t="s">
        <v>727</v>
      </c>
      <c r="C1817" s="296"/>
      <c r="D1817" s="296"/>
      <c r="E1817" s="339"/>
    </row>
    <row r="1818" spans="1:11" s="68" customFormat="1" ht="30" customHeight="1">
      <c r="A1818" s="107"/>
      <c r="B1818" s="344"/>
      <c r="C1818" s="296"/>
      <c r="D1818" s="296"/>
      <c r="E1818" s="339"/>
    </row>
    <row r="1819" spans="1:11" s="68" customFormat="1" ht="30" customHeight="1">
      <c r="A1819" s="107">
        <v>7</v>
      </c>
      <c r="B1819" s="341" t="s">
        <v>8</v>
      </c>
      <c r="C1819" s="296" t="s">
        <v>711</v>
      </c>
      <c r="D1819" s="296"/>
      <c r="E1819" s="339"/>
    </row>
    <row r="1820" spans="1:11" s="68" customFormat="1" ht="30" customHeight="1">
      <c r="A1820" s="107"/>
      <c r="B1820" s="342"/>
      <c r="C1820" s="296"/>
      <c r="D1820" s="296"/>
      <c r="E1820" s="339"/>
    </row>
    <row r="1821" spans="1:11" s="68" customFormat="1" ht="30" customHeight="1">
      <c r="A1821" s="33">
        <v>8</v>
      </c>
      <c r="B1821" s="341" t="s">
        <v>9</v>
      </c>
      <c r="C1821" s="296"/>
      <c r="D1821" s="296"/>
      <c r="E1821" s="339"/>
    </row>
    <row r="1822" spans="1:11" s="68" customFormat="1" ht="30" customHeight="1">
      <c r="A1822" s="107"/>
      <c r="B1822" s="342"/>
      <c r="C1822" s="296"/>
      <c r="D1822" s="296"/>
      <c r="E1822" s="339"/>
    </row>
    <row r="1823" spans="1:11" s="68" customFormat="1" ht="30" customHeight="1">
      <c r="A1823" s="107">
        <v>9</v>
      </c>
      <c r="B1823" s="341" t="s">
        <v>10</v>
      </c>
      <c r="C1823" s="296"/>
      <c r="D1823" s="296"/>
      <c r="E1823" s="339"/>
    </row>
    <row r="1824" spans="1:11" s="68" customFormat="1" ht="30" customHeight="1">
      <c r="A1824" s="107"/>
      <c r="B1824" s="342"/>
      <c r="C1824" s="296"/>
      <c r="D1824" s="296"/>
      <c r="E1824" s="339"/>
    </row>
    <row r="1825" spans="1:11" s="68" customFormat="1" ht="30" customHeight="1">
      <c r="A1825" s="107">
        <v>10</v>
      </c>
      <c r="B1825" s="100" t="s">
        <v>65</v>
      </c>
      <c r="C1825" s="296">
        <f>VLOOKUP(E1803,PragNondi!$B$9:$J$78,7,0)</f>
        <v>0</v>
      </c>
      <c r="D1825" s="296"/>
      <c r="E1825" s="339"/>
    </row>
    <row r="1826" spans="1:11" s="68" customFormat="1" ht="30" customHeight="1">
      <c r="A1826" s="107">
        <v>11</v>
      </c>
      <c r="B1826" s="100" t="s">
        <v>74</v>
      </c>
      <c r="C1826" s="296">
        <f>VLOOKUP(E1803,PragNondi!$B$9:$J$78,8,0)</f>
        <v>0</v>
      </c>
      <c r="D1826" s="296"/>
      <c r="E1826" s="339"/>
    </row>
    <row r="1827" spans="1:11" s="68" customFormat="1" ht="30" customHeight="1">
      <c r="A1827" s="107">
        <v>12</v>
      </c>
      <c r="B1827" s="100" t="s">
        <v>75</v>
      </c>
      <c r="C1827" s="296">
        <f>VLOOKUP(E1803,PragNondi!$B$9:$J$78,9,0)</f>
        <v>0</v>
      </c>
      <c r="D1827" s="296"/>
      <c r="E1827" s="339"/>
    </row>
    <row r="1828" spans="1:11" s="68" customFormat="1" ht="30" customHeight="1" thickBot="1">
      <c r="A1828" s="108">
        <v>13</v>
      </c>
      <c r="B1828" s="109" t="s">
        <v>76</v>
      </c>
      <c r="C1828" s="289" t="s">
        <v>823</v>
      </c>
      <c r="D1828" s="289"/>
      <c r="E1828" s="340"/>
    </row>
    <row r="1829" spans="1:11" s="68" customFormat="1" ht="30" customHeight="1" thickBot="1"/>
    <row r="1830" spans="1:11" ht="28.5" customHeight="1">
      <c r="A1830" s="101"/>
      <c r="B1830" s="345" t="s">
        <v>1231</v>
      </c>
      <c r="C1830" s="345"/>
      <c r="D1830" s="345"/>
      <c r="E1830" s="346"/>
    </row>
    <row r="1831" spans="1:11" ht="20.25" customHeight="1">
      <c r="A1831" s="102"/>
      <c r="B1831" s="347" t="str">
        <f>students!$G$2</f>
        <v xml:space="preserve">जिल्हा परिषद प्राथमिक शाळा कोपर्डे </v>
      </c>
      <c r="C1831" s="347"/>
      <c r="D1831" s="347"/>
      <c r="E1831" s="348"/>
    </row>
    <row r="1832" spans="1:11" ht="5.25" customHeight="1" thickBot="1">
      <c r="A1832" s="103"/>
      <c r="B1832" s="64"/>
      <c r="C1832" s="349"/>
      <c r="D1832" s="349"/>
      <c r="E1832" s="104"/>
    </row>
    <row r="1833" spans="1:11" ht="20.25" customHeight="1" thickBot="1">
      <c r="A1833" s="102"/>
      <c r="B1833" s="65" t="s">
        <v>52</v>
      </c>
      <c r="C1833" s="350">
        <f>VLOOKUP(E1834,students!$B$8:$D$77,3,0)</f>
        <v>0</v>
      </c>
      <c r="D1833" s="350"/>
      <c r="E1833" s="105" t="s">
        <v>760</v>
      </c>
      <c r="H1833" s="112" t="s">
        <v>730</v>
      </c>
    </row>
    <row r="1834" spans="1:11" ht="20.25" customHeight="1">
      <c r="A1834" s="102"/>
      <c r="B1834" s="65" t="s">
        <v>28</v>
      </c>
      <c r="C1834" s="66" t="str">
        <f>students!$M$2</f>
        <v>पहिली</v>
      </c>
      <c r="D1834" s="65" t="s">
        <v>71</v>
      </c>
      <c r="E1834" s="110">
        <v>60</v>
      </c>
    </row>
    <row r="1835" spans="1:11" ht="6" customHeight="1">
      <c r="A1835" s="102"/>
      <c r="E1835" s="105"/>
    </row>
    <row r="1836" spans="1:11" s="68" customFormat="1" ht="28.5" customHeight="1">
      <c r="A1836" s="351" t="s">
        <v>728</v>
      </c>
      <c r="B1836" s="332"/>
      <c r="C1836" s="332"/>
      <c r="D1836" s="332"/>
      <c r="E1836" s="352"/>
      <c r="H1836" s="280" t="s">
        <v>731</v>
      </c>
      <c r="I1836" s="280"/>
      <c r="J1836" s="280"/>
    </row>
    <row r="1837" spans="1:11" s="68" customFormat="1" ht="16.5" customHeight="1">
      <c r="A1837" s="106"/>
      <c r="B1837" s="99" t="s">
        <v>60</v>
      </c>
      <c r="C1837" s="296" t="s">
        <v>72</v>
      </c>
      <c r="D1837" s="296"/>
      <c r="E1837" s="339"/>
      <c r="H1837" s="280"/>
      <c r="I1837" s="280"/>
      <c r="J1837" s="280"/>
    </row>
    <row r="1838" spans="1:11" s="68" customFormat="1" ht="30" customHeight="1">
      <c r="A1838" s="107">
        <v>1</v>
      </c>
      <c r="B1838" s="341" t="s">
        <v>73</v>
      </c>
      <c r="C1838" s="296" t="s">
        <v>695</v>
      </c>
      <c r="D1838" s="296"/>
      <c r="E1838" s="339"/>
      <c r="H1838" s="280"/>
      <c r="I1838" s="280"/>
      <c r="J1838" s="280"/>
    </row>
    <row r="1839" spans="1:11" s="68" customFormat="1" ht="30" customHeight="1">
      <c r="A1839" s="107"/>
      <c r="B1839" s="342"/>
      <c r="C1839" s="296" t="s">
        <v>702</v>
      </c>
      <c r="D1839" s="296"/>
      <c r="E1839" s="339"/>
    </row>
    <row r="1840" spans="1:11" s="68" customFormat="1" ht="30" customHeight="1">
      <c r="A1840" s="33">
        <v>2</v>
      </c>
      <c r="B1840" s="341" t="s">
        <v>3</v>
      </c>
      <c r="C1840" s="296" t="s">
        <v>697</v>
      </c>
      <c r="D1840" s="296"/>
      <c r="E1840" s="339"/>
      <c r="H1840" s="353" t="s">
        <v>736</v>
      </c>
      <c r="I1840" s="353"/>
      <c r="J1840" s="353"/>
      <c r="K1840" s="353"/>
    </row>
    <row r="1841" spans="1:11" s="68" customFormat="1" ht="30" customHeight="1">
      <c r="A1841" s="107"/>
      <c r="B1841" s="342"/>
      <c r="C1841" s="296"/>
      <c r="D1841" s="296"/>
      <c r="E1841" s="339"/>
      <c r="H1841" s="353"/>
      <c r="I1841" s="353"/>
      <c r="J1841" s="353"/>
      <c r="K1841" s="353"/>
    </row>
    <row r="1842" spans="1:11" s="68" customFormat="1" ht="30" customHeight="1">
      <c r="A1842" s="107">
        <v>3</v>
      </c>
      <c r="B1842" s="341" t="s">
        <v>4</v>
      </c>
      <c r="C1842" s="296"/>
      <c r="D1842" s="296"/>
      <c r="E1842" s="339"/>
      <c r="H1842" s="353"/>
      <c r="I1842" s="353"/>
      <c r="J1842" s="353"/>
      <c r="K1842" s="353"/>
    </row>
    <row r="1843" spans="1:11" s="68" customFormat="1" ht="30" customHeight="1">
      <c r="A1843" s="107"/>
      <c r="B1843" s="342"/>
      <c r="C1843" s="296" t="s">
        <v>762</v>
      </c>
      <c r="D1843" s="296"/>
      <c r="E1843" s="339"/>
    </row>
    <row r="1844" spans="1:11" s="68" customFormat="1" ht="30" customHeight="1">
      <c r="A1844" s="33">
        <v>4</v>
      </c>
      <c r="B1844" s="341" t="s">
        <v>5</v>
      </c>
      <c r="C1844" s="296"/>
      <c r="D1844" s="296"/>
      <c r="E1844" s="339"/>
    </row>
    <row r="1845" spans="1:11" s="68" customFormat="1" ht="30" customHeight="1">
      <c r="A1845" s="107"/>
      <c r="B1845" s="342"/>
      <c r="C1845" s="296"/>
      <c r="D1845" s="296"/>
      <c r="E1845" s="339"/>
    </row>
    <row r="1846" spans="1:11" s="68" customFormat="1" ht="30" customHeight="1">
      <c r="A1846" s="107">
        <v>5</v>
      </c>
      <c r="B1846" s="343" t="s">
        <v>726</v>
      </c>
      <c r="C1846" s="296"/>
      <c r="D1846" s="296"/>
      <c r="E1846" s="339"/>
    </row>
    <row r="1847" spans="1:11" s="68" customFormat="1" ht="30" customHeight="1">
      <c r="A1847" s="107"/>
      <c r="B1847" s="344"/>
      <c r="C1847" s="296"/>
      <c r="D1847" s="296"/>
      <c r="E1847" s="339"/>
    </row>
    <row r="1848" spans="1:11" s="68" customFormat="1" ht="30" customHeight="1">
      <c r="A1848" s="33">
        <v>6</v>
      </c>
      <c r="B1848" s="343" t="s">
        <v>727</v>
      </c>
      <c r="C1848" s="296"/>
      <c r="D1848" s="296"/>
      <c r="E1848" s="339"/>
    </row>
    <row r="1849" spans="1:11" s="68" customFormat="1" ht="30" customHeight="1">
      <c r="A1849" s="107"/>
      <c r="B1849" s="344"/>
      <c r="C1849" s="296"/>
      <c r="D1849" s="296"/>
      <c r="E1849" s="339"/>
    </row>
    <row r="1850" spans="1:11" s="68" customFormat="1" ht="30" customHeight="1">
      <c r="A1850" s="107">
        <v>7</v>
      </c>
      <c r="B1850" s="341" t="s">
        <v>8</v>
      </c>
      <c r="C1850" s="296" t="s">
        <v>711</v>
      </c>
      <c r="D1850" s="296"/>
      <c r="E1850" s="339"/>
    </row>
    <row r="1851" spans="1:11" s="68" customFormat="1" ht="30" customHeight="1">
      <c r="A1851" s="107"/>
      <c r="B1851" s="342"/>
      <c r="C1851" s="296"/>
      <c r="D1851" s="296"/>
      <c r="E1851" s="339"/>
    </row>
    <row r="1852" spans="1:11" s="68" customFormat="1" ht="30" customHeight="1">
      <c r="A1852" s="33">
        <v>8</v>
      </c>
      <c r="B1852" s="341" t="s">
        <v>9</v>
      </c>
      <c r="C1852" s="296"/>
      <c r="D1852" s="296"/>
      <c r="E1852" s="339"/>
    </row>
    <row r="1853" spans="1:11" s="68" customFormat="1" ht="30" customHeight="1">
      <c r="A1853" s="107"/>
      <c r="B1853" s="342"/>
      <c r="C1853" s="296"/>
      <c r="D1853" s="296"/>
      <c r="E1853" s="339"/>
    </row>
    <row r="1854" spans="1:11" s="68" customFormat="1" ht="30" customHeight="1">
      <c r="A1854" s="107">
        <v>9</v>
      </c>
      <c r="B1854" s="341" t="s">
        <v>10</v>
      </c>
      <c r="C1854" s="296"/>
      <c r="D1854" s="296"/>
      <c r="E1854" s="339"/>
    </row>
    <row r="1855" spans="1:11" s="68" customFormat="1" ht="30" customHeight="1">
      <c r="A1855" s="107"/>
      <c r="B1855" s="342"/>
      <c r="C1855" s="296"/>
      <c r="D1855" s="296"/>
      <c r="E1855" s="339"/>
    </row>
    <row r="1856" spans="1:11" s="68" customFormat="1" ht="30" customHeight="1">
      <c r="A1856" s="107">
        <v>10</v>
      </c>
      <c r="B1856" s="100" t="s">
        <v>65</v>
      </c>
      <c r="C1856" s="296">
        <f>VLOOKUP(E1834,PragNondi!$B$9:$J$78,7,0)</f>
        <v>0</v>
      </c>
      <c r="D1856" s="296"/>
      <c r="E1856" s="339"/>
    </row>
    <row r="1857" spans="1:11" s="68" customFormat="1" ht="30" customHeight="1">
      <c r="A1857" s="107">
        <v>11</v>
      </c>
      <c r="B1857" s="100" t="s">
        <v>74</v>
      </c>
      <c r="C1857" s="296">
        <f>VLOOKUP(E1834,PragNondi!$B$9:$J$78,8,0)</f>
        <v>0</v>
      </c>
      <c r="D1857" s="296"/>
      <c r="E1857" s="339"/>
    </row>
    <row r="1858" spans="1:11" s="68" customFormat="1" ht="30" customHeight="1">
      <c r="A1858" s="107">
        <v>12</v>
      </c>
      <c r="B1858" s="100" t="s">
        <v>75</v>
      </c>
      <c r="C1858" s="296">
        <f>VLOOKUP(E1834,PragNondi!$B$9:$J$78,9,0)</f>
        <v>0</v>
      </c>
      <c r="D1858" s="296"/>
      <c r="E1858" s="339"/>
    </row>
    <row r="1859" spans="1:11" s="68" customFormat="1" ht="30" customHeight="1" thickBot="1">
      <c r="A1859" s="108">
        <v>13</v>
      </c>
      <c r="B1859" s="109" t="s">
        <v>76</v>
      </c>
      <c r="C1859" s="289" t="s">
        <v>823</v>
      </c>
      <c r="D1859" s="289"/>
      <c r="E1859" s="340"/>
    </row>
    <row r="1860" spans="1:11" s="68" customFormat="1" ht="30" customHeight="1" thickBot="1">
      <c r="A1860" s="147"/>
      <c r="E1860" s="110"/>
    </row>
    <row r="1861" spans="1:11" ht="28.5" customHeight="1">
      <c r="A1861" s="101"/>
      <c r="B1861" s="345" t="s">
        <v>1231</v>
      </c>
      <c r="C1861" s="345"/>
      <c r="D1861" s="345"/>
      <c r="E1861" s="346"/>
    </row>
    <row r="1862" spans="1:11" ht="20.25" customHeight="1">
      <c r="A1862" s="102"/>
      <c r="B1862" s="347" t="str">
        <f>students!$G$2</f>
        <v xml:space="preserve">जिल्हा परिषद प्राथमिक शाळा कोपर्डे </v>
      </c>
      <c r="C1862" s="347"/>
      <c r="D1862" s="347"/>
      <c r="E1862" s="348"/>
    </row>
    <row r="1863" spans="1:11" ht="5.25" customHeight="1" thickBot="1">
      <c r="A1863" s="103"/>
      <c r="B1863" s="64"/>
      <c r="C1863" s="349"/>
      <c r="D1863" s="349"/>
      <c r="E1863" s="104"/>
    </row>
    <row r="1864" spans="1:11" ht="20.25" customHeight="1" thickBot="1">
      <c r="A1864" s="102"/>
      <c r="B1864" s="65" t="s">
        <v>52</v>
      </c>
      <c r="C1864" s="350">
        <f>VLOOKUP(E1865,students!$B$8:$D$77,3,0)</f>
        <v>0</v>
      </c>
      <c r="D1864" s="350"/>
      <c r="E1864" s="105" t="s">
        <v>760</v>
      </c>
      <c r="H1864" s="112" t="s">
        <v>730</v>
      </c>
    </row>
    <row r="1865" spans="1:11" ht="20.25" customHeight="1">
      <c r="A1865" s="102"/>
      <c r="B1865" s="65" t="s">
        <v>28</v>
      </c>
      <c r="C1865" s="66" t="str">
        <f>students!$M$2</f>
        <v>पहिली</v>
      </c>
      <c r="D1865" s="65" t="s">
        <v>71</v>
      </c>
      <c r="E1865" s="110">
        <v>61</v>
      </c>
    </row>
    <row r="1866" spans="1:11" ht="6" customHeight="1">
      <c r="A1866" s="102"/>
      <c r="E1866" s="105"/>
    </row>
    <row r="1867" spans="1:11" s="68" customFormat="1" ht="28.5" customHeight="1">
      <c r="A1867" s="351" t="s">
        <v>728</v>
      </c>
      <c r="B1867" s="332"/>
      <c r="C1867" s="332"/>
      <c r="D1867" s="332"/>
      <c r="E1867" s="352"/>
      <c r="H1867" s="280" t="s">
        <v>731</v>
      </c>
      <c r="I1867" s="280"/>
      <c r="J1867" s="280"/>
    </row>
    <row r="1868" spans="1:11" s="68" customFormat="1" ht="16.5" customHeight="1">
      <c r="A1868" s="106"/>
      <c r="B1868" s="99" t="s">
        <v>60</v>
      </c>
      <c r="C1868" s="296" t="s">
        <v>72</v>
      </c>
      <c r="D1868" s="296"/>
      <c r="E1868" s="339"/>
      <c r="H1868" s="280"/>
      <c r="I1868" s="280"/>
      <c r="J1868" s="280"/>
    </row>
    <row r="1869" spans="1:11" s="68" customFormat="1" ht="30" customHeight="1">
      <c r="A1869" s="107">
        <v>1</v>
      </c>
      <c r="B1869" s="341" t="s">
        <v>73</v>
      </c>
      <c r="C1869" s="296" t="s">
        <v>695</v>
      </c>
      <c r="D1869" s="296"/>
      <c r="E1869" s="339"/>
      <c r="H1869" s="280"/>
      <c r="I1869" s="280"/>
      <c r="J1869" s="280"/>
    </row>
    <row r="1870" spans="1:11" s="68" customFormat="1" ht="30" customHeight="1">
      <c r="A1870" s="107"/>
      <c r="B1870" s="342"/>
      <c r="C1870" s="296" t="s">
        <v>702</v>
      </c>
      <c r="D1870" s="296"/>
      <c r="E1870" s="339"/>
    </row>
    <row r="1871" spans="1:11" s="68" customFormat="1" ht="30" customHeight="1">
      <c r="A1871" s="33">
        <v>2</v>
      </c>
      <c r="B1871" s="341" t="s">
        <v>3</v>
      </c>
      <c r="C1871" s="296" t="s">
        <v>697</v>
      </c>
      <c r="D1871" s="296"/>
      <c r="E1871" s="339"/>
      <c r="H1871" s="353" t="s">
        <v>736</v>
      </c>
      <c r="I1871" s="353"/>
      <c r="J1871" s="353"/>
      <c r="K1871" s="353"/>
    </row>
    <row r="1872" spans="1:11" s="68" customFormat="1" ht="30" customHeight="1">
      <c r="A1872" s="107"/>
      <c r="B1872" s="342"/>
      <c r="C1872" s="296"/>
      <c r="D1872" s="296"/>
      <c r="E1872" s="339"/>
      <c r="H1872" s="353"/>
      <c r="I1872" s="353"/>
      <c r="J1872" s="353"/>
      <c r="K1872" s="353"/>
    </row>
    <row r="1873" spans="1:11" s="68" customFormat="1" ht="30" customHeight="1">
      <c r="A1873" s="107">
        <v>3</v>
      </c>
      <c r="B1873" s="341" t="s">
        <v>4</v>
      </c>
      <c r="C1873" s="296"/>
      <c r="D1873" s="296"/>
      <c r="E1873" s="339"/>
      <c r="H1873" s="353"/>
      <c r="I1873" s="353"/>
      <c r="J1873" s="353"/>
      <c r="K1873" s="353"/>
    </row>
    <row r="1874" spans="1:11" s="68" customFormat="1" ht="30" customHeight="1">
      <c r="A1874" s="107"/>
      <c r="B1874" s="342"/>
      <c r="C1874" s="296" t="s">
        <v>762</v>
      </c>
      <c r="D1874" s="296"/>
      <c r="E1874" s="339"/>
    </row>
    <row r="1875" spans="1:11" s="68" customFormat="1" ht="30" customHeight="1">
      <c r="A1875" s="33">
        <v>4</v>
      </c>
      <c r="B1875" s="341" t="s">
        <v>5</v>
      </c>
      <c r="C1875" s="296"/>
      <c r="D1875" s="296"/>
      <c r="E1875" s="339"/>
    </row>
    <row r="1876" spans="1:11" s="68" customFormat="1" ht="30" customHeight="1">
      <c r="A1876" s="107"/>
      <c r="B1876" s="342"/>
      <c r="C1876" s="296"/>
      <c r="D1876" s="296"/>
      <c r="E1876" s="339"/>
    </row>
    <row r="1877" spans="1:11" s="68" customFormat="1" ht="30" customHeight="1">
      <c r="A1877" s="107">
        <v>5</v>
      </c>
      <c r="B1877" s="343" t="s">
        <v>726</v>
      </c>
      <c r="C1877" s="296"/>
      <c r="D1877" s="296"/>
      <c r="E1877" s="339"/>
    </row>
    <row r="1878" spans="1:11" s="68" customFormat="1" ht="30" customHeight="1">
      <c r="A1878" s="107"/>
      <c r="B1878" s="344"/>
      <c r="C1878" s="296"/>
      <c r="D1878" s="296"/>
      <c r="E1878" s="339"/>
    </row>
    <row r="1879" spans="1:11" s="68" customFormat="1" ht="30" customHeight="1">
      <c r="A1879" s="33">
        <v>6</v>
      </c>
      <c r="B1879" s="343" t="s">
        <v>727</v>
      </c>
      <c r="C1879" s="296"/>
      <c r="D1879" s="296"/>
      <c r="E1879" s="339"/>
    </row>
    <row r="1880" spans="1:11" s="68" customFormat="1" ht="30" customHeight="1">
      <c r="A1880" s="107"/>
      <c r="B1880" s="344"/>
      <c r="C1880" s="296"/>
      <c r="D1880" s="296"/>
      <c r="E1880" s="339"/>
    </row>
    <row r="1881" spans="1:11" s="68" customFormat="1" ht="30" customHeight="1">
      <c r="A1881" s="107">
        <v>7</v>
      </c>
      <c r="B1881" s="341" t="s">
        <v>8</v>
      </c>
      <c r="C1881" s="296" t="s">
        <v>711</v>
      </c>
      <c r="D1881" s="296"/>
      <c r="E1881" s="339"/>
    </row>
    <row r="1882" spans="1:11" s="68" customFormat="1" ht="30" customHeight="1">
      <c r="A1882" s="107"/>
      <c r="B1882" s="342"/>
      <c r="C1882" s="296"/>
      <c r="D1882" s="296"/>
      <c r="E1882" s="339"/>
    </row>
    <row r="1883" spans="1:11" s="68" customFormat="1" ht="30" customHeight="1">
      <c r="A1883" s="33">
        <v>8</v>
      </c>
      <c r="B1883" s="341" t="s">
        <v>9</v>
      </c>
      <c r="C1883" s="296"/>
      <c r="D1883" s="296"/>
      <c r="E1883" s="339"/>
    </row>
    <row r="1884" spans="1:11" s="68" customFormat="1" ht="30" customHeight="1">
      <c r="A1884" s="107"/>
      <c r="B1884" s="342"/>
      <c r="C1884" s="296"/>
      <c r="D1884" s="296"/>
      <c r="E1884" s="339"/>
    </row>
    <row r="1885" spans="1:11" s="68" customFormat="1" ht="30" customHeight="1">
      <c r="A1885" s="107">
        <v>9</v>
      </c>
      <c r="B1885" s="341" t="s">
        <v>10</v>
      </c>
      <c r="C1885" s="296"/>
      <c r="D1885" s="296"/>
      <c r="E1885" s="339"/>
    </row>
    <row r="1886" spans="1:11" s="68" customFormat="1" ht="30" customHeight="1">
      <c r="A1886" s="107"/>
      <c r="B1886" s="342"/>
      <c r="C1886" s="296"/>
      <c r="D1886" s="296"/>
      <c r="E1886" s="339"/>
    </row>
    <row r="1887" spans="1:11" s="68" customFormat="1" ht="30" customHeight="1">
      <c r="A1887" s="107">
        <v>10</v>
      </c>
      <c r="B1887" s="100" t="s">
        <v>65</v>
      </c>
      <c r="C1887" s="296">
        <f>VLOOKUP(E1865,PragNondi!$B$9:$J$78,7,0)</f>
        <v>0</v>
      </c>
      <c r="D1887" s="296"/>
      <c r="E1887" s="339"/>
    </row>
    <row r="1888" spans="1:11" s="68" customFormat="1" ht="30" customHeight="1">
      <c r="A1888" s="107">
        <v>11</v>
      </c>
      <c r="B1888" s="100" t="s">
        <v>74</v>
      </c>
      <c r="C1888" s="296">
        <f>VLOOKUP(E1865,PragNondi!$B$9:$J$78,8,0)</f>
        <v>0</v>
      </c>
      <c r="D1888" s="296"/>
      <c r="E1888" s="339"/>
    </row>
    <row r="1889" spans="1:11" s="68" customFormat="1" ht="30" customHeight="1">
      <c r="A1889" s="107">
        <v>12</v>
      </c>
      <c r="B1889" s="100" t="s">
        <v>75</v>
      </c>
      <c r="C1889" s="296">
        <f>VLOOKUP(E1865,PragNondi!$B$9:$J$78,9,0)</f>
        <v>0</v>
      </c>
      <c r="D1889" s="296"/>
      <c r="E1889" s="339"/>
    </row>
    <row r="1890" spans="1:11" s="68" customFormat="1" ht="30" customHeight="1" thickBot="1">
      <c r="A1890" s="108">
        <v>13</v>
      </c>
      <c r="B1890" s="109" t="s">
        <v>76</v>
      </c>
      <c r="C1890" s="289" t="s">
        <v>823</v>
      </c>
      <c r="D1890" s="289"/>
      <c r="E1890" s="340"/>
    </row>
    <row r="1891" spans="1:11" s="68" customFormat="1" ht="30" customHeight="1" thickBot="1"/>
    <row r="1892" spans="1:11" ht="28.5" customHeight="1">
      <c r="A1892" s="101"/>
      <c r="B1892" s="345" t="s">
        <v>1231</v>
      </c>
      <c r="C1892" s="345"/>
      <c r="D1892" s="345"/>
      <c r="E1892" s="346"/>
    </row>
    <row r="1893" spans="1:11" ht="20.25" customHeight="1">
      <c r="A1893" s="102"/>
      <c r="B1893" s="347" t="str">
        <f>students!$G$2</f>
        <v xml:space="preserve">जिल्हा परिषद प्राथमिक शाळा कोपर्डे </v>
      </c>
      <c r="C1893" s="347"/>
      <c r="D1893" s="347"/>
      <c r="E1893" s="348"/>
    </row>
    <row r="1894" spans="1:11" ht="5.25" customHeight="1" thickBot="1">
      <c r="A1894" s="103"/>
      <c r="B1894" s="64"/>
      <c r="C1894" s="349"/>
      <c r="D1894" s="349"/>
      <c r="E1894" s="104"/>
    </row>
    <row r="1895" spans="1:11" ht="20.25" customHeight="1" thickBot="1">
      <c r="A1895" s="102"/>
      <c r="B1895" s="65" t="s">
        <v>52</v>
      </c>
      <c r="C1895" s="350">
        <f>VLOOKUP(E1896,students!$B$8:$D$77,3,0)</f>
        <v>0</v>
      </c>
      <c r="D1895" s="350"/>
      <c r="E1895" s="105" t="s">
        <v>760</v>
      </c>
      <c r="H1895" s="112" t="s">
        <v>730</v>
      </c>
    </row>
    <row r="1896" spans="1:11" ht="20.25" customHeight="1">
      <c r="A1896" s="102"/>
      <c r="B1896" s="65" t="s">
        <v>28</v>
      </c>
      <c r="C1896" s="66" t="str">
        <f>students!$M$2</f>
        <v>पहिली</v>
      </c>
      <c r="D1896" s="65" t="s">
        <v>71</v>
      </c>
      <c r="E1896" s="110">
        <v>62</v>
      </c>
    </row>
    <row r="1897" spans="1:11" ht="6" customHeight="1">
      <c r="A1897" s="102"/>
      <c r="E1897" s="105"/>
    </row>
    <row r="1898" spans="1:11" s="68" customFormat="1" ht="28.5" customHeight="1">
      <c r="A1898" s="351" t="s">
        <v>728</v>
      </c>
      <c r="B1898" s="332"/>
      <c r="C1898" s="332"/>
      <c r="D1898" s="332"/>
      <c r="E1898" s="352"/>
      <c r="H1898" s="280" t="s">
        <v>731</v>
      </c>
      <c r="I1898" s="280"/>
      <c r="J1898" s="280"/>
    </row>
    <row r="1899" spans="1:11" s="68" customFormat="1" ht="16.5" customHeight="1">
      <c r="A1899" s="106"/>
      <c r="B1899" s="99" t="s">
        <v>60</v>
      </c>
      <c r="C1899" s="296" t="s">
        <v>72</v>
      </c>
      <c r="D1899" s="296"/>
      <c r="E1899" s="339"/>
      <c r="H1899" s="280"/>
      <c r="I1899" s="280"/>
      <c r="J1899" s="280"/>
    </row>
    <row r="1900" spans="1:11" s="68" customFormat="1" ht="30" customHeight="1">
      <c r="A1900" s="107">
        <v>1</v>
      </c>
      <c r="B1900" s="341" t="s">
        <v>73</v>
      </c>
      <c r="C1900" s="296" t="s">
        <v>695</v>
      </c>
      <c r="D1900" s="296"/>
      <c r="E1900" s="339"/>
      <c r="H1900" s="280"/>
      <c r="I1900" s="280"/>
      <c r="J1900" s="280"/>
    </row>
    <row r="1901" spans="1:11" s="68" customFormat="1" ht="30" customHeight="1">
      <c r="A1901" s="107"/>
      <c r="B1901" s="342"/>
      <c r="C1901" s="296" t="s">
        <v>702</v>
      </c>
      <c r="D1901" s="296"/>
      <c r="E1901" s="339"/>
    </row>
    <row r="1902" spans="1:11" s="68" customFormat="1" ht="30" customHeight="1">
      <c r="A1902" s="33">
        <v>2</v>
      </c>
      <c r="B1902" s="341" t="s">
        <v>3</v>
      </c>
      <c r="C1902" s="296" t="s">
        <v>697</v>
      </c>
      <c r="D1902" s="296"/>
      <c r="E1902" s="339"/>
      <c r="H1902" s="353" t="s">
        <v>736</v>
      </c>
      <c r="I1902" s="353"/>
      <c r="J1902" s="353"/>
      <c r="K1902" s="353"/>
    </row>
    <row r="1903" spans="1:11" s="68" customFormat="1" ht="30" customHeight="1">
      <c r="A1903" s="107"/>
      <c r="B1903" s="342"/>
      <c r="C1903" s="296"/>
      <c r="D1903" s="296"/>
      <c r="E1903" s="339"/>
      <c r="H1903" s="353"/>
      <c r="I1903" s="353"/>
      <c r="J1903" s="353"/>
      <c r="K1903" s="353"/>
    </row>
    <row r="1904" spans="1:11" s="68" customFormat="1" ht="30" customHeight="1">
      <c r="A1904" s="107">
        <v>3</v>
      </c>
      <c r="B1904" s="341" t="s">
        <v>4</v>
      </c>
      <c r="C1904" s="296"/>
      <c r="D1904" s="296"/>
      <c r="E1904" s="339"/>
      <c r="H1904" s="353"/>
      <c r="I1904" s="353"/>
      <c r="J1904" s="353"/>
      <c r="K1904" s="353"/>
    </row>
    <row r="1905" spans="1:5" s="68" customFormat="1" ht="30" customHeight="1">
      <c r="A1905" s="107"/>
      <c r="B1905" s="342"/>
      <c r="C1905" s="296" t="s">
        <v>762</v>
      </c>
      <c r="D1905" s="296"/>
      <c r="E1905" s="339"/>
    </row>
    <row r="1906" spans="1:5" s="68" customFormat="1" ht="30" customHeight="1">
      <c r="A1906" s="33">
        <v>4</v>
      </c>
      <c r="B1906" s="341" t="s">
        <v>5</v>
      </c>
      <c r="C1906" s="296"/>
      <c r="D1906" s="296"/>
      <c r="E1906" s="339"/>
    </row>
    <row r="1907" spans="1:5" s="68" customFormat="1" ht="30" customHeight="1">
      <c r="A1907" s="107"/>
      <c r="B1907" s="342"/>
      <c r="C1907" s="296"/>
      <c r="D1907" s="296"/>
      <c r="E1907" s="339"/>
    </row>
    <row r="1908" spans="1:5" s="68" customFormat="1" ht="30" customHeight="1">
      <c r="A1908" s="107">
        <v>5</v>
      </c>
      <c r="B1908" s="343" t="s">
        <v>726</v>
      </c>
      <c r="C1908" s="296"/>
      <c r="D1908" s="296"/>
      <c r="E1908" s="339"/>
    </row>
    <row r="1909" spans="1:5" s="68" customFormat="1" ht="30" customHeight="1">
      <c r="A1909" s="107"/>
      <c r="B1909" s="344"/>
      <c r="C1909" s="296"/>
      <c r="D1909" s="296"/>
      <c r="E1909" s="339"/>
    </row>
    <row r="1910" spans="1:5" s="68" customFormat="1" ht="30" customHeight="1">
      <c r="A1910" s="33">
        <v>6</v>
      </c>
      <c r="B1910" s="343" t="s">
        <v>727</v>
      </c>
      <c r="C1910" s="296"/>
      <c r="D1910" s="296"/>
      <c r="E1910" s="339"/>
    </row>
    <row r="1911" spans="1:5" s="68" customFormat="1" ht="30" customHeight="1">
      <c r="A1911" s="107"/>
      <c r="B1911" s="344"/>
      <c r="C1911" s="296"/>
      <c r="D1911" s="296"/>
      <c r="E1911" s="339"/>
    </row>
    <row r="1912" spans="1:5" s="68" customFormat="1" ht="30" customHeight="1">
      <c r="A1912" s="107">
        <v>7</v>
      </c>
      <c r="B1912" s="341" t="s">
        <v>8</v>
      </c>
      <c r="C1912" s="296" t="s">
        <v>711</v>
      </c>
      <c r="D1912" s="296"/>
      <c r="E1912" s="339"/>
    </row>
    <row r="1913" spans="1:5" s="68" customFormat="1" ht="30" customHeight="1">
      <c r="A1913" s="107"/>
      <c r="B1913" s="342"/>
      <c r="C1913" s="296"/>
      <c r="D1913" s="296"/>
      <c r="E1913" s="339"/>
    </row>
    <row r="1914" spans="1:5" s="68" customFormat="1" ht="30" customHeight="1">
      <c r="A1914" s="33">
        <v>8</v>
      </c>
      <c r="B1914" s="341" t="s">
        <v>9</v>
      </c>
      <c r="C1914" s="296"/>
      <c r="D1914" s="296"/>
      <c r="E1914" s="339"/>
    </row>
    <row r="1915" spans="1:5" s="68" customFormat="1" ht="30" customHeight="1">
      <c r="A1915" s="107"/>
      <c r="B1915" s="342"/>
      <c r="C1915" s="296"/>
      <c r="D1915" s="296"/>
      <c r="E1915" s="339"/>
    </row>
    <row r="1916" spans="1:5" s="68" customFormat="1" ht="30" customHeight="1">
      <c r="A1916" s="107">
        <v>9</v>
      </c>
      <c r="B1916" s="341" t="s">
        <v>10</v>
      </c>
      <c r="C1916" s="296"/>
      <c r="D1916" s="296"/>
      <c r="E1916" s="339"/>
    </row>
    <row r="1917" spans="1:5" s="68" customFormat="1" ht="30" customHeight="1">
      <c r="A1917" s="107"/>
      <c r="B1917" s="342"/>
      <c r="C1917" s="296"/>
      <c r="D1917" s="296"/>
      <c r="E1917" s="339"/>
    </row>
    <row r="1918" spans="1:5" s="68" customFormat="1" ht="30" customHeight="1">
      <c r="A1918" s="107">
        <v>10</v>
      </c>
      <c r="B1918" s="100" t="s">
        <v>65</v>
      </c>
      <c r="C1918" s="296">
        <f>VLOOKUP(E1896,PragNondi!$B$9:$J$78,7,0)</f>
        <v>0</v>
      </c>
      <c r="D1918" s="296"/>
      <c r="E1918" s="339"/>
    </row>
    <row r="1919" spans="1:5" s="68" customFormat="1" ht="30" customHeight="1">
      <c r="A1919" s="107">
        <v>11</v>
      </c>
      <c r="B1919" s="100" t="s">
        <v>74</v>
      </c>
      <c r="C1919" s="296">
        <f>VLOOKUP(E1896,PragNondi!$B$9:$J$78,8,0)</f>
        <v>0</v>
      </c>
      <c r="D1919" s="296"/>
      <c r="E1919" s="339"/>
    </row>
    <row r="1920" spans="1:5" s="68" customFormat="1" ht="30" customHeight="1">
      <c r="A1920" s="107">
        <v>12</v>
      </c>
      <c r="B1920" s="100" t="s">
        <v>75</v>
      </c>
      <c r="C1920" s="296">
        <f>VLOOKUP(E1896,PragNondi!$B$9:$J$78,9,0)</f>
        <v>0</v>
      </c>
      <c r="D1920" s="296"/>
      <c r="E1920" s="339"/>
    </row>
    <row r="1921" spans="1:11" s="68" customFormat="1" ht="30" customHeight="1" thickBot="1">
      <c r="A1921" s="108">
        <v>13</v>
      </c>
      <c r="B1921" s="109" t="s">
        <v>76</v>
      </c>
      <c r="C1921" s="289" t="s">
        <v>823</v>
      </c>
      <c r="D1921" s="289"/>
      <c r="E1921" s="340"/>
    </row>
    <row r="1922" spans="1:11" s="68" customFormat="1" ht="30" customHeight="1" thickBot="1"/>
    <row r="1923" spans="1:11" ht="28.5" customHeight="1">
      <c r="A1923" s="101"/>
      <c r="B1923" s="345" t="s">
        <v>1231</v>
      </c>
      <c r="C1923" s="345"/>
      <c r="D1923" s="345"/>
      <c r="E1923" s="346"/>
    </row>
    <row r="1924" spans="1:11" ht="20.25" customHeight="1">
      <c r="A1924" s="102"/>
      <c r="B1924" s="347" t="str">
        <f>students!$G$2</f>
        <v xml:space="preserve">जिल्हा परिषद प्राथमिक शाळा कोपर्डे </v>
      </c>
      <c r="C1924" s="347"/>
      <c r="D1924" s="347"/>
      <c r="E1924" s="348"/>
    </row>
    <row r="1925" spans="1:11" ht="5.25" customHeight="1" thickBot="1">
      <c r="A1925" s="103"/>
      <c r="B1925" s="64"/>
      <c r="C1925" s="349"/>
      <c r="D1925" s="349"/>
      <c r="E1925" s="104"/>
    </row>
    <row r="1926" spans="1:11" ht="20.25" customHeight="1" thickBot="1">
      <c r="A1926" s="102"/>
      <c r="B1926" s="65" t="s">
        <v>52</v>
      </c>
      <c r="C1926" s="350">
        <f>VLOOKUP(E1927,students!$B$8:$D$77,3,0)</f>
        <v>0</v>
      </c>
      <c r="D1926" s="350"/>
      <c r="E1926" s="105" t="s">
        <v>760</v>
      </c>
      <c r="H1926" s="112" t="s">
        <v>730</v>
      </c>
    </row>
    <row r="1927" spans="1:11" ht="20.25" customHeight="1">
      <c r="A1927" s="102"/>
      <c r="B1927" s="65" t="s">
        <v>28</v>
      </c>
      <c r="C1927" s="66" t="str">
        <f>students!$M$2</f>
        <v>पहिली</v>
      </c>
      <c r="D1927" s="65" t="s">
        <v>71</v>
      </c>
      <c r="E1927" s="110">
        <v>63</v>
      </c>
    </row>
    <row r="1928" spans="1:11" ht="6" customHeight="1">
      <c r="A1928" s="102"/>
      <c r="E1928" s="105"/>
    </row>
    <row r="1929" spans="1:11" s="68" customFormat="1" ht="28.5" customHeight="1">
      <c r="A1929" s="351" t="s">
        <v>728</v>
      </c>
      <c r="B1929" s="332"/>
      <c r="C1929" s="332"/>
      <c r="D1929" s="332"/>
      <c r="E1929" s="352"/>
      <c r="H1929" s="280" t="s">
        <v>731</v>
      </c>
      <c r="I1929" s="280"/>
      <c r="J1929" s="280"/>
    </row>
    <row r="1930" spans="1:11" s="68" customFormat="1" ht="16.5" customHeight="1">
      <c r="A1930" s="106"/>
      <c r="B1930" s="99" t="s">
        <v>60</v>
      </c>
      <c r="C1930" s="296" t="s">
        <v>72</v>
      </c>
      <c r="D1930" s="296"/>
      <c r="E1930" s="339"/>
      <c r="H1930" s="280"/>
      <c r="I1930" s="280"/>
      <c r="J1930" s="280"/>
    </row>
    <row r="1931" spans="1:11" s="68" customFormat="1" ht="30" customHeight="1">
      <c r="A1931" s="107">
        <v>1</v>
      </c>
      <c r="B1931" s="341" t="s">
        <v>73</v>
      </c>
      <c r="C1931" s="296" t="s">
        <v>695</v>
      </c>
      <c r="D1931" s="296"/>
      <c r="E1931" s="339"/>
      <c r="H1931" s="280"/>
      <c r="I1931" s="280"/>
      <c r="J1931" s="280"/>
    </row>
    <row r="1932" spans="1:11" s="68" customFormat="1" ht="30" customHeight="1">
      <c r="A1932" s="107"/>
      <c r="B1932" s="342"/>
      <c r="C1932" s="296" t="s">
        <v>702</v>
      </c>
      <c r="D1932" s="296"/>
      <c r="E1932" s="339"/>
    </row>
    <row r="1933" spans="1:11" s="68" customFormat="1" ht="30" customHeight="1">
      <c r="A1933" s="33">
        <v>2</v>
      </c>
      <c r="B1933" s="341" t="s">
        <v>3</v>
      </c>
      <c r="C1933" s="296" t="s">
        <v>697</v>
      </c>
      <c r="D1933" s="296"/>
      <c r="E1933" s="339"/>
      <c r="H1933" s="353" t="s">
        <v>736</v>
      </c>
      <c r="I1933" s="353"/>
      <c r="J1933" s="353"/>
      <c r="K1933" s="353"/>
    </row>
    <row r="1934" spans="1:11" s="68" customFormat="1" ht="30" customHeight="1">
      <c r="A1934" s="107"/>
      <c r="B1934" s="342"/>
      <c r="C1934" s="296"/>
      <c r="D1934" s="296"/>
      <c r="E1934" s="339"/>
      <c r="H1934" s="353"/>
      <c r="I1934" s="353"/>
      <c r="J1934" s="353"/>
      <c r="K1934" s="353"/>
    </row>
    <row r="1935" spans="1:11" s="68" customFormat="1" ht="30" customHeight="1">
      <c r="A1935" s="107">
        <v>3</v>
      </c>
      <c r="B1935" s="341" t="s">
        <v>4</v>
      </c>
      <c r="C1935" s="296"/>
      <c r="D1935" s="296"/>
      <c r="E1935" s="339"/>
      <c r="H1935" s="353"/>
      <c r="I1935" s="353"/>
      <c r="J1935" s="353"/>
      <c r="K1935" s="353"/>
    </row>
    <row r="1936" spans="1:11" s="68" customFormat="1" ht="30" customHeight="1">
      <c r="A1936" s="107"/>
      <c r="B1936" s="342"/>
      <c r="C1936" s="296" t="s">
        <v>762</v>
      </c>
      <c r="D1936" s="296"/>
      <c r="E1936" s="339"/>
    </row>
    <row r="1937" spans="1:5" s="68" customFormat="1" ht="30" customHeight="1">
      <c r="A1937" s="33">
        <v>4</v>
      </c>
      <c r="B1937" s="341" t="s">
        <v>5</v>
      </c>
      <c r="C1937" s="296"/>
      <c r="D1937" s="296"/>
      <c r="E1937" s="339"/>
    </row>
    <row r="1938" spans="1:5" s="68" customFormat="1" ht="30" customHeight="1">
      <c r="A1938" s="107"/>
      <c r="B1938" s="342"/>
      <c r="C1938" s="296"/>
      <c r="D1938" s="296"/>
      <c r="E1938" s="339"/>
    </row>
    <row r="1939" spans="1:5" s="68" customFormat="1" ht="30" customHeight="1">
      <c r="A1939" s="107">
        <v>5</v>
      </c>
      <c r="B1939" s="343" t="s">
        <v>726</v>
      </c>
      <c r="C1939" s="296"/>
      <c r="D1939" s="296"/>
      <c r="E1939" s="339"/>
    </row>
    <row r="1940" spans="1:5" s="68" customFormat="1" ht="30" customHeight="1">
      <c r="A1940" s="107"/>
      <c r="B1940" s="344"/>
      <c r="C1940" s="296"/>
      <c r="D1940" s="296"/>
      <c r="E1940" s="339"/>
    </row>
    <row r="1941" spans="1:5" s="68" customFormat="1" ht="30" customHeight="1">
      <c r="A1941" s="33">
        <v>6</v>
      </c>
      <c r="B1941" s="343" t="s">
        <v>727</v>
      </c>
      <c r="C1941" s="296"/>
      <c r="D1941" s="296"/>
      <c r="E1941" s="339"/>
    </row>
    <row r="1942" spans="1:5" s="68" customFormat="1" ht="30" customHeight="1">
      <c r="A1942" s="107"/>
      <c r="B1942" s="344"/>
      <c r="C1942" s="296"/>
      <c r="D1942" s="296"/>
      <c r="E1942" s="339"/>
    </row>
    <row r="1943" spans="1:5" s="68" customFormat="1" ht="30" customHeight="1">
      <c r="A1943" s="107">
        <v>7</v>
      </c>
      <c r="B1943" s="341" t="s">
        <v>8</v>
      </c>
      <c r="C1943" s="296" t="s">
        <v>711</v>
      </c>
      <c r="D1943" s="296"/>
      <c r="E1943" s="339"/>
    </row>
    <row r="1944" spans="1:5" s="68" customFormat="1" ht="30" customHeight="1">
      <c r="A1944" s="107"/>
      <c r="B1944" s="342"/>
      <c r="C1944" s="296"/>
      <c r="D1944" s="296"/>
      <c r="E1944" s="339"/>
    </row>
    <row r="1945" spans="1:5" s="68" customFormat="1" ht="30" customHeight="1">
      <c r="A1945" s="33">
        <v>8</v>
      </c>
      <c r="B1945" s="341" t="s">
        <v>9</v>
      </c>
      <c r="C1945" s="296"/>
      <c r="D1945" s="296"/>
      <c r="E1945" s="339"/>
    </row>
    <row r="1946" spans="1:5" s="68" customFormat="1" ht="30" customHeight="1">
      <c r="A1946" s="107"/>
      <c r="B1946" s="342"/>
      <c r="C1946" s="296"/>
      <c r="D1946" s="296"/>
      <c r="E1946" s="339"/>
    </row>
    <row r="1947" spans="1:5" s="68" customFormat="1" ht="30" customHeight="1">
      <c r="A1947" s="107">
        <v>9</v>
      </c>
      <c r="B1947" s="341" t="s">
        <v>10</v>
      </c>
      <c r="C1947" s="296"/>
      <c r="D1947" s="296"/>
      <c r="E1947" s="339"/>
    </row>
    <row r="1948" spans="1:5" s="68" customFormat="1" ht="30" customHeight="1">
      <c r="A1948" s="107"/>
      <c r="B1948" s="342"/>
      <c r="C1948" s="296"/>
      <c r="D1948" s="296"/>
      <c r="E1948" s="339"/>
    </row>
    <row r="1949" spans="1:5" s="68" customFormat="1" ht="30" customHeight="1">
      <c r="A1949" s="107">
        <v>10</v>
      </c>
      <c r="B1949" s="100" t="s">
        <v>65</v>
      </c>
      <c r="C1949" s="296">
        <f>VLOOKUP(E1927,PragNondi!$B$9:$J$78,7,0)</f>
        <v>0</v>
      </c>
      <c r="D1949" s="296"/>
      <c r="E1949" s="339"/>
    </row>
    <row r="1950" spans="1:5" s="68" customFormat="1" ht="30" customHeight="1">
      <c r="A1950" s="107">
        <v>11</v>
      </c>
      <c r="B1950" s="100" t="s">
        <v>74</v>
      </c>
      <c r="C1950" s="296">
        <f>VLOOKUP(E1927,PragNondi!$B$9:$J$78,8,0)</f>
        <v>0</v>
      </c>
      <c r="D1950" s="296"/>
      <c r="E1950" s="339"/>
    </row>
    <row r="1951" spans="1:5" s="68" customFormat="1" ht="30" customHeight="1">
      <c r="A1951" s="107">
        <v>12</v>
      </c>
      <c r="B1951" s="100" t="s">
        <v>75</v>
      </c>
      <c r="C1951" s="296">
        <f>VLOOKUP(E1927,PragNondi!$B$9:$J$78,9,0)</f>
        <v>0</v>
      </c>
      <c r="D1951" s="296"/>
      <c r="E1951" s="339"/>
    </row>
    <row r="1952" spans="1:5" s="68" customFormat="1" ht="30" customHeight="1" thickBot="1">
      <c r="A1952" s="108">
        <v>13</v>
      </c>
      <c r="B1952" s="109" t="s">
        <v>76</v>
      </c>
      <c r="C1952" s="289" t="s">
        <v>823</v>
      </c>
      <c r="D1952" s="289"/>
      <c r="E1952" s="340"/>
    </row>
    <row r="1953" spans="1:11" s="68" customFormat="1" ht="30" customHeight="1" thickBot="1"/>
    <row r="1954" spans="1:11" ht="28.5" customHeight="1">
      <c r="A1954" s="101"/>
      <c r="B1954" s="345" t="s">
        <v>1231</v>
      </c>
      <c r="C1954" s="345"/>
      <c r="D1954" s="345"/>
      <c r="E1954" s="346"/>
    </row>
    <row r="1955" spans="1:11" ht="20.25" customHeight="1">
      <c r="A1955" s="102"/>
      <c r="B1955" s="347" t="str">
        <f>students!$G$2</f>
        <v xml:space="preserve">जिल्हा परिषद प्राथमिक शाळा कोपर्डे </v>
      </c>
      <c r="C1955" s="347"/>
      <c r="D1955" s="347"/>
      <c r="E1955" s="348"/>
    </row>
    <row r="1956" spans="1:11" ht="5.25" customHeight="1" thickBot="1">
      <c r="A1956" s="103"/>
      <c r="B1956" s="64"/>
      <c r="C1956" s="349"/>
      <c r="D1956" s="349"/>
      <c r="E1956" s="104"/>
    </row>
    <row r="1957" spans="1:11" ht="20.25" customHeight="1" thickBot="1">
      <c r="A1957" s="102"/>
      <c r="B1957" s="65" t="s">
        <v>52</v>
      </c>
      <c r="C1957" s="350">
        <f>VLOOKUP(E1958,students!$B$8:$D$77,3,0)</f>
        <v>0</v>
      </c>
      <c r="D1957" s="350"/>
      <c r="E1957" s="105" t="s">
        <v>760</v>
      </c>
      <c r="H1957" s="112" t="s">
        <v>730</v>
      </c>
    </row>
    <row r="1958" spans="1:11" ht="20.25" customHeight="1">
      <c r="A1958" s="102"/>
      <c r="B1958" s="65" t="s">
        <v>28</v>
      </c>
      <c r="C1958" s="66" t="str">
        <f>students!$M$2</f>
        <v>पहिली</v>
      </c>
      <c r="D1958" s="65" t="s">
        <v>71</v>
      </c>
      <c r="E1958" s="110">
        <v>64</v>
      </c>
    </row>
    <row r="1959" spans="1:11" ht="6" customHeight="1">
      <c r="A1959" s="102"/>
      <c r="E1959" s="105"/>
    </row>
    <row r="1960" spans="1:11" s="68" customFormat="1" ht="28.5" customHeight="1">
      <c r="A1960" s="351" t="s">
        <v>728</v>
      </c>
      <c r="B1960" s="332"/>
      <c r="C1960" s="332"/>
      <c r="D1960" s="332"/>
      <c r="E1960" s="352"/>
      <c r="H1960" s="280" t="s">
        <v>731</v>
      </c>
      <c r="I1960" s="280"/>
      <c r="J1960" s="280"/>
    </row>
    <row r="1961" spans="1:11" s="68" customFormat="1" ht="16.5" customHeight="1">
      <c r="A1961" s="106"/>
      <c r="B1961" s="99" t="s">
        <v>60</v>
      </c>
      <c r="C1961" s="296" t="s">
        <v>72</v>
      </c>
      <c r="D1961" s="296"/>
      <c r="E1961" s="339"/>
      <c r="H1961" s="280"/>
      <c r="I1961" s="280"/>
      <c r="J1961" s="280"/>
    </row>
    <row r="1962" spans="1:11" s="68" customFormat="1" ht="30" customHeight="1">
      <c r="A1962" s="107">
        <v>1</v>
      </c>
      <c r="B1962" s="341" t="s">
        <v>73</v>
      </c>
      <c r="C1962" s="296" t="s">
        <v>695</v>
      </c>
      <c r="D1962" s="296"/>
      <c r="E1962" s="339"/>
      <c r="H1962" s="280"/>
      <c r="I1962" s="280"/>
      <c r="J1962" s="280"/>
    </row>
    <row r="1963" spans="1:11" s="68" customFormat="1" ht="30" customHeight="1">
      <c r="A1963" s="107"/>
      <c r="B1963" s="342"/>
      <c r="C1963" s="296" t="s">
        <v>702</v>
      </c>
      <c r="D1963" s="296"/>
      <c r="E1963" s="339"/>
    </row>
    <row r="1964" spans="1:11" s="68" customFormat="1" ht="30" customHeight="1">
      <c r="A1964" s="33">
        <v>2</v>
      </c>
      <c r="B1964" s="341" t="s">
        <v>3</v>
      </c>
      <c r="C1964" s="296" t="s">
        <v>697</v>
      </c>
      <c r="D1964" s="296"/>
      <c r="E1964" s="339"/>
      <c r="H1964" s="353" t="s">
        <v>736</v>
      </c>
      <c r="I1964" s="353"/>
      <c r="J1964" s="353"/>
      <c r="K1964" s="353"/>
    </row>
    <row r="1965" spans="1:11" s="68" customFormat="1" ht="30" customHeight="1">
      <c r="A1965" s="107"/>
      <c r="B1965" s="342"/>
      <c r="C1965" s="296"/>
      <c r="D1965" s="296"/>
      <c r="E1965" s="339"/>
      <c r="H1965" s="353"/>
      <c r="I1965" s="353"/>
      <c r="J1965" s="353"/>
      <c r="K1965" s="353"/>
    </row>
    <row r="1966" spans="1:11" s="68" customFormat="1" ht="30" customHeight="1">
      <c r="A1966" s="107">
        <v>3</v>
      </c>
      <c r="B1966" s="341" t="s">
        <v>4</v>
      </c>
      <c r="C1966" s="296"/>
      <c r="D1966" s="296"/>
      <c r="E1966" s="339"/>
      <c r="H1966" s="353"/>
      <c r="I1966" s="353"/>
      <c r="J1966" s="353"/>
      <c r="K1966" s="353"/>
    </row>
    <row r="1967" spans="1:11" s="68" customFormat="1" ht="30" customHeight="1">
      <c r="A1967" s="107"/>
      <c r="B1967" s="342"/>
      <c r="C1967" s="296" t="s">
        <v>762</v>
      </c>
      <c r="D1967" s="296"/>
      <c r="E1967" s="339"/>
    </row>
    <row r="1968" spans="1:11" s="68" customFormat="1" ht="30" customHeight="1">
      <c r="A1968" s="33">
        <v>4</v>
      </c>
      <c r="B1968" s="341" t="s">
        <v>5</v>
      </c>
      <c r="C1968" s="296"/>
      <c r="D1968" s="296"/>
      <c r="E1968" s="339"/>
    </row>
    <row r="1969" spans="1:5" s="68" customFormat="1" ht="30" customHeight="1">
      <c r="A1969" s="107"/>
      <c r="B1969" s="342"/>
      <c r="C1969" s="296"/>
      <c r="D1969" s="296"/>
      <c r="E1969" s="339"/>
    </row>
    <row r="1970" spans="1:5" s="68" customFormat="1" ht="30" customHeight="1">
      <c r="A1970" s="107">
        <v>5</v>
      </c>
      <c r="B1970" s="343" t="s">
        <v>726</v>
      </c>
      <c r="C1970" s="296"/>
      <c r="D1970" s="296"/>
      <c r="E1970" s="339"/>
    </row>
    <row r="1971" spans="1:5" s="68" customFormat="1" ht="30" customHeight="1">
      <c r="A1971" s="107"/>
      <c r="B1971" s="344"/>
      <c r="C1971" s="296"/>
      <c r="D1971" s="296"/>
      <c r="E1971" s="339"/>
    </row>
    <row r="1972" spans="1:5" s="68" customFormat="1" ht="30" customHeight="1">
      <c r="A1972" s="33">
        <v>6</v>
      </c>
      <c r="B1972" s="343" t="s">
        <v>727</v>
      </c>
      <c r="C1972" s="296"/>
      <c r="D1972" s="296"/>
      <c r="E1972" s="339"/>
    </row>
    <row r="1973" spans="1:5" s="68" customFormat="1" ht="30" customHeight="1">
      <c r="A1973" s="107"/>
      <c r="B1973" s="344"/>
      <c r="C1973" s="296"/>
      <c r="D1973" s="296"/>
      <c r="E1973" s="339"/>
    </row>
    <row r="1974" spans="1:5" s="68" customFormat="1" ht="30" customHeight="1">
      <c r="A1974" s="107">
        <v>7</v>
      </c>
      <c r="B1974" s="341" t="s">
        <v>8</v>
      </c>
      <c r="C1974" s="296" t="s">
        <v>711</v>
      </c>
      <c r="D1974" s="296"/>
      <c r="E1974" s="339"/>
    </row>
    <row r="1975" spans="1:5" s="68" customFormat="1" ht="30" customHeight="1">
      <c r="A1975" s="107"/>
      <c r="B1975" s="342"/>
      <c r="C1975" s="296"/>
      <c r="D1975" s="296"/>
      <c r="E1975" s="339"/>
    </row>
    <row r="1976" spans="1:5" s="68" customFormat="1" ht="30" customHeight="1">
      <c r="A1976" s="33">
        <v>8</v>
      </c>
      <c r="B1976" s="341" t="s">
        <v>9</v>
      </c>
      <c r="C1976" s="296"/>
      <c r="D1976" s="296"/>
      <c r="E1976" s="339"/>
    </row>
    <row r="1977" spans="1:5" s="68" customFormat="1" ht="30" customHeight="1">
      <c r="A1977" s="107"/>
      <c r="B1977" s="342"/>
      <c r="C1977" s="296"/>
      <c r="D1977" s="296"/>
      <c r="E1977" s="339"/>
    </row>
    <row r="1978" spans="1:5" s="68" customFormat="1" ht="30" customHeight="1">
      <c r="A1978" s="107">
        <v>9</v>
      </c>
      <c r="B1978" s="341" t="s">
        <v>10</v>
      </c>
      <c r="C1978" s="296"/>
      <c r="D1978" s="296"/>
      <c r="E1978" s="339"/>
    </row>
    <row r="1979" spans="1:5" s="68" customFormat="1" ht="30" customHeight="1">
      <c r="A1979" s="107"/>
      <c r="B1979" s="342"/>
      <c r="C1979" s="296"/>
      <c r="D1979" s="296"/>
      <c r="E1979" s="339"/>
    </row>
    <row r="1980" spans="1:5" s="68" customFormat="1" ht="30" customHeight="1">
      <c r="A1980" s="107">
        <v>10</v>
      </c>
      <c r="B1980" s="100" t="s">
        <v>65</v>
      </c>
      <c r="C1980" s="296">
        <f>VLOOKUP(E1958,PragNondi!$B$9:$J$78,7,0)</f>
        <v>0</v>
      </c>
      <c r="D1980" s="296"/>
      <c r="E1980" s="339"/>
    </row>
    <row r="1981" spans="1:5" s="68" customFormat="1" ht="30" customHeight="1">
      <c r="A1981" s="107">
        <v>11</v>
      </c>
      <c r="B1981" s="100" t="s">
        <v>74</v>
      </c>
      <c r="C1981" s="296">
        <f>VLOOKUP(E1958,PragNondi!$B$9:$J$78,8,0)</f>
        <v>0</v>
      </c>
      <c r="D1981" s="296"/>
      <c r="E1981" s="339"/>
    </row>
    <row r="1982" spans="1:5" s="68" customFormat="1" ht="30" customHeight="1">
      <c r="A1982" s="107">
        <v>12</v>
      </c>
      <c r="B1982" s="100" t="s">
        <v>75</v>
      </c>
      <c r="C1982" s="296">
        <f>VLOOKUP(E1958,PragNondi!$B$9:$J$78,9,0)</f>
        <v>0</v>
      </c>
      <c r="D1982" s="296"/>
      <c r="E1982" s="339"/>
    </row>
    <row r="1983" spans="1:5" s="68" customFormat="1" ht="30" customHeight="1" thickBot="1">
      <c r="A1983" s="108">
        <v>13</v>
      </c>
      <c r="B1983" s="109" t="s">
        <v>76</v>
      </c>
      <c r="C1983" s="289" t="s">
        <v>823</v>
      </c>
      <c r="D1983" s="289"/>
      <c r="E1983" s="340"/>
    </row>
    <row r="1984" spans="1:5" s="68" customFormat="1" ht="30" customHeight="1" thickBot="1"/>
    <row r="1985" spans="1:11" ht="28.5" customHeight="1">
      <c r="A1985" s="101"/>
      <c r="B1985" s="345" t="s">
        <v>1231</v>
      </c>
      <c r="C1985" s="345"/>
      <c r="D1985" s="345"/>
      <c r="E1985" s="346"/>
    </row>
    <row r="1986" spans="1:11" ht="20.25" customHeight="1">
      <c r="A1986" s="102"/>
      <c r="B1986" s="347" t="str">
        <f>students!$G$2</f>
        <v xml:space="preserve">जिल्हा परिषद प्राथमिक शाळा कोपर्डे </v>
      </c>
      <c r="C1986" s="347"/>
      <c r="D1986" s="347"/>
      <c r="E1986" s="348"/>
    </row>
    <row r="1987" spans="1:11" ht="5.25" customHeight="1" thickBot="1">
      <c r="A1987" s="103"/>
      <c r="B1987" s="64"/>
      <c r="C1987" s="349"/>
      <c r="D1987" s="349"/>
      <c r="E1987" s="104"/>
    </row>
    <row r="1988" spans="1:11" ht="20.25" customHeight="1" thickBot="1">
      <c r="A1988" s="102"/>
      <c r="B1988" s="65" t="s">
        <v>52</v>
      </c>
      <c r="C1988" s="350">
        <f>VLOOKUP(E1989,students!$B$8:$D$77,3,0)</f>
        <v>0</v>
      </c>
      <c r="D1988" s="350"/>
      <c r="E1988" s="105" t="s">
        <v>760</v>
      </c>
      <c r="H1988" s="112" t="s">
        <v>730</v>
      </c>
    </row>
    <row r="1989" spans="1:11" ht="20.25" customHeight="1">
      <c r="A1989" s="102"/>
      <c r="B1989" s="65" t="s">
        <v>28</v>
      </c>
      <c r="C1989" s="66" t="str">
        <f>students!$M$2</f>
        <v>पहिली</v>
      </c>
      <c r="D1989" s="65" t="s">
        <v>71</v>
      </c>
      <c r="E1989" s="110">
        <v>65</v>
      </c>
    </row>
    <row r="1990" spans="1:11" ht="6" customHeight="1">
      <c r="A1990" s="102"/>
      <c r="E1990" s="105"/>
    </row>
    <row r="1991" spans="1:11" s="68" customFormat="1" ht="28.5" customHeight="1">
      <c r="A1991" s="351" t="s">
        <v>728</v>
      </c>
      <c r="B1991" s="332"/>
      <c r="C1991" s="332"/>
      <c r="D1991" s="332"/>
      <c r="E1991" s="352"/>
      <c r="H1991" s="280" t="s">
        <v>731</v>
      </c>
      <c r="I1991" s="280"/>
      <c r="J1991" s="280"/>
    </row>
    <row r="1992" spans="1:11" s="68" customFormat="1" ht="16.5" customHeight="1">
      <c r="A1992" s="106"/>
      <c r="B1992" s="99" t="s">
        <v>60</v>
      </c>
      <c r="C1992" s="296" t="s">
        <v>72</v>
      </c>
      <c r="D1992" s="296"/>
      <c r="E1992" s="339"/>
      <c r="H1992" s="280"/>
      <c r="I1992" s="280"/>
      <c r="J1992" s="280"/>
    </row>
    <row r="1993" spans="1:11" s="68" customFormat="1" ht="30" customHeight="1">
      <c r="A1993" s="107">
        <v>1</v>
      </c>
      <c r="B1993" s="341" t="s">
        <v>73</v>
      </c>
      <c r="C1993" s="296" t="s">
        <v>695</v>
      </c>
      <c r="D1993" s="296"/>
      <c r="E1993" s="339"/>
      <c r="H1993" s="280"/>
      <c r="I1993" s="280"/>
      <c r="J1993" s="280"/>
    </row>
    <row r="1994" spans="1:11" s="68" customFormat="1" ht="30" customHeight="1">
      <c r="A1994" s="107"/>
      <c r="B1994" s="342"/>
      <c r="C1994" s="296" t="s">
        <v>702</v>
      </c>
      <c r="D1994" s="296"/>
      <c r="E1994" s="339"/>
    </row>
    <row r="1995" spans="1:11" s="68" customFormat="1" ht="30" customHeight="1">
      <c r="A1995" s="33">
        <v>2</v>
      </c>
      <c r="B1995" s="341" t="s">
        <v>3</v>
      </c>
      <c r="C1995" s="296" t="s">
        <v>697</v>
      </c>
      <c r="D1995" s="296"/>
      <c r="E1995" s="339"/>
      <c r="H1995" s="353" t="s">
        <v>736</v>
      </c>
      <c r="I1995" s="353"/>
      <c r="J1995" s="353"/>
      <c r="K1995" s="353"/>
    </row>
    <row r="1996" spans="1:11" s="68" customFormat="1" ht="30" customHeight="1">
      <c r="A1996" s="107"/>
      <c r="B1996" s="342"/>
      <c r="C1996" s="296"/>
      <c r="D1996" s="296"/>
      <c r="E1996" s="339"/>
      <c r="H1996" s="353"/>
      <c r="I1996" s="353"/>
      <c r="J1996" s="353"/>
      <c r="K1996" s="353"/>
    </row>
    <row r="1997" spans="1:11" s="68" customFormat="1" ht="30" customHeight="1">
      <c r="A1997" s="107">
        <v>3</v>
      </c>
      <c r="B1997" s="341" t="s">
        <v>4</v>
      </c>
      <c r="C1997" s="296"/>
      <c r="D1997" s="296"/>
      <c r="E1997" s="339"/>
      <c r="H1997" s="353"/>
      <c r="I1997" s="353"/>
      <c r="J1997" s="353"/>
      <c r="K1997" s="353"/>
    </row>
    <row r="1998" spans="1:11" s="68" customFormat="1" ht="30" customHeight="1">
      <c r="A1998" s="107"/>
      <c r="B1998" s="342"/>
      <c r="C1998" s="296" t="s">
        <v>762</v>
      </c>
      <c r="D1998" s="296"/>
      <c r="E1998" s="339"/>
    </row>
    <row r="1999" spans="1:11" s="68" customFormat="1" ht="30" customHeight="1">
      <c r="A1999" s="33">
        <v>4</v>
      </c>
      <c r="B1999" s="341" t="s">
        <v>5</v>
      </c>
      <c r="C1999" s="296"/>
      <c r="D1999" s="296"/>
      <c r="E1999" s="339"/>
    </row>
    <row r="2000" spans="1:11" s="68" customFormat="1" ht="30" customHeight="1">
      <c r="A2000" s="107"/>
      <c r="B2000" s="342"/>
      <c r="C2000" s="296"/>
      <c r="D2000" s="296"/>
      <c r="E2000" s="339"/>
    </row>
    <row r="2001" spans="1:5" s="68" customFormat="1" ht="30" customHeight="1">
      <c r="A2001" s="107">
        <v>5</v>
      </c>
      <c r="B2001" s="343" t="s">
        <v>726</v>
      </c>
      <c r="C2001" s="296"/>
      <c r="D2001" s="296"/>
      <c r="E2001" s="339"/>
    </row>
    <row r="2002" spans="1:5" s="68" customFormat="1" ht="30" customHeight="1">
      <c r="A2002" s="107"/>
      <c r="B2002" s="344"/>
      <c r="C2002" s="296"/>
      <c r="D2002" s="296"/>
      <c r="E2002" s="339"/>
    </row>
    <row r="2003" spans="1:5" s="68" customFormat="1" ht="30" customHeight="1">
      <c r="A2003" s="33">
        <v>6</v>
      </c>
      <c r="B2003" s="343" t="s">
        <v>727</v>
      </c>
      <c r="C2003" s="296"/>
      <c r="D2003" s="296"/>
      <c r="E2003" s="339"/>
    </row>
    <row r="2004" spans="1:5" s="68" customFormat="1" ht="30" customHeight="1">
      <c r="A2004" s="107"/>
      <c r="B2004" s="344"/>
      <c r="C2004" s="296"/>
      <c r="D2004" s="296"/>
      <c r="E2004" s="339"/>
    </row>
    <row r="2005" spans="1:5" s="68" customFormat="1" ht="30" customHeight="1">
      <c r="A2005" s="107">
        <v>7</v>
      </c>
      <c r="B2005" s="341" t="s">
        <v>8</v>
      </c>
      <c r="C2005" s="296" t="s">
        <v>711</v>
      </c>
      <c r="D2005" s="296"/>
      <c r="E2005" s="339"/>
    </row>
    <row r="2006" spans="1:5" s="68" customFormat="1" ht="30" customHeight="1">
      <c r="A2006" s="107"/>
      <c r="B2006" s="342"/>
      <c r="C2006" s="296"/>
      <c r="D2006" s="296"/>
      <c r="E2006" s="339"/>
    </row>
    <row r="2007" spans="1:5" s="68" customFormat="1" ht="30" customHeight="1">
      <c r="A2007" s="33">
        <v>8</v>
      </c>
      <c r="B2007" s="341" t="s">
        <v>9</v>
      </c>
      <c r="C2007" s="296"/>
      <c r="D2007" s="296"/>
      <c r="E2007" s="339"/>
    </row>
    <row r="2008" spans="1:5" s="68" customFormat="1" ht="30" customHeight="1">
      <c r="A2008" s="107"/>
      <c r="B2008" s="342"/>
      <c r="C2008" s="296"/>
      <c r="D2008" s="296"/>
      <c r="E2008" s="339"/>
    </row>
    <row r="2009" spans="1:5" s="68" customFormat="1" ht="30" customHeight="1">
      <c r="A2009" s="107">
        <v>9</v>
      </c>
      <c r="B2009" s="341" t="s">
        <v>10</v>
      </c>
      <c r="C2009" s="296"/>
      <c r="D2009" s="296"/>
      <c r="E2009" s="339"/>
    </row>
    <row r="2010" spans="1:5" s="68" customFormat="1" ht="30" customHeight="1">
      <c r="A2010" s="107"/>
      <c r="B2010" s="342"/>
      <c r="C2010" s="296"/>
      <c r="D2010" s="296"/>
      <c r="E2010" s="339"/>
    </row>
    <row r="2011" spans="1:5" s="68" customFormat="1" ht="30" customHeight="1">
      <c r="A2011" s="107">
        <v>10</v>
      </c>
      <c r="B2011" s="100" t="s">
        <v>65</v>
      </c>
      <c r="C2011" s="296">
        <f>VLOOKUP(E1989,PragNondi!$B$9:$J$78,7,0)</f>
        <v>0</v>
      </c>
      <c r="D2011" s="296"/>
      <c r="E2011" s="339"/>
    </row>
    <row r="2012" spans="1:5" s="68" customFormat="1" ht="30" customHeight="1">
      <c r="A2012" s="107">
        <v>11</v>
      </c>
      <c r="B2012" s="100" t="s">
        <v>74</v>
      </c>
      <c r="C2012" s="296">
        <f>VLOOKUP(E1989,PragNondi!$B$9:$J$78,8,0)</f>
        <v>0</v>
      </c>
      <c r="D2012" s="296"/>
      <c r="E2012" s="339"/>
    </row>
    <row r="2013" spans="1:5" s="68" customFormat="1" ht="30" customHeight="1">
      <c r="A2013" s="107">
        <v>12</v>
      </c>
      <c r="B2013" s="100" t="s">
        <v>75</v>
      </c>
      <c r="C2013" s="296">
        <f>VLOOKUP(E1989,PragNondi!$B$9:$J$78,9,0)</f>
        <v>0</v>
      </c>
      <c r="D2013" s="296"/>
      <c r="E2013" s="339"/>
    </row>
    <row r="2014" spans="1:5" s="68" customFormat="1" ht="30" customHeight="1" thickBot="1">
      <c r="A2014" s="108">
        <v>13</v>
      </c>
      <c r="B2014" s="109" t="s">
        <v>76</v>
      </c>
      <c r="C2014" s="289" t="s">
        <v>823</v>
      </c>
      <c r="D2014" s="289"/>
      <c r="E2014" s="340"/>
    </row>
    <row r="2015" spans="1:5" s="68" customFormat="1" ht="30" customHeight="1" thickBot="1"/>
    <row r="2016" spans="1:5" ht="28.5" customHeight="1">
      <c r="A2016" s="101"/>
      <c r="B2016" s="345" t="s">
        <v>1231</v>
      </c>
      <c r="C2016" s="345"/>
      <c r="D2016" s="345"/>
      <c r="E2016" s="346"/>
    </row>
    <row r="2017" spans="1:11" ht="20.25" customHeight="1">
      <c r="A2017" s="102"/>
      <c r="B2017" s="347" t="str">
        <f>students!$G$2</f>
        <v xml:space="preserve">जिल्हा परिषद प्राथमिक शाळा कोपर्डे </v>
      </c>
      <c r="C2017" s="347"/>
      <c r="D2017" s="347"/>
      <c r="E2017" s="348"/>
    </row>
    <row r="2018" spans="1:11" ht="5.25" customHeight="1" thickBot="1">
      <c r="A2018" s="103"/>
      <c r="B2018" s="64"/>
      <c r="C2018" s="349"/>
      <c r="D2018" s="349"/>
      <c r="E2018" s="104"/>
    </row>
    <row r="2019" spans="1:11" ht="20.25" customHeight="1" thickBot="1">
      <c r="A2019" s="102"/>
      <c r="B2019" s="65" t="s">
        <v>52</v>
      </c>
      <c r="C2019" s="350">
        <f>VLOOKUP(E2020,students!$B$8:$D$77,3,0)</f>
        <v>0</v>
      </c>
      <c r="D2019" s="350"/>
      <c r="E2019" s="105" t="s">
        <v>760</v>
      </c>
      <c r="H2019" s="112" t="s">
        <v>730</v>
      </c>
    </row>
    <row r="2020" spans="1:11" ht="20.25" customHeight="1">
      <c r="A2020" s="102"/>
      <c r="B2020" s="65" t="s">
        <v>28</v>
      </c>
      <c r="C2020" s="66" t="str">
        <f>students!$M$2</f>
        <v>पहिली</v>
      </c>
      <c r="D2020" s="65" t="s">
        <v>71</v>
      </c>
      <c r="E2020" s="110">
        <v>66</v>
      </c>
    </row>
    <row r="2021" spans="1:11" ht="6" customHeight="1">
      <c r="A2021" s="102"/>
      <c r="E2021" s="105"/>
    </row>
    <row r="2022" spans="1:11" s="68" customFormat="1" ht="28.5" customHeight="1">
      <c r="A2022" s="351" t="s">
        <v>728</v>
      </c>
      <c r="B2022" s="332"/>
      <c r="C2022" s="332"/>
      <c r="D2022" s="332"/>
      <c r="E2022" s="352"/>
      <c r="H2022" s="280" t="s">
        <v>731</v>
      </c>
      <c r="I2022" s="280"/>
      <c r="J2022" s="280"/>
    </row>
    <row r="2023" spans="1:11" s="68" customFormat="1" ht="16.5" customHeight="1">
      <c r="A2023" s="106"/>
      <c r="B2023" s="99" t="s">
        <v>60</v>
      </c>
      <c r="C2023" s="296" t="s">
        <v>72</v>
      </c>
      <c r="D2023" s="296"/>
      <c r="E2023" s="339"/>
      <c r="H2023" s="280"/>
      <c r="I2023" s="280"/>
      <c r="J2023" s="280"/>
    </row>
    <row r="2024" spans="1:11" s="68" customFormat="1" ht="30" customHeight="1">
      <c r="A2024" s="107">
        <v>1</v>
      </c>
      <c r="B2024" s="341" t="s">
        <v>73</v>
      </c>
      <c r="C2024" s="296" t="s">
        <v>695</v>
      </c>
      <c r="D2024" s="296"/>
      <c r="E2024" s="339"/>
      <c r="H2024" s="280"/>
      <c r="I2024" s="280"/>
      <c r="J2024" s="280"/>
    </row>
    <row r="2025" spans="1:11" s="68" customFormat="1" ht="30" customHeight="1">
      <c r="A2025" s="107"/>
      <c r="B2025" s="342"/>
      <c r="C2025" s="296" t="s">
        <v>702</v>
      </c>
      <c r="D2025" s="296"/>
      <c r="E2025" s="339"/>
    </row>
    <row r="2026" spans="1:11" s="68" customFormat="1" ht="30" customHeight="1">
      <c r="A2026" s="33">
        <v>2</v>
      </c>
      <c r="B2026" s="341" t="s">
        <v>3</v>
      </c>
      <c r="C2026" s="296" t="s">
        <v>697</v>
      </c>
      <c r="D2026" s="296"/>
      <c r="E2026" s="339"/>
      <c r="H2026" s="353" t="s">
        <v>736</v>
      </c>
      <c r="I2026" s="353"/>
      <c r="J2026" s="353"/>
      <c r="K2026" s="353"/>
    </row>
    <row r="2027" spans="1:11" s="68" customFormat="1" ht="30" customHeight="1">
      <c r="A2027" s="107"/>
      <c r="B2027" s="342"/>
      <c r="C2027" s="296"/>
      <c r="D2027" s="296"/>
      <c r="E2027" s="339"/>
      <c r="H2027" s="353"/>
      <c r="I2027" s="353"/>
      <c r="J2027" s="353"/>
      <c r="K2027" s="353"/>
    </row>
    <row r="2028" spans="1:11" s="68" customFormat="1" ht="30" customHeight="1">
      <c r="A2028" s="107">
        <v>3</v>
      </c>
      <c r="B2028" s="341" t="s">
        <v>4</v>
      </c>
      <c r="C2028" s="296"/>
      <c r="D2028" s="296"/>
      <c r="E2028" s="339"/>
      <c r="H2028" s="353"/>
      <c r="I2028" s="353"/>
      <c r="J2028" s="353"/>
      <c r="K2028" s="353"/>
    </row>
    <row r="2029" spans="1:11" s="68" customFormat="1" ht="30" customHeight="1">
      <c r="A2029" s="107"/>
      <c r="B2029" s="342"/>
      <c r="C2029" s="296" t="s">
        <v>762</v>
      </c>
      <c r="D2029" s="296"/>
      <c r="E2029" s="339"/>
    </row>
    <row r="2030" spans="1:11" s="68" customFormat="1" ht="30" customHeight="1">
      <c r="A2030" s="33">
        <v>4</v>
      </c>
      <c r="B2030" s="341" t="s">
        <v>5</v>
      </c>
      <c r="C2030" s="296"/>
      <c r="D2030" s="296"/>
      <c r="E2030" s="339"/>
    </row>
    <row r="2031" spans="1:11" s="68" customFormat="1" ht="30" customHeight="1">
      <c r="A2031" s="107"/>
      <c r="B2031" s="342"/>
      <c r="C2031" s="296"/>
      <c r="D2031" s="296"/>
      <c r="E2031" s="339"/>
    </row>
    <row r="2032" spans="1:11" s="68" customFormat="1" ht="30" customHeight="1">
      <c r="A2032" s="107">
        <v>5</v>
      </c>
      <c r="B2032" s="343" t="s">
        <v>726</v>
      </c>
      <c r="C2032" s="296"/>
      <c r="D2032" s="296"/>
      <c r="E2032" s="339"/>
    </row>
    <row r="2033" spans="1:5" s="68" customFormat="1" ht="30" customHeight="1">
      <c r="A2033" s="107"/>
      <c r="B2033" s="344"/>
      <c r="C2033" s="296"/>
      <c r="D2033" s="296"/>
      <c r="E2033" s="339"/>
    </row>
    <row r="2034" spans="1:5" s="68" customFormat="1" ht="30" customHeight="1">
      <c r="A2034" s="33">
        <v>6</v>
      </c>
      <c r="B2034" s="343" t="s">
        <v>727</v>
      </c>
      <c r="C2034" s="296"/>
      <c r="D2034" s="296"/>
      <c r="E2034" s="339"/>
    </row>
    <row r="2035" spans="1:5" s="68" customFormat="1" ht="30" customHeight="1">
      <c r="A2035" s="107"/>
      <c r="B2035" s="344"/>
      <c r="C2035" s="296"/>
      <c r="D2035" s="296"/>
      <c r="E2035" s="339"/>
    </row>
    <row r="2036" spans="1:5" s="68" customFormat="1" ht="30" customHeight="1">
      <c r="A2036" s="107">
        <v>7</v>
      </c>
      <c r="B2036" s="341" t="s">
        <v>8</v>
      </c>
      <c r="C2036" s="296" t="s">
        <v>711</v>
      </c>
      <c r="D2036" s="296"/>
      <c r="E2036" s="339"/>
    </row>
    <row r="2037" spans="1:5" s="68" customFormat="1" ht="30" customHeight="1">
      <c r="A2037" s="107"/>
      <c r="B2037" s="342"/>
      <c r="C2037" s="296"/>
      <c r="D2037" s="296"/>
      <c r="E2037" s="339"/>
    </row>
    <row r="2038" spans="1:5" s="68" customFormat="1" ht="30" customHeight="1">
      <c r="A2038" s="33">
        <v>8</v>
      </c>
      <c r="B2038" s="341" t="s">
        <v>9</v>
      </c>
      <c r="C2038" s="296"/>
      <c r="D2038" s="296"/>
      <c r="E2038" s="339"/>
    </row>
    <row r="2039" spans="1:5" s="68" customFormat="1" ht="30" customHeight="1">
      <c r="A2039" s="107"/>
      <c r="B2039" s="342"/>
      <c r="C2039" s="296"/>
      <c r="D2039" s="296"/>
      <c r="E2039" s="339"/>
    </row>
    <row r="2040" spans="1:5" s="68" customFormat="1" ht="30" customHeight="1">
      <c r="A2040" s="107">
        <v>9</v>
      </c>
      <c r="B2040" s="341" t="s">
        <v>10</v>
      </c>
      <c r="C2040" s="296"/>
      <c r="D2040" s="296"/>
      <c r="E2040" s="339"/>
    </row>
    <row r="2041" spans="1:5" s="68" customFormat="1" ht="30" customHeight="1">
      <c r="A2041" s="107"/>
      <c r="B2041" s="342"/>
      <c r="C2041" s="296"/>
      <c r="D2041" s="296"/>
      <c r="E2041" s="339"/>
    </row>
    <row r="2042" spans="1:5" s="68" customFormat="1" ht="30" customHeight="1">
      <c r="A2042" s="107">
        <v>10</v>
      </c>
      <c r="B2042" s="100" t="s">
        <v>65</v>
      </c>
      <c r="C2042" s="296">
        <f>VLOOKUP(E2020,PragNondi!$B$9:$J$78,7,0)</f>
        <v>0</v>
      </c>
      <c r="D2042" s="296"/>
      <c r="E2042" s="339"/>
    </row>
    <row r="2043" spans="1:5" s="68" customFormat="1" ht="30" customHeight="1">
      <c r="A2043" s="107">
        <v>11</v>
      </c>
      <c r="B2043" s="100" t="s">
        <v>74</v>
      </c>
      <c r="C2043" s="296">
        <f>VLOOKUP(E2020,PragNondi!$B$9:$J$78,8,0)</f>
        <v>0</v>
      </c>
      <c r="D2043" s="296"/>
      <c r="E2043" s="339"/>
    </row>
    <row r="2044" spans="1:5" s="68" customFormat="1" ht="30" customHeight="1">
      <c r="A2044" s="107">
        <v>12</v>
      </c>
      <c r="B2044" s="100" t="s">
        <v>75</v>
      </c>
      <c r="C2044" s="296">
        <f>VLOOKUP(E2020,PragNondi!$B$9:$J$78,9,0)</f>
        <v>0</v>
      </c>
      <c r="D2044" s="296"/>
      <c r="E2044" s="339"/>
    </row>
    <row r="2045" spans="1:5" s="68" customFormat="1" ht="30" customHeight="1" thickBot="1">
      <c r="A2045" s="108">
        <v>13</v>
      </c>
      <c r="B2045" s="109" t="s">
        <v>76</v>
      </c>
      <c r="C2045" s="289" t="s">
        <v>823</v>
      </c>
      <c r="D2045" s="289"/>
      <c r="E2045" s="340"/>
    </row>
    <row r="2046" spans="1:5" s="68" customFormat="1" ht="30" customHeight="1" thickBot="1"/>
    <row r="2047" spans="1:5" ht="28.5" customHeight="1">
      <c r="A2047" s="101"/>
      <c r="B2047" s="345" t="s">
        <v>1231</v>
      </c>
      <c r="C2047" s="345"/>
      <c r="D2047" s="345"/>
      <c r="E2047" s="346"/>
    </row>
    <row r="2048" spans="1:5" ht="20.25" customHeight="1">
      <c r="A2048" s="102"/>
      <c r="B2048" s="347" t="str">
        <f>students!$G$2</f>
        <v xml:space="preserve">जिल्हा परिषद प्राथमिक शाळा कोपर्डे </v>
      </c>
      <c r="C2048" s="347"/>
      <c r="D2048" s="347"/>
      <c r="E2048" s="348"/>
    </row>
    <row r="2049" spans="1:11" ht="5.25" customHeight="1" thickBot="1">
      <c r="A2049" s="103"/>
      <c r="B2049" s="64"/>
      <c r="C2049" s="349"/>
      <c r="D2049" s="349"/>
      <c r="E2049" s="104"/>
    </row>
    <row r="2050" spans="1:11" ht="20.25" customHeight="1" thickBot="1">
      <c r="A2050" s="102"/>
      <c r="B2050" s="65" t="s">
        <v>52</v>
      </c>
      <c r="C2050" s="350">
        <f>VLOOKUP(E2051,students!$B$8:$D$77,3,0)</f>
        <v>0</v>
      </c>
      <c r="D2050" s="350"/>
      <c r="E2050" s="105" t="s">
        <v>760</v>
      </c>
      <c r="H2050" s="112" t="s">
        <v>730</v>
      </c>
    </row>
    <row r="2051" spans="1:11" ht="20.25" customHeight="1">
      <c r="A2051" s="102"/>
      <c r="B2051" s="65" t="s">
        <v>28</v>
      </c>
      <c r="C2051" s="66" t="str">
        <f>students!$M$2</f>
        <v>पहिली</v>
      </c>
      <c r="D2051" s="65" t="s">
        <v>71</v>
      </c>
      <c r="E2051" s="110">
        <v>67</v>
      </c>
    </row>
    <row r="2052" spans="1:11" ht="6" customHeight="1">
      <c r="A2052" s="102"/>
      <c r="E2052" s="105"/>
    </row>
    <row r="2053" spans="1:11" s="68" customFormat="1" ht="28.5" customHeight="1">
      <c r="A2053" s="351" t="s">
        <v>728</v>
      </c>
      <c r="B2053" s="332"/>
      <c r="C2053" s="332"/>
      <c r="D2053" s="332"/>
      <c r="E2053" s="352"/>
      <c r="H2053" s="280" t="s">
        <v>731</v>
      </c>
      <c r="I2053" s="280"/>
      <c r="J2053" s="280"/>
    </row>
    <row r="2054" spans="1:11" s="68" customFormat="1" ht="16.5" customHeight="1">
      <c r="A2054" s="106"/>
      <c r="B2054" s="99" t="s">
        <v>60</v>
      </c>
      <c r="C2054" s="296" t="s">
        <v>72</v>
      </c>
      <c r="D2054" s="296"/>
      <c r="E2054" s="339"/>
      <c r="H2054" s="280"/>
      <c r="I2054" s="280"/>
      <c r="J2054" s="280"/>
    </row>
    <row r="2055" spans="1:11" s="68" customFormat="1" ht="30" customHeight="1">
      <c r="A2055" s="107">
        <v>1</v>
      </c>
      <c r="B2055" s="341" t="s">
        <v>73</v>
      </c>
      <c r="C2055" s="296" t="s">
        <v>695</v>
      </c>
      <c r="D2055" s="296"/>
      <c r="E2055" s="339"/>
      <c r="H2055" s="280"/>
      <c r="I2055" s="280"/>
      <c r="J2055" s="280"/>
    </row>
    <row r="2056" spans="1:11" s="68" customFormat="1" ht="30" customHeight="1">
      <c r="A2056" s="107"/>
      <c r="B2056" s="342"/>
      <c r="C2056" s="296" t="s">
        <v>702</v>
      </c>
      <c r="D2056" s="296"/>
      <c r="E2056" s="339"/>
    </row>
    <row r="2057" spans="1:11" s="68" customFormat="1" ht="30" customHeight="1">
      <c r="A2057" s="33">
        <v>2</v>
      </c>
      <c r="B2057" s="341" t="s">
        <v>3</v>
      </c>
      <c r="C2057" s="296" t="s">
        <v>697</v>
      </c>
      <c r="D2057" s="296"/>
      <c r="E2057" s="339"/>
      <c r="H2057" s="353" t="s">
        <v>736</v>
      </c>
      <c r="I2057" s="353"/>
      <c r="J2057" s="353"/>
      <c r="K2057" s="353"/>
    </row>
    <row r="2058" spans="1:11" s="68" customFormat="1" ht="30" customHeight="1">
      <c r="A2058" s="107"/>
      <c r="B2058" s="342"/>
      <c r="C2058" s="296"/>
      <c r="D2058" s="296"/>
      <c r="E2058" s="339"/>
      <c r="H2058" s="353"/>
      <c r="I2058" s="353"/>
      <c r="J2058" s="353"/>
      <c r="K2058" s="353"/>
    </row>
    <row r="2059" spans="1:11" s="68" customFormat="1" ht="30" customHeight="1">
      <c r="A2059" s="107">
        <v>3</v>
      </c>
      <c r="B2059" s="341" t="s">
        <v>4</v>
      </c>
      <c r="C2059" s="296"/>
      <c r="D2059" s="296"/>
      <c r="E2059" s="339"/>
      <c r="H2059" s="353"/>
      <c r="I2059" s="353"/>
      <c r="J2059" s="353"/>
      <c r="K2059" s="353"/>
    </row>
    <row r="2060" spans="1:11" s="68" customFormat="1" ht="30" customHeight="1">
      <c r="A2060" s="107"/>
      <c r="B2060" s="342"/>
      <c r="C2060" s="296" t="s">
        <v>762</v>
      </c>
      <c r="D2060" s="296"/>
      <c r="E2060" s="339"/>
    </row>
    <row r="2061" spans="1:11" s="68" customFormat="1" ht="30" customHeight="1">
      <c r="A2061" s="33">
        <v>4</v>
      </c>
      <c r="B2061" s="341" t="s">
        <v>5</v>
      </c>
      <c r="C2061" s="296"/>
      <c r="D2061" s="296"/>
      <c r="E2061" s="339"/>
    </row>
    <row r="2062" spans="1:11" s="68" customFormat="1" ht="30" customHeight="1">
      <c r="A2062" s="107"/>
      <c r="B2062" s="342"/>
      <c r="C2062" s="296"/>
      <c r="D2062" s="296"/>
      <c r="E2062" s="339"/>
    </row>
    <row r="2063" spans="1:11" s="68" customFormat="1" ht="30" customHeight="1">
      <c r="A2063" s="107">
        <v>5</v>
      </c>
      <c r="B2063" s="343" t="s">
        <v>726</v>
      </c>
      <c r="C2063" s="296"/>
      <c r="D2063" s="296"/>
      <c r="E2063" s="339"/>
    </row>
    <row r="2064" spans="1:11" s="68" customFormat="1" ht="30" customHeight="1">
      <c r="A2064" s="107"/>
      <c r="B2064" s="344"/>
      <c r="C2064" s="296"/>
      <c r="D2064" s="296"/>
      <c r="E2064" s="339"/>
    </row>
    <row r="2065" spans="1:5" s="68" customFormat="1" ht="30" customHeight="1">
      <c r="A2065" s="33">
        <v>6</v>
      </c>
      <c r="B2065" s="343" t="s">
        <v>727</v>
      </c>
      <c r="C2065" s="296"/>
      <c r="D2065" s="296"/>
      <c r="E2065" s="339"/>
    </row>
    <row r="2066" spans="1:5" s="68" customFormat="1" ht="30" customHeight="1">
      <c r="A2066" s="107"/>
      <c r="B2066" s="344"/>
      <c r="C2066" s="296"/>
      <c r="D2066" s="296"/>
      <c r="E2066" s="339"/>
    </row>
    <row r="2067" spans="1:5" s="68" customFormat="1" ht="30" customHeight="1">
      <c r="A2067" s="107">
        <v>7</v>
      </c>
      <c r="B2067" s="341" t="s">
        <v>8</v>
      </c>
      <c r="C2067" s="296" t="s">
        <v>711</v>
      </c>
      <c r="D2067" s="296"/>
      <c r="E2067" s="339"/>
    </row>
    <row r="2068" spans="1:5" s="68" customFormat="1" ht="30" customHeight="1">
      <c r="A2068" s="107"/>
      <c r="B2068" s="342"/>
      <c r="C2068" s="296"/>
      <c r="D2068" s="296"/>
      <c r="E2068" s="339"/>
    </row>
    <row r="2069" spans="1:5" s="68" customFormat="1" ht="30" customHeight="1">
      <c r="A2069" s="33">
        <v>8</v>
      </c>
      <c r="B2069" s="341" t="s">
        <v>9</v>
      </c>
      <c r="C2069" s="296"/>
      <c r="D2069" s="296"/>
      <c r="E2069" s="339"/>
    </row>
    <row r="2070" spans="1:5" s="68" customFormat="1" ht="30" customHeight="1">
      <c r="A2070" s="107"/>
      <c r="B2070" s="342"/>
      <c r="C2070" s="296"/>
      <c r="D2070" s="296"/>
      <c r="E2070" s="339"/>
    </row>
    <row r="2071" spans="1:5" s="68" customFormat="1" ht="30" customHeight="1">
      <c r="A2071" s="107">
        <v>9</v>
      </c>
      <c r="B2071" s="341" t="s">
        <v>10</v>
      </c>
      <c r="C2071" s="296"/>
      <c r="D2071" s="296"/>
      <c r="E2071" s="339"/>
    </row>
    <row r="2072" spans="1:5" s="68" customFormat="1" ht="30" customHeight="1">
      <c r="A2072" s="107"/>
      <c r="B2072" s="342"/>
      <c r="C2072" s="296"/>
      <c r="D2072" s="296"/>
      <c r="E2072" s="339"/>
    </row>
    <row r="2073" spans="1:5" s="68" customFormat="1" ht="30" customHeight="1">
      <c r="A2073" s="107">
        <v>10</v>
      </c>
      <c r="B2073" s="100" t="s">
        <v>65</v>
      </c>
      <c r="C2073" s="296">
        <f>VLOOKUP(E2051,PragNondi!$B$9:$J$78,7,0)</f>
        <v>0</v>
      </c>
      <c r="D2073" s="296"/>
      <c r="E2073" s="339"/>
    </row>
    <row r="2074" spans="1:5" s="68" customFormat="1" ht="30" customHeight="1">
      <c r="A2074" s="107">
        <v>11</v>
      </c>
      <c r="B2074" s="100" t="s">
        <v>74</v>
      </c>
      <c r="C2074" s="296">
        <f>VLOOKUP(E2051,PragNondi!$B$9:$J$78,8,0)</f>
        <v>0</v>
      </c>
      <c r="D2074" s="296"/>
      <c r="E2074" s="339"/>
    </row>
    <row r="2075" spans="1:5" s="68" customFormat="1" ht="30" customHeight="1">
      <c r="A2075" s="107">
        <v>12</v>
      </c>
      <c r="B2075" s="100" t="s">
        <v>75</v>
      </c>
      <c r="C2075" s="296">
        <f>VLOOKUP(E2051,PragNondi!$B$9:$J$78,9,0)</f>
        <v>0</v>
      </c>
      <c r="D2075" s="296"/>
      <c r="E2075" s="339"/>
    </row>
    <row r="2076" spans="1:5" s="68" customFormat="1" ht="30" customHeight="1" thickBot="1">
      <c r="A2076" s="108">
        <v>13</v>
      </c>
      <c r="B2076" s="109" t="s">
        <v>76</v>
      </c>
      <c r="C2076" s="289" t="s">
        <v>823</v>
      </c>
      <c r="D2076" s="289"/>
      <c r="E2076" s="340"/>
    </row>
    <row r="2077" spans="1:5" s="68" customFormat="1" ht="30" customHeight="1" thickBot="1"/>
    <row r="2078" spans="1:5" ht="28.5" customHeight="1">
      <c r="A2078" s="101"/>
      <c r="B2078" s="345" t="s">
        <v>1231</v>
      </c>
      <c r="C2078" s="345"/>
      <c r="D2078" s="345"/>
      <c r="E2078" s="346"/>
    </row>
    <row r="2079" spans="1:5" ht="20.25" customHeight="1">
      <c r="A2079" s="102"/>
      <c r="B2079" s="347" t="str">
        <f>students!$G$2</f>
        <v xml:space="preserve">जिल्हा परिषद प्राथमिक शाळा कोपर्डे </v>
      </c>
      <c r="C2079" s="347"/>
      <c r="D2079" s="347"/>
      <c r="E2079" s="348"/>
    </row>
    <row r="2080" spans="1:5" ht="5.25" customHeight="1" thickBot="1">
      <c r="A2080" s="103"/>
      <c r="B2080" s="64"/>
      <c r="C2080" s="349"/>
      <c r="D2080" s="349"/>
      <c r="E2080" s="104"/>
    </row>
    <row r="2081" spans="1:11" ht="20.25" customHeight="1" thickBot="1">
      <c r="A2081" s="102"/>
      <c r="B2081" s="65" t="s">
        <v>52</v>
      </c>
      <c r="C2081" s="350">
        <f>VLOOKUP(E2082,students!$B$8:$D$77,3,0)</f>
        <v>0</v>
      </c>
      <c r="D2081" s="350"/>
      <c r="E2081" s="105" t="s">
        <v>760</v>
      </c>
      <c r="H2081" s="112" t="s">
        <v>730</v>
      </c>
    </row>
    <row r="2082" spans="1:11" ht="20.25" customHeight="1">
      <c r="A2082" s="102"/>
      <c r="B2082" s="65" t="s">
        <v>28</v>
      </c>
      <c r="C2082" s="66" t="str">
        <f>students!$M$2</f>
        <v>पहिली</v>
      </c>
      <c r="D2082" s="65" t="s">
        <v>71</v>
      </c>
      <c r="E2082" s="110">
        <v>68</v>
      </c>
    </row>
    <row r="2083" spans="1:11" ht="6" customHeight="1">
      <c r="A2083" s="102"/>
      <c r="E2083" s="105"/>
    </row>
    <row r="2084" spans="1:11" s="68" customFormat="1" ht="28.5" customHeight="1">
      <c r="A2084" s="351" t="s">
        <v>728</v>
      </c>
      <c r="B2084" s="332"/>
      <c r="C2084" s="332"/>
      <c r="D2084" s="332"/>
      <c r="E2084" s="352"/>
      <c r="H2084" s="280" t="s">
        <v>731</v>
      </c>
      <c r="I2084" s="280"/>
      <c r="J2084" s="280"/>
    </row>
    <row r="2085" spans="1:11" s="68" customFormat="1" ht="16.5" customHeight="1">
      <c r="A2085" s="106"/>
      <c r="B2085" s="99" t="s">
        <v>60</v>
      </c>
      <c r="C2085" s="296" t="s">
        <v>72</v>
      </c>
      <c r="D2085" s="296"/>
      <c r="E2085" s="339"/>
      <c r="H2085" s="280"/>
      <c r="I2085" s="280"/>
      <c r="J2085" s="280"/>
    </row>
    <row r="2086" spans="1:11" s="68" customFormat="1" ht="30" customHeight="1">
      <c r="A2086" s="107">
        <v>1</v>
      </c>
      <c r="B2086" s="341" t="s">
        <v>73</v>
      </c>
      <c r="C2086" s="296" t="s">
        <v>695</v>
      </c>
      <c r="D2086" s="296"/>
      <c r="E2086" s="339"/>
      <c r="H2086" s="280"/>
      <c r="I2086" s="280"/>
      <c r="J2086" s="280"/>
    </row>
    <row r="2087" spans="1:11" s="68" customFormat="1" ht="30" customHeight="1">
      <c r="A2087" s="107"/>
      <c r="B2087" s="342"/>
      <c r="C2087" s="296" t="s">
        <v>702</v>
      </c>
      <c r="D2087" s="296"/>
      <c r="E2087" s="339"/>
    </row>
    <row r="2088" spans="1:11" s="68" customFormat="1" ht="30" customHeight="1">
      <c r="A2088" s="33">
        <v>2</v>
      </c>
      <c r="B2088" s="341" t="s">
        <v>3</v>
      </c>
      <c r="C2088" s="296" t="s">
        <v>697</v>
      </c>
      <c r="D2088" s="296"/>
      <c r="E2088" s="339"/>
      <c r="H2088" s="353" t="s">
        <v>736</v>
      </c>
      <c r="I2088" s="353"/>
      <c r="J2088" s="353"/>
      <c r="K2088" s="353"/>
    </row>
    <row r="2089" spans="1:11" s="68" customFormat="1" ht="30" customHeight="1">
      <c r="A2089" s="107"/>
      <c r="B2089" s="342"/>
      <c r="C2089" s="296"/>
      <c r="D2089" s="296"/>
      <c r="E2089" s="339"/>
      <c r="H2089" s="353"/>
      <c r="I2089" s="353"/>
      <c r="J2089" s="353"/>
      <c r="K2089" s="353"/>
    </row>
    <row r="2090" spans="1:11" s="68" customFormat="1" ht="30" customHeight="1">
      <c r="A2090" s="107">
        <v>3</v>
      </c>
      <c r="B2090" s="341" t="s">
        <v>4</v>
      </c>
      <c r="C2090" s="296"/>
      <c r="D2090" s="296"/>
      <c r="E2090" s="339"/>
      <c r="H2090" s="353"/>
      <c r="I2090" s="353"/>
      <c r="J2090" s="353"/>
      <c r="K2090" s="353"/>
    </row>
    <row r="2091" spans="1:11" s="68" customFormat="1" ht="30" customHeight="1">
      <c r="A2091" s="107"/>
      <c r="B2091" s="342"/>
      <c r="C2091" s="296" t="s">
        <v>762</v>
      </c>
      <c r="D2091" s="296"/>
      <c r="E2091" s="339"/>
    </row>
    <row r="2092" spans="1:11" s="68" customFormat="1" ht="30" customHeight="1">
      <c r="A2092" s="33">
        <v>4</v>
      </c>
      <c r="B2092" s="341" t="s">
        <v>5</v>
      </c>
      <c r="C2092" s="296"/>
      <c r="D2092" s="296"/>
      <c r="E2092" s="339"/>
    </row>
    <row r="2093" spans="1:11" s="68" customFormat="1" ht="30" customHeight="1">
      <c r="A2093" s="107"/>
      <c r="B2093" s="342"/>
      <c r="C2093" s="296"/>
      <c r="D2093" s="296"/>
      <c r="E2093" s="339"/>
    </row>
    <row r="2094" spans="1:11" s="68" customFormat="1" ht="30" customHeight="1">
      <c r="A2094" s="107">
        <v>5</v>
      </c>
      <c r="B2094" s="343" t="s">
        <v>726</v>
      </c>
      <c r="C2094" s="296"/>
      <c r="D2094" s="296"/>
      <c r="E2094" s="339"/>
    </row>
    <row r="2095" spans="1:11" s="68" customFormat="1" ht="30" customHeight="1">
      <c r="A2095" s="107"/>
      <c r="B2095" s="344"/>
      <c r="C2095" s="296"/>
      <c r="D2095" s="296"/>
      <c r="E2095" s="339"/>
    </row>
    <row r="2096" spans="1:11" s="68" customFormat="1" ht="30" customHeight="1">
      <c r="A2096" s="33">
        <v>6</v>
      </c>
      <c r="B2096" s="343" t="s">
        <v>727</v>
      </c>
      <c r="C2096" s="296"/>
      <c r="D2096" s="296"/>
      <c r="E2096" s="339"/>
    </row>
    <row r="2097" spans="1:8" s="68" customFormat="1" ht="30" customHeight="1">
      <c r="A2097" s="107"/>
      <c r="B2097" s="344"/>
      <c r="C2097" s="296"/>
      <c r="D2097" s="296"/>
      <c r="E2097" s="339"/>
    </row>
    <row r="2098" spans="1:8" s="68" customFormat="1" ht="30" customHeight="1">
      <c r="A2098" s="107">
        <v>7</v>
      </c>
      <c r="B2098" s="341" t="s">
        <v>8</v>
      </c>
      <c r="C2098" s="296" t="s">
        <v>711</v>
      </c>
      <c r="D2098" s="296"/>
      <c r="E2098" s="339"/>
    </row>
    <row r="2099" spans="1:8" s="68" customFormat="1" ht="30" customHeight="1">
      <c r="A2099" s="107"/>
      <c r="B2099" s="342"/>
      <c r="C2099" s="296"/>
      <c r="D2099" s="296"/>
      <c r="E2099" s="339"/>
    </row>
    <row r="2100" spans="1:8" s="68" customFormat="1" ht="30" customHeight="1">
      <c r="A2100" s="33">
        <v>8</v>
      </c>
      <c r="B2100" s="341" t="s">
        <v>9</v>
      </c>
      <c r="C2100" s="296"/>
      <c r="D2100" s="296"/>
      <c r="E2100" s="339"/>
    </row>
    <row r="2101" spans="1:8" s="68" customFormat="1" ht="30" customHeight="1">
      <c r="A2101" s="107"/>
      <c r="B2101" s="342"/>
      <c r="C2101" s="296"/>
      <c r="D2101" s="296"/>
      <c r="E2101" s="339"/>
    </row>
    <row r="2102" spans="1:8" s="68" customFormat="1" ht="30" customHeight="1">
      <c r="A2102" s="107">
        <v>9</v>
      </c>
      <c r="B2102" s="341" t="s">
        <v>10</v>
      </c>
      <c r="C2102" s="296"/>
      <c r="D2102" s="296"/>
      <c r="E2102" s="339"/>
    </row>
    <row r="2103" spans="1:8" s="68" customFormat="1" ht="30" customHeight="1">
      <c r="A2103" s="107"/>
      <c r="B2103" s="342"/>
      <c r="C2103" s="296"/>
      <c r="D2103" s="296"/>
      <c r="E2103" s="339"/>
    </row>
    <row r="2104" spans="1:8" s="68" customFormat="1" ht="30" customHeight="1">
      <c r="A2104" s="107">
        <v>10</v>
      </c>
      <c r="B2104" s="100" t="s">
        <v>65</v>
      </c>
      <c r="C2104" s="296">
        <f>VLOOKUP(E2082,PragNondi!$B$9:$J$78,7,0)</f>
        <v>0</v>
      </c>
      <c r="D2104" s="296"/>
      <c r="E2104" s="339"/>
    </row>
    <row r="2105" spans="1:8" s="68" customFormat="1" ht="30" customHeight="1">
      <c r="A2105" s="107">
        <v>11</v>
      </c>
      <c r="B2105" s="100" t="s">
        <v>74</v>
      </c>
      <c r="C2105" s="296">
        <f>VLOOKUP(E2082,PragNondi!$B$9:$J$78,8,0)</f>
        <v>0</v>
      </c>
      <c r="D2105" s="296"/>
      <c r="E2105" s="339"/>
    </row>
    <row r="2106" spans="1:8" s="68" customFormat="1" ht="30" customHeight="1">
      <c r="A2106" s="107">
        <v>12</v>
      </c>
      <c r="B2106" s="100" t="s">
        <v>75</v>
      </c>
      <c r="C2106" s="296">
        <f>VLOOKUP(E2082,PragNondi!$B$9:$J$78,9,0)</f>
        <v>0</v>
      </c>
      <c r="D2106" s="296"/>
      <c r="E2106" s="339"/>
    </row>
    <row r="2107" spans="1:8" s="68" customFormat="1" ht="30" customHeight="1" thickBot="1">
      <c r="A2107" s="108">
        <v>13</v>
      </c>
      <c r="B2107" s="109" t="s">
        <v>76</v>
      </c>
      <c r="C2107" s="289" t="s">
        <v>823</v>
      </c>
      <c r="D2107" s="289"/>
      <c r="E2107" s="340"/>
    </row>
    <row r="2108" spans="1:8" s="68" customFormat="1" ht="30" customHeight="1" thickBot="1"/>
    <row r="2109" spans="1:8" ht="28.5" customHeight="1">
      <c r="A2109" s="101"/>
      <c r="B2109" s="345" t="s">
        <v>1231</v>
      </c>
      <c r="C2109" s="345"/>
      <c r="D2109" s="345"/>
      <c r="E2109" s="346"/>
    </row>
    <row r="2110" spans="1:8" ht="20.25" customHeight="1">
      <c r="A2110" s="102"/>
      <c r="B2110" s="347" t="str">
        <f>students!$G$2</f>
        <v xml:space="preserve">जिल्हा परिषद प्राथमिक शाळा कोपर्डे </v>
      </c>
      <c r="C2110" s="347"/>
      <c r="D2110" s="347"/>
      <c r="E2110" s="348"/>
    </row>
    <row r="2111" spans="1:8" ht="5.25" customHeight="1" thickBot="1">
      <c r="A2111" s="103"/>
      <c r="B2111" s="64"/>
      <c r="C2111" s="349"/>
      <c r="D2111" s="349"/>
      <c r="E2111" s="104"/>
    </row>
    <row r="2112" spans="1:8" ht="20.25" customHeight="1" thickBot="1">
      <c r="A2112" s="102"/>
      <c r="B2112" s="65" t="s">
        <v>52</v>
      </c>
      <c r="C2112" s="350">
        <f>VLOOKUP(E2113,students!$B$8:$D$77,3,0)</f>
        <v>0</v>
      </c>
      <c r="D2112" s="350"/>
      <c r="E2112" s="105" t="s">
        <v>760</v>
      </c>
      <c r="H2112" s="112" t="s">
        <v>730</v>
      </c>
    </row>
    <row r="2113" spans="1:11" ht="20.25" customHeight="1">
      <c r="A2113" s="102"/>
      <c r="B2113" s="65" t="s">
        <v>28</v>
      </c>
      <c r="C2113" s="66" t="str">
        <f>students!$M$2</f>
        <v>पहिली</v>
      </c>
      <c r="D2113" s="65" t="s">
        <v>71</v>
      </c>
      <c r="E2113" s="110">
        <v>69</v>
      </c>
    </row>
    <row r="2114" spans="1:11" ht="6" customHeight="1">
      <c r="A2114" s="102"/>
      <c r="E2114" s="105"/>
    </row>
    <row r="2115" spans="1:11" s="68" customFormat="1" ht="28.5" customHeight="1">
      <c r="A2115" s="351" t="s">
        <v>728</v>
      </c>
      <c r="B2115" s="332"/>
      <c r="C2115" s="332"/>
      <c r="D2115" s="332"/>
      <c r="E2115" s="352"/>
      <c r="H2115" s="280" t="s">
        <v>731</v>
      </c>
      <c r="I2115" s="280"/>
      <c r="J2115" s="280"/>
    </row>
    <row r="2116" spans="1:11" s="68" customFormat="1" ht="16.5" customHeight="1">
      <c r="A2116" s="106"/>
      <c r="B2116" s="99" t="s">
        <v>60</v>
      </c>
      <c r="C2116" s="296" t="s">
        <v>72</v>
      </c>
      <c r="D2116" s="296"/>
      <c r="E2116" s="339"/>
      <c r="H2116" s="280"/>
      <c r="I2116" s="280"/>
      <c r="J2116" s="280"/>
    </row>
    <row r="2117" spans="1:11" s="68" customFormat="1" ht="30" customHeight="1">
      <c r="A2117" s="107">
        <v>1</v>
      </c>
      <c r="B2117" s="341" t="s">
        <v>73</v>
      </c>
      <c r="C2117" s="296" t="s">
        <v>695</v>
      </c>
      <c r="D2117" s="296"/>
      <c r="E2117" s="339"/>
      <c r="H2117" s="280"/>
      <c r="I2117" s="280"/>
      <c r="J2117" s="280"/>
    </row>
    <row r="2118" spans="1:11" s="68" customFormat="1" ht="30" customHeight="1">
      <c r="A2118" s="107"/>
      <c r="B2118" s="342"/>
      <c r="C2118" s="296" t="s">
        <v>702</v>
      </c>
      <c r="D2118" s="296"/>
      <c r="E2118" s="339"/>
    </row>
    <row r="2119" spans="1:11" s="68" customFormat="1" ht="30" customHeight="1">
      <c r="A2119" s="33">
        <v>2</v>
      </c>
      <c r="B2119" s="341" t="s">
        <v>3</v>
      </c>
      <c r="C2119" s="296" t="s">
        <v>697</v>
      </c>
      <c r="D2119" s="296"/>
      <c r="E2119" s="339"/>
      <c r="H2119" s="353" t="s">
        <v>736</v>
      </c>
      <c r="I2119" s="353"/>
      <c r="J2119" s="353"/>
      <c r="K2119" s="353"/>
    </row>
    <row r="2120" spans="1:11" s="68" customFormat="1" ht="30" customHeight="1">
      <c r="A2120" s="107"/>
      <c r="B2120" s="342"/>
      <c r="C2120" s="296"/>
      <c r="D2120" s="296"/>
      <c r="E2120" s="339"/>
      <c r="H2120" s="353"/>
      <c r="I2120" s="353"/>
      <c r="J2120" s="353"/>
      <c r="K2120" s="353"/>
    </row>
    <row r="2121" spans="1:11" s="68" customFormat="1" ht="30" customHeight="1">
      <c r="A2121" s="107">
        <v>3</v>
      </c>
      <c r="B2121" s="341" t="s">
        <v>4</v>
      </c>
      <c r="C2121" s="296"/>
      <c r="D2121" s="296"/>
      <c r="E2121" s="339"/>
      <c r="H2121" s="353"/>
      <c r="I2121" s="353"/>
      <c r="J2121" s="353"/>
      <c r="K2121" s="353"/>
    </row>
    <row r="2122" spans="1:11" s="68" customFormat="1" ht="30" customHeight="1">
      <c r="A2122" s="107"/>
      <c r="B2122" s="342"/>
      <c r="C2122" s="296" t="s">
        <v>762</v>
      </c>
      <c r="D2122" s="296"/>
      <c r="E2122" s="339"/>
    </row>
    <row r="2123" spans="1:11" s="68" customFormat="1" ht="30" customHeight="1">
      <c r="A2123" s="33">
        <v>4</v>
      </c>
      <c r="B2123" s="341" t="s">
        <v>5</v>
      </c>
      <c r="C2123" s="296"/>
      <c r="D2123" s="296"/>
      <c r="E2123" s="339"/>
    </row>
    <row r="2124" spans="1:11" s="68" customFormat="1" ht="30" customHeight="1">
      <c r="A2124" s="107"/>
      <c r="B2124" s="342"/>
      <c r="C2124" s="296"/>
      <c r="D2124" s="296"/>
      <c r="E2124" s="339"/>
    </row>
    <row r="2125" spans="1:11" s="68" customFormat="1" ht="30" customHeight="1">
      <c r="A2125" s="107">
        <v>5</v>
      </c>
      <c r="B2125" s="343" t="s">
        <v>726</v>
      </c>
      <c r="C2125" s="296"/>
      <c r="D2125" s="296"/>
      <c r="E2125" s="339"/>
    </row>
    <row r="2126" spans="1:11" s="68" customFormat="1" ht="30" customHeight="1">
      <c r="A2126" s="107"/>
      <c r="B2126" s="344"/>
      <c r="C2126" s="296"/>
      <c r="D2126" s="296"/>
      <c r="E2126" s="339"/>
    </row>
    <row r="2127" spans="1:11" s="68" customFormat="1" ht="30" customHeight="1">
      <c r="A2127" s="33">
        <v>6</v>
      </c>
      <c r="B2127" s="343" t="s">
        <v>727</v>
      </c>
      <c r="C2127" s="296"/>
      <c r="D2127" s="296"/>
      <c r="E2127" s="339"/>
    </row>
    <row r="2128" spans="1:11" s="68" customFormat="1" ht="30" customHeight="1">
      <c r="A2128" s="107"/>
      <c r="B2128" s="344"/>
      <c r="C2128" s="296"/>
      <c r="D2128" s="296"/>
      <c r="E2128" s="339"/>
    </row>
    <row r="2129" spans="1:8" s="68" customFormat="1" ht="30" customHeight="1">
      <c r="A2129" s="107">
        <v>7</v>
      </c>
      <c r="B2129" s="341" t="s">
        <v>8</v>
      </c>
      <c r="C2129" s="296" t="s">
        <v>711</v>
      </c>
      <c r="D2129" s="296"/>
      <c r="E2129" s="339"/>
    </row>
    <row r="2130" spans="1:8" s="68" customFormat="1" ht="30" customHeight="1">
      <c r="A2130" s="107"/>
      <c r="B2130" s="342"/>
      <c r="C2130" s="296"/>
      <c r="D2130" s="296"/>
      <c r="E2130" s="339"/>
    </row>
    <row r="2131" spans="1:8" s="68" customFormat="1" ht="30" customHeight="1">
      <c r="A2131" s="33">
        <v>8</v>
      </c>
      <c r="B2131" s="341" t="s">
        <v>9</v>
      </c>
      <c r="C2131" s="296"/>
      <c r="D2131" s="296"/>
      <c r="E2131" s="339"/>
    </row>
    <row r="2132" spans="1:8" s="68" customFormat="1" ht="30" customHeight="1">
      <c r="A2132" s="107"/>
      <c r="B2132" s="342"/>
      <c r="C2132" s="296"/>
      <c r="D2132" s="296"/>
      <c r="E2132" s="339"/>
    </row>
    <row r="2133" spans="1:8" s="68" customFormat="1" ht="30" customHeight="1">
      <c r="A2133" s="107">
        <v>9</v>
      </c>
      <c r="B2133" s="341" t="s">
        <v>10</v>
      </c>
      <c r="C2133" s="296"/>
      <c r="D2133" s="296"/>
      <c r="E2133" s="339"/>
    </row>
    <row r="2134" spans="1:8" s="68" customFormat="1" ht="30" customHeight="1">
      <c r="A2134" s="107"/>
      <c r="B2134" s="342"/>
      <c r="C2134" s="296"/>
      <c r="D2134" s="296"/>
      <c r="E2134" s="339"/>
    </row>
    <row r="2135" spans="1:8" s="68" customFormat="1" ht="30" customHeight="1">
      <c r="A2135" s="107">
        <v>10</v>
      </c>
      <c r="B2135" s="100" t="s">
        <v>65</v>
      </c>
      <c r="C2135" s="296">
        <f>VLOOKUP(E2113,PragNondi!$B$9:$J$78,7,0)</f>
        <v>0</v>
      </c>
      <c r="D2135" s="296"/>
      <c r="E2135" s="339"/>
    </row>
    <row r="2136" spans="1:8" s="68" customFormat="1" ht="30" customHeight="1">
      <c r="A2136" s="107">
        <v>11</v>
      </c>
      <c r="B2136" s="100" t="s">
        <v>74</v>
      </c>
      <c r="C2136" s="296">
        <f>VLOOKUP(E2113,PragNondi!$B$9:$J$78,8,0)</f>
        <v>0</v>
      </c>
      <c r="D2136" s="296"/>
      <c r="E2136" s="339"/>
    </row>
    <row r="2137" spans="1:8" s="68" customFormat="1" ht="30" customHeight="1">
      <c r="A2137" s="107">
        <v>12</v>
      </c>
      <c r="B2137" s="100" t="s">
        <v>75</v>
      </c>
      <c r="C2137" s="296">
        <f>VLOOKUP(E2113,PragNondi!$B$9:$J$78,9,0)</f>
        <v>0</v>
      </c>
      <c r="D2137" s="296"/>
      <c r="E2137" s="339"/>
    </row>
    <row r="2138" spans="1:8" s="68" customFormat="1" ht="30" customHeight="1" thickBot="1">
      <c r="A2138" s="108">
        <v>13</v>
      </c>
      <c r="B2138" s="109" t="s">
        <v>76</v>
      </c>
      <c r="C2138" s="289" t="s">
        <v>823</v>
      </c>
      <c r="D2138" s="289"/>
      <c r="E2138" s="340"/>
    </row>
    <row r="2139" spans="1:8" s="68" customFormat="1" ht="30" customHeight="1" thickBot="1"/>
    <row r="2140" spans="1:8" ht="28.5" customHeight="1">
      <c r="A2140" s="101"/>
      <c r="B2140" s="345" t="s">
        <v>1231</v>
      </c>
      <c r="C2140" s="345"/>
      <c r="D2140" s="345"/>
      <c r="E2140" s="346"/>
    </row>
    <row r="2141" spans="1:8" ht="20.25" customHeight="1">
      <c r="A2141" s="102"/>
      <c r="B2141" s="347" t="str">
        <f>students!$G$2</f>
        <v xml:space="preserve">जिल्हा परिषद प्राथमिक शाळा कोपर्डे </v>
      </c>
      <c r="C2141" s="347"/>
      <c r="D2141" s="347"/>
      <c r="E2141" s="348"/>
    </row>
    <row r="2142" spans="1:8" ht="5.25" customHeight="1" thickBot="1">
      <c r="A2142" s="103"/>
      <c r="B2142" s="64"/>
      <c r="C2142" s="349"/>
      <c r="D2142" s="349"/>
      <c r="E2142" s="104"/>
    </row>
    <row r="2143" spans="1:8" ht="20.25" customHeight="1" thickBot="1">
      <c r="A2143" s="102"/>
      <c r="B2143" s="65" t="s">
        <v>52</v>
      </c>
      <c r="C2143" s="350" t="str">
        <f>VLOOKUP(E2144,students!$B$8:$D$77,3,0)</f>
        <v xml:space="preserve">अनिशा पंकज रासकर </v>
      </c>
      <c r="D2143" s="350"/>
      <c r="E2143" s="105" t="s">
        <v>760</v>
      </c>
      <c r="H2143" s="112" t="s">
        <v>730</v>
      </c>
    </row>
    <row r="2144" spans="1:8" ht="20.25" customHeight="1">
      <c r="A2144" s="102"/>
      <c r="B2144" s="65" t="s">
        <v>28</v>
      </c>
      <c r="C2144" s="66" t="str">
        <f>students!$M$2</f>
        <v>पहिली</v>
      </c>
      <c r="D2144" s="65" t="s">
        <v>71</v>
      </c>
      <c r="E2144" s="110">
        <v>70</v>
      </c>
    </row>
    <row r="2145" spans="1:11" ht="6" customHeight="1">
      <c r="A2145" s="102"/>
      <c r="E2145" s="105"/>
    </row>
    <row r="2146" spans="1:11" s="68" customFormat="1" ht="28.5" customHeight="1">
      <c r="A2146" s="351" t="s">
        <v>728</v>
      </c>
      <c r="B2146" s="332"/>
      <c r="C2146" s="332"/>
      <c r="D2146" s="332"/>
      <c r="E2146" s="352"/>
      <c r="H2146" s="280" t="s">
        <v>731</v>
      </c>
      <c r="I2146" s="280"/>
      <c r="J2146" s="280"/>
    </row>
    <row r="2147" spans="1:11" s="68" customFormat="1" ht="16.5" customHeight="1">
      <c r="A2147" s="106"/>
      <c r="B2147" s="99" t="s">
        <v>60</v>
      </c>
      <c r="C2147" s="296" t="s">
        <v>72</v>
      </c>
      <c r="D2147" s="296"/>
      <c r="E2147" s="339"/>
      <c r="H2147" s="280"/>
      <c r="I2147" s="280"/>
      <c r="J2147" s="280"/>
    </row>
    <row r="2148" spans="1:11" s="68" customFormat="1" ht="30" customHeight="1">
      <c r="A2148" s="107">
        <v>1</v>
      </c>
      <c r="B2148" s="341" t="s">
        <v>73</v>
      </c>
      <c r="C2148" s="296" t="s">
        <v>695</v>
      </c>
      <c r="D2148" s="296"/>
      <c r="E2148" s="339"/>
      <c r="H2148" s="280"/>
      <c r="I2148" s="280"/>
      <c r="J2148" s="280"/>
    </row>
    <row r="2149" spans="1:11" s="68" customFormat="1" ht="30" customHeight="1">
      <c r="A2149" s="107"/>
      <c r="B2149" s="342"/>
      <c r="C2149" s="296" t="s">
        <v>702</v>
      </c>
      <c r="D2149" s="296"/>
      <c r="E2149" s="339"/>
    </row>
    <row r="2150" spans="1:11" s="68" customFormat="1" ht="30" customHeight="1">
      <c r="A2150" s="33">
        <v>2</v>
      </c>
      <c r="B2150" s="341" t="s">
        <v>3</v>
      </c>
      <c r="C2150" s="296" t="s">
        <v>697</v>
      </c>
      <c r="D2150" s="296"/>
      <c r="E2150" s="339"/>
      <c r="H2150" s="353" t="s">
        <v>736</v>
      </c>
      <c r="I2150" s="353"/>
      <c r="J2150" s="353"/>
      <c r="K2150" s="353"/>
    </row>
    <row r="2151" spans="1:11" s="68" customFormat="1" ht="30" customHeight="1">
      <c r="A2151" s="107"/>
      <c r="B2151" s="342"/>
      <c r="C2151" s="296"/>
      <c r="D2151" s="296"/>
      <c r="E2151" s="339"/>
      <c r="H2151" s="353"/>
      <c r="I2151" s="353"/>
      <c r="J2151" s="353"/>
      <c r="K2151" s="353"/>
    </row>
    <row r="2152" spans="1:11" s="68" customFormat="1" ht="30" customHeight="1">
      <c r="A2152" s="107">
        <v>3</v>
      </c>
      <c r="B2152" s="341" t="s">
        <v>4</v>
      </c>
      <c r="C2152" s="296"/>
      <c r="D2152" s="296"/>
      <c r="E2152" s="339"/>
      <c r="H2152" s="353"/>
      <c r="I2152" s="353"/>
      <c r="J2152" s="353"/>
      <c r="K2152" s="353"/>
    </row>
    <row r="2153" spans="1:11" s="68" customFormat="1" ht="30" customHeight="1">
      <c r="A2153" s="107"/>
      <c r="B2153" s="342"/>
      <c r="C2153" s="296" t="s">
        <v>762</v>
      </c>
      <c r="D2153" s="296"/>
      <c r="E2153" s="339"/>
    </row>
    <row r="2154" spans="1:11" s="68" customFormat="1" ht="30" customHeight="1">
      <c r="A2154" s="33">
        <v>4</v>
      </c>
      <c r="B2154" s="341" t="s">
        <v>5</v>
      </c>
      <c r="C2154" s="296"/>
      <c r="D2154" s="296"/>
      <c r="E2154" s="339"/>
    </row>
    <row r="2155" spans="1:11" s="68" customFormat="1" ht="30" customHeight="1">
      <c r="A2155" s="107"/>
      <c r="B2155" s="342"/>
      <c r="C2155" s="296"/>
      <c r="D2155" s="296"/>
      <c r="E2155" s="339"/>
    </row>
    <row r="2156" spans="1:11" s="68" customFormat="1" ht="30" customHeight="1">
      <c r="A2156" s="107">
        <v>5</v>
      </c>
      <c r="B2156" s="343" t="s">
        <v>726</v>
      </c>
      <c r="C2156" s="296"/>
      <c r="D2156" s="296"/>
      <c r="E2156" s="339"/>
    </row>
    <row r="2157" spans="1:11" s="68" customFormat="1" ht="30" customHeight="1">
      <c r="A2157" s="107"/>
      <c r="B2157" s="344"/>
      <c r="C2157" s="296"/>
      <c r="D2157" s="296"/>
      <c r="E2157" s="339"/>
    </row>
    <row r="2158" spans="1:11" s="68" customFormat="1" ht="30" customHeight="1">
      <c r="A2158" s="33">
        <v>6</v>
      </c>
      <c r="B2158" s="343" t="s">
        <v>727</v>
      </c>
      <c r="C2158" s="296"/>
      <c r="D2158" s="296"/>
      <c r="E2158" s="339"/>
    </row>
    <row r="2159" spans="1:11" s="68" customFormat="1" ht="30" customHeight="1">
      <c r="A2159" s="107"/>
      <c r="B2159" s="344"/>
      <c r="C2159" s="296"/>
      <c r="D2159" s="296"/>
      <c r="E2159" s="339"/>
    </row>
    <row r="2160" spans="1:11" s="68" customFormat="1" ht="30" customHeight="1">
      <c r="A2160" s="107">
        <v>7</v>
      </c>
      <c r="B2160" s="341" t="s">
        <v>8</v>
      </c>
      <c r="C2160" s="296" t="s">
        <v>711</v>
      </c>
      <c r="D2160" s="296"/>
      <c r="E2160" s="339"/>
    </row>
    <row r="2161" spans="1:5" s="68" customFormat="1" ht="30" customHeight="1">
      <c r="A2161" s="107"/>
      <c r="B2161" s="342"/>
      <c r="C2161" s="296"/>
      <c r="D2161" s="296"/>
      <c r="E2161" s="339"/>
    </row>
    <row r="2162" spans="1:5" s="68" customFormat="1" ht="30" customHeight="1">
      <c r="A2162" s="33">
        <v>8</v>
      </c>
      <c r="B2162" s="341" t="s">
        <v>9</v>
      </c>
      <c r="C2162" s="296"/>
      <c r="D2162" s="296"/>
      <c r="E2162" s="339"/>
    </row>
    <row r="2163" spans="1:5" s="68" customFormat="1" ht="30" customHeight="1">
      <c r="A2163" s="107"/>
      <c r="B2163" s="342"/>
      <c r="C2163" s="296"/>
      <c r="D2163" s="296"/>
      <c r="E2163" s="339"/>
    </row>
    <row r="2164" spans="1:5" s="68" customFormat="1" ht="30" customHeight="1">
      <c r="A2164" s="107">
        <v>9</v>
      </c>
      <c r="B2164" s="341" t="s">
        <v>10</v>
      </c>
      <c r="C2164" s="296"/>
      <c r="D2164" s="296"/>
      <c r="E2164" s="339"/>
    </row>
    <row r="2165" spans="1:5" s="68" customFormat="1" ht="30" customHeight="1">
      <c r="A2165" s="107"/>
      <c r="B2165" s="342"/>
      <c r="C2165" s="296"/>
      <c r="D2165" s="296"/>
      <c r="E2165" s="339"/>
    </row>
    <row r="2166" spans="1:5" s="68" customFormat="1" ht="30" customHeight="1">
      <c r="A2166" s="107">
        <v>10</v>
      </c>
      <c r="B2166" s="100" t="s">
        <v>65</v>
      </c>
      <c r="C2166" s="356">
        <f>VLOOKUP(E2144,PragNondi!$B$9:$J$78,4,0)</f>
        <v>0</v>
      </c>
      <c r="D2166" s="357"/>
      <c r="E2166" s="358"/>
    </row>
    <row r="2167" spans="1:5" s="68" customFormat="1" ht="30" customHeight="1">
      <c r="A2167" s="107">
        <v>11</v>
      </c>
      <c r="B2167" s="100" t="s">
        <v>74</v>
      </c>
      <c r="C2167" s="356">
        <f>VLOOKUP(E2144,PragNondi!$B$9:$J$78,5,0)</f>
        <v>0</v>
      </c>
      <c r="D2167" s="357"/>
      <c r="E2167" s="358"/>
    </row>
    <row r="2168" spans="1:5" s="68" customFormat="1" ht="30" customHeight="1">
      <c r="A2168" s="107">
        <v>12</v>
      </c>
      <c r="B2168" s="100" t="s">
        <v>75</v>
      </c>
      <c r="C2168" s="356">
        <f>VLOOKUP(E2144,PragNondi!$B$9:$J$78,6,0)</f>
        <v>0</v>
      </c>
      <c r="D2168" s="357"/>
      <c r="E2168" s="358"/>
    </row>
    <row r="2169" spans="1:5" s="68" customFormat="1" ht="30" customHeight="1" thickBot="1">
      <c r="A2169" s="108">
        <v>13</v>
      </c>
      <c r="B2169" s="109" t="s">
        <v>76</v>
      </c>
      <c r="C2169" s="289" t="s">
        <v>823</v>
      </c>
      <c r="D2169" s="289"/>
      <c r="E2169" s="340"/>
    </row>
  </sheetData>
  <mergeCells count="2731">
    <mergeCell ref="C10:E10"/>
    <mergeCell ref="B11:B12"/>
    <mergeCell ref="C11:E11"/>
    <mergeCell ref="H11:K13"/>
    <mergeCell ref="C12:E12"/>
    <mergeCell ref="B13:B14"/>
    <mergeCell ref="C13:E13"/>
    <mergeCell ref="C14:E14"/>
    <mergeCell ref="B1:E1"/>
    <mergeCell ref="H1:L1"/>
    <mergeCell ref="B2:E2"/>
    <mergeCell ref="C3:D3"/>
    <mergeCell ref="C4:D4"/>
    <mergeCell ref="A7:E7"/>
    <mergeCell ref="H7:J9"/>
    <mergeCell ref="C8:E8"/>
    <mergeCell ref="B9:B10"/>
    <mergeCell ref="C9:E9"/>
    <mergeCell ref="B23:B24"/>
    <mergeCell ref="C23:E23"/>
    <mergeCell ref="C24:E24"/>
    <mergeCell ref="B25:B26"/>
    <mergeCell ref="C25:E25"/>
    <mergeCell ref="C26:E26"/>
    <mergeCell ref="B19:B20"/>
    <mergeCell ref="C19:E19"/>
    <mergeCell ref="C20:E20"/>
    <mergeCell ref="B21:B22"/>
    <mergeCell ref="C21:E21"/>
    <mergeCell ref="C22:E22"/>
    <mergeCell ref="B15:B16"/>
    <mergeCell ref="C15:E15"/>
    <mergeCell ref="C16:E16"/>
    <mergeCell ref="B17:B18"/>
    <mergeCell ref="C17:E17"/>
    <mergeCell ref="C18:E18"/>
    <mergeCell ref="B42:B43"/>
    <mergeCell ref="C42:E42"/>
    <mergeCell ref="H42:K44"/>
    <mergeCell ref="C43:E43"/>
    <mergeCell ref="B44:B45"/>
    <mergeCell ref="C44:E44"/>
    <mergeCell ref="C45:E45"/>
    <mergeCell ref="C34:D34"/>
    <mergeCell ref="C35:D35"/>
    <mergeCell ref="A38:E38"/>
    <mergeCell ref="H38:J40"/>
    <mergeCell ref="C39:E39"/>
    <mergeCell ref="B40:B41"/>
    <mergeCell ref="C40:E40"/>
    <mergeCell ref="C41:E41"/>
    <mergeCell ref="C27:E27"/>
    <mergeCell ref="C28:E28"/>
    <mergeCell ref="C29:E29"/>
    <mergeCell ref="C30:E30"/>
    <mergeCell ref="B32:E32"/>
    <mergeCell ref="B33:E33"/>
    <mergeCell ref="B54:B55"/>
    <mergeCell ref="C54:E54"/>
    <mergeCell ref="C55:E55"/>
    <mergeCell ref="B56:B57"/>
    <mergeCell ref="C56:E56"/>
    <mergeCell ref="C57:E57"/>
    <mergeCell ref="B50:B51"/>
    <mergeCell ref="C50:E50"/>
    <mergeCell ref="C51:E51"/>
    <mergeCell ref="B52:B53"/>
    <mergeCell ref="C52:E52"/>
    <mergeCell ref="C53:E53"/>
    <mergeCell ref="B46:B47"/>
    <mergeCell ref="C46:E46"/>
    <mergeCell ref="C47:E47"/>
    <mergeCell ref="B48:B49"/>
    <mergeCell ref="C48:E48"/>
    <mergeCell ref="C49:E49"/>
    <mergeCell ref="B73:B74"/>
    <mergeCell ref="C73:E73"/>
    <mergeCell ref="H73:K75"/>
    <mergeCell ref="C74:E74"/>
    <mergeCell ref="B75:B76"/>
    <mergeCell ref="C75:E75"/>
    <mergeCell ref="C76:E76"/>
    <mergeCell ref="C65:D65"/>
    <mergeCell ref="C66:D66"/>
    <mergeCell ref="A69:E69"/>
    <mergeCell ref="H69:J71"/>
    <mergeCell ref="C70:E70"/>
    <mergeCell ref="B71:B72"/>
    <mergeCell ref="C71:E71"/>
    <mergeCell ref="C72:E72"/>
    <mergeCell ref="C58:E58"/>
    <mergeCell ref="C59:E59"/>
    <mergeCell ref="C60:E60"/>
    <mergeCell ref="C61:E61"/>
    <mergeCell ref="B63:E63"/>
    <mergeCell ref="B64:E64"/>
    <mergeCell ref="B85:B86"/>
    <mergeCell ref="C85:E85"/>
    <mergeCell ref="C86:E86"/>
    <mergeCell ref="B87:B88"/>
    <mergeCell ref="C87:E87"/>
    <mergeCell ref="C88:E88"/>
    <mergeCell ref="B81:B82"/>
    <mergeCell ref="C81:E81"/>
    <mergeCell ref="C82:E82"/>
    <mergeCell ref="B83:B84"/>
    <mergeCell ref="C83:E83"/>
    <mergeCell ref="C84:E84"/>
    <mergeCell ref="B77:B78"/>
    <mergeCell ref="C77:E77"/>
    <mergeCell ref="C78:E78"/>
    <mergeCell ref="B79:B80"/>
    <mergeCell ref="C79:E79"/>
    <mergeCell ref="C80:E80"/>
    <mergeCell ref="B104:B105"/>
    <mergeCell ref="C104:E104"/>
    <mergeCell ref="H104:K106"/>
    <mergeCell ref="C105:E105"/>
    <mergeCell ref="B106:B107"/>
    <mergeCell ref="C106:E106"/>
    <mergeCell ref="C107:E107"/>
    <mergeCell ref="C96:D96"/>
    <mergeCell ref="C97:D97"/>
    <mergeCell ref="A100:E100"/>
    <mergeCell ref="H100:J102"/>
    <mergeCell ref="C101:E101"/>
    <mergeCell ref="B102:B103"/>
    <mergeCell ref="C102:E102"/>
    <mergeCell ref="C103:E103"/>
    <mergeCell ref="C89:E89"/>
    <mergeCell ref="C90:E90"/>
    <mergeCell ref="C91:E91"/>
    <mergeCell ref="C92:E92"/>
    <mergeCell ref="B94:E94"/>
    <mergeCell ref="B95:E95"/>
    <mergeCell ref="B116:B117"/>
    <mergeCell ref="C116:E116"/>
    <mergeCell ref="C117:E117"/>
    <mergeCell ref="B118:B119"/>
    <mergeCell ref="C118:E118"/>
    <mergeCell ref="C119:E119"/>
    <mergeCell ref="B112:B113"/>
    <mergeCell ref="C112:E112"/>
    <mergeCell ref="C113:E113"/>
    <mergeCell ref="B114:B115"/>
    <mergeCell ref="C114:E114"/>
    <mergeCell ref="C115:E115"/>
    <mergeCell ref="B108:B109"/>
    <mergeCell ref="C108:E108"/>
    <mergeCell ref="C109:E109"/>
    <mergeCell ref="B110:B111"/>
    <mergeCell ref="C110:E110"/>
    <mergeCell ref="C111:E111"/>
    <mergeCell ref="B135:B136"/>
    <mergeCell ref="C135:E135"/>
    <mergeCell ref="H135:K137"/>
    <mergeCell ref="C136:E136"/>
    <mergeCell ref="B137:B138"/>
    <mergeCell ref="C137:E137"/>
    <mergeCell ref="C138:E138"/>
    <mergeCell ref="C127:D127"/>
    <mergeCell ref="C128:D128"/>
    <mergeCell ref="A131:E131"/>
    <mergeCell ref="H131:J133"/>
    <mergeCell ref="C132:E132"/>
    <mergeCell ref="B133:B134"/>
    <mergeCell ref="C133:E133"/>
    <mergeCell ref="C134:E134"/>
    <mergeCell ref="C120:E120"/>
    <mergeCell ref="C121:E121"/>
    <mergeCell ref="C122:E122"/>
    <mergeCell ref="C123:E123"/>
    <mergeCell ref="B125:E125"/>
    <mergeCell ref="B126:E126"/>
    <mergeCell ref="B147:B148"/>
    <mergeCell ref="C147:E147"/>
    <mergeCell ref="C148:E148"/>
    <mergeCell ref="B149:B150"/>
    <mergeCell ref="C149:E149"/>
    <mergeCell ref="C150:E150"/>
    <mergeCell ref="B143:B144"/>
    <mergeCell ref="C143:E143"/>
    <mergeCell ref="C144:E144"/>
    <mergeCell ref="B145:B146"/>
    <mergeCell ref="C145:E145"/>
    <mergeCell ref="C146:E146"/>
    <mergeCell ref="B139:B140"/>
    <mergeCell ref="C139:E139"/>
    <mergeCell ref="C140:E140"/>
    <mergeCell ref="B141:B142"/>
    <mergeCell ref="C141:E141"/>
    <mergeCell ref="C142:E142"/>
    <mergeCell ref="B166:B167"/>
    <mergeCell ref="C166:E166"/>
    <mergeCell ref="H166:K168"/>
    <mergeCell ref="C167:E167"/>
    <mergeCell ref="B168:B169"/>
    <mergeCell ref="C168:E168"/>
    <mergeCell ref="C169:E169"/>
    <mergeCell ref="C158:D158"/>
    <mergeCell ref="C159:D159"/>
    <mergeCell ref="A162:E162"/>
    <mergeCell ref="H162:J164"/>
    <mergeCell ref="C163:E163"/>
    <mergeCell ref="B164:B165"/>
    <mergeCell ref="C164:E164"/>
    <mergeCell ref="C165:E165"/>
    <mergeCell ref="C151:E151"/>
    <mergeCell ref="C152:E152"/>
    <mergeCell ref="C153:E153"/>
    <mergeCell ref="C154:E154"/>
    <mergeCell ref="B156:E156"/>
    <mergeCell ref="B157:E157"/>
    <mergeCell ref="B178:B179"/>
    <mergeCell ref="C178:E178"/>
    <mergeCell ref="C179:E179"/>
    <mergeCell ref="B180:B181"/>
    <mergeCell ref="C180:E180"/>
    <mergeCell ref="C181:E181"/>
    <mergeCell ref="B174:B175"/>
    <mergeCell ref="C174:E174"/>
    <mergeCell ref="C175:E175"/>
    <mergeCell ref="B176:B177"/>
    <mergeCell ref="C176:E176"/>
    <mergeCell ref="C177:E177"/>
    <mergeCell ref="B170:B171"/>
    <mergeCell ref="C170:E170"/>
    <mergeCell ref="C171:E171"/>
    <mergeCell ref="B172:B173"/>
    <mergeCell ref="C172:E172"/>
    <mergeCell ref="C173:E173"/>
    <mergeCell ref="B197:B198"/>
    <mergeCell ref="C197:E197"/>
    <mergeCell ref="H197:K199"/>
    <mergeCell ref="C198:E198"/>
    <mergeCell ref="B199:B200"/>
    <mergeCell ref="C199:E199"/>
    <mergeCell ref="C200:E200"/>
    <mergeCell ref="C189:D189"/>
    <mergeCell ref="C190:D190"/>
    <mergeCell ref="A193:E193"/>
    <mergeCell ref="H193:J195"/>
    <mergeCell ref="C194:E194"/>
    <mergeCell ref="B195:B196"/>
    <mergeCell ref="C195:E195"/>
    <mergeCell ref="C196:E196"/>
    <mergeCell ref="C182:E182"/>
    <mergeCell ref="C183:E183"/>
    <mergeCell ref="C184:E184"/>
    <mergeCell ref="C185:E185"/>
    <mergeCell ref="B187:E187"/>
    <mergeCell ref="B188:E188"/>
    <mergeCell ref="B209:B210"/>
    <mergeCell ref="C209:E209"/>
    <mergeCell ref="C210:E210"/>
    <mergeCell ref="B211:B212"/>
    <mergeCell ref="C211:E211"/>
    <mergeCell ref="C212:E212"/>
    <mergeCell ref="B205:B206"/>
    <mergeCell ref="C205:E205"/>
    <mergeCell ref="C206:E206"/>
    <mergeCell ref="B207:B208"/>
    <mergeCell ref="C207:E207"/>
    <mergeCell ref="C208:E208"/>
    <mergeCell ref="B201:B202"/>
    <mergeCell ref="C201:E201"/>
    <mergeCell ref="C202:E202"/>
    <mergeCell ref="B203:B204"/>
    <mergeCell ref="C203:E203"/>
    <mergeCell ref="C204:E204"/>
    <mergeCell ref="B228:B229"/>
    <mergeCell ref="C228:E228"/>
    <mergeCell ref="H228:K230"/>
    <mergeCell ref="C229:E229"/>
    <mergeCell ref="B230:B231"/>
    <mergeCell ref="C230:E230"/>
    <mergeCell ref="C231:E231"/>
    <mergeCell ref="C220:D220"/>
    <mergeCell ref="C221:D221"/>
    <mergeCell ref="A224:E224"/>
    <mergeCell ref="H224:J226"/>
    <mergeCell ref="C225:E225"/>
    <mergeCell ref="B226:B227"/>
    <mergeCell ref="C226:E226"/>
    <mergeCell ref="C227:E227"/>
    <mergeCell ref="C213:E213"/>
    <mergeCell ref="C214:E214"/>
    <mergeCell ref="C215:E215"/>
    <mergeCell ref="C216:E216"/>
    <mergeCell ref="B218:E218"/>
    <mergeCell ref="B219:E219"/>
    <mergeCell ref="B240:B241"/>
    <mergeCell ref="C240:E240"/>
    <mergeCell ref="C241:E241"/>
    <mergeCell ref="B242:B243"/>
    <mergeCell ref="C242:E242"/>
    <mergeCell ref="C243:E243"/>
    <mergeCell ref="B236:B237"/>
    <mergeCell ref="C236:E236"/>
    <mergeCell ref="C237:E237"/>
    <mergeCell ref="B238:B239"/>
    <mergeCell ref="C238:E238"/>
    <mergeCell ref="C239:E239"/>
    <mergeCell ref="B232:B233"/>
    <mergeCell ref="C232:E232"/>
    <mergeCell ref="C233:E233"/>
    <mergeCell ref="B234:B235"/>
    <mergeCell ref="C234:E234"/>
    <mergeCell ref="C235:E235"/>
    <mergeCell ref="B259:B260"/>
    <mergeCell ref="C259:E259"/>
    <mergeCell ref="H259:K261"/>
    <mergeCell ref="C260:E260"/>
    <mergeCell ref="B261:B262"/>
    <mergeCell ref="C261:E261"/>
    <mergeCell ref="C262:E262"/>
    <mergeCell ref="C251:D251"/>
    <mergeCell ref="C252:D252"/>
    <mergeCell ref="A255:E255"/>
    <mergeCell ref="H255:J257"/>
    <mergeCell ref="C256:E256"/>
    <mergeCell ref="B257:B258"/>
    <mergeCell ref="C257:E257"/>
    <mergeCell ref="C258:E258"/>
    <mergeCell ref="C244:E244"/>
    <mergeCell ref="C245:E245"/>
    <mergeCell ref="C246:E246"/>
    <mergeCell ref="C247:E247"/>
    <mergeCell ref="B249:E249"/>
    <mergeCell ref="B250:E250"/>
    <mergeCell ref="B271:B272"/>
    <mergeCell ref="C271:E271"/>
    <mergeCell ref="C272:E272"/>
    <mergeCell ref="B273:B274"/>
    <mergeCell ref="C273:E273"/>
    <mergeCell ref="C274:E274"/>
    <mergeCell ref="B267:B268"/>
    <mergeCell ref="C267:E267"/>
    <mergeCell ref="C268:E268"/>
    <mergeCell ref="B269:B270"/>
    <mergeCell ref="C269:E269"/>
    <mergeCell ref="C270:E270"/>
    <mergeCell ref="B263:B264"/>
    <mergeCell ref="C263:E263"/>
    <mergeCell ref="C264:E264"/>
    <mergeCell ref="B265:B266"/>
    <mergeCell ref="C265:E265"/>
    <mergeCell ref="C266:E266"/>
    <mergeCell ref="B290:B291"/>
    <mergeCell ref="C290:E290"/>
    <mergeCell ref="H290:K292"/>
    <mergeCell ref="C291:E291"/>
    <mergeCell ref="B292:B293"/>
    <mergeCell ref="C292:E292"/>
    <mergeCell ref="C293:E293"/>
    <mergeCell ref="C282:D282"/>
    <mergeCell ref="C283:D283"/>
    <mergeCell ref="A286:E286"/>
    <mergeCell ref="H286:J288"/>
    <mergeCell ref="C287:E287"/>
    <mergeCell ref="B288:B289"/>
    <mergeCell ref="C288:E288"/>
    <mergeCell ref="C289:E289"/>
    <mergeCell ref="C275:E275"/>
    <mergeCell ref="C276:E276"/>
    <mergeCell ref="C277:E277"/>
    <mergeCell ref="C278:E278"/>
    <mergeCell ref="B280:E280"/>
    <mergeCell ref="B281:E281"/>
    <mergeCell ref="B302:B303"/>
    <mergeCell ref="C302:E302"/>
    <mergeCell ref="C303:E303"/>
    <mergeCell ref="B304:B305"/>
    <mergeCell ref="C304:E304"/>
    <mergeCell ref="C305:E305"/>
    <mergeCell ref="B298:B299"/>
    <mergeCell ref="C298:E298"/>
    <mergeCell ref="C299:E299"/>
    <mergeCell ref="B300:B301"/>
    <mergeCell ref="C300:E300"/>
    <mergeCell ref="C301:E301"/>
    <mergeCell ref="B294:B295"/>
    <mergeCell ref="C294:E294"/>
    <mergeCell ref="C295:E295"/>
    <mergeCell ref="B296:B297"/>
    <mergeCell ref="C296:E296"/>
    <mergeCell ref="C297:E297"/>
    <mergeCell ref="B321:B322"/>
    <mergeCell ref="C321:E321"/>
    <mergeCell ref="H321:K323"/>
    <mergeCell ref="C322:E322"/>
    <mergeCell ref="B323:B324"/>
    <mergeCell ref="C323:E323"/>
    <mergeCell ref="C324:E324"/>
    <mergeCell ref="C313:D313"/>
    <mergeCell ref="C314:D314"/>
    <mergeCell ref="A317:E317"/>
    <mergeCell ref="H317:J319"/>
    <mergeCell ref="C318:E318"/>
    <mergeCell ref="B319:B320"/>
    <mergeCell ref="C319:E319"/>
    <mergeCell ref="C320:E320"/>
    <mergeCell ref="C306:E306"/>
    <mergeCell ref="C307:E307"/>
    <mergeCell ref="C308:E308"/>
    <mergeCell ref="C309:E309"/>
    <mergeCell ref="B311:E311"/>
    <mergeCell ref="B312:E312"/>
    <mergeCell ref="B333:B334"/>
    <mergeCell ref="C333:E333"/>
    <mergeCell ref="C334:E334"/>
    <mergeCell ref="B335:B336"/>
    <mergeCell ref="C335:E335"/>
    <mergeCell ref="C336:E336"/>
    <mergeCell ref="B329:B330"/>
    <mergeCell ref="C329:E329"/>
    <mergeCell ref="C330:E330"/>
    <mergeCell ref="B331:B332"/>
    <mergeCell ref="C331:E331"/>
    <mergeCell ref="C332:E332"/>
    <mergeCell ref="B325:B326"/>
    <mergeCell ref="C325:E325"/>
    <mergeCell ref="C326:E326"/>
    <mergeCell ref="B327:B328"/>
    <mergeCell ref="C327:E327"/>
    <mergeCell ref="C328:E328"/>
    <mergeCell ref="B352:B353"/>
    <mergeCell ref="C352:E352"/>
    <mergeCell ref="H352:K354"/>
    <mergeCell ref="C353:E353"/>
    <mergeCell ref="B354:B355"/>
    <mergeCell ref="C354:E354"/>
    <mergeCell ref="C355:E355"/>
    <mergeCell ref="C344:D344"/>
    <mergeCell ref="C345:D345"/>
    <mergeCell ref="A348:E348"/>
    <mergeCell ref="H348:J350"/>
    <mergeCell ref="C349:E349"/>
    <mergeCell ref="B350:B351"/>
    <mergeCell ref="C350:E350"/>
    <mergeCell ref="C351:E351"/>
    <mergeCell ref="C337:E337"/>
    <mergeCell ref="C338:E338"/>
    <mergeCell ref="C339:E339"/>
    <mergeCell ref="C340:E340"/>
    <mergeCell ref="B342:E342"/>
    <mergeCell ref="B343:E343"/>
    <mergeCell ref="B364:B365"/>
    <mergeCell ref="C364:E364"/>
    <mergeCell ref="C365:E365"/>
    <mergeCell ref="B366:B367"/>
    <mergeCell ref="C366:E366"/>
    <mergeCell ref="C367:E367"/>
    <mergeCell ref="B360:B361"/>
    <mergeCell ref="C360:E360"/>
    <mergeCell ref="C361:E361"/>
    <mergeCell ref="B362:B363"/>
    <mergeCell ref="C362:E362"/>
    <mergeCell ref="C363:E363"/>
    <mergeCell ref="B356:B357"/>
    <mergeCell ref="C356:E356"/>
    <mergeCell ref="C357:E357"/>
    <mergeCell ref="B358:B359"/>
    <mergeCell ref="C358:E358"/>
    <mergeCell ref="C359:E359"/>
    <mergeCell ref="B383:B384"/>
    <mergeCell ref="C383:E383"/>
    <mergeCell ref="H383:K385"/>
    <mergeCell ref="C384:E384"/>
    <mergeCell ref="B385:B386"/>
    <mergeCell ref="C385:E385"/>
    <mergeCell ref="C386:E386"/>
    <mergeCell ref="C375:D375"/>
    <mergeCell ref="C376:D376"/>
    <mergeCell ref="A379:E379"/>
    <mergeCell ref="H379:J381"/>
    <mergeCell ref="C380:E380"/>
    <mergeCell ref="B381:B382"/>
    <mergeCell ref="C381:E381"/>
    <mergeCell ref="C382:E382"/>
    <mergeCell ref="C368:E368"/>
    <mergeCell ref="C369:E369"/>
    <mergeCell ref="C370:E370"/>
    <mergeCell ref="C371:E371"/>
    <mergeCell ref="B373:E373"/>
    <mergeCell ref="B374:E374"/>
    <mergeCell ref="B395:B396"/>
    <mergeCell ref="C395:E395"/>
    <mergeCell ref="C396:E396"/>
    <mergeCell ref="B397:B398"/>
    <mergeCell ref="C397:E397"/>
    <mergeCell ref="C398:E398"/>
    <mergeCell ref="B391:B392"/>
    <mergeCell ref="C391:E391"/>
    <mergeCell ref="C392:E392"/>
    <mergeCell ref="B393:B394"/>
    <mergeCell ref="C393:E393"/>
    <mergeCell ref="C394:E394"/>
    <mergeCell ref="B387:B388"/>
    <mergeCell ref="C387:E387"/>
    <mergeCell ref="C388:E388"/>
    <mergeCell ref="B389:B390"/>
    <mergeCell ref="C389:E389"/>
    <mergeCell ref="C390:E390"/>
    <mergeCell ref="B414:B415"/>
    <mergeCell ref="C414:E414"/>
    <mergeCell ref="H414:K416"/>
    <mergeCell ref="C415:E415"/>
    <mergeCell ref="B416:B417"/>
    <mergeCell ref="C416:E416"/>
    <mergeCell ref="C417:E417"/>
    <mergeCell ref="C406:D406"/>
    <mergeCell ref="C407:D407"/>
    <mergeCell ref="A410:E410"/>
    <mergeCell ref="H410:J412"/>
    <mergeCell ref="C411:E411"/>
    <mergeCell ref="B412:B413"/>
    <mergeCell ref="C412:E412"/>
    <mergeCell ref="C413:E413"/>
    <mergeCell ref="C399:E399"/>
    <mergeCell ref="C400:E400"/>
    <mergeCell ref="C401:E401"/>
    <mergeCell ref="C402:E402"/>
    <mergeCell ref="B404:E404"/>
    <mergeCell ref="B405:E405"/>
    <mergeCell ref="B426:B427"/>
    <mergeCell ref="C426:E426"/>
    <mergeCell ref="C427:E427"/>
    <mergeCell ref="B428:B429"/>
    <mergeCell ref="C428:E428"/>
    <mergeCell ref="C429:E429"/>
    <mergeCell ref="B422:B423"/>
    <mergeCell ref="C422:E422"/>
    <mergeCell ref="C423:E423"/>
    <mergeCell ref="B424:B425"/>
    <mergeCell ref="C424:E424"/>
    <mergeCell ref="C425:E425"/>
    <mergeCell ref="B418:B419"/>
    <mergeCell ref="C418:E418"/>
    <mergeCell ref="C419:E419"/>
    <mergeCell ref="B420:B421"/>
    <mergeCell ref="C420:E420"/>
    <mergeCell ref="C421:E421"/>
    <mergeCell ref="B445:B446"/>
    <mergeCell ref="C445:E445"/>
    <mergeCell ref="H445:K447"/>
    <mergeCell ref="C446:E446"/>
    <mergeCell ref="B447:B448"/>
    <mergeCell ref="C447:E447"/>
    <mergeCell ref="C448:E448"/>
    <mergeCell ref="C437:D437"/>
    <mergeCell ref="C438:D438"/>
    <mergeCell ref="A441:E441"/>
    <mergeCell ref="H441:J443"/>
    <mergeCell ref="C442:E442"/>
    <mergeCell ref="B443:B444"/>
    <mergeCell ref="C443:E443"/>
    <mergeCell ref="C444:E444"/>
    <mergeCell ref="C430:E430"/>
    <mergeCell ref="C431:E431"/>
    <mergeCell ref="C432:E432"/>
    <mergeCell ref="C433:E433"/>
    <mergeCell ref="B435:E435"/>
    <mergeCell ref="B436:E436"/>
    <mergeCell ref="B457:B458"/>
    <mergeCell ref="C457:E457"/>
    <mergeCell ref="C458:E458"/>
    <mergeCell ref="B459:B460"/>
    <mergeCell ref="C459:E459"/>
    <mergeCell ref="C460:E460"/>
    <mergeCell ref="B453:B454"/>
    <mergeCell ref="C453:E453"/>
    <mergeCell ref="C454:E454"/>
    <mergeCell ref="B455:B456"/>
    <mergeCell ref="C455:E455"/>
    <mergeCell ref="C456:E456"/>
    <mergeCell ref="B449:B450"/>
    <mergeCell ref="C449:E449"/>
    <mergeCell ref="C450:E450"/>
    <mergeCell ref="B451:B452"/>
    <mergeCell ref="C451:E451"/>
    <mergeCell ref="C452:E452"/>
    <mergeCell ref="B476:B477"/>
    <mergeCell ref="C476:E476"/>
    <mergeCell ref="H476:K478"/>
    <mergeCell ref="C477:E477"/>
    <mergeCell ref="B478:B479"/>
    <mergeCell ref="C478:E478"/>
    <mergeCell ref="C479:E479"/>
    <mergeCell ref="C468:D468"/>
    <mergeCell ref="C469:D469"/>
    <mergeCell ref="A472:E472"/>
    <mergeCell ref="H472:J474"/>
    <mergeCell ref="C473:E473"/>
    <mergeCell ref="B474:B475"/>
    <mergeCell ref="C474:E474"/>
    <mergeCell ref="C475:E475"/>
    <mergeCell ref="C461:E461"/>
    <mergeCell ref="C462:E462"/>
    <mergeCell ref="C463:E463"/>
    <mergeCell ref="C464:E464"/>
    <mergeCell ref="B466:E466"/>
    <mergeCell ref="B467:E467"/>
    <mergeCell ref="B488:B489"/>
    <mergeCell ref="C488:E488"/>
    <mergeCell ref="C489:E489"/>
    <mergeCell ref="B490:B491"/>
    <mergeCell ref="C490:E490"/>
    <mergeCell ref="C491:E491"/>
    <mergeCell ref="B484:B485"/>
    <mergeCell ref="C484:E484"/>
    <mergeCell ref="C485:E485"/>
    <mergeCell ref="B486:B487"/>
    <mergeCell ref="C486:E486"/>
    <mergeCell ref="C487:E487"/>
    <mergeCell ref="B480:B481"/>
    <mergeCell ref="C480:E480"/>
    <mergeCell ref="C481:E481"/>
    <mergeCell ref="B482:B483"/>
    <mergeCell ref="C482:E482"/>
    <mergeCell ref="C483:E483"/>
    <mergeCell ref="B507:B508"/>
    <mergeCell ref="C507:E507"/>
    <mergeCell ref="H507:K509"/>
    <mergeCell ref="C508:E508"/>
    <mergeCell ref="B509:B510"/>
    <mergeCell ref="C509:E509"/>
    <mergeCell ref="C510:E510"/>
    <mergeCell ref="C499:D499"/>
    <mergeCell ref="C500:D500"/>
    <mergeCell ref="A503:E503"/>
    <mergeCell ref="H503:J505"/>
    <mergeCell ref="C504:E504"/>
    <mergeCell ref="B505:B506"/>
    <mergeCell ref="C505:E505"/>
    <mergeCell ref="C506:E506"/>
    <mergeCell ref="C492:E492"/>
    <mergeCell ref="C493:E493"/>
    <mergeCell ref="C494:E494"/>
    <mergeCell ref="C495:E495"/>
    <mergeCell ref="B497:E497"/>
    <mergeCell ref="B498:E498"/>
    <mergeCell ref="B519:B520"/>
    <mergeCell ref="C519:E519"/>
    <mergeCell ref="C520:E520"/>
    <mergeCell ref="B521:B522"/>
    <mergeCell ref="C521:E521"/>
    <mergeCell ref="C522:E522"/>
    <mergeCell ref="B515:B516"/>
    <mergeCell ref="C515:E515"/>
    <mergeCell ref="C516:E516"/>
    <mergeCell ref="B517:B518"/>
    <mergeCell ref="C517:E517"/>
    <mergeCell ref="C518:E518"/>
    <mergeCell ref="B511:B512"/>
    <mergeCell ref="C511:E511"/>
    <mergeCell ref="C512:E512"/>
    <mergeCell ref="B513:B514"/>
    <mergeCell ref="C513:E513"/>
    <mergeCell ref="C514:E514"/>
    <mergeCell ref="B538:B539"/>
    <mergeCell ref="C538:E538"/>
    <mergeCell ref="H538:K540"/>
    <mergeCell ref="C539:E539"/>
    <mergeCell ref="B540:B541"/>
    <mergeCell ref="C540:E540"/>
    <mergeCell ref="C541:E541"/>
    <mergeCell ref="C530:D530"/>
    <mergeCell ref="C531:D531"/>
    <mergeCell ref="A534:E534"/>
    <mergeCell ref="H534:J536"/>
    <mergeCell ref="C535:E535"/>
    <mergeCell ref="B536:B537"/>
    <mergeCell ref="C536:E536"/>
    <mergeCell ref="C537:E537"/>
    <mergeCell ref="C523:E523"/>
    <mergeCell ref="C524:E524"/>
    <mergeCell ref="C525:E525"/>
    <mergeCell ref="C526:E526"/>
    <mergeCell ref="B528:E528"/>
    <mergeCell ref="B529:E529"/>
    <mergeCell ref="B550:B551"/>
    <mergeCell ref="C550:E550"/>
    <mergeCell ref="C551:E551"/>
    <mergeCell ref="B552:B553"/>
    <mergeCell ref="C552:E552"/>
    <mergeCell ref="C553:E553"/>
    <mergeCell ref="B546:B547"/>
    <mergeCell ref="C546:E546"/>
    <mergeCell ref="C547:E547"/>
    <mergeCell ref="B548:B549"/>
    <mergeCell ref="C548:E548"/>
    <mergeCell ref="C549:E549"/>
    <mergeCell ref="B542:B543"/>
    <mergeCell ref="C542:E542"/>
    <mergeCell ref="C543:E543"/>
    <mergeCell ref="B544:B545"/>
    <mergeCell ref="C544:E544"/>
    <mergeCell ref="C545:E545"/>
    <mergeCell ref="B569:B570"/>
    <mergeCell ref="C569:E569"/>
    <mergeCell ref="H569:K571"/>
    <mergeCell ref="C570:E570"/>
    <mergeCell ref="B571:B572"/>
    <mergeCell ref="C571:E571"/>
    <mergeCell ref="C572:E572"/>
    <mergeCell ref="C561:D561"/>
    <mergeCell ref="C562:D562"/>
    <mergeCell ref="A565:E565"/>
    <mergeCell ref="H565:J567"/>
    <mergeCell ref="C566:E566"/>
    <mergeCell ref="B567:B568"/>
    <mergeCell ref="C567:E567"/>
    <mergeCell ref="C568:E568"/>
    <mergeCell ref="C554:E554"/>
    <mergeCell ref="C555:E555"/>
    <mergeCell ref="C556:E556"/>
    <mergeCell ref="C557:E557"/>
    <mergeCell ref="B559:E559"/>
    <mergeCell ref="B560:E560"/>
    <mergeCell ref="B581:B582"/>
    <mergeCell ref="C581:E581"/>
    <mergeCell ref="C582:E582"/>
    <mergeCell ref="B583:B584"/>
    <mergeCell ref="C583:E583"/>
    <mergeCell ref="C584:E584"/>
    <mergeCell ref="B577:B578"/>
    <mergeCell ref="C577:E577"/>
    <mergeCell ref="C578:E578"/>
    <mergeCell ref="B579:B580"/>
    <mergeCell ref="C579:E579"/>
    <mergeCell ref="C580:E580"/>
    <mergeCell ref="B573:B574"/>
    <mergeCell ref="C573:E573"/>
    <mergeCell ref="C574:E574"/>
    <mergeCell ref="B575:B576"/>
    <mergeCell ref="C575:E575"/>
    <mergeCell ref="C576:E576"/>
    <mergeCell ref="B600:B601"/>
    <mergeCell ref="C600:E600"/>
    <mergeCell ref="H600:K602"/>
    <mergeCell ref="C601:E601"/>
    <mergeCell ref="B602:B603"/>
    <mergeCell ref="C602:E602"/>
    <mergeCell ref="C603:E603"/>
    <mergeCell ref="C592:D592"/>
    <mergeCell ref="C593:D593"/>
    <mergeCell ref="A596:E596"/>
    <mergeCell ref="H596:J598"/>
    <mergeCell ref="C597:E597"/>
    <mergeCell ref="B598:B599"/>
    <mergeCell ref="C598:E598"/>
    <mergeCell ref="C599:E599"/>
    <mergeCell ref="C585:E585"/>
    <mergeCell ref="C586:E586"/>
    <mergeCell ref="C587:E587"/>
    <mergeCell ref="C588:E588"/>
    <mergeCell ref="B590:E590"/>
    <mergeCell ref="B591:E591"/>
    <mergeCell ref="B612:B613"/>
    <mergeCell ref="C612:E612"/>
    <mergeCell ref="C613:E613"/>
    <mergeCell ref="B614:B615"/>
    <mergeCell ref="C614:E614"/>
    <mergeCell ref="C615:E615"/>
    <mergeCell ref="B608:B609"/>
    <mergeCell ref="C608:E608"/>
    <mergeCell ref="C609:E609"/>
    <mergeCell ref="B610:B611"/>
    <mergeCell ref="C610:E610"/>
    <mergeCell ref="C611:E611"/>
    <mergeCell ref="B604:B605"/>
    <mergeCell ref="C604:E604"/>
    <mergeCell ref="C605:E605"/>
    <mergeCell ref="B606:B607"/>
    <mergeCell ref="C606:E606"/>
    <mergeCell ref="C607:E607"/>
    <mergeCell ref="B631:B632"/>
    <mergeCell ref="C631:E631"/>
    <mergeCell ref="H631:K633"/>
    <mergeCell ref="C632:E632"/>
    <mergeCell ref="B633:B634"/>
    <mergeCell ref="C633:E633"/>
    <mergeCell ref="C634:E634"/>
    <mergeCell ref="C623:D623"/>
    <mergeCell ref="C624:D624"/>
    <mergeCell ref="A627:E627"/>
    <mergeCell ref="H627:J629"/>
    <mergeCell ref="C628:E628"/>
    <mergeCell ref="B629:B630"/>
    <mergeCell ref="C629:E629"/>
    <mergeCell ref="C630:E630"/>
    <mergeCell ref="C616:E616"/>
    <mergeCell ref="C617:E617"/>
    <mergeCell ref="C618:E618"/>
    <mergeCell ref="C619:E619"/>
    <mergeCell ref="B621:E621"/>
    <mergeCell ref="B622:E622"/>
    <mergeCell ref="B643:B644"/>
    <mergeCell ref="C643:E643"/>
    <mergeCell ref="C644:E644"/>
    <mergeCell ref="B645:B646"/>
    <mergeCell ref="C645:E645"/>
    <mergeCell ref="C646:E646"/>
    <mergeCell ref="B639:B640"/>
    <mergeCell ref="C639:E639"/>
    <mergeCell ref="C640:E640"/>
    <mergeCell ref="B641:B642"/>
    <mergeCell ref="C641:E641"/>
    <mergeCell ref="C642:E642"/>
    <mergeCell ref="B635:B636"/>
    <mergeCell ref="C635:E635"/>
    <mergeCell ref="C636:E636"/>
    <mergeCell ref="B637:B638"/>
    <mergeCell ref="C637:E637"/>
    <mergeCell ref="C638:E638"/>
    <mergeCell ref="B662:B663"/>
    <mergeCell ref="C662:E662"/>
    <mergeCell ref="H662:K664"/>
    <mergeCell ref="C663:E663"/>
    <mergeCell ref="B664:B665"/>
    <mergeCell ref="C664:E664"/>
    <mergeCell ref="C665:E665"/>
    <mergeCell ref="C654:D654"/>
    <mergeCell ref="C655:D655"/>
    <mergeCell ref="A658:E658"/>
    <mergeCell ref="H658:J660"/>
    <mergeCell ref="C659:E659"/>
    <mergeCell ref="B660:B661"/>
    <mergeCell ref="C660:E660"/>
    <mergeCell ref="C661:E661"/>
    <mergeCell ref="C647:E647"/>
    <mergeCell ref="C648:E648"/>
    <mergeCell ref="C649:E649"/>
    <mergeCell ref="C650:E650"/>
    <mergeCell ref="B652:E652"/>
    <mergeCell ref="B653:E653"/>
    <mergeCell ref="B674:B675"/>
    <mergeCell ref="C674:E674"/>
    <mergeCell ref="C675:E675"/>
    <mergeCell ref="B676:B677"/>
    <mergeCell ref="C676:E676"/>
    <mergeCell ref="C677:E677"/>
    <mergeCell ref="B670:B671"/>
    <mergeCell ref="C670:E670"/>
    <mergeCell ref="C671:E671"/>
    <mergeCell ref="B672:B673"/>
    <mergeCell ref="C672:E672"/>
    <mergeCell ref="C673:E673"/>
    <mergeCell ref="B666:B667"/>
    <mergeCell ref="C666:E666"/>
    <mergeCell ref="C667:E667"/>
    <mergeCell ref="B668:B669"/>
    <mergeCell ref="C668:E668"/>
    <mergeCell ref="C669:E669"/>
    <mergeCell ref="B693:B694"/>
    <mergeCell ref="C693:E693"/>
    <mergeCell ref="H693:K695"/>
    <mergeCell ref="C694:E694"/>
    <mergeCell ref="B695:B696"/>
    <mergeCell ref="C695:E695"/>
    <mergeCell ref="C696:E696"/>
    <mergeCell ref="C685:D685"/>
    <mergeCell ref="C686:D686"/>
    <mergeCell ref="A689:E689"/>
    <mergeCell ref="H689:J691"/>
    <mergeCell ref="C690:E690"/>
    <mergeCell ref="B691:B692"/>
    <mergeCell ref="C691:E691"/>
    <mergeCell ref="C692:E692"/>
    <mergeCell ref="C678:E678"/>
    <mergeCell ref="C679:E679"/>
    <mergeCell ref="C680:E680"/>
    <mergeCell ref="C681:E681"/>
    <mergeCell ref="B683:E683"/>
    <mergeCell ref="B684:E684"/>
    <mergeCell ref="B705:B706"/>
    <mergeCell ref="C705:E705"/>
    <mergeCell ref="C706:E706"/>
    <mergeCell ref="B707:B708"/>
    <mergeCell ref="C707:E707"/>
    <mergeCell ref="C708:E708"/>
    <mergeCell ref="B701:B702"/>
    <mergeCell ref="C701:E701"/>
    <mergeCell ref="C702:E702"/>
    <mergeCell ref="B703:B704"/>
    <mergeCell ref="C703:E703"/>
    <mergeCell ref="C704:E704"/>
    <mergeCell ref="B697:B698"/>
    <mergeCell ref="C697:E697"/>
    <mergeCell ref="C698:E698"/>
    <mergeCell ref="B699:B700"/>
    <mergeCell ref="C699:E699"/>
    <mergeCell ref="C700:E700"/>
    <mergeCell ref="B724:B725"/>
    <mergeCell ref="C724:E724"/>
    <mergeCell ref="H724:K726"/>
    <mergeCell ref="C725:E725"/>
    <mergeCell ref="B726:B727"/>
    <mergeCell ref="C726:E726"/>
    <mergeCell ref="C727:E727"/>
    <mergeCell ref="C716:D716"/>
    <mergeCell ref="C717:D717"/>
    <mergeCell ref="A720:E720"/>
    <mergeCell ref="H720:J722"/>
    <mergeCell ref="C721:E721"/>
    <mergeCell ref="B722:B723"/>
    <mergeCell ref="C722:E722"/>
    <mergeCell ref="C723:E723"/>
    <mergeCell ref="C709:E709"/>
    <mergeCell ref="C710:E710"/>
    <mergeCell ref="C711:E711"/>
    <mergeCell ref="C712:E712"/>
    <mergeCell ref="B714:E714"/>
    <mergeCell ref="B715:E715"/>
    <mergeCell ref="B736:B737"/>
    <mergeCell ref="C736:E736"/>
    <mergeCell ref="C737:E737"/>
    <mergeCell ref="B738:B739"/>
    <mergeCell ref="C738:E738"/>
    <mergeCell ref="C739:E739"/>
    <mergeCell ref="B732:B733"/>
    <mergeCell ref="C732:E732"/>
    <mergeCell ref="C733:E733"/>
    <mergeCell ref="B734:B735"/>
    <mergeCell ref="C734:E734"/>
    <mergeCell ref="C735:E735"/>
    <mergeCell ref="B728:B729"/>
    <mergeCell ref="C728:E728"/>
    <mergeCell ref="C729:E729"/>
    <mergeCell ref="B730:B731"/>
    <mergeCell ref="C730:E730"/>
    <mergeCell ref="C731:E731"/>
    <mergeCell ref="B755:B756"/>
    <mergeCell ref="C755:E755"/>
    <mergeCell ref="H755:K757"/>
    <mergeCell ref="C756:E756"/>
    <mergeCell ref="B757:B758"/>
    <mergeCell ref="C757:E757"/>
    <mergeCell ref="C758:E758"/>
    <mergeCell ref="C747:D747"/>
    <mergeCell ref="C748:D748"/>
    <mergeCell ref="A751:E751"/>
    <mergeCell ref="H751:J753"/>
    <mergeCell ref="C752:E752"/>
    <mergeCell ref="B753:B754"/>
    <mergeCell ref="C753:E753"/>
    <mergeCell ref="C754:E754"/>
    <mergeCell ref="C740:E740"/>
    <mergeCell ref="C741:E741"/>
    <mergeCell ref="C742:E742"/>
    <mergeCell ref="C743:E743"/>
    <mergeCell ref="B745:E745"/>
    <mergeCell ref="B746:E746"/>
    <mergeCell ref="B767:B768"/>
    <mergeCell ref="C767:E767"/>
    <mergeCell ref="C768:E768"/>
    <mergeCell ref="B769:B770"/>
    <mergeCell ref="C769:E769"/>
    <mergeCell ref="C770:E770"/>
    <mergeCell ref="B763:B764"/>
    <mergeCell ref="C763:E763"/>
    <mergeCell ref="C764:E764"/>
    <mergeCell ref="B765:B766"/>
    <mergeCell ref="C765:E765"/>
    <mergeCell ref="C766:E766"/>
    <mergeCell ref="B759:B760"/>
    <mergeCell ref="C759:E759"/>
    <mergeCell ref="C760:E760"/>
    <mergeCell ref="B761:B762"/>
    <mergeCell ref="C761:E761"/>
    <mergeCell ref="C762:E762"/>
    <mergeCell ref="B786:B787"/>
    <mergeCell ref="C786:E786"/>
    <mergeCell ref="H786:K788"/>
    <mergeCell ref="C787:E787"/>
    <mergeCell ref="B788:B789"/>
    <mergeCell ref="C788:E788"/>
    <mergeCell ref="C789:E789"/>
    <mergeCell ref="C778:D778"/>
    <mergeCell ref="C779:D779"/>
    <mergeCell ref="A782:E782"/>
    <mergeCell ref="H782:J784"/>
    <mergeCell ref="C783:E783"/>
    <mergeCell ref="B784:B785"/>
    <mergeCell ref="C784:E784"/>
    <mergeCell ref="C785:E785"/>
    <mergeCell ref="C771:E771"/>
    <mergeCell ref="C772:E772"/>
    <mergeCell ref="C773:E773"/>
    <mergeCell ref="C774:E774"/>
    <mergeCell ref="B776:E776"/>
    <mergeCell ref="B777:E777"/>
    <mergeCell ref="B798:B799"/>
    <mergeCell ref="C798:E798"/>
    <mergeCell ref="C799:E799"/>
    <mergeCell ref="B800:B801"/>
    <mergeCell ref="C800:E800"/>
    <mergeCell ref="C801:E801"/>
    <mergeCell ref="B794:B795"/>
    <mergeCell ref="C794:E794"/>
    <mergeCell ref="C795:E795"/>
    <mergeCell ref="B796:B797"/>
    <mergeCell ref="C796:E796"/>
    <mergeCell ref="C797:E797"/>
    <mergeCell ref="B790:B791"/>
    <mergeCell ref="C790:E790"/>
    <mergeCell ref="C791:E791"/>
    <mergeCell ref="B792:B793"/>
    <mergeCell ref="C792:E792"/>
    <mergeCell ref="C793:E793"/>
    <mergeCell ref="B817:B818"/>
    <mergeCell ref="C817:E817"/>
    <mergeCell ref="H817:K819"/>
    <mergeCell ref="C818:E818"/>
    <mergeCell ref="B819:B820"/>
    <mergeCell ref="C819:E819"/>
    <mergeCell ref="C820:E820"/>
    <mergeCell ref="C809:D809"/>
    <mergeCell ref="C810:D810"/>
    <mergeCell ref="A813:E813"/>
    <mergeCell ref="H813:J815"/>
    <mergeCell ref="C814:E814"/>
    <mergeCell ref="B815:B816"/>
    <mergeCell ref="C815:E815"/>
    <mergeCell ref="C816:E816"/>
    <mergeCell ref="C802:E802"/>
    <mergeCell ref="C803:E803"/>
    <mergeCell ref="C804:E804"/>
    <mergeCell ref="C805:E805"/>
    <mergeCell ref="B807:E807"/>
    <mergeCell ref="B808:E808"/>
    <mergeCell ref="B829:B830"/>
    <mergeCell ref="C829:E829"/>
    <mergeCell ref="C830:E830"/>
    <mergeCell ref="B831:B832"/>
    <mergeCell ref="C831:E831"/>
    <mergeCell ref="C832:E832"/>
    <mergeCell ref="B825:B826"/>
    <mergeCell ref="C825:E825"/>
    <mergeCell ref="C826:E826"/>
    <mergeCell ref="B827:B828"/>
    <mergeCell ref="C827:E827"/>
    <mergeCell ref="C828:E828"/>
    <mergeCell ref="B821:B822"/>
    <mergeCell ref="C821:E821"/>
    <mergeCell ref="C822:E822"/>
    <mergeCell ref="B823:B824"/>
    <mergeCell ref="C823:E823"/>
    <mergeCell ref="C824:E824"/>
    <mergeCell ref="B848:B849"/>
    <mergeCell ref="C848:E848"/>
    <mergeCell ref="H848:K850"/>
    <mergeCell ref="C849:E849"/>
    <mergeCell ref="B850:B851"/>
    <mergeCell ref="C850:E850"/>
    <mergeCell ref="C851:E851"/>
    <mergeCell ref="C840:D840"/>
    <mergeCell ref="C841:D841"/>
    <mergeCell ref="A844:E844"/>
    <mergeCell ref="H844:J846"/>
    <mergeCell ref="C845:E845"/>
    <mergeCell ref="B846:B847"/>
    <mergeCell ref="C846:E846"/>
    <mergeCell ref="C847:E847"/>
    <mergeCell ref="C833:E833"/>
    <mergeCell ref="C834:E834"/>
    <mergeCell ref="C835:E835"/>
    <mergeCell ref="C836:E836"/>
    <mergeCell ref="B838:E838"/>
    <mergeCell ref="B839:E839"/>
    <mergeCell ref="B860:B861"/>
    <mergeCell ref="C860:E860"/>
    <mergeCell ref="C861:E861"/>
    <mergeCell ref="B862:B863"/>
    <mergeCell ref="C862:E862"/>
    <mergeCell ref="C863:E863"/>
    <mergeCell ref="B856:B857"/>
    <mergeCell ref="C856:E856"/>
    <mergeCell ref="C857:E857"/>
    <mergeCell ref="B858:B859"/>
    <mergeCell ref="C858:E858"/>
    <mergeCell ref="C859:E859"/>
    <mergeCell ref="B852:B853"/>
    <mergeCell ref="C852:E852"/>
    <mergeCell ref="C853:E853"/>
    <mergeCell ref="B854:B855"/>
    <mergeCell ref="C854:E854"/>
    <mergeCell ref="C855:E855"/>
    <mergeCell ref="B879:B880"/>
    <mergeCell ref="C879:E879"/>
    <mergeCell ref="H879:K881"/>
    <mergeCell ref="C880:E880"/>
    <mergeCell ref="B881:B882"/>
    <mergeCell ref="C881:E881"/>
    <mergeCell ref="C882:E882"/>
    <mergeCell ref="C871:D871"/>
    <mergeCell ref="C872:D872"/>
    <mergeCell ref="A875:E875"/>
    <mergeCell ref="H875:J877"/>
    <mergeCell ref="C876:E876"/>
    <mergeCell ref="B877:B878"/>
    <mergeCell ref="C877:E877"/>
    <mergeCell ref="C878:E878"/>
    <mergeCell ref="C864:E864"/>
    <mergeCell ref="C865:E865"/>
    <mergeCell ref="C866:E866"/>
    <mergeCell ref="C867:E867"/>
    <mergeCell ref="B869:E869"/>
    <mergeCell ref="B870:E870"/>
    <mergeCell ref="B891:B892"/>
    <mergeCell ref="C891:E891"/>
    <mergeCell ref="C892:E892"/>
    <mergeCell ref="B893:B894"/>
    <mergeCell ref="C893:E893"/>
    <mergeCell ref="C894:E894"/>
    <mergeCell ref="B887:B888"/>
    <mergeCell ref="C887:E887"/>
    <mergeCell ref="C888:E888"/>
    <mergeCell ref="B889:B890"/>
    <mergeCell ref="C889:E889"/>
    <mergeCell ref="C890:E890"/>
    <mergeCell ref="B883:B884"/>
    <mergeCell ref="C883:E883"/>
    <mergeCell ref="C884:E884"/>
    <mergeCell ref="B885:B886"/>
    <mergeCell ref="C885:E885"/>
    <mergeCell ref="C886:E886"/>
    <mergeCell ref="B910:B911"/>
    <mergeCell ref="C910:E910"/>
    <mergeCell ref="H910:K912"/>
    <mergeCell ref="C911:E911"/>
    <mergeCell ref="B912:B913"/>
    <mergeCell ref="C912:E912"/>
    <mergeCell ref="C913:E913"/>
    <mergeCell ref="C902:D902"/>
    <mergeCell ref="C903:D903"/>
    <mergeCell ref="A906:E906"/>
    <mergeCell ref="H906:J908"/>
    <mergeCell ref="C907:E907"/>
    <mergeCell ref="B908:B909"/>
    <mergeCell ref="C908:E908"/>
    <mergeCell ref="C909:E909"/>
    <mergeCell ref="C895:E895"/>
    <mergeCell ref="C896:E896"/>
    <mergeCell ref="C897:E897"/>
    <mergeCell ref="C898:E898"/>
    <mergeCell ref="B900:E900"/>
    <mergeCell ref="B901:E901"/>
    <mergeCell ref="B922:B923"/>
    <mergeCell ref="C922:E922"/>
    <mergeCell ref="C923:E923"/>
    <mergeCell ref="B924:B925"/>
    <mergeCell ref="C924:E924"/>
    <mergeCell ref="C925:E925"/>
    <mergeCell ref="B918:B919"/>
    <mergeCell ref="C918:E918"/>
    <mergeCell ref="C919:E919"/>
    <mergeCell ref="B920:B921"/>
    <mergeCell ref="C920:E920"/>
    <mergeCell ref="C921:E921"/>
    <mergeCell ref="B914:B915"/>
    <mergeCell ref="C914:E914"/>
    <mergeCell ref="C915:E915"/>
    <mergeCell ref="B916:B917"/>
    <mergeCell ref="C916:E916"/>
    <mergeCell ref="C917:E917"/>
    <mergeCell ref="B941:B942"/>
    <mergeCell ref="C941:E941"/>
    <mergeCell ref="H941:K943"/>
    <mergeCell ref="C942:E942"/>
    <mergeCell ref="B943:B944"/>
    <mergeCell ref="C943:E943"/>
    <mergeCell ref="C944:E944"/>
    <mergeCell ref="C933:D933"/>
    <mergeCell ref="C934:D934"/>
    <mergeCell ref="A937:E937"/>
    <mergeCell ref="H937:J939"/>
    <mergeCell ref="C938:E938"/>
    <mergeCell ref="B939:B940"/>
    <mergeCell ref="C939:E939"/>
    <mergeCell ref="C940:E940"/>
    <mergeCell ref="C926:E926"/>
    <mergeCell ref="C927:E927"/>
    <mergeCell ref="C928:E928"/>
    <mergeCell ref="C929:E929"/>
    <mergeCell ref="B931:E931"/>
    <mergeCell ref="B932:E932"/>
    <mergeCell ref="B953:B954"/>
    <mergeCell ref="C953:E953"/>
    <mergeCell ref="C954:E954"/>
    <mergeCell ref="B955:B956"/>
    <mergeCell ref="C955:E955"/>
    <mergeCell ref="C956:E956"/>
    <mergeCell ref="B949:B950"/>
    <mergeCell ref="C949:E949"/>
    <mergeCell ref="C950:E950"/>
    <mergeCell ref="B951:B952"/>
    <mergeCell ref="C951:E951"/>
    <mergeCell ref="C952:E952"/>
    <mergeCell ref="B945:B946"/>
    <mergeCell ref="C945:E945"/>
    <mergeCell ref="C946:E946"/>
    <mergeCell ref="B947:B948"/>
    <mergeCell ref="C947:E947"/>
    <mergeCell ref="C948:E948"/>
    <mergeCell ref="B972:B973"/>
    <mergeCell ref="C972:E972"/>
    <mergeCell ref="H972:K974"/>
    <mergeCell ref="C973:E973"/>
    <mergeCell ref="B974:B975"/>
    <mergeCell ref="C974:E974"/>
    <mergeCell ref="C975:E975"/>
    <mergeCell ref="C964:D964"/>
    <mergeCell ref="C965:D965"/>
    <mergeCell ref="A968:E968"/>
    <mergeCell ref="H968:J970"/>
    <mergeCell ref="C969:E969"/>
    <mergeCell ref="B970:B971"/>
    <mergeCell ref="C970:E970"/>
    <mergeCell ref="C971:E971"/>
    <mergeCell ref="C957:E957"/>
    <mergeCell ref="C958:E958"/>
    <mergeCell ref="C959:E959"/>
    <mergeCell ref="C960:E960"/>
    <mergeCell ref="B962:E962"/>
    <mergeCell ref="B963:E963"/>
    <mergeCell ref="B984:B985"/>
    <mergeCell ref="C984:E984"/>
    <mergeCell ref="C985:E985"/>
    <mergeCell ref="B986:B987"/>
    <mergeCell ref="C986:E986"/>
    <mergeCell ref="C987:E987"/>
    <mergeCell ref="B980:B981"/>
    <mergeCell ref="C980:E980"/>
    <mergeCell ref="C981:E981"/>
    <mergeCell ref="B982:B983"/>
    <mergeCell ref="C982:E982"/>
    <mergeCell ref="C983:E983"/>
    <mergeCell ref="B976:B977"/>
    <mergeCell ref="C976:E976"/>
    <mergeCell ref="C977:E977"/>
    <mergeCell ref="B978:B979"/>
    <mergeCell ref="C978:E978"/>
    <mergeCell ref="C979:E979"/>
    <mergeCell ref="B1003:B1004"/>
    <mergeCell ref="C1003:E1003"/>
    <mergeCell ref="H1003:K1005"/>
    <mergeCell ref="C1004:E1004"/>
    <mergeCell ref="B1005:B1006"/>
    <mergeCell ref="C1005:E1005"/>
    <mergeCell ref="C1006:E1006"/>
    <mergeCell ref="C995:D995"/>
    <mergeCell ref="C996:D996"/>
    <mergeCell ref="A999:E999"/>
    <mergeCell ref="H999:J1001"/>
    <mergeCell ref="C1000:E1000"/>
    <mergeCell ref="B1001:B1002"/>
    <mergeCell ref="C1001:E1001"/>
    <mergeCell ref="C1002:E1002"/>
    <mergeCell ref="C988:E988"/>
    <mergeCell ref="C989:E989"/>
    <mergeCell ref="C990:E990"/>
    <mergeCell ref="C991:E991"/>
    <mergeCell ref="B993:E993"/>
    <mergeCell ref="B994:E994"/>
    <mergeCell ref="B1015:B1016"/>
    <mergeCell ref="C1015:E1015"/>
    <mergeCell ref="C1016:E1016"/>
    <mergeCell ref="B1017:B1018"/>
    <mergeCell ref="C1017:E1017"/>
    <mergeCell ref="C1018:E1018"/>
    <mergeCell ref="B1011:B1012"/>
    <mergeCell ref="C1011:E1011"/>
    <mergeCell ref="C1012:E1012"/>
    <mergeCell ref="B1013:B1014"/>
    <mergeCell ref="C1013:E1013"/>
    <mergeCell ref="C1014:E1014"/>
    <mergeCell ref="B1007:B1008"/>
    <mergeCell ref="C1007:E1007"/>
    <mergeCell ref="C1008:E1008"/>
    <mergeCell ref="B1009:B1010"/>
    <mergeCell ref="C1009:E1009"/>
    <mergeCell ref="C1010:E1010"/>
    <mergeCell ref="B1034:B1035"/>
    <mergeCell ref="C1034:E1034"/>
    <mergeCell ref="H1034:K1036"/>
    <mergeCell ref="C1035:E1035"/>
    <mergeCell ref="B1036:B1037"/>
    <mergeCell ref="C1036:E1036"/>
    <mergeCell ref="C1037:E1037"/>
    <mergeCell ref="C1026:D1026"/>
    <mergeCell ref="C1027:D1027"/>
    <mergeCell ref="A1030:E1030"/>
    <mergeCell ref="H1030:J1032"/>
    <mergeCell ref="C1031:E1031"/>
    <mergeCell ref="B1032:B1033"/>
    <mergeCell ref="C1032:E1032"/>
    <mergeCell ref="C1033:E1033"/>
    <mergeCell ref="C1019:E1019"/>
    <mergeCell ref="C1020:E1020"/>
    <mergeCell ref="C1021:E1021"/>
    <mergeCell ref="C1022:E1022"/>
    <mergeCell ref="B1024:E1024"/>
    <mergeCell ref="B1025:E1025"/>
    <mergeCell ref="B1046:B1047"/>
    <mergeCell ref="C1046:E1046"/>
    <mergeCell ref="C1047:E1047"/>
    <mergeCell ref="B1048:B1049"/>
    <mergeCell ref="C1048:E1048"/>
    <mergeCell ref="C1049:E1049"/>
    <mergeCell ref="B1042:B1043"/>
    <mergeCell ref="C1042:E1042"/>
    <mergeCell ref="C1043:E1043"/>
    <mergeCell ref="B1044:B1045"/>
    <mergeCell ref="C1044:E1044"/>
    <mergeCell ref="C1045:E1045"/>
    <mergeCell ref="B1038:B1039"/>
    <mergeCell ref="C1038:E1038"/>
    <mergeCell ref="C1039:E1039"/>
    <mergeCell ref="B1040:B1041"/>
    <mergeCell ref="C1040:E1040"/>
    <mergeCell ref="C1041:E1041"/>
    <mergeCell ref="B1065:B1066"/>
    <mergeCell ref="C1065:E1065"/>
    <mergeCell ref="H1065:K1067"/>
    <mergeCell ref="C1066:E1066"/>
    <mergeCell ref="B1067:B1068"/>
    <mergeCell ref="C1067:E1067"/>
    <mergeCell ref="C1068:E1068"/>
    <mergeCell ref="C1057:D1057"/>
    <mergeCell ref="C1058:D1058"/>
    <mergeCell ref="A1061:E1061"/>
    <mergeCell ref="H1061:J1063"/>
    <mergeCell ref="C1062:E1062"/>
    <mergeCell ref="B1063:B1064"/>
    <mergeCell ref="C1063:E1063"/>
    <mergeCell ref="C1064:E1064"/>
    <mergeCell ref="C1050:E1050"/>
    <mergeCell ref="C1051:E1051"/>
    <mergeCell ref="C1052:E1052"/>
    <mergeCell ref="C1053:E1053"/>
    <mergeCell ref="B1055:E1055"/>
    <mergeCell ref="B1056:E1056"/>
    <mergeCell ref="B1077:B1078"/>
    <mergeCell ref="C1077:E1077"/>
    <mergeCell ref="C1078:E1078"/>
    <mergeCell ref="B1079:B1080"/>
    <mergeCell ref="C1079:E1079"/>
    <mergeCell ref="C1080:E1080"/>
    <mergeCell ref="B1073:B1074"/>
    <mergeCell ref="C1073:E1073"/>
    <mergeCell ref="C1074:E1074"/>
    <mergeCell ref="B1075:B1076"/>
    <mergeCell ref="C1075:E1075"/>
    <mergeCell ref="C1076:E1076"/>
    <mergeCell ref="B1069:B1070"/>
    <mergeCell ref="C1069:E1069"/>
    <mergeCell ref="C1070:E1070"/>
    <mergeCell ref="B1071:B1072"/>
    <mergeCell ref="C1071:E1071"/>
    <mergeCell ref="C1072:E1072"/>
    <mergeCell ref="B1096:B1097"/>
    <mergeCell ref="C1096:E1096"/>
    <mergeCell ref="H1096:K1098"/>
    <mergeCell ref="C1097:E1097"/>
    <mergeCell ref="B1098:B1099"/>
    <mergeCell ref="C1098:E1098"/>
    <mergeCell ref="C1099:E1099"/>
    <mergeCell ref="C1088:D1088"/>
    <mergeCell ref="C1089:D1089"/>
    <mergeCell ref="A1092:E1092"/>
    <mergeCell ref="H1092:J1094"/>
    <mergeCell ref="C1093:E1093"/>
    <mergeCell ref="B1094:B1095"/>
    <mergeCell ref="C1094:E1094"/>
    <mergeCell ref="C1095:E1095"/>
    <mergeCell ref="C1081:E1081"/>
    <mergeCell ref="C1082:E1082"/>
    <mergeCell ref="C1083:E1083"/>
    <mergeCell ref="C1084:E1084"/>
    <mergeCell ref="B1086:E1086"/>
    <mergeCell ref="B1087:E1087"/>
    <mergeCell ref="B1108:B1109"/>
    <mergeCell ref="C1108:E1108"/>
    <mergeCell ref="C1109:E1109"/>
    <mergeCell ref="B1110:B1111"/>
    <mergeCell ref="C1110:E1110"/>
    <mergeCell ref="C1111:E1111"/>
    <mergeCell ref="B1104:B1105"/>
    <mergeCell ref="C1104:E1104"/>
    <mergeCell ref="C1105:E1105"/>
    <mergeCell ref="B1106:B1107"/>
    <mergeCell ref="C1106:E1106"/>
    <mergeCell ref="C1107:E1107"/>
    <mergeCell ref="B1100:B1101"/>
    <mergeCell ref="C1100:E1100"/>
    <mergeCell ref="C1101:E1101"/>
    <mergeCell ref="B1102:B1103"/>
    <mergeCell ref="C1102:E1102"/>
    <mergeCell ref="C1103:E1103"/>
    <mergeCell ref="B1127:B1128"/>
    <mergeCell ref="C1127:E1127"/>
    <mergeCell ref="H1127:K1129"/>
    <mergeCell ref="C1128:E1128"/>
    <mergeCell ref="B1129:B1130"/>
    <mergeCell ref="C1129:E1129"/>
    <mergeCell ref="C1130:E1130"/>
    <mergeCell ref="C1119:D1119"/>
    <mergeCell ref="C1120:D1120"/>
    <mergeCell ref="A1123:E1123"/>
    <mergeCell ref="H1123:J1125"/>
    <mergeCell ref="C1124:E1124"/>
    <mergeCell ref="B1125:B1126"/>
    <mergeCell ref="C1125:E1125"/>
    <mergeCell ref="C1126:E1126"/>
    <mergeCell ref="C1112:E1112"/>
    <mergeCell ref="C1113:E1113"/>
    <mergeCell ref="C1114:E1114"/>
    <mergeCell ref="C1115:E1115"/>
    <mergeCell ref="B1117:E1117"/>
    <mergeCell ref="B1118:E1118"/>
    <mergeCell ref="B1139:B1140"/>
    <mergeCell ref="C1139:E1139"/>
    <mergeCell ref="C1140:E1140"/>
    <mergeCell ref="B1141:B1142"/>
    <mergeCell ref="C1141:E1141"/>
    <mergeCell ref="C1142:E1142"/>
    <mergeCell ref="B1135:B1136"/>
    <mergeCell ref="C1135:E1135"/>
    <mergeCell ref="C1136:E1136"/>
    <mergeCell ref="B1137:B1138"/>
    <mergeCell ref="C1137:E1137"/>
    <mergeCell ref="C1138:E1138"/>
    <mergeCell ref="B1131:B1132"/>
    <mergeCell ref="C1131:E1131"/>
    <mergeCell ref="C1132:E1132"/>
    <mergeCell ref="B1133:B1134"/>
    <mergeCell ref="C1133:E1133"/>
    <mergeCell ref="C1134:E1134"/>
    <mergeCell ref="B1158:B1159"/>
    <mergeCell ref="C1158:E1158"/>
    <mergeCell ref="H1158:K1160"/>
    <mergeCell ref="C1159:E1159"/>
    <mergeCell ref="B1160:B1161"/>
    <mergeCell ref="C1160:E1160"/>
    <mergeCell ref="C1161:E1161"/>
    <mergeCell ref="C1150:D1150"/>
    <mergeCell ref="C1151:D1151"/>
    <mergeCell ref="A1154:E1154"/>
    <mergeCell ref="H1154:J1156"/>
    <mergeCell ref="C1155:E1155"/>
    <mergeCell ref="B1156:B1157"/>
    <mergeCell ref="C1156:E1156"/>
    <mergeCell ref="C1157:E1157"/>
    <mergeCell ref="C1143:E1143"/>
    <mergeCell ref="C1144:E1144"/>
    <mergeCell ref="C1145:E1145"/>
    <mergeCell ref="C1146:E1146"/>
    <mergeCell ref="B1148:E1148"/>
    <mergeCell ref="B1149:E1149"/>
    <mergeCell ref="B1170:B1171"/>
    <mergeCell ref="C1170:E1170"/>
    <mergeCell ref="C1171:E1171"/>
    <mergeCell ref="B1172:B1173"/>
    <mergeCell ref="C1172:E1172"/>
    <mergeCell ref="C1173:E1173"/>
    <mergeCell ref="B1166:B1167"/>
    <mergeCell ref="C1166:E1166"/>
    <mergeCell ref="C1167:E1167"/>
    <mergeCell ref="B1168:B1169"/>
    <mergeCell ref="C1168:E1168"/>
    <mergeCell ref="C1169:E1169"/>
    <mergeCell ref="B1162:B1163"/>
    <mergeCell ref="C1162:E1162"/>
    <mergeCell ref="C1163:E1163"/>
    <mergeCell ref="B1164:B1165"/>
    <mergeCell ref="C1164:E1164"/>
    <mergeCell ref="C1165:E1165"/>
    <mergeCell ref="B1189:B1190"/>
    <mergeCell ref="C1189:E1189"/>
    <mergeCell ref="H1189:K1191"/>
    <mergeCell ref="C1190:E1190"/>
    <mergeCell ref="B1191:B1192"/>
    <mergeCell ref="C1191:E1191"/>
    <mergeCell ref="C1192:E1192"/>
    <mergeCell ref="C1181:D1181"/>
    <mergeCell ref="C1182:D1182"/>
    <mergeCell ref="A1185:E1185"/>
    <mergeCell ref="H1185:J1187"/>
    <mergeCell ref="C1186:E1186"/>
    <mergeCell ref="B1187:B1188"/>
    <mergeCell ref="C1187:E1187"/>
    <mergeCell ref="C1188:E1188"/>
    <mergeCell ref="C1174:E1174"/>
    <mergeCell ref="C1175:E1175"/>
    <mergeCell ref="C1176:E1176"/>
    <mergeCell ref="C1177:E1177"/>
    <mergeCell ref="B1179:E1179"/>
    <mergeCell ref="B1180:E1180"/>
    <mergeCell ref="B1201:B1202"/>
    <mergeCell ref="C1201:E1201"/>
    <mergeCell ref="C1202:E1202"/>
    <mergeCell ref="B1203:B1204"/>
    <mergeCell ref="C1203:E1203"/>
    <mergeCell ref="C1204:E1204"/>
    <mergeCell ref="B1197:B1198"/>
    <mergeCell ref="C1197:E1197"/>
    <mergeCell ref="C1198:E1198"/>
    <mergeCell ref="B1199:B1200"/>
    <mergeCell ref="C1199:E1199"/>
    <mergeCell ref="C1200:E1200"/>
    <mergeCell ref="B1193:B1194"/>
    <mergeCell ref="C1193:E1193"/>
    <mergeCell ref="C1194:E1194"/>
    <mergeCell ref="B1195:B1196"/>
    <mergeCell ref="C1195:E1195"/>
    <mergeCell ref="C1196:E1196"/>
    <mergeCell ref="B1220:B1221"/>
    <mergeCell ref="C1220:E1220"/>
    <mergeCell ref="H1220:K1222"/>
    <mergeCell ref="C1221:E1221"/>
    <mergeCell ref="B1222:B1223"/>
    <mergeCell ref="C1222:E1222"/>
    <mergeCell ref="C1223:E1223"/>
    <mergeCell ref="C1212:D1212"/>
    <mergeCell ref="C1213:D1213"/>
    <mergeCell ref="A1216:E1216"/>
    <mergeCell ref="H1216:J1218"/>
    <mergeCell ref="C1217:E1217"/>
    <mergeCell ref="B1218:B1219"/>
    <mergeCell ref="C1218:E1218"/>
    <mergeCell ref="C1219:E1219"/>
    <mergeCell ref="C1205:E1205"/>
    <mergeCell ref="C1206:E1206"/>
    <mergeCell ref="C1207:E1207"/>
    <mergeCell ref="C1208:E1208"/>
    <mergeCell ref="B1210:E1210"/>
    <mergeCell ref="B1211:E1211"/>
    <mergeCell ref="B1232:B1233"/>
    <mergeCell ref="C1232:E1232"/>
    <mergeCell ref="C1233:E1233"/>
    <mergeCell ref="B1234:B1235"/>
    <mergeCell ref="C1234:E1234"/>
    <mergeCell ref="C1235:E1235"/>
    <mergeCell ref="B1228:B1229"/>
    <mergeCell ref="C1228:E1228"/>
    <mergeCell ref="C1229:E1229"/>
    <mergeCell ref="B1230:B1231"/>
    <mergeCell ref="C1230:E1230"/>
    <mergeCell ref="C1231:E1231"/>
    <mergeCell ref="B1224:B1225"/>
    <mergeCell ref="C1224:E1224"/>
    <mergeCell ref="C1225:E1225"/>
    <mergeCell ref="B1226:B1227"/>
    <mergeCell ref="C1226:E1226"/>
    <mergeCell ref="C1227:E1227"/>
    <mergeCell ref="B1251:B1252"/>
    <mergeCell ref="C1251:E1251"/>
    <mergeCell ref="H1251:K1253"/>
    <mergeCell ref="C1252:E1252"/>
    <mergeCell ref="B1253:B1254"/>
    <mergeCell ref="C1253:E1253"/>
    <mergeCell ref="C1254:E1254"/>
    <mergeCell ref="C1243:D1243"/>
    <mergeCell ref="C1244:D1244"/>
    <mergeCell ref="A1247:E1247"/>
    <mergeCell ref="H1247:J1249"/>
    <mergeCell ref="C1248:E1248"/>
    <mergeCell ref="B1249:B1250"/>
    <mergeCell ref="C1249:E1249"/>
    <mergeCell ref="C1250:E1250"/>
    <mergeCell ref="C1236:E1236"/>
    <mergeCell ref="C1237:E1237"/>
    <mergeCell ref="C1238:E1238"/>
    <mergeCell ref="C1239:E1239"/>
    <mergeCell ref="B1241:E1241"/>
    <mergeCell ref="B1242:E1242"/>
    <mergeCell ref="B1263:B1264"/>
    <mergeCell ref="C1263:E1263"/>
    <mergeCell ref="C1264:E1264"/>
    <mergeCell ref="B1265:B1266"/>
    <mergeCell ref="C1265:E1265"/>
    <mergeCell ref="C1266:E1266"/>
    <mergeCell ref="B1259:B1260"/>
    <mergeCell ref="C1259:E1259"/>
    <mergeCell ref="C1260:E1260"/>
    <mergeCell ref="B1261:B1262"/>
    <mergeCell ref="C1261:E1261"/>
    <mergeCell ref="C1262:E1262"/>
    <mergeCell ref="B1255:B1256"/>
    <mergeCell ref="C1255:E1255"/>
    <mergeCell ref="C1256:E1256"/>
    <mergeCell ref="B1257:B1258"/>
    <mergeCell ref="C1257:E1257"/>
    <mergeCell ref="C1258:E1258"/>
    <mergeCell ref="B1282:B1283"/>
    <mergeCell ref="C1282:E1282"/>
    <mergeCell ref="H1282:K1284"/>
    <mergeCell ref="C1283:E1283"/>
    <mergeCell ref="B1284:B1285"/>
    <mergeCell ref="C1284:E1284"/>
    <mergeCell ref="C1285:E1285"/>
    <mergeCell ref="C1274:D1274"/>
    <mergeCell ref="C1275:D1275"/>
    <mergeCell ref="A1278:E1278"/>
    <mergeCell ref="H1278:J1280"/>
    <mergeCell ref="C1279:E1279"/>
    <mergeCell ref="B1280:B1281"/>
    <mergeCell ref="C1280:E1280"/>
    <mergeCell ref="C1281:E1281"/>
    <mergeCell ref="C1267:E1267"/>
    <mergeCell ref="C1268:E1268"/>
    <mergeCell ref="C1269:E1269"/>
    <mergeCell ref="C1270:E1270"/>
    <mergeCell ref="B1272:E1272"/>
    <mergeCell ref="B1273:E1273"/>
    <mergeCell ref="B1294:B1295"/>
    <mergeCell ref="C1294:E1294"/>
    <mergeCell ref="C1295:E1295"/>
    <mergeCell ref="B1296:B1297"/>
    <mergeCell ref="C1296:E1296"/>
    <mergeCell ref="C1297:E1297"/>
    <mergeCell ref="B1290:B1291"/>
    <mergeCell ref="C1290:E1290"/>
    <mergeCell ref="C1291:E1291"/>
    <mergeCell ref="B1292:B1293"/>
    <mergeCell ref="C1292:E1292"/>
    <mergeCell ref="C1293:E1293"/>
    <mergeCell ref="B1286:B1287"/>
    <mergeCell ref="C1286:E1286"/>
    <mergeCell ref="C1287:E1287"/>
    <mergeCell ref="B1288:B1289"/>
    <mergeCell ref="C1288:E1288"/>
    <mergeCell ref="C1289:E1289"/>
    <mergeCell ref="B1313:B1314"/>
    <mergeCell ref="C1313:E1313"/>
    <mergeCell ref="H1313:K1315"/>
    <mergeCell ref="C1314:E1314"/>
    <mergeCell ref="B1315:B1316"/>
    <mergeCell ref="C1315:E1315"/>
    <mergeCell ref="C1316:E1316"/>
    <mergeCell ref="C1305:D1305"/>
    <mergeCell ref="C1306:D1306"/>
    <mergeCell ref="A1309:E1309"/>
    <mergeCell ref="H1309:J1311"/>
    <mergeCell ref="C1310:E1310"/>
    <mergeCell ref="B1311:B1312"/>
    <mergeCell ref="C1311:E1311"/>
    <mergeCell ref="C1312:E1312"/>
    <mergeCell ref="C1298:E1298"/>
    <mergeCell ref="C1299:E1299"/>
    <mergeCell ref="C1300:E1300"/>
    <mergeCell ref="C1301:E1301"/>
    <mergeCell ref="B1303:E1303"/>
    <mergeCell ref="B1304:E1304"/>
    <mergeCell ref="B1325:B1326"/>
    <mergeCell ref="C1325:E1325"/>
    <mergeCell ref="C1326:E1326"/>
    <mergeCell ref="B1327:B1328"/>
    <mergeCell ref="C1327:E1327"/>
    <mergeCell ref="C1328:E1328"/>
    <mergeCell ref="B1321:B1322"/>
    <mergeCell ref="C1321:E1321"/>
    <mergeCell ref="C1322:E1322"/>
    <mergeCell ref="B1323:B1324"/>
    <mergeCell ref="C1323:E1323"/>
    <mergeCell ref="C1324:E1324"/>
    <mergeCell ref="B1317:B1318"/>
    <mergeCell ref="C1317:E1317"/>
    <mergeCell ref="C1318:E1318"/>
    <mergeCell ref="B1319:B1320"/>
    <mergeCell ref="C1319:E1319"/>
    <mergeCell ref="C1320:E1320"/>
    <mergeCell ref="B1344:B1345"/>
    <mergeCell ref="C1344:E1344"/>
    <mergeCell ref="H1344:K1346"/>
    <mergeCell ref="C1345:E1345"/>
    <mergeCell ref="B1346:B1347"/>
    <mergeCell ref="C1346:E1346"/>
    <mergeCell ref="C1347:E1347"/>
    <mergeCell ref="C1336:D1336"/>
    <mergeCell ref="C1337:D1337"/>
    <mergeCell ref="A1340:E1340"/>
    <mergeCell ref="H1340:J1342"/>
    <mergeCell ref="C1341:E1341"/>
    <mergeCell ref="B1342:B1343"/>
    <mergeCell ref="C1342:E1342"/>
    <mergeCell ref="C1343:E1343"/>
    <mergeCell ref="C1329:E1329"/>
    <mergeCell ref="C1330:E1330"/>
    <mergeCell ref="C1331:E1331"/>
    <mergeCell ref="C1332:E1332"/>
    <mergeCell ref="B1334:E1334"/>
    <mergeCell ref="B1335:E1335"/>
    <mergeCell ref="B1356:B1357"/>
    <mergeCell ref="C1356:E1356"/>
    <mergeCell ref="C1357:E1357"/>
    <mergeCell ref="B1358:B1359"/>
    <mergeCell ref="C1358:E1358"/>
    <mergeCell ref="C1359:E1359"/>
    <mergeCell ref="B1352:B1353"/>
    <mergeCell ref="C1352:E1352"/>
    <mergeCell ref="C1353:E1353"/>
    <mergeCell ref="B1354:B1355"/>
    <mergeCell ref="C1354:E1354"/>
    <mergeCell ref="C1355:E1355"/>
    <mergeCell ref="B1348:B1349"/>
    <mergeCell ref="C1348:E1348"/>
    <mergeCell ref="C1349:E1349"/>
    <mergeCell ref="B1350:B1351"/>
    <mergeCell ref="C1350:E1350"/>
    <mergeCell ref="C1351:E1351"/>
    <mergeCell ref="B1375:B1376"/>
    <mergeCell ref="C1375:E1375"/>
    <mergeCell ref="H1375:K1377"/>
    <mergeCell ref="C1376:E1376"/>
    <mergeCell ref="B1377:B1378"/>
    <mergeCell ref="C1377:E1377"/>
    <mergeCell ref="C1378:E1378"/>
    <mergeCell ref="C1367:D1367"/>
    <mergeCell ref="C1368:D1368"/>
    <mergeCell ref="A1371:E1371"/>
    <mergeCell ref="H1371:J1373"/>
    <mergeCell ref="C1372:E1372"/>
    <mergeCell ref="B1373:B1374"/>
    <mergeCell ref="C1373:E1373"/>
    <mergeCell ref="C1374:E1374"/>
    <mergeCell ref="C1360:E1360"/>
    <mergeCell ref="C1361:E1361"/>
    <mergeCell ref="C1362:E1362"/>
    <mergeCell ref="C1363:E1363"/>
    <mergeCell ref="B1365:E1365"/>
    <mergeCell ref="B1366:E1366"/>
    <mergeCell ref="B1387:B1388"/>
    <mergeCell ref="C1387:E1387"/>
    <mergeCell ref="C1388:E1388"/>
    <mergeCell ref="B1389:B1390"/>
    <mergeCell ref="C1389:E1389"/>
    <mergeCell ref="C1390:E1390"/>
    <mergeCell ref="B1383:B1384"/>
    <mergeCell ref="C1383:E1383"/>
    <mergeCell ref="C1384:E1384"/>
    <mergeCell ref="B1385:B1386"/>
    <mergeCell ref="C1385:E1385"/>
    <mergeCell ref="C1386:E1386"/>
    <mergeCell ref="B1379:B1380"/>
    <mergeCell ref="C1379:E1379"/>
    <mergeCell ref="C1380:E1380"/>
    <mergeCell ref="B1381:B1382"/>
    <mergeCell ref="C1381:E1381"/>
    <mergeCell ref="C1382:E1382"/>
    <mergeCell ref="B1406:B1407"/>
    <mergeCell ref="C1406:E1406"/>
    <mergeCell ref="H1406:K1408"/>
    <mergeCell ref="C1407:E1407"/>
    <mergeCell ref="B1408:B1409"/>
    <mergeCell ref="C1408:E1408"/>
    <mergeCell ref="C1409:E1409"/>
    <mergeCell ref="C1398:D1398"/>
    <mergeCell ref="C1399:D1399"/>
    <mergeCell ref="A1402:E1402"/>
    <mergeCell ref="H1402:J1404"/>
    <mergeCell ref="C1403:E1403"/>
    <mergeCell ref="B1404:B1405"/>
    <mergeCell ref="C1404:E1404"/>
    <mergeCell ref="C1405:E1405"/>
    <mergeCell ref="C1391:E1391"/>
    <mergeCell ref="C1392:E1392"/>
    <mergeCell ref="C1393:E1393"/>
    <mergeCell ref="C1394:E1394"/>
    <mergeCell ref="B1396:E1396"/>
    <mergeCell ref="B1397:E1397"/>
    <mergeCell ref="B1418:B1419"/>
    <mergeCell ref="C1418:E1418"/>
    <mergeCell ref="C1419:E1419"/>
    <mergeCell ref="B1420:B1421"/>
    <mergeCell ref="C1420:E1420"/>
    <mergeCell ref="C1421:E1421"/>
    <mergeCell ref="B1414:B1415"/>
    <mergeCell ref="C1414:E1414"/>
    <mergeCell ref="C1415:E1415"/>
    <mergeCell ref="B1416:B1417"/>
    <mergeCell ref="C1416:E1416"/>
    <mergeCell ref="C1417:E1417"/>
    <mergeCell ref="B1410:B1411"/>
    <mergeCell ref="C1410:E1410"/>
    <mergeCell ref="C1411:E1411"/>
    <mergeCell ref="B1412:B1413"/>
    <mergeCell ref="C1412:E1412"/>
    <mergeCell ref="C1413:E1413"/>
    <mergeCell ref="B1437:B1438"/>
    <mergeCell ref="C1437:E1437"/>
    <mergeCell ref="H1437:K1439"/>
    <mergeCell ref="C1438:E1438"/>
    <mergeCell ref="B1439:B1440"/>
    <mergeCell ref="C1439:E1439"/>
    <mergeCell ref="C1440:E1440"/>
    <mergeCell ref="C1429:D1429"/>
    <mergeCell ref="C1430:D1430"/>
    <mergeCell ref="A1433:E1433"/>
    <mergeCell ref="H1433:J1435"/>
    <mergeCell ref="C1434:E1434"/>
    <mergeCell ref="B1435:B1436"/>
    <mergeCell ref="C1435:E1435"/>
    <mergeCell ref="C1436:E1436"/>
    <mergeCell ref="C1422:E1422"/>
    <mergeCell ref="C1423:E1423"/>
    <mergeCell ref="C1424:E1424"/>
    <mergeCell ref="C1425:E1425"/>
    <mergeCell ref="B1427:E1427"/>
    <mergeCell ref="B1428:E1428"/>
    <mergeCell ref="B1449:B1450"/>
    <mergeCell ref="C1449:E1449"/>
    <mergeCell ref="C1450:E1450"/>
    <mergeCell ref="B1451:B1452"/>
    <mergeCell ref="C1451:E1451"/>
    <mergeCell ref="C1452:E1452"/>
    <mergeCell ref="B1445:B1446"/>
    <mergeCell ref="C1445:E1445"/>
    <mergeCell ref="C1446:E1446"/>
    <mergeCell ref="B1447:B1448"/>
    <mergeCell ref="C1447:E1447"/>
    <mergeCell ref="C1448:E1448"/>
    <mergeCell ref="B1441:B1442"/>
    <mergeCell ref="C1441:E1441"/>
    <mergeCell ref="C1442:E1442"/>
    <mergeCell ref="B1443:B1444"/>
    <mergeCell ref="C1443:E1443"/>
    <mergeCell ref="C1444:E1444"/>
    <mergeCell ref="B1468:B1469"/>
    <mergeCell ref="C1468:E1468"/>
    <mergeCell ref="H1468:K1470"/>
    <mergeCell ref="C1469:E1469"/>
    <mergeCell ref="B1470:B1471"/>
    <mergeCell ref="C1470:E1470"/>
    <mergeCell ref="C1471:E1471"/>
    <mergeCell ref="C1460:D1460"/>
    <mergeCell ref="C1461:D1461"/>
    <mergeCell ref="A1464:E1464"/>
    <mergeCell ref="H1464:J1466"/>
    <mergeCell ref="C1465:E1465"/>
    <mergeCell ref="B1466:B1467"/>
    <mergeCell ref="C1466:E1466"/>
    <mergeCell ref="C1467:E1467"/>
    <mergeCell ref="C1453:E1453"/>
    <mergeCell ref="C1454:E1454"/>
    <mergeCell ref="C1455:E1455"/>
    <mergeCell ref="C1456:E1456"/>
    <mergeCell ref="B1458:E1458"/>
    <mergeCell ref="B1459:E1459"/>
    <mergeCell ref="B1480:B1481"/>
    <mergeCell ref="C1480:E1480"/>
    <mergeCell ref="C1481:E1481"/>
    <mergeCell ref="B1482:B1483"/>
    <mergeCell ref="C1482:E1482"/>
    <mergeCell ref="C1483:E1483"/>
    <mergeCell ref="B1476:B1477"/>
    <mergeCell ref="C1476:E1476"/>
    <mergeCell ref="C1477:E1477"/>
    <mergeCell ref="B1478:B1479"/>
    <mergeCell ref="C1478:E1478"/>
    <mergeCell ref="C1479:E1479"/>
    <mergeCell ref="B1472:B1473"/>
    <mergeCell ref="C1472:E1472"/>
    <mergeCell ref="C1473:E1473"/>
    <mergeCell ref="B1474:B1475"/>
    <mergeCell ref="C1474:E1474"/>
    <mergeCell ref="C1475:E1475"/>
    <mergeCell ref="B1499:B1500"/>
    <mergeCell ref="C1499:E1499"/>
    <mergeCell ref="H1499:K1501"/>
    <mergeCell ref="C1500:E1500"/>
    <mergeCell ref="B1501:B1502"/>
    <mergeCell ref="C1501:E1501"/>
    <mergeCell ref="C1502:E1502"/>
    <mergeCell ref="C1491:D1491"/>
    <mergeCell ref="C1492:D1492"/>
    <mergeCell ref="A1495:E1495"/>
    <mergeCell ref="H1495:J1497"/>
    <mergeCell ref="C1496:E1496"/>
    <mergeCell ref="B1497:B1498"/>
    <mergeCell ref="C1497:E1497"/>
    <mergeCell ref="C1498:E1498"/>
    <mergeCell ref="C1484:E1484"/>
    <mergeCell ref="C1485:E1485"/>
    <mergeCell ref="C1486:E1486"/>
    <mergeCell ref="C1487:E1487"/>
    <mergeCell ref="B1489:E1489"/>
    <mergeCell ref="B1490:E1490"/>
    <mergeCell ref="B1511:B1512"/>
    <mergeCell ref="C1511:E1511"/>
    <mergeCell ref="C1512:E1512"/>
    <mergeCell ref="B1513:B1514"/>
    <mergeCell ref="C1513:E1513"/>
    <mergeCell ref="C1514:E1514"/>
    <mergeCell ref="B1507:B1508"/>
    <mergeCell ref="C1507:E1507"/>
    <mergeCell ref="C1508:E1508"/>
    <mergeCell ref="B1509:B1510"/>
    <mergeCell ref="C1509:E1509"/>
    <mergeCell ref="C1510:E1510"/>
    <mergeCell ref="B1503:B1504"/>
    <mergeCell ref="C1503:E1503"/>
    <mergeCell ref="C1504:E1504"/>
    <mergeCell ref="B1505:B1506"/>
    <mergeCell ref="C1505:E1505"/>
    <mergeCell ref="C1506:E1506"/>
    <mergeCell ref="B1530:B1531"/>
    <mergeCell ref="C1530:E1530"/>
    <mergeCell ref="H1530:K1532"/>
    <mergeCell ref="C1531:E1531"/>
    <mergeCell ref="B1532:B1533"/>
    <mergeCell ref="C1532:E1532"/>
    <mergeCell ref="C1533:E1533"/>
    <mergeCell ref="C1522:D1522"/>
    <mergeCell ref="C1523:D1523"/>
    <mergeCell ref="A1526:E1526"/>
    <mergeCell ref="H1526:J1528"/>
    <mergeCell ref="C1527:E1527"/>
    <mergeCell ref="B1528:B1529"/>
    <mergeCell ref="C1528:E1528"/>
    <mergeCell ref="C1529:E1529"/>
    <mergeCell ref="C1515:E1515"/>
    <mergeCell ref="C1516:E1516"/>
    <mergeCell ref="C1517:E1517"/>
    <mergeCell ref="C1518:E1518"/>
    <mergeCell ref="B1520:E1520"/>
    <mergeCell ref="B1521:E1521"/>
    <mergeCell ref="B1542:B1543"/>
    <mergeCell ref="C1542:E1542"/>
    <mergeCell ref="C1543:E1543"/>
    <mergeCell ref="B1544:B1545"/>
    <mergeCell ref="C1544:E1544"/>
    <mergeCell ref="C1545:E1545"/>
    <mergeCell ref="B1538:B1539"/>
    <mergeCell ref="C1538:E1538"/>
    <mergeCell ref="C1539:E1539"/>
    <mergeCell ref="B1540:B1541"/>
    <mergeCell ref="C1540:E1540"/>
    <mergeCell ref="C1541:E1541"/>
    <mergeCell ref="B1534:B1535"/>
    <mergeCell ref="C1534:E1534"/>
    <mergeCell ref="C1535:E1535"/>
    <mergeCell ref="B1536:B1537"/>
    <mergeCell ref="C1536:E1536"/>
    <mergeCell ref="C1537:E1537"/>
    <mergeCell ref="B1561:B1562"/>
    <mergeCell ref="C1561:E1561"/>
    <mergeCell ref="H1561:K1563"/>
    <mergeCell ref="C1562:E1562"/>
    <mergeCell ref="B1563:B1564"/>
    <mergeCell ref="C1563:E1563"/>
    <mergeCell ref="C1564:E1564"/>
    <mergeCell ref="C1553:D1553"/>
    <mergeCell ref="C1554:D1554"/>
    <mergeCell ref="A1557:E1557"/>
    <mergeCell ref="H1557:J1559"/>
    <mergeCell ref="C1558:E1558"/>
    <mergeCell ref="B1559:B1560"/>
    <mergeCell ref="C1559:E1559"/>
    <mergeCell ref="C1560:E1560"/>
    <mergeCell ref="C1546:E1546"/>
    <mergeCell ref="C1547:E1547"/>
    <mergeCell ref="C1548:E1548"/>
    <mergeCell ref="C1549:E1549"/>
    <mergeCell ref="B1551:E1551"/>
    <mergeCell ref="B1552:E1552"/>
    <mergeCell ref="B1573:B1574"/>
    <mergeCell ref="C1573:E1573"/>
    <mergeCell ref="C1574:E1574"/>
    <mergeCell ref="B1575:B1576"/>
    <mergeCell ref="C1575:E1575"/>
    <mergeCell ref="C1576:E1576"/>
    <mergeCell ref="B1569:B1570"/>
    <mergeCell ref="C1569:E1569"/>
    <mergeCell ref="C1570:E1570"/>
    <mergeCell ref="B1571:B1572"/>
    <mergeCell ref="C1571:E1571"/>
    <mergeCell ref="C1572:E1572"/>
    <mergeCell ref="B1565:B1566"/>
    <mergeCell ref="C1565:E1565"/>
    <mergeCell ref="C1566:E1566"/>
    <mergeCell ref="B1567:B1568"/>
    <mergeCell ref="C1567:E1567"/>
    <mergeCell ref="C1568:E1568"/>
    <mergeCell ref="B1592:B1593"/>
    <mergeCell ref="C1592:E1592"/>
    <mergeCell ref="H1592:K1594"/>
    <mergeCell ref="C1593:E1593"/>
    <mergeCell ref="B1594:B1595"/>
    <mergeCell ref="C1594:E1594"/>
    <mergeCell ref="C1595:E1595"/>
    <mergeCell ref="C1584:D1584"/>
    <mergeCell ref="C1585:D1585"/>
    <mergeCell ref="A1588:E1588"/>
    <mergeCell ref="H1588:J1590"/>
    <mergeCell ref="C1589:E1589"/>
    <mergeCell ref="B1590:B1591"/>
    <mergeCell ref="C1590:E1590"/>
    <mergeCell ref="C1591:E1591"/>
    <mergeCell ref="C1577:E1577"/>
    <mergeCell ref="C1578:E1578"/>
    <mergeCell ref="C1579:E1579"/>
    <mergeCell ref="C1580:E1580"/>
    <mergeCell ref="B1582:E1582"/>
    <mergeCell ref="B1583:E1583"/>
    <mergeCell ref="B1604:B1605"/>
    <mergeCell ref="C1604:E1604"/>
    <mergeCell ref="C1605:E1605"/>
    <mergeCell ref="B1606:B1607"/>
    <mergeCell ref="C1606:E1606"/>
    <mergeCell ref="C1607:E1607"/>
    <mergeCell ref="B1600:B1601"/>
    <mergeCell ref="C1600:E1600"/>
    <mergeCell ref="C1601:E1601"/>
    <mergeCell ref="B1602:B1603"/>
    <mergeCell ref="C1602:E1602"/>
    <mergeCell ref="C1603:E1603"/>
    <mergeCell ref="B1596:B1597"/>
    <mergeCell ref="C1596:E1596"/>
    <mergeCell ref="C1597:E1597"/>
    <mergeCell ref="B1598:B1599"/>
    <mergeCell ref="C1598:E1598"/>
    <mergeCell ref="C1599:E1599"/>
    <mergeCell ref="B1623:B1624"/>
    <mergeCell ref="C1623:E1623"/>
    <mergeCell ref="H1623:K1625"/>
    <mergeCell ref="C1624:E1624"/>
    <mergeCell ref="B1625:B1626"/>
    <mergeCell ref="C1625:E1625"/>
    <mergeCell ref="C1626:E1626"/>
    <mergeCell ref="C1615:D1615"/>
    <mergeCell ref="C1616:D1616"/>
    <mergeCell ref="A1619:E1619"/>
    <mergeCell ref="H1619:J1621"/>
    <mergeCell ref="C1620:E1620"/>
    <mergeCell ref="B1621:B1622"/>
    <mergeCell ref="C1621:E1621"/>
    <mergeCell ref="C1622:E1622"/>
    <mergeCell ref="C1608:E1608"/>
    <mergeCell ref="C1609:E1609"/>
    <mergeCell ref="C1610:E1610"/>
    <mergeCell ref="C1611:E1611"/>
    <mergeCell ref="B1613:E1613"/>
    <mergeCell ref="B1614:E1614"/>
    <mergeCell ref="B1635:B1636"/>
    <mergeCell ref="C1635:E1635"/>
    <mergeCell ref="C1636:E1636"/>
    <mergeCell ref="B1637:B1638"/>
    <mergeCell ref="C1637:E1637"/>
    <mergeCell ref="C1638:E1638"/>
    <mergeCell ref="B1631:B1632"/>
    <mergeCell ref="C1631:E1631"/>
    <mergeCell ref="C1632:E1632"/>
    <mergeCell ref="B1633:B1634"/>
    <mergeCell ref="C1633:E1633"/>
    <mergeCell ref="C1634:E1634"/>
    <mergeCell ref="B1627:B1628"/>
    <mergeCell ref="C1627:E1627"/>
    <mergeCell ref="C1628:E1628"/>
    <mergeCell ref="B1629:B1630"/>
    <mergeCell ref="C1629:E1629"/>
    <mergeCell ref="C1630:E1630"/>
    <mergeCell ref="B1654:B1655"/>
    <mergeCell ref="C1654:E1654"/>
    <mergeCell ref="H1654:K1656"/>
    <mergeCell ref="C1655:E1655"/>
    <mergeCell ref="B1656:B1657"/>
    <mergeCell ref="C1656:E1656"/>
    <mergeCell ref="C1657:E1657"/>
    <mergeCell ref="C1646:D1646"/>
    <mergeCell ref="C1647:D1647"/>
    <mergeCell ref="A1650:E1650"/>
    <mergeCell ref="H1650:J1652"/>
    <mergeCell ref="C1651:E1651"/>
    <mergeCell ref="B1652:B1653"/>
    <mergeCell ref="C1652:E1652"/>
    <mergeCell ref="C1653:E1653"/>
    <mergeCell ref="C1639:E1639"/>
    <mergeCell ref="C1640:E1640"/>
    <mergeCell ref="C1641:E1641"/>
    <mergeCell ref="C1642:E1642"/>
    <mergeCell ref="B1644:E1644"/>
    <mergeCell ref="B1645:E1645"/>
    <mergeCell ref="B1666:B1667"/>
    <mergeCell ref="C1666:E1666"/>
    <mergeCell ref="C1667:E1667"/>
    <mergeCell ref="B1668:B1669"/>
    <mergeCell ref="C1668:E1668"/>
    <mergeCell ref="C1669:E1669"/>
    <mergeCell ref="B1662:B1663"/>
    <mergeCell ref="C1662:E1662"/>
    <mergeCell ref="C1663:E1663"/>
    <mergeCell ref="B1664:B1665"/>
    <mergeCell ref="C1664:E1664"/>
    <mergeCell ref="C1665:E1665"/>
    <mergeCell ref="B1658:B1659"/>
    <mergeCell ref="C1658:E1658"/>
    <mergeCell ref="C1659:E1659"/>
    <mergeCell ref="B1660:B1661"/>
    <mergeCell ref="C1660:E1660"/>
    <mergeCell ref="C1661:E1661"/>
    <mergeCell ref="B1685:B1686"/>
    <mergeCell ref="C1685:E1685"/>
    <mergeCell ref="H1685:K1687"/>
    <mergeCell ref="C1686:E1686"/>
    <mergeCell ref="B1687:B1688"/>
    <mergeCell ref="C1687:E1687"/>
    <mergeCell ref="C1688:E1688"/>
    <mergeCell ref="C1677:D1677"/>
    <mergeCell ref="C1678:D1678"/>
    <mergeCell ref="A1681:E1681"/>
    <mergeCell ref="H1681:J1683"/>
    <mergeCell ref="C1682:E1682"/>
    <mergeCell ref="B1683:B1684"/>
    <mergeCell ref="C1683:E1683"/>
    <mergeCell ref="C1684:E1684"/>
    <mergeCell ref="C1670:E1670"/>
    <mergeCell ref="C1671:E1671"/>
    <mergeCell ref="C1672:E1672"/>
    <mergeCell ref="C1673:E1673"/>
    <mergeCell ref="B1675:E1675"/>
    <mergeCell ref="B1676:E1676"/>
    <mergeCell ref="B1697:B1698"/>
    <mergeCell ref="C1697:E1697"/>
    <mergeCell ref="C1698:E1698"/>
    <mergeCell ref="B1699:B1700"/>
    <mergeCell ref="C1699:E1699"/>
    <mergeCell ref="C1700:E1700"/>
    <mergeCell ref="B1693:B1694"/>
    <mergeCell ref="C1693:E1693"/>
    <mergeCell ref="C1694:E1694"/>
    <mergeCell ref="B1695:B1696"/>
    <mergeCell ref="C1695:E1695"/>
    <mergeCell ref="C1696:E1696"/>
    <mergeCell ref="B1689:B1690"/>
    <mergeCell ref="C1689:E1689"/>
    <mergeCell ref="C1690:E1690"/>
    <mergeCell ref="B1691:B1692"/>
    <mergeCell ref="C1691:E1691"/>
    <mergeCell ref="C1692:E1692"/>
    <mergeCell ref="B1716:B1717"/>
    <mergeCell ref="C1716:E1716"/>
    <mergeCell ref="H1716:K1718"/>
    <mergeCell ref="C1717:E1717"/>
    <mergeCell ref="B1718:B1719"/>
    <mergeCell ref="C1718:E1718"/>
    <mergeCell ref="C1719:E1719"/>
    <mergeCell ref="C1708:D1708"/>
    <mergeCell ref="C1709:D1709"/>
    <mergeCell ref="A1712:E1712"/>
    <mergeCell ref="H1712:J1714"/>
    <mergeCell ref="C1713:E1713"/>
    <mergeCell ref="B1714:B1715"/>
    <mergeCell ref="C1714:E1714"/>
    <mergeCell ref="C1715:E1715"/>
    <mergeCell ref="C1701:E1701"/>
    <mergeCell ref="C1702:E1702"/>
    <mergeCell ref="C1703:E1703"/>
    <mergeCell ref="C1704:E1704"/>
    <mergeCell ref="B1706:E1706"/>
    <mergeCell ref="B1707:E1707"/>
    <mergeCell ref="B1728:B1729"/>
    <mergeCell ref="C1728:E1728"/>
    <mergeCell ref="C1729:E1729"/>
    <mergeCell ref="B1730:B1731"/>
    <mergeCell ref="C1730:E1730"/>
    <mergeCell ref="C1731:E1731"/>
    <mergeCell ref="B1724:B1725"/>
    <mergeCell ref="C1724:E1724"/>
    <mergeCell ref="C1725:E1725"/>
    <mergeCell ref="B1726:B1727"/>
    <mergeCell ref="C1726:E1726"/>
    <mergeCell ref="C1727:E1727"/>
    <mergeCell ref="B1720:B1721"/>
    <mergeCell ref="C1720:E1720"/>
    <mergeCell ref="C1721:E1721"/>
    <mergeCell ref="B1722:B1723"/>
    <mergeCell ref="C1722:E1722"/>
    <mergeCell ref="C1723:E1723"/>
    <mergeCell ref="B1747:B1748"/>
    <mergeCell ref="C1747:E1747"/>
    <mergeCell ref="H1747:K1749"/>
    <mergeCell ref="C1748:E1748"/>
    <mergeCell ref="B1749:B1750"/>
    <mergeCell ref="C1749:E1749"/>
    <mergeCell ref="C1750:E1750"/>
    <mergeCell ref="C1739:D1739"/>
    <mergeCell ref="C1740:D1740"/>
    <mergeCell ref="A1743:E1743"/>
    <mergeCell ref="H1743:J1745"/>
    <mergeCell ref="C1744:E1744"/>
    <mergeCell ref="B1745:B1746"/>
    <mergeCell ref="C1745:E1745"/>
    <mergeCell ref="C1746:E1746"/>
    <mergeCell ref="C1732:E1732"/>
    <mergeCell ref="C1733:E1733"/>
    <mergeCell ref="C1734:E1734"/>
    <mergeCell ref="C1735:E1735"/>
    <mergeCell ref="B1737:E1737"/>
    <mergeCell ref="B1738:E1738"/>
    <mergeCell ref="B1759:B1760"/>
    <mergeCell ref="C1759:E1759"/>
    <mergeCell ref="C1760:E1760"/>
    <mergeCell ref="B1761:B1762"/>
    <mergeCell ref="C1761:E1761"/>
    <mergeCell ref="C1762:E1762"/>
    <mergeCell ref="B1755:B1756"/>
    <mergeCell ref="C1755:E1755"/>
    <mergeCell ref="C1756:E1756"/>
    <mergeCell ref="B1757:B1758"/>
    <mergeCell ref="C1757:E1757"/>
    <mergeCell ref="C1758:E1758"/>
    <mergeCell ref="B1751:B1752"/>
    <mergeCell ref="C1751:E1751"/>
    <mergeCell ref="C1752:E1752"/>
    <mergeCell ref="B1753:B1754"/>
    <mergeCell ref="C1753:E1753"/>
    <mergeCell ref="C1754:E1754"/>
    <mergeCell ref="B1778:B1779"/>
    <mergeCell ref="C1778:E1778"/>
    <mergeCell ref="H1778:K1780"/>
    <mergeCell ref="C1779:E1779"/>
    <mergeCell ref="B1780:B1781"/>
    <mergeCell ref="C1780:E1780"/>
    <mergeCell ref="C1781:E1781"/>
    <mergeCell ref="C1770:D1770"/>
    <mergeCell ref="C1771:D1771"/>
    <mergeCell ref="A1774:E1774"/>
    <mergeCell ref="H1774:J1776"/>
    <mergeCell ref="C1775:E1775"/>
    <mergeCell ref="B1776:B1777"/>
    <mergeCell ref="C1776:E1776"/>
    <mergeCell ref="C1777:E1777"/>
    <mergeCell ref="C1763:E1763"/>
    <mergeCell ref="C1764:E1764"/>
    <mergeCell ref="C1765:E1765"/>
    <mergeCell ref="C1766:E1766"/>
    <mergeCell ref="B1768:E1768"/>
    <mergeCell ref="B1769:E1769"/>
    <mergeCell ref="B1790:B1791"/>
    <mergeCell ref="C1790:E1790"/>
    <mergeCell ref="C1791:E1791"/>
    <mergeCell ref="B1792:B1793"/>
    <mergeCell ref="C1792:E1792"/>
    <mergeCell ref="C1793:E1793"/>
    <mergeCell ref="B1786:B1787"/>
    <mergeCell ref="C1786:E1786"/>
    <mergeCell ref="C1787:E1787"/>
    <mergeCell ref="B1788:B1789"/>
    <mergeCell ref="C1788:E1788"/>
    <mergeCell ref="C1789:E1789"/>
    <mergeCell ref="B1782:B1783"/>
    <mergeCell ref="C1782:E1782"/>
    <mergeCell ref="C1783:E1783"/>
    <mergeCell ref="B1784:B1785"/>
    <mergeCell ref="C1784:E1784"/>
    <mergeCell ref="C1785:E1785"/>
    <mergeCell ref="B1809:B1810"/>
    <mergeCell ref="C1809:E1809"/>
    <mergeCell ref="H1809:K1811"/>
    <mergeCell ref="C1810:E1810"/>
    <mergeCell ref="B1811:B1812"/>
    <mergeCell ref="C1811:E1811"/>
    <mergeCell ref="C1812:E1812"/>
    <mergeCell ref="C1801:D1801"/>
    <mergeCell ref="C1802:D1802"/>
    <mergeCell ref="A1805:E1805"/>
    <mergeCell ref="H1805:J1807"/>
    <mergeCell ref="C1806:E1806"/>
    <mergeCell ref="B1807:B1808"/>
    <mergeCell ref="C1807:E1807"/>
    <mergeCell ref="C1808:E1808"/>
    <mergeCell ref="C1794:E1794"/>
    <mergeCell ref="C1795:E1795"/>
    <mergeCell ref="C1796:E1796"/>
    <mergeCell ref="C1797:E1797"/>
    <mergeCell ref="B1799:E1799"/>
    <mergeCell ref="B1800:E1800"/>
    <mergeCell ref="B1821:B1822"/>
    <mergeCell ref="C1821:E1821"/>
    <mergeCell ref="C1822:E1822"/>
    <mergeCell ref="B1823:B1824"/>
    <mergeCell ref="C1823:E1823"/>
    <mergeCell ref="C1824:E1824"/>
    <mergeCell ref="B1817:B1818"/>
    <mergeCell ref="C1817:E1817"/>
    <mergeCell ref="C1818:E1818"/>
    <mergeCell ref="B1819:B1820"/>
    <mergeCell ref="C1819:E1819"/>
    <mergeCell ref="C1820:E1820"/>
    <mergeCell ref="B1813:B1814"/>
    <mergeCell ref="C1813:E1813"/>
    <mergeCell ref="C1814:E1814"/>
    <mergeCell ref="B1815:B1816"/>
    <mergeCell ref="C1815:E1815"/>
    <mergeCell ref="C1816:E1816"/>
    <mergeCell ref="B1840:B1841"/>
    <mergeCell ref="C1840:E1840"/>
    <mergeCell ref="H1840:K1842"/>
    <mergeCell ref="C1841:E1841"/>
    <mergeCell ref="B1842:B1843"/>
    <mergeCell ref="C1842:E1842"/>
    <mergeCell ref="C1843:E1843"/>
    <mergeCell ref="C1832:D1832"/>
    <mergeCell ref="C1833:D1833"/>
    <mergeCell ref="A1836:E1836"/>
    <mergeCell ref="H1836:J1838"/>
    <mergeCell ref="C1837:E1837"/>
    <mergeCell ref="B1838:B1839"/>
    <mergeCell ref="C1838:E1838"/>
    <mergeCell ref="C1839:E1839"/>
    <mergeCell ref="C1825:E1825"/>
    <mergeCell ref="C1826:E1826"/>
    <mergeCell ref="C1827:E1827"/>
    <mergeCell ref="C1828:E1828"/>
    <mergeCell ref="B1830:E1830"/>
    <mergeCell ref="B1831:E1831"/>
    <mergeCell ref="B1852:B1853"/>
    <mergeCell ref="C1852:E1852"/>
    <mergeCell ref="C1853:E1853"/>
    <mergeCell ref="B1854:B1855"/>
    <mergeCell ref="C1854:E1854"/>
    <mergeCell ref="C1855:E1855"/>
    <mergeCell ref="B1848:B1849"/>
    <mergeCell ref="C1848:E1848"/>
    <mergeCell ref="C1849:E1849"/>
    <mergeCell ref="B1850:B1851"/>
    <mergeCell ref="C1850:E1850"/>
    <mergeCell ref="C1851:E1851"/>
    <mergeCell ref="B1844:B1845"/>
    <mergeCell ref="C1844:E1844"/>
    <mergeCell ref="C1845:E1845"/>
    <mergeCell ref="B1846:B1847"/>
    <mergeCell ref="C1846:E1846"/>
    <mergeCell ref="C1847:E1847"/>
    <mergeCell ref="B1871:B1872"/>
    <mergeCell ref="C1871:E1871"/>
    <mergeCell ref="H1871:K1873"/>
    <mergeCell ref="C1872:E1872"/>
    <mergeCell ref="B1873:B1874"/>
    <mergeCell ref="C1873:E1873"/>
    <mergeCell ref="C1874:E1874"/>
    <mergeCell ref="C1863:D1863"/>
    <mergeCell ref="C1864:D1864"/>
    <mergeCell ref="A1867:E1867"/>
    <mergeCell ref="H1867:J1869"/>
    <mergeCell ref="C1868:E1868"/>
    <mergeCell ref="B1869:B1870"/>
    <mergeCell ref="C1869:E1869"/>
    <mergeCell ref="C1870:E1870"/>
    <mergeCell ref="C1856:E1856"/>
    <mergeCell ref="C1857:E1857"/>
    <mergeCell ref="C1858:E1858"/>
    <mergeCell ref="C1859:E1859"/>
    <mergeCell ref="B1861:E1861"/>
    <mergeCell ref="B1862:E1862"/>
    <mergeCell ref="B1883:B1884"/>
    <mergeCell ref="C1883:E1883"/>
    <mergeCell ref="C1884:E1884"/>
    <mergeCell ref="B1885:B1886"/>
    <mergeCell ref="C1885:E1885"/>
    <mergeCell ref="C1886:E1886"/>
    <mergeCell ref="B1879:B1880"/>
    <mergeCell ref="C1879:E1879"/>
    <mergeCell ref="C1880:E1880"/>
    <mergeCell ref="B1881:B1882"/>
    <mergeCell ref="C1881:E1881"/>
    <mergeCell ref="C1882:E1882"/>
    <mergeCell ref="B1875:B1876"/>
    <mergeCell ref="C1875:E1875"/>
    <mergeCell ref="C1876:E1876"/>
    <mergeCell ref="B1877:B1878"/>
    <mergeCell ref="C1877:E1877"/>
    <mergeCell ref="C1878:E1878"/>
    <mergeCell ref="B1902:B1903"/>
    <mergeCell ref="C1902:E1902"/>
    <mergeCell ref="H1902:K1904"/>
    <mergeCell ref="C1903:E1903"/>
    <mergeCell ref="B1904:B1905"/>
    <mergeCell ref="C1904:E1904"/>
    <mergeCell ref="C1905:E1905"/>
    <mergeCell ref="C1894:D1894"/>
    <mergeCell ref="C1895:D1895"/>
    <mergeCell ref="A1898:E1898"/>
    <mergeCell ref="H1898:J1900"/>
    <mergeCell ref="C1899:E1899"/>
    <mergeCell ref="B1900:B1901"/>
    <mergeCell ref="C1900:E1900"/>
    <mergeCell ref="C1901:E1901"/>
    <mergeCell ref="C1887:E1887"/>
    <mergeCell ref="C1888:E1888"/>
    <mergeCell ref="C1889:E1889"/>
    <mergeCell ref="C1890:E1890"/>
    <mergeCell ref="B1892:E1892"/>
    <mergeCell ref="B1893:E1893"/>
    <mergeCell ref="B1914:B1915"/>
    <mergeCell ref="C1914:E1914"/>
    <mergeCell ref="C1915:E1915"/>
    <mergeCell ref="B1916:B1917"/>
    <mergeCell ref="C1916:E1916"/>
    <mergeCell ref="C1917:E1917"/>
    <mergeCell ref="B1910:B1911"/>
    <mergeCell ref="C1910:E1910"/>
    <mergeCell ref="C1911:E1911"/>
    <mergeCell ref="B1912:B1913"/>
    <mergeCell ref="C1912:E1912"/>
    <mergeCell ref="C1913:E1913"/>
    <mergeCell ref="B1906:B1907"/>
    <mergeCell ref="C1906:E1906"/>
    <mergeCell ref="C1907:E1907"/>
    <mergeCell ref="B1908:B1909"/>
    <mergeCell ref="C1908:E1908"/>
    <mergeCell ref="C1909:E1909"/>
    <mergeCell ref="B1933:B1934"/>
    <mergeCell ref="C1933:E1933"/>
    <mergeCell ref="H1933:K1935"/>
    <mergeCell ref="C1934:E1934"/>
    <mergeCell ref="B1935:B1936"/>
    <mergeCell ref="C1935:E1935"/>
    <mergeCell ref="C1936:E1936"/>
    <mergeCell ref="C1925:D1925"/>
    <mergeCell ref="C1926:D1926"/>
    <mergeCell ref="A1929:E1929"/>
    <mergeCell ref="H1929:J1931"/>
    <mergeCell ref="C1930:E1930"/>
    <mergeCell ref="B1931:B1932"/>
    <mergeCell ref="C1931:E1931"/>
    <mergeCell ref="C1932:E1932"/>
    <mergeCell ref="C1918:E1918"/>
    <mergeCell ref="C1919:E1919"/>
    <mergeCell ref="C1920:E1920"/>
    <mergeCell ref="C1921:E1921"/>
    <mergeCell ref="B1923:E1923"/>
    <mergeCell ref="B1924:E1924"/>
    <mergeCell ref="B1945:B1946"/>
    <mergeCell ref="C1945:E1945"/>
    <mergeCell ref="C1946:E1946"/>
    <mergeCell ref="B1947:B1948"/>
    <mergeCell ref="C1947:E1947"/>
    <mergeCell ref="C1948:E1948"/>
    <mergeCell ref="B1941:B1942"/>
    <mergeCell ref="C1941:E1941"/>
    <mergeCell ref="C1942:E1942"/>
    <mergeCell ref="B1943:B1944"/>
    <mergeCell ref="C1943:E1943"/>
    <mergeCell ref="C1944:E1944"/>
    <mergeCell ref="B1937:B1938"/>
    <mergeCell ref="C1937:E1937"/>
    <mergeCell ref="C1938:E1938"/>
    <mergeCell ref="B1939:B1940"/>
    <mergeCell ref="C1939:E1939"/>
    <mergeCell ref="C1940:E1940"/>
    <mergeCell ref="B1964:B1965"/>
    <mergeCell ref="C1964:E1964"/>
    <mergeCell ref="H1964:K1966"/>
    <mergeCell ref="C1965:E1965"/>
    <mergeCell ref="B1966:B1967"/>
    <mergeCell ref="C1966:E1966"/>
    <mergeCell ref="C1967:E1967"/>
    <mergeCell ref="C1956:D1956"/>
    <mergeCell ref="C1957:D1957"/>
    <mergeCell ref="A1960:E1960"/>
    <mergeCell ref="H1960:J1962"/>
    <mergeCell ref="C1961:E1961"/>
    <mergeCell ref="B1962:B1963"/>
    <mergeCell ref="C1962:E1962"/>
    <mergeCell ref="C1963:E1963"/>
    <mergeCell ref="C1949:E1949"/>
    <mergeCell ref="C1950:E1950"/>
    <mergeCell ref="C1951:E1951"/>
    <mergeCell ref="C1952:E1952"/>
    <mergeCell ref="B1954:E1954"/>
    <mergeCell ref="B1955:E1955"/>
    <mergeCell ref="B1976:B1977"/>
    <mergeCell ref="C1976:E1976"/>
    <mergeCell ref="C1977:E1977"/>
    <mergeCell ref="B1978:B1979"/>
    <mergeCell ref="C1978:E1978"/>
    <mergeCell ref="C1979:E1979"/>
    <mergeCell ref="B1972:B1973"/>
    <mergeCell ref="C1972:E1972"/>
    <mergeCell ref="C1973:E1973"/>
    <mergeCell ref="B1974:B1975"/>
    <mergeCell ref="C1974:E1974"/>
    <mergeCell ref="C1975:E1975"/>
    <mergeCell ref="B1968:B1969"/>
    <mergeCell ref="C1968:E1968"/>
    <mergeCell ref="C1969:E1969"/>
    <mergeCell ref="B1970:B1971"/>
    <mergeCell ref="C1970:E1970"/>
    <mergeCell ref="C1971:E1971"/>
    <mergeCell ref="B1995:B1996"/>
    <mergeCell ref="C1995:E1995"/>
    <mergeCell ref="H1995:K1997"/>
    <mergeCell ref="C1996:E1996"/>
    <mergeCell ref="B1997:B1998"/>
    <mergeCell ref="C1997:E1997"/>
    <mergeCell ref="C1998:E1998"/>
    <mergeCell ref="C1987:D1987"/>
    <mergeCell ref="C1988:D1988"/>
    <mergeCell ref="A1991:E1991"/>
    <mergeCell ref="H1991:J1993"/>
    <mergeCell ref="C1992:E1992"/>
    <mergeCell ref="B1993:B1994"/>
    <mergeCell ref="C1993:E1993"/>
    <mergeCell ref="C1994:E1994"/>
    <mergeCell ref="C1980:E1980"/>
    <mergeCell ref="C1981:E1981"/>
    <mergeCell ref="C1982:E1982"/>
    <mergeCell ref="C1983:E1983"/>
    <mergeCell ref="B1985:E1985"/>
    <mergeCell ref="B1986:E1986"/>
    <mergeCell ref="B2007:B2008"/>
    <mergeCell ref="C2007:E2007"/>
    <mergeCell ref="C2008:E2008"/>
    <mergeCell ref="B2009:B2010"/>
    <mergeCell ref="C2009:E2009"/>
    <mergeCell ref="C2010:E2010"/>
    <mergeCell ref="B2003:B2004"/>
    <mergeCell ref="C2003:E2003"/>
    <mergeCell ref="C2004:E2004"/>
    <mergeCell ref="B2005:B2006"/>
    <mergeCell ref="C2005:E2005"/>
    <mergeCell ref="C2006:E2006"/>
    <mergeCell ref="B1999:B2000"/>
    <mergeCell ref="C1999:E1999"/>
    <mergeCell ref="C2000:E2000"/>
    <mergeCell ref="B2001:B2002"/>
    <mergeCell ref="C2001:E2001"/>
    <mergeCell ref="C2002:E2002"/>
    <mergeCell ref="B2026:B2027"/>
    <mergeCell ref="C2026:E2026"/>
    <mergeCell ref="H2026:K2028"/>
    <mergeCell ref="C2027:E2027"/>
    <mergeCell ref="B2028:B2029"/>
    <mergeCell ref="C2028:E2028"/>
    <mergeCell ref="C2029:E2029"/>
    <mergeCell ref="C2018:D2018"/>
    <mergeCell ref="C2019:D2019"/>
    <mergeCell ref="A2022:E2022"/>
    <mergeCell ref="H2022:J2024"/>
    <mergeCell ref="C2023:E2023"/>
    <mergeCell ref="B2024:B2025"/>
    <mergeCell ref="C2024:E2024"/>
    <mergeCell ref="C2025:E2025"/>
    <mergeCell ref="C2011:E2011"/>
    <mergeCell ref="C2012:E2012"/>
    <mergeCell ref="C2013:E2013"/>
    <mergeCell ref="C2014:E2014"/>
    <mergeCell ref="B2016:E2016"/>
    <mergeCell ref="B2017:E2017"/>
    <mergeCell ref="B2038:B2039"/>
    <mergeCell ref="C2038:E2038"/>
    <mergeCell ref="C2039:E2039"/>
    <mergeCell ref="B2040:B2041"/>
    <mergeCell ref="C2040:E2040"/>
    <mergeCell ref="C2041:E2041"/>
    <mergeCell ref="B2034:B2035"/>
    <mergeCell ref="C2034:E2034"/>
    <mergeCell ref="C2035:E2035"/>
    <mergeCell ref="B2036:B2037"/>
    <mergeCell ref="C2036:E2036"/>
    <mergeCell ref="C2037:E2037"/>
    <mergeCell ref="B2030:B2031"/>
    <mergeCell ref="C2030:E2030"/>
    <mergeCell ref="C2031:E2031"/>
    <mergeCell ref="B2032:B2033"/>
    <mergeCell ref="C2032:E2032"/>
    <mergeCell ref="C2033:E2033"/>
    <mergeCell ref="B2057:B2058"/>
    <mergeCell ref="C2057:E2057"/>
    <mergeCell ref="H2057:K2059"/>
    <mergeCell ref="C2058:E2058"/>
    <mergeCell ref="B2059:B2060"/>
    <mergeCell ref="C2059:E2059"/>
    <mergeCell ref="C2060:E2060"/>
    <mergeCell ref="C2049:D2049"/>
    <mergeCell ref="C2050:D2050"/>
    <mergeCell ref="A2053:E2053"/>
    <mergeCell ref="H2053:J2055"/>
    <mergeCell ref="C2054:E2054"/>
    <mergeCell ref="B2055:B2056"/>
    <mergeCell ref="C2055:E2055"/>
    <mergeCell ref="C2056:E2056"/>
    <mergeCell ref="C2042:E2042"/>
    <mergeCell ref="C2043:E2043"/>
    <mergeCell ref="C2044:E2044"/>
    <mergeCell ref="C2045:E2045"/>
    <mergeCell ref="B2047:E2047"/>
    <mergeCell ref="B2048:E2048"/>
    <mergeCell ref="B2069:B2070"/>
    <mergeCell ref="C2069:E2069"/>
    <mergeCell ref="C2070:E2070"/>
    <mergeCell ref="B2071:B2072"/>
    <mergeCell ref="C2071:E2071"/>
    <mergeCell ref="C2072:E2072"/>
    <mergeCell ref="B2065:B2066"/>
    <mergeCell ref="C2065:E2065"/>
    <mergeCell ref="C2066:E2066"/>
    <mergeCell ref="B2067:B2068"/>
    <mergeCell ref="C2067:E2067"/>
    <mergeCell ref="C2068:E2068"/>
    <mergeCell ref="B2061:B2062"/>
    <mergeCell ref="C2061:E2061"/>
    <mergeCell ref="C2062:E2062"/>
    <mergeCell ref="B2063:B2064"/>
    <mergeCell ref="C2063:E2063"/>
    <mergeCell ref="C2064:E2064"/>
    <mergeCell ref="B2088:B2089"/>
    <mergeCell ref="C2088:E2088"/>
    <mergeCell ref="H2088:K2090"/>
    <mergeCell ref="C2089:E2089"/>
    <mergeCell ref="B2090:B2091"/>
    <mergeCell ref="C2090:E2090"/>
    <mergeCell ref="C2091:E2091"/>
    <mergeCell ref="C2080:D2080"/>
    <mergeCell ref="C2081:D2081"/>
    <mergeCell ref="A2084:E2084"/>
    <mergeCell ref="H2084:J2086"/>
    <mergeCell ref="C2085:E2085"/>
    <mergeCell ref="B2086:B2087"/>
    <mergeCell ref="C2086:E2086"/>
    <mergeCell ref="C2087:E2087"/>
    <mergeCell ref="C2073:E2073"/>
    <mergeCell ref="C2074:E2074"/>
    <mergeCell ref="C2075:E2075"/>
    <mergeCell ref="C2076:E2076"/>
    <mergeCell ref="B2078:E2078"/>
    <mergeCell ref="B2079:E2079"/>
    <mergeCell ref="B2100:B2101"/>
    <mergeCell ref="C2100:E2100"/>
    <mergeCell ref="C2101:E2101"/>
    <mergeCell ref="B2102:B2103"/>
    <mergeCell ref="C2102:E2102"/>
    <mergeCell ref="C2103:E2103"/>
    <mergeCell ref="B2096:B2097"/>
    <mergeCell ref="C2096:E2096"/>
    <mergeCell ref="C2097:E2097"/>
    <mergeCell ref="B2098:B2099"/>
    <mergeCell ref="C2098:E2098"/>
    <mergeCell ref="C2099:E2099"/>
    <mergeCell ref="B2092:B2093"/>
    <mergeCell ref="C2092:E2092"/>
    <mergeCell ref="C2093:E2093"/>
    <mergeCell ref="B2094:B2095"/>
    <mergeCell ref="C2094:E2094"/>
    <mergeCell ref="C2095:E2095"/>
    <mergeCell ref="B2119:B2120"/>
    <mergeCell ref="C2119:E2119"/>
    <mergeCell ref="H2119:K2121"/>
    <mergeCell ref="C2120:E2120"/>
    <mergeCell ref="B2121:B2122"/>
    <mergeCell ref="C2121:E2121"/>
    <mergeCell ref="C2122:E2122"/>
    <mergeCell ref="C2111:D2111"/>
    <mergeCell ref="C2112:D2112"/>
    <mergeCell ref="A2115:E2115"/>
    <mergeCell ref="H2115:J2117"/>
    <mergeCell ref="C2116:E2116"/>
    <mergeCell ref="B2117:B2118"/>
    <mergeCell ref="C2117:E2117"/>
    <mergeCell ref="C2118:E2118"/>
    <mergeCell ref="C2104:E2104"/>
    <mergeCell ref="C2105:E2105"/>
    <mergeCell ref="C2106:E2106"/>
    <mergeCell ref="C2107:E2107"/>
    <mergeCell ref="B2109:E2109"/>
    <mergeCell ref="B2110:E2110"/>
    <mergeCell ref="B2131:B2132"/>
    <mergeCell ref="C2131:E2131"/>
    <mergeCell ref="C2132:E2132"/>
    <mergeCell ref="B2133:B2134"/>
    <mergeCell ref="C2133:E2133"/>
    <mergeCell ref="C2134:E2134"/>
    <mergeCell ref="B2127:B2128"/>
    <mergeCell ref="C2127:E2127"/>
    <mergeCell ref="C2128:E2128"/>
    <mergeCell ref="B2129:B2130"/>
    <mergeCell ref="C2129:E2129"/>
    <mergeCell ref="C2130:E2130"/>
    <mergeCell ref="B2123:B2124"/>
    <mergeCell ref="C2123:E2123"/>
    <mergeCell ref="C2124:E2124"/>
    <mergeCell ref="B2125:B2126"/>
    <mergeCell ref="C2125:E2125"/>
    <mergeCell ref="C2126:E2126"/>
    <mergeCell ref="B2150:B2151"/>
    <mergeCell ref="C2150:E2150"/>
    <mergeCell ref="H2150:K2152"/>
    <mergeCell ref="C2151:E2151"/>
    <mergeCell ref="B2152:B2153"/>
    <mergeCell ref="C2152:E2152"/>
    <mergeCell ref="C2153:E2153"/>
    <mergeCell ref="C2142:D2142"/>
    <mergeCell ref="C2143:D2143"/>
    <mergeCell ref="A2146:E2146"/>
    <mergeCell ref="H2146:J2148"/>
    <mergeCell ref="C2147:E2147"/>
    <mergeCell ref="B2148:B2149"/>
    <mergeCell ref="C2148:E2148"/>
    <mergeCell ref="C2149:E2149"/>
    <mergeCell ref="C2135:E2135"/>
    <mergeCell ref="C2136:E2136"/>
    <mergeCell ref="C2137:E2137"/>
    <mergeCell ref="C2138:E2138"/>
    <mergeCell ref="B2140:E2140"/>
    <mergeCell ref="B2141:E2141"/>
    <mergeCell ref="C2166:E2166"/>
    <mergeCell ref="C2167:E2167"/>
    <mergeCell ref="C2168:E2168"/>
    <mergeCell ref="C2169:E2169"/>
    <mergeCell ref="B2162:B2163"/>
    <mergeCell ref="C2162:E2162"/>
    <mergeCell ref="C2163:E2163"/>
    <mergeCell ref="B2164:B2165"/>
    <mergeCell ref="C2164:E2164"/>
    <mergeCell ref="C2165:E2165"/>
    <mergeCell ref="B2158:B2159"/>
    <mergeCell ref="C2158:E2158"/>
    <mergeCell ref="C2159:E2159"/>
    <mergeCell ref="B2160:B2161"/>
    <mergeCell ref="C2160:E2160"/>
    <mergeCell ref="C2161:E2161"/>
    <mergeCell ref="B2154:B2155"/>
    <mergeCell ref="C2154:E2154"/>
    <mergeCell ref="C2155:E2155"/>
    <mergeCell ref="B2156:B2157"/>
    <mergeCell ref="C2156:E2156"/>
    <mergeCell ref="C2157:E2157"/>
  </mergeCells>
  <dataValidations count="20">
    <dataValidation type="list" allowBlank="1" showInputMessage="1" showErrorMessage="1" sqref="C30:E30 C2138:E2138 C61:E61 C92:E92 C123:E123 C154:E154 C185:E185 C216:E216 C247:E247 C278:E278 C309:E309 C340:E340 C371:E371 C402:E402 C433:E433 C464:E464 C495:E495 C526:E526 C557:E557 C588:E588 C619:E619 C650:E650 C681:E681 C712:E712 C743:E743 C774:E774 C805:E805 C836:E836 C867:E867 C898:E898 C929:E929 C960:E960 C991:E991 C1022:E1022 C1053:E1053 C1084:E1084 C1115:E1115 C1146:E1146 C1177:E1177 C1208:E1208 C1239:E1239 C1270:E1270 C1301:E1301 C1332:E1332 C1363:E1363 C1394:E1394 C1425:E1425 C1456:E1456 C1487:E1487 C1518:E1518 C1549:E1549 C1580:E1580 C1611:E1611 C1642:E1642 C1673:E1673 C1704:E1704 C1735:E1735 C1766:E1766 C1797:E1797 C1828:E1828 C1859:E1860 C1890:E1890 C1921:E1921 C1952:E1952 C1983:E1983 C2014:E2014 C2045:E2045 C2076:E2076 C2107:E2107 C2169:E2169" xr:uid="{00000000-0002-0000-1000-000000000000}">
      <formula1>IF(E4="मुलगा",Vyb,Vyg)</formula1>
    </dataValidation>
    <dataValidation type="list" errorStyle="information" allowBlank="1" showInputMessage="1" showErrorMessage="1" sqref="C26:E26 C2134:E2134 C57:E57 C88:E88 C119:E119 C150:E150 C181:E181 C212:E212 C243:E243 C274:E274 C305:E305 C336:E336 C367:E367 C398:E398 C429:E429 C460:E460 C491:E491 C522:E522 C553:E553 C584:E584 C615:E615 C646:E646 C677:E677 C708:E708 C739:E739 C770:E770 C801:E801 C832:E832 C863:E863 C894:E894 C925:E925 C956:E956 C987:E987 C1018:E1018 C1049:E1049 C1080:E1080 C1111:E1111 C1142:E1142 C1173:E1173 C1204:E1204 C1235:E1235 C1266:E1266 C1297:E1297 C1328:E1328 C1359:E1359 C1390:E1390 C1421:E1421 C1452:E1452 C1483:E1483 C1514:E1514 C1545:E1545 C1576:E1576 C1607:E1607 C1638:E1638 C1669:E1669 C1700:E1700 C1731:E1731 C1762:E1762 C1793:E1793 C1824:E1824 C1855:E1855 C1886:E1886 C1917:E1917 C1948:E1948 C1979:E1979 C2010:E2010 C2041:E2041 C2072:E2072 C2103:E2103 C2165:E2165" xr:uid="{00000000-0002-0000-1000-000001000000}">
      <formula1>IF(E4="मुलगा",Ssb,Ssg)</formula1>
    </dataValidation>
    <dataValidation type="list" allowBlank="1" showInputMessage="1" showErrorMessage="1" sqref="C25:E25 C2133:E2133 C56:E56 C87:E87 C118:E118 C149:E149 C180:E180 C211:E211 C242:E242 C273:E273 C304:E304 C335:E335 C366:E366 C397:E397 C428:E428 C459:E459 C490:E490 C521:E521 C552:E552 C583:E583 C614:E614 C645:E645 C676:E676 C707:E707 C738:E738 C769:E769 C800:E800 C831:E831 C862:E862 C893:E893 C924:E924 C955:E955 C986:E986 C1017:E1017 C1048:E1048 C1079:E1079 C1110:E1110 C1141:E1141 C1172:E1172 C1203:E1203 C1234:E1234 C1265:E1265 C1296:E1296 C1327:E1327 C1358:E1358 C1389:E1389 C1420:E1420 C1451:E1451 C1482:E1482 C1513:E1513 C1544:E1544 C1575:E1575 C1606:E1606 C1637:E1637 C1668:E1668 C1699:E1699 C1730:E1730 C1761:E1761 C1792:E1792 C1823:E1823 C1854:E1854 C1885:E1885 C1916:E1916 C1947:E1947 C1978:E1978 C2009:E2009 C2040:E2040 C2071:E2071 C2102:E2102 C2164:E2164" xr:uid="{00000000-0002-0000-1000-000002000000}">
      <formula1>IF(E4="मुलगा",Ssb,Ssg)</formula1>
    </dataValidation>
    <dataValidation type="list" allowBlank="1" showInputMessage="1" showErrorMessage="1" sqref="C24:E24 C2132:E2132 C55:E55 C86:E86 C117:E117 C148:E148 C179:E179 C210:E210 C241:E241 C272:E272 C303:E303 C334:E334 C365:E365 C396:E396 C427:E427 C458:E458 C489:E489 C520:E520 C551:E551 C582:E582 C613:E613 C644:E644 C675:E675 C706:E706 C737:E737 C768:E768 C799:E799 C830:E830 C861:E861 C892:E892 C923:E923 C954:E954 C985:E985 C1016:E1016 C1047:E1047 C1078:E1078 C1109:E1109 C1140:E1140 C1171:E1171 C1202:E1202 C1233:E1233 C1264:E1264 C1295:E1295 C1326:E1326 C1357:E1357 C1388:E1388 C1419:E1419 C1450:E1450 C1481:E1481 C1512:E1512 C1543:E1543 C1574:E1574 C1605:E1605 C1636:E1636 C1667:E1667 C1698:E1698 C1729:E1729 C1760:E1760 C1791:E1791 C1822:E1822 C1853:E1853 C1884:E1884 C1915:E1915 C1946:E1946 C1977:E1977 C2008:E2008 C2039:E2039 C2070:E2070 C2101:E2101 C2163:E2163" xr:uid="{00000000-0002-0000-1000-000003000000}">
      <formula1>IF(E4="मुलगा",Krb,Krg)</formula1>
    </dataValidation>
    <dataValidation type="list" allowBlank="1" showInputMessage="1" showErrorMessage="1" sqref="C23:E23 C2131:E2131 C54:E54 C85:E85 C116:E116 C147:E147 C178:E178 C209:E209 C240:E240 C271:E271 C302:E302 C333:E333 C364:E364 C395:E395 C426:E426 C457:E457 C488:E488 C519:E519 C550:E550 C581:E581 C612:E612 C643:E643 C674:E674 C705:E705 C736:E736 C767:E767 C798:E798 C829:E829 C860:E860 C891:E891 C922:E922 C953:E953 C984:E984 C1015:E1015 C1046:E1046 C1077:E1077 C1108:E1108 C1139:E1139 C1170:E1170 C1201:E1201 C1232:E1232 C1263:E1263 C1294:E1294 C1325:E1325 C1356:E1356 C1387:E1387 C1418:E1418 C1449:E1449 C1480:E1480 C1511:E1511 C1542:E1542 C1573:E1573 C1604:E1604 C1635:E1635 C1666:E1666 C1697:E1697 C1728:E1728 C1759:E1759 C1790:E1790 C1821:E1821 C1852:E1852 C1883:E1883 C1914:E1914 C1945:E1945 C1976:E1976 C2007:E2007 C2038:E2038 C2069:E2069 C2100:E2100 C2162:E2162" xr:uid="{00000000-0002-0000-1000-000004000000}">
      <formula1>IF(E4="मुलगा",Krb,Krg)</formula1>
    </dataValidation>
    <dataValidation type="list" allowBlank="1" showInputMessage="1" showErrorMessage="1" sqref="C22:E22 C2130:E2130 C53:E53 C84:E84 C115:E115 C146:E146 C177:E177 C208:E208 C239:E239 C270:E270 C301:E301 C332:E332 C363:E363 C394:E394 C425:E425 C456:E456 C487:E487 C518:E518 C549:E549 C580:E580 C611:E611 C642:E642 C673:E673 C704:E704 C735:E735 C766:E766 C797:E797 C828:E828 C859:E859 C890:E890 C921:E921 C952:E952 C983:E983 C1014:E1014 C1045:E1045 C1076:E1076 C1107:E1107 C1138:E1138 C1169:E1169 C1200:E1200 C1231:E1231 C1262:E1262 C1293:E1293 C1324:E1324 C1355:E1355 C1386:E1386 C1417:E1417 C1448:E1448 C1479:E1479 C1510:E1510 C1541:E1541 C1572:E1572 C1603:E1603 C1634:E1634 C1665:E1665 C1696:E1696 C1727:E1727 C1758:E1758 C1789:E1789 C1820:E1820 C1851:E1851 C1882:E1882 C1913:E1913 C1944:E1944 C1975:E1975 C2006:E2006 C2037:E2037 C2068:E2068 C2099:E2099 C2161:E2161" xr:uid="{00000000-0002-0000-1000-000005000000}">
      <formula1>IF(E4="मुलगा",Kb,Kg)</formula1>
    </dataValidation>
    <dataValidation type="list" allowBlank="1" showInputMessage="1" showErrorMessage="1" sqref="C21:E21 C2129:E2129 C52:E52 C83:E83 C114:E114 C145:E145 C176:E176 C207:E207 C238:E238 C269:E269 C300:E300 C331:E331 C362:E362 C393:E393 C424:E424 C455:E455 C486:E486 C517:E517 C548:E548 C579:E579 C610:E610 C641:E641 C672:E672 C703:E703 C734:E734 C765:E765 C796:E796 C827:E827 C858:E858 C889:E889 C920:E920 C951:E951 C982:E982 C1013:E1013 C1044:E1044 C1075:E1075 C1106:E1106 C1137:E1137 C1168:E1168 C1199:E1199 C1230:E1230 C1261:E1261 C1292:E1292 C1323:E1323 C1354:E1354 C1385:E1385 C1416:E1416 C1447:E1447 C1478:E1478 C1509:E1509 C1540:E1540 C1571:E1571 C1602:E1602 C1633:E1633 C1664:E1664 C1695:E1695 C1726:E1726 C1757:E1757 C1788:E1788 C1819:E1819 C1850:E1850 C1881:E1881 C1912:E1912 C1943:E1943 C1974:E1974 C2005:E2005 C2036:E2036 C2067:E2067 C2098:E2098 C2160:E2160" xr:uid="{00000000-0002-0000-1000-000006000000}">
      <formula1>IF(E4="मुलगा",Kb,Kg)</formula1>
    </dataValidation>
    <dataValidation type="list" allowBlank="1" showInputMessage="1" showErrorMessage="1" sqref="C20:E20 C2128:E2128 C51:E51 C82:E82 C113:E113 C144:E144 C175:E175 C206:E206 C237:E237 C268:E268 C299:E299 C330:E330 C361:E361 C392:E392 C423:E423 C454:E454 C485:E485 C516:E516 C547:E547 C578:E578 C609:E609 C640:E640 C671:E671 C702:E702 C733:E733 C764:E764 C795:E795 C826:E826 C857:E857 C888:E888 C919:E919 C950:E950 C981:E981 C1012:E1012 C1043:E1043 C1074:E1074 C1105:E1105 C1136:E1136 C1167:E1167 C1198:E1198 C1229:E1229 C1260:E1260 C1291:E1291 C1322:E1322 C1353:E1353 C1384:E1384 C1415:E1415 C1446:E1446 C1477:E1477 C1508:E1508 C1539:E1539 C1570:E1570 C1601:E1601 C1632:E1632 C1663:E1663 C1694:E1694 C1725:E1725 C1756:E1756 C1787:E1787 C1818:E1818 C1849:E1849 C1880:E1880 C1911:E1911 C1942:E1942 C1973:E1973 C2004:E2004 C2035:E2035 C2066:E2066 C2097:E2097 C2159:E2159" xr:uid="{00000000-0002-0000-1000-000007000000}">
      <formula1>IF(E4="मुलगा",Ib,Ig)</formula1>
    </dataValidation>
    <dataValidation type="list" allowBlank="1" showInputMessage="1" showErrorMessage="1" sqref="C19:E19 C2127:E2127 C50:E50 C81:E81 C112:E112 C143:E143 C174:E174 C205:E205 C236:E236 C267:E267 C298:E298 C329:E329 C360:E360 C391:E391 C422:E422 C453:E453 C484:E484 C515:E515 C546:E546 C577:E577 C608:E608 C639:E639 C670:E670 C701:E701 C732:E732 C763:E763 C794:E794 C825:E825 C856:E856 C887:E887 C918:E918 C949:E949 C980:E980 C1011:E1011 C1042:E1042 C1073:E1073 C1104:E1104 C1135:E1135 C1166:E1166 C1197:E1197 C1228:E1228 C1259:E1259 C1290:E1290 C1321:E1321 C1352:E1352 C1383:E1383 C1414:E1414 C1445:E1445 C1476:E1476 C1507:E1507 C1538:E1538 C1569:E1569 C1600:E1600 C1631:E1631 C1662:E1662 C1693:E1693 C1724:E1724 C1755:E1755 C1786:E1786 C1817:E1817 C1848:E1848 C1879:E1879 C1910:E1910 C1941:E1941 C1972:E1972 C2003:E2003 C2034:E2034 C2065:E2065 C2096:E2096 C2158:E2158" xr:uid="{00000000-0002-0000-1000-000008000000}">
      <formula1>IF(E4="मुलगा",Ib,Ig)</formula1>
    </dataValidation>
    <dataValidation type="list" allowBlank="1" showInputMessage="1" showErrorMessage="1" sqref="C18:E18 C2126:E2126 C49:E49 C80:E80 C111:E111 C142:E142 C173:E173 C204:E204 C235:E235 C266:E266 C297:E297 C328:E328 C359:E359 C390:E390 C421:E421 C452:E452 C483:E483 C514:E514 C545:E545 C576:E576 C607:E607 C638:E638 C669:E669 C700:E700 C731:E731 C762:E762 C793:E793 C824:E824 C855:E855 C886:E886 C917:E917 C948:E948 C979:E979 C1010:E1010 C1041:E1041 C1072:E1072 C1103:E1103 C1134:E1134 C1165:E1165 C1196:E1196 C1227:E1227 C1258:E1258 C1289:E1289 C1320:E1320 C1351:E1351 C1382:E1382 C1413:E1413 C1444:E1444 C1475:E1475 C1506:E1506 C1537:E1537 C1568:E1568 C1599:E1599 C1630:E1630 C1661:E1661 C1692:E1692 C1723:E1723 C1754:E1754 C1785:E1785 C1816:E1816 C1847:E1847 C1878:E1878 C1909:E1909 C1940:E1940 C1971:E1971 C2002:E2002 C2033:E2033 C2064:E2064 C2095:E2095 C2157:E2157" xr:uid="{00000000-0002-0000-1000-000009000000}">
      <formula1>IF(E4="मुलगा",Vb,Vg)</formula1>
    </dataValidation>
    <dataValidation type="list" allowBlank="1" showInputMessage="1" showErrorMessage="1" sqref="C17:E17 C2125:E2125 C48:E48 C79:E79 C110:E110 C141:E141 C172:E172 C203:E203 C234:E234 C265:E265 C296:E296 C327:E327 C358:E358 C389:E389 C420:E420 C451:E451 C482:E482 C513:E513 C544:E544 C575:E575 C606:E606 C637:E637 C668:E668 C699:E699 C730:E730 C761:E761 C792:E792 C823:E823 C854:E854 C885:E885 C916:E916 C947:E947 C978:E978 C1009:E1009 C1040:E1040 C1071:E1071 C1102:E1102 C1133:E1133 C1164:E1164 C1195:E1195 C1226:E1226 C1257:E1257 C1288:E1288 C1319:E1319 C1350:E1350 C1381:E1381 C1412:E1412 C1443:E1443 C1474:E1474 C1505:E1505 C1536:E1536 C1567:E1567 C1598:E1598 C1629:E1629 C1660:E1660 C1691:E1691 C1722:E1722 C1753:E1753 C1784:E1784 C1815:E1815 C1846:E1846 C1877:E1877 C1908:E1908 C1939:E1939 C1970:E1970 C2001:E2001 C2032:E2032 C2063:E2063 C2094:E2094 C2156:E2156" xr:uid="{00000000-0002-0000-1000-00000A000000}">
      <formula1>IF(E4="मुलगा",Vb,Vg)</formula1>
    </dataValidation>
    <dataValidation type="list" allowBlank="1" showInputMessage="1" showErrorMessage="1" sqref="C16:E16 C2124:E2124 C47:E47 C78:E78 C109:E109 C140:E140 C171:E171 C202:E202 C233:E233 C264:E264 C295:E295 C326:E326 C357:E357 C388:E388 C419:E419 C450:E450 C481:E481 C512:E512 C543:E543 C574:E574 C605:E605 C636:E636 C667:E667 C698:E698 C729:E729 C760:E760 C791:E791 C822:E822 C853:E853 C884:E884 C915:E915 C946:E946 C977:E977 C1008:E1008 C1039:E1039 C1070:E1070 C1101:E1101 C1132:E1132 C1163:E1163 C1194:E1194 C1225:E1225 C1256:E1256 C1287:E1287 C1318:E1318 C1349:E1349 C1380:E1380 C1411:E1411 C1442:E1442 C1473:E1473 C1504:E1504 C1535:E1535 C1566:E1566 C1597:E1597 C1628:E1628 C1659:E1659 C1690:E1690 C1721:E1721 C1752:E1752 C1783:E1783 C1814:E1814 C1845:E1845 C1876:E1876 C1907:E1907 C1938:E1938 C1969:E1969 C2000:E2000 C2031:E2031 C2062:E2062 C2093:E2093 C2155:E2155" xr:uid="{00000000-0002-0000-1000-00000B000000}">
      <formula1>IF(E4="मुलगा",Gb,Gg)</formula1>
    </dataValidation>
    <dataValidation type="list" allowBlank="1" showInputMessage="1" showErrorMessage="1" sqref="C15:E15 C2123:E2123 C46:E46 C77:E77 C108:E108 C139:E139 C170:E170 C201:E201 C232:E232 C263:E263 C294:E294 C325:E325 C356:E356 C387:E387 C418:E418 C449:E449 C480:E480 C511:E511 C542:E542 C573:E573 C604:E604 C635:E635 C666:E666 C697:E697 C728:E728 C759:E759 C790:E790 C821:E821 C852:E852 C883:E883 C914:E914 C945:E945 C976:E976 C1007:E1007 C1038:E1038 C1069:E1069 C1100:E1100 C1131:E1131 C1162:E1162 C1193:E1193 C1224:E1224 C1255:E1255 C1286:E1286 C1317:E1317 C1348:E1348 C1379:E1379 C1410:E1410 C1441:E1441 C1472:E1472 C1503:E1503 C1534:E1534 C1565:E1565 C1596:E1596 C1627:E1627 C1658:E1658 C1689:E1689 C1720:E1720 C1751:E1751 C1782:E1782 C1813:E1813 C1844:E1844 C1875:E1875 C1906:E1906 C1937:E1937 C1968:E1968 C1999:E1999 C2030:E2030 C2061:E2061 C2092:E2092 C2154:E2154" xr:uid="{00000000-0002-0000-1000-00000C000000}">
      <formula1>IF(E4="मुलगा",Gb,Gg)</formula1>
    </dataValidation>
    <dataValidation type="list" allowBlank="1" showInputMessage="1" showErrorMessage="1" sqref="C14:E14 C2122:E2122 C45:E45 C76:E76 C107:E107 C138:E138 C169:E169 C200:E200 C231:E231 C262:E262 C293:E293 C324:E324 C355:E355 C386:E386 C417:E417 C448:E448 C479:E479 C510:E510 C541:E541 C572:E572 C603:E603 C634:E634 C665:E665 C696:E696 C727:E727 C758:E758 C789:E789 C820:E820 C851:E851 C882:E882 C913:E913 C944:E944 C975:E975 C1006:E1006 C1037:E1037 C1068:E1068 C1099:E1099 C1130:E1130 C1161:E1161 C1192:E1192 C1223:E1223 C1254:E1254 C1285:E1285 C1316:E1316 C1347:E1347 C1378:E1378 C1409:E1409 C1440:E1440 C1471:E1471 C1502:E1502 C1533:E1533 C1564:E1564 C1595:E1595 C1626:E1626 C1657:E1657 C1688:E1688 C1719:E1719 C1750:E1750 C1781:E1781 C1812:E1812 C1843:E1843 C1874:E1874 C1905:E1905 C1936:E1936 C1967:E1967 C1998:E1998 C2029:E2029 C2060:E2060 C2091:E2091 C2153:E2153" xr:uid="{00000000-0002-0000-1000-00000D000000}">
      <formula1>IF(E4="मुलगा",Eb,Eg)</formula1>
    </dataValidation>
    <dataValidation type="list" allowBlank="1" showInputMessage="1" showErrorMessage="1" sqref="C13:E13 C2121:E2121 C44:E44 C75:E75 C106:E106 C137:E137 C168:E168 C199:E199 C230:E230 C261:E261 C292:E292 C323:E323 C354:E354 C385:E385 C416:E416 C447:E447 C478:E478 C509:E509 C540:E540 C571:E571 C602:E602 C633:E633 C664:E664 C695:E695 C726:E726 C757:E757 C788:E788 C819:E819 C850:E850 C881:E881 C912:E912 C943:E943 C974:E974 C1005:E1005 C1036:E1036 C1067:E1067 C1098:E1098 C1129:E1129 C1160:E1160 C1191:E1191 C1222:E1222 C1253:E1253 C1284:E1284 C1315:E1315 C1346:E1346 C1377:E1377 C1408:E1408 C1439:E1439 C1470:E1470 C1501:E1501 C1532:E1532 C1563:E1563 C1594:E1594 C1625:E1625 C1656:E1656 C1687:E1687 C1718:E1718 C1749:E1749 C1780:E1780 C1811:E1811 C1842:E1842 C1873:E1873 C1904:E1904 C1935:E1935 C1966:E1966 C1997:E1997 C2028:E2028 C2059:E2059 C2090:E2090 C2152:E2152" xr:uid="{00000000-0002-0000-1000-00000E000000}">
      <formula1>IF(E4="मुलगा",Eb,Eg)</formula1>
    </dataValidation>
    <dataValidation type="list" allowBlank="1" showInputMessage="1" showErrorMessage="1" sqref="C12:E12 C2120:E2120 C43:E43 C74:E74 C105:E105 C136:E136 C167:E167 C198:E198 C229:E229 C260:E260 C291:E291 C322:E322 C353:E353 C384:E384 C415:E415 C446:E446 C477:E477 C508:E508 C539:E539 C570:E570 C601:E601 C632:E632 C663:E663 C694:E694 C725:E725 C756:E756 C787:E787 C818:E818 C849:E849 C880:E880 C911:E911 C942:E942 C973:E973 C1004:E1004 C1035:E1035 C1066:E1066 C1097:E1097 C1128:E1128 C1159:E1159 C1190:E1190 C1221:E1221 C1252:E1252 C1283:E1283 C1314:E1314 C1345:E1345 C1376:E1376 C1407:E1407 C1438:E1438 C1469:E1469 C1500:E1500 C1531:E1531 C1562:E1562 C1593:E1593 C1624:E1624 C1655:E1655 C1686:E1686 C1717:E1717 C1748:E1748 C1779:E1779 C1810:E1810 C1841:E1841 C1872:E1872 C1903:E1903 C1934:E1934 C1965:E1965 C1996:E1996 C2027:E2027 C2058:E2058 C2089:E2089 C2151:E2151" xr:uid="{00000000-0002-0000-1000-00000F000000}">
      <formula1>IF(E4="मुलगा",Hb,Hg)</formula1>
    </dataValidation>
    <dataValidation type="list" allowBlank="1" showInputMessage="1" showErrorMessage="1" sqref="C11:E11 C2119:E2119 C42:E42 C73:E73 C104:E104 C135:E135 C166:E166 C197:E197 C228:E228 C259:E259 C290:E290 C321:E321 C352:E352 C383:E383 C414:E414 C445:E445 C476:E476 C507:E507 C538:E538 C569:E569 C600:E600 C631:E631 C662:E662 C693:E693 C724:E724 C755:E755 C786:E786 C817:E817 C848:E848 C879:E879 C910:E910 C941:E941 C972:E972 C1003:E1003 C1034:E1034 C1065:E1065 C1096:E1096 C1127:E1127 C1158:E1158 C1189:E1189 C1220:E1220 C1251:E1251 C1282:E1282 C1313:E1313 C1344:E1344 C1375:E1375 C1406:E1406 C1437:E1437 C1468:E1468 C1499:E1499 C1530:E1530 C1561:E1561 C1592:E1592 C1623:E1623 C1654:E1654 C1685:E1685 C1716:E1716 C1747:E1747 C1778:E1778 C1809:E1809 C1840:E1840 C1871:E1871 C1902:E1902 C1933:E1933 C1964:E1964 C1995:E1995 C2026:E2026 C2057:E2057 C2088:E2088 C2150:E2150" xr:uid="{00000000-0002-0000-1000-000010000000}">
      <formula1>IF(E4="मुलगा",Hb,Hg)</formula1>
    </dataValidation>
    <dataValidation type="list" allowBlank="1" showInputMessage="1" showErrorMessage="1" sqref="C10:E10 C2118:E2118 C41:E41 C72:E72 C103:E103 C134:E134 C165:E165 C196:E196 C227:E227 C258:E258 C289:E289 C320:E320 C351:E351 C382:E382 C413:E413 C444:E444 C475:E475 C506:E506 C537:E537 C568:E568 C599:E599 C630:E630 C661:E661 C692:E692 C723:E723 C754:E754 C785:E785 C816:E816 C847:E847 C878:E878 C909:E909 C940:E940 C971:E971 C1002:E1002 C1033:E1033 C1064:E1064 C1095:E1095 C1126:E1126 C1157:E1157 C1188:E1188 C1219:E1219 C1250:E1250 C1281:E1281 C1312:E1312 C1343:E1343 C1374:E1374 C1405:E1405 C1436:E1436 C1467:E1467 C1498:E1498 C1529:E1529 C1560:E1560 C1591:E1591 C1622:E1622 C1653:E1653 C1684:E1684 C1715:E1715 C1746:E1746 C1777:E1777 C1808:E1808 C1839:E1839 C1870:E1870 C1901:E1901 C1932:E1932 C1963:E1963 C1994:E1994 C2025:E2025 C2056:E2056 C2087:E2087 C2149:E2149" xr:uid="{00000000-0002-0000-1000-000011000000}">
      <formula1>IF(E4="मुलगा",Mb,Mg)</formula1>
    </dataValidation>
    <dataValidation type="list" allowBlank="1" showInputMessage="1" showErrorMessage="1" sqref="C9:E9 C2117:E2117 C40:E40 C71:E71 C102:E102 C133:E133 C164:E164 C195:E195 C226:E226 C257:E257 C288:E288 C319:E319 C350:E350 C381:E381 C412:E412 C443:E443 C474:E474 C505:E505 C536:E536 C567:E567 C598:E598 C629:E629 C660:E660 C691:E691 C722:E722 C753:E753 C784:E784 C815:E815 C846:E846 C877:E877 C908:E908 C939:E939 C970:E970 C1001:E1001 C1032:E1032 C1063:E1063 C1094:E1094 C1125:E1125 C1156:E1156 C1187:E1187 C1218:E1218 C1249:E1249 C1280:E1280 C1311:E1311 C1342:E1342 C1373:E1373 C1404:E1404 C1435:E1435 C1466:E1466 C1497:E1497 C1528:E1528 C1559:E1559 C1590:E1590 C1621:E1621 C1652:E1652 C1683:E1683 C1714:E1714 C1745:E1745 C1776:E1776 C1807:E1807 C1838:E1838 C1869:E1869 C1900:E1900 C1931:E1931 C1962:E1962 C1993:E1993 C2024:E2024 C2055:E2055 C2086:E2086 C2148:E2148" xr:uid="{00000000-0002-0000-1000-000012000000}">
      <formula1>IF(E4="मुलगा",Mb,Mg)</formula1>
    </dataValidation>
    <dataValidation type="list" allowBlank="1" showInputMessage="1" showErrorMessage="1" sqref="E4 E66 E35 E97 E128 E159 E190 E221 E252 E283 E314 E376 E345 E407 E438 E469 E500 E531 E562 E593 E624 E686 E655 E717 E748 E779 E810 E841 E872 E903 E934 E996 E965 E1027 E1058 E1089 E1120 E1151 E1182 E1213 E1244 E1306 E1275 E1337 E1368 E1399 E1430 E1461 E1492 E1523 E1554 E1616 E1585 E1647 E1678 E1709 E1740 E1771 E1802 E1833 E1864 E1926 E1895 E1957 E1988 E2019 E2050 E2081 E2112 E2143" xr:uid="{00000000-0002-0000-1000-000013000000}">
      <formula1>"मुलगा,मुलगी "</formula1>
    </dataValidation>
  </dataValidations>
  <hyperlinks>
    <hyperlink ref="H4" location="HOME!A1" display="Home" xr:uid="{00000000-0004-0000-1000-000000000000}"/>
    <hyperlink ref="H35" location="HOME!A1" display="Home" xr:uid="{00000000-0004-0000-1000-000001000000}"/>
    <hyperlink ref="H66" location="HOME!A1" display="Home" xr:uid="{00000000-0004-0000-1000-000002000000}"/>
    <hyperlink ref="H97" location="HOME!A1" display="Home" xr:uid="{00000000-0004-0000-1000-000003000000}"/>
    <hyperlink ref="H128" location="HOME!A1" display="Home" xr:uid="{00000000-0004-0000-1000-000004000000}"/>
    <hyperlink ref="H159" location="HOME!A1" display="Home" xr:uid="{00000000-0004-0000-1000-000005000000}"/>
    <hyperlink ref="H190" location="HOME!A1" display="Home" xr:uid="{00000000-0004-0000-1000-000006000000}"/>
    <hyperlink ref="H221" location="HOME!A1" display="Home" xr:uid="{00000000-0004-0000-1000-000007000000}"/>
    <hyperlink ref="H252" location="HOME!A1" display="Home" xr:uid="{00000000-0004-0000-1000-000008000000}"/>
    <hyperlink ref="H283" location="HOME!A1" display="Home" xr:uid="{00000000-0004-0000-1000-000009000000}"/>
    <hyperlink ref="H314" location="HOME!A1" display="Home" xr:uid="{00000000-0004-0000-1000-00000A000000}"/>
    <hyperlink ref="H345" location="HOME!A1" display="Home" xr:uid="{00000000-0004-0000-1000-00000B000000}"/>
    <hyperlink ref="H376" location="HOME!A1" display="Home" xr:uid="{00000000-0004-0000-1000-00000C000000}"/>
    <hyperlink ref="H407" location="HOME!A1" display="Home" xr:uid="{00000000-0004-0000-1000-00000D000000}"/>
    <hyperlink ref="H438" location="HOME!A1" display="Home" xr:uid="{00000000-0004-0000-1000-00000E000000}"/>
    <hyperlink ref="H469" location="HOME!A1" display="Home" xr:uid="{00000000-0004-0000-1000-00000F000000}"/>
    <hyperlink ref="H500" location="HOME!A1" display="Home" xr:uid="{00000000-0004-0000-1000-000010000000}"/>
    <hyperlink ref="H531" location="HOME!A1" display="Home" xr:uid="{00000000-0004-0000-1000-000011000000}"/>
    <hyperlink ref="H562" location="HOME!A1" display="Home" xr:uid="{00000000-0004-0000-1000-000012000000}"/>
    <hyperlink ref="H593" location="HOME!A1" display="Home" xr:uid="{00000000-0004-0000-1000-000013000000}"/>
    <hyperlink ref="H624" location="HOME!A1" display="Home" xr:uid="{00000000-0004-0000-1000-000014000000}"/>
    <hyperlink ref="H655" location="HOME!A1" display="Home" xr:uid="{00000000-0004-0000-1000-000015000000}"/>
    <hyperlink ref="H686" location="HOME!A1" display="Home" xr:uid="{00000000-0004-0000-1000-000016000000}"/>
    <hyperlink ref="H717" location="HOME!A1" display="Home" xr:uid="{00000000-0004-0000-1000-000017000000}"/>
    <hyperlink ref="H748" location="HOME!A1" display="Home" xr:uid="{00000000-0004-0000-1000-000018000000}"/>
    <hyperlink ref="H779" location="HOME!A1" display="Home" xr:uid="{00000000-0004-0000-1000-000019000000}"/>
    <hyperlink ref="H810" location="HOME!A1" display="Home" xr:uid="{00000000-0004-0000-1000-00001A000000}"/>
    <hyperlink ref="H841" location="HOME!A1" display="Home" xr:uid="{00000000-0004-0000-1000-00001B000000}"/>
    <hyperlink ref="H872" location="HOME!A1" display="Home" xr:uid="{00000000-0004-0000-1000-00001C000000}"/>
    <hyperlink ref="H903" location="HOME!A1" display="Home" xr:uid="{00000000-0004-0000-1000-00001D000000}"/>
    <hyperlink ref="H934" location="HOME!A1" display="Home" xr:uid="{00000000-0004-0000-1000-00001E000000}"/>
    <hyperlink ref="H965" location="HOME!A1" display="Home" xr:uid="{00000000-0004-0000-1000-00001F000000}"/>
    <hyperlink ref="H996" location="HOME!A1" display="Home" xr:uid="{00000000-0004-0000-1000-000020000000}"/>
    <hyperlink ref="H1027" location="HOME!A1" display="Home" xr:uid="{00000000-0004-0000-1000-000021000000}"/>
    <hyperlink ref="H1058" location="HOME!A1" display="Home" xr:uid="{00000000-0004-0000-1000-000022000000}"/>
    <hyperlink ref="H1089" location="HOME!A1" display="Home" xr:uid="{00000000-0004-0000-1000-000023000000}"/>
    <hyperlink ref="H1120" location="HOME!A1" display="Home" xr:uid="{00000000-0004-0000-1000-000024000000}"/>
    <hyperlink ref="H1151" location="HOME!A1" display="Home" xr:uid="{00000000-0004-0000-1000-000025000000}"/>
    <hyperlink ref="H1182" location="HOME!A1" display="Home" xr:uid="{00000000-0004-0000-1000-000026000000}"/>
    <hyperlink ref="H1213" location="HOME!A1" display="Home" xr:uid="{00000000-0004-0000-1000-000027000000}"/>
    <hyperlink ref="H1244" location="HOME!A1" display="Home" xr:uid="{00000000-0004-0000-1000-000028000000}"/>
    <hyperlink ref="H1275" location="HOME!A1" display="Home" xr:uid="{00000000-0004-0000-1000-000029000000}"/>
    <hyperlink ref="H1306" location="HOME!A1" display="Home" xr:uid="{00000000-0004-0000-1000-00002A000000}"/>
    <hyperlink ref="H1337" location="HOME!A1" display="Home" xr:uid="{00000000-0004-0000-1000-00002B000000}"/>
    <hyperlink ref="H1368" location="HOME!A1" display="Home" xr:uid="{00000000-0004-0000-1000-00002C000000}"/>
    <hyperlink ref="H1399" location="HOME!A1" display="Home" xr:uid="{00000000-0004-0000-1000-00002D000000}"/>
    <hyperlink ref="H1430" location="HOME!A1" display="Home" xr:uid="{00000000-0004-0000-1000-00002E000000}"/>
    <hyperlink ref="H1461" location="HOME!A1" display="Home" xr:uid="{00000000-0004-0000-1000-00002F000000}"/>
    <hyperlink ref="H1492" location="HOME!A1" display="Home" xr:uid="{00000000-0004-0000-1000-000030000000}"/>
    <hyperlink ref="H1523" location="HOME!A1" display="Home" xr:uid="{00000000-0004-0000-1000-000031000000}"/>
    <hyperlink ref="H1554" location="HOME!A1" display="Home" xr:uid="{00000000-0004-0000-1000-000032000000}"/>
    <hyperlink ref="H1585" location="HOME!A1" display="Home" xr:uid="{00000000-0004-0000-1000-000033000000}"/>
    <hyperlink ref="H1616" location="HOME!A1" display="Home" xr:uid="{00000000-0004-0000-1000-000034000000}"/>
    <hyperlink ref="H1647" location="HOME!A1" display="Home" xr:uid="{00000000-0004-0000-1000-000035000000}"/>
    <hyperlink ref="H1678" location="HOME!A1" display="Home" xr:uid="{00000000-0004-0000-1000-000036000000}"/>
    <hyperlink ref="H1709" location="HOME!A1" display="Home" xr:uid="{00000000-0004-0000-1000-000037000000}"/>
    <hyperlink ref="H1740" location="HOME!A1" display="Home" xr:uid="{00000000-0004-0000-1000-000038000000}"/>
    <hyperlink ref="H1771" location="HOME!A1" display="Home" xr:uid="{00000000-0004-0000-1000-000039000000}"/>
    <hyperlink ref="H1802" location="HOME!A1" display="Home" xr:uid="{00000000-0004-0000-1000-00003A000000}"/>
    <hyperlink ref="H1833" location="HOME!A1" display="Home" xr:uid="{00000000-0004-0000-1000-00003B000000}"/>
    <hyperlink ref="H1864" location="HOME!A1" display="Home" xr:uid="{00000000-0004-0000-1000-00003C000000}"/>
    <hyperlink ref="H1895" location="HOME!A1" display="Home" xr:uid="{00000000-0004-0000-1000-00003D000000}"/>
    <hyperlink ref="H1926" location="HOME!A1" display="Home" xr:uid="{00000000-0004-0000-1000-00003E000000}"/>
    <hyperlink ref="H1957" location="HOME!A1" display="Home" xr:uid="{00000000-0004-0000-1000-00003F000000}"/>
    <hyperlink ref="H1988" location="HOME!A1" display="Home" xr:uid="{00000000-0004-0000-1000-000040000000}"/>
    <hyperlink ref="H2019" location="HOME!A1" display="Home" xr:uid="{00000000-0004-0000-1000-000041000000}"/>
    <hyperlink ref="H2050" location="HOME!A1" display="Home" xr:uid="{00000000-0004-0000-1000-000042000000}"/>
    <hyperlink ref="H2081" location="HOME!A1" display="Home" xr:uid="{00000000-0004-0000-1000-000043000000}"/>
    <hyperlink ref="H2112" location="HOME!A1" display="Home" xr:uid="{00000000-0004-0000-1000-000044000000}"/>
    <hyperlink ref="H2143" location="HOME!A1" display="Home" xr:uid="{00000000-0004-0000-1000-000045000000}"/>
  </hyperlinks>
  <pageMargins left="0.35" right="0.37" top="0.35" bottom="0.21" header="0.3" footer="0.3"/>
  <pageSetup paperSize="9" scale="97"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Y1960"/>
  <sheetViews>
    <sheetView view="pageBreakPreview" zoomScale="98" zoomScaleSheetLayoutView="98" workbookViewId="0">
      <selection activeCell="W5" sqref="W5"/>
    </sheetView>
  </sheetViews>
  <sheetFormatPr defaultColWidth="9.109375" defaultRowHeight="24.6"/>
  <cols>
    <col min="1" max="1" width="2.44140625" style="6" customWidth="1"/>
    <col min="2" max="2" width="3.88671875" style="6" customWidth="1"/>
    <col min="3" max="3" width="9.109375" style="6" customWidth="1"/>
    <col min="4" max="4" width="8.6640625" style="6" bestFit="1" customWidth="1"/>
    <col min="5" max="12" width="3.5546875" style="44" customWidth="1"/>
    <col min="13" max="13" width="5.33203125" style="44" customWidth="1"/>
    <col min="14" max="16" width="4.6640625" style="44" customWidth="1"/>
    <col min="17" max="18" width="5.33203125" style="44" customWidth="1"/>
    <col min="19" max="19" width="5" style="44" customWidth="1"/>
    <col min="20" max="20" width="1.44140625" style="6" customWidth="1"/>
    <col min="21" max="21" width="9.109375" style="6"/>
    <col min="22" max="25" width="9.109375" style="18"/>
    <col min="26" max="16384" width="9.109375" style="6"/>
  </cols>
  <sheetData>
    <row r="1" spans="2:25" ht="26.25" customHeight="1">
      <c r="B1" s="402" t="s">
        <v>718</v>
      </c>
      <c r="C1" s="402"/>
      <c r="D1" s="402"/>
      <c r="E1" s="402"/>
      <c r="F1" s="402"/>
      <c r="G1" s="402"/>
      <c r="H1" s="402"/>
      <c r="I1" s="402"/>
      <c r="J1" s="402"/>
      <c r="K1" s="402"/>
      <c r="L1" s="402"/>
      <c r="M1" s="402"/>
      <c r="N1" s="402"/>
      <c r="O1" s="402"/>
      <c r="P1" s="402"/>
      <c r="Q1" s="402"/>
      <c r="R1" s="402"/>
      <c r="S1" s="402"/>
    </row>
    <row r="2" spans="2:25" ht="24.75" customHeight="1" thickBot="1">
      <c r="B2" s="403" t="s">
        <v>52</v>
      </c>
      <c r="C2" s="403"/>
      <c r="D2" s="403"/>
      <c r="E2" s="404" t="str">
        <f>VLOOKUP(S3,students!$B$8:$D$57,3,0)</f>
        <v xml:space="preserve">पंकज विठ्ठल रासकर </v>
      </c>
      <c r="F2" s="405"/>
      <c r="G2" s="405"/>
      <c r="H2" s="405"/>
      <c r="I2" s="405"/>
      <c r="J2" s="405"/>
      <c r="K2" s="405"/>
      <c r="L2" s="405"/>
      <c r="M2" s="405"/>
      <c r="N2" s="405"/>
      <c r="O2" s="405"/>
      <c r="P2" s="406" t="s">
        <v>28</v>
      </c>
      <c r="Q2" s="406"/>
      <c r="R2" s="406" t="str">
        <f>students!$M$2</f>
        <v>पहिली</v>
      </c>
      <c r="S2" s="406"/>
      <c r="V2" s="220" t="s">
        <v>1232</v>
      </c>
    </row>
    <row r="3" spans="2:25" ht="19.5" customHeight="1" thickBot="1">
      <c r="B3" s="407"/>
      <c r="C3" s="407"/>
      <c r="D3" s="408"/>
      <c r="E3" s="408"/>
      <c r="F3" s="47"/>
      <c r="G3" s="47"/>
      <c r="H3" s="409" t="s">
        <v>33</v>
      </c>
      <c r="I3" s="409"/>
      <c r="J3" s="409"/>
      <c r="K3" s="409"/>
      <c r="L3" s="409"/>
      <c r="M3" s="405"/>
      <c r="N3" s="405"/>
      <c r="O3" s="405"/>
      <c r="P3" s="406" t="s">
        <v>53</v>
      </c>
      <c r="Q3" s="406"/>
      <c r="R3" s="406"/>
      <c r="S3" s="77">
        <v>1</v>
      </c>
    </row>
    <row r="4" spans="2:25" ht="21" customHeight="1" thickBot="1">
      <c r="B4" s="382" t="s">
        <v>37</v>
      </c>
      <c r="C4" s="361" t="s">
        <v>54</v>
      </c>
      <c r="D4" s="361"/>
      <c r="E4" s="385" t="s">
        <v>55</v>
      </c>
      <c r="F4" s="386"/>
      <c r="G4" s="386"/>
      <c r="H4" s="386"/>
      <c r="I4" s="386"/>
      <c r="J4" s="386"/>
      <c r="K4" s="386"/>
      <c r="L4" s="386"/>
      <c r="M4" s="387"/>
      <c r="N4" s="388" t="s">
        <v>56</v>
      </c>
      <c r="O4" s="389"/>
      <c r="P4" s="389"/>
      <c r="Q4" s="390"/>
      <c r="R4" s="394" t="s">
        <v>69</v>
      </c>
      <c r="S4" s="397" t="s">
        <v>57</v>
      </c>
      <c r="W4" s="6"/>
    </row>
    <row r="5" spans="2:25" s="1" customFormat="1" ht="73.5" customHeight="1" thickBot="1">
      <c r="B5" s="383"/>
      <c r="C5" s="384"/>
      <c r="D5" s="384"/>
      <c r="E5" s="48" t="s">
        <v>58</v>
      </c>
      <c r="F5" s="48" t="s">
        <v>15</v>
      </c>
      <c r="G5" s="48" t="s">
        <v>59</v>
      </c>
      <c r="H5" s="48" t="s">
        <v>17</v>
      </c>
      <c r="I5" s="48" t="s">
        <v>18</v>
      </c>
      <c r="J5" s="48" t="s">
        <v>19</v>
      </c>
      <c r="K5" s="48" t="s">
        <v>20</v>
      </c>
      <c r="L5" s="48" t="s">
        <v>21</v>
      </c>
      <c r="M5" s="49"/>
      <c r="N5" s="391"/>
      <c r="O5" s="392"/>
      <c r="P5" s="392"/>
      <c r="Q5" s="393"/>
      <c r="R5" s="395"/>
      <c r="S5" s="398"/>
      <c r="V5" s="18"/>
      <c r="W5" s="111" t="s">
        <v>730</v>
      </c>
      <c r="X5" s="18"/>
      <c r="Y5" s="18"/>
    </row>
    <row r="6" spans="2:25" ht="27.9" customHeight="1" thickBot="1">
      <c r="B6" s="5"/>
      <c r="C6" s="400" t="s">
        <v>60</v>
      </c>
      <c r="D6" s="401"/>
      <c r="E6" s="51">
        <v>1</v>
      </c>
      <c r="F6" s="51">
        <v>2</v>
      </c>
      <c r="G6" s="51">
        <v>3</v>
      </c>
      <c r="H6" s="51">
        <v>4</v>
      </c>
      <c r="I6" s="51">
        <v>5</v>
      </c>
      <c r="J6" s="51">
        <v>6</v>
      </c>
      <c r="K6" s="51">
        <v>7</v>
      </c>
      <c r="L6" s="51">
        <v>8</v>
      </c>
      <c r="M6" s="50" t="s">
        <v>22</v>
      </c>
      <c r="N6" s="50" t="s">
        <v>23</v>
      </c>
      <c r="O6" s="50" t="s">
        <v>61</v>
      </c>
      <c r="P6" s="50" t="s">
        <v>25</v>
      </c>
      <c r="Q6" s="50" t="s">
        <v>62</v>
      </c>
      <c r="R6" s="396"/>
      <c r="S6" s="399"/>
    </row>
    <row r="7" spans="2:25" ht="27.9" customHeight="1">
      <c r="B7" s="359">
        <v>1</v>
      </c>
      <c r="C7" s="361" t="s">
        <v>2</v>
      </c>
      <c r="D7" s="39" t="s">
        <v>63</v>
      </c>
      <c r="E7" s="80"/>
      <c r="F7" s="78">
        <f>Marathi!D$7</f>
        <v>15</v>
      </c>
      <c r="G7" s="78">
        <f>Marathi!E$7</f>
        <v>15</v>
      </c>
      <c r="H7" s="78">
        <f>Marathi!F$7</f>
        <v>15</v>
      </c>
      <c r="I7" s="78">
        <f>Marathi!G$7</f>
        <v>0</v>
      </c>
      <c r="J7" s="78">
        <f>Marathi!H$7</f>
        <v>15</v>
      </c>
      <c r="K7" s="78">
        <f>Marathi!I$7</f>
        <v>10</v>
      </c>
      <c r="L7" s="78">
        <f>Marathi!J$7</f>
        <v>0</v>
      </c>
      <c r="M7" s="78">
        <f>Marathi!K$7</f>
        <v>70</v>
      </c>
      <c r="N7" s="78">
        <f>Marathi!L$7</f>
        <v>5</v>
      </c>
      <c r="O7" s="78">
        <f>Marathi!M$7</f>
        <v>5</v>
      </c>
      <c r="P7" s="78">
        <f>Marathi!N$7</f>
        <v>20</v>
      </c>
      <c r="Q7" s="78">
        <f>Marathi!O$7</f>
        <v>30</v>
      </c>
      <c r="R7" s="78">
        <f>Marathi!P$7</f>
        <v>100</v>
      </c>
      <c r="S7" s="78">
        <f>Marathi!Q$7</f>
        <v>0</v>
      </c>
      <c r="V7" s="68"/>
      <c r="W7" s="280" t="s">
        <v>731</v>
      </c>
      <c r="X7" s="280"/>
      <c r="Y7" s="280"/>
    </row>
    <row r="8" spans="2:25" ht="27.9" customHeight="1" thickBot="1">
      <c r="B8" s="360"/>
      <c r="C8" s="362"/>
      <c r="D8" s="40" t="s">
        <v>64</v>
      </c>
      <c r="E8" s="81"/>
      <c r="F8" s="50">
        <f>VLOOKUP(S3,Marathi!$B$8:$Q$77,3,0)</f>
        <v>0</v>
      </c>
      <c r="G8" s="50">
        <f>VLOOKUP(S3,Marathi!$B$8:$Q$77,4,0)</f>
        <v>0</v>
      </c>
      <c r="H8" s="50">
        <f>VLOOKUP(S3,Marathi!$B$8:$Q$77,5,0)</f>
        <v>0</v>
      </c>
      <c r="I8" s="50">
        <f>VLOOKUP(S3,Marathi!$B$8:$Q$77,6,0)</f>
        <v>0</v>
      </c>
      <c r="J8" s="50">
        <f>VLOOKUP(S3,Marathi!$B$8:$Q$77,7,0)</f>
        <v>0</v>
      </c>
      <c r="K8" s="50">
        <f>VLOOKUP(S3,Marathi!$B$8:$Q$77,8,0)</f>
        <v>0</v>
      </c>
      <c r="L8" s="50">
        <f>VLOOKUP(S3,Marathi!$B$8:$Q$77,9,0)</f>
        <v>0</v>
      </c>
      <c r="M8" s="50">
        <f>VLOOKUP(S3,Marathi!$B$8:$Q$77,10,0)</f>
        <v>0</v>
      </c>
      <c r="N8" s="50">
        <f>VLOOKUP(S3,Marathi!$B$8:$Q$77,11,0)</f>
        <v>0</v>
      </c>
      <c r="O8" s="50">
        <f>VLOOKUP(S3,Marathi!$B$8:$Q$77,12,0)</f>
        <v>0</v>
      </c>
      <c r="P8" s="50">
        <f>VLOOKUP(S3,Marathi!$B$8:$Q$77,13,0)</f>
        <v>0</v>
      </c>
      <c r="Q8" s="50">
        <f>VLOOKUP(S3,Marathi!$B$8:$Q$77,14,0)</f>
        <v>0</v>
      </c>
      <c r="R8" s="79">
        <f>VLOOKUP(S3,Marathi!$B$8:$Q$77,15,0)</f>
        <v>0</v>
      </c>
      <c r="S8" s="79">
        <f>VLOOKUP(S3,Marathi!$B$8:$Q$77,16,0)</f>
        <v>0</v>
      </c>
      <c r="V8" s="68"/>
      <c r="W8" s="280"/>
      <c r="X8" s="280"/>
      <c r="Y8" s="280"/>
    </row>
    <row r="9" spans="2:25" ht="27.9" customHeight="1">
      <c r="B9" s="359">
        <v>2</v>
      </c>
      <c r="C9" s="361" t="s">
        <v>3</v>
      </c>
      <c r="D9" s="39" t="s">
        <v>63</v>
      </c>
      <c r="E9" s="80"/>
      <c r="F9" s="78">
        <f>Hindi!D$7</f>
        <v>15</v>
      </c>
      <c r="G9" s="78">
        <f>Hindi!E$7</f>
        <v>15</v>
      </c>
      <c r="H9" s="78">
        <f>Hindi!F$7</f>
        <v>15</v>
      </c>
      <c r="I9" s="78">
        <f>Hindi!G$7</f>
        <v>0</v>
      </c>
      <c r="J9" s="78">
        <f>Hindi!H$7</f>
        <v>15</v>
      </c>
      <c r="K9" s="78">
        <f>Hindi!I$7</f>
        <v>10</v>
      </c>
      <c r="L9" s="78">
        <f>Hindi!J$7</f>
        <v>0</v>
      </c>
      <c r="M9" s="78">
        <f>Hindi!K$7</f>
        <v>70</v>
      </c>
      <c r="N9" s="78">
        <f>Hindi!L$7</f>
        <v>5</v>
      </c>
      <c r="O9" s="78">
        <f>Hindi!M$7</f>
        <v>5</v>
      </c>
      <c r="P9" s="78">
        <f>Hindi!N$7</f>
        <v>20</v>
      </c>
      <c r="Q9" s="78">
        <f>Hindi!O$7</f>
        <v>30</v>
      </c>
      <c r="R9" s="78">
        <f>Hindi!P$7</f>
        <v>100</v>
      </c>
      <c r="S9" s="78">
        <f>Hindi!Q$7</f>
        <v>0</v>
      </c>
      <c r="V9" s="68"/>
      <c r="W9" s="280"/>
      <c r="X9" s="280"/>
      <c r="Y9" s="280"/>
    </row>
    <row r="10" spans="2:25" ht="27.9" customHeight="1" thickBot="1">
      <c r="B10" s="360"/>
      <c r="C10" s="362"/>
      <c r="D10" s="40" t="s">
        <v>64</v>
      </c>
      <c r="E10" s="81"/>
      <c r="F10" s="50">
        <f>VLOOKUP(S3,Hindi!$B$8:$Q$77,3,0)</f>
        <v>0</v>
      </c>
      <c r="G10" s="50">
        <f>VLOOKUP(S3,Hindi!$B$8:$Q$77,4,0)</f>
        <v>0</v>
      </c>
      <c r="H10" s="50">
        <f>VLOOKUP(S3,Hindi!$B$8:$Q$77,5,0)</f>
        <v>0</v>
      </c>
      <c r="I10" s="50">
        <f>VLOOKUP(S3,Hindi!$B$8:$Q$77,6,0)</f>
        <v>0</v>
      </c>
      <c r="J10" s="50">
        <f>VLOOKUP(S3,Hindi!$B$8:$Q$77,7,0)</f>
        <v>0</v>
      </c>
      <c r="K10" s="50">
        <f>VLOOKUP(S3,Hindi!$B$8:$Q$77,8,0)</f>
        <v>0</v>
      </c>
      <c r="L10" s="50">
        <f>VLOOKUP(S3,Hindi!$B$8:$Q$77,9,0)</f>
        <v>0</v>
      </c>
      <c r="M10" s="50">
        <f>VLOOKUP(S3,Hindi!$B$8:$Q$77,10,0)</f>
        <v>0</v>
      </c>
      <c r="N10" s="50">
        <f>VLOOKUP(S3,Hindi!$B$8:$Q$77,11,0)</f>
        <v>0</v>
      </c>
      <c r="O10" s="50">
        <f>VLOOKUP(S3,Hindi!$B$8:$Q$77,12,0)</f>
        <v>0</v>
      </c>
      <c r="P10" s="50">
        <f>VLOOKUP(S3,Hindi!$B$8:$Q$77,13,0)</f>
        <v>0</v>
      </c>
      <c r="Q10" s="50">
        <f>VLOOKUP(S3,Hindi!$B$8:$Q$77,14,0)</f>
        <v>0</v>
      </c>
      <c r="R10" s="79">
        <f>VLOOKUP(S3,Hindi!$B$8:$Q$77,15,0)</f>
        <v>0</v>
      </c>
      <c r="S10" s="50">
        <f>VLOOKUP(S3,Hindi!$B$8:$Q$77,16,0)</f>
        <v>0</v>
      </c>
      <c r="V10" s="68"/>
      <c r="W10" s="68"/>
      <c r="X10" s="68"/>
      <c r="Y10" s="68"/>
    </row>
    <row r="11" spans="2:25" ht="27.9" customHeight="1">
      <c r="B11" s="359">
        <v>3</v>
      </c>
      <c r="C11" s="361" t="s">
        <v>4</v>
      </c>
      <c r="D11" s="39" t="s">
        <v>63</v>
      </c>
      <c r="E11" s="80"/>
      <c r="F11" s="78">
        <f>English!D$7</f>
        <v>15</v>
      </c>
      <c r="G11" s="78">
        <f>English!E$7</f>
        <v>15</v>
      </c>
      <c r="H11" s="78">
        <f>English!F$7</f>
        <v>15</v>
      </c>
      <c r="I11" s="78">
        <f>English!G$7</f>
        <v>0</v>
      </c>
      <c r="J11" s="78">
        <f>English!H$7</f>
        <v>15</v>
      </c>
      <c r="K11" s="78">
        <f>English!I$7</f>
        <v>10</v>
      </c>
      <c r="L11" s="78">
        <f>English!J$7</f>
        <v>0</v>
      </c>
      <c r="M11" s="78">
        <f>English!K$7</f>
        <v>70</v>
      </c>
      <c r="N11" s="78">
        <f>English!L$7</f>
        <v>5</v>
      </c>
      <c r="O11" s="78">
        <f>English!M$7</f>
        <v>5</v>
      </c>
      <c r="P11" s="78">
        <f>English!N$7</f>
        <v>20</v>
      </c>
      <c r="Q11" s="78">
        <f>English!O$7</f>
        <v>30</v>
      </c>
      <c r="R11" s="78">
        <f>English!P$7</f>
        <v>100</v>
      </c>
      <c r="S11" s="78">
        <f>English!Q$7</f>
        <v>0</v>
      </c>
      <c r="V11" s="68"/>
      <c r="W11" s="68"/>
      <c r="X11" s="68"/>
      <c r="Y11" s="68"/>
    </row>
    <row r="12" spans="2:25" ht="27.9" customHeight="1" thickBot="1">
      <c r="B12" s="360"/>
      <c r="C12" s="362"/>
      <c r="D12" s="40" t="s">
        <v>64</v>
      </c>
      <c r="E12" s="81"/>
      <c r="F12" s="50">
        <f>VLOOKUP(S3,English!$B$8:$Q$77,3,0)</f>
        <v>0</v>
      </c>
      <c r="G12" s="50">
        <f>VLOOKUP(S3,English!$B$8:$Q$77,4,0)</f>
        <v>0</v>
      </c>
      <c r="H12" s="50">
        <f>VLOOKUP(S3,English!$B$8:$Q$77,5,0)</f>
        <v>0</v>
      </c>
      <c r="I12" s="50">
        <f>VLOOKUP(S3,English!$B$8:$Q$77,6,0)</f>
        <v>0</v>
      </c>
      <c r="J12" s="50">
        <f>VLOOKUP(S3,English!$B$8:$Q$77,7,0)</f>
        <v>0</v>
      </c>
      <c r="K12" s="50">
        <f>VLOOKUP(S3,English!$B$8:$Q$77,8,0)</f>
        <v>0</v>
      </c>
      <c r="L12" s="50">
        <f>VLOOKUP(S3,English!$B$8:$Q$77,9,0)</f>
        <v>0</v>
      </c>
      <c r="M12" s="50">
        <f>VLOOKUP(S3,English!$B$8:$Q$77,10,0)</f>
        <v>0</v>
      </c>
      <c r="N12" s="50">
        <f>VLOOKUP(S3,English!$B$8:$Q$77,11,0)</f>
        <v>0</v>
      </c>
      <c r="O12" s="50">
        <f>VLOOKUP(S3,English!$B$8:$Q$77,12,0)</f>
        <v>0</v>
      </c>
      <c r="P12" s="50">
        <f>VLOOKUP(S3,English!$B$8:$Q$77,13,0)</f>
        <v>0</v>
      </c>
      <c r="Q12" s="50">
        <f>VLOOKUP(S3,English!$B$8:$Q$77,14,0)</f>
        <v>0</v>
      </c>
      <c r="R12" s="79">
        <f>VLOOKUP(S3,English!$B$8:$Q$77,15,0)</f>
        <v>0</v>
      </c>
      <c r="S12" s="50">
        <f>VLOOKUP(S3,English!$B$8:$Q$77,16,0)</f>
        <v>0</v>
      </c>
      <c r="V12" s="68"/>
      <c r="W12" s="68"/>
      <c r="X12" s="68"/>
      <c r="Y12" s="68"/>
    </row>
    <row r="13" spans="2:25" ht="27.9" customHeight="1">
      <c r="B13" s="359">
        <v>4</v>
      </c>
      <c r="C13" s="361" t="s">
        <v>5</v>
      </c>
      <c r="D13" s="39" t="s">
        <v>63</v>
      </c>
      <c r="E13" s="80"/>
      <c r="F13" s="78">
        <f>Maths!D$7</f>
        <v>15</v>
      </c>
      <c r="G13" s="78">
        <f>Maths!E$7</f>
        <v>15</v>
      </c>
      <c r="H13" s="78">
        <f>Maths!F$7</f>
        <v>15</v>
      </c>
      <c r="I13" s="78">
        <f>Maths!G$7</f>
        <v>0</v>
      </c>
      <c r="J13" s="78">
        <f>Maths!H$7</f>
        <v>15</v>
      </c>
      <c r="K13" s="78">
        <f>Maths!I$7</f>
        <v>10</v>
      </c>
      <c r="L13" s="78">
        <f>Maths!J$7</f>
        <v>0</v>
      </c>
      <c r="M13" s="78">
        <f>Maths!K$7</f>
        <v>70</v>
      </c>
      <c r="N13" s="78">
        <f>Maths!L$7</f>
        <v>5</v>
      </c>
      <c r="O13" s="78">
        <f>Maths!M$7</f>
        <v>5</v>
      </c>
      <c r="P13" s="78">
        <f>Maths!N$7</f>
        <v>20</v>
      </c>
      <c r="Q13" s="78">
        <f>Maths!O$7</f>
        <v>30</v>
      </c>
      <c r="R13" s="78">
        <f>Maths!P$7</f>
        <v>100</v>
      </c>
      <c r="S13" s="78">
        <f>Maths!Q$7</f>
        <v>0</v>
      </c>
      <c r="V13" s="68"/>
      <c r="W13" s="68"/>
      <c r="X13" s="68"/>
      <c r="Y13" s="68"/>
    </row>
    <row r="14" spans="2:25" ht="27.9" customHeight="1" thickBot="1">
      <c r="B14" s="360"/>
      <c r="C14" s="362"/>
      <c r="D14" s="40" t="s">
        <v>64</v>
      </c>
      <c r="E14" s="81"/>
      <c r="F14" s="50">
        <f>VLOOKUP(S3,Maths!$B$8:$Q$77,3,0)</f>
        <v>0</v>
      </c>
      <c r="G14" s="50">
        <f>VLOOKUP(S3,Maths!$B$8:$Q$77,4,0)</f>
        <v>0</v>
      </c>
      <c r="H14" s="50">
        <f>VLOOKUP(S3,Maths!$B$8:$Q$77,5,0)</f>
        <v>0</v>
      </c>
      <c r="I14" s="50">
        <f>VLOOKUP(S3,Maths!$B$8:$Q$77,6,0)</f>
        <v>0</v>
      </c>
      <c r="J14" s="50">
        <f>VLOOKUP(S3,Maths!$B$8:$Q$77,7,0)</f>
        <v>0</v>
      </c>
      <c r="K14" s="50">
        <f>VLOOKUP(S3,Maths!$B$8:$Q$77,8,0)</f>
        <v>0</v>
      </c>
      <c r="L14" s="50">
        <f>VLOOKUP(S3,Maths!$B$8:$Q$77,9,0)</f>
        <v>0</v>
      </c>
      <c r="M14" s="50">
        <f>VLOOKUP(S3,Maths!$B$8:$Q$77,10,0)</f>
        <v>0</v>
      </c>
      <c r="N14" s="50">
        <f>VLOOKUP(S3,Maths!$B$8:$Q$77,11,0)</f>
        <v>0</v>
      </c>
      <c r="O14" s="50">
        <f>VLOOKUP(S3,Maths!$B$8:$Q$77,12,0)</f>
        <v>0</v>
      </c>
      <c r="P14" s="50">
        <f>VLOOKUP(S3,Maths!$B$8:$Q$77,13,0)</f>
        <v>0</v>
      </c>
      <c r="Q14" s="50">
        <f>VLOOKUP(S3,Maths!$B$8:$Q$77,14,0)</f>
        <v>0</v>
      </c>
      <c r="R14" s="79">
        <f>VLOOKUP(S3,Maths!$B$8:$Q$77,15,0)</f>
        <v>0</v>
      </c>
      <c r="S14" s="50">
        <f>VLOOKUP(S3,Maths!$B$8:$Q$77,16,0)</f>
        <v>0</v>
      </c>
      <c r="V14" s="68"/>
      <c r="W14" s="68"/>
      <c r="X14" s="68"/>
      <c r="Y14" s="68"/>
    </row>
    <row r="15" spans="2:25" ht="27.9" customHeight="1">
      <c r="B15" s="359">
        <v>5</v>
      </c>
      <c r="C15" s="361" t="s">
        <v>6</v>
      </c>
      <c r="D15" s="39" t="s">
        <v>63</v>
      </c>
      <c r="E15" s="80"/>
      <c r="F15" s="78">
        <f>Sci!D$7</f>
        <v>15</v>
      </c>
      <c r="G15" s="78">
        <f>Sci!E$7</f>
        <v>15</v>
      </c>
      <c r="H15" s="78">
        <f>Sci!F$7</f>
        <v>15</v>
      </c>
      <c r="I15" s="78">
        <f>Sci!G$7</f>
        <v>0</v>
      </c>
      <c r="J15" s="78">
        <f>Sci!H$7</f>
        <v>15</v>
      </c>
      <c r="K15" s="78">
        <f>Sci!I$7</f>
        <v>10</v>
      </c>
      <c r="L15" s="78">
        <f>Sci!J$7</f>
        <v>0</v>
      </c>
      <c r="M15" s="78">
        <f>Sci!K$7</f>
        <v>70</v>
      </c>
      <c r="N15" s="78">
        <f>Sci!L$7</f>
        <v>5</v>
      </c>
      <c r="O15" s="78">
        <f>Sci!M$7</f>
        <v>5</v>
      </c>
      <c r="P15" s="78">
        <f>Sci!N$7</f>
        <v>20</v>
      </c>
      <c r="Q15" s="78">
        <f>Sci!O$7</f>
        <v>30</v>
      </c>
      <c r="R15" s="78">
        <f>Sci!P$7</f>
        <v>100</v>
      </c>
      <c r="S15" s="78">
        <f>Sci!Q$7</f>
        <v>0</v>
      </c>
      <c r="V15" s="68"/>
      <c r="W15" s="68"/>
      <c r="X15" s="68"/>
      <c r="Y15" s="68"/>
    </row>
    <row r="16" spans="2:25" ht="27.9" customHeight="1" thickBot="1">
      <c r="B16" s="360"/>
      <c r="C16" s="362"/>
      <c r="D16" s="40" t="s">
        <v>64</v>
      </c>
      <c r="E16" s="81"/>
      <c r="F16" s="50">
        <f>VLOOKUP(S3,Sci!$B$8:$Q$77,3,0)</f>
        <v>0</v>
      </c>
      <c r="G16" s="50">
        <f>VLOOKUP(S3,Sci!$B$8:$Q$77,4,0)</f>
        <v>0</v>
      </c>
      <c r="H16" s="50">
        <f>VLOOKUP(S3,Sci!$B$8:$Q$77,5,0)</f>
        <v>0</v>
      </c>
      <c r="I16" s="50">
        <f>VLOOKUP(S3,Sci!$B$8:$Q$77,6,0)</f>
        <v>0</v>
      </c>
      <c r="J16" s="50">
        <f>VLOOKUP(S3,Sci!$B$8:$Q$77,7,0)</f>
        <v>0</v>
      </c>
      <c r="K16" s="50">
        <f>VLOOKUP(S3,Sci!$B$8:$Q$77,8,0)</f>
        <v>0</v>
      </c>
      <c r="L16" s="50">
        <f>VLOOKUP(S3,Sci!$B$8:$Q$77,9,0)</f>
        <v>0</v>
      </c>
      <c r="M16" s="50">
        <f>VLOOKUP(S3,Sci!$B$8:$Q$77,10,0)</f>
        <v>0</v>
      </c>
      <c r="N16" s="50">
        <f>VLOOKUP(S3,Sci!$B$8:$Q$77,11,0)</f>
        <v>0</v>
      </c>
      <c r="O16" s="50">
        <f>VLOOKUP(S3,Sci!$B$8:$Q$77,12,0)</f>
        <v>0</v>
      </c>
      <c r="P16" s="50">
        <f>VLOOKUP(S3,Sci!$B$8:$Q$77,13,0)</f>
        <v>0</v>
      </c>
      <c r="Q16" s="50">
        <f>VLOOKUP(S3,Sci!$B$8:$Q$77,14,0)</f>
        <v>0</v>
      </c>
      <c r="R16" s="79">
        <f>VLOOKUP(S3,Sci!$B$8:$Q$77,15,0)</f>
        <v>0</v>
      </c>
      <c r="S16" s="50">
        <f>VLOOKUP(S3,Sci!$B$8:$Q$77,16,0)</f>
        <v>0</v>
      </c>
      <c r="V16" s="68"/>
      <c r="W16" s="68"/>
      <c r="X16" s="68"/>
      <c r="Y16" s="68"/>
    </row>
    <row r="17" spans="2:25" ht="27.9" customHeight="1">
      <c r="B17" s="359">
        <v>6</v>
      </c>
      <c r="C17" s="361" t="s">
        <v>7</v>
      </c>
      <c r="D17" s="39" t="s">
        <v>63</v>
      </c>
      <c r="E17" s="80"/>
      <c r="F17" s="78">
        <f>Sco!D$7</f>
        <v>15</v>
      </c>
      <c r="G17" s="78">
        <f>Sco!E$7</f>
        <v>15</v>
      </c>
      <c r="H17" s="78">
        <f>Sco!F$7</f>
        <v>15</v>
      </c>
      <c r="I17" s="78">
        <f>Sco!G$7</f>
        <v>0</v>
      </c>
      <c r="J17" s="78">
        <f>Sco!H$7</f>
        <v>15</v>
      </c>
      <c r="K17" s="78">
        <f>Sco!I$7</f>
        <v>10</v>
      </c>
      <c r="L17" s="78">
        <f>Sco!J$7</f>
        <v>0</v>
      </c>
      <c r="M17" s="78">
        <f>Sco!K$7</f>
        <v>70</v>
      </c>
      <c r="N17" s="78">
        <f>Sco!L$7</f>
        <v>5</v>
      </c>
      <c r="O17" s="78">
        <f>Sco!M$7</f>
        <v>5</v>
      </c>
      <c r="P17" s="78">
        <f>Sco!N$7</f>
        <v>20</v>
      </c>
      <c r="Q17" s="78">
        <f>Sco!O$7</f>
        <v>30</v>
      </c>
      <c r="R17" s="78">
        <f>Sco!P$7</f>
        <v>100</v>
      </c>
      <c r="S17" s="78">
        <f>Sco!Q$7</f>
        <v>0</v>
      </c>
      <c r="V17" s="68"/>
      <c r="W17" s="68"/>
      <c r="X17" s="68"/>
      <c r="Y17" s="68"/>
    </row>
    <row r="18" spans="2:25" ht="27.9" customHeight="1" thickBot="1">
      <c r="B18" s="360"/>
      <c r="C18" s="362"/>
      <c r="D18" s="40" t="s">
        <v>64</v>
      </c>
      <c r="E18" s="81"/>
      <c r="F18" s="50">
        <f>VLOOKUP(S3,Sco!$B$8:$Q$77,3,0)</f>
        <v>0</v>
      </c>
      <c r="G18" s="50">
        <f>VLOOKUP(S3,Sco!$B$8:$Q$77,4,0)</f>
        <v>0</v>
      </c>
      <c r="H18" s="50">
        <f>VLOOKUP(S3,Sco!$B$8:$Q$77,5,0)</f>
        <v>0</v>
      </c>
      <c r="I18" s="50">
        <f>VLOOKUP(S3,Sco!$B$8:$Q$77,6,0)</f>
        <v>0</v>
      </c>
      <c r="J18" s="50">
        <f>VLOOKUP(S3,Sco!$B$8:$Q$77,7,0)</f>
        <v>0</v>
      </c>
      <c r="K18" s="50">
        <f>VLOOKUP(S3,Sco!$B$8:$Q$77,8,0)</f>
        <v>0</v>
      </c>
      <c r="L18" s="50">
        <f>VLOOKUP(S3,Sco!$B$8:$Q$77,9,0)</f>
        <v>0</v>
      </c>
      <c r="M18" s="50">
        <f>VLOOKUP(S3,Sco!$B$8:$Q$77,10,0)</f>
        <v>0</v>
      </c>
      <c r="N18" s="50">
        <f>VLOOKUP(S3,Sco!$B$8:$Q$77,11,0)</f>
        <v>0</v>
      </c>
      <c r="O18" s="50">
        <f>VLOOKUP(S3,Sco!$B$8:$Q$77,12,0)</f>
        <v>0</v>
      </c>
      <c r="P18" s="50">
        <f>VLOOKUP(S3,Sco!$B$8:$Q$77,13,0)</f>
        <v>0</v>
      </c>
      <c r="Q18" s="50">
        <f>VLOOKUP(S3,Sco!$B$8:$Q$77,14,0)</f>
        <v>0</v>
      </c>
      <c r="R18" s="79">
        <f>VLOOKUP(S3,Sco!$B$8:$Q$77,15,0)</f>
        <v>0</v>
      </c>
      <c r="S18" s="50">
        <f>VLOOKUP(S3,Sco!$B$8:$Q$77,16,0)</f>
        <v>0</v>
      </c>
      <c r="V18" s="68"/>
      <c r="W18" s="68"/>
      <c r="X18" s="68"/>
      <c r="Y18" s="68"/>
    </row>
    <row r="19" spans="2:25" ht="27.9" customHeight="1">
      <c r="B19" s="359">
        <v>7</v>
      </c>
      <c r="C19" s="361" t="s">
        <v>8</v>
      </c>
      <c r="D19" s="39" t="s">
        <v>63</v>
      </c>
      <c r="E19" s="80"/>
      <c r="F19" s="78">
        <f>Kala!D$7</f>
        <v>20</v>
      </c>
      <c r="G19" s="78">
        <f>Kala!E$7</f>
        <v>40</v>
      </c>
      <c r="H19" s="78">
        <f>Kala!F$7</f>
        <v>20</v>
      </c>
      <c r="I19" s="78">
        <f>Kala!G$7</f>
        <v>0</v>
      </c>
      <c r="J19" s="78">
        <f>Kala!H$7</f>
        <v>0</v>
      </c>
      <c r="K19" s="78">
        <f>Kala!I$7</f>
        <v>20</v>
      </c>
      <c r="L19" s="78">
        <f>Kala!J$7</f>
        <v>0</v>
      </c>
      <c r="M19" s="78">
        <f>Kala!K$7</f>
        <v>100</v>
      </c>
      <c r="N19" s="363"/>
      <c r="O19" s="364"/>
      <c r="P19" s="364"/>
      <c r="Q19" s="365"/>
      <c r="R19" s="82">
        <f t="shared" ref="R19:R24" si="0">M19</f>
        <v>100</v>
      </c>
      <c r="S19" s="83"/>
      <c r="V19" s="68"/>
      <c r="W19" s="68"/>
      <c r="X19" s="68"/>
      <c r="Y19" s="68"/>
    </row>
    <row r="20" spans="2:25" ht="27.9" customHeight="1" thickBot="1">
      <c r="B20" s="360"/>
      <c r="C20" s="362"/>
      <c r="D20" s="40" t="s">
        <v>64</v>
      </c>
      <c r="E20" s="81"/>
      <c r="F20" s="50">
        <f>VLOOKUP(S3,Kala!$B$8:$Q$77,3,0)</f>
        <v>0</v>
      </c>
      <c r="G20" s="50">
        <f>VLOOKUP(S3,Kala!$B$8:$Q$77,4,0)</f>
        <v>0</v>
      </c>
      <c r="H20" s="50">
        <f>VLOOKUP(S3,Kala!$B$8:$Q$77,5,0)</f>
        <v>0</v>
      </c>
      <c r="I20" s="50">
        <f>VLOOKUP(S3,Kala!$B$8:$Q$77,6,0)</f>
        <v>0</v>
      </c>
      <c r="J20" s="50">
        <f>VLOOKUP(S3,Kala!$B$8:$Q$77,7,0)</f>
        <v>0</v>
      </c>
      <c r="K20" s="50">
        <f>VLOOKUP(S3,Kala!$B$8:$Q$77,8,0)</f>
        <v>0</v>
      </c>
      <c r="L20" s="50">
        <f>VLOOKUP(S3,Kala!$B$8:$Q$77,9,0)</f>
        <v>0</v>
      </c>
      <c r="M20" s="50">
        <f>VLOOKUP(S3,Kala!$B$8:$Q$77,10,0)</f>
        <v>0</v>
      </c>
      <c r="N20" s="366"/>
      <c r="O20" s="367"/>
      <c r="P20" s="367"/>
      <c r="Q20" s="368"/>
      <c r="R20" s="84">
        <f t="shared" si="0"/>
        <v>0</v>
      </c>
      <c r="S20" s="85" t="str">
        <f>IF(R20&gt;=91,"अ१",IF(R20&gt;=81,"अ२",IF(R20&gt;=71,"ब१",IF(R20&gt;=61,"ब२",IF(R20&gt;=51,"क१",IF(R20&gt;=41,"क२",IF(R20&gt;=33,"ड",IF(R20&gt;=21,"ई१",IF(R20&gt;=1,"ई२","")))))))))</f>
        <v/>
      </c>
      <c r="V20" s="68"/>
      <c r="W20" s="68"/>
      <c r="X20" s="68"/>
      <c r="Y20" s="68"/>
    </row>
    <row r="21" spans="2:25" ht="27.9" customHeight="1">
      <c r="B21" s="359">
        <v>8</v>
      </c>
      <c r="C21" s="361" t="s">
        <v>9</v>
      </c>
      <c r="D21" s="39" t="s">
        <v>63</v>
      </c>
      <c r="E21" s="80"/>
      <c r="F21" s="78">
        <f>Karya!D$7</f>
        <v>20</v>
      </c>
      <c r="G21" s="78">
        <f>Karya!E$7</f>
        <v>40</v>
      </c>
      <c r="H21" s="78">
        <f>Karya!F$7</f>
        <v>20</v>
      </c>
      <c r="I21" s="78">
        <f>Karya!G$7</f>
        <v>0</v>
      </c>
      <c r="J21" s="78">
        <f>Karya!H$7</f>
        <v>0</v>
      </c>
      <c r="K21" s="78">
        <f>Karya!I$7</f>
        <v>20</v>
      </c>
      <c r="L21" s="78">
        <f>Karya!J$7</f>
        <v>0</v>
      </c>
      <c r="M21" s="78">
        <f>Karya!K$7</f>
        <v>100</v>
      </c>
      <c r="N21" s="363"/>
      <c r="O21" s="364"/>
      <c r="P21" s="364"/>
      <c r="Q21" s="365"/>
      <c r="R21" s="82">
        <f t="shared" si="0"/>
        <v>100</v>
      </c>
      <c r="S21" s="83"/>
      <c r="V21" s="68"/>
      <c r="W21" s="68"/>
      <c r="X21" s="68"/>
      <c r="Y21" s="68"/>
    </row>
    <row r="22" spans="2:25" ht="27.9" customHeight="1" thickBot="1">
      <c r="B22" s="360"/>
      <c r="C22" s="362"/>
      <c r="D22" s="40" t="s">
        <v>64</v>
      </c>
      <c r="E22" s="81"/>
      <c r="F22" s="50">
        <f>VLOOKUP(S3,Karya!$B$8:$Q$77,3,0)</f>
        <v>0</v>
      </c>
      <c r="G22" s="50">
        <f>VLOOKUP(S3,Karya!$B$8:$Q$77,4,0)</f>
        <v>0</v>
      </c>
      <c r="H22" s="50">
        <f>VLOOKUP(S3,Karya!$B$8:$Q$77,5,0)</f>
        <v>0</v>
      </c>
      <c r="I22" s="50">
        <f>VLOOKUP(S3,Karya!$B$8:$Q$77,6,0)</f>
        <v>0</v>
      </c>
      <c r="J22" s="50">
        <f>VLOOKUP(S3,Karya!$B$8:$Q$77,7,0)</f>
        <v>0</v>
      </c>
      <c r="K22" s="50">
        <f>VLOOKUP(S3,Karya!$B$8:$Q$77,8,0)</f>
        <v>0</v>
      </c>
      <c r="L22" s="50">
        <f>VLOOKUP(S3,Karya!$B$8:$Q$77,9,0)</f>
        <v>0</v>
      </c>
      <c r="M22" s="50">
        <f>VLOOKUP(S3,Karya!$B$8:$Q$77,10,0)</f>
        <v>0</v>
      </c>
      <c r="N22" s="366"/>
      <c r="O22" s="367"/>
      <c r="P22" s="367"/>
      <c r="Q22" s="368"/>
      <c r="R22" s="84">
        <f t="shared" si="0"/>
        <v>0</v>
      </c>
      <c r="S22" s="85" t="str">
        <f>IF(R22&gt;=91,"अ१",IF(R22&gt;=81,"अ२",IF(R22&gt;=71,"ब१",IF(R22&gt;=61,"ब२",IF(R22&gt;=51,"क१",IF(R22&gt;=41,"क२",IF(R22&gt;=33,"ड",IF(R22&gt;=21,"ई१",IF(R22&gt;=1,"ई२","")))))))))</f>
        <v/>
      </c>
      <c r="V22" s="68"/>
      <c r="W22" s="68"/>
      <c r="X22" s="68"/>
      <c r="Y22" s="68"/>
    </row>
    <row r="23" spans="2:25" ht="27.9" customHeight="1">
      <c r="B23" s="359">
        <v>9</v>
      </c>
      <c r="C23" s="361" t="s">
        <v>10</v>
      </c>
      <c r="D23" s="39" t="s">
        <v>63</v>
      </c>
      <c r="E23" s="80"/>
      <c r="F23" s="78">
        <f>Shashi!D$7</f>
        <v>20</v>
      </c>
      <c r="G23" s="78">
        <f>Shashi!E$7</f>
        <v>40</v>
      </c>
      <c r="H23" s="78">
        <f>Shashi!F$7</f>
        <v>20</v>
      </c>
      <c r="I23" s="78">
        <f>Shashi!G$7</f>
        <v>0</v>
      </c>
      <c r="J23" s="78">
        <f>Shashi!H$7</f>
        <v>0</v>
      </c>
      <c r="K23" s="78">
        <f>Shashi!I$7</f>
        <v>20</v>
      </c>
      <c r="L23" s="78">
        <f>Shashi!J$7</f>
        <v>0</v>
      </c>
      <c r="M23" s="78">
        <f>Shashi!K$7</f>
        <v>100</v>
      </c>
      <c r="N23" s="363"/>
      <c r="O23" s="364"/>
      <c r="P23" s="364"/>
      <c r="Q23" s="365"/>
      <c r="R23" s="82">
        <f t="shared" si="0"/>
        <v>100</v>
      </c>
      <c r="S23" s="83"/>
      <c r="V23" s="68"/>
      <c r="W23" s="68"/>
      <c r="X23" s="68"/>
      <c r="Y23" s="68"/>
    </row>
    <row r="24" spans="2:25" ht="27.9" customHeight="1" thickBot="1">
      <c r="B24" s="360"/>
      <c r="C24" s="362"/>
      <c r="D24" s="40" t="s">
        <v>64</v>
      </c>
      <c r="E24" s="81"/>
      <c r="F24" s="50">
        <f>VLOOKUP(S3,Shashi!$B$8:$Q$77,3,0)</f>
        <v>0</v>
      </c>
      <c r="G24" s="50">
        <f>VLOOKUP(S3,Shashi!$B$8:$Q$77,4,0)</f>
        <v>0</v>
      </c>
      <c r="H24" s="50">
        <f>VLOOKUP(S3,Shashi!$B$8:$Q$77,5,0)</f>
        <v>0</v>
      </c>
      <c r="I24" s="50">
        <f>VLOOKUP(S3,Shashi!$B$8:$Q$77,6,0)</f>
        <v>0</v>
      </c>
      <c r="J24" s="50">
        <f>VLOOKUP(S3,Shashi!$B$8:$Q$77,7,0)</f>
        <v>0</v>
      </c>
      <c r="K24" s="50">
        <f>VLOOKUP(S3,Shashi!$B$8:$Q$77,8,0)</f>
        <v>0</v>
      </c>
      <c r="L24" s="50">
        <f>VLOOKUP(S3,Shashi!$B$8:$Q$77,9,0)</f>
        <v>0</v>
      </c>
      <c r="M24" s="50">
        <f>VLOOKUP(S3,Shashi!$B$8:$Q$77,10,0)</f>
        <v>0</v>
      </c>
      <c r="N24" s="366"/>
      <c r="O24" s="367"/>
      <c r="P24" s="367"/>
      <c r="Q24" s="368"/>
      <c r="R24" s="84">
        <f t="shared" si="0"/>
        <v>0</v>
      </c>
      <c r="S24" s="85" t="str">
        <f>IF(R24&gt;=91,"अ१",IF(R24&gt;=81,"अ२",IF(R24&gt;=71,"ब१",IF(R24&gt;=61,"ब२",IF(R24&gt;=51,"क१",IF(R24&gt;=41,"क२",IF(R24&gt;=33,"ड",IF(R24&gt;=21,"ई१",IF(R24&gt;=1,"ई२","")))))))))</f>
        <v/>
      </c>
      <c r="V24" s="68"/>
      <c r="W24" s="68"/>
      <c r="X24" s="68"/>
      <c r="Y24" s="68"/>
    </row>
    <row r="25" spans="2:25" ht="27.9" customHeight="1" thickBot="1">
      <c r="B25" s="369"/>
      <c r="C25" s="370"/>
      <c r="D25" s="370"/>
      <c r="E25" s="370"/>
      <c r="F25" s="370"/>
      <c r="G25" s="370"/>
      <c r="H25" s="370"/>
      <c r="I25" s="370"/>
      <c r="J25" s="370"/>
      <c r="K25" s="370"/>
      <c r="L25" s="370"/>
      <c r="M25" s="370"/>
      <c r="N25" s="370"/>
      <c r="O25" s="370"/>
      <c r="P25" s="370"/>
      <c r="Q25" s="370"/>
      <c r="R25" s="370"/>
      <c r="S25" s="371"/>
      <c r="V25" s="68"/>
      <c r="W25" s="68"/>
      <c r="X25" s="68"/>
      <c r="Y25" s="68"/>
    </row>
    <row r="26" spans="2:25" ht="27.9" customHeight="1">
      <c r="B26" s="41"/>
      <c r="C26" s="42"/>
      <c r="D26" s="43"/>
      <c r="N26" s="45"/>
      <c r="O26" s="45"/>
      <c r="P26" s="45"/>
      <c r="Q26" s="45"/>
      <c r="S26" s="46"/>
      <c r="V26" s="68"/>
      <c r="W26" s="68"/>
      <c r="X26" s="68"/>
      <c r="Y26" s="68"/>
    </row>
    <row r="27" spans="2:25" ht="27.9" customHeight="1">
      <c r="B27" s="372" t="s">
        <v>66</v>
      </c>
      <c r="C27" s="373"/>
      <c r="D27" s="373"/>
      <c r="E27" s="373"/>
      <c r="F27" s="373"/>
      <c r="G27" s="374" t="s">
        <v>67</v>
      </c>
      <c r="H27" s="374"/>
      <c r="I27" s="374"/>
      <c r="J27" s="374"/>
      <c r="K27" s="374"/>
      <c r="L27" s="374"/>
      <c r="M27" s="374"/>
      <c r="N27" s="375" t="s">
        <v>68</v>
      </c>
      <c r="O27" s="375"/>
      <c r="P27" s="375"/>
      <c r="Q27" s="375"/>
      <c r="R27" s="375"/>
      <c r="S27" s="376"/>
      <c r="V27" s="68"/>
      <c r="W27" s="68"/>
      <c r="X27" s="68"/>
      <c r="Y27" s="68"/>
    </row>
    <row r="28" spans="2:25" ht="27.9" customHeight="1" thickBot="1">
      <c r="B28" s="377" t="str">
        <f>students!$G$4</f>
        <v xml:space="preserve">श्री. सागर दत्तात्रय शिंदे </v>
      </c>
      <c r="C28" s="378"/>
      <c r="D28" s="378"/>
      <c r="E28" s="378"/>
      <c r="F28" s="378"/>
      <c r="G28" s="379"/>
      <c r="H28" s="379"/>
      <c r="I28" s="379"/>
      <c r="J28" s="379"/>
      <c r="K28" s="379"/>
      <c r="L28" s="379"/>
      <c r="M28" s="379"/>
      <c r="N28" s="380"/>
      <c r="O28" s="380"/>
      <c r="P28" s="380"/>
      <c r="Q28" s="380"/>
      <c r="R28" s="380"/>
      <c r="S28" s="381"/>
      <c r="V28" s="68"/>
      <c r="W28" s="68"/>
      <c r="X28" s="68"/>
      <c r="Y28" s="68"/>
    </row>
    <row r="29" spans="2:25" ht="26.25" customHeight="1">
      <c r="B29" s="402" t="s">
        <v>718</v>
      </c>
      <c r="C29" s="402"/>
      <c r="D29" s="402"/>
      <c r="E29" s="402"/>
      <c r="F29" s="402"/>
      <c r="G29" s="402"/>
      <c r="H29" s="402"/>
      <c r="I29" s="402"/>
      <c r="J29" s="402"/>
      <c r="K29" s="402"/>
      <c r="L29" s="402"/>
      <c r="M29" s="402"/>
      <c r="N29" s="402"/>
      <c r="O29" s="402"/>
      <c r="P29" s="402"/>
      <c r="Q29" s="402"/>
      <c r="R29" s="402"/>
      <c r="S29" s="402"/>
      <c r="V29" s="68"/>
      <c r="W29" s="68"/>
      <c r="X29" s="68"/>
      <c r="Y29" s="68"/>
    </row>
    <row r="30" spans="2:25" ht="24.75" customHeight="1" thickBot="1">
      <c r="B30" s="403" t="s">
        <v>52</v>
      </c>
      <c r="C30" s="403"/>
      <c r="D30" s="403"/>
      <c r="E30" s="404" t="str">
        <f>VLOOKUP(S31,students!$B$8:$D$57,3,0)</f>
        <v xml:space="preserve">सागर शिंदे </v>
      </c>
      <c r="F30" s="405"/>
      <c r="G30" s="405"/>
      <c r="H30" s="405"/>
      <c r="I30" s="405"/>
      <c r="J30" s="405"/>
      <c r="K30" s="405"/>
      <c r="L30" s="405"/>
      <c r="M30" s="405"/>
      <c r="N30" s="405"/>
      <c r="O30" s="405"/>
      <c r="P30" s="406" t="s">
        <v>28</v>
      </c>
      <c r="Q30" s="406"/>
      <c r="R30" s="406" t="str">
        <f>students!$M$2</f>
        <v>पहिली</v>
      </c>
      <c r="S30" s="406"/>
      <c r="V30" s="68"/>
      <c r="W30" s="68"/>
      <c r="X30" s="68"/>
      <c r="Y30" s="68"/>
    </row>
    <row r="31" spans="2:25" ht="19.5" customHeight="1" thickBot="1">
      <c r="B31" s="407"/>
      <c r="C31" s="407"/>
      <c r="D31" s="408"/>
      <c r="E31" s="408"/>
      <c r="F31" s="47"/>
      <c r="G31" s="47"/>
      <c r="H31" s="409" t="s">
        <v>33</v>
      </c>
      <c r="I31" s="409"/>
      <c r="J31" s="409"/>
      <c r="K31" s="409"/>
      <c r="L31" s="409"/>
      <c r="M31" s="405"/>
      <c r="N31" s="405"/>
      <c r="O31" s="405"/>
      <c r="P31" s="406" t="s">
        <v>53</v>
      </c>
      <c r="Q31" s="406"/>
      <c r="R31" s="406"/>
      <c r="S31" s="77">
        <v>2</v>
      </c>
      <c r="V31" s="68"/>
      <c r="W31" s="68"/>
      <c r="X31" s="68"/>
      <c r="Y31" s="68"/>
    </row>
    <row r="32" spans="2:25" ht="21" customHeight="1">
      <c r="B32" s="382" t="s">
        <v>37</v>
      </c>
      <c r="C32" s="361" t="s">
        <v>54</v>
      </c>
      <c r="D32" s="361"/>
      <c r="E32" s="385" t="s">
        <v>55</v>
      </c>
      <c r="F32" s="386"/>
      <c r="G32" s="386"/>
      <c r="H32" s="386"/>
      <c r="I32" s="386"/>
      <c r="J32" s="386"/>
      <c r="K32" s="386"/>
      <c r="L32" s="386"/>
      <c r="M32" s="387"/>
      <c r="N32" s="388" t="s">
        <v>56</v>
      </c>
      <c r="O32" s="389"/>
      <c r="P32" s="389"/>
      <c r="Q32" s="390"/>
      <c r="R32" s="394" t="s">
        <v>69</v>
      </c>
      <c r="S32" s="397" t="s">
        <v>57</v>
      </c>
    </row>
    <row r="33" spans="2:25" s="1" customFormat="1" ht="73.5" customHeight="1">
      <c r="B33" s="383"/>
      <c r="C33" s="384"/>
      <c r="D33" s="384"/>
      <c r="E33" s="48" t="s">
        <v>58</v>
      </c>
      <c r="F33" s="48" t="s">
        <v>15</v>
      </c>
      <c r="G33" s="48" t="s">
        <v>59</v>
      </c>
      <c r="H33" s="48" t="s">
        <v>17</v>
      </c>
      <c r="I33" s="48" t="s">
        <v>18</v>
      </c>
      <c r="J33" s="48" t="s">
        <v>19</v>
      </c>
      <c r="K33" s="48" t="s">
        <v>20</v>
      </c>
      <c r="L33" s="48" t="s">
        <v>21</v>
      </c>
      <c r="M33" s="49"/>
      <c r="N33" s="391"/>
      <c r="O33" s="392"/>
      <c r="P33" s="392"/>
      <c r="Q33" s="393"/>
      <c r="R33" s="395"/>
      <c r="S33" s="398"/>
      <c r="V33" s="18"/>
      <c r="W33" s="18"/>
      <c r="X33" s="18"/>
      <c r="Y33" s="18"/>
    </row>
    <row r="34" spans="2:25" ht="27.9" customHeight="1" thickBot="1">
      <c r="B34" s="5"/>
      <c r="C34" s="400" t="s">
        <v>60</v>
      </c>
      <c r="D34" s="401"/>
      <c r="E34" s="51">
        <v>1</v>
      </c>
      <c r="F34" s="51">
        <v>2</v>
      </c>
      <c r="G34" s="51">
        <v>3</v>
      </c>
      <c r="H34" s="51">
        <v>4</v>
      </c>
      <c r="I34" s="51">
        <v>5</v>
      </c>
      <c r="J34" s="51">
        <v>6</v>
      </c>
      <c r="K34" s="51">
        <v>7</v>
      </c>
      <c r="L34" s="51">
        <v>8</v>
      </c>
      <c r="M34" s="50" t="s">
        <v>22</v>
      </c>
      <c r="N34" s="50" t="s">
        <v>23</v>
      </c>
      <c r="O34" s="50" t="s">
        <v>61</v>
      </c>
      <c r="P34" s="50" t="s">
        <v>25</v>
      </c>
      <c r="Q34" s="50" t="s">
        <v>62</v>
      </c>
      <c r="R34" s="396"/>
      <c r="S34" s="399"/>
    </row>
    <row r="35" spans="2:25" ht="27.9" customHeight="1">
      <c r="B35" s="359">
        <v>1</v>
      </c>
      <c r="C35" s="361" t="s">
        <v>2</v>
      </c>
      <c r="D35" s="39" t="s">
        <v>63</v>
      </c>
      <c r="E35" s="80"/>
      <c r="F35" s="78">
        <f>Marathi!D$7</f>
        <v>15</v>
      </c>
      <c r="G35" s="78">
        <f>Marathi!E$7</f>
        <v>15</v>
      </c>
      <c r="H35" s="78">
        <f>Marathi!F$7</f>
        <v>15</v>
      </c>
      <c r="I35" s="78">
        <f>Marathi!G$7</f>
        <v>0</v>
      </c>
      <c r="J35" s="78">
        <f>Marathi!H$7</f>
        <v>15</v>
      </c>
      <c r="K35" s="78">
        <f>Marathi!I$7</f>
        <v>10</v>
      </c>
      <c r="L35" s="78">
        <f>Marathi!J$7</f>
        <v>0</v>
      </c>
      <c r="M35" s="78">
        <f>Marathi!K$7</f>
        <v>70</v>
      </c>
      <c r="N35" s="78">
        <f>Marathi!L$7</f>
        <v>5</v>
      </c>
      <c r="O35" s="78">
        <f>Marathi!M$7</f>
        <v>5</v>
      </c>
      <c r="P35" s="78">
        <f>Marathi!N$7</f>
        <v>20</v>
      </c>
      <c r="Q35" s="78">
        <f>Marathi!O$7</f>
        <v>30</v>
      </c>
      <c r="R35" s="78">
        <f>Marathi!P$7</f>
        <v>100</v>
      </c>
      <c r="S35" s="78">
        <f>Marathi!Q$7</f>
        <v>0</v>
      </c>
    </row>
    <row r="36" spans="2:25" ht="27.9" customHeight="1" thickBot="1">
      <c r="B36" s="360"/>
      <c r="C36" s="362"/>
      <c r="D36" s="40" t="s">
        <v>64</v>
      </c>
      <c r="E36" s="81"/>
      <c r="F36" s="50">
        <f>VLOOKUP(S31,Marathi!$B$8:$Q$77,3,0)</f>
        <v>0</v>
      </c>
      <c r="G36" s="50">
        <f>VLOOKUP(S31,Marathi!$B$8:$Q$77,4,0)</f>
        <v>0</v>
      </c>
      <c r="H36" s="50">
        <f>VLOOKUP(S31,Marathi!$B$8:$Q$77,5,0)</f>
        <v>0</v>
      </c>
      <c r="I36" s="50">
        <f>VLOOKUP(S31,Marathi!$B$8:$Q$77,6,0)</f>
        <v>0</v>
      </c>
      <c r="J36" s="50">
        <f>VLOOKUP(S31,Marathi!$B$8:$Q$77,7,0)</f>
        <v>0</v>
      </c>
      <c r="K36" s="50">
        <f>VLOOKUP(S31,Marathi!$B$8:$Q$77,8,0)</f>
        <v>0</v>
      </c>
      <c r="L36" s="50">
        <f>VLOOKUP(S31,Marathi!$B$8:$Q$77,9,0)</f>
        <v>0</v>
      </c>
      <c r="M36" s="50">
        <f>VLOOKUP(S31,Marathi!$B$8:$Q$77,10,0)</f>
        <v>0</v>
      </c>
      <c r="N36" s="50">
        <f>VLOOKUP(S31,Marathi!$B$8:$Q$77,11,0)</f>
        <v>0</v>
      </c>
      <c r="O36" s="50">
        <f>VLOOKUP(S31,Marathi!$B$8:$Q$77,12,0)</f>
        <v>0</v>
      </c>
      <c r="P36" s="50">
        <f>VLOOKUP(S31,Marathi!$B$8:$Q$77,13,0)</f>
        <v>0</v>
      </c>
      <c r="Q36" s="50">
        <f>VLOOKUP(S31,Marathi!$B$8:$Q$77,14,0)</f>
        <v>0</v>
      </c>
      <c r="R36" s="79">
        <f>VLOOKUP(S31,Marathi!$B$8:$Q$77,15,0)</f>
        <v>0</v>
      </c>
      <c r="S36" s="79">
        <f>VLOOKUP(S31,Marathi!$B$8:$Q$77,16,0)</f>
        <v>0</v>
      </c>
    </row>
    <row r="37" spans="2:25" ht="27.9" customHeight="1">
      <c r="B37" s="359">
        <v>2</v>
      </c>
      <c r="C37" s="361" t="s">
        <v>3</v>
      </c>
      <c r="D37" s="39" t="s">
        <v>63</v>
      </c>
      <c r="E37" s="80"/>
      <c r="F37" s="78">
        <f>Hindi!D$7</f>
        <v>15</v>
      </c>
      <c r="G37" s="78">
        <f>Hindi!E$7</f>
        <v>15</v>
      </c>
      <c r="H37" s="78">
        <f>Hindi!F$7</f>
        <v>15</v>
      </c>
      <c r="I37" s="78">
        <f>Hindi!G$7</f>
        <v>0</v>
      </c>
      <c r="J37" s="78">
        <f>Hindi!H$7</f>
        <v>15</v>
      </c>
      <c r="K37" s="78">
        <f>Hindi!I$7</f>
        <v>10</v>
      </c>
      <c r="L37" s="78">
        <f>Hindi!J$7</f>
        <v>0</v>
      </c>
      <c r="M37" s="78">
        <f>Hindi!K$7</f>
        <v>70</v>
      </c>
      <c r="N37" s="78">
        <f>Hindi!L$7</f>
        <v>5</v>
      </c>
      <c r="O37" s="78">
        <f>Hindi!M$7</f>
        <v>5</v>
      </c>
      <c r="P37" s="78">
        <f>Hindi!N$7</f>
        <v>20</v>
      </c>
      <c r="Q37" s="78">
        <f>Hindi!O$7</f>
        <v>30</v>
      </c>
      <c r="R37" s="78">
        <f>Hindi!P$7</f>
        <v>100</v>
      </c>
      <c r="S37" s="78">
        <f>Hindi!Q$7</f>
        <v>0</v>
      </c>
    </row>
    <row r="38" spans="2:25" ht="27.9" customHeight="1" thickBot="1">
      <c r="B38" s="360"/>
      <c r="C38" s="362"/>
      <c r="D38" s="40" t="s">
        <v>64</v>
      </c>
      <c r="E38" s="81"/>
      <c r="F38" s="50">
        <f>VLOOKUP(S31,Hindi!$B$8:$Q$77,3,0)</f>
        <v>0</v>
      </c>
      <c r="G38" s="50">
        <f>VLOOKUP(S31,Hindi!$B$8:$Q$77,4,0)</f>
        <v>0</v>
      </c>
      <c r="H38" s="50">
        <f>VLOOKUP(S31,Hindi!$B$8:$Q$77,5,0)</f>
        <v>0</v>
      </c>
      <c r="I38" s="50">
        <f>VLOOKUP(S31,Hindi!$B$8:$Q$77,6,0)</f>
        <v>0</v>
      </c>
      <c r="J38" s="50">
        <f>VLOOKUP(S31,Hindi!$B$8:$Q$77,7,0)</f>
        <v>0</v>
      </c>
      <c r="K38" s="50">
        <f>VLOOKUP(S31,Hindi!$B$8:$Q$77,8,0)</f>
        <v>0</v>
      </c>
      <c r="L38" s="50">
        <f>VLOOKUP(S31,Hindi!$B$8:$Q$77,9,0)</f>
        <v>0</v>
      </c>
      <c r="M38" s="50">
        <f>VLOOKUP(S31,Hindi!$B$8:$Q$77,10,0)</f>
        <v>0</v>
      </c>
      <c r="N38" s="50">
        <f>VLOOKUP(S31,Hindi!$B$8:$Q$77,11,0)</f>
        <v>0</v>
      </c>
      <c r="O38" s="50">
        <f>VLOOKUP(S31,Hindi!$B$8:$Q$77,12,0)</f>
        <v>0</v>
      </c>
      <c r="P38" s="50">
        <f>VLOOKUP(S31,Hindi!$B$8:$Q$77,13,0)</f>
        <v>0</v>
      </c>
      <c r="Q38" s="50">
        <f>VLOOKUP(S31,Hindi!$B$8:$Q$77,14,0)</f>
        <v>0</v>
      </c>
      <c r="R38" s="79">
        <f>VLOOKUP(S31,Hindi!$B$8:$Q$77,15,0)</f>
        <v>0</v>
      </c>
      <c r="S38" s="50">
        <f>VLOOKUP(S31,Hindi!$B$8:$Q$77,16,0)</f>
        <v>0</v>
      </c>
      <c r="V38" s="68"/>
      <c r="W38" s="68"/>
      <c r="X38" s="68"/>
      <c r="Y38" s="68"/>
    </row>
    <row r="39" spans="2:25" ht="27.9" customHeight="1">
      <c r="B39" s="359">
        <v>3</v>
      </c>
      <c r="C39" s="361" t="s">
        <v>4</v>
      </c>
      <c r="D39" s="39" t="s">
        <v>63</v>
      </c>
      <c r="E39" s="80"/>
      <c r="F39" s="78">
        <f>English!D$7</f>
        <v>15</v>
      </c>
      <c r="G39" s="78">
        <f>English!E$7</f>
        <v>15</v>
      </c>
      <c r="H39" s="78">
        <f>English!F$7</f>
        <v>15</v>
      </c>
      <c r="I39" s="78">
        <f>English!G$7</f>
        <v>0</v>
      </c>
      <c r="J39" s="78">
        <f>English!H$7</f>
        <v>15</v>
      </c>
      <c r="K39" s="78">
        <f>English!I$7</f>
        <v>10</v>
      </c>
      <c r="L39" s="78">
        <f>English!J$7</f>
        <v>0</v>
      </c>
      <c r="M39" s="78">
        <f>English!K$7</f>
        <v>70</v>
      </c>
      <c r="N39" s="78">
        <f>English!L$7</f>
        <v>5</v>
      </c>
      <c r="O39" s="78">
        <f>English!M$7</f>
        <v>5</v>
      </c>
      <c r="P39" s="78">
        <f>English!N$7</f>
        <v>20</v>
      </c>
      <c r="Q39" s="78">
        <f>English!O$7</f>
        <v>30</v>
      </c>
      <c r="R39" s="78">
        <f>English!P$7</f>
        <v>100</v>
      </c>
      <c r="S39" s="78">
        <f>English!Q$7</f>
        <v>0</v>
      </c>
      <c r="V39" s="68"/>
      <c r="W39" s="68"/>
      <c r="X39" s="68"/>
      <c r="Y39" s="68"/>
    </row>
    <row r="40" spans="2:25" ht="27.9" customHeight="1" thickBot="1">
      <c r="B40" s="360"/>
      <c r="C40" s="362"/>
      <c r="D40" s="40" t="s">
        <v>64</v>
      </c>
      <c r="E40" s="81"/>
      <c r="F40" s="50">
        <f>VLOOKUP(S31,English!$B$8:$Q$77,3,0)</f>
        <v>0</v>
      </c>
      <c r="G40" s="50">
        <f>VLOOKUP(S31,English!$B$8:$Q$77,4,0)</f>
        <v>0</v>
      </c>
      <c r="H40" s="50">
        <f>VLOOKUP(S31,English!$B$8:$Q$77,5,0)</f>
        <v>0</v>
      </c>
      <c r="I40" s="50">
        <f>VLOOKUP(S31,English!$B$8:$Q$77,6,0)</f>
        <v>0</v>
      </c>
      <c r="J40" s="50">
        <f>VLOOKUP(S31,English!$B$8:$Q$77,7,0)</f>
        <v>0</v>
      </c>
      <c r="K40" s="50">
        <f>VLOOKUP(S31,English!$B$8:$Q$77,8,0)</f>
        <v>0</v>
      </c>
      <c r="L40" s="50">
        <f>VLOOKUP(S31,English!$B$8:$Q$77,9,0)</f>
        <v>0</v>
      </c>
      <c r="M40" s="50">
        <f>VLOOKUP(S31,English!$B$8:$Q$77,10,0)</f>
        <v>0</v>
      </c>
      <c r="N40" s="50">
        <f>VLOOKUP(S31,English!$B$8:$Q$77,11,0)</f>
        <v>0</v>
      </c>
      <c r="O40" s="50">
        <f>VLOOKUP(S31,English!$B$8:$Q$77,12,0)</f>
        <v>0</v>
      </c>
      <c r="P40" s="50">
        <f>VLOOKUP(S31,English!$B$8:$Q$77,13,0)</f>
        <v>0</v>
      </c>
      <c r="Q40" s="50">
        <f>VLOOKUP(S31,English!$B$8:$Q$77,14,0)</f>
        <v>0</v>
      </c>
      <c r="R40" s="79">
        <f>VLOOKUP(S31,English!$B$8:$Q$77,15,0)</f>
        <v>0</v>
      </c>
      <c r="S40" s="50">
        <f>VLOOKUP(S31,English!$B$8:$Q$77,16,0)</f>
        <v>0</v>
      </c>
      <c r="V40" s="68"/>
      <c r="W40" s="68"/>
      <c r="X40" s="68"/>
      <c r="Y40" s="68"/>
    </row>
    <row r="41" spans="2:25" ht="27.9" customHeight="1">
      <c r="B41" s="359">
        <v>4</v>
      </c>
      <c r="C41" s="361" t="s">
        <v>5</v>
      </c>
      <c r="D41" s="39" t="s">
        <v>63</v>
      </c>
      <c r="E41" s="80"/>
      <c r="F41" s="78">
        <f>Maths!D$7</f>
        <v>15</v>
      </c>
      <c r="G41" s="78">
        <f>Maths!E$7</f>
        <v>15</v>
      </c>
      <c r="H41" s="78">
        <f>Maths!F$7</f>
        <v>15</v>
      </c>
      <c r="I41" s="78">
        <f>Maths!G$7</f>
        <v>0</v>
      </c>
      <c r="J41" s="78">
        <f>Maths!H$7</f>
        <v>15</v>
      </c>
      <c r="K41" s="78">
        <f>Maths!I$7</f>
        <v>10</v>
      </c>
      <c r="L41" s="78">
        <f>Maths!J$7</f>
        <v>0</v>
      </c>
      <c r="M41" s="78">
        <f>Maths!K$7</f>
        <v>70</v>
      </c>
      <c r="N41" s="78">
        <f>Maths!L$7</f>
        <v>5</v>
      </c>
      <c r="O41" s="78">
        <f>Maths!M$7</f>
        <v>5</v>
      </c>
      <c r="P41" s="78">
        <f>Maths!N$7</f>
        <v>20</v>
      </c>
      <c r="Q41" s="78">
        <f>Maths!O$7</f>
        <v>30</v>
      </c>
      <c r="R41" s="78">
        <f>Maths!P$7</f>
        <v>100</v>
      </c>
      <c r="S41" s="78">
        <f>Maths!Q$7</f>
        <v>0</v>
      </c>
      <c r="V41" s="68"/>
      <c r="W41" s="68"/>
      <c r="X41" s="68"/>
      <c r="Y41" s="68"/>
    </row>
    <row r="42" spans="2:25" ht="27.9" customHeight="1" thickBot="1">
      <c r="B42" s="360"/>
      <c r="C42" s="362"/>
      <c r="D42" s="40" t="s">
        <v>64</v>
      </c>
      <c r="E42" s="81"/>
      <c r="F42" s="50">
        <f>VLOOKUP(S31,Maths!$B$8:$Q$77,3,0)</f>
        <v>0</v>
      </c>
      <c r="G42" s="50">
        <f>VLOOKUP(S31,Maths!$B$8:$Q$77,4,0)</f>
        <v>0</v>
      </c>
      <c r="H42" s="50">
        <f>VLOOKUP(S31,Maths!$B$8:$Q$77,5,0)</f>
        <v>0</v>
      </c>
      <c r="I42" s="50">
        <f>VLOOKUP(S31,Maths!$B$8:$Q$77,6,0)</f>
        <v>0</v>
      </c>
      <c r="J42" s="50">
        <f>VLOOKUP(S31,Maths!$B$8:$Q$77,7,0)</f>
        <v>0</v>
      </c>
      <c r="K42" s="50">
        <f>VLOOKUP(S31,Maths!$B$8:$Q$77,8,0)</f>
        <v>0</v>
      </c>
      <c r="L42" s="50">
        <f>VLOOKUP(S31,Maths!$B$8:$Q$77,9,0)</f>
        <v>0</v>
      </c>
      <c r="M42" s="50">
        <f>VLOOKUP(S31,Maths!$B$8:$Q$77,10,0)</f>
        <v>0</v>
      </c>
      <c r="N42" s="50">
        <f>VLOOKUP(S31,Maths!$B$8:$Q$77,11,0)</f>
        <v>0</v>
      </c>
      <c r="O42" s="50">
        <f>VLOOKUP(S31,Maths!$B$8:$Q$77,12,0)</f>
        <v>0</v>
      </c>
      <c r="P42" s="50">
        <f>VLOOKUP(S31,Maths!$B$8:$Q$77,13,0)</f>
        <v>0</v>
      </c>
      <c r="Q42" s="50">
        <f>VLOOKUP(S31,Maths!$B$8:$Q$77,14,0)</f>
        <v>0</v>
      </c>
      <c r="R42" s="79">
        <f>VLOOKUP(S31,Maths!$B$8:$Q$77,15,0)</f>
        <v>0</v>
      </c>
      <c r="S42" s="50">
        <f>VLOOKUP(S31,Maths!$B$8:$Q$77,16,0)</f>
        <v>0</v>
      </c>
      <c r="V42" s="68"/>
      <c r="W42" s="68"/>
      <c r="X42" s="68"/>
      <c r="Y42" s="68"/>
    </row>
    <row r="43" spans="2:25" ht="27.9" customHeight="1">
      <c r="B43" s="359">
        <v>5</v>
      </c>
      <c r="C43" s="361" t="s">
        <v>6</v>
      </c>
      <c r="D43" s="39" t="s">
        <v>63</v>
      </c>
      <c r="E43" s="80"/>
      <c r="F43" s="78">
        <f>Sci!D$7</f>
        <v>15</v>
      </c>
      <c r="G43" s="78">
        <f>Sci!E$7</f>
        <v>15</v>
      </c>
      <c r="H43" s="78">
        <f>Sci!F$7</f>
        <v>15</v>
      </c>
      <c r="I43" s="78">
        <f>Sci!G$7</f>
        <v>0</v>
      </c>
      <c r="J43" s="78">
        <f>Sci!H$7</f>
        <v>15</v>
      </c>
      <c r="K43" s="78">
        <f>Sci!I$7</f>
        <v>10</v>
      </c>
      <c r="L43" s="78">
        <f>Sci!J$7</f>
        <v>0</v>
      </c>
      <c r="M43" s="78">
        <f>Sci!K$7</f>
        <v>70</v>
      </c>
      <c r="N43" s="78">
        <f>Sci!L$7</f>
        <v>5</v>
      </c>
      <c r="O43" s="78">
        <f>Sci!M$7</f>
        <v>5</v>
      </c>
      <c r="P43" s="78">
        <f>Sci!N$7</f>
        <v>20</v>
      </c>
      <c r="Q43" s="78">
        <f>Sci!O$7</f>
        <v>30</v>
      </c>
      <c r="R43" s="78">
        <f>Sci!P$7</f>
        <v>100</v>
      </c>
      <c r="S43" s="78">
        <f>Sci!Q$7</f>
        <v>0</v>
      </c>
      <c r="V43" s="68"/>
      <c r="W43" s="68"/>
      <c r="X43" s="68"/>
      <c r="Y43" s="68"/>
    </row>
    <row r="44" spans="2:25" ht="27.9" customHeight="1" thickBot="1">
      <c r="B44" s="360"/>
      <c r="C44" s="362"/>
      <c r="D44" s="40" t="s">
        <v>64</v>
      </c>
      <c r="E44" s="81"/>
      <c r="F44" s="50">
        <f>VLOOKUP(S31,Sci!$B$8:$Q$77,3,0)</f>
        <v>0</v>
      </c>
      <c r="G44" s="50">
        <f>VLOOKUP(S31,Sci!$B$8:$Q$77,4,0)</f>
        <v>0</v>
      </c>
      <c r="H44" s="50">
        <f>VLOOKUP(S31,Sci!$B$8:$Q$77,5,0)</f>
        <v>0</v>
      </c>
      <c r="I44" s="50">
        <f>VLOOKUP(S31,Sci!$B$8:$Q$77,6,0)</f>
        <v>0</v>
      </c>
      <c r="J44" s="50">
        <f>VLOOKUP(S31,Sci!$B$8:$Q$77,7,0)</f>
        <v>0</v>
      </c>
      <c r="K44" s="50">
        <f>VLOOKUP(S31,Sci!$B$8:$Q$77,8,0)</f>
        <v>0</v>
      </c>
      <c r="L44" s="50">
        <f>VLOOKUP(S31,Sci!$B$8:$Q$77,9,0)</f>
        <v>0</v>
      </c>
      <c r="M44" s="50">
        <f>VLOOKUP(S31,Sci!$B$8:$Q$77,10,0)</f>
        <v>0</v>
      </c>
      <c r="N44" s="50">
        <f>VLOOKUP(S31,Sci!$B$8:$Q$77,11,0)</f>
        <v>0</v>
      </c>
      <c r="O44" s="50">
        <f>VLOOKUP(S31,Sci!$B$8:$Q$77,12,0)</f>
        <v>0</v>
      </c>
      <c r="P44" s="50">
        <f>VLOOKUP(S31,Sci!$B$8:$Q$77,13,0)</f>
        <v>0</v>
      </c>
      <c r="Q44" s="50">
        <f>VLOOKUP(S31,Sci!$B$8:$Q$77,14,0)</f>
        <v>0</v>
      </c>
      <c r="R44" s="79">
        <f>VLOOKUP(S31,Sci!$B$8:$Q$77,15,0)</f>
        <v>0</v>
      </c>
      <c r="S44" s="50">
        <f>VLOOKUP(S31,Sci!$B$8:$Q$77,16,0)</f>
        <v>0</v>
      </c>
      <c r="V44" s="68"/>
      <c r="W44" s="68"/>
      <c r="X44" s="68"/>
      <c r="Y44" s="68"/>
    </row>
    <row r="45" spans="2:25" ht="27.9" customHeight="1">
      <c r="B45" s="359">
        <v>6</v>
      </c>
      <c r="C45" s="361" t="s">
        <v>7</v>
      </c>
      <c r="D45" s="39" t="s">
        <v>63</v>
      </c>
      <c r="E45" s="80"/>
      <c r="F45" s="78">
        <f>Sco!D$7</f>
        <v>15</v>
      </c>
      <c r="G45" s="78">
        <f>Sco!E$7</f>
        <v>15</v>
      </c>
      <c r="H45" s="78">
        <f>Sco!F$7</f>
        <v>15</v>
      </c>
      <c r="I45" s="78">
        <f>Sco!G$7</f>
        <v>0</v>
      </c>
      <c r="J45" s="78">
        <f>Sco!H$7</f>
        <v>15</v>
      </c>
      <c r="K45" s="78">
        <f>Sco!I$7</f>
        <v>10</v>
      </c>
      <c r="L45" s="78">
        <f>Sco!J$7</f>
        <v>0</v>
      </c>
      <c r="M45" s="78">
        <f>Sco!K$7</f>
        <v>70</v>
      </c>
      <c r="N45" s="78">
        <f>Sco!L$7</f>
        <v>5</v>
      </c>
      <c r="O45" s="78">
        <f>Sco!M$7</f>
        <v>5</v>
      </c>
      <c r="P45" s="78">
        <f>Sco!N$7</f>
        <v>20</v>
      </c>
      <c r="Q45" s="78">
        <f>Sco!O$7</f>
        <v>30</v>
      </c>
      <c r="R45" s="78">
        <f>Sco!P$7</f>
        <v>100</v>
      </c>
      <c r="S45" s="78">
        <f>Sco!Q$7</f>
        <v>0</v>
      </c>
      <c r="V45" s="68"/>
      <c r="W45" s="68"/>
      <c r="X45" s="68"/>
      <c r="Y45" s="68"/>
    </row>
    <row r="46" spans="2:25" ht="27.9" customHeight="1" thickBot="1">
      <c r="B46" s="360"/>
      <c r="C46" s="362"/>
      <c r="D46" s="40" t="s">
        <v>64</v>
      </c>
      <c r="E46" s="81"/>
      <c r="F46" s="50">
        <f>VLOOKUP(S31,Sco!$B$8:$Q$77,3,0)</f>
        <v>0</v>
      </c>
      <c r="G46" s="50">
        <f>VLOOKUP(S31,Sco!$B$8:$Q$77,4,0)</f>
        <v>0</v>
      </c>
      <c r="H46" s="50">
        <f>VLOOKUP(S31,Sco!$B$8:$Q$77,5,0)</f>
        <v>0</v>
      </c>
      <c r="I46" s="50">
        <f>VLOOKUP(S31,Sco!$B$8:$Q$77,6,0)</f>
        <v>0</v>
      </c>
      <c r="J46" s="50">
        <f>VLOOKUP(S31,Sco!$B$8:$Q$77,7,0)</f>
        <v>0</v>
      </c>
      <c r="K46" s="50">
        <f>VLOOKUP(S31,Sco!$B$8:$Q$77,8,0)</f>
        <v>0</v>
      </c>
      <c r="L46" s="50">
        <f>VLOOKUP(S31,Sco!$B$8:$Q$77,9,0)</f>
        <v>0</v>
      </c>
      <c r="M46" s="50">
        <f>VLOOKUP(S31,Sco!$B$8:$Q$77,10,0)</f>
        <v>0</v>
      </c>
      <c r="N46" s="50">
        <f>VLOOKUP(S31,Sco!$B$8:$Q$77,11,0)</f>
        <v>0</v>
      </c>
      <c r="O46" s="50">
        <f>VLOOKUP(S31,Sco!$B$8:$Q$77,12,0)</f>
        <v>0</v>
      </c>
      <c r="P46" s="50">
        <f>VLOOKUP(S31,Sco!$B$8:$Q$77,13,0)</f>
        <v>0</v>
      </c>
      <c r="Q46" s="50">
        <f>VLOOKUP(S31,Sco!$B$8:$Q$77,14,0)</f>
        <v>0</v>
      </c>
      <c r="R46" s="79">
        <f>VLOOKUP(S31,Sco!$B$8:$Q$77,15,0)</f>
        <v>0</v>
      </c>
      <c r="S46" s="50">
        <f>VLOOKUP(S31,Sco!$B$8:$Q$77,16,0)</f>
        <v>0</v>
      </c>
      <c r="V46" s="68"/>
      <c r="W46" s="68"/>
      <c r="X46" s="68"/>
      <c r="Y46" s="68"/>
    </row>
    <row r="47" spans="2:25" ht="27.9" customHeight="1">
      <c r="B47" s="359">
        <v>7</v>
      </c>
      <c r="C47" s="361" t="s">
        <v>8</v>
      </c>
      <c r="D47" s="39" t="s">
        <v>63</v>
      </c>
      <c r="E47" s="80"/>
      <c r="F47" s="78">
        <f>Kala!D$7</f>
        <v>20</v>
      </c>
      <c r="G47" s="78">
        <f>Kala!E$7</f>
        <v>40</v>
      </c>
      <c r="H47" s="78">
        <f>Kala!F$7</f>
        <v>20</v>
      </c>
      <c r="I47" s="78">
        <f>Kala!G$7</f>
        <v>0</v>
      </c>
      <c r="J47" s="78">
        <f>Kala!H$7</f>
        <v>0</v>
      </c>
      <c r="K47" s="78">
        <f>Kala!I$7</f>
        <v>20</v>
      </c>
      <c r="L47" s="78">
        <f>Kala!J$7</f>
        <v>0</v>
      </c>
      <c r="M47" s="78">
        <f>Kala!K$7</f>
        <v>100</v>
      </c>
      <c r="N47" s="363"/>
      <c r="O47" s="364"/>
      <c r="P47" s="364"/>
      <c r="Q47" s="365"/>
      <c r="R47" s="82">
        <f t="shared" ref="R47:R52" si="1">M47</f>
        <v>100</v>
      </c>
      <c r="S47" s="83"/>
      <c r="V47" s="68"/>
      <c r="W47" s="68"/>
      <c r="X47" s="68"/>
      <c r="Y47" s="68"/>
    </row>
    <row r="48" spans="2:25" ht="27.9" customHeight="1" thickBot="1">
      <c r="B48" s="360"/>
      <c r="C48" s="362"/>
      <c r="D48" s="40" t="s">
        <v>64</v>
      </c>
      <c r="E48" s="81"/>
      <c r="F48" s="50">
        <f>VLOOKUP(S31,Kala!$B$8:$Q$77,3,0)</f>
        <v>0</v>
      </c>
      <c r="G48" s="50">
        <f>VLOOKUP(S31,Kala!$B$8:$Q$77,4,0)</f>
        <v>0</v>
      </c>
      <c r="H48" s="50">
        <f>VLOOKUP(S31,Kala!$B$8:$Q$77,5,0)</f>
        <v>0</v>
      </c>
      <c r="I48" s="50">
        <f>VLOOKUP(S31,Kala!$B$8:$Q$77,6,0)</f>
        <v>0</v>
      </c>
      <c r="J48" s="50">
        <f>VLOOKUP(S31,Kala!$B$8:$Q$77,7,0)</f>
        <v>0</v>
      </c>
      <c r="K48" s="50">
        <f>VLOOKUP(S31,Kala!$B$8:$Q$77,8,0)</f>
        <v>0</v>
      </c>
      <c r="L48" s="50">
        <f>VLOOKUP(S31,Kala!$B$8:$Q$77,9,0)</f>
        <v>0</v>
      </c>
      <c r="M48" s="50">
        <f>VLOOKUP(S31,Kala!$B$8:$Q$77,10,0)</f>
        <v>0</v>
      </c>
      <c r="N48" s="366"/>
      <c r="O48" s="367"/>
      <c r="P48" s="367"/>
      <c r="Q48" s="368"/>
      <c r="R48" s="84">
        <f t="shared" si="1"/>
        <v>0</v>
      </c>
      <c r="S48" s="85" t="str">
        <f>IF(R48&gt;=91,"अ१",IF(R48&gt;=81,"अ२",IF(R48&gt;=71,"ब१",IF(R48&gt;=61,"ब२",IF(R48&gt;=51,"क१",IF(R48&gt;=41,"क२",IF(R48&gt;=33,"ड",IF(R48&gt;=21,"ई१",IF(R48&gt;=1,"ई२","")))))))))</f>
        <v/>
      </c>
      <c r="V48" s="68"/>
      <c r="W48" s="68"/>
      <c r="X48" s="68"/>
      <c r="Y48" s="68"/>
    </row>
    <row r="49" spans="2:25" ht="27.9" customHeight="1">
      <c r="B49" s="359">
        <v>8</v>
      </c>
      <c r="C49" s="361" t="s">
        <v>9</v>
      </c>
      <c r="D49" s="39" t="s">
        <v>63</v>
      </c>
      <c r="E49" s="80"/>
      <c r="F49" s="78">
        <f>Karya!D$7</f>
        <v>20</v>
      </c>
      <c r="G49" s="78">
        <f>Karya!E$7</f>
        <v>40</v>
      </c>
      <c r="H49" s="78">
        <f>Karya!F$7</f>
        <v>20</v>
      </c>
      <c r="I49" s="78">
        <f>Karya!G$7</f>
        <v>0</v>
      </c>
      <c r="J49" s="78">
        <f>Karya!H$7</f>
        <v>0</v>
      </c>
      <c r="K49" s="78">
        <f>Karya!I$7</f>
        <v>20</v>
      </c>
      <c r="L49" s="78">
        <f>Karya!J$7</f>
        <v>0</v>
      </c>
      <c r="M49" s="78">
        <f>Karya!K$7</f>
        <v>100</v>
      </c>
      <c r="N49" s="363"/>
      <c r="O49" s="364"/>
      <c r="P49" s="364"/>
      <c r="Q49" s="365"/>
      <c r="R49" s="82">
        <f t="shared" si="1"/>
        <v>100</v>
      </c>
      <c r="S49" s="83"/>
      <c r="V49" s="68"/>
      <c r="W49" s="68"/>
      <c r="X49" s="68"/>
      <c r="Y49" s="68"/>
    </row>
    <row r="50" spans="2:25" ht="27.9" customHeight="1" thickBot="1">
      <c r="B50" s="360"/>
      <c r="C50" s="362"/>
      <c r="D50" s="40" t="s">
        <v>64</v>
      </c>
      <c r="E50" s="81"/>
      <c r="F50" s="50">
        <f>VLOOKUP(S31,Karya!$B$8:$Q$77,3,0)</f>
        <v>0</v>
      </c>
      <c r="G50" s="50">
        <f>VLOOKUP(S31,Karya!$B$8:$Q$77,4,0)</f>
        <v>0</v>
      </c>
      <c r="H50" s="50">
        <f>VLOOKUP(S31,Karya!$B$8:$Q$77,5,0)</f>
        <v>0</v>
      </c>
      <c r="I50" s="50">
        <f>VLOOKUP(S31,Karya!$B$8:$Q$77,6,0)</f>
        <v>0</v>
      </c>
      <c r="J50" s="50">
        <f>VLOOKUP(S31,Karya!$B$8:$Q$77,7,0)</f>
        <v>0</v>
      </c>
      <c r="K50" s="50">
        <f>VLOOKUP(S31,Karya!$B$8:$Q$77,8,0)</f>
        <v>0</v>
      </c>
      <c r="L50" s="50">
        <f>VLOOKUP(S31,Karya!$B$8:$Q$77,9,0)</f>
        <v>0</v>
      </c>
      <c r="M50" s="50">
        <f>VLOOKUP(S31,Karya!$B$8:$Q$77,10,0)</f>
        <v>0</v>
      </c>
      <c r="N50" s="366"/>
      <c r="O50" s="367"/>
      <c r="P50" s="367"/>
      <c r="Q50" s="368"/>
      <c r="R50" s="84">
        <f t="shared" si="1"/>
        <v>0</v>
      </c>
      <c r="S50" s="85" t="str">
        <f>IF(R50&gt;=91,"अ१",IF(R50&gt;=81,"अ२",IF(R50&gt;=71,"ब१",IF(R50&gt;=61,"ब२",IF(R50&gt;=51,"क१",IF(R50&gt;=41,"क२",IF(R50&gt;=33,"ड",IF(R50&gt;=21,"ई१",IF(R50&gt;=1,"ई२","")))))))))</f>
        <v/>
      </c>
      <c r="V50" s="68"/>
      <c r="W50" s="68"/>
      <c r="X50" s="68"/>
      <c r="Y50" s="68"/>
    </row>
    <row r="51" spans="2:25" ht="27.9" customHeight="1">
      <c r="B51" s="359">
        <v>9</v>
      </c>
      <c r="C51" s="361" t="s">
        <v>10</v>
      </c>
      <c r="D51" s="39" t="s">
        <v>63</v>
      </c>
      <c r="E51" s="80"/>
      <c r="F51" s="78">
        <f>Shashi!D$7</f>
        <v>20</v>
      </c>
      <c r="G51" s="78">
        <f>Shashi!E$7</f>
        <v>40</v>
      </c>
      <c r="H51" s="78">
        <f>Shashi!F$7</f>
        <v>20</v>
      </c>
      <c r="I51" s="78">
        <f>Shashi!G$7</f>
        <v>0</v>
      </c>
      <c r="J51" s="78">
        <f>Shashi!H$7</f>
        <v>0</v>
      </c>
      <c r="K51" s="78">
        <f>Shashi!I$7</f>
        <v>20</v>
      </c>
      <c r="L51" s="78">
        <f>Shashi!J$7</f>
        <v>0</v>
      </c>
      <c r="M51" s="78">
        <f>Shashi!K$7</f>
        <v>100</v>
      </c>
      <c r="N51" s="363"/>
      <c r="O51" s="364"/>
      <c r="P51" s="364"/>
      <c r="Q51" s="365"/>
      <c r="R51" s="82">
        <f t="shared" si="1"/>
        <v>100</v>
      </c>
      <c r="S51" s="83"/>
      <c r="V51" s="68"/>
      <c r="W51" s="68"/>
      <c r="X51" s="68"/>
      <c r="Y51" s="68"/>
    </row>
    <row r="52" spans="2:25" ht="27.9" customHeight="1" thickBot="1">
      <c r="B52" s="360"/>
      <c r="C52" s="362"/>
      <c r="D52" s="40" t="s">
        <v>64</v>
      </c>
      <c r="E52" s="81"/>
      <c r="F52" s="50">
        <f>VLOOKUP(S31,Shashi!$B$8:$Q$77,3,0)</f>
        <v>0</v>
      </c>
      <c r="G52" s="50">
        <f>VLOOKUP(S31,Shashi!$B$8:$Q$77,4,0)</f>
        <v>0</v>
      </c>
      <c r="H52" s="50">
        <f>VLOOKUP(S31,Shashi!$B$8:$Q$77,5,0)</f>
        <v>0</v>
      </c>
      <c r="I52" s="50">
        <f>VLOOKUP(S31,Shashi!$B$8:$Q$77,6,0)</f>
        <v>0</v>
      </c>
      <c r="J52" s="50">
        <f>VLOOKUP(S31,Shashi!$B$8:$Q$77,7,0)</f>
        <v>0</v>
      </c>
      <c r="K52" s="50">
        <f>VLOOKUP(S31,Shashi!$B$8:$Q$77,8,0)</f>
        <v>0</v>
      </c>
      <c r="L52" s="50">
        <f>VLOOKUP(S31,Shashi!$B$8:$Q$77,9,0)</f>
        <v>0</v>
      </c>
      <c r="M52" s="50">
        <f>VLOOKUP(S31,Shashi!$B$8:$Q$77,10,0)</f>
        <v>0</v>
      </c>
      <c r="N52" s="366"/>
      <c r="O52" s="367"/>
      <c r="P52" s="367"/>
      <c r="Q52" s="368"/>
      <c r="R52" s="84">
        <f t="shared" si="1"/>
        <v>0</v>
      </c>
      <c r="S52" s="85" t="str">
        <f>IF(R52&gt;=91,"अ१",IF(R52&gt;=81,"अ२",IF(R52&gt;=71,"ब१",IF(R52&gt;=61,"ब२",IF(R52&gt;=51,"क१",IF(R52&gt;=41,"क२",IF(R52&gt;=33,"ड",IF(R52&gt;=21,"ई१",IF(R52&gt;=1,"ई२","")))))))))</f>
        <v/>
      </c>
      <c r="V52" s="68"/>
      <c r="W52" s="68"/>
      <c r="X52" s="68"/>
      <c r="Y52" s="68"/>
    </row>
    <row r="53" spans="2:25" ht="27.9" customHeight="1" thickBot="1">
      <c r="B53" s="369"/>
      <c r="C53" s="370"/>
      <c r="D53" s="370"/>
      <c r="E53" s="370"/>
      <c r="F53" s="370"/>
      <c r="G53" s="370"/>
      <c r="H53" s="370"/>
      <c r="I53" s="370"/>
      <c r="J53" s="370"/>
      <c r="K53" s="370"/>
      <c r="L53" s="370"/>
      <c r="M53" s="370"/>
      <c r="N53" s="370"/>
      <c r="O53" s="370"/>
      <c r="P53" s="370"/>
      <c r="Q53" s="370"/>
      <c r="R53" s="370"/>
      <c r="S53" s="371"/>
      <c r="V53" s="68"/>
      <c r="W53" s="68"/>
      <c r="X53" s="68"/>
      <c r="Y53" s="68"/>
    </row>
    <row r="54" spans="2:25" ht="27.9" customHeight="1">
      <c r="B54" s="41"/>
      <c r="C54" s="42"/>
      <c r="D54" s="43"/>
      <c r="N54" s="45"/>
      <c r="O54" s="45"/>
      <c r="P54" s="45"/>
      <c r="Q54" s="45"/>
      <c r="S54" s="46"/>
      <c r="V54" s="68"/>
      <c r="W54" s="68"/>
      <c r="X54" s="68"/>
      <c r="Y54" s="68"/>
    </row>
    <row r="55" spans="2:25" ht="27.9" customHeight="1">
      <c r="B55" s="372" t="s">
        <v>66</v>
      </c>
      <c r="C55" s="373"/>
      <c r="D55" s="373"/>
      <c r="E55" s="373"/>
      <c r="F55" s="373"/>
      <c r="G55" s="374" t="s">
        <v>67</v>
      </c>
      <c r="H55" s="374"/>
      <c r="I55" s="374"/>
      <c r="J55" s="374"/>
      <c r="K55" s="374"/>
      <c r="L55" s="374"/>
      <c r="M55" s="374"/>
      <c r="N55" s="375" t="s">
        <v>68</v>
      </c>
      <c r="O55" s="375"/>
      <c r="P55" s="375"/>
      <c r="Q55" s="375"/>
      <c r="R55" s="375"/>
      <c r="S55" s="376"/>
      <c r="V55" s="68"/>
      <c r="W55" s="68"/>
      <c r="X55" s="68"/>
      <c r="Y55" s="68"/>
    </row>
    <row r="56" spans="2:25" ht="27.9" customHeight="1" thickBot="1">
      <c r="B56" s="377" t="str">
        <f>students!$G$4</f>
        <v xml:space="preserve">श्री. सागर दत्तात्रय शिंदे </v>
      </c>
      <c r="C56" s="378"/>
      <c r="D56" s="378"/>
      <c r="E56" s="378"/>
      <c r="F56" s="378"/>
      <c r="G56" s="379"/>
      <c r="H56" s="379"/>
      <c r="I56" s="379"/>
      <c r="J56" s="379"/>
      <c r="K56" s="379"/>
      <c r="L56" s="379"/>
      <c r="M56" s="379"/>
      <c r="N56" s="380"/>
      <c r="O56" s="380"/>
      <c r="P56" s="380"/>
      <c r="Q56" s="380"/>
      <c r="R56" s="380"/>
      <c r="S56" s="381"/>
      <c r="V56" s="68"/>
      <c r="W56" s="68"/>
      <c r="X56" s="68"/>
      <c r="Y56" s="68"/>
    </row>
    <row r="57" spans="2:25" ht="26.25" customHeight="1">
      <c r="B57" s="402" t="s">
        <v>718</v>
      </c>
      <c r="C57" s="402"/>
      <c r="D57" s="402"/>
      <c r="E57" s="402"/>
      <c r="F57" s="402"/>
      <c r="G57" s="402"/>
      <c r="H57" s="402"/>
      <c r="I57" s="402"/>
      <c r="J57" s="402"/>
      <c r="K57" s="402"/>
      <c r="L57" s="402"/>
      <c r="M57" s="402"/>
      <c r="N57" s="402"/>
      <c r="O57" s="402"/>
      <c r="P57" s="402"/>
      <c r="Q57" s="402"/>
      <c r="R57" s="402"/>
      <c r="S57" s="402"/>
      <c r="V57" s="68"/>
      <c r="W57" s="68"/>
      <c r="X57" s="68"/>
      <c r="Y57" s="68"/>
    </row>
    <row r="58" spans="2:25" ht="24.75" customHeight="1" thickBot="1">
      <c r="B58" s="403" t="s">
        <v>52</v>
      </c>
      <c r="C58" s="403"/>
      <c r="D58" s="403"/>
      <c r="E58" s="404">
        <f>VLOOKUP(S59,students!$B$8:$D$57,3,0)</f>
        <v>0</v>
      </c>
      <c r="F58" s="405"/>
      <c r="G58" s="405"/>
      <c r="H58" s="405"/>
      <c r="I58" s="405"/>
      <c r="J58" s="405"/>
      <c r="K58" s="405"/>
      <c r="L58" s="405"/>
      <c r="M58" s="405"/>
      <c r="N58" s="405"/>
      <c r="O58" s="405"/>
      <c r="P58" s="406" t="s">
        <v>28</v>
      </c>
      <c r="Q58" s="406"/>
      <c r="R58" s="406" t="str">
        <f>students!$M$2</f>
        <v>पहिली</v>
      </c>
      <c r="S58" s="406"/>
      <c r="V58" s="68"/>
      <c r="W58" s="68"/>
      <c r="X58" s="68"/>
      <c r="Y58" s="68"/>
    </row>
    <row r="59" spans="2:25" ht="19.5" customHeight="1" thickBot="1">
      <c r="B59" s="407"/>
      <c r="C59" s="407"/>
      <c r="D59" s="408"/>
      <c r="E59" s="408"/>
      <c r="F59" s="47"/>
      <c r="G59" s="47"/>
      <c r="H59" s="409" t="s">
        <v>33</v>
      </c>
      <c r="I59" s="409"/>
      <c r="J59" s="409"/>
      <c r="K59" s="409"/>
      <c r="L59" s="409"/>
      <c r="M59" s="405">
        <f>[3]students!Y58</f>
        <v>0</v>
      </c>
      <c r="N59" s="405"/>
      <c r="O59" s="405"/>
      <c r="P59" s="406" t="s">
        <v>53</v>
      </c>
      <c r="Q59" s="406"/>
      <c r="R59" s="406"/>
      <c r="S59" s="77">
        <v>3</v>
      </c>
      <c r="V59" s="68"/>
      <c r="W59" s="68"/>
      <c r="X59" s="68"/>
      <c r="Y59" s="68"/>
    </row>
    <row r="60" spans="2:25" ht="21" customHeight="1">
      <c r="B60" s="382" t="s">
        <v>37</v>
      </c>
      <c r="C60" s="361" t="s">
        <v>54</v>
      </c>
      <c r="D60" s="361"/>
      <c r="E60" s="385" t="s">
        <v>55</v>
      </c>
      <c r="F60" s="386"/>
      <c r="G60" s="386"/>
      <c r="H60" s="386"/>
      <c r="I60" s="386"/>
      <c r="J60" s="386"/>
      <c r="K60" s="386"/>
      <c r="L60" s="386"/>
      <c r="M60" s="387"/>
      <c r="N60" s="388" t="s">
        <v>56</v>
      </c>
      <c r="O60" s="389"/>
      <c r="P60" s="389"/>
      <c r="Q60" s="390"/>
      <c r="R60" s="394" t="s">
        <v>69</v>
      </c>
      <c r="S60" s="397" t="s">
        <v>57</v>
      </c>
      <c r="V60" s="68"/>
      <c r="W60" s="68"/>
      <c r="X60" s="68"/>
      <c r="Y60" s="68"/>
    </row>
    <row r="61" spans="2:25" s="1" customFormat="1" ht="73.5" customHeight="1">
      <c r="B61" s="383"/>
      <c r="C61" s="384"/>
      <c r="D61" s="384"/>
      <c r="E61" s="48" t="s">
        <v>58</v>
      </c>
      <c r="F61" s="48" t="s">
        <v>15</v>
      </c>
      <c r="G61" s="48" t="s">
        <v>59</v>
      </c>
      <c r="H61" s="48" t="s">
        <v>17</v>
      </c>
      <c r="I61" s="48" t="s">
        <v>18</v>
      </c>
      <c r="J61" s="48" t="s">
        <v>19</v>
      </c>
      <c r="K61" s="48" t="s">
        <v>20</v>
      </c>
      <c r="L61" s="48" t="s">
        <v>21</v>
      </c>
      <c r="M61" s="49"/>
      <c r="N61" s="391"/>
      <c r="O61" s="392"/>
      <c r="P61" s="392"/>
      <c r="Q61" s="393"/>
      <c r="R61" s="395"/>
      <c r="S61" s="398"/>
      <c r="V61" s="68"/>
      <c r="W61" s="68"/>
      <c r="X61" s="68"/>
      <c r="Y61" s="68"/>
    </row>
    <row r="62" spans="2:25" ht="27.9" customHeight="1" thickBot="1">
      <c r="B62" s="5"/>
      <c r="C62" s="400" t="s">
        <v>60</v>
      </c>
      <c r="D62" s="401"/>
      <c r="E62" s="51">
        <v>1</v>
      </c>
      <c r="F62" s="51">
        <v>2</v>
      </c>
      <c r="G62" s="51">
        <v>3</v>
      </c>
      <c r="H62" s="51">
        <v>4</v>
      </c>
      <c r="I62" s="51">
        <v>5</v>
      </c>
      <c r="J62" s="51">
        <v>6</v>
      </c>
      <c r="K62" s="51">
        <v>7</v>
      </c>
      <c r="L62" s="51">
        <v>8</v>
      </c>
      <c r="M62" s="50" t="s">
        <v>22</v>
      </c>
      <c r="N62" s="50" t="s">
        <v>23</v>
      </c>
      <c r="O62" s="50" t="s">
        <v>61</v>
      </c>
      <c r="P62" s="50" t="s">
        <v>25</v>
      </c>
      <c r="Q62" s="50" t="s">
        <v>62</v>
      </c>
      <c r="R62" s="396"/>
      <c r="S62" s="399"/>
      <c r="V62" s="68"/>
      <c r="W62" s="68"/>
      <c r="X62" s="68"/>
      <c r="Y62" s="68"/>
    </row>
    <row r="63" spans="2:25" ht="27.9" customHeight="1">
      <c r="B63" s="359">
        <v>1</v>
      </c>
      <c r="C63" s="361" t="s">
        <v>2</v>
      </c>
      <c r="D63" s="39" t="s">
        <v>63</v>
      </c>
      <c r="E63" s="80"/>
      <c r="F63" s="78">
        <f>Marathi!D$7</f>
        <v>15</v>
      </c>
      <c r="G63" s="78">
        <f>Marathi!E$7</f>
        <v>15</v>
      </c>
      <c r="H63" s="78">
        <f>Marathi!F$7</f>
        <v>15</v>
      </c>
      <c r="I63" s="78">
        <f>Marathi!G$7</f>
        <v>0</v>
      </c>
      <c r="J63" s="78">
        <f>Marathi!H$7</f>
        <v>15</v>
      </c>
      <c r="K63" s="78">
        <f>Marathi!I$7</f>
        <v>10</v>
      </c>
      <c r="L63" s="78">
        <f>Marathi!J$7</f>
        <v>0</v>
      </c>
      <c r="M63" s="78">
        <f>Marathi!K$7</f>
        <v>70</v>
      </c>
      <c r="N63" s="78">
        <f>Marathi!L$7</f>
        <v>5</v>
      </c>
      <c r="O63" s="78">
        <f>Marathi!M$7</f>
        <v>5</v>
      </c>
      <c r="P63" s="78">
        <f>Marathi!N$7</f>
        <v>20</v>
      </c>
      <c r="Q63" s="78">
        <f>Marathi!O$7</f>
        <v>30</v>
      </c>
      <c r="R63" s="78">
        <f>Marathi!P$7</f>
        <v>100</v>
      </c>
      <c r="S63" s="78">
        <f>Marathi!Q$7</f>
        <v>0</v>
      </c>
    </row>
    <row r="64" spans="2:25" ht="27.9" customHeight="1" thickBot="1">
      <c r="B64" s="360"/>
      <c r="C64" s="362"/>
      <c r="D64" s="40" t="s">
        <v>64</v>
      </c>
      <c r="E64" s="81"/>
      <c r="F64" s="50">
        <f>VLOOKUP(S59,Marathi!$B$8:$Q$77,3,0)</f>
        <v>0</v>
      </c>
      <c r="G64" s="50">
        <f>VLOOKUP(S59,Marathi!$B$8:$Q$77,4,0)</f>
        <v>0</v>
      </c>
      <c r="H64" s="50">
        <f>VLOOKUP(S59,Marathi!$B$8:$Q$77,5,0)</f>
        <v>0</v>
      </c>
      <c r="I64" s="50">
        <f>VLOOKUP(S59,Marathi!$B$8:$Q$77,6,0)</f>
        <v>0</v>
      </c>
      <c r="J64" s="50">
        <f>VLOOKUP(S59,Marathi!$B$8:$Q$77,7,0)</f>
        <v>0</v>
      </c>
      <c r="K64" s="50">
        <f>VLOOKUP(S59,Marathi!$B$8:$Q$77,8,0)</f>
        <v>0</v>
      </c>
      <c r="L64" s="50">
        <f>VLOOKUP(S59,Marathi!$B$8:$Q$77,9,0)</f>
        <v>0</v>
      </c>
      <c r="M64" s="50">
        <f>VLOOKUP(S59,Marathi!$B$8:$Q$77,10,0)</f>
        <v>0</v>
      </c>
      <c r="N64" s="50">
        <f>VLOOKUP(S59,Marathi!$B$8:$Q$77,11,0)</f>
        <v>0</v>
      </c>
      <c r="O64" s="50">
        <f>VLOOKUP(S59,Marathi!$B$8:$Q$77,12,0)</f>
        <v>0</v>
      </c>
      <c r="P64" s="50">
        <f>VLOOKUP(S59,Marathi!$B$8:$Q$77,13,0)</f>
        <v>0</v>
      </c>
      <c r="Q64" s="50">
        <f>VLOOKUP(S59,Marathi!$B$8:$Q$77,14,0)</f>
        <v>0</v>
      </c>
      <c r="R64" s="79">
        <f>VLOOKUP(S59,Marathi!$B$8:$Q$77,15,0)</f>
        <v>0</v>
      </c>
      <c r="S64" s="79">
        <f>VLOOKUP(S59,Marathi!$B$8:$Q$77,16,0)</f>
        <v>0</v>
      </c>
    </row>
    <row r="65" spans="2:25" ht="27.9" customHeight="1">
      <c r="B65" s="359">
        <v>2</v>
      </c>
      <c r="C65" s="361" t="s">
        <v>3</v>
      </c>
      <c r="D65" s="39" t="s">
        <v>63</v>
      </c>
      <c r="E65" s="80"/>
      <c r="F65" s="78">
        <f>Hindi!D$7</f>
        <v>15</v>
      </c>
      <c r="G65" s="78">
        <f>Hindi!E$7</f>
        <v>15</v>
      </c>
      <c r="H65" s="78">
        <f>Hindi!F$7</f>
        <v>15</v>
      </c>
      <c r="I65" s="78">
        <f>Hindi!G$7</f>
        <v>0</v>
      </c>
      <c r="J65" s="78">
        <f>Hindi!H$7</f>
        <v>15</v>
      </c>
      <c r="K65" s="78">
        <f>Hindi!I$7</f>
        <v>10</v>
      </c>
      <c r="L65" s="78">
        <f>Hindi!J$7</f>
        <v>0</v>
      </c>
      <c r="M65" s="78">
        <f>Hindi!K$7</f>
        <v>70</v>
      </c>
      <c r="N65" s="78">
        <f>Hindi!L$7</f>
        <v>5</v>
      </c>
      <c r="O65" s="78">
        <f>Hindi!M$7</f>
        <v>5</v>
      </c>
      <c r="P65" s="78">
        <f>Hindi!N$7</f>
        <v>20</v>
      </c>
      <c r="Q65" s="78">
        <f>Hindi!O$7</f>
        <v>30</v>
      </c>
      <c r="R65" s="78">
        <f>Hindi!P$7</f>
        <v>100</v>
      </c>
      <c r="S65" s="78">
        <f>Hindi!Q$7</f>
        <v>0</v>
      </c>
    </row>
    <row r="66" spans="2:25" ht="27.9" customHeight="1" thickBot="1">
      <c r="B66" s="360"/>
      <c r="C66" s="362"/>
      <c r="D66" s="40" t="s">
        <v>64</v>
      </c>
      <c r="E66" s="81"/>
      <c r="F66" s="50">
        <f>VLOOKUP(S59,Hindi!$B$8:$Q$77,3,0)</f>
        <v>0</v>
      </c>
      <c r="G66" s="50">
        <f>VLOOKUP(S59,Hindi!$B$8:$Q$77,4,0)</f>
        <v>0</v>
      </c>
      <c r="H66" s="50">
        <f>VLOOKUP(S59,Hindi!$B$8:$Q$77,5,0)</f>
        <v>0</v>
      </c>
      <c r="I66" s="50">
        <f>VLOOKUP(S59,Hindi!$B$8:$Q$77,6,0)</f>
        <v>0</v>
      </c>
      <c r="J66" s="50">
        <f>VLOOKUP(S59,Hindi!$B$8:$Q$77,7,0)</f>
        <v>0</v>
      </c>
      <c r="K66" s="50">
        <f>VLOOKUP(S59,Hindi!$B$8:$Q$77,8,0)</f>
        <v>0</v>
      </c>
      <c r="L66" s="50">
        <f>VLOOKUP(S59,Hindi!$B$8:$Q$77,9,0)</f>
        <v>0</v>
      </c>
      <c r="M66" s="50">
        <f>VLOOKUP(S59,Hindi!$B$8:$Q$77,10,0)</f>
        <v>0</v>
      </c>
      <c r="N66" s="50">
        <f>VLOOKUP(S59,Hindi!$B$8:$Q$77,11,0)</f>
        <v>0</v>
      </c>
      <c r="O66" s="50">
        <f>VLOOKUP(S59,Hindi!$B$8:$Q$77,12,0)</f>
        <v>0</v>
      </c>
      <c r="P66" s="50">
        <f>VLOOKUP(S59,Hindi!$B$8:$Q$77,13,0)</f>
        <v>0</v>
      </c>
      <c r="Q66" s="50">
        <f>VLOOKUP(S59,Hindi!$B$8:$Q$77,14,0)</f>
        <v>0</v>
      </c>
      <c r="R66" s="79">
        <f>VLOOKUP(S59,Hindi!$B$8:$Q$77,15,0)</f>
        <v>0</v>
      </c>
      <c r="S66" s="50">
        <f>VLOOKUP(S59,Hindi!$B$8:$Q$77,16,0)</f>
        <v>0</v>
      </c>
    </row>
    <row r="67" spans="2:25" ht="27.9" customHeight="1">
      <c r="B67" s="359">
        <v>3</v>
      </c>
      <c r="C67" s="361" t="s">
        <v>4</v>
      </c>
      <c r="D67" s="39" t="s">
        <v>63</v>
      </c>
      <c r="E67" s="80"/>
      <c r="F67" s="78">
        <f>English!D$7</f>
        <v>15</v>
      </c>
      <c r="G67" s="78">
        <f>English!E$7</f>
        <v>15</v>
      </c>
      <c r="H67" s="78">
        <f>English!F$7</f>
        <v>15</v>
      </c>
      <c r="I67" s="78">
        <f>English!G$7</f>
        <v>0</v>
      </c>
      <c r="J67" s="78">
        <f>English!H$7</f>
        <v>15</v>
      </c>
      <c r="K67" s="78">
        <f>English!I$7</f>
        <v>10</v>
      </c>
      <c r="L67" s="78">
        <f>English!J$7</f>
        <v>0</v>
      </c>
      <c r="M67" s="78">
        <f>English!K$7</f>
        <v>70</v>
      </c>
      <c r="N67" s="78">
        <f>English!L$7</f>
        <v>5</v>
      </c>
      <c r="O67" s="78">
        <f>English!M$7</f>
        <v>5</v>
      </c>
      <c r="P67" s="78">
        <f>English!N$7</f>
        <v>20</v>
      </c>
      <c r="Q67" s="78">
        <f>English!O$7</f>
        <v>30</v>
      </c>
      <c r="R67" s="78">
        <f>English!P$7</f>
        <v>100</v>
      </c>
      <c r="S67" s="78">
        <f>English!Q$7</f>
        <v>0</v>
      </c>
    </row>
    <row r="68" spans="2:25" ht="27.9" customHeight="1" thickBot="1">
      <c r="B68" s="360"/>
      <c r="C68" s="362"/>
      <c r="D68" s="40" t="s">
        <v>64</v>
      </c>
      <c r="E68" s="81"/>
      <c r="F68" s="50">
        <f>VLOOKUP(S59,English!$B$8:$Q$77,3,0)</f>
        <v>0</v>
      </c>
      <c r="G68" s="50">
        <f>VLOOKUP(S59,English!$B$8:$Q$77,4,0)</f>
        <v>0</v>
      </c>
      <c r="H68" s="50">
        <f>VLOOKUP(S59,English!$B$8:$Q$77,5,0)</f>
        <v>0</v>
      </c>
      <c r="I68" s="50">
        <f>VLOOKUP(S59,English!$B$8:$Q$77,6,0)</f>
        <v>0</v>
      </c>
      <c r="J68" s="50">
        <f>VLOOKUP(S59,English!$B$8:$Q$77,7,0)</f>
        <v>0</v>
      </c>
      <c r="K68" s="50">
        <f>VLOOKUP(S59,English!$B$8:$Q$77,8,0)</f>
        <v>0</v>
      </c>
      <c r="L68" s="50">
        <f>VLOOKUP(S59,English!$B$8:$Q$77,9,0)</f>
        <v>0</v>
      </c>
      <c r="M68" s="50">
        <f>VLOOKUP(S59,English!$B$8:$Q$77,10,0)</f>
        <v>0</v>
      </c>
      <c r="N68" s="50">
        <f>VLOOKUP(S59,English!$B$8:$Q$77,11,0)</f>
        <v>0</v>
      </c>
      <c r="O68" s="50">
        <f>VLOOKUP(S59,English!$B$8:$Q$77,12,0)</f>
        <v>0</v>
      </c>
      <c r="P68" s="50">
        <f>VLOOKUP(S59,English!$B$8:$Q$77,13,0)</f>
        <v>0</v>
      </c>
      <c r="Q68" s="50">
        <f>VLOOKUP(S59,English!$B$8:$Q$77,14,0)</f>
        <v>0</v>
      </c>
      <c r="R68" s="79">
        <f>VLOOKUP(S59,English!$B$8:$Q$77,15,0)</f>
        <v>0</v>
      </c>
      <c r="S68" s="50">
        <f>VLOOKUP(S59,English!$B$8:$Q$77,16,0)</f>
        <v>0</v>
      </c>
    </row>
    <row r="69" spans="2:25" ht="27.9" customHeight="1">
      <c r="B69" s="359">
        <v>4</v>
      </c>
      <c r="C69" s="361" t="s">
        <v>5</v>
      </c>
      <c r="D69" s="39" t="s">
        <v>63</v>
      </c>
      <c r="E69" s="80"/>
      <c r="F69" s="78">
        <f>Maths!D$7</f>
        <v>15</v>
      </c>
      <c r="G69" s="78">
        <f>Maths!E$7</f>
        <v>15</v>
      </c>
      <c r="H69" s="78">
        <f>Maths!F$7</f>
        <v>15</v>
      </c>
      <c r="I69" s="78">
        <f>Maths!G$7</f>
        <v>0</v>
      </c>
      <c r="J69" s="78">
        <f>Maths!H$7</f>
        <v>15</v>
      </c>
      <c r="K69" s="78">
        <f>Maths!I$7</f>
        <v>10</v>
      </c>
      <c r="L69" s="78">
        <f>Maths!J$7</f>
        <v>0</v>
      </c>
      <c r="M69" s="78">
        <f>Maths!K$7</f>
        <v>70</v>
      </c>
      <c r="N69" s="78">
        <f>Maths!L$7</f>
        <v>5</v>
      </c>
      <c r="O69" s="78">
        <f>Maths!M$7</f>
        <v>5</v>
      </c>
      <c r="P69" s="78">
        <f>Maths!N$7</f>
        <v>20</v>
      </c>
      <c r="Q69" s="78">
        <f>Maths!O$7</f>
        <v>30</v>
      </c>
      <c r="R69" s="78">
        <f>Maths!P$7</f>
        <v>100</v>
      </c>
      <c r="S69" s="78">
        <f>Maths!Q$7</f>
        <v>0</v>
      </c>
      <c r="V69" s="68"/>
      <c r="W69" s="68"/>
      <c r="X69" s="68"/>
      <c r="Y69" s="68"/>
    </row>
    <row r="70" spans="2:25" ht="27.9" customHeight="1" thickBot="1">
      <c r="B70" s="360"/>
      <c r="C70" s="362"/>
      <c r="D70" s="40" t="s">
        <v>64</v>
      </c>
      <c r="E70" s="81"/>
      <c r="F70" s="50">
        <f>VLOOKUP(S59,Maths!$B$8:$Q$77,3,0)</f>
        <v>0</v>
      </c>
      <c r="G70" s="50">
        <f>VLOOKUP(S59,Maths!$B$8:$Q$77,4,0)</f>
        <v>0</v>
      </c>
      <c r="H70" s="50">
        <f>VLOOKUP(S59,Maths!$B$8:$Q$77,5,0)</f>
        <v>0</v>
      </c>
      <c r="I70" s="50">
        <f>VLOOKUP(S59,Maths!$B$8:$Q$77,6,0)</f>
        <v>0</v>
      </c>
      <c r="J70" s="50">
        <f>VLOOKUP(S59,Maths!$B$8:$Q$77,7,0)</f>
        <v>0</v>
      </c>
      <c r="K70" s="50">
        <f>VLOOKUP(S59,Maths!$B$8:$Q$77,8,0)</f>
        <v>0</v>
      </c>
      <c r="L70" s="50">
        <f>VLOOKUP(S59,Maths!$B$8:$Q$77,9,0)</f>
        <v>0</v>
      </c>
      <c r="M70" s="50">
        <f>VLOOKUP(S59,Maths!$B$8:$Q$77,10,0)</f>
        <v>0</v>
      </c>
      <c r="N70" s="50">
        <f>VLOOKUP(S59,Maths!$B$8:$Q$77,11,0)</f>
        <v>0</v>
      </c>
      <c r="O70" s="50">
        <f>VLOOKUP(S59,Maths!$B$8:$Q$77,12,0)</f>
        <v>0</v>
      </c>
      <c r="P70" s="50">
        <f>VLOOKUP(S59,Maths!$B$8:$Q$77,13,0)</f>
        <v>0</v>
      </c>
      <c r="Q70" s="50">
        <f>VLOOKUP(S59,Maths!$B$8:$Q$77,14,0)</f>
        <v>0</v>
      </c>
      <c r="R70" s="79">
        <f>VLOOKUP(S59,Maths!$B$8:$Q$77,15,0)</f>
        <v>0</v>
      </c>
      <c r="S70" s="50">
        <f>VLOOKUP(S59,Maths!$B$8:$Q$77,16,0)</f>
        <v>0</v>
      </c>
      <c r="V70" s="68"/>
      <c r="W70" s="68"/>
      <c r="X70" s="68"/>
      <c r="Y70" s="68"/>
    </row>
    <row r="71" spans="2:25" ht="27.9" customHeight="1">
      <c r="B71" s="359">
        <v>5</v>
      </c>
      <c r="C71" s="361" t="s">
        <v>6</v>
      </c>
      <c r="D71" s="39" t="s">
        <v>63</v>
      </c>
      <c r="E71" s="80"/>
      <c r="F71" s="78">
        <f>Sci!D$7</f>
        <v>15</v>
      </c>
      <c r="G71" s="78">
        <f>Sci!E$7</f>
        <v>15</v>
      </c>
      <c r="H71" s="78">
        <f>Sci!F$7</f>
        <v>15</v>
      </c>
      <c r="I71" s="78">
        <f>Sci!G$7</f>
        <v>0</v>
      </c>
      <c r="J71" s="78">
        <f>Sci!H$7</f>
        <v>15</v>
      </c>
      <c r="K71" s="78">
        <f>Sci!I$7</f>
        <v>10</v>
      </c>
      <c r="L71" s="78">
        <f>Sci!J$7</f>
        <v>0</v>
      </c>
      <c r="M71" s="78">
        <f>Sci!K$7</f>
        <v>70</v>
      </c>
      <c r="N71" s="78">
        <f>Sci!L$7</f>
        <v>5</v>
      </c>
      <c r="O71" s="78">
        <f>Sci!M$7</f>
        <v>5</v>
      </c>
      <c r="P71" s="78">
        <f>Sci!N$7</f>
        <v>20</v>
      </c>
      <c r="Q71" s="78">
        <f>Sci!O$7</f>
        <v>30</v>
      </c>
      <c r="R71" s="78">
        <f>Sci!P$7</f>
        <v>100</v>
      </c>
      <c r="S71" s="78">
        <f>Sci!Q$7</f>
        <v>0</v>
      </c>
      <c r="V71" s="68"/>
      <c r="W71" s="68"/>
      <c r="X71" s="68"/>
      <c r="Y71" s="68"/>
    </row>
    <row r="72" spans="2:25" ht="27.9" customHeight="1" thickBot="1">
      <c r="B72" s="360"/>
      <c r="C72" s="362"/>
      <c r="D72" s="40" t="s">
        <v>64</v>
      </c>
      <c r="E72" s="81"/>
      <c r="F72" s="50">
        <f>VLOOKUP(S59,Sci!$B$8:$Q$77,3,0)</f>
        <v>0</v>
      </c>
      <c r="G72" s="50">
        <f>VLOOKUP(S59,Sci!$B$8:$Q$77,4,0)</f>
        <v>0</v>
      </c>
      <c r="H72" s="50">
        <f>VLOOKUP(S59,Sci!$B$8:$Q$77,5,0)</f>
        <v>0</v>
      </c>
      <c r="I72" s="50">
        <f>VLOOKUP(S59,Sci!$B$8:$Q$77,6,0)</f>
        <v>0</v>
      </c>
      <c r="J72" s="50">
        <f>VLOOKUP(S59,Sci!$B$8:$Q$77,7,0)</f>
        <v>0</v>
      </c>
      <c r="K72" s="50">
        <f>VLOOKUP(S59,Sci!$B$8:$Q$77,8,0)</f>
        <v>0</v>
      </c>
      <c r="L72" s="50">
        <f>VLOOKUP(S59,Sci!$B$8:$Q$77,9,0)</f>
        <v>0</v>
      </c>
      <c r="M72" s="50">
        <f>VLOOKUP(S59,Sci!$B$8:$Q$77,10,0)</f>
        <v>0</v>
      </c>
      <c r="N72" s="50">
        <f>VLOOKUP(S59,Sci!$B$8:$Q$77,11,0)</f>
        <v>0</v>
      </c>
      <c r="O72" s="50">
        <f>VLOOKUP(S59,Sci!$B$8:$Q$77,12,0)</f>
        <v>0</v>
      </c>
      <c r="P72" s="50">
        <f>VLOOKUP(S59,Sci!$B$8:$Q$77,13,0)</f>
        <v>0</v>
      </c>
      <c r="Q72" s="50">
        <f>VLOOKUP(S59,Sci!$B$8:$Q$77,14,0)</f>
        <v>0</v>
      </c>
      <c r="R72" s="79">
        <f>VLOOKUP(S59,Sci!$B$8:$Q$77,15,0)</f>
        <v>0</v>
      </c>
      <c r="S72" s="50">
        <f>VLOOKUP(S59,Sci!$B$8:$Q$77,16,0)</f>
        <v>0</v>
      </c>
      <c r="V72" s="68"/>
      <c r="W72" s="68"/>
      <c r="X72" s="68"/>
      <c r="Y72" s="68"/>
    </row>
    <row r="73" spans="2:25" ht="27.9" customHeight="1">
      <c r="B73" s="359">
        <v>6</v>
      </c>
      <c r="C73" s="361" t="s">
        <v>7</v>
      </c>
      <c r="D73" s="39" t="s">
        <v>63</v>
      </c>
      <c r="E73" s="80"/>
      <c r="F73" s="78">
        <f>Sco!D$7</f>
        <v>15</v>
      </c>
      <c r="G73" s="78">
        <f>Sco!E$7</f>
        <v>15</v>
      </c>
      <c r="H73" s="78">
        <f>Sco!F$7</f>
        <v>15</v>
      </c>
      <c r="I73" s="78">
        <f>Sco!G$7</f>
        <v>0</v>
      </c>
      <c r="J73" s="78">
        <f>Sco!H$7</f>
        <v>15</v>
      </c>
      <c r="K73" s="78">
        <f>Sco!I$7</f>
        <v>10</v>
      </c>
      <c r="L73" s="78">
        <f>Sco!J$7</f>
        <v>0</v>
      </c>
      <c r="M73" s="78">
        <f>Sco!K$7</f>
        <v>70</v>
      </c>
      <c r="N73" s="78">
        <f>Sco!L$7</f>
        <v>5</v>
      </c>
      <c r="O73" s="78">
        <f>Sco!M$7</f>
        <v>5</v>
      </c>
      <c r="P73" s="78">
        <f>Sco!N$7</f>
        <v>20</v>
      </c>
      <c r="Q73" s="78">
        <f>Sco!O$7</f>
        <v>30</v>
      </c>
      <c r="R73" s="78">
        <f>Sco!P$7</f>
        <v>100</v>
      </c>
      <c r="S73" s="78">
        <f>Sco!Q$7</f>
        <v>0</v>
      </c>
      <c r="V73" s="68"/>
      <c r="W73" s="68"/>
      <c r="X73" s="68"/>
      <c r="Y73" s="68"/>
    </row>
    <row r="74" spans="2:25" ht="27.9" customHeight="1" thickBot="1">
      <c r="B74" s="360"/>
      <c r="C74" s="362"/>
      <c r="D74" s="40" t="s">
        <v>64</v>
      </c>
      <c r="E74" s="81"/>
      <c r="F74" s="50">
        <f>VLOOKUP(S59,Sco!$B$8:$Q$77,3,0)</f>
        <v>0</v>
      </c>
      <c r="G74" s="50">
        <f>VLOOKUP(S59,Sco!$B$8:$Q$77,4,0)</f>
        <v>0</v>
      </c>
      <c r="H74" s="50">
        <f>VLOOKUP(S59,Sco!$B$8:$Q$77,5,0)</f>
        <v>0</v>
      </c>
      <c r="I74" s="50">
        <f>VLOOKUP(S59,Sco!$B$8:$Q$77,6,0)</f>
        <v>0</v>
      </c>
      <c r="J74" s="50">
        <f>VLOOKUP(S59,Sco!$B$8:$Q$77,7,0)</f>
        <v>0</v>
      </c>
      <c r="K74" s="50">
        <f>VLOOKUP(S59,Sco!$B$8:$Q$77,8,0)</f>
        <v>0</v>
      </c>
      <c r="L74" s="50">
        <f>VLOOKUP(S59,Sco!$B$8:$Q$77,9,0)</f>
        <v>0</v>
      </c>
      <c r="M74" s="50">
        <f>VLOOKUP(S59,Sco!$B$8:$Q$77,10,0)</f>
        <v>0</v>
      </c>
      <c r="N74" s="50">
        <f>VLOOKUP(S59,Sco!$B$8:$Q$77,11,0)</f>
        <v>0</v>
      </c>
      <c r="O74" s="50">
        <f>VLOOKUP(S59,Sco!$B$8:$Q$77,12,0)</f>
        <v>0</v>
      </c>
      <c r="P74" s="50">
        <f>VLOOKUP(S59,Sco!$B$8:$Q$77,13,0)</f>
        <v>0</v>
      </c>
      <c r="Q74" s="50">
        <f>VLOOKUP(S59,Sco!$B$8:$Q$77,14,0)</f>
        <v>0</v>
      </c>
      <c r="R74" s="79">
        <f>VLOOKUP(S59,Sco!$B$8:$Q$77,15,0)</f>
        <v>0</v>
      </c>
      <c r="S74" s="50">
        <f>VLOOKUP(S59,Sco!$B$8:$Q$77,16,0)</f>
        <v>0</v>
      </c>
      <c r="V74" s="68"/>
      <c r="W74" s="68"/>
      <c r="X74" s="68"/>
      <c r="Y74" s="68"/>
    </row>
    <row r="75" spans="2:25" ht="27.9" customHeight="1">
      <c r="B75" s="359">
        <v>7</v>
      </c>
      <c r="C75" s="361" t="s">
        <v>8</v>
      </c>
      <c r="D75" s="39" t="s">
        <v>63</v>
      </c>
      <c r="E75" s="80"/>
      <c r="F75" s="78">
        <f>Kala!D$7</f>
        <v>20</v>
      </c>
      <c r="G75" s="78">
        <f>Kala!E$7</f>
        <v>40</v>
      </c>
      <c r="H75" s="78">
        <f>Kala!F$7</f>
        <v>20</v>
      </c>
      <c r="I75" s="78">
        <f>Kala!G$7</f>
        <v>0</v>
      </c>
      <c r="J75" s="78">
        <f>Kala!H$7</f>
        <v>0</v>
      </c>
      <c r="K75" s="78">
        <f>Kala!I$7</f>
        <v>20</v>
      </c>
      <c r="L75" s="78">
        <f>Kala!J$7</f>
        <v>0</v>
      </c>
      <c r="M75" s="78">
        <f>Kala!K$7</f>
        <v>100</v>
      </c>
      <c r="N75" s="363"/>
      <c r="O75" s="364"/>
      <c r="P75" s="364"/>
      <c r="Q75" s="365"/>
      <c r="R75" s="82">
        <f t="shared" ref="R75:R80" si="2">M75</f>
        <v>100</v>
      </c>
      <c r="S75" s="83"/>
      <c r="V75" s="68"/>
      <c r="W75" s="68"/>
      <c r="X75" s="68"/>
      <c r="Y75" s="68"/>
    </row>
    <row r="76" spans="2:25" ht="27.9" customHeight="1" thickBot="1">
      <c r="B76" s="360"/>
      <c r="C76" s="362"/>
      <c r="D76" s="40" t="s">
        <v>64</v>
      </c>
      <c r="E76" s="81"/>
      <c r="F76" s="50">
        <f>VLOOKUP(S59,Kala!$B$8:$Q$77,3,0)</f>
        <v>0</v>
      </c>
      <c r="G76" s="50">
        <f>VLOOKUP(S59,Kala!$B$8:$Q$77,4,0)</f>
        <v>0</v>
      </c>
      <c r="H76" s="50">
        <f>VLOOKUP(S59,Kala!$B$8:$Q$77,5,0)</f>
        <v>0</v>
      </c>
      <c r="I76" s="50">
        <f>VLOOKUP(S59,Kala!$B$8:$Q$77,6,0)</f>
        <v>0</v>
      </c>
      <c r="J76" s="50">
        <f>VLOOKUP(S59,Kala!$B$8:$Q$77,7,0)</f>
        <v>0</v>
      </c>
      <c r="K76" s="50">
        <f>VLOOKUP(S59,Kala!$B$8:$Q$77,8,0)</f>
        <v>0</v>
      </c>
      <c r="L76" s="50">
        <f>VLOOKUP(S59,Kala!$B$8:$Q$77,9,0)</f>
        <v>0</v>
      </c>
      <c r="M76" s="50">
        <f>VLOOKUP(S59,Kala!$B$8:$Q$77,10,0)</f>
        <v>0</v>
      </c>
      <c r="N76" s="366"/>
      <c r="O76" s="367"/>
      <c r="P76" s="367"/>
      <c r="Q76" s="368"/>
      <c r="R76" s="84">
        <f t="shared" si="2"/>
        <v>0</v>
      </c>
      <c r="S76" s="85" t="str">
        <f>IF(R76&gt;=91,"अ१",IF(R76&gt;=81,"अ२",IF(R76&gt;=71,"ब१",IF(R76&gt;=61,"ब२",IF(R76&gt;=51,"क१",IF(R76&gt;=41,"क२",IF(R76&gt;=33,"ड",IF(R76&gt;=21,"ई१",IF(R76&gt;=1,"ई२","")))))))))</f>
        <v/>
      </c>
      <c r="V76" s="68"/>
      <c r="W76" s="68"/>
      <c r="X76" s="68"/>
      <c r="Y76" s="68"/>
    </row>
    <row r="77" spans="2:25" ht="27.9" customHeight="1">
      <c r="B77" s="359">
        <v>8</v>
      </c>
      <c r="C77" s="361" t="s">
        <v>9</v>
      </c>
      <c r="D77" s="39" t="s">
        <v>63</v>
      </c>
      <c r="E77" s="80"/>
      <c r="F77" s="78">
        <f>Karya!D$7</f>
        <v>20</v>
      </c>
      <c r="G77" s="78">
        <f>Karya!E$7</f>
        <v>40</v>
      </c>
      <c r="H77" s="78">
        <f>Karya!F$7</f>
        <v>20</v>
      </c>
      <c r="I77" s="78">
        <f>Karya!G$7</f>
        <v>0</v>
      </c>
      <c r="J77" s="78">
        <f>Karya!H$7</f>
        <v>0</v>
      </c>
      <c r="K77" s="78">
        <f>Karya!I$7</f>
        <v>20</v>
      </c>
      <c r="L77" s="78">
        <f>Karya!J$7</f>
        <v>0</v>
      </c>
      <c r="M77" s="78">
        <f>Karya!K$7</f>
        <v>100</v>
      </c>
      <c r="N77" s="363"/>
      <c r="O77" s="364"/>
      <c r="P77" s="364"/>
      <c r="Q77" s="365"/>
      <c r="R77" s="82">
        <f t="shared" si="2"/>
        <v>100</v>
      </c>
      <c r="S77" s="83"/>
      <c r="V77" s="68"/>
      <c r="W77" s="68"/>
      <c r="X77" s="68"/>
      <c r="Y77" s="68"/>
    </row>
    <row r="78" spans="2:25" ht="27.9" customHeight="1" thickBot="1">
      <c r="B78" s="360"/>
      <c r="C78" s="362"/>
      <c r="D78" s="40" t="s">
        <v>64</v>
      </c>
      <c r="E78" s="81"/>
      <c r="F78" s="50">
        <f>VLOOKUP(S59,Karya!$B$8:$Q$77,3,0)</f>
        <v>0</v>
      </c>
      <c r="G78" s="50">
        <f>VLOOKUP(S59,Karya!$B$8:$Q$77,4,0)</f>
        <v>0</v>
      </c>
      <c r="H78" s="50">
        <f>VLOOKUP(S59,Karya!$B$8:$Q$77,5,0)</f>
        <v>0</v>
      </c>
      <c r="I78" s="50">
        <f>VLOOKUP(S59,Karya!$B$8:$Q$77,6,0)</f>
        <v>0</v>
      </c>
      <c r="J78" s="50">
        <f>VLOOKUP(S59,Karya!$B$8:$Q$77,7,0)</f>
        <v>0</v>
      </c>
      <c r="K78" s="50">
        <f>VLOOKUP(S59,Karya!$B$8:$Q$77,8,0)</f>
        <v>0</v>
      </c>
      <c r="L78" s="50">
        <f>VLOOKUP(S59,Karya!$B$8:$Q$77,9,0)</f>
        <v>0</v>
      </c>
      <c r="M78" s="50">
        <f>VLOOKUP(S59,Karya!$B$8:$Q$77,10,0)</f>
        <v>0</v>
      </c>
      <c r="N78" s="366"/>
      <c r="O78" s="367"/>
      <c r="P78" s="367"/>
      <c r="Q78" s="368"/>
      <c r="R78" s="84">
        <f t="shared" si="2"/>
        <v>0</v>
      </c>
      <c r="S78" s="85" t="str">
        <f>IF(R78&gt;=91,"अ१",IF(R78&gt;=81,"अ२",IF(R78&gt;=71,"ब१",IF(R78&gt;=61,"ब२",IF(R78&gt;=51,"क१",IF(R78&gt;=41,"क२",IF(R78&gt;=33,"ड",IF(R78&gt;=21,"ई१",IF(R78&gt;=1,"ई२","")))))))))</f>
        <v/>
      </c>
      <c r="V78" s="68"/>
      <c r="W78" s="68"/>
      <c r="X78" s="68"/>
      <c r="Y78" s="68"/>
    </row>
    <row r="79" spans="2:25" ht="27.9" customHeight="1">
      <c r="B79" s="359">
        <v>9</v>
      </c>
      <c r="C79" s="361" t="s">
        <v>10</v>
      </c>
      <c r="D79" s="39" t="s">
        <v>63</v>
      </c>
      <c r="E79" s="80"/>
      <c r="F79" s="78">
        <f>Shashi!D$7</f>
        <v>20</v>
      </c>
      <c r="G79" s="78">
        <f>Shashi!E$7</f>
        <v>40</v>
      </c>
      <c r="H79" s="78">
        <f>Shashi!F$7</f>
        <v>20</v>
      </c>
      <c r="I79" s="78">
        <f>Shashi!G$7</f>
        <v>0</v>
      </c>
      <c r="J79" s="78">
        <f>Shashi!H$7</f>
        <v>0</v>
      </c>
      <c r="K79" s="78">
        <f>Shashi!I$7</f>
        <v>20</v>
      </c>
      <c r="L79" s="78">
        <f>Shashi!J$7</f>
        <v>0</v>
      </c>
      <c r="M79" s="78">
        <f>Shashi!K$7</f>
        <v>100</v>
      </c>
      <c r="N79" s="363"/>
      <c r="O79" s="364"/>
      <c r="P79" s="364"/>
      <c r="Q79" s="365"/>
      <c r="R79" s="82">
        <f t="shared" si="2"/>
        <v>100</v>
      </c>
      <c r="S79" s="83"/>
      <c r="V79" s="68"/>
      <c r="W79" s="68"/>
      <c r="X79" s="68"/>
      <c r="Y79" s="68"/>
    </row>
    <row r="80" spans="2:25" ht="27.9" customHeight="1" thickBot="1">
      <c r="B80" s="360"/>
      <c r="C80" s="362"/>
      <c r="D80" s="40" t="s">
        <v>64</v>
      </c>
      <c r="E80" s="81"/>
      <c r="F80" s="50">
        <f>VLOOKUP(S59,Shashi!$B$8:$Q$77,3,0)</f>
        <v>0</v>
      </c>
      <c r="G80" s="50">
        <f>VLOOKUP(S59,Shashi!$B$8:$Q$77,4,0)</f>
        <v>0</v>
      </c>
      <c r="H80" s="50">
        <f>VLOOKUP(S59,Shashi!$B$8:$Q$77,5,0)</f>
        <v>0</v>
      </c>
      <c r="I80" s="50">
        <f>VLOOKUP(S59,Shashi!$B$8:$Q$77,6,0)</f>
        <v>0</v>
      </c>
      <c r="J80" s="50">
        <f>VLOOKUP(S59,Shashi!$B$8:$Q$77,7,0)</f>
        <v>0</v>
      </c>
      <c r="K80" s="50">
        <f>VLOOKUP(S59,Shashi!$B$8:$Q$77,8,0)</f>
        <v>0</v>
      </c>
      <c r="L80" s="50">
        <f>VLOOKUP(S59,Shashi!$B$8:$Q$77,9,0)</f>
        <v>0</v>
      </c>
      <c r="M80" s="50">
        <f>VLOOKUP(S59,Shashi!$B$8:$Q$77,10,0)</f>
        <v>0</v>
      </c>
      <c r="N80" s="366"/>
      <c r="O80" s="367"/>
      <c r="P80" s="367"/>
      <c r="Q80" s="368"/>
      <c r="R80" s="84">
        <f t="shared" si="2"/>
        <v>0</v>
      </c>
      <c r="S80" s="85" t="str">
        <f>IF(R80&gt;=91,"अ१",IF(R80&gt;=81,"अ२",IF(R80&gt;=71,"ब१",IF(R80&gt;=61,"ब२",IF(R80&gt;=51,"क१",IF(R80&gt;=41,"क२",IF(R80&gt;=33,"ड",IF(R80&gt;=21,"ई१",IF(R80&gt;=1,"ई२","")))))))))</f>
        <v/>
      </c>
      <c r="V80" s="68"/>
      <c r="W80" s="68"/>
      <c r="X80" s="68"/>
      <c r="Y80" s="68"/>
    </row>
    <row r="81" spans="2:25" ht="27.9" customHeight="1" thickBot="1">
      <c r="B81" s="369"/>
      <c r="C81" s="370"/>
      <c r="D81" s="370"/>
      <c r="E81" s="370"/>
      <c r="F81" s="370"/>
      <c r="G81" s="370"/>
      <c r="H81" s="370"/>
      <c r="I81" s="370"/>
      <c r="J81" s="370"/>
      <c r="K81" s="370"/>
      <c r="L81" s="370"/>
      <c r="M81" s="370"/>
      <c r="N81" s="370"/>
      <c r="O81" s="370"/>
      <c r="P81" s="370"/>
      <c r="Q81" s="370"/>
      <c r="R81" s="370"/>
      <c r="S81" s="371"/>
      <c r="V81" s="68"/>
      <c r="W81" s="68"/>
      <c r="X81" s="68"/>
      <c r="Y81" s="68"/>
    </row>
    <row r="82" spans="2:25" ht="27.9" customHeight="1">
      <c r="B82" s="41"/>
      <c r="C82" s="42"/>
      <c r="D82" s="43"/>
      <c r="N82" s="45"/>
      <c r="O82" s="45"/>
      <c r="P82" s="45"/>
      <c r="Q82" s="45"/>
      <c r="S82" s="46"/>
      <c r="V82" s="68"/>
      <c r="W82" s="68"/>
      <c r="X82" s="68"/>
      <c r="Y82" s="68"/>
    </row>
    <row r="83" spans="2:25" ht="27.9" customHeight="1">
      <c r="B83" s="372" t="s">
        <v>66</v>
      </c>
      <c r="C83" s="373"/>
      <c r="D83" s="373"/>
      <c r="E83" s="373"/>
      <c r="F83" s="373"/>
      <c r="G83" s="374" t="s">
        <v>67</v>
      </c>
      <c r="H83" s="374"/>
      <c r="I83" s="374"/>
      <c r="J83" s="374"/>
      <c r="K83" s="374"/>
      <c r="L83" s="374"/>
      <c r="M83" s="374"/>
      <c r="N83" s="375" t="s">
        <v>68</v>
      </c>
      <c r="O83" s="375"/>
      <c r="P83" s="375"/>
      <c r="Q83" s="375"/>
      <c r="R83" s="375"/>
      <c r="S83" s="376"/>
      <c r="V83" s="68"/>
      <c r="W83" s="68"/>
      <c r="X83" s="68"/>
      <c r="Y83" s="68"/>
    </row>
    <row r="84" spans="2:25" ht="27.9" customHeight="1" thickBot="1">
      <c r="B84" s="377" t="str">
        <f>students!$G$4</f>
        <v xml:space="preserve">श्री. सागर दत्तात्रय शिंदे </v>
      </c>
      <c r="C84" s="378"/>
      <c r="D84" s="378"/>
      <c r="E84" s="378"/>
      <c r="F84" s="378"/>
      <c r="G84" s="379"/>
      <c r="H84" s="379"/>
      <c r="I84" s="379"/>
      <c r="J84" s="379"/>
      <c r="K84" s="379"/>
      <c r="L84" s="379"/>
      <c r="M84" s="379"/>
      <c r="N84" s="380"/>
      <c r="O84" s="380"/>
      <c r="P84" s="380"/>
      <c r="Q84" s="380"/>
      <c r="R84" s="380"/>
      <c r="S84" s="381"/>
      <c r="V84" s="68"/>
      <c r="W84" s="68"/>
      <c r="X84" s="68"/>
      <c r="Y84" s="68"/>
    </row>
    <row r="85" spans="2:25" ht="26.25" customHeight="1">
      <c r="B85" s="402" t="s">
        <v>718</v>
      </c>
      <c r="C85" s="402"/>
      <c r="D85" s="402"/>
      <c r="E85" s="402"/>
      <c r="F85" s="402"/>
      <c r="G85" s="402"/>
      <c r="H85" s="402"/>
      <c r="I85" s="402"/>
      <c r="J85" s="402"/>
      <c r="K85" s="402"/>
      <c r="L85" s="402"/>
      <c r="M85" s="402"/>
      <c r="N85" s="402"/>
      <c r="O85" s="402"/>
      <c r="P85" s="402"/>
      <c r="Q85" s="402"/>
      <c r="R85" s="402"/>
      <c r="S85" s="402"/>
      <c r="V85" s="68"/>
      <c r="W85" s="68"/>
      <c r="X85" s="68"/>
      <c r="Y85" s="68"/>
    </row>
    <row r="86" spans="2:25" ht="24.75" customHeight="1" thickBot="1">
      <c r="B86" s="403" t="s">
        <v>52</v>
      </c>
      <c r="C86" s="403"/>
      <c r="D86" s="403"/>
      <c r="E86" s="404">
        <f>VLOOKUP(S87,students!$B$8:$D$57,3,0)</f>
        <v>0</v>
      </c>
      <c r="F86" s="405"/>
      <c r="G86" s="405"/>
      <c r="H86" s="405"/>
      <c r="I86" s="405"/>
      <c r="J86" s="405"/>
      <c r="K86" s="405"/>
      <c r="L86" s="405"/>
      <c r="M86" s="405"/>
      <c r="N86" s="405"/>
      <c r="O86" s="405"/>
      <c r="P86" s="406" t="s">
        <v>28</v>
      </c>
      <c r="Q86" s="406"/>
      <c r="R86" s="406" t="str">
        <f>students!$M$2</f>
        <v>पहिली</v>
      </c>
      <c r="S86" s="406"/>
      <c r="V86" s="68"/>
      <c r="W86" s="68"/>
      <c r="X86" s="68"/>
      <c r="Y86" s="68"/>
    </row>
    <row r="87" spans="2:25" ht="19.5" customHeight="1" thickBot="1">
      <c r="B87" s="407"/>
      <c r="C87" s="407"/>
      <c r="D87" s="408"/>
      <c r="E87" s="408"/>
      <c r="F87" s="47"/>
      <c r="G87" s="47"/>
      <c r="H87" s="409" t="s">
        <v>33</v>
      </c>
      <c r="I87" s="409"/>
      <c r="J87" s="409"/>
      <c r="K87" s="409"/>
      <c r="L87" s="409"/>
      <c r="M87" s="405">
        <f>[3]students!Y86</f>
        <v>0</v>
      </c>
      <c r="N87" s="405"/>
      <c r="O87" s="405"/>
      <c r="P87" s="406" t="s">
        <v>53</v>
      </c>
      <c r="Q87" s="406"/>
      <c r="R87" s="406"/>
      <c r="S87" s="77">
        <v>4</v>
      </c>
      <c r="V87" s="68"/>
      <c r="W87" s="68"/>
      <c r="X87" s="68"/>
      <c r="Y87" s="68"/>
    </row>
    <row r="88" spans="2:25" ht="21" customHeight="1">
      <c r="B88" s="382" t="s">
        <v>37</v>
      </c>
      <c r="C88" s="361" t="s">
        <v>54</v>
      </c>
      <c r="D88" s="361"/>
      <c r="E88" s="385" t="s">
        <v>55</v>
      </c>
      <c r="F88" s="386"/>
      <c r="G88" s="386"/>
      <c r="H88" s="386"/>
      <c r="I88" s="386"/>
      <c r="J88" s="386"/>
      <c r="K88" s="386"/>
      <c r="L88" s="386"/>
      <c r="M88" s="387"/>
      <c r="N88" s="388" t="s">
        <v>56</v>
      </c>
      <c r="O88" s="389"/>
      <c r="P88" s="389"/>
      <c r="Q88" s="390"/>
      <c r="R88" s="394" t="s">
        <v>69</v>
      </c>
      <c r="S88" s="397" t="s">
        <v>57</v>
      </c>
      <c r="V88" s="68"/>
      <c r="W88" s="68"/>
      <c r="X88" s="68"/>
      <c r="Y88" s="68"/>
    </row>
    <row r="89" spans="2:25" s="1" customFormat="1" ht="73.5" customHeight="1">
      <c r="B89" s="383"/>
      <c r="C89" s="384"/>
      <c r="D89" s="384"/>
      <c r="E89" s="48" t="s">
        <v>58</v>
      </c>
      <c r="F89" s="48" t="s">
        <v>15</v>
      </c>
      <c r="G89" s="48" t="s">
        <v>59</v>
      </c>
      <c r="H89" s="48" t="s">
        <v>17</v>
      </c>
      <c r="I89" s="48" t="s">
        <v>18</v>
      </c>
      <c r="J89" s="48" t="s">
        <v>19</v>
      </c>
      <c r="K89" s="48" t="s">
        <v>20</v>
      </c>
      <c r="L89" s="48" t="s">
        <v>21</v>
      </c>
      <c r="M89" s="49"/>
      <c r="N89" s="391"/>
      <c r="O89" s="392"/>
      <c r="P89" s="392"/>
      <c r="Q89" s="393"/>
      <c r="R89" s="395"/>
      <c r="S89" s="398"/>
      <c r="V89" s="68"/>
      <c r="W89" s="68"/>
      <c r="X89" s="68"/>
      <c r="Y89" s="68"/>
    </row>
    <row r="90" spans="2:25" ht="27.9" customHeight="1" thickBot="1">
      <c r="B90" s="5"/>
      <c r="C90" s="400" t="s">
        <v>60</v>
      </c>
      <c r="D90" s="401"/>
      <c r="E90" s="51">
        <v>1</v>
      </c>
      <c r="F90" s="51">
        <v>2</v>
      </c>
      <c r="G90" s="51">
        <v>3</v>
      </c>
      <c r="H90" s="51">
        <v>4</v>
      </c>
      <c r="I90" s="51">
        <v>5</v>
      </c>
      <c r="J90" s="51">
        <v>6</v>
      </c>
      <c r="K90" s="51">
        <v>7</v>
      </c>
      <c r="L90" s="51">
        <v>8</v>
      </c>
      <c r="M90" s="50" t="s">
        <v>22</v>
      </c>
      <c r="N90" s="50" t="s">
        <v>23</v>
      </c>
      <c r="O90" s="50" t="s">
        <v>61</v>
      </c>
      <c r="P90" s="50" t="s">
        <v>25</v>
      </c>
      <c r="Q90" s="50" t="s">
        <v>62</v>
      </c>
      <c r="R90" s="396"/>
      <c r="S90" s="399"/>
      <c r="V90" s="68"/>
      <c r="W90" s="68"/>
      <c r="X90" s="68"/>
      <c r="Y90" s="68"/>
    </row>
    <row r="91" spans="2:25" ht="27.9" customHeight="1">
      <c r="B91" s="359">
        <v>1</v>
      </c>
      <c r="C91" s="361" t="s">
        <v>2</v>
      </c>
      <c r="D91" s="39" t="s">
        <v>63</v>
      </c>
      <c r="E91" s="80"/>
      <c r="F91" s="78">
        <f>Marathi!D$7</f>
        <v>15</v>
      </c>
      <c r="G91" s="78">
        <f>Marathi!E$7</f>
        <v>15</v>
      </c>
      <c r="H91" s="78">
        <f>Marathi!F$7</f>
        <v>15</v>
      </c>
      <c r="I91" s="78">
        <f>Marathi!G$7</f>
        <v>0</v>
      </c>
      <c r="J91" s="78">
        <f>Marathi!H$7</f>
        <v>15</v>
      </c>
      <c r="K91" s="78">
        <f>Marathi!I$7</f>
        <v>10</v>
      </c>
      <c r="L91" s="78">
        <f>Marathi!J$7</f>
        <v>0</v>
      </c>
      <c r="M91" s="78">
        <f>Marathi!K$7</f>
        <v>70</v>
      </c>
      <c r="N91" s="78">
        <f>Marathi!L$7</f>
        <v>5</v>
      </c>
      <c r="O91" s="78">
        <f>Marathi!M$7</f>
        <v>5</v>
      </c>
      <c r="P91" s="78">
        <f>Marathi!N$7</f>
        <v>20</v>
      </c>
      <c r="Q91" s="78">
        <f>Marathi!O$7</f>
        <v>30</v>
      </c>
      <c r="R91" s="78">
        <f>Marathi!P$7</f>
        <v>100</v>
      </c>
      <c r="S91" s="78">
        <f>Marathi!Q$7</f>
        <v>0</v>
      </c>
      <c r="V91" s="68"/>
      <c r="W91" s="68"/>
      <c r="X91" s="68"/>
      <c r="Y91" s="68"/>
    </row>
    <row r="92" spans="2:25" ht="27.9" customHeight="1" thickBot="1">
      <c r="B92" s="360"/>
      <c r="C92" s="362"/>
      <c r="D92" s="40" t="s">
        <v>64</v>
      </c>
      <c r="E92" s="81"/>
      <c r="F92" s="50">
        <f>VLOOKUP(S87,Marathi!$B$8:$Q$77,3,0)</f>
        <v>0</v>
      </c>
      <c r="G92" s="50">
        <f>VLOOKUP(S87,Marathi!$B$8:$Q$77,4,0)</f>
        <v>0</v>
      </c>
      <c r="H92" s="50">
        <f>VLOOKUP(S87,Marathi!$B$8:$Q$77,5,0)</f>
        <v>0</v>
      </c>
      <c r="I92" s="50">
        <f>VLOOKUP(S87,Marathi!$B$8:$Q$77,6,0)</f>
        <v>0</v>
      </c>
      <c r="J92" s="50">
        <f>VLOOKUP(S87,Marathi!$B$8:$Q$77,7,0)</f>
        <v>0</v>
      </c>
      <c r="K92" s="50">
        <f>VLOOKUP(S87,Marathi!$B$8:$Q$77,8,0)</f>
        <v>0</v>
      </c>
      <c r="L92" s="50">
        <f>VLOOKUP(S87,Marathi!$B$8:$Q$77,9,0)</f>
        <v>0</v>
      </c>
      <c r="M92" s="50">
        <f>VLOOKUP(S87,Marathi!$B$8:$Q$77,10,0)</f>
        <v>0</v>
      </c>
      <c r="N92" s="50">
        <f>VLOOKUP(S87,Marathi!$B$8:$Q$77,11,0)</f>
        <v>0</v>
      </c>
      <c r="O92" s="50">
        <f>VLOOKUP(S87,Marathi!$B$8:$Q$77,12,0)</f>
        <v>0</v>
      </c>
      <c r="P92" s="50">
        <f>VLOOKUP(S87,Marathi!$B$8:$Q$77,13,0)</f>
        <v>0</v>
      </c>
      <c r="Q92" s="50">
        <f>VLOOKUP(S87,Marathi!$B$8:$Q$77,14,0)</f>
        <v>0</v>
      </c>
      <c r="R92" s="79">
        <f>VLOOKUP(S87,Marathi!$B$8:$Q$77,15,0)</f>
        <v>0</v>
      </c>
      <c r="S92" s="79">
        <f>VLOOKUP(S87,Marathi!$B$8:$Q$77,16,0)</f>
        <v>0</v>
      </c>
      <c r="V92" s="68"/>
      <c r="W92" s="68"/>
      <c r="X92" s="68"/>
      <c r="Y92" s="68"/>
    </row>
    <row r="93" spans="2:25" ht="27.9" customHeight="1">
      <c r="B93" s="359">
        <v>2</v>
      </c>
      <c r="C93" s="361" t="s">
        <v>3</v>
      </c>
      <c r="D93" s="39" t="s">
        <v>63</v>
      </c>
      <c r="E93" s="80"/>
      <c r="F93" s="78">
        <f>Hindi!D$7</f>
        <v>15</v>
      </c>
      <c r="G93" s="78">
        <f>Hindi!E$7</f>
        <v>15</v>
      </c>
      <c r="H93" s="78">
        <f>Hindi!F$7</f>
        <v>15</v>
      </c>
      <c r="I93" s="78">
        <f>Hindi!G$7</f>
        <v>0</v>
      </c>
      <c r="J93" s="78">
        <f>Hindi!H$7</f>
        <v>15</v>
      </c>
      <c r="K93" s="78">
        <f>Hindi!I$7</f>
        <v>10</v>
      </c>
      <c r="L93" s="78">
        <f>Hindi!J$7</f>
        <v>0</v>
      </c>
      <c r="M93" s="78">
        <f>Hindi!K$7</f>
        <v>70</v>
      </c>
      <c r="N93" s="78">
        <f>Hindi!L$7</f>
        <v>5</v>
      </c>
      <c r="O93" s="78">
        <f>Hindi!M$7</f>
        <v>5</v>
      </c>
      <c r="P93" s="78">
        <f>Hindi!N$7</f>
        <v>20</v>
      </c>
      <c r="Q93" s="78">
        <f>Hindi!O$7</f>
        <v>30</v>
      </c>
      <c r="R93" s="78">
        <f>Hindi!P$7</f>
        <v>100</v>
      </c>
      <c r="S93" s="78">
        <f>Hindi!Q$7</f>
        <v>0</v>
      </c>
      <c r="V93" s="68"/>
      <c r="W93" s="68"/>
      <c r="X93" s="68"/>
      <c r="Y93" s="68"/>
    </row>
    <row r="94" spans="2:25" ht="27.9" customHeight="1" thickBot="1">
      <c r="B94" s="360"/>
      <c r="C94" s="362"/>
      <c r="D94" s="40" t="s">
        <v>64</v>
      </c>
      <c r="E94" s="81"/>
      <c r="F94" s="50">
        <f>VLOOKUP(S87,Hindi!$B$8:$Q$77,3,0)</f>
        <v>0</v>
      </c>
      <c r="G94" s="50">
        <f>VLOOKUP(S87,Hindi!$B$8:$Q$77,4,0)</f>
        <v>0</v>
      </c>
      <c r="H94" s="50">
        <f>VLOOKUP(S87,Hindi!$B$8:$Q$77,5,0)</f>
        <v>0</v>
      </c>
      <c r="I94" s="50">
        <f>VLOOKUP(S87,Hindi!$B$8:$Q$77,6,0)</f>
        <v>0</v>
      </c>
      <c r="J94" s="50">
        <f>VLOOKUP(S87,Hindi!$B$8:$Q$77,7,0)</f>
        <v>0</v>
      </c>
      <c r="K94" s="50">
        <f>VLOOKUP(S87,Hindi!$B$8:$Q$77,8,0)</f>
        <v>0</v>
      </c>
      <c r="L94" s="50">
        <f>VLOOKUP(S87,Hindi!$B$8:$Q$77,9,0)</f>
        <v>0</v>
      </c>
      <c r="M94" s="50">
        <f>VLOOKUP(S87,Hindi!$B$8:$Q$77,10,0)</f>
        <v>0</v>
      </c>
      <c r="N94" s="50">
        <f>VLOOKUP(S87,Hindi!$B$8:$Q$77,11,0)</f>
        <v>0</v>
      </c>
      <c r="O94" s="50">
        <f>VLOOKUP(S87,Hindi!$B$8:$Q$77,12,0)</f>
        <v>0</v>
      </c>
      <c r="P94" s="50">
        <f>VLOOKUP(S87,Hindi!$B$8:$Q$77,13,0)</f>
        <v>0</v>
      </c>
      <c r="Q94" s="50">
        <f>VLOOKUP(S87,Hindi!$B$8:$Q$77,14,0)</f>
        <v>0</v>
      </c>
      <c r="R94" s="79">
        <f>VLOOKUP(S87,Hindi!$B$8:$Q$77,15,0)</f>
        <v>0</v>
      </c>
      <c r="S94" s="50">
        <f>VLOOKUP(S87,Hindi!$B$8:$Q$77,16,0)</f>
        <v>0</v>
      </c>
    </row>
    <row r="95" spans="2:25" ht="27.9" customHeight="1">
      <c r="B95" s="359">
        <v>3</v>
      </c>
      <c r="C95" s="361" t="s">
        <v>4</v>
      </c>
      <c r="D95" s="39" t="s">
        <v>63</v>
      </c>
      <c r="E95" s="80"/>
      <c r="F95" s="78">
        <f>English!D$7</f>
        <v>15</v>
      </c>
      <c r="G95" s="78">
        <f>English!E$7</f>
        <v>15</v>
      </c>
      <c r="H95" s="78">
        <f>English!F$7</f>
        <v>15</v>
      </c>
      <c r="I95" s="78">
        <f>English!G$7</f>
        <v>0</v>
      </c>
      <c r="J95" s="78">
        <f>English!H$7</f>
        <v>15</v>
      </c>
      <c r="K95" s="78">
        <f>English!I$7</f>
        <v>10</v>
      </c>
      <c r="L95" s="78">
        <f>English!J$7</f>
        <v>0</v>
      </c>
      <c r="M95" s="78">
        <f>English!K$7</f>
        <v>70</v>
      </c>
      <c r="N95" s="78">
        <f>English!L$7</f>
        <v>5</v>
      </c>
      <c r="O95" s="78">
        <f>English!M$7</f>
        <v>5</v>
      </c>
      <c r="P95" s="78">
        <f>English!N$7</f>
        <v>20</v>
      </c>
      <c r="Q95" s="78">
        <f>English!O$7</f>
        <v>30</v>
      </c>
      <c r="R95" s="78">
        <f>English!P$7</f>
        <v>100</v>
      </c>
      <c r="S95" s="78">
        <f>English!Q$7</f>
        <v>0</v>
      </c>
    </row>
    <row r="96" spans="2:25" ht="27.9" customHeight="1" thickBot="1">
      <c r="B96" s="360"/>
      <c r="C96" s="362"/>
      <c r="D96" s="40" t="s">
        <v>64</v>
      </c>
      <c r="E96" s="81"/>
      <c r="F96" s="50">
        <f>VLOOKUP(S87,English!$B$8:$Q$77,3,0)</f>
        <v>0</v>
      </c>
      <c r="G96" s="50">
        <f>VLOOKUP(S87,English!$B$8:$Q$77,4,0)</f>
        <v>0</v>
      </c>
      <c r="H96" s="50">
        <f>VLOOKUP(S87,English!$B$8:$Q$77,5,0)</f>
        <v>0</v>
      </c>
      <c r="I96" s="50">
        <f>VLOOKUP(S87,English!$B$8:$Q$77,6,0)</f>
        <v>0</v>
      </c>
      <c r="J96" s="50">
        <f>VLOOKUP(S87,English!$B$8:$Q$77,7,0)</f>
        <v>0</v>
      </c>
      <c r="K96" s="50">
        <f>VLOOKUP(S87,English!$B$8:$Q$77,8,0)</f>
        <v>0</v>
      </c>
      <c r="L96" s="50">
        <f>VLOOKUP(S87,English!$B$8:$Q$77,9,0)</f>
        <v>0</v>
      </c>
      <c r="M96" s="50">
        <f>VLOOKUP(S87,English!$B$8:$Q$77,10,0)</f>
        <v>0</v>
      </c>
      <c r="N96" s="50">
        <f>VLOOKUP(S87,English!$B$8:$Q$77,11,0)</f>
        <v>0</v>
      </c>
      <c r="O96" s="50">
        <f>VLOOKUP(S87,English!$B$8:$Q$77,12,0)</f>
        <v>0</v>
      </c>
      <c r="P96" s="50">
        <f>VLOOKUP(S87,English!$B$8:$Q$77,13,0)</f>
        <v>0</v>
      </c>
      <c r="Q96" s="50">
        <f>VLOOKUP(S87,English!$B$8:$Q$77,14,0)</f>
        <v>0</v>
      </c>
      <c r="R96" s="79">
        <f>VLOOKUP(S87,English!$B$8:$Q$77,15,0)</f>
        <v>0</v>
      </c>
      <c r="S96" s="50">
        <f>VLOOKUP(S87,English!$B$8:$Q$77,16,0)</f>
        <v>0</v>
      </c>
    </row>
    <row r="97" spans="2:25" ht="27.9" customHeight="1">
      <c r="B97" s="359">
        <v>4</v>
      </c>
      <c r="C97" s="361" t="s">
        <v>5</v>
      </c>
      <c r="D97" s="39" t="s">
        <v>63</v>
      </c>
      <c r="E97" s="80"/>
      <c r="F97" s="78">
        <f>Maths!D$7</f>
        <v>15</v>
      </c>
      <c r="G97" s="78">
        <f>Maths!E$7</f>
        <v>15</v>
      </c>
      <c r="H97" s="78">
        <f>Maths!F$7</f>
        <v>15</v>
      </c>
      <c r="I97" s="78">
        <f>Maths!G$7</f>
        <v>0</v>
      </c>
      <c r="J97" s="78">
        <f>Maths!H$7</f>
        <v>15</v>
      </c>
      <c r="K97" s="78">
        <f>Maths!I$7</f>
        <v>10</v>
      </c>
      <c r="L97" s="78">
        <f>Maths!J$7</f>
        <v>0</v>
      </c>
      <c r="M97" s="78">
        <f>Maths!K$7</f>
        <v>70</v>
      </c>
      <c r="N97" s="78">
        <f>Maths!L$7</f>
        <v>5</v>
      </c>
      <c r="O97" s="78">
        <f>Maths!M$7</f>
        <v>5</v>
      </c>
      <c r="P97" s="78">
        <f>Maths!N$7</f>
        <v>20</v>
      </c>
      <c r="Q97" s="78">
        <f>Maths!O$7</f>
        <v>30</v>
      </c>
      <c r="R97" s="78">
        <f>Maths!P$7</f>
        <v>100</v>
      </c>
      <c r="S97" s="78">
        <f>Maths!Q$7</f>
        <v>0</v>
      </c>
    </row>
    <row r="98" spans="2:25" ht="27.9" customHeight="1" thickBot="1">
      <c r="B98" s="360"/>
      <c r="C98" s="362"/>
      <c r="D98" s="40" t="s">
        <v>64</v>
      </c>
      <c r="E98" s="81"/>
      <c r="F98" s="50">
        <f>VLOOKUP(S87,Maths!$B$8:$Q$77,3,0)</f>
        <v>0</v>
      </c>
      <c r="G98" s="50">
        <f>VLOOKUP(S87,Maths!$B$8:$Q$77,4,0)</f>
        <v>0</v>
      </c>
      <c r="H98" s="50">
        <f>VLOOKUP(S87,Maths!$B$8:$Q$77,5,0)</f>
        <v>0</v>
      </c>
      <c r="I98" s="50">
        <f>VLOOKUP(S87,Maths!$B$8:$Q$77,6,0)</f>
        <v>0</v>
      </c>
      <c r="J98" s="50">
        <f>VLOOKUP(S87,Maths!$B$8:$Q$77,7,0)</f>
        <v>0</v>
      </c>
      <c r="K98" s="50">
        <f>VLOOKUP(S87,Maths!$B$8:$Q$77,8,0)</f>
        <v>0</v>
      </c>
      <c r="L98" s="50">
        <f>VLOOKUP(S87,Maths!$B$8:$Q$77,9,0)</f>
        <v>0</v>
      </c>
      <c r="M98" s="50">
        <f>VLOOKUP(S87,Maths!$B$8:$Q$77,10,0)</f>
        <v>0</v>
      </c>
      <c r="N98" s="50">
        <f>VLOOKUP(S87,Maths!$B$8:$Q$77,11,0)</f>
        <v>0</v>
      </c>
      <c r="O98" s="50">
        <f>VLOOKUP(S87,Maths!$B$8:$Q$77,12,0)</f>
        <v>0</v>
      </c>
      <c r="P98" s="50">
        <f>VLOOKUP(S87,Maths!$B$8:$Q$77,13,0)</f>
        <v>0</v>
      </c>
      <c r="Q98" s="50">
        <f>VLOOKUP(S87,Maths!$B$8:$Q$77,14,0)</f>
        <v>0</v>
      </c>
      <c r="R98" s="79">
        <f>VLOOKUP(S87,Maths!$B$8:$Q$77,15,0)</f>
        <v>0</v>
      </c>
      <c r="S98" s="50">
        <f>VLOOKUP(S87,Maths!$B$8:$Q$77,16,0)</f>
        <v>0</v>
      </c>
    </row>
    <row r="99" spans="2:25" ht="27.9" customHeight="1">
      <c r="B99" s="359">
        <v>5</v>
      </c>
      <c r="C99" s="361" t="s">
        <v>6</v>
      </c>
      <c r="D99" s="39" t="s">
        <v>63</v>
      </c>
      <c r="E99" s="80"/>
      <c r="F99" s="78">
        <f>Sci!D$7</f>
        <v>15</v>
      </c>
      <c r="G99" s="78">
        <f>Sci!E$7</f>
        <v>15</v>
      </c>
      <c r="H99" s="78">
        <f>Sci!F$7</f>
        <v>15</v>
      </c>
      <c r="I99" s="78">
        <f>Sci!G$7</f>
        <v>0</v>
      </c>
      <c r="J99" s="78">
        <f>Sci!H$7</f>
        <v>15</v>
      </c>
      <c r="K99" s="78">
        <f>Sci!I$7</f>
        <v>10</v>
      </c>
      <c r="L99" s="78">
        <f>Sci!J$7</f>
        <v>0</v>
      </c>
      <c r="M99" s="78">
        <f>Sci!K$7</f>
        <v>70</v>
      </c>
      <c r="N99" s="78">
        <f>Sci!L$7</f>
        <v>5</v>
      </c>
      <c r="O99" s="78">
        <f>Sci!M$7</f>
        <v>5</v>
      </c>
      <c r="P99" s="78">
        <f>Sci!N$7</f>
        <v>20</v>
      </c>
      <c r="Q99" s="78">
        <f>Sci!O$7</f>
        <v>30</v>
      </c>
      <c r="R99" s="78">
        <f>Sci!P$7</f>
        <v>100</v>
      </c>
      <c r="S99" s="78">
        <f>Sci!Q$7</f>
        <v>0</v>
      </c>
    </row>
    <row r="100" spans="2:25" ht="27.9" customHeight="1" thickBot="1">
      <c r="B100" s="360"/>
      <c r="C100" s="362"/>
      <c r="D100" s="40" t="s">
        <v>64</v>
      </c>
      <c r="E100" s="81"/>
      <c r="F100" s="50">
        <f>VLOOKUP(S87,Sci!$B$8:$Q$77,3,0)</f>
        <v>0</v>
      </c>
      <c r="G100" s="50">
        <f>VLOOKUP(S87,Sci!$B$8:$Q$77,4,0)</f>
        <v>0</v>
      </c>
      <c r="H100" s="50">
        <f>VLOOKUP(S87,Sci!$B$8:$Q$77,5,0)</f>
        <v>0</v>
      </c>
      <c r="I100" s="50">
        <f>VLOOKUP(S87,Sci!$B$8:$Q$77,6,0)</f>
        <v>0</v>
      </c>
      <c r="J100" s="50">
        <f>VLOOKUP(S87,Sci!$B$8:$Q$77,7,0)</f>
        <v>0</v>
      </c>
      <c r="K100" s="50">
        <f>VLOOKUP(S87,Sci!$B$8:$Q$77,8,0)</f>
        <v>0</v>
      </c>
      <c r="L100" s="50">
        <f>VLOOKUP(S87,Sci!$B$8:$Q$77,9,0)</f>
        <v>0</v>
      </c>
      <c r="M100" s="50">
        <f>VLOOKUP(S87,Sci!$B$8:$Q$77,10,0)</f>
        <v>0</v>
      </c>
      <c r="N100" s="50">
        <f>VLOOKUP(S87,Sci!$B$8:$Q$77,11,0)</f>
        <v>0</v>
      </c>
      <c r="O100" s="50">
        <f>VLOOKUP(S87,Sci!$B$8:$Q$77,12,0)</f>
        <v>0</v>
      </c>
      <c r="P100" s="50">
        <f>VLOOKUP(S87,Sci!$B$8:$Q$77,13,0)</f>
        <v>0</v>
      </c>
      <c r="Q100" s="50">
        <f>VLOOKUP(S87,Sci!$B$8:$Q$77,14,0)</f>
        <v>0</v>
      </c>
      <c r="R100" s="79">
        <f>VLOOKUP(S87,Sci!$B$8:$Q$77,15,0)</f>
        <v>0</v>
      </c>
      <c r="S100" s="50">
        <f>VLOOKUP(S87,Sci!$B$8:$Q$77,16,0)</f>
        <v>0</v>
      </c>
      <c r="V100" s="68"/>
      <c r="W100" s="68"/>
      <c r="X100" s="68"/>
      <c r="Y100" s="68"/>
    </row>
    <row r="101" spans="2:25" ht="27.9" customHeight="1">
      <c r="B101" s="359">
        <v>6</v>
      </c>
      <c r="C101" s="361" t="s">
        <v>7</v>
      </c>
      <c r="D101" s="39" t="s">
        <v>63</v>
      </c>
      <c r="E101" s="80"/>
      <c r="F101" s="78">
        <f>Sco!D$7</f>
        <v>15</v>
      </c>
      <c r="G101" s="78">
        <f>Sco!E$7</f>
        <v>15</v>
      </c>
      <c r="H101" s="78">
        <f>Sco!F$7</f>
        <v>15</v>
      </c>
      <c r="I101" s="78">
        <f>Sco!G$7</f>
        <v>0</v>
      </c>
      <c r="J101" s="78">
        <f>Sco!H$7</f>
        <v>15</v>
      </c>
      <c r="K101" s="78">
        <f>Sco!I$7</f>
        <v>10</v>
      </c>
      <c r="L101" s="78">
        <f>Sco!J$7</f>
        <v>0</v>
      </c>
      <c r="M101" s="78">
        <f>Sco!K$7</f>
        <v>70</v>
      </c>
      <c r="N101" s="78">
        <f>Sco!L$7</f>
        <v>5</v>
      </c>
      <c r="O101" s="78">
        <f>Sco!M$7</f>
        <v>5</v>
      </c>
      <c r="P101" s="78">
        <f>Sco!N$7</f>
        <v>20</v>
      </c>
      <c r="Q101" s="78">
        <f>Sco!O$7</f>
        <v>30</v>
      </c>
      <c r="R101" s="78">
        <f>Sco!P$7</f>
        <v>100</v>
      </c>
      <c r="S101" s="78">
        <f>Sco!Q$7</f>
        <v>0</v>
      </c>
      <c r="V101" s="68"/>
      <c r="W101" s="68"/>
      <c r="X101" s="68"/>
      <c r="Y101" s="68"/>
    </row>
    <row r="102" spans="2:25" ht="27.9" customHeight="1" thickBot="1">
      <c r="B102" s="360"/>
      <c r="C102" s="362"/>
      <c r="D102" s="40" t="s">
        <v>64</v>
      </c>
      <c r="E102" s="81"/>
      <c r="F102" s="50">
        <f>VLOOKUP(S87,Sco!$B$8:$Q$77,3,0)</f>
        <v>0</v>
      </c>
      <c r="G102" s="50">
        <f>VLOOKUP(S87,Sco!$B$8:$Q$77,4,0)</f>
        <v>0</v>
      </c>
      <c r="H102" s="50">
        <f>VLOOKUP(S87,Sco!$B$8:$Q$77,5,0)</f>
        <v>0</v>
      </c>
      <c r="I102" s="50">
        <f>VLOOKUP(S87,Sco!$B$8:$Q$77,6,0)</f>
        <v>0</v>
      </c>
      <c r="J102" s="50">
        <f>VLOOKUP(S87,Sco!$B$8:$Q$77,7,0)</f>
        <v>0</v>
      </c>
      <c r="K102" s="50">
        <f>VLOOKUP(S87,Sco!$B$8:$Q$77,8,0)</f>
        <v>0</v>
      </c>
      <c r="L102" s="50">
        <f>VLOOKUP(S87,Sco!$B$8:$Q$77,9,0)</f>
        <v>0</v>
      </c>
      <c r="M102" s="50">
        <f>VLOOKUP(S87,Sco!$B$8:$Q$77,10,0)</f>
        <v>0</v>
      </c>
      <c r="N102" s="50">
        <f>VLOOKUP(S87,Sco!$B$8:$Q$77,11,0)</f>
        <v>0</v>
      </c>
      <c r="O102" s="50">
        <f>VLOOKUP(S87,Sco!$B$8:$Q$77,12,0)</f>
        <v>0</v>
      </c>
      <c r="P102" s="50">
        <f>VLOOKUP(S87,Sco!$B$8:$Q$77,13,0)</f>
        <v>0</v>
      </c>
      <c r="Q102" s="50">
        <f>VLOOKUP(S87,Sco!$B$8:$Q$77,14,0)</f>
        <v>0</v>
      </c>
      <c r="R102" s="79">
        <f>VLOOKUP(S87,Sco!$B$8:$Q$77,15,0)</f>
        <v>0</v>
      </c>
      <c r="S102" s="50">
        <f>VLOOKUP(S87,Sco!$B$8:$Q$77,16,0)</f>
        <v>0</v>
      </c>
      <c r="V102" s="68"/>
      <c r="W102" s="68"/>
      <c r="X102" s="68"/>
      <c r="Y102" s="68"/>
    </row>
    <row r="103" spans="2:25" ht="27.9" customHeight="1">
      <c r="B103" s="359">
        <v>7</v>
      </c>
      <c r="C103" s="361" t="s">
        <v>8</v>
      </c>
      <c r="D103" s="39" t="s">
        <v>63</v>
      </c>
      <c r="E103" s="80"/>
      <c r="F103" s="78">
        <f>Kala!D$7</f>
        <v>20</v>
      </c>
      <c r="G103" s="78">
        <f>Kala!E$7</f>
        <v>40</v>
      </c>
      <c r="H103" s="78">
        <f>Kala!F$7</f>
        <v>20</v>
      </c>
      <c r="I103" s="78">
        <f>Kala!G$7</f>
        <v>0</v>
      </c>
      <c r="J103" s="78">
        <f>Kala!H$7</f>
        <v>0</v>
      </c>
      <c r="K103" s="78">
        <f>Kala!I$7</f>
        <v>20</v>
      </c>
      <c r="L103" s="78">
        <f>Kala!J$7</f>
        <v>0</v>
      </c>
      <c r="M103" s="78">
        <f>Kala!K$7</f>
        <v>100</v>
      </c>
      <c r="N103" s="363"/>
      <c r="O103" s="364"/>
      <c r="P103" s="364"/>
      <c r="Q103" s="365"/>
      <c r="R103" s="82">
        <f t="shared" ref="R103:R108" si="3">M103</f>
        <v>100</v>
      </c>
      <c r="S103" s="83"/>
      <c r="V103" s="68"/>
      <c r="W103" s="68"/>
      <c r="X103" s="68"/>
      <c r="Y103" s="68"/>
    </row>
    <row r="104" spans="2:25" ht="27.9" customHeight="1" thickBot="1">
      <c r="B104" s="360"/>
      <c r="C104" s="362"/>
      <c r="D104" s="40" t="s">
        <v>64</v>
      </c>
      <c r="E104" s="81"/>
      <c r="F104" s="50">
        <f>VLOOKUP(S87,Kala!$B$8:$Q$77,3,0)</f>
        <v>0</v>
      </c>
      <c r="G104" s="50">
        <f>VLOOKUP(S87,Kala!$B$8:$Q$77,4,0)</f>
        <v>0</v>
      </c>
      <c r="H104" s="50">
        <f>VLOOKUP(S87,Kala!$B$8:$Q$77,5,0)</f>
        <v>0</v>
      </c>
      <c r="I104" s="50">
        <f>VLOOKUP(S87,Kala!$B$8:$Q$77,6,0)</f>
        <v>0</v>
      </c>
      <c r="J104" s="50">
        <f>VLOOKUP(S87,Kala!$B$8:$Q$77,7,0)</f>
        <v>0</v>
      </c>
      <c r="K104" s="50">
        <f>VLOOKUP(S87,Kala!$B$8:$Q$77,8,0)</f>
        <v>0</v>
      </c>
      <c r="L104" s="50">
        <f>VLOOKUP(S87,Kala!$B$8:$Q$77,9,0)</f>
        <v>0</v>
      </c>
      <c r="M104" s="50">
        <f>VLOOKUP(S87,Kala!$B$8:$Q$77,10,0)</f>
        <v>0</v>
      </c>
      <c r="N104" s="366"/>
      <c r="O104" s="367"/>
      <c r="P104" s="367"/>
      <c r="Q104" s="368"/>
      <c r="R104" s="84">
        <f t="shared" si="3"/>
        <v>0</v>
      </c>
      <c r="S104" s="85" t="str">
        <f>IF(R104&gt;=91,"अ१",IF(R104&gt;=81,"अ२",IF(R104&gt;=71,"ब१",IF(R104&gt;=61,"ब२",IF(R104&gt;=51,"क१",IF(R104&gt;=41,"क२",IF(R104&gt;=33,"ड",IF(R104&gt;=21,"ई१",IF(R104&gt;=1,"ई२","")))))))))</f>
        <v/>
      </c>
      <c r="V104" s="68"/>
      <c r="W104" s="68"/>
      <c r="X104" s="68"/>
      <c r="Y104" s="68"/>
    </row>
    <row r="105" spans="2:25" ht="27.9" customHeight="1">
      <c r="B105" s="359">
        <v>8</v>
      </c>
      <c r="C105" s="361" t="s">
        <v>9</v>
      </c>
      <c r="D105" s="39" t="s">
        <v>63</v>
      </c>
      <c r="E105" s="80"/>
      <c r="F105" s="78">
        <f>Karya!D$7</f>
        <v>20</v>
      </c>
      <c r="G105" s="78">
        <f>Karya!E$7</f>
        <v>40</v>
      </c>
      <c r="H105" s="78">
        <f>Karya!F$7</f>
        <v>20</v>
      </c>
      <c r="I105" s="78">
        <f>Karya!G$7</f>
        <v>0</v>
      </c>
      <c r="J105" s="78">
        <f>Karya!H$7</f>
        <v>0</v>
      </c>
      <c r="K105" s="78">
        <f>Karya!I$7</f>
        <v>20</v>
      </c>
      <c r="L105" s="78">
        <f>Karya!J$7</f>
        <v>0</v>
      </c>
      <c r="M105" s="78">
        <f>Karya!K$7</f>
        <v>100</v>
      </c>
      <c r="N105" s="363"/>
      <c r="O105" s="364"/>
      <c r="P105" s="364"/>
      <c r="Q105" s="365"/>
      <c r="R105" s="82">
        <f t="shared" si="3"/>
        <v>100</v>
      </c>
      <c r="S105" s="83"/>
      <c r="V105" s="68"/>
      <c r="W105" s="68"/>
      <c r="X105" s="68"/>
      <c r="Y105" s="68"/>
    </row>
    <row r="106" spans="2:25" ht="27.9" customHeight="1" thickBot="1">
      <c r="B106" s="360"/>
      <c r="C106" s="362"/>
      <c r="D106" s="40" t="s">
        <v>64</v>
      </c>
      <c r="E106" s="81"/>
      <c r="F106" s="50">
        <f>VLOOKUP(S87,Karya!$B$8:$Q$77,3,0)</f>
        <v>0</v>
      </c>
      <c r="G106" s="50">
        <f>VLOOKUP(S87,Karya!$B$8:$Q$77,4,0)</f>
        <v>0</v>
      </c>
      <c r="H106" s="50">
        <f>VLOOKUP(S87,Karya!$B$8:$Q$77,5,0)</f>
        <v>0</v>
      </c>
      <c r="I106" s="50">
        <f>VLOOKUP(S87,Karya!$B$8:$Q$77,6,0)</f>
        <v>0</v>
      </c>
      <c r="J106" s="50">
        <f>VLOOKUP(S87,Karya!$B$8:$Q$77,7,0)</f>
        <v>0</v>
      </c>
      <c r="K106" s="50">
        <f>VLOOKUP(S87,Karya!$B$8:$Q$77,8,0)</f>
        <v>0</v>
      </c>
      <c r="L106" s="50">
        <f>VLOOKUP(S87,Karya!$B$8:$Q$77,9,0)</f>
        <v>0</v>
      </c>
      <c r="M106" s="50">
        <f>VLOOKUP(S87,Karya!$B$8:$Q$77,10,0)</f>
        <v>0</v>
      </c>
      <c r="N106" s="366"/>
      <c r="O106" s="367"/>
      <c r="P106" s="367"/>
      <c r="Q106" s="368"/>
      <c r="R106" s="84">
        <f t="shared" si="3"/>
        <v>0</v>
      </c>
      <c r="S106" s="85" t="str">
        <f>IF(R106&gt;=91,"अ१",IF(R106&gt;=81,"अ२",IF(R106&gt;=71,"ब१",IF(R106&gt;=61,"ब२",IF(R106&gt;=51,"क१",IF(R106&gt;=41,"क२",IF(R106&gt;=33,"ड",IF(R106&gt;=21,"ई१",IF(R106&gt;=1,"ई२","")))))))))</f>
        <v/>
      </c>
      <c r="V106" s="68"/>
      <c r="W106" s="68"/>
      <c r="X106" s="68"/>
      <c r="Y106" s="68"/>
    </row>
    <row r="107" spans="2:25" ht="27.9" customHeight="1">
      <c r="B107" s="359">
        <v>9</v>
      </c>
      <c r="C107" s="361" t="s">
        <v>10</v>
      </c>
      <c r="D107" s="39" t="s">
        <v>63</v>
      </c>
      <c r="E107" s="80"/>
      <c r="F107" s="78">
        <f>Shashi!D$7</f>
        <v>20</v>
      </c>
      <c r="G107" s="78">
        <f>Shashi!E$7</f>
        <v>40</v>
      </c>
      <c r="H107" s="78">
        <f>Shashi!F$7</f>
        <v>20</v>
      </c>
      <c r="I107" s="78">
        <f>Shashi!G$7</f>
        <v>0</v>
      </c>
      <c r="J107" s="78">
        <f>Shashi!H$7</f>
        <v>0</v>
      </c>
      <c r="K107" s="78">
        <f>Shashi!I$7</f>
        <v>20</v>
      </c>
      <c r="L107" s="78">
        <f>Shashi!J$7</f>
        <v>0</v>
      </c>
      <c r="M107" s="78">
        <f>Shashi!K$7</f>
        <v>100</v>
      </c>
      <c r="N107" s="363"/>
      <c r="O107" s="364"/>
      <c r="P107" s="364"/>
      <c r="Q107" s="365"/>
      <c r="R107" s="82">
        <f t="shared" si="3"/>
        <v>100</v>
      </c>
      <c r="S107" s="83"/>
      <c r="V107" s="68"/>
      <c r="W107" s="68"/>
      <c r="X107" s="68"/>
      <c r="Y107" s="68"/>
    </row>
    <row r="108" spans="2:25" ht="27.9" customHeight="1" thickBot="1">
      <c r="B108" s="360"/>
      <c r="C108" s="362"/>
      <c r="D108" s="40" t="s">
        <v>64</v>
      </c>
      <c r="E108" s="81"/>
      <c r="F108" s="50">
        <f>VLOOKUP(S87,Shashi!$B$8:$Q$77,3,0)</f>
        <v>0</v>
      </c>
      <c r="G108" s="50">
        <f>VLOOKUP(S87,Shashi!$B$8:$Q$77,4,0)</f>
        <v>0</v>
      </c>
      <c r="H108" s="50">
        <f>VLOOKUP(S87,Shashi!$B$8:$Q$77,5,0)</f>
        <v>0</v>
      </c>
      <c r="I108" s="50">
        <f>VLOOKUP(S87,Shashi!$B$8:$Q$77,6,0)</f>
        <v>0</v>
      </c>
      <c r="J108" s="50">
        <f>VLOOKUP(S87,Shashi!$B$8:$Q$77,7,0)</f>
        <v>0</v>
      </c>
      <c r="K108" s="50">
        <f>VLOOKUP(S87,Shashi!$B$8:$Q$77,8,0)</f>
        <v>0</v>
      </c>
      <c r="L108" s="50">
        <f>VLOOKUP(S87,Shashi!$B$8:$Q$77,9,0)</f>
        <v>0</v>
      </c>
      <c r="M108" s="50">
        <f>VLOOKUP(S87,Shashi!$B$8:$Q$77,10,0)</f>
        <v>0</v>
      </c>
      <c r="N108" s="366"/>
      <c r="O108" s="367"/>
      <c r="P108" s="367"/>
      <c r="Q108" s="368"/>
      <c r="R108" s="84">
        <f t="shared" si="3"/>
        <v>0</v>
      </c>
      <c r="S108" s="85" t="str">
        <f>IF(R108&gt;=91,"अ१",IF(R108&gt;=81,"अ२",IF(R108&gt;=71,"ब१",IF(R108&gt;=61,"ब२",IF(R108&gt;=51,"क१",IF(R108&gt;=41,"क२",IF(R108&gt;=33,"ड",IF(R108&gt;=21,"ई१",IF(R108&gt;=1,"ई२","")))))))))</f>
        <v/>
      </c>
      <c r="V108" s="68"/>
      <c r="W108" s="68"/>
      <c r="X108" s="68"/>
      <c r="Y108" s="68"/>
    </row>
    <row r="109" spans="2:25" ht="27.9" customHeight="1" thickBot="1">
      <c r="B109" s="369"/>
      <c r="C109" s="370"/>
      <c r="D109" s="370"/>
      <c r="E109" s="370"/>
      <c r="F109" s="370"/>
      <c r="G109" s="370"/>
      <c r="H109" s="370"/>
      <c r="I109" s="370"/>
      <c r="J109" s="370"/>
      <c r="K109" s="370"/>
      <c r="L109" s="370"/>
      <c r="M109" s="370"/>
      <c r="N109" s="370"/>
      <c r="O109" s="370"/>
      <c r="P109" s="370"/>
      <c r="Q109" s="370"/>
      <c r="R109" s="370"/>
      <c r="S109" s="371"/>
      <c r="V109" s="68"/>
      <c r="W109" s="68"/>
      <c r="X109" s="68"/>
      <c r="Y109" s="68"/>
    </row>
    <row r="110" spans="2:25" ht="27.9" customHeight="1">
      <c r="B110" s="41"/>
      <c r="C110" s="42"/>
      <c r="D110" s="43"/>
      <c r="N110" s="45"/>
      <c r="O110" s="45"/>
      <c r="P110" s="45"/>
      <c r="Q110" s="45"/>
      <c r="S110" s="46"/>
      <c r="V110" s="68"/>
      <c r="W110" s="68"/>
      <c r="X110" s="68"/>
      <c r="Y110" s="68"/>
    </row>
    <row r="111" spans="2:25" ht="27.9" customHeight="1">
      <c r="B111" s="372" t="s">
        <v>66</v>
      </c>
      <c r="C111" s="373"/>
      <c r="D111" s="373"/>
      <c r="E111" s="373"/>
      <c r="F111" s="373"/>
      <c r="G111" s="374" t="s">
        <v>67</v>
      </c>
      <c r="H111" s="374"/>
      <c r="I111" s="374"/>
      <c r="J111" s="374"/>
      <c r="K111" s="374"/>
      <c r="L111" s="374"/>
      <c r="M111" s="374"/>
      <c r="N111" s="375" t="s">
        <v>68</v>
      </c>
      <c r="O111" s="375"/>
      <c r="P111" s="375"/>
      <c r="Q111" s="375"/>
      <c r="R111" s="375"/>
      <c r="S111" s="376"/>
      <c r="V111" s="68"/>
      <c r="W111" s="68"/>
      <c r="X111" s="68"/>
      <c r="Y111" s="68"/>
    </row>
    <row r="112" spans="2:25" ht="27.9" customHeight="1" thickBot="1">
      <c r="B112" s="377" t="str">
        <f>students!$G$4</f>
        <v xml:space="preserve">श्री. सागर दत्तात्रय शिंदे </v>
      </c>
      <c r="C112" s="378"/>
      <c r="D112" s="378"/>
      <c r="E112" s="378"/>
      <c r="F112" s="378"/>
      <c r="G112" s="379"/>
      <c r="H112" s="379"/>
      <c r="I112" s="379"/>
      <c r="J112" s="379"/>
      <c r="K112" s="379"/>
      <c r="L112" s="379"/>
      <c r="M112" s="379"/>
      <c r="N112" s="380"/>
      <c r="O112" s="380"/>
      <c r="P112" s="380"/>
      <c r="Q112" s="380"/>
      <c r="R112" s="380"/>
      <c r="S112" s="381"/>
      <c r="V112" s="68"/>
      <c r="W112" s="68"/>
      <c r="X112" s="68"/>
      <c r="Y112" s="68"/>
    </row>
    <row r="113" spans="2:25" ht="26.25" customHeight="1">
      <c r="B113" s="402" t="s">
        <v>718</v>
      </c>
      <c r="C113" s="402"/>
      <c r="D113" s="402"/>
      <c r="E113" s="402"/>
      <c r="F113" s="402"/>
      <c r="G113" s="402"/>
      <c r="H113" s="402"/>
      <c r="I113" s="402"/>
      <c r="J113" s="402"/>
      <c r="K113" s="402"/>
      <c r="L113" s="402"/>
      <c r="M113" s="402"/>
      <c r="N113" s="402"/>
      <c r="O113" s="402"/>
      <c r="P113" s="402"/>
      <c r="Q113" s="402"/>
      <c r="R113" s="402"/>
      <c r="S113" s="402"/>
      <c r="V113" s="68"/>
      <c r="W113" s="68"/>
      <c r="X113" s="68"/>
      <c r="Y113" s="68"/>
    </row>
    <row r="114" spans="2:25" ht="24.75" customHeight="1" thickBot="1">
      <c r="B114" s="403" t="s">
        <v>52</v>
      </c>
      <c r="C114" s="403"/>
      <c r="D114" s="403"/>
      <c r="E114" s="404">
        <f>VLOOKUP(S115,students!$B$8:$D$57,3,0)</f>
        <v>0</v>
      </c>
      <c r="F114" s="405"/>
      <c r="G114" s="405"/>
      <c r="H114" s="405"/>
      <c r="I114" s="405"/>
      <c r="J114" s="405"/>
      <c r="K114" s="405"/>
      <c r="L114" s="405"/>
      <c r="M114" s="405"/>
      <c r="N114" s="405"/>
      <c r="O114" s="405"/>
      <c r="P114" s="406" t="s">
        <v>28</v>
      </c>
      <c r="Q114" s="406"/>
      <c r="R114" s="406" t="str">
        <f>students!$M$2</f>
        <v>पहिली</v>
      </c>
      <c r="S114" s="406"/>
      <c r="V114" s="68"/>
      <c r="W114" s="68"/>
      <c r="X114" s="68"/>
      <c r="Y114" s="68"/>
    </row>
    <row r="115" spans="2:25" ht="19.5" customHeight="1" thickBot="1">
      <c r="B115" s="407"/>
      <c r="C115" s="407"/>
      <c r="D115" s="408"/>
      <c r="E115" s="408"/>
      <c r="F115" s="47"/>
      <c r="G115" s="47"/>
      <c r="H115" s="409" t="s">
        <v>33</v>
      </c>
      <c r="I115" s="409"/>
      <c r="J115" s="409"/>
      <c r="K115" s="409"/>
      <c r="L115" s="409"/>
      <c r="M115" s="405">
        <f>[3]students!Y114</f>
        <v>0</v>
      </c>
      <c r="N115" s="405"/>
      <c r="O115" s="405"/>
      <c r="P115" s="406" t="s">
        <v>53</v>
      </c>
      <c r="Q115" s="406"/>
      <c r="R115" s="406"/>
      <c r="S115" s="77">
        <v>5</v>
      </c>
      <c r="V115" s="68"/>
      <c r="W115" s="68"/>
      <c r="X115" s="68"/>
      <c r="Y115" s="68"/>
    </row>
    <row r="116" spans="2:25" ht="21" customHeight="1">
      <c r="B116" s="382" t="s">
        <v>37</v>
      </c>
      <c r="C116" s="361" t="s">
        <v>54</v>
      </c>
      <c r="D116" s="361"/>
      <c r="E116" s="385" t="s">
        <v>55</v>
      </c>
      <c r="F116" s="386"/>
      <c r="G116" s="386"/>
      <c r="H116" s="386"/>
      <c r="I116" s="386"/>
      <c r="J116" s="386"/>
      <c r="K116" s="386"/>
      <c r="L116" s="386"/>
      <c r="M116" s="387"/>
      <c r="N116" s="388" t="s">
        <v>56</v>
      </c>
      <c r="O116" s="389"/>
      <c r="P116" s="389"/>
      <c r="Q116" s="390"/>
      <c r="R116" s="394" t="s">
        <v>69</v>
      </c>
      <c r="S116" s="397" t="s">
        <v>57</v>
      </c>
      <c r="V116" s="68"/>
      <c r="W116" s="68"/>
      <c r="X116" s="68"/>
      <c r="Y116" s="68"/>
    </row>
    <row r="117" spans="2:25" s="1" customFormat="1" ht="73.5" customHeight="1">
      <c r="B117" s="383"/>
      <c r="C117" s="384"/>
      <c r="D117" s="384"/>
      <c r="E117" s="48" t="s">
        <v>58</v>
      </c>
      <c r="F117" s="48" t="s">
        <v>15</v>
      </c>
      <c r="G117" s="48" t="s">
        <v>59</v>
      </c>
      <c r="H117" s="48" t="s">
        <v>17</v>
      </c>
      <c r="I117" s="48" t="s">
        <v>18</v>
      </c>
      <c r="J117" s="48" t="s">
        <v>19</v>
      </c>
      <c r="K117" s="48" t="s">
        <v>20</v>
      </c>
      <c r="L117" s="48" t="s">
        <v>21</v>
      </c>
      <c r="M117" s="49"/>
      <c r="N117" s="391"/>
      <c r="O117" s="392"/>
      <c r="P117" s="392"/>
      <c r="Q117" s="393"/>
      <c r="R117" s="395"/>
      <c r="S117" s="398"/>
      <c r="V117" s="68"/>
      <c r="W117" s="68"/>
      <c r="X117" s="68"/>
      <c r="Y117" s="68"/>
    </row>
    <row r="118" spans="2:25" ht="27.9" customHeight="1" thickBot="1">
      <c r="B118" s="5"/>
      <c r="C118" s="400" t="s">
        <v>60</v>
      </c>
      <c r="D118" s="401"/>
      <c r="E118" s="51">
        <v>1</v>
      </c>
      <c r="F118" s="51">
        <v>2</v>
      </c>
      <c r="G118" s="51">
        <v>3</v>
      </c>
      <c r="H118" s="51">
        <v>4</v>
      </c>
      <c r="I118" s="51">
        <v>5</v>
      </c>
      <c r="J118" s="51">
        <v>6</v>
      </c>
      <c r="K118" s="51">
        <v>7</v>
      </c>
      <c r="L118" s="51">
        <v>8</v>
      </c>
      <c r="M118" s="50" t="s">
        <v>22</v>
      </c>
      <c r="N118" s="50" t="s">
        <v>23</v>
      </c>
      <c r="O118" s="50" t="s">
        <v>61</v>
      </c>
      <c r="P118" s="50" t="s">
        <v>25</v>
      </c>
      <c r="Q118" s="50" t="s">
        <v>62</v>
      </c>
      <c r="R118" s="396"/>
      <c r="S118" s="399"/>
      <c r="V118" s="68"/>
      <c r="W118" s="68"/>
      <c r="X118" s="68"/>
      <c r="Y118" s="68"/>
    </row>
    <row r="119" spans="2:25" ht="27.9" customHeight="1">
      <c r="B119" s="359">
        <v>1</v>
      </c>
      <c r="C119" s="361" t="s">
        <v>2</v>
      </c>
      <c r="D119" s="39" t="s">
        <v>63</v>
      </c>
      <c r="E119" s="80"/>
      <c r="F119" s="78">
        <f>Marathi!D$7</f>
        <v>15</v>
      </c>
      <c r="G119" s="78">
        <f>Marathi!E$7</f>
        <v>15</v>
      </c>
      <c r="H119" s="78">
        <f>Marathi!F$7</f>
        <v>15</v>
      </c>
      <c r="I119" s="78">
        <f>Marathi!G$7</f>
        <v>0</v>
      </c>
      <c r="J119" s="78">
        <f>Marathi!H$7</f>
        <v>15</v>
      </c>
      <c r="K119" s="78">
        <f>Marathi!I$7</f>
        <v>10</v>
      </c>
      <c r="L119" s="78">
        <f>Marathi!J$7</f>
        <v>0</v>
      </c>
      <c r="M119" s="78">
        <f>Marathi!K$7</f>
        <v>70</v>
      </c>
      <c r="N119" s="78">
        <f>Marathi!L$7</f>
        <v>5</v>
      </c>
      <c r="O119" s="78">
        <f>Marathi!M$7</f>
        <v>5</v>
      </c>
      <c r="P119" s="78">
        <f>Marathi!N$7</f>
        <v>20</v>
      </c>
      <c r="Q119" s="78">
        <f>Marathi!O$7</f>
        <v>30</v>
      </c>
      <c r="R119" s="78">
        <f>Marathi!P$7</f>
        <v>100</v>
      </c>
      <c r="S119" s="78">
        <f>Marathi!Q$7</f>
        <v>0</v>
      </c>
      <c r="V119" s="68"/>
      <c r="W119" s="68"/>
      <c r="X119" s="68"/>
      <c r="Y119" s="68"/>
    </row>
    <row r="120" spans="2:25" ht="27.9" customHeight="1" thickBot="1">
      <c r="B120" s="360"/>
      <c r="C120" s="362"/>
      <c r="D120" s="40" t="s">
        <v>64</v>
      </c>
      <c r="E120" s="81"/>
      <c r="F120" s="50">
        <f>VLOOKUP(S115,Marathi!$B$8:$Q$77,3,0)</f>
        <v>0</v>
      </c>
      <c r="G120" s="50">
        <f>VLOOKUP(S115,Marathi!$B$8:$Q$77,4,0)</f>
        <v>0</v>
      </c>
      <c r="H120" s="50">
        <f>VLOOKUP(S115,Marathi!$B$8:$Q$77,5,0)</f>
        <v>0</v>
      </c>
      <c r="I120" s="50">
        <f>VLOOKUP(S115,Marathi!$B$8:$Q$77,6,0)</f>
        <v>0</v>
      </c>
      <c r="J120" s="50">
        <f>VLOOKUP(S115,Marathi!$B$8:$Q$77,7,0)</f>
        <v>0</v>
      </c>
      <c r="K120" s="50">
        <f>VLOOKUP(S115,Marathi!$B$8:$Q$77,8,0)</f>
        <v>0</v>
      </c>
      <c r="L120" s="50">
        <f>VLOOKUP(S115,Marathi!$B$8:$Q$77,9,0)</f>
        <v>0</v>
      </c>
      <c r="M120" s="50">
        <f>VLOOKUP(S115,Marathi!$B$8:$Q$77,10,0)</f>
        <v>0</v>
      </c>
      <c r="N120" s="50">
        <f>VLOOKUP(S115,Marathi!$B$8:$Q$77,11,0)</f>
        <v>0</v>
      </c>
      <c r="O120" s="50">
        <f>VLOOKUP(S115,Marathi!$B$8:$Q$77,12,0)</f>
        <v>0</v>
      </c>
      <c r="P120" s="50">
        <f>VLOOKUP(S115,Marathi!$B$8:$Q$77,13,0)</f>
        <v>0</v>
      </c>
      <c r="Q120" s="50">
        <f>VLOOKUP(S115,Marathi!$B$8:$Q$77,14,0)</f>
        <v>0</v>
      </c>
      <c r="R120" s="79">
        <f>VLOOKUP(S115,Marathi!$B$8:$Q$77,15,0)</f>
        <v>0</v>
      </c>
      <c r="S120" s="79">
        <f>VLOOKUP(S115,Marathi!$B$8:$Q$77,16,0)</f>
        <v>0</v>
      </c>
      <c r="V120" s="68"/>
      <c r="W120" s="68"/>
      <c r="X120" s="68"/>
      <c r="Y120" s="68"/>
    </row>
    <row r="121" spans="2:25" ht="27.9" customHeight="1">
      <c r="B121" s="359">
        <v>2</v>
      </c>
      <c r="C121" s="361" t="s">
        <v>3</v>
      </c>
      <c r="D121" s="39" t="s">
        <v>63</v>
      </c>
      <c r="E121" s="80"/>
      <c r="F121" s="78">
        <f>Hindi!D$7</f>
        <v>15</v>
      </c>
      <c r="G121" s="78">
        <f>Hindi!E$7</f>
        <v>15</v>
      </c>
      <c r="H121" s="78">
        <f>Hindi!F$7</f>
        <v>15</v>
      </c>
      <c r="I121" s="78">
        <f>Hindi!G$7</f>
        <v>0</v>
      </c>
      <c r="J121" s="78">
        <f>Hindi!H$7</f>
        <v>15</v>
      </c>
      <c r="K121" s="78">
        <f>Hindi!I$7</f>
        <v>10</v>
      </c>
      <c r="L121" s="78">
        <f>Hindi!J$7</f>
        <v>0</v>
      </c>
      <c r="M121" s="78">
        <f>Hindi!K$7</f>
        <v>70</v>
      </c>
      <c r="N121" s="78">
        <f>Hindi!L$7</f>
        <v>5</v>
      </c>
      <c r="O121" s="78">
        <f>Hindi!M$7</f>
        <v>5</v>
      </c>
      <c r="P121" s="78">
        <f>Hindi!N$7</f>
        <v>20</v>
      </c>
      <c r="Q121" s="78">
        <f>Hindi!O$7</f>
        <v>30</v>
      </c>
      <c r="R121" s="78">
        <f>Hindi!P$7</f>
        <v>100</v>
      </c>
      <c r="S121" s="78">
        <f>Hindi!Q$7</f>
        <v>0</v>
      </c>
      <c r="V121" s="68"/>
      <c r="W121" s="68"/>
      <c r="X121" s="68"/>
      <c r="Y121" s="68"/>
    </row>
    <row r="122" spans="2:25" ht="27.9" customHeight="1" thickBot="1">
      <c r="B122" s="360"/>
      <c r="C122" s="362"/>
      <c r="D122" s="40" t="s">
        <v>64</v>
      </c>
      <c r="E122" s="81"/>
      <c r="F122" s="50">
        <f>VLOOKUP(S115,Hindi!$B$8:$Q$77,3,0)</f>
        <v>0</v>
      </c>
      <c r="G122" s="50">
        <f>VLOOKUP(S115,Hindi!$B$8:$Q$77,4,0)</f>
        <v>0</v>
      </c>
      <c r="H122" s="50">
        <f>VLOOKUP(S115,Hindi!$B$8:$Q$77,5,0)</f>
        <v>0</v>
      </c>
      <c r="I122" s="50">
        <f>VLOOKUP(S115,Hindi!$B$8:$Q$77,6,0)</f>
        <v>0</v>
      </c>
      <c r="J122" s="50">
        <f>VLOOKUP(S115,Hindi!$B$8:$Q$77,7,0)</f>
        <v>0</v>
      </c>
      <c r="K122" s="50">
        <f>VLOOKUP(S115,Hindi!$B$8:$Q$77,8,0)</f>
        <v>0</v>
      </c>
      <c r="L122" s="50">
        <f>VLOOKUP(S115,Hindi!$B$8:$Q$77,9,0)</f>
        <v>0</v>
      </c>
      <c r="M122" s="50">
        <f>VLOOKUP(S115,Hindi!$B$8:$Q$77,10,0)</f>
        <v>0</v>
      </c>
      <c r="N122" s="50">
        <f>VLOOKUP(S115,Hindi!$B$8:$Q$77,11,0)</f>
        <v>0</v>
      </c>
      <c r="O122" s="50">
        <f>VLOOKUP(S115,Hindi!$B$8:$Q$77,12,0)</f>
        <v>0</v>
      </c>
      <c r="P122" s="50">
        <f>VLOOKUP(S115,Hindi!$B$8:$Q$77,13,0)</f>
        <v>0</v>
      </c>
      <c r="Q122" s="50">
        <f>VLOOKUP(S115,Hindi!$B$8:$Q$77,14,0)</f>
        <v>0</v>
      </c>
      <c r="R122" s="79">
        <f>VLOOKUP(S115,Hindi!$B$8:$Q$77,15,0)</f>
        <v>0</v>
      </c>
      <c r="S122" s="50">
        <f>VLOOKUP(S115,Hindi!$B$8:$Q$77,16,0)</f>
        <v>0</v>
      </c>
      <c r="V122" s="68"/>
      <c r="W122" s="68"/>
      <c r="X122" s="68"/>
      <c r="Y122" s="68"/>
    </row>
    <row r="123" spans="2:25" ht="27.9" customHeight="1">
      <c r="B123" s="359">
        <v>3</v>
      </c>
      <c r="C123" s="361" t="s">
        <v>4</v>
      </c>
      <c r="D123" s="39" t="s">
        <v>63</v>
      </c>
      <c r="E123" s="80"/>
      <c r="F123" s="78">
        <f>English!D$7</f>
        <v>15</v>
      </c>
      <c r="G123" s="78">
        <f>English!E$7</f>
        <v>15</v>
      </c>
      <c r="H123" s="78">
        <f>English!F$7</f>
        <v>15</v>
      </c>
      <c r="I123" s="78">
        <f>English!G$7</f>
        <v>0</v>
      </c>
      <c r="J123" s="78">
        <f>English!H$7</f>
        <v>15</v>
      </c>
      <c r="K123" s="78">
        <f>English!I$7</f>
        <v>10</v>
      </c>
      <c r="L123" s="78">
        <f>English!J$7</f>
        <v>0</v>
      </c>
      <c r="M123" s="78">
        <f>English!K$7</f>
        <v>70</v>
      </c>
      <c r="N123" s="78">
        <f>English!L$7</f>
        <v>5</v>
      </c>
      <c r="O123" s="78">
        <f>English!M$7</f>
        <v>5</v>
      </c>
      <c r="P123" s="78">
        <f>English!N$7</f>
        <v>20</v>
      </c>
      <c r="Q123" s="78">
        <f>English!O$7</f>
        <v>30</v>
      </c>
      <c r="R123" s="78">
        <f>English!P$7</f>
        <v>100</v>
      </c>
      <c r="S123" s="78">
        <f>English!Q$7</f>
        <v>0</v>
      </c>
      <c r="V123" s="68"/>
      <c r="W123" s="68"/>
      <c r="X123" s="68"/>
      <c r="Y123" s="68"/>
    </row>
    <row r="124" spans="2:25" ht="27.9" customHeight="1" thickBot="1">
      <c r="B124" s="360"/>
      <c r="C124" s="362"/>
      <c r="D124" s="40" t="s">
        <v>64</v>
      </c>
      <c r="E124" s="81"/>
      <c r="F124" s="50">
        <f>VLOOKUP(S115,English!$B$8:$Q$77,3,0)</f>
        <v>0</v>
      </c>
      <c r="G124" s="50">
        <f>VLOOKUP(S115,English!$B$8:$Q$77,4,0)</f>
        <v>0</v>
      </c>
      <c r="H124" s="50">
        <f>VLOOKUP(S115,English!$B$8:$Q$77,5,0)</f>
        <v>0</v>
      </c>
      <c r="I124" s="50">
        <f>VLOOKUP(S115,English!$B$8:$Q$77,6,0)</f>
        <v>0</v>
      </c>
      <c r="J124" s="50">
        <f>VLOOKUP(S115,English!$B$8:$Q$77,7,0)</f>
        <v>0</v>
      </c>
      <c r="K124" s="50">
        <f>VLOOKUP(S115,English!$B$8:$Q$77,8,0)</f>
        <v>0</v>
      </c>
      <c r="L124" s="50">
        <f>VLOOKUP(S115,English!$B$8:$Q$77,9,0)</f>
        <v>0</v>
      </c>
      <c r="M124" s="50">
        <f>VLOOKUP(S115,English!$B$8:$Q$77,10,0)</f>
        <v>0</v>
      </c>
      <c r="N124" s="50">
        <f>VLOOKUP(S115,English!$B$8:$Q$77,11,0)</f>
        <v>0</v>
      </c>
      <c r="O124" s="50">
        <f>VLOOKUP(S115,English!$B$8:$Q$77,12,0)</f>
        <v>0</v>
      </c>
      <c r="P124" s="50">
        <f>VLOOKUP(S115,English!$B$8:$Q$77,13,0)</f>
        <v>0</v>
      </c>
      <c r="Q124" s="50">
        <f>VLOOKUP(S115,English!$B$8:$Q$77,14,0)</f>
        <v>0</v>
      </c>
      <c r="R124" s="79">
        <f>VLOOKUP(S115,English!$B$8:$Q$77,15,0)</f>
        <v>0</v>
      </c>
      <c r="S124" s="50">
        <f>VLOOKUP(S115,English!$B$8:$Q$77,16,0)</f>
        <v>0</v>
      </c>
      <c r="V124" s="68"/>
      <c r="W124" s="68"/>
      <c r="X124" s="68"/>
      <c r="Y124" s="68"/>
    </row>
    <row r="125" spans="2:25" ht="27.9" customHeight="1">
      <c r="B125" s="359">
        <v>4</v>
      </c>
      <c r="C125" s="361" t="s">
        <v>5</v>
      </c>
      <c r="D125" s="39" t="s">
        <v>63</v>
      </c>
      <c r="E125" s="80"/>
      <c r="F125" s="78">
        <f>Maths!D$7</f>
        <v>15</v>
      </c>
      <c r="G125" s="78">
        <f>Maths!E$7</f>
        <v>15</v>
      </c>
      <c r="H125" s="78">
        <f>Maths!F$7</f>
        <v>15</v>
      </c>
      <c r="I125" s="78">
        <f>Maths!G$7</f>
        <v>0</v>
      </c>
      <c r="J125" s="78">
        <f>Maths!H$7</f>
        <v>15</v>
      </c>
      <c r="K125" s="78">
        <f>Maths!I$7</f>
        <v>10</v>
      </c>
      <c r="L125" s="78">
        <f>Maths!J$7</f>
        <v>0</v>
      </c>
      <c r="M125" s="78">
        <f>Maths!K$7</f>
        <v>70</v>
      </c>
      <c r="N125" s="78">
        <f>Maths!L$7</f>
        <v>5</v>
      </c>
      <c r="O125" s="78">
        <f>Maths!M$7</f>
        <v>5</v>
      </c>
      <c r="P125" s="78">
        <f>Maths!N$7</f>
        <v>20</v>
      </c>
      <c r="Q125" s="78">
        <f>Maths!O$7</f>
        <v>30</v>
      </c>
      <c r="R125" s="78">
        <f>Maths!P$7</f>
        <v>100</v>
      </c>
      <c r="S125" s="78">
        <f>Maths!Q$7</f>
        <v>0</v>
      </c>
    </row>
    <row r="126" spans="2:25" ht="27.9" customHeight="1" thickBot="1">
      <c r="B126" s="360"/>
      <c r="C126" s="362"/>
      <c r="D126" s="40" t="s">
        <v>64</v>
      </c>
      <c r="E126" s="81"/>
      <c r="F126" s="50">
        <f>VLOOKUP(S115,Maths!$B$8:$Q$77,3,0)</f>
        <v>0</v>
      </c>
      <c r="G126" s="50">
        <f>VLOOKUP(S115,Maths!$B$8:$Q$77,4,0)</f>
        <v>0</v>
      </c>
      <c r="H126" s="50">
        <f>VLOOKUP(S115,Maths!$B$8:$Q$77,5,0)</f>
        <v>0</v>
      </c>
      <c r="I126" s="50">
        <f>VLOOKUP(S115,Maths!$B$8:$Q$77,6,0)</f>
        <v>0</v>
      </c>
      <c r="J126" s="50">
        <f>VLOOKUP(S115,Maths!$B$8:$Q$77,7,0)</f>
        <v>0</v>
      </c>
      <c r="K126" s="50">
        <f>VLOOKUP(S115,Maths!$B$8:$Q$77,8,0)</f>
        <v>0</v>
      </c>
      <c r="L126" s="50">
        <f>VLOOKUP(S115,Maths!$B$8:$Q$77,9,0)</f>
        <v>0</v>
      </c>
      <c r="M126" s="50">
        <f>VLOOKUP(S115,Maths!$B$8:$Q$77,10,0)</f>
        <v>0</v>
      </c>
      <c r="N126" s="50">
        <f>VLOOKUP(S115,Maths!$B$8:$Q$77,11,0)</f>
        <v>0</v>
      </c>
      <c r="O126" s="50">
        <f>VLOOKUP(S115,Maths!$B$8:$Q$77,12,0)</f>
        <v>0</v>
      </c>
      <c r="P126" s="50">
        <f>VLOOKUP(S115,Maths!$B$8:$Q$77,13,0)</f>
        <v>0</v>
      </c>
      <c r="Q126" s="50">
        <f>VLOOKUP(S115,Maths!$B$8:$Q$77,14,0)</f>
        <v>0</v>
      </c>
      <c r="R126" s="79">
        <f>VLOOKUP(S115,Maths!$B$8:$Q$77,15,0)</f>
        <v>0</v>
      </c>
      <c r="S126" s="50">
        <f>VLOOKUP(S115,Maths!$B$8:$Q$77,16,0)</f>
        <v>0</v>
      </c>
    </row>
    <row r="127" spans="2:25" ht="27.9" customHeight="1">
      <c r="B127" s="359">
        <v>5</v>
      </c>
      <c r="C127" s="361" t="s">
        <v>6</v>
      </c>
      <c r="D127" s="39" t="s">
        <v>63</v>
      </c>
      <c r="E127" s="80"/>
      <c r="F127" s="78">
        <f>Sci!D$7</f>
        <v>15</v>
      </c>
      <c r="G127" s="78">
        <f>Sci!E$7</f>
        <v>15</v>
      </c>
      <c r="H127" s="78">
        <f>Sci!F$7</f>
        <v>15</v>
      </c>
      <c r="I127" s="78">
        <f>Sci!G$7</f>
        <v>0</v>
      </c>
      <c r="J127" s="78">
        <f>Sci!H$7</f>
        <v>15</v>
      </c>
      <c r="K127" s="78">
        <f>Sci!I$7</f>
        <v>10</v>
      </c>
      <c r="L127" s="78">
        <f>Sci!J$7</f>
        <v>0</v>
      </c>
      <c r="M127" s="78">
        <f>Sci!K$7</f>
        <v>70</v>
      </c>
      <c r="N127" s="78">
        <f>Sci!L$7</f>
        <v>5</v>
      </c>
      <c r="O127" s="78">
        <f>Sci!M$7</f>
        <v>5</v>
      </c>
      <c r="P127" s="78">
        <f>Sci!N$7</f>
        <v>20</v>
      </c>
      <c r="Q127" s="78">
        <f>Sci!O$7</f>
        <v>30</v>
      </c>
      <c r="R127" s="78">
        <f>Sci!P$7</f>
        <v>100</v>
      </c>
      <c r="S127" s="78">
        <f>Sci!Q$7</f>
        <v>0</v>
      </c>
    </row>
    <row r="128" spans="2:25" ht="27.9" customHeight="1" thickBot="1">
      <c r="B128" s="360"/>
      <c r="C128" s="362"/>
      <c r="D128" s="40" t="s">
        <v>64</v>
      </c>
      <c r="E128" s="81"/>
      <c r="F128" s="50">
        <f>VLOOKUP(S115,Sci!$B$8:$Q$77,3,0)</f>
        <v>0</v>
      </c>
      <c r="G128" s="50">
        <f>VLOOKUP(S115,Sci!$B$8:$Q$77,4,0)</f>
        <v>0</v>
      </c>
      <c r="H128" s="50">
        <f>VLOOKUP(S115,Sci!$B$8:$Q$77,5,0)</f>
        <v>0</v>
      </c>
      <c r="I128" s="50">
        <f>VLOOKUP(S115,Sci!$B$8:$Q$77,6,0)</f>
        <v>0</v>
      </c>
      <c r="J128" s="50">
        <f>VLOOKUP(S115,Sci!$B$8:$Q$77,7,0)</f>
        <v>0</v>
      </c>
      <c r="K128" s="50">
        <f>VLOOKUP(S115,Sci!$B$8:$Q$77,8,0)</f>
        <v>0</v>
      </c>
      <c r="L128" s="50">
        <f>VLOOKUP(S115,Sci!$B$8:$Q$77,9,0)</f>
        <v>0</v>
      </c>
      <c r="M128" s="50">
        <f>VLOOKUP(S115,Sci!$B$8:$Q$77,10,0)</f>
        <v>0</v>
      </c>
      <c r="N128" s="50">
        <f>VLOOKUP(S115,Sci!$B$8:$Q$77,11,0)</f>
        <v>0</v>
      </c>
      <c r="O128" s="50">
        <f>VLOOKUP(S115,Sci!$B$8:$Q$77,12,0)</f>
        <v>0</v>
      </c>
      <c r="P128" s="50">
        <f>VLOOKUP(S115,Sci!$B$8:$Q$77,13,0)</f>
        <v>0</v>
      </c>
      <c r="Q128" s="50">
        <f>VLOOKUP(S115,Sci!$B$8:$Q$77,14,0)</f>
        <v>0</v>
      </c>
      <c r="R128" s="79">
        <f>VLOOKUP(S115,Sci!$B$8:$Q$77,15,0)</f>
        <v>0</v>
      </c>
      <c r="S128" s="50">
        <f>VLOOKUP(S115,Sci!$B$8:$Q$77,16,0)</f>
        <v>0</v>
      </c>
    </row>
    <row r="129" spans="2:25" ht="27.9" customHeight="1">
      <c r="B129" s="359">
        <v>6</v>
      </c>
      <c r="C129" s="361" t="s">
        <v>7</v>
      </c>
      <c r="D129" s="39" t="s">
        <v>63</v>
      </c>
      <c r="E129" s="80"/>
      <c r="F129" s="78">
        <f>Sco!D$7</f>
        <v>15</v>
      </c>
      <c r="G129" s="78">
        <f>Sco!E$7</f>
        <v>15</v>
      </c>
      <c r="H129" s="78">
        <f>Sco!F$7</f>
        <v>15</v>
      </c>
      <c r="I129" s="78">
        <f>Sco!G$7</f>
        <v>0</v>
      </c>
      <c r="J129" s="78">
        <f>Sco!H$7</f>
        <v>15</v>
      </c>
      <c r="K129" s="78">
        <f>Sco!I$7</f>
        <v>10</v>
      </c>
      <c r="L129" s="78">
        <f>Sco!J$7</f>
        <v>0</v>
      </c>
      <c r="M129" s="78">
        <f>Sco!K$7</f>
        <v>70</v>
      </c>
      <c r="N129" s="78">
        <f>Sco!L$7</f>
        <v>5</v>
      </c>
      <c r="O129" s="78">
        <f>Sco!M$7</f>
        <v>5</v>
      </c>
      <c r="P129" s="78">
        <f>Sco!N$7</f>
        <v>20</v>
      </c>
      <c r="Q129" s="78">
        <f>Sco!O$7</f>
        <v>30</v>
      </c>
      <c r="R129" s="78">
        <f>Sco!P$7</f>
        <v>100</v>
      </c>
      <c r="S129" s="78">
        <f>Sco!Q$7</f>
        <v>0</v>
      </c>
    </row>
    <row r="130" spans="2:25" ht="27.9" customHeight="1" thickBot="1">
      <c r="B130" s="360"/>
      <c r="C130" s="362"/>
      <c r="D130" s="40" t="s">
        <v>64</v>
      </c>
      <c r="E130" s="81"/>
      <c r="F130" s="50">
        <f>VLOOKUP(S115,Sco!$B$8:$Q$77,3,0)</f>
        <v>0</v>
      </c>
      <c r="G130" s="50">
        <f>VLOOKUP(S115,Sco!$B$8:$Q$77,4,0)</f>
        <v>0</v>
      </c>
      <c r="H130" s="50">
        <f>VLOOKUP(S115,Sco!$B$8:$Q$77,5,0)</f>
        <v>0</v>
      </c>
      <c r="I130" s="50">
        <f>VLOOKUP(S115,Sco!$B$8:$Q$77,6,0)</f>
        <v>0</v>
      </c>
      <c r="J130" s="50">
        <f>VLOOKUP(S115,Sco!$B$8:$Q$77,7,0)</f>
        <v>0</v>
      </c>
      <c r="K130" s="50">
        <f>VLOOKUP(S115,Sco!$B$8:$Q$77,8,0)</f>
        <v>0</v>
      </c>
      <c r="L130" s="50">
        <f>VLOOKUP(S115,Sco!$B$8:$Q$77,9,0)</f>
        <v>0</v>
      </c>
      <c r="M130" s="50">
        <f>VLOOKUP(S115,Sco!$B$8:$Q$77,10,0)</f>
        <v>0</v>
      </c>
      <c r="N130" s="50">
        <f>VLOOKUP(S115,Sco!$B$8:$Q$77,11,0)</f>
        <v>0</v>
      </c>
      <c r="O130" s="50">
        <f>VLOOKUP(S115,Sco!$B$8:$Q$77,12,0)</f>
        <v>0</v>
      </c>
      <c r="P130" s="50">
        <f>VLOOKUP(S115,Sco!$B$8:$Q$77,13,0)</f>
        <v>0</v>
      </c>
      <c r="Q130" s="50">
        <f>VLOOKUP(S115,Sco!$B$8:$Q$77,14,0)</f>
        <v>0</v>
      </c>
      <c r="R130" s="79">
        <f>VLOOKUP(S115,Sco!$B$8:$Q$77,15,0)</f>
        <v>0</v>
      </c>
      <c r="S130" s="50">
        <f>VLOOKUP(S115,Sco!$B$8:$Q$77,16,0)</f>
        <v>0</v>
      </c>
    </row>
    <row r="131" spans="2:25" ht="27.9" customHeight="1">
      <c r="B131" s="359">
        <v>7</v>
      </c>
      <c r="C131" s="361" t="s">
        <v>8</v>
      </c>
      <c r="D131" s="39" t="s">
        <v>63</v>
      </c>
      <c r="E131" s="80"/>
      <c r="F131" s="78">
        <f>Kala!D$7</f>
        <v>20</v>
      </c>
      <c r="G131" s="78">
        <f>Kala!E$7</f>
        <v>40</v>
      </c>
      <c r="H131" s="78">
        <f>Kala!F$7</f>
        <v>20</v>
      </c>
      <c r="I131" s="78">
        <f>Kala!G$7</f>
        <v>0</v>
      </c>
      <c r="J131" s="78">
        <f>Kala!H$7</f>
        <v>0</v>
      </c>
      <c r="K131" s="78">
        <f>Kala!I$7</f>
        <v>20</v>
      </c>
      <c r="L131" s="78">
        <f>Kala!J$7</f>
        <v>0</v>
      </c>
      <c r="M131" s="78">
        <f>Kala!K$7</f>
        <v>100</v>
      </c>
      <c r="N131" s="363"/>
      <c r="O131" s="364"/>
      <c r="P131" s="364"/>
      <c r="Q131" s="365"/>
      <c r="R131" s="82">
        <f t="shared" ref="R131:R136" si="4">M131</f>
        <v>100</v>
      </c>
      <c r="S131" s="83"/>
      <c r="V131" s="68"/>
      <c r="W131" s="68"/>
      <c r="X131" s="68"/>
      <c r="Y131" s="68"/>
    </row>
    <row r="132" spans="2:25" ht="27.9" customHeight="1" thickBot="1">
      <c r="B132" s="360"/>
      <c r="C132" s="362"/>
      <c r="D132" s="40" t="s">
        <v>64</v>
      </c>
      <c r="E132" s="81"/>
      <c r="F132" s="50">
        <f>VLOOKUP(S115,Kala!$B$8:$Q$77,3,0)</f>
        <v>0</v>
      </c>
      <c r="G132" s="50">
        <f>VLOOKUP(S115,Kala!$B$8:$Q$77,4,0)</f>
        <v>0</v>
      </c>
      <c r="H132" s="50">
        <f>VLOOKUP(S115,Kala!$B$8:$Q$77,5,0)</f>
        <v>0</v>
      </c>
      <c r="I132" s="50">
        <f>VLOOKUP(S115,Kala!$B$8:$Q$77,6,0)</f>
        <v>0</v>
      </c>
      <c r="J132" s="50">
        <f>VLOOKUP(S115,Kala!$B$8:$Q$77,7,0)</f>
        <v>0</v>
      </c>
      <c r="K132" s="50">
        <f>VLOOKUP(S115,Kala!$B$8:$Q$77,8,0)</f>
        <v>0</v>
      </c>
      <c r="L132" s="50">
        <f>VLOOKUP(S115,Kala!$B$8:$Q$77,9,0)</f>
        <v>0</v>
      </c>
      <c r="M132" s="50">
        <f>VLOOKUP(S115,Kala!$B$8:$Q$77,10,0)</f>
        <v>0</v>
      </c>
      <c r="N132" s="366"/>
      <c r="O132" s="367"/>
      <c r="P132" s="367"/>
      <c r="Q132" s="368"/>
      <c r="R132" s="84">
        <f t="shared" si="4"/>
        <v>0</v>
      </c>
      <c r="S132" s="85" t="str">
        <f>IF(R132&gt;=91,"अ१",IF(R132&gt;=81,"अ२",IF(R132&gt;=71,"ब१",IF(R132&gt;=61,"ब२",IF(R132&gt;=51,"क१",IF(R132&gt;=41,"क२",IF(R132&gt;=33,"ड",IF(R132&gt;=21,"ई१",IF(R132&gt;=1,"ई२","")))))))))</f>
        <v/>
      </c>
      <c r="V132" s="68"/>
      <c r="W132" s="68"/>
      <c r="X132" s="68"/>
      <c r="Y132" s="68"/>
    </row>
    <row r="133" spans="2:25" ht="27.9" customHeight="1">
      <c r="B133" s="359">
        <v>8</v>
      </c>
      <c r="C133" s="361" t="s">
        <v>9</v>
      </c>
      <c r="D133" s="39" t="s">
        <v>63</v>
      </c>
      <c r="E133" s="80"/>
      <c r="F133" s="78">
        <f>Karya!D$7</f>
        <v>20</v>
      </c>
      <c r="G133" s="78">
        <f>Karya!E$7</f>
        <v>40</v>
      </c>
      <c r="H133" s="78">
        <f>Karya!F$7</f>
        <v>20</v>
      </c>
      <c r="I133" s="78">
        <f>Karya!G$7</f>
        <v>0</v>
      </c>
      <c r="J133" s="78">
        <f>Karya!H$7</f>
        <v>0</v>
      </c>
      <c r="K133" s="78">
        <f>Karya!I$7</f>
        <v>20</v>
      </c>
      <c r="L133" s="78">
        <f>Karya!J$7</f>
        <v>0</v>
      </c>
      <c r="M133" s="78">
        <f>Karya!K$7</f>
        <v>100</v>
      </c>
      <c r="N133" s="363"/>
      <c r="O133" s="364"/>
      <c r="P133" s="364"/>
      <c r="Q133" s="365"/>
      <c r="R133" s="82">
        <f t="shared" si="4"/>
        <v>100</v>
      </c>
      <c r="S133" s="83"/>
      <c r="V133" s="68"/>
      <c r="W133" s="68"/>
      <c r="X133" s="68"/>
      <c r="Y133" s="68"/>
    </row>
    <row r="134" spans="2:25" ht="27.9" customHeight="1" thickBot="1">
      <c r="B134" s="360"/>
      <c r="C134" s="362"/>
      <c r="D134" s="40" t="s">
        <v>64</v>
      </c>
      <c r="E134" s="81"/>
      <c r="F134" s="50">
        <f>VLOOKUP(S115,Karya!$B$8:$Q$77,3,0)</f>
        <v>0</v>
      </c>
      <c r="G134" s="50">
        <f>VLOOKUP(S115,Karya!$B$8:$Q$77,4,0)</f>
        <v>0</v>
      </c>
      <c r="H134" s="50">
        <f>VLOOKUP(S115,Karya!$B$8:$Q$77,5,0)</f>
        <v>0</v>
      </c>
      <c r="I134" s="50">
        <f>VLOOKUP(S115,Karya!$B$8:$Q$77,6,0)</f>
        <v>0</v>
      </c>
      <c r="J134" s="50">
        <f>VLOOKUP(S115,Karya!$B$8:$Q$77,7,0)</f>
        <v>0</v>
      </c>
      <c r="K134" s="50">
        <f>VLOOKUP(S115,Karya!$B$8:$Q$77,8,0)</f>
        <v>0</v>
      </c>
      <c r="L134" s="50">
        <f>VLOOKUP(S115,Karya!$B$8:$Q$77,9,0)</f>
        <v>0</v>
      </c>
      <c r="M134" s="50">
        <f>VLOOKUP(S115,Karya!$B$8:$Q$77,10,0)</f>
        <v>0</v>
      </c>
      <c r="N134" s="366"/>
      <c r="O134" s="367"/>
      <c r="P134" s="367"/>
      <c r="Q134" s="368"/>
      <c r="R134" s="84">
        <f t="shared" si="4"/>
        <v>0</v>
      </c>
      <c r="S134" s="85" t="str">
        <f>IF(R134&gt;=91,"अ१",IF(R134&gt;=81,"अ२",IF(R134&gt;=71,"ब१",IF(R134&gt;=61,"ब२",IF(R134&gt;=51,"क१",IF(R134&gt;=41,"क२",IF(R134&gt;=33,"ड",IF(R134&gt;=21,"ई१",IF(R134&gt;=1,"ई२","")))))))))</f>
        <v/>
      </c>
      <c r="V134" s="68"/>
      <c r="W134" s="68"/>
      <c r="X134" s="68"/>
      <c r="Y134" s="68"/>
    </row>
    <row r="135" spans="2:25" ht="27.9" customHeight="1">
      <c r="B135" s="359">
        <v>9</v>
      </c>
      <c r="C135" s="361" t="s">
        <v>10</v>
      </c>
      <c r="D135" s="39" t="s">
        <v>63</v>
      </c>
      <c r="E135" s="80"/>
      <c r="F135" s="78">
        <f>Shashi!D$7</f>
        <v>20</v>
      </c>
      <c r="G135" s="78">
        <f>Shashi!E$7</f>
        <v>40</v>
      </c>
      <c r="H135" s="78">
        <f>Shashi!F$7</f>
        <v>20</v>
      </c>
      <c r="I135" s="78">
        <f>Shashi!G$7</f>
        <v>0</v>
      </c>
      <c r="J135" s="78">
        <f>Shashi!H$7</f>
        <v>0</v>
      </c>
      <c r="K135" s="78">
        <f>Shashi!I$7</f>
        <v>20</v>
      </c>
      <c r="L135" s="78">
        <f>Shashi!J$7</f>
        <v>0</v>
      </c>
      <c r="M135" s="78">
        <f>Shashi!K$7</f>
        <v>100</v>
      </c>
      <c r="N135" s="363"/>
      <c r="O135" s="364"/>
      <c r="P135" s="364"/>
      <c r="Q135" s="365"/>
      <c r="R135" s="82">
        <f t="shared" si="4"/>
        <v>100</v>
      </c>
      <c r="S135" s="83"/>
      <c r="V135" s="68"/>
      <c r="W135" s="68"/>
      <c r="X135" s="68"/>
      <c r="Y135" s="68"/>
    </row>
    <row r="136" spans="2:25" ht="27.9" customHeight="1" thickBot="1">
      <c r="B136" s="360"/>
      <c r="C136" s="362"/>
      <c r="D136" s="40" t="s">
        <v>64</v>
      </c>
      <c r="E136" s="81"/>
      <c r="F136" s="50">
        <f>VLOOKUP(S115,Shashi!$B$8:$Q$77,3,0)</f>
        <v>0</v>
      </c>
      <c r="G136" s="50">
        <f>VLOOKUP(S115,Shashi!$B$8:$Q$77,4,0)</f>
        <v>0</v>
      </c>
      <c r="H136" s="50">
        <f>VLOOKUP(S115,Shashi!$B$8:$Q$77,5,0)</f>
        <v>0</v>
      </c>
      <c r="I136" s="50">
        <f>VLOOKUP(S115,Shashi!$B$8:$Q$77,6,0)</f>
        <v>0</v>
      </c>
      <c r="J136" s="50">
        <f>VLOOKUP(S115,Shashi!$B$8:$Q$77,7,0)</f>
        <v>0</v>
      </c>
      <c r="K136" s="50">
        <f>VLOOKUP(S115,Shashi!$B$8:$Q$77,8,0)</f>
        <v>0</v>
      </c>
      <c r="L136" s="50">
        <f>VLOOKUP(S115,Shashi!$B$8:$Q$77,9,0)</f>
        <v>0</v>
      </c>
      <c r="M136" s="50">
        <f>VLOOKUP(S115,Shashi!$B$8:$Q$77,10,0)</f>
        <v>0</v>
      </c>
      <c r="N136" s="366"/>
      <c r="O136" s="367"/>
      <c r="P136" s="367"/>
      <c r="Q136" s="368"/>
      <c r="R136" s="84">
        <f t="shared" si="4"/>
        <v>0</v>
      </c>
      <c r="S136" s="85" t="str">
        <f>IF(R136&gt;=91,"अ१",IF(R136&gt;=81,"अ२",IF(R136&gt;=71,"ब१",IF(R136&gt;=61,"ब२",IF(R136&gt;=51,"क१",IF(R136&gt;=41,"क२",IF(R136&gt;=33,"ड",IF(R136&gt;=21,"ई१",IF(R136&gt;=1,"ई२","")))))))))</f>
        <v/>
      </c>
      <c r="V136" s="68"/>
      <c r="W136" s="68"/>
      <c r="X136" s="68"/>
      <c r="Y136" s="68"/>
    </row>
    <row r="137" spans="2:25" ht="27.9" customHeight="1" thickBot="1">
      <c r="B137" s="369"/>
      <c r="C137" s="370"/>
      <c r="D137" s="370"/>
      <c r="E137" s="370"/>
      <c r="F137" s="370"/>
      <c r="G137" s="370"/>
      <c r="H137" s="370"/>
      <c r="I137" s="370"/>
      <c r="J137" s="370"/>
      <c r="K137" s="370"/>
      <c r="L137" s="370"/>
      <c r="M137" s="370"/>
      <c r="N137" s="370"/>
      <c r="O137" s="370"/>
      <c r="P137" s="370"/>
      <c r="Q137" s="370"/>
      <c r="R137" s="370"/>
      <c r="S137" s="371"/>
      <c r="V137" s="68"/>
      <c r="W137" s="68"/>
      <c r="X137" s="68"/>
      <c r="Y137" s="68"/>
    </row>
    <row r="138" spans="2:25" ht="27.9" customHeight="1">
      <c r="B138" s="41"/>
      <c r="C138" s="42"/>
      <c r="D138" s="43"/>
      <c r="N138" s="45"/>
      <c r="O138" s="45"/>
      <c r="P138" s="45"/>
      <c r="Q138" s="45"/>
      <c r="S138" s="46"/>
      <c r="V138" s="68"/>
      <c r="W138" s="68"/>
      <c r="X138" s="68"/>
      <c r="Y138" s="68"/>
    </row>
    <row r="139" spans="2:25" ht="27.9" customHeight="1">
      <c r="B139" s="372" t="s">
        <v>66</v>
      </c>
      <c r="C139" s="373"/>
      <c r="D139" s="373"/>
      <c r="E139" s="373"/>
      <c r="F139" s="373"/>
      <c r="G139" s="374" t="s">
        <v>67</v>
      </c>
      <c r="H139" s="374"/>
      <c r="I139" s="374"/>
      <c r="J139" s="374"/>
      <c r="K139" s="374"/>
      <c r="L139" s="374"/>
      <c r="M139" s="374"/>
      <c r="N139" s="375" t="s">
        <v>68</v>
      </c>
      <c r="O139" s="375"/>
      <c r="P139" s="375"/>
      <c r="Q139" s="375"/>
      <c r="R139" s="375"/>
      <c r="S139" s="376"/>
      <c r="V139" s="68"/>
      <c r="W139" s="68"/>
      <c r="X139" s="68"/>
      <c r="Y139" s="68"/>
    </row>
    <row r="140" spans="2:25" ht="27.9" customHeight="1" thickBot="1">
      <c r="B140" s="377" t="str">
        <f>students!$G$4</f>
        <v xml:space="preserve">श्री. सागर दत्तात्रय शिंदे </v>
      </c>
      <c r="C140" s="378"/>
      <c r="D140" s="378"/>
      <c r="E140" s="378"/>
      <c r="F140" s="378"/>
      <c r="G140" s="379"/>
      <c r="H140" s="379"/>
      <c r="I140" s="379"/>
      <c r="J140" s="379"/>
      <c r="K140" s="379"/>
      <c r="L140" s="379"/>
      <c r="M140" s="379"/>
      <c r="N140" s="380"/>
      <c r="O140" s="380"/>
      <c r="P140" s="380"/>
      <c r="Q140" s="380"/>
      <c r="R140" s="380"/>
      <c r="S140" s="381"/>
      <c r="V140" s="68"/>
      <c r="W140" s="68"/>
      <c r="X140" s="68"/>
      <c r="Y140" s="68"/>
    </row>
    <row r="141" spans="2:25" ht="26.25" customHeight="1">
      <c r="B141" s="402" t="s">
        <v>718</v>
      </c>
      <c r="C141" s="402"/>
      <c r="D141" s="402"/>
      <c r="E141" s="402"/>
      <c r="F141" s="402"/>
      <c r="G141" s="402"/>
      <c r="H141" s="402"/>
      <c r="I141" s="402"/>
      <c r="J141" s="402"/>
      <c r="K141" s="402"/>
      <c r="L141" s="402"/>
      <c r="M141" s="402"/>
      <c r="N141" s="402"/>
      <c r="O141" s="402"/>
      <c r="P141" s="402"/>
      <c r="Q141" s="402"/>
      <c r="R141" s="402"/>
      <c r="S141" s="402"/>
      <c r="V141" s="68"/>
      <c r="W141" s="68"/>
      <c r="X141" s="68"/>
      <c r="Y141" s="68"/>
    </row>
    <row r="142" spans="2:25" ht="24.75" customHeight="1" thickBot="1">
      <c r="B142" s="403" t="s">
        <v>52</v>
      </c>
      <c r="C142" s="403"/>
      <c r="D142" s="403"/>
      <c r="E142" s="404">
        <f>VLOOKUP(S143,students!$B$8:$D$57,3,0)</f>
        <v>0</v>
      </c>
      <c r="F142" s="405"/>
      <c r="G142" s="405"/>
      <c r="H142" s="405"/>
      <c r="I142" s="405"/>
      <c r="J142" s="405"/>
      <c r="K142" s="405"/>
      <c r="L142" s="405"/>
      <c r="M142" s="405"/>
      <c r="N142" s="405"/>
      <c r="O142" s="405"/>
      <c r="P142" s="406" t="s">
        <v>28</v>
      </c>
      <c r="Q142" s="406"/>
      <c r="R142" s="406" t="str">
        <f>students!$M$2</f>
        <v>पहिली</v>
      </c>
      <c r="S142" s="406"/>
      <c r="V142" s="68"/>
      <c r="W142" s="68"/>
      <c r="X142" s="68"/>
      <c r="Y142" s="68"/>
    </row>
    <row r="143" spans="2:25" ht="19.5" customHeight="1" thickBot="1">
      <c r="B143" s="407"/>
      <c r="C143" s="407"/>
      <c r="D143" s="408"/>
      <c r="E143" s="408"/>
      <c r="F143" s="47"/>
      <c r="G143" s="47"/>
      <c r="H143" s="409" t="s">
        <v>33</v>
      </c>
      <c r="I143" s="409"/>
      <c r="J143" s="409"/>
      <c r="K143" s="409"/>
      <c r="L143" s="409"/>
      <c r="M143" s="405">
        <f>[3]students!Y142</f>
        <v>0</v>
      </c>
      <c r="N143" s="405"/>
      <c r="O143" s="405"/>
      <c r="P143" s="406" t="s">
        <v>53</v>
      </c>
      <c r="Q143" s="406"/>
      <c r="R143" s="406"/>
      <c r="S143" s="77">
        <v>6</v>
      </c>
      <c r="V143" s="68"/>
      <c r="W143" s="68"/>
      <c r="X143" s="68"/>
      <c r="Y143" s="68"/>
    </row>
    <row r="144" spans="2:25" ht="21" customHeight="1">
      <c r="B144" s="382" t="s">
        <v>37</v>
      </c>
      <c r="C144" s="361" t="s">
        <v>54</v>
      </c>
      <c r="D144" s="361"/>
      <c r="E144" s="385" t="s">
        <v>55</v>
      </c>
      <c r="F144" s="386"/>
      <c r="G144" s="386"/>
      <c r="H144" s="386"/>
      <c r="I144" s="386"/>
      <c r="J144" s="386"/>
      <c r="K144" s="386"/>
      <c r="L144" s="386"/>
      <c r="M144" s="387"/>
      <c r="N144" s="388" t="s">
        <v>56</v>
      </c>
      <c r="O144" s="389"/>
      <c r="P144" s="389"/>
      <c r="Q144" s="390"/>
      <c r="R144" s="394" t="s">
        <v>69</v>
      </c>
      <c r="S144" s="397" t="s">
        <v>57</v>
      </c>
      <c r="V144" s="68"/>
      <c r="W144" s="68"/>
      <c r="X144" s="68"/>
      <c r="Y144" s="68"/>
    </row>
    <row r="145" spans="2:25" s="1" customFormat="1" ht="73.5" customHeight="1">
      <c r="B145" s="383"/>
      <c r="C145" s="384"/>
      <c r="D145" s="384"/>
      <c r="E145" s="48" t="s">
        <v>58</v>
      </c>
      <c r="F145" s="48" t="s">
        <v>15</v>
      </c>
      <c r="G145" s="48" t="s">
        <v>59</v>
      </c>
      <c r="H145" s="48" t="s">
        <v>17</v>
      </c>
      <c r="I145" s="48" t="s">
        <v>18</v>
      </c>
      <c r="J145" s="48" t="s">
        <v>19</v>
      </c>
      <c r="K145" s="48" t="s">
        <v>20</v>
      </c>
      <c r="L145" s="48" t="s">
        <v>21</v>
      </c>
      <c r="M145" s="49"/>
      <c r="N145" s="391"/>
      <c r="O145" s="392"/>
      <c r="P145" s="392"/>
      <c r="Q145" s="393"/>
      <c r="R145" s="395"/>
      <c r="S145" s="398"/>
      <c r="V145" s="68"/>
      <c r="W145" s="68"/>
      <c r="X145" s="68"/>
      <c r="Y145" s="68"/>
    </row>
    <row r="146" spans="2:25" ht="27.9" customHeight="1" thickBot="1">
      <c r="B146" s="5"/>
      <c r="C146" s="400" t="s">
        <v>60</v>
      </c>
      <c r="D146" s="401"/>
      <c r="E146" s="51">
        <v>1</v>
      </c>
      <c r="F146" s="51">
        <v>2</v>
      </c>
      <c r="G146" s="51">
        <v>3</v>
      </c>
      <c r="H146" s="51">
        <v>4</v>
      </c>
      <c r="I146" s="51">
        <v>5</v>
      </c>
      <c r="J146" s="51">
        <v>6</v>
      </c>
      <c r="K146" s="51">
        <v>7</v>
      </c>
      <c r="L146" s="51">
        <v>8</v>
      </c>
      <c r="M146" s="50" t="s">
        <v>22</v>
      </c>
      <c r="N146" s="50" t="s">
        <v>23</v>
      </c>
      <c r="O146" s="50" t="s">
        <v>61</v>
      </c>
      <c r="P146" s="50" t="s">
        <v>25</v>
      </c>
      <c r="Q146" s="50" t="s">
        <v>62</v>
      </c>
      <c r="R146" s="396"/>
      <c r="S146" s="399"/>
      <c r="V146" s="68"/>
      <c r="W146" s="68"/>
      <c r="X146" s="68"/>
      <c r="Y146" s="68"/>
    </row>
    <row r="147" spans="2:25" ht="27.9" customHeight="1">
      <c r="B147" s="359">
        <v>1</v>
      </c>
      <c r="C147" s="361" t="s">
        <v>2</v>
      </c>
      <c r="D147" s="39" t="s">
        <v>63</v>
      </c>
      <c r="E147" s="80"/>
      <c r="F147" s="78">
        <f>Marathi!D$7</f>
        <v>15</v>
      </c>
      <c r="G147" s="78">
        <f>Marathi!E$7</f>
        <v>15</v>
      </c>
      <c r="H147" s="78">
        <f>Marathi!F$7</f>
        <v>15</v>
      </c>
      <c r="I147" s="78">
        <f>Marathi!G$7</f>
        <v>0</v>
      </c>
      <c r="J147" s="78">
        <f>Marathi!H$7</f>
        <v>15</v>
      </c>
      <c r="K147" s="78">
        <f>Marathi!I$7</f>
        <v>10</v>
      </c>
      <c r="L147" s="78">
        <f>Marathi!J$7</f>
        <v>0</v>
      </c>
      <c r="M147" s="78">
        <f>Marathi!K$7</f>
        <v>70</v>
      </c>
      <c r="N147" s="78">
        <f>Marathi!L$7</f>
        <v>5</v>
      </c>
      <c r="O147" s="78">
        <f>Marathi!M$7</f>
        <v>5</v>
      </c>
      <c r="P147" s="78">
        <f>Marathi!N$7</f>
        <v>20</v>
      </c>
      <c r="Q147" s="78">
        <f>Marathi!O$7</f>
        <v>30</v>
      </c>
      <c r="R147" s="78">
        <f>Marathi!P$7</f>
        <v>100</v>
      </c>
      <c r="S147" s="78">
        <f>Marathi!Q$7</f>
        <v>0</v>
      </c>
      <c r="V147" s="68"/>
      <c r="W147" s="68"/>
      <c r="X147" s="68"/>
      <c r="Y147" s="68"/>
    </row>
    <row r="148" spans="2:25" ht="27.9" customHeight="1" thickBot="1">
      <c r="B148" s="360"/>
      <c r="C148" s="362"/>
      <c r="D148" s="40" t="s">
        <v>64</v>
      </c>
      <c r="E148" s="81"/>
      <c r="F148" s="50">
        <f>VLOOKUP(S143,Marathi!$B$8:$Q$77,3,0)</f>
        <v>0</v>
      </c>
      <c r="G148" s="50">
        <f>VLOOKUP(S143,Marathi!$B$8:$Q$77,4,0)</f>
        <v>0</v>
      </c>
      <c r="H148" s="50">
        <f>VLOOKUP(S143,Marathi!$B$8:$Q$77,5,0)</f>
        <v>0</v>
      </c>
      <c r="I148" s="50">
        <f>VLOOKUP(S143,Marathi!$B$8:$Q$77,6,0)</f>
        <v>0</v>
      </c>
      <c r="J148" s="50">
        <f>VLOOKUP(S143,Marathi!$B$8:$Q$77,7,0)</f>
        <v>0</v>
      </c>
      <c r="K148" s="50">
        <f>VLOOKUP(S143,Marathi!$B$8:$Q$77,8,0)</f>
        <v>0</v>
      </c>
      <c r="L148" s="50">
        <f>VLOOKUP(S143,Marathi!$B$8:$Q$77,9,0)</f>
        <v>0</v>
      </c>
      <c r="M148" s="50">
        <f>VLOOKUP(S143,Marathi!$B$8:$Q$77,10,0)</f>
        <v>0</v>
      </c>
      <c r="N148" s="50">
        <f>VLOOKUP(S143,Marathi!$B$8:$Q$77,11,0)</f>
        <v>0</v>
      </c>
      <c r="O148" s="50">
        <f>VLOOKUP(S143,Marathi!$B$8:$Q$77,12,0)</f>
        <v>0</v>
      </c>
      <c r="P148" s="50">
        <f>VLOOKUP(S143,Marathi!$B$8:$Q$77,13,0)</f>
        <v>0</v>
      </c>
      <c r="Q148" s="50">
        <f>VLOOKUP(S143,Marathi!$B$8:$Q$77,14,0)</f>
        <v>0</v>
      </c>
      <c r="R148" s="79">
        <f>VLOOKUP(S143,Marathi!$B$8:$Q$77,15,0)</f>
        <v>0</v>
      </c>
      <c r="S148" s="79">
        <f>VLOOKUP(S143,Marathi!$B$8:$Q$77,16,0)</f>
        <v>0</v>
      </c>
      <c r="V148" s="68"/>
      <c r="W148" s="68"/>
      <c r="X148" s="68"/>
      <c r="Y148" s="68"/>
    </row>
    <row r="149" spans="2:25" ht="27.9" customHeight="1">
      <c r="B149" s="359">
        <v>2</v>
      </c>
      <c r="C149" s="361" t="s">
        <v>3</v>
      </c>
      <c r="D149" s="39" t="s">
        <v>63</v>
      </c>
      <c r="E149" s="80"/>
      <c r="F149" s="78">
        <f>Hindi!D$7</f>
        <v>15</v>
      </c>
      <c r="G149" s="78">
        <f>Hindi!E$7</f>
        <v>15</v>
      </c>
      <c r="H149" s="78">
        <f>Hindi!F$7</f>
        <v>15</v>
      </c>
      <c r="I149" s="78">
        <f>Hindi!G$7</f>
        <v>0</v>
      </c>
      <c r="J149" s="78">
        <f>Hindi!H$7</f>
        <v>15</v>
      </c>
      <c r="K149" s="78">
        <f>Hindi!I$7</f>
        <v>10</v>
      </c>
      <c r="L149" s="78">
        <f>Hindi!J$7</f>
        <v>0</v>
      </c>
      <c r="M149" s="78">
        <f>Hindi!K$7</f>
        <v>70</v>
      </c>
      <c r="N149" s="78">
        <f>Hindi!L$7</f>
        <v>5</v>
      </c>
      <c r="O149" s="78">
        <f>Hindi!M$7</f>
        <v>5</v>
      </c>
      <c r="P149" s="78">
        <f>Hindi!N$7</f>
        <v>20</v>
      </c>
      <c r="Q149" s="78">
        <f>Hindi!O$7</f>
        <v>30</v>
      </c>
      <c r="R149" s="78">
        <f>Hindi!P$7</f>
        <v>100</v>
      </c>
      <c r="S149" s="78">
        <f>Hindi!Q$7</f>
        <v>0</v>
      </c>
      <c r="V149" s="68"/>
      <c r="W149" s="68"/>
      <c r="X149" s="68"/>
      <c r="Y149" s="68"/>
    </row>
    <row r="150" spans="2:25" ht="27.9" customHeight="1" thickBot="1">
      <c r="B150" s="360"/>
      <c r="C150" s="362"/>
      <c r="D150" s="40" t="s">
        <v>64</v>
      </c>
      <c r="E150" s="81"/>
      <c r="F150" s="50">
        <f>VLOOKUP(S143,Hindi!$B$8:$Q$77,3,0)</f>
        <v>0</v>
      </c>
      <c r="G150" s="50">
        <f>VLOOKUP(S143,Hindi!$B$8:$Q$77,4,0)</f>
        <v>0</v>
      </c>
      <c r="H150" s="50">
        <f>VLOOKUP(S143,Hindi!$B$8:$Q$77,5,0)</f>
        <v>0</v>
      </c>
      <c r="I150" s="50">
        <f>VLOOKUP(S143,Hindi!$B$8:$Q$77,6,0)</f>
        <v>0</v>
      </c>
      <c r="J150" s="50">
        <f>VLOOKUP(S143,Hindi!$B$8:$Q$77,7,0)</f>
        <v>0</v>
      </c>
      <c r="K150" s="50">
        <f>VLOOKUP(S143,Hindi!$B$8:$Q$77,8,0)</f>
        <v>0</v>
      </c>
      <c r="L150" s="50">
        <f>VLOOKUP(S143,Hindi!$B$8:$Q$77,9,0)</f>
        <v>0</v>
      </c>
      <c r="M150" s="50">
        <f>VLOOKUP(S143,Hindi!$B$8:$Q$77,10,0)</f>
        <v>0</v>
      </c>
      <c r="N150" s="50">
        <f>VLOOKUP(S143,Hindi!$B$8:$Q$77,11,0)</f>
        <v>0</v>
      </c>
      <c r="O150" s="50">
        <f>VLOOKUP(S143,Hindi!$B$8:$Q$77,12,0)</f>
        <v>0</v>
      </c>
      <c r="P150" s="50">
        <f>VLOOKUP(S143,Hindi!$B$8:$Q$77,13,0)</f>
        <v>0</v>
      </c>
      <c r="Q150" s="50">
        <f>VLOOKUP(S143,Hindi!$B$8:$Q$77,14,0)</f>
        <v>0</v>
      </c>
      <c r="R150" s="79">
        <f>VLOOKUP(S143,Hindi!$B$8:$Q$77,15,0)</f>
        <v>0</v>
      </c>
      <c r="S150" s="50">
        <f>VLOOKUP(S143,Hindi!$B$8:$Q$77,16,0)</f>
        <v>0</v>
      </c>
      <c r="V150" s="68"/>
      <c r="W150" s="68"/>
      <c r="X150" s="68"/>
      <c r="Y150" s="68"/>
    </row>
    <row r="151" spans="2:25" ht="27.9" customHeight="1">
      <c r="B151" s="359">
        <v>3</v>
      </c>
      <c r="C151" s="361" t="s">
        <v>4</v>
      </c>
      <c r="D151" s="39" t="s">
        <v>63</v>
      </c>
      <c r="E151" s="80"/>
      <c r="F151" s="78">
        <f>English!D$7</f>
        <v>15</v>
      </c>
      <c r="G151" s="78">
        <f>English!E$7</f>
        <v>15</v>
      </c>
      <c r="H151" s="78">
        <f>English!F$7</f>
        <v>15</v>
      </c>
      <c r="I151" s="78">
        <f>English!G$7</f>
        <v>0</v>
      </c>
      <c r="J151" s="78">
        <f>English!H$7</f>
        <v>15</v>
      </c>
      <c r="K151" s="78">
        <f>English!I$7</f>
        <v>10</v>
      </c>
      <c r="L151" s="78">
        <f>English!J$7</f>
        <v>0</v>
      </c>
      <c r="M151" s="78">
        <f>English!K$7</f>
        <v>70</v>
      </c>
      <c r="N151" s="78">
        <f>English!L$7</f>
        <v>5</v>
      </c>
      <c r="O151" s="78">
        <f>English!M$7</f>
        <v>5</v>
      </c>
      <c r="P151" s="78">
        <f>English!N$7</f>
        <v>20</v>
      </c>
      <c r="Q151" s="78">
        <f>English!O$7</f>
        <v>30</v>
      </c>
      <c r="R151" s="78">
        <f>English!P$7</f>
        <v>100</v>
      </c>
      <c r="S151" s="78">
        <f>English!Q$7</f>
        <v>0</v>
      </c>
      <c r="V151" s="68"/>
      <c r="W151" s="68"/>
      <c r="X151" s="68"/>
      <c r="Y151" s="68"/>
    </row>
    <row r="152" spans="2:25" ht="27.9" customHeight="1" thickBot="1">
      <c r="B152" s="360"/>
      <c r="C152" s="362"/>
      <c r="D152" s="40" t="s">
        <v>64</v>
      </c>
      <c r="E152" s="81"/>
      <c r="F152" s="50">
        <f>VLOOKUP(S143,English!$B$8:$Q$77,3,0)</f>
        <v>0</v>
      </c>
      <c r="G152" s="50">
        <f>VLOOKUP(S143,English!$B$8:$Q$77,4,0)</f>
        <v>0</v>
      </c>
      <c r="H152" s="50">
        <f>VLOOKUP(S143,English!$B$8:$Q$77,5,0)</f>
        <v>0</v>
      </c>
      <c r="I152" s="50">
        <f>VLOOKUP(S143,English!$B$8:$Q$77,6,0)</f>
        <v>0</v>
      </c>
      <c r="J152" s="50">
        <f>VLOOKUP(S143,English!$B$8:$Q$77,7,0)</f>
        <v>0</v>
      </c>
      <c r="K152" s="50">
        <f>VLOOKUP(S143,English!$B$8:$Q$77,8,0)</f>
        <v>0</v>
      </c>
      <c r="L152" s="50">
        <f>VLOOKUP(S143,English!$B$8:$Q$77,9,0)</f>
        <v>0</v>
      </c>
      <c r="M152" s="50">
        <f>VLOOKUP(S143,English!$B$8:$Q$77,10,0)</f>
        <v>0</v>
      </c>
      <c r="N152" s="50">
        <f>VLOOKUP(S143,English!$B$8:$Q$77,11,0)</f>
        <v>0</v>
      </c>
      <c r="O152" s="50">
        <f>VLOOKUP(S143,English!$B$8:$Q$77,12,0)</f>
        <v>0</v>
      </c>
      <c r="P152" s="50">
        <f>VLOOKUP(S143,English!$B$8:$Q$77,13,0)</f>
        <v>0</v>
      </c>
      <c r="Q152" s="50">
        <f>VLOOKUP(S143,English!$B$8:$Q$77,14,0)</f>
        <v>0</v>
      </c>
      <c r="R152" s="79">
        <f>VLOOKUP(S143,English!$B$8:$Q$77,15,0)</f>
        <v>0</v>
      </c>
      <c r="S152" s="50">
        <f>VLOOKUP(S143,English!$B$8:$Q$77,16,0)</f>
        <v>0</v>
      </c>
      <c r="V152" s="68"/>
      <c r="W152" s="68"/>
      <c r="X152" s="68"/>
      <c r="Y152" s="68"/>
    </row>
    <row r="153" spans="2:25" ht="27.9" customHeight="1">
      <c r="B153" s="359">
        <v>4</v>
      </c>
      <c r="C153" s="361" t="s">
        <v>5</v>
      </c>
      <c r="D153" s="39" t="s">
        <v>63</v>
      </c>
      <c r="E153" s="80"/>
      <c r="F153" s="78">
        <f>Maths!D$7</f>
        <v>15</v>
      </c>
      <c r="G153" s="78">
        <f>Maths!E$7</f>
        <v>15</v>
      </c>
      <c r="H153" s="78">
        <f>Maths!F$7</f>
        <v>15</v>
      </c>
      <c r="I153" s="78">
        <f>Maths!G$7</f>
        <v>0</v>
      </c>
      <c r="J153" s="78">
        <f>Maths!H$7</f>
        <v>15</v>
      </c>
      <c r="K153" s="78">
        <f>Maths!I$7</f>
        <v>10</v>
      </c>
      <c r="L153" s="78">
        <f>Maths!J$7</f>
        <v>0</v>
      </c>
      <c r="M153" s="78">
        <f>Maths!K$7</f>
        <v>70</v>
      </c>
      <c r="N153" s="78">
        <f>Maths!L$7</f>
        <v>5</v>
      </c>
      <c r="O153" s="78">
        <f>Maths!M$7</f>
        <v>5</v>
      </c>
      <c r="P153" s="78">
        <f>Maths!N$7</f>
        <v>20</v>
      </c>
      <c r="Q153" s="78">
        <f>Maths!O$7</f>
        <v>30</v>
      </c>
      <c r="R153" s="78">
        <f>Maths!P$7</f>
        <v>100</v>
      </c>
      <c r="S153" s="78">
        <f>Maths!Q$7</f>
        <v>0</v>
      </c>
      <c r="V153" s="68"/>
      <c r="W153" s="68"/>
      <c r="X153" s="68"/>
      <c r="Y153" s="68"/>
    </row>
    <row r="154" spans="2:25" ht="27.9" customHeight="1" thickBot="1">
      <c r="B154" s="360"/>
      <c r="C154" s="362"/>
      <c r="D154" s="40" t="s">
        <v>64</v>
      </c>
      <c r="E154" s="81"/>
      <c r="F154" s="50">
        <f>VLOOKUP(S143,Maths!$B$8:$Q$77,3,0)</f>
        <v>0</v>
      </c>
      <c r="G154" s="50">
        <f>VLOOKUP(S143,Maths!$B$8:$Q$77,4,0)</f>
        <v>0</v>
      </c>
      <c r="H154" s="50">
        <f>VLOOKUP(S143,Maths!$B$8:$Q$77,5,0)</f>
        <v>0</v>
      </c>
      <c r="I154" s="50">
        <f>VLOOKUP(S143,Maths!$B$8:$Q$77,6,0)</f>
        <v>0</v>
      </c>
      <c r="J154" s="50">
        <f>VLOOKUP(S143,Maths!$B$8:$Q$77,7,0)</f>
        <v>0</v>
      </c>
      <c r="K154" s="50">
        <f>VLOOKUP(S143,Maths!$B$8:$Q$77,8,0)</f>
        <v>0</v>
      </c>
      <c r="L154" s="50">
        <f>VLOOKUP(S143,Maths!$B$8:$Q$77,9,0)</f>
        <v>0</v>
      </c>
      <c r="M154" s="50">
        <f>VLOOKUP(S143,Maths!$B$8:$Q$77,10,0)</f>
        <v>0</v>
      </c>
      <c r="N154" s="50">
        <f>VLOOKUP(S143,Maths!$B$8:$Q$77,11,0)</f>
        <v>0</v>
      </c>
      <c r="O154" s="50">
        <f>VLOOKUP(S143,Maths!$B$8:$Q$77,12,0)</f>
        <v>0</v>
      </c>
      <c r="P154" s="50">
        <f>VLOOKUP(S143,Maths!$B$8:$Q$77,13,0)</f>
        <v>0</v>
      </c>
      <c r="Q154" s="50">
        <f>VLOOKUP(S143,Maths!$B$8:$Q$77,14,0)</f>
        <v>0</v>
      </c>
      <c r="R154" s="79">
        <f>VLOOKUP(S143,Maths!$B$8:$Q$77,15,0)</f>
        <v>0</v>
      </c>
      <c r="S154" s="50">
        <f>VLOOKUP(S143,Maths!$B$8:$Q$77,16,0)</f>
        <v>0</v>
      </c>
      <c r="V154" s="68"/>
      <c r="W154" s="68"/>
      <c r="X154" s="68"/>
      <c r="Y154" s="68"/>
    </row>
    <row r="155" spans="2:25" ht="27.9" customHeight="1">
      <c r="B155" s="359">
        <v>5</v>
      </c>
      <c r="C155" s="361" t="s">
        <v>6</v>
      </c>
      <c r="D155" s="39" t="s">
        <v>63</v>
      </c>
      <c r="E155" s="80"/>
      <c r="F155" s="78">
        <f>Sci!D$7</f>
        <v>15</v>
      </c>
      <c r="G155" s="78">
        <f>Sci!E$7</f>
        <v>15</v>
      </c>
      <c r="H155" s="78">
        <f>Sci!F$7</f>
        <v>15</v>
      </c>
      <c r="I155" s="78">
        <f>Sci!G$7</f>
        <v>0</v>
      </c>
      <c r="J155" s="78">
        <f>Sci!H$7</f>
        <v>15</v>
      </c>
      <c r="K155" s="78">
        <f>Sci!I$7</f>
        <v>10</v>
      </c>
      <c r="L155" s="78">
        <f>Sci!J$7</f>
        <v>0</v>
      </c>
      <c r="M155" s="78">
        <f>Sci!K$7</f>
        <v>70</v>
      </c>
      <c r="N155" s="78">
        <f>Sci!L$7</f>
        <v>5</v>
      </c>
      <c r="O155" s="78">
        <f>Sci!M$7</f>
        <v>5</v>
      </c>
      <c r="P155" s="78">
        <f>Sci!N$7</f>
        <v>20</v>
      </c>
      <c r="Q155" s="78">
        <f>Sci!O$7</f>
        <v>30</v>
      </c>
      <c r="R155" s="78">
        <f>Sci!P$7</f>
        <v>100</v>
      </c>
      <c r="S155" s="78">
        <f>Sci!Q$7</f>
        <v>0</v>
      </c>
      <c r="V155" s="68"/>
      <c r="W155" s="68"/>
      <c r="X155" s="68"/>
      <c r="Y155" s="68"/>
    </row>
    <row r="156" spans="2:25" ht="27.9" customHeight="1" thickBot="1">
      <c r="B156" s="360"/>
      <c r="C156" s="362"/>
      <c r="D156" s="40" t="s">
        <v>64</v>
      </c>
      <c r="E156" s="81"/>
      <c r="F156" s="50">
        <f>VLOOKUP(S143,Sci!$B$8:$Q$77,3,0)</f>
        <v>0</v>
      </c>
      <c r="G156" s="50">
        <f>VLOOKUP(S143,Sci!$B$8:$Q$77,4,0)</f>
        <v>0</v>
      </c>
      <c r="H156" s="50">
        <f>VLOOKUP(S143,Sci!$B$8:$Q$77,5,0)</f>
        <v>0</v>
      </c>
      <c r="I156" s="50">
        <f>VLOOKUP(S143,Sci!$B$8:$Q$77,6,0)</f>
        <v>0</v>
      </c>
      <c r="J156" s="50">
        <f>VLOOKUP(S143,Sci!$B$8:$Q$77,7,0)</f>
        <v>0</v>
      </c>
      <c r="K156" s="50">
        <f>VLOOKUP(S143,Sci!$B$8:$Q$77,8,0)</f>
        <v>0</v>
      </c>
      <c r="L156" s="50">
        <f>VLOOKUP(S143,Sci!$B$8:$Q$77,9,0)</f>
        <v>0</v>
      </c>
      <c r="M156" s="50">
        <f>VLOOKUP(S143,Sci!$B$8:$Q$77,10,0)</f>
        <v>0</v>
      </c>
      <c r="N156" s="50">
        <f>VLOOKUP(S143,Sci!$B$8:$Q$77,11,0)</f>
        <v>0</v>
      </c>
      <c r="O156" s="50">
        <f>VLOOKUP(S143,Sci!$B$8:$Q$77,12,0)</f>
        <v>0</v>
      </c>
      <c r="P156" s="50">
        <f>VLOOKUP(S143,Sci!$B$8:$Q$77,13,0)</f>
        <v>0</v>
      </c>
      <c r="Q156" s="50">
        <f>VLOOKUP(S143,Sci!$B$8:$Q$77,14,0)</f>
        <v>0</v>
      </c>
      <c r="R156" s="79">
        <f>VLOOKUP(S143,Sci!$B$8:$Q$77,15,0)</f>
        <v>0</v>
      </c>
      <c r="S156" s="50">
        <f>VLOOKUP(S143,Sci!$B$8:$Q$77,16,0)</f>
        <v>0</v>
      </c>
    </row>
    <row r="157" spans="2:25" ht="27.9" customHeight="1">
      <c r="B157" s="359">
        <v>6</v>
      </c>
      <c r="C157" s="361" t="s">
        <v>7</v>
      </c>
      <c r="D157" s="39" t="s">
        <v>63</v>
      </c>
      <c r="E157" s="80"/>
      <c r="F157" s="78">
        <f>Sco!D$7</f>
        <v>15</v>
      </c>
      <c r="G157" s="78">
        <f>Sco!E$7</f>
        <v>15</v>
      </c>
      <c r="H157" s="78">
        <f>Sco!F$7</f>
        <v>15</v>
      </c>
      <c r="I157" s="78">
        <f>Sco!G$7</f>
        <v>0</v>
      </c>
      <c r="J157" s="78">
        <f>Sco!H$7</f>
        <v>15</v>
      </c>
      <c r="K157" s="78">
        <f>Sco!I$7</f>
        <v>10</v>
      </c>
      <c r="L157" s="78">
        <f>Sco!J$7</f>
        <v>0</v>
      </c>
      <c r="M157" s="78">
        <f>Sco!K$7</f>
        <v>70</v>
      </c>
      <c r="N157" s="78">
        <f>Sco!L$7</f>
        <v>5</v>
      </c>
      <c r="O157" s="78">
        <f>Sco!M$7</f>
        <v>5</v>
      </c>
      <c r="P157" s="78">
        <f>Sco!N$7</f>
        <v>20</v>
      </c>
      <c r="Q157" s="78">
        <f>Sco!O$7</f>
        <v>30</v>
      </c>
      <c r="R157" s="78">
        <f>Sco!P$7</f>
        <v>100</v>
      </c>
      <c r="S157" s="78">
        <f>Sco!Q$7</f>
        <v>0</v>
      </c>
    </row>
    <row r="158" spans="2:25" ht="27.9" customHeight="1" thickBot="1">
      <c r="B158" s="360"/>
      <c r="C158" s="362"/>
      <c r="D158" s="40" t="s">
        <v>64</v>
      </c>
      <c r="E158" s="81"/>
      <c r="F158" s="50">
        <f>VLOOKUP(S143,Sco!$B$8:$Q$77,3,0)</f>
        <v>0</v>
      </c>
      <c r="G158" s="50">
        <f>VLOOKUP(S143,Sco!$B$8:$Q$77,4,0)</f>
        <v>0</v>
      </c>
      <c r="H158" s="50">
        <f>VLOOKUP(S143,Sco!$B$8:$Q$77,5,0)</f>
        <v>0</v>
      </c>
      <c r="I158" s="50">
        <f>VLOOKUP(S143,Sco!$B$8:$Q$77,6,0)</f>
        <v>0</v>
      </c>
      <c r="J158" s="50">
        <f>VLOOKUP(S143,Sco!$B$8:$Q$77,7,0)</f>
        <v>0</v>
      </c>
      <c r="K158" s="50">
        <f>VLOOKUP(S143,Sco!$B$8:$Q$77,8,0)</f>
        <v>0</v>
      </c>
      <c r="L158" s="50">
        <f>VLOOKUP(S143,Sco!$B$8:$Q$77,9,0)</f>
        <v>0</v>
      </c>
      <c r="M158" s="50">
        <f>VLOOKUP(S143,Sco!$B$8:$Q$77,10,0)</f>
        <v>0</v>
      </c>
      <c r="N158" s="50">
        <f>VLOOKUP(S143,Sco!$B$8:$Q$77,11,0)</f>
        <v>0</v>
      </c>
      <c r="O158" s="50">
        <f>VLOOKUP(S143,Sco!$B$8:$Q$77,12,0)</f>
        <v>0</v>
      </c>
      <c r="P158" s="50">
        <f>VLOOKUP(S143,Sco!$B$8:$Q$77,13,0)</f>
        <v>0</v>
      </c>
      <c r="Q158" s="50">
        <f>VLOOKUP(S143,Sco!$B$8:$Q$77,14,0)</f>
        <v>0</v>
      </c>
      <c r="R158" s="79">
        <f>VLOOKUP(S143,Sco!$B$8:$Q$77,15,0)</f>
        <v>0</v>
      </c>
      <c r="S158" s="50">
        <f>VLOOKUP(S143,Sco!$B$8:$Q$77,16,0)</f>
        <v>0</v>
      </c>
    </row>
    <row r="159" spans="2:25" ht="27.9" customHeight="1">
      <c r="B159" s="359">
        <v>7</v>
      </c>
      <c r="C159" s="361" t="s">
        <v>8</v>
      </c>
      <c r="D159" s="39" t="s">
        <v>63</v>
      </c>
      <c r="E159" s="80"/>
      <c r="F159" s="78">
        <f>Kala!D$7</f>
        <v>20</v>
      </c>
      <c r="G159" s="78">
        <f>Kala!E$7</f>
        <v>40</v>
      </c>
      <c r="H159" s="78">
        <f>Kala!F$7</f>
        <v>20</v>
      </c>
      <c r="I159" s="78">
        <f>Kala!G$7</f>
        <v>0</v>
      </c>
      <c r="J159" s="78">
        <f>Kala!H$7</f>
        <v>0</v>
      </c>
      <c r="K159" s="78">
        <f>Kala!I$7</f>
        <v>20</v>
      </c>
      <c r="L159" s="78">
        <f>Kala!J$7</f>
        <v>0</v>
      </c>
      <c r="M159" s="78">
        <f>Kala!K$7</f>
        <v>100</v>
      </c>
      <c r="N159" s="363"/>
      <c r="O159" s="364"/>
      <c r="P159" s="364"/>
      <c r="Q159" s="365"/>
      <c r="R159" s="82">
        <f t="shared" ref="R159:R164" si="5">M159</f>
        <v>100</v>
      </c>
      <c r="S159" s="83"/>
    </row>
    <row r="160" spans="2:25" ht="27.9" customHeight="1" thickBot="1">
      <c r="B160" s="360"/>
      <c r="C160" s="362"/>
      <c r="D160" s="40" t="s">
        <v>64</v>
      </c>
      <c r="E160" s="81"/>
      <c r="F160" s="50">
        <f>VLOOKUP(S143,Kala!$B$8:$Q$77,3,0)</f>
        <v>0</v>
      </c>
      <c r="G160" s="50">
        <f>VLOOKUP(S143,Kala!$B$8:$Q$77,4,0)</f>
        <v>0</v>
      </c>
      <c r="H160" s="50">
        <f>VLOOKUP(S143,Kala!$B$8:$Q$77,5,0)</f>
        <v>0</v>
      </c>
      <c r="I160" s="50">
        <f>VLOOKUP(S143,Kala!$B$8:$Q$77,6,0)</f>
        <v>0</v>
      </c>
      <c r="J160" s="50">
        <f>VLOOKUP(S143,Kala!$B$8:$Q$77,7,0)</f>
        <v>0</v>
      </c>
      <c r="K160" s="50">
        <f>VLOOKUP(S143,Kala!$B$8:$Q$77,8,0)</f>
        <v>0</v>
      </c>
      <c r="L160" s="50">
        <f>VLOOKUP(S143,Kala!$B$8:$Q$77,9,0)</f>
        <v>0</v>
      </c>
      <c r="M160" s="50">
        <f>VLOOKUP(S143,Kala!$B$8:$Q$77,10,0)</f>
        <v>0</v>
      </c>
      <c r="N160" s="366"/>
      <c r="O160" s="367"/>
      <c r="P160" s="367"/>
      <c r="Q160" s="368"/>
      <c r="R160" s="84">
        <f t="shared" si="5"/>
        <v>0</v>
      </c>
      <c r="S160" s="85" t="str">
        <f>IF(R160&gt;=91,"अ१",IF(R160&gt;=81,"अ२",IF(R160&gt;=71,"ब१",IF(R160&gt;=61,"ब२",IF(R160&gt;=51,"क१",IF(R160&gt;=41,"क२",IF(R160&gt;=33,"ड",IF(R160&gt;=21,"ई१",IF(R160&gt;=1,"ई२","")))))))))</f>
        <v/>
      </c>
    </row>
    <row r="161" spans="2:25" ht="27.9" customHeight="1">
      <c r="B161" s="359">
        <v>8</v>
      </c>
      <c r="C161" s="361" t="s">
        <v>9</v>
      </c>
      <c r="D161" s="39" t="s">
        <v>63</v>
      </c>
      <c r="E161" s="80"/>
      <c r="F161" s="78">
        <f>Karya!D$7</f>
        <v>20</v>
      </c>
      <c r="G161" s="78">
        <f>Karya!E$7</f>
        <v>40</v>
      </c>
      <c r="H161" s="78">
        <f>Karya!F$7</f>
        <v>20</v>
      </c>
      <c r="I161" s="78">
        <f>Karya!G$7</f>
        <v>0</v>
      </c>
      <c r="J161" s="78">
        <f>Karya!H$7</f>
        <v>0</v>
      </c>
      <c r="K161" s="78">
        <f>Karya!I$7</f>
        <v>20</v>
      </c>
      <c r="L161" s="78">
        <f>Karya!J$7</f>
        <v>0</v>
      </c>
      <c r="M161" s="78">
        <f>Karya!K$7</f>
        <v>100</v>
      </c>
      <c r="N161" s="363"/>
      <c r="O161" s="364"/>
      <c r="P161" s="364"/>
      <c r="Q161" s="365"/>
      <c r="R161" s="82">
        <f t="shared" si="5"/>
        <v>100</v>
      </c>
      <c r="S161" s="83"/>
    </row>
    <row r="162" spans="2:25" ht="27.9" customHeight="1" thickBot="1">
      <c r="B162" s="360"/>
      <c r="C162" s="362"/>
      <c r="D162" s="40" t="s">
        <v>64</v>
      </c>
      <c r="E162" s="81"/>
      <c r="F162" s="50">
        <f>VLOOKUP(S143,Karya!$B$8:$Q$77,3,0)</f>
        <v>0</v>
      </c>
      <c r="G162" s="50">
        <f>VLOOKUP(S143,Karya!$B$8:$Q$77,4,0)</f>
        <v>0</v>
      </c>
      <c r="H162" s="50">
        <f>VLOOKUP(S143,Karya!$B$8:$Q$77,5,0)</f>
        <v>0</v>
      </c>
      <c r="I162" s="50">
        <f>VLOOKUP(S143,Karya!$B$8:$Q$77,6,0)</f>
        <v>0</v>
      </c>
      <c r="J162" s="50">
        <f>VLOOKUP(S143,Karya!$B$8:$Q$77,7,0)</f>
        <v>0</v>
      </c>
      <c r="K162" s="50">
        <f>VLOOKUP(S143,Karya!$B$8:$Q$77,8,0)</f>
        <v>0</v>
      </c>
      <c r="L162" s="50">
        <f>VLOOKUP(S143,Karya!$B$8:$Q$77,9,0)</f>
        <v>0</v>
      </c>
      <c r="M162" s="50">
        <f>VLOOKUP(S143,Karya!$B$8:$Q$77,10,0)</f>
        <v>0</v>
      </c>
      <c r="N162" s="366"/>
      <c r="O162" s="367"/>
      <c r="P162" s="367"/>
      <c r="Q162" s="368"/>
      <c r="R162" s="84">
        <f t="shared" si="5"/>
        <v>0</v>
      </c>
      <c r="S162" s="85" t="str">
        <f>IF(R162&gt;=91,"अ१",IF(R162&gt;=81,"अ२",IF(R162&gt;=71,"ब१",IF(R162&gt;=61,"ब२",IF(R162&gt;=51,"क१",IF(R162&gt;=41,"क२",IF(R162&gt;=33,"ड",IF(R162&gt;=21,"ई१",IF(R162&gt;=1,"ई२","")))))))))</f>
        <v/>
      </c>
      <c r="V162" s="68"/>
      <c r="W162" s="68"/>
      <c r="X162" s="68"/>
      <c r="Y162" s="68"/>
    </row>
    <row r="163" spans="2:25" ht="27.9" customHeight="1">
      <c r="B163" s="359">
        <v>9</v>
      </c>
      <c r="C163" s="361" t="s">
        <v>10</v>
      </c>
      <c r="D163" s="39" t="s">
        <v>63</v>
      </c>
      <c r="E163" s="80"/>
      <c r="F163" s="78">
        <f>Shashi!D$7</f>
        <v>20</v>
      </c>
      <c r="G163" s="78">
        <f>Shashi!E$7</f>
        <v>40</v>
      </c>
      <c r="H163" s="78">
        <f>Shashi!F$7</f>
        <v>20</v>
      </c>
      <c r="I163" s="78">
        <f>Shashi!G$7</f>
        <v>0</v>
      </c>
      <c r="J163" s="78">
        <f>Shashi!H$7</f>
        <v>0</v>
      </c>
      <c r="K163" s="78">
        <f>Shashi!I$7</f>
        <v>20</v>
      </c>
      <c r="L163" s="78">
        <f>Shashi!J$7</f>
        <v>0</v>
      </c>
      <c r="M163" s="78">
        <f>Shashi!K$7</f>
        <v>100</v>
      </c>
      <c r="N163" s="363"/>
      <c r="O163" s="364"/>
      <c r="P163" s="364"/>
      <c r="Q163" s="365"/>
      <c r="R163" s="82">
        <f t="shared" si="5"/>
        <v>100</v>
      </c>
      <c r="S163" s="83"/>
      <c r="V163" s="68"/>
      <c r="W163" s="68"/>
      <c r="X163" s="68"/>
      <c r="Y163" s="68"/>
    </row>
    <row r="164" spans="2:25" ht="27.9" customHeight="1" thickBot="1">
      <c r="B164" s="360"/>
      <c r="C164" s="362"/>
      <c r="D164" s="40" t="s">
        <v>64</v>
      </c>
      <c r="E164" s="81"/>
      <c r="F164" s="50">
        <f>VLOOKUP(S143,Shashi!$B$8:$Q$77,3,0)</f>
        <v>0</v>
      </c>
      <c r="G164" s="50">
        <f>VLOOKUP(S143,Shashi!$B$8:$Q$77,4,0)</f>
        <v>0</v>
      </c>
      <c r="H164" s="50">
        <f>VLOOKUP(S143,Shashi!$B$8:$Q$77,5,0)</f>
        <v>0</v>
      </c>
      <c r="I164" s="50">
        <f>VLOOKUP(S143,Shashi!$B$8:$Q$77,6,0)</f>
        <v>0</v>
      </c>
      <c r="J164" s="50">
        <f>VLOOKUP(S143,Shashi!$B$8:$Q$77,7,0)</f>
        <v>0</v>
      </c>
      <c r="K164" s="50">
        <f>VLOOKUP(S143,Shashi!$B$8:$Q$77,8,0)</f>
        <v>0</v>
      </c>
      <c r="L164" s="50">
        <f>VLOOKUP(S143,Shashi!$B$8:$Q$77,9,0)</f>
        <v>0</v>
      </c>
      <c r="M164" s="50">
        <f>VLOOKUP(S143,Shashi!$B$8:$Q$77,10,0)</f>
        <v>0</v>
      </c>
      <c r="N164" s="366"/>
      <c r="O164" s="367"/>
      <c r="P164" s="367"/>
      <c r="Q164" s="368"/>
      <c r="R164" s="84">
        <f t="shared" si="5"/>
        <v>0</v>
      </c>
      <c r="S164" s="85" t="str">
        <f>IF(R164&gt;=91,"अ१",IF(R164&gt;=81,"अ२",IF(R164&gt;=71,"ब१",IF(R164&gt;=61,"ब२",IF(R164&gt;=51,"क१",IF(R164&gt;=41,"क२",IF(R164&gt;=33,"ड",IF(R164&gt;=21,"ई१",IF(R164&gt;=1,"ई२","")))))))))</f>
        <v/>
      </c>
      <c r="V164" s="68"/>
      <c r="W164" s="68"/>
      <c r="X164" s="68"/>
      <c r="Y164" s="68"/>
    </row>
    <row r="165" spans="2:25" ht="27.9" customHeight="1" thickBot="1">
      <c r="B165" s="369"/>
      <c r="C165" s="370"/>
      <c r="D165" s="370"/>
      <c r="E165" s="370"/>
      <c r="F165" s="370"/>
      <c r="G165" s="370"/>
      <c r="H165" s="370"/>
      <c r="I165" s="370"/>
      <c r="J165" s="370"/>
      <c r="K165" s="370"/>
      <c r="L165" s="370"/>
      <c r="M165" s="370"/>
      <c r="N165" s="370"/>
      <c r="O165" s="370"/>
      <c r="P165" s="370"/>
      <c r="Q165" s="370"/>
      <c r="R165" s="370"/>
      <c r="S165" s="371"/>
      <c r="V165" s="68"/>
      <c r="W165" s="68"/>
      <c r="X165" s="68"/>
      <c r="Y165" s="68"/>
    </row>
    <row r="166" spans="2:25" ht="27.9" customHeight="1">
      <c r="B166" s="41"/>
      <c r="C166" s="42"/>
      <c r="D166" s="43"/>
      <c r="N166" s="45"/>
      <c r="O166" s="45"/>
      <c r="P166" s="45"/>
      <c r="Q166" s="45"/>
      <c r="S166" s="46"/>
      <c r="V166" s="68"/>
      <c r="W166" s="68"/>
      <c r="X166" s="68"/>
      <c r="Y166" s="68"/>
    </row>
    <row r="167" spans="2:25" ht="27.9" customHeight="1">
      <c r="B167" s="372" t="s">
        <v>66</v>
      </c>
      <c r="C167" s="373"/>
      <c r="D167" s="373"/>
      <c r="E167" s="373"/>
      <c r="F167" s="373"/>
      <c r="G167" s="374" t="s">
        <v>67</v>
      </c>
      <c r="H167" s="374"/>
      <c r="I167" s="374"/>
      <c r="J167" s="374"/>
      <c r="K167" s="374"/>
      <c r="L167" s="374"/>
      <c r="M167" s="374"/>
      <c r="N167" s="375" t="s">
        <v>68</v>
      </c>
      <c r="O167" s="375"/>
      <c r="P167" s="375"/>
      <c r="Q167" s="375"/>
      <c r="R167" s="375"/>
      <c r="S167" s="376"/>
      <c r="V167" s="68"/>
      <c r="W167" s="68"/>
      <c r="X167" s="68"/>
      <c r="Y167" s="68"/>
    </row>
    <row r="168" spans="2:25" ht="27.9" customHeight="1" thickBot="1">
      <c r="B168" s="377" t="str">
        <f>students!$G$4</f>
        <v xml:space="preserve">श्री. सागर दत्तात्रय शिंदे </v>
      </c>
      <c r="C168" s="378"/>
      <c r="D168" s="378"/>
      <c r="E168" s="378"/>
      <c r="F168" s="378"/>
      <c r="G168" s="379"/>
      <c r="H168" s="379"/>
      <c r="I168" s="379"/>
      <c r="J168" s="379"/>
      <c r="K168" s="379"/>
      <c r="L168" s="379"/>
      <c r="M168" s="379"/>
      <c r="N168" s="380"/>
      <c r="O168" s="380"/>
      <c r="P168" s="380"/>
      <c r="Q168" s="380"/>
      <c r="R168" s="380"/>
      <c r="S168" s="381"/>
      <c r="V168" s="68"/>
      <c r="W168" s="68"/>
      <c r="X168" s="68"/>
      <c r="Y168" s="68"/>
    </row>
    <row r="169" spans="2:25" ht="26.25" customHeight="1">
      <c r="B169" s="402" t="s">
        <v>718</v>
      </c>
      <c r="C169" s="402"/>
      <c r="D169" s="402"/>
      <c r="E169" s="402"/>
      <c r="F169" s="402"/>
      <c r="G169" s="402"/>
      <c r="H169" s="402"/>
      <c r="I169" s="402"/>
      <c r="J169" s="402"/>
      <c r="K169" s="402"/>
      <c r="L169" s="402"/>
      <c r="M169" s="402"/>
      <c r="N169" s="402"/>
      <c r="O169" s="402"/>
      <c r="P169" s="402"/>
      <c r="Q169" s="402"/>
      <c r="R169" s="402"/>
      <c r="S169" s="402"/>
      <c r="V169" s="68"/>
      <c r="W169" s="68"/>
      <c r="X169" s="68"/>
      <c r="Y169" s="68"/>
    </row>
    <row r="170" spans="2:25" ht="24.75" customHeight="1" thickBot="1">
      <c r="B170" s="403" t="s">
        <v>52</v>
      </c>
      <c r="C170" s="403"/>
      <c r="D170" s="403"/>
      <c r="E170" s="404">
        <f>VLOOKUP(S171,students!$B$8:$D$57,3,0)</f>
        <v>0</v>
      </c>
      <c r="F170" s="405"/>
      <c r="G170" s="405"/>
      <c r="H170" s="405"/>
      <c r="I170" s="405"/>
      <c r="J170" s="405"/>
      <c r="K170" s="405"/>
      <c r="L170" s="405"/>
      <c r="M170" s="405"/>
      <c r="N170" s="405"/>
      <c r="O170" s="405"/>
      <c r="P170" s="406" t="s">
        <v>28</v>
      </c>
      <c r="Q170" s="406"/>
      <c r="R170" s="406" t="str">
        <f>students!$M$2</f>
        <v>पहिली</v>
      </c>
      <c r="S170" s="406"/>
      <c r="V170" s="68"/>
      <c r="W170" s="68"/>
      <c r="X170" s="68"/>
      <c r="Y170" s="68"/>
    </row>
    <row r="171" spans="2:25" ht="19.5" customHeight="1" thickBot="1">
      <c r="B171" s="407"/>
      <c r="C171" s="407"/>
      <c r="D171" s="408"/>
      <c r="E171" s="408"/>
      <c r="F171" s="47"/>
      <c r="G171" s="47"/>
      <c r="H171" s="409" t="s">
        <v>33</v>
      </c>
      <c r="I171" s="409"/>
      <c r="J171" s="409"/>
      <c r="K171" s="409"/>
      <c r="L171" s="409"/>
      <c r="M171" s="405">
        <f>[3]students!Y170</f>
        <v>0</v>
      </c>
      <c r="N171" s="405"/>
      <c r="O171" s="405"/>
      <c r="P171" s="406" t="s">
        <v>53</v>
      </c>
      <c r="Q171" s="406"/>
      <c r="R171" s="406"/>
      <c r="S171" s="77">
        <v>7</v>
      </c>
      <c r="V171" s="68"/>
      <c r="W171" s="68"/>
      <c r="X171" s="68"/>
      <c r="Y171" s="68"/>
    </row>
    <row r="172" spans="2:25" ht="21" customHeight="1">
      <c r="B172" s="382" t="s">
        <v>37</v>
      </c>
      <c r="C172" s="361" t="s">
        <v>54</v>
      </c>
      <c r="D172" s="361"/>
      <c r="E172" s="385" t="s">
        <v>55</v>
      </c>
      <c r="F172" s="386"/>
      <c r="G172" s="386"/>
      <c r="H172" s="386"/>
      <c r="I172" s="386"/>
      <c r="J172" s="386"/>
      <c r="K172" s="386"/>
      <c r="L172" s="386"/>
      <c r="M172" s="387"/>
      <c r="N172" s="388" t="s">
        <v>56</v>
      </c>
      <c r="O172" s="389"/>
      <c r="P172" s="389"/>
      <c r="Q172" s="390"/>
      <c r="R172" s="394" t="s">
        <v>69</v>
      </c>
      <c r="S172" s="397" t="s">
        <v>57</v>
      </c>
      <c r="V172" s="68"/>
      <c r="W172" s="68"/>
      <c r="X172" s="68"/>
      <c r="Y172" s="68"/>
    </row>
    <row r="173" spans="2:25" s="1" customFormat="1" ht="73.5" customHeight="1">
      <c r="B173" s="383"/>
      <c r="C173" s="384"/>
      <c r="D173" s="384"/>
      <c r="E173" s="48" t="s">
        <v>58</v>
      </c>
      <c r="F173" s="48" t="s">
        <v>15</v>
      </c>
      <c r="G173" s="48" t="s">
        <v>59</v>
      </c>
      <c r="H173" s="48" t="s">
        <v>17</v>
      </c>
      <c r="I173" s="48" t="s">
        <v>18</v>
      </c>
      <c r="J173" s="48" t="s">
        <v>19</v>
      </c>
      <c r="K173" s="48" t="s">
        <v>20</v>
      </c>
      <c r="L173" s="48" t="s">
        <v>21</v>
      </c>
      <c r="M173" s="49"/>
      <c r="N173" s="391"/>
      <c r="O173" s="392"/>
      <c r="P173" s="392"/>
      <c r="Q173" s="393"/>
      <c r="R173" s="395"/>
      <c r="S173" s="398"/>
      <c r="V173" s="68"/>
      <c r="W173" s="68"/>
      <c r="X173" s="68"/>
      <c r="Y173" s="68"/>
    </row>
    <row r="174" spans="2:25" ht="27.9" customHeight="1" thickBot="1">
      <c r="B174" s="5"/>
      <c r="C174" s="400" t="s">
        <v>60</v>
      </c>
      <c r="D174" s="401"/>
      <c r="E174" s="51">
        <v>1</v>
      </c>
      <c r="F174" s="51">
        <v>2</v>
      </c>
      <c r="G174" s="51">
        <v>3</v>
      </c>
      <c r="H174" s="51">
        <v>4</v>
      </c>
      <c r="I174" s="51">
        <v>5</v>
      </c>
      <c r="J174" s="51">
        <v>6</v>
      </c>
      <c r="K174" s="51">
        <v>7</v>
      </c>
      <c r="L174" s="51">
        <v>8</v>
      </c>
      <c r="M174" s="50" t="s">
        <v>22</v>
      </c>
      <c r="N174" s="50" t="s">
        <v>23</v>
      </c>
      <c r="O174" s="50" t="s">
        <v>61</v>
      </c>
      <c r="P174" s="50" t="s">
        <v>25</v>
      </c>
      <c r="Q174" s="50" t="s">
        <v>62</v>
      </c>
      <c r="R174" s="396"/>
      <c r="S174" s="399"/>
      <c r="V174" s="68"/>
      <c r="W174" s="68"/>
      <c r="X174" s="68"/>
      <c r="Y174" s="68"/>
    </row>
    <row r="175" spans="2:25" ht="27.9" customHeight="1">
      <c r="B175" s="359">
        <v>1</v>
      </c>
      <c r="C175" s="361" t="s">
        <v>2</v>
      </c>
      <c r="D175" s="39" t="s">
        <v>63</v>
      </c>
      <c r="E175" s="80"/>
      <c r="F175" s="78">
        <f>Marathi!D$7</f>
        <v>15</v>
      </c>
      <c r="G175" s="78">
        <f>Marathi!E$7</f>
        <v>15</v>
      </c>
      <c r="H175" s="78">
        <f>Marathi!F$7</f>
        <v>15</v>
      </c>
      <c r="I175" s="78">
        <f>Marathi!G$7</f>
        <v>0</v>
      </c>
      <c r="J175" s="78">
        <f>Marathi!H$7</f>
        <v>15</v>
      </c>
      <c r="K175" s="78">
        <f>Marathi!I$7</f>
        <v>10</v>
      </c>
      <c r="L175" s="78">
        <f>Marathi!J$7</f>
        <v>0</v>
      </c>
      <c r="M175" s="78">
        <f>Marathi!K$7</f>
        <v>70</v>
      </c>
      <c r="N175" s="78">
        <f>Marathi!L$7</f>
        <v>5</v>
      </c>
      <c r="O175" s="78">
        <f>Marathi!M$7</f>
        <v>5</v>
      </c>
      <c r="P175" s="78">
        <f>Marathi!N$7</f>
        <v>20</v>
      </c>
      <c r="Q175" s="78">
        <f>Marathi!O$7</f>
        <v>30</v>
      </c>
      <c r="R175" s="78">
        <f>Marathi!P$7</f>
        <v>100</v>
      </c>
      <c r="S175" s="78">
        <f>Marathi!Q$7</f>
        <v>0</v>
      </c>
      <c r="V175" s="68"/>
      <c r="W175" s="68"/>
      <c r="X175" s="68"/>
      <c r="Y175" s="68"/>
    </row>
    <row r="176" spans="2:25" ht="27.9" customHeight="1" thickBot="1">
      <c r="B176" s="360"/>
      <c r="C176" s="362"/>
      <c r="D176" s="40" t="s">
        <v>64</v>
      </c>
      <c r="E176" s="81"/>
      <c r="F176" s="50">
        <f>VLOOKUP(S171,Marathi!$B$8:$Q$77,3,0)</f>
        <v>0</v>
      </c>
      <c r="G176" s="50">
        <f>VLOOKUP(S171,Marathi!$B$8:$Q$77,4,0)</f>
        <v>0</v>
      </c>
      <c r="H176" s="50">
        <f>VLOOKUP(S171,Marathi!$B$8:$Q$77,5,0)</f>
        <v>0</v>
      </c>
      <c r="I176" s="50">
        <f>VLOOKUP(S171,Marathi!$B$8:$Q$77,6,0)</f>
        <v>0</v>
      </c>
      <c r="J176" s="50">
        <f>VLOOKUP(S171,Marathi!$B$8:$Q$77,7,0)</f>
        <v>0</v>
      </c>
      <c r="K176" s="50">
        <f>VLOOKUP(S171,Marathi!$B$8:$Q$77,8,0)</f>
        <v>0</v>
      </c>
      <c r="L176" s="50">
        <f>VLOOKUP(S171,Marathi!$B$8:$Q$77,9,0)</f>
        <v>0</v>
      </c>
      <c r="M176" s="50">
        <f>VLOOKUP(S171,Marathi!$B$8:$Q$77,10,0)</f>
        <v>0</v>
      </c>
      <c r="N176" s="50">
        <f>VLOOKUP(S171,Marathi!$B$8:$Q$77,11,0)</f>
        <v>0</v>
      </c>
      <c r="O176" s="50">
        <f>VLOOKUP(S171,Marathi!$B$8:$Q$77,12,0)</f>
        <v>0</v>
      </c>
      <c r="P176" s="50">
        <f>VLOOKUP(S171,Marathi!$B$8:$Q$77,13,0)</f>
        <v>0</v>
      </c>
      <c r="Q176" s="50">
        <f>VLOOKUP(S171,Marathi!$B$8:$Q$77,14,0)</f>
        <v>0</v>
      </c>
      <c r="R176" s="79">
        <f>VLOOKUP(S171,Marathi!$B$8:$Q$77,15,0)</f>
        <v>0</v>
      </c>
      <c r="S176" s="79">
        <f>VLOOKUP(S171,Marathi!$B$8:$Q$77,16,0)</f>
        <v>0</v>
      </c>
      <c r="V176" s="68"/>
      <c r="W176" s="68"/>
      <c r="X176" s="68"/>
      <c r="Y176" s="68"/>
    </row>
    <row r="177" spans="2:25" ht="27.9" customHeight="1">
      <c r="B177" s="359">
        <v>2</v>
      </c>
      <c r="C177" s="361" t="s">
        <v>3</v>
      </c>
      <c r="D177" s="39" t="s">
        <v>63</v>
      </c>
      <c r="E177" s="80"/>
      <c r="F177" s="78">
        <f>Hindi!D$7</f>
        <v>15</v>
      </c>
      <c r="G177" s="78">
        <f>Hindi!E$7</f>
        <v>15</v>
      </c>
      <c r="H177" s="78">
        <f>Hindi!F$7</f>
        <v>15</v>
      </c>
      <c r="I177" s="78">
        <f>Hindi!G$7</f>
        <v>0</v>
      </c>
      <c r="J177" s="78">
        <f>Hindi!H$7</f>
        <v>15</v>
      </c>
      <c r="K177" s="78">
        <f>Hindi!I$7</f>
        <v>10</v>
      </c>
      <c r="L177" s="78">
        <f>Hindi!J$7</f>
        <v>0</v>
      </c>
      <c r="M177" s="78">
        <f>Hindi!K$7</f>
        <v>70</v>
      </c>
      <c r="N177" s="78">
        <f>Hindi!L$7</f>
        <v>5</v>
      </c>
      <c r="O177" s="78">
        <f>Hindi!M$7</f>
        <v>5</v>
      </c>
      <c r="P177" s="78">
        <f>Hindi!N$7</f>
        <v>20</v>
      </c>
      <c r="Q177" s="78">
        <f>Hindi!O$7</f>
        <v>30</v>
      </c>
      <c r="R177" s="78">
        <f>Hindi!P$7</f>
        <v>100</v>
      </c>
      <c r="S177" s="78">
        <f>Hindi!Q$7</f>
        <v>0</v>
      </c>
      <c r="V177" s="68"/>
      <c r="W177" s="68"/>
      <c r="X177" s="68"/>
      <c r="Y177" s="68"/>
    </row>
    <row r="178" spans="2:25" ht="27.9" customHeight="1" thickBot="1">
      <c r="B178" s="360"/>
      <c r="C178" s="362"/>
      <c r="D178" s="40" t="s">
        <v>64</v>
      </c>
      <c r="E178" s="81"/>
      <c r="F178" s="50">
        <f>VLOOKUP(S171,Hindi!$B$8:$Q$77,3,0)</f>
        <v>0</v>
      </c>
      <c r="G178" s="50">
        <f>VLOOKUP(S171,Hindi!$B$8:$Q$77,4,0)</f>
        <v>0</v>
      </c>
      <c r="H178" s="50">
        <f>VLOOKUP(S171,Hindi!$B$8:$Q$77,5,0)</f>
        <v>0</v>
      </c>
      <c r="I178" s="50">
        <f>VLOOKUP(S171,Hindi!$B$8:$Q$77,6,0)</f>
        <v>0</v>
      </c>
      <c r="J178" s="50">
        <f>VLOOKUP(S171,Hindi!$B$8:$Q$77,7,0)</f>
        <v>0</v>
      </c>
      <c r="K178" s="50">
        <f>VLOOKUP(S171,Hindi!$B$8:$Q$77,8,0)</f>
        <v>0</v>
      </c>
      <c r="L178" s="50">
        <f>VLOOKUP(S171,Hindi!$B$8:$Q$77,9,0)</f>
        <v>0</v>
      </c>
      <c r="M178" s="50">
        <f>VLOOKUP(S171,Hindi!$B$8:$Q$77,10,0)</f>
        <v>0</v>
      </c>
      <c r="N178" s="50">
        <f>VLOOKUP(S171,Hindi!$B$8:$Q$77,11,0)</f>
        <v>0</v>
      </c>
      <c r="O178" s="50">
        <f>VLOOKUP(S171,Hindi!$B$8:$Q$77,12,0)</f>
        <v>0</v>
      </c>
      <c r="P178" s="50">
        <f>VLOOKUP(S171,Hindi!$B$8:$Q$77,13,0)</f>
        <v>0</v>
      </c>
      <c r="Q178" s="50">
        <f>VLOOKUP(S171,Hindi!$B$8:$Q$77,14,0)</f>
        <v>0</v>
      </c>
      <c r="R178" s="79">
        <f>VLOOKUP(S171,Hindi!$B$8:$Q$77,15,0)</f>
        <v>0</v>
      </c>
      <c r="S178" s="50">
        <f>VLOOKUP(S171,Hindi!$B$8:$Q$77,16,0)</f>
        <v>0</v>
      </c>
      <c r="V178" s="68"/>
      <c r="W178" s="68"/>
      <c r="X178" s="68"/>
      <c r="Y178" s="68"/>
    </row>
    <row r="179" spans="2:25" ht="27.9" customHeight="1">
      <c r="B179" s="359">
        <v>3</v>
      </c>
      <c r="C179" s="361" t="s">
        <v>4</v>
      </c>
      <c r="D179" s="39" t="s">
        <v>63</v>
      </c>
      <c r="E179" s="80"/>
      <c r="F179" s="78">
        <f>English!D$7</f>
        <v>15</v>
      </c>
      <c r="G179" s="78">
        <f>English!E$7</f>
        <v>15</v>
      </c>
      <c r="H179" s="78">
        <f>English!F$7</f>
        <v>15</v>
      </c>
      <c r="I179" s="78">
        <f>English!G$7</f>
        <v>0</v>
      </c>
      <c r="J179" s="78">
        <f>English!H$7</f>
        <v>15</v>
      </c>
      <c r="K179" s="78">
        <f>English!I$7</f>
        <v>10</v>
      </c>
      <c r="L179" s="78">
        <f>English!J$7</f>
        <v>0</v>
      </c>
      <c r="M179" s="78">
        <f>English!K$7</f>
        <v>70</v>
      </c>
      <c r="N179" s="78">
        <f>English!L$7</f>
        <v>5</v>
      </c>
      <c r="O179" s="78">
        <f>English!M$7</f>
        <v>5</v>
      </c>
      <c r="P179" s="78">
        <f>English!N$7</f>
        <v>20</v>
      </c>
      <c r="Q179" s="78">
        <f>English!O$7</f>
        <v>30</v>
      </c>
      <c r="R179" s="78">
        <f>English!P$7</f>
        <v>100</v>
      </c>
      <c r="S179" s="78">
        <f>English!Q$7</f>
        <v>0</v>
      </c>
      <c r="V179" s="68"/>
      <c r="W179" s="68"/>
      <c r="X179" s="68"/>
      <c r="Y179" s="68"/>
    </row>
    <row r="180" spans="2:25" ht="27.9" customHeight="1" thickBot="1">
      <c r="B180" s="360"/>
      <c r="C180" s="362"/>
      <c r="D180" s="40" t="s">
        <v>64</v>
      </c>
      <c r="E180" s="81"/>
      <c r="F180" s="50">
        <f>VLOOKUP(S171,English!$B$8:$Q$77,3,0)</f>
        <v>0</v>
      </c>
      <c r="G180" s="50">
        <f>VLOOKUP(S171,English!$B$8:$Q$77,4,0)</f>
        <v>0</v>
      </c>
      <c r="H180" s="50">
        <f>VLOOKUP(S171,English!$B$8:$Q$77,5,0)</f>
        <v>0</v>
      </c>
      <c r="I180" s="50">
        <f>VLOOKUP(S171,English!$B$8:$Q$77,6,0)</f>
        <v>0</v>
      </c>
      <c r="J180" s="50">
        <f>VLOOKUP(S171,English!$B$8:$Q$77,7,0)</f>
        <v>0</v>
      </c>
      <c r="K180" s="50">
        <f>VLOOKUP(S171,English!$B$8:$Q$77,8,0)</f>
        <v>0</v>
      </c>
      <c r="L180" s="50">
        <f>VLOOKUP(S171,English!$B$8:$Q$77,9,0)</f>
        <v>0</v>
      </c>
      <c r="M180" s="50">
        <f>VLOOKUP(S171,English!$B$8:$Q$77,10,0)</f>
        <v>0</v>
      </c>
      <c r="N180" s="50">
        <f>VLOOKUP(S171,English!$B$8:$Q$77,11,0)</f>
        <v>0</v>
      </c>
      <c r="O180" s="50">
        <f>VLOOKUP(S171,English!$B$8:$Q$77,12,0)</f>
        <v>0</v>
      </c>
      <c r="P180" s="50">
        <f>VLOOKUP(S171,English!$B$8:$Q$77,13,0)</f>
        <v>0</v>
      </c>
      <c r="Q180" s="50">
        <f>VLOOKUP(S171,English!$B$8:$Q$77,14,0)</f>
        <v>0</v>
      </c>
      <c r="R180" s="79">
        <f>VLOOKUP(S171,English!$B$8:$Q$77,15,0)</f>
        <v>0</v>
      </c>
      <c r="S180" s="50">
        <f>VLOOKUP(S171,English!$B$8:$Q$77,16,0)</f>
        <v>0</v>
      </c>
      <c r="V180" s="68"/>
      <c r="W180" s="68"/>
      <c r="X180" s="68"/>
      <c r="Y180" s="68"/>
    </row>
    <row r="181" spans="2:25" ht="27.9" customHeight="1">
      <c r="B181" s="359">
        <v>4</v>
      </c>
      <c r="C181" s="361" t="s">
        <v>5</v>
      </c>
      <c r="D181" s="39" t="s">
        <v>63</v>
      </c>
      <c r="E181" s="80"/>
      <c r="F181" s="78">
        <f>Maths!D$7</f>
        <v>15</v>
      </c>
      <c r="G181" s="78">
        <f>Maths!E$7</f>
        <v>15</v>
      </c>
      <c r="H181" s="78">
        <f>Maths!F$7</f>
        <v>15</v>
      </c>
      <c r="I181" s="78">
        <f>Maths!G$7</f>
        <v>0</v>
      </c>
      <c r="J181" s="78">
        <f>Maths!H$7</f>
        <v>15</v>
      </c>
      <c r="K181" s="78">
        <f>Maths!I$7</f>
        <v>10</v>
      </c>
      <c r="L181" s="78">
        <f>Maths!J$7</f>
        <v>0</v>
      </c>
      <c r="M181" s="78">
        <f>Maths!K$7</f>
        <v>70</v>
      </c>
      <c r="N181" s="78">
        <f>Maths!L$7</f>
        <v>5</v>
      </c>
      <c r="O181" s="78">
        <f>Maths!M$7</f>
        <v>5</v>
      </c>
      <c r="P181" s="78">
        <f>Maths!N$7</f>
        <v>20</v>
      </c>
      <c r="Q181" s="78">
        <f>Maths!O$7</f>
        <v>30</v>
      </c>
      <c r="R181" s="78">
        <f>Maths!P$7</f>
        <v>100</v>
      </c>
      <c r="S181" s="78">
        <f>Maths!Q$7</f>
        <v>0</v>
      </c>
      <c r="V181" s="68"/>
      <c r="W181" s="68"/>
      <c r="X181" s="68"/>
      <c r="Y181" s="68"/>
    </row>
    <row r="182" spans="2:25" ht="27.9" customHeight="1" thickBot="1">
      <c r="B182" s="360"/>
      <c r="C182" s="362"/>
      <c r="D182" s="40" t="s">
        <v>64</v>
      </c>
      <c r="E182" s="81"/>
      <c r="F182" s="50">
        <f>VLOOKUP(S171,Maths!$B$8:$Q$77,3,0)</f>
        <v>0</v>
      </c>
      <c r="G182" s="50">
        <f>VLOOKUP(S171,Maths!$B$8:$Q$77,4,0)</f>
        <v>0</v>
      </c>
      <c r="H182" s="50">
        <f>VLOOKUP(S171,Maths!$B$8:$Q$77,5,0)</f>
        <v>0</v>
      </c>
      <c r="I182" s="50">
        <f>VLOOKUP(S171,Maths!$B$8:$Q$77,6,0)</f>
        <v>0</v>
      </c>
      <c r="J182" s="50">
        <f>VLOOKUP(S171,Maths!$B$8:$Q$77,7,0)</f>
        <v>0</v>
      </c>
      <c r="K182" s="50">
        <f>VLOOKUP(S171,Maths!$B$8:$Q$77,8,0)</f>
        <v>0</v>
      </c>
      <c r="L182" s="50">
        <f>VLOOKUP(S171,Maths!$B$8:$Q$77,9,0)</f>
        <v>0</v>
      </c>
      <c r="M182" s="50">
        <f>VLOOKUP(S171,Maths!$B$8:$Q$77,10,0)</f>
        <v>0</v>
      </c>
      <c r="N182" s="50">
        <f>VLOOKUP(S171,Maths!$B$8:$Q$77,11,0)</f>
        <v>0</v>
      </c>
      <c r="O182" s="50">
        <f>VLOOKUP(S171,Maths!$B$8:$Q$77,12,0)</f>
        <v>0</v>
      </c>
      <c r="P182" s="50">
        <f>VLOOKUP(S171,Maths!$B$8:$Q$77,13,0)</f>
        <v>0</v>
      </c>
      <c r="Q182" s="50">
        <f>VLOOKUP(S171,Maths!$B$8:$Q$77,14,0)</f>
        <v>0</v>
      </c>
      <c r="R182" s="79">
        <f>VLOOKUP(S171,Maths!$B$8:$Q$77,15,0)</f>
        <v>0</v>
      </c>
      <c r="S182" s="50">
        <f>VLOOKUP(S171,Maths!$B$8:$Q$77,16,0)</f>
        <v>0</v>
      </c>
      <c r="V182" s="68"/>
      <c r="W182" s="68"/>
      <c r="X182" s="68"/>
      <c r="Y182" s="68"/>
    </row>
    <row r="183" spans="2:25" ht="27.9" customHeight="1">
      <c r="B183" s="359">
        <v>5</v>
      </c>
      <c r="C183" s="361" t="s">
        <v>6</v>
      </c>
      <c r="D183" s="39" t="s">
        <v>63</v>
      </c>
      <c r="E183" s="80"/>
      <c r="F183" s="78">
        <f>Sci!D$7</f>
        <v>15</v>
      </c>
      <c r="G183" s="78">
        <f>Sci!E$7</f>
        <v>15</v>
      </c>
      <c r="H183" s="78">
        <f>Sci!F$7</f>
        <v>15</v>
      </c>
      <c r="I183" s="78">
        <f>Sci!G$7</f>
        <v>0</v>
      </c>
      <c r="J183" s="78">
        <f>Sci!H$7</f>
        <v>15</v>
      </c>
      <c r="K183" s="78">
        <f>Sci!I$7</f>
        <v>10</v>
      </c>
      <c r="L183" s="78">
        <f>Sci!J$7</f>
        <v>0</v>
      </c>
      <c r="M183" s="78">
        <f>Sci!K$7</f>
        <v>70</v>
      </c>
      <c r="N183" s="78">
        <f>Sci!L$7</f>
        <v>5</v>
      </c>
      <c r="O183" s="78">
        <f>Sci!M$7</f>
        <v>5</v>
      </c>
      <c r="P183" s="78">
        <f>Sci!N$7</f>
        <v>20</v>
      </c>
      <c r="Q183" s="78">
        <f>Sci!O$7</f>
        <v>30</v>
      </c>
      <c r="R183" s="78">
        <f>Sci!P$7</f>
        <v>100</v>
      </c>
      <c r="S183" s="78">
        <f>Sci!Q$7</f>
        <v>0</v>
      </c>
      <c r="V183" s="68"/>
      <c r="W183" s="68"/>
      <c r="X183" s="68"/>
      <c r="Y183" s="68"/>
    </row>
    <row r="184" spans="2:25" ht="27.9" customHeight="1" thickBot="1">
      <c r="B184" s="360"/>
      <c r="C184" s="362"/>
      <c r="D184" s="40" t="s">
        <v>64</v>
      </c>
      <c r="E184" s="81"/>
      <c r="F184" s="50">
        <f>VLOOKUP(S171,Sci!$B$8:$Q$77,3,0)</f>
        <v>0</v>
      </c>
      <c r="G184" s="50">
        <f>VLOOKUP(S171,Sci!$B$8:$Q$77,4,0)</f>
        <v>0</v>
      </c>
      <c r="H184" s="50">
        <f>VLOOKUP(S171,Sci!$B$8:$Q$77,5,0)</f>
        <v>0</v>
      </c>
      <c r="I184" s="50">
        <f>VLOOKUP(S171,Sci!$B$8:$Q$77,6,0)</f>
        <v>0</v>
      </c>
      <c r="J184" s="50">
        <f>VLOOKUP(S171,Sci!$B$8:$Q$77,7,0)</f>
        <v>0</v>
      </c>
      <c r="K184" s="50">
        <f>VLOOKUP(S171,Sci!$B$8:$Q$77,8,0)</f>
        <v>0</v>
      </c>
      <c r="L184" s="50">
        <f>VLOOKUP(S171,Sci!$B$8:$Q$77,9,0)</f>
        <v>0</v>
      </c>
      <c r="M184" s="50">
        <f>VLOOKUP(S171,Sci!$B$8:$Q$77,10,0)</f>
        <v>0</v>
      </c>
      <c r="N184" s="50">
        <f>VLOOKUP(S171,Sci!$B$8:$Q$77,11,0)</f>
        <v>0</v>
      </c>
      <c r="O184" s="50">
        <f>VLOOKUP(S171,Sci!$B$8:$Q$77,12,0)</f>
        <v>0</v>
      </c>
      <c r="P184" s="50">
        <f>VLOOKUP(S171,Sci!$B$8:$Q$77,13,0)</f>
        <v>0</v>
      </c>
      <c r="Q184" s="50">
        <f>VLOOKUP(S171,Sci!$B$8:$Q$77,14,0)</f>
        <v>0</v>
      </c>
      <c r="R184" s="79">
        <f>VLOOKUP(S171,Sci!$B$8:$Q$77,15,0)</f>
        <v>0</v>
      </c>
      <c r="S184" s="50">
        <f>VLOOKUP(S171,Sci!$B$8:$Q$77,16,0)</f>
        <v>0</v>
      </c>
      <c r="V184" s="68"/>
      <c r="W184" s="68"/>
      <c r="X184" s="68"/>
      <c r="Y184" s="68"/>
    </row>
    <row r="185" spans="2:25" ht="27.9" customHeight="1">
      <c r="B185" s="359">
        <v>6</v>
      </c>
      <c r="C185" s="361" t="s">
        <v>7</v>
      </c>
      <c r="D185" s="39" t="s">
        <v>63</v>
      </c>
      <c r="E185" s="80"/>
      <c r="F185" s="78">
        <f>Sco!D$7</f>
        <v>15</v>
      </c>
      <c r="G185" s="78">
        <f>Sco!E$7</f>
        <v>15</v>
      </c>
      <c r="H185" s="78">
        <f>Sco!F$7</f>
        <v>15</v>
      </c>
      <c r="I185" s="78">
        <f>Sco!G$7</f>
        <v>0</v>
      </c>
      <c r="J185" s="78">
        <f>Sco!H$7</f>
        <v>15</v>
      </c>
      <c r="K185" s="78">
        <f>Sco!I$7</f>
        <v>10</v>
      </c>
      <c r="L185" s="78">
        <f>Sco!J$7</f>
        <v>0</v>
      </c>
      <c r="M185" s="78">
        <f>Sco!K$7</f>
        <v>70</v>
      </c>
      <c r="N185" s="78">
        <f>Sco!L$7</f>
        <v>5</v>
      </c>
      <c r="O185" s="78">
        <f>Sco!M$7</f>
        <v>5</v>
      </c>
      <c r="P185" s="78">
        <f>Sco!N$7</f>
        <v>20</v>
      </c>
      <c r="Q185" s="78">
        <f>Sco!O$7</f>
        <v>30</v>
      </c>
      <c r="R185" s="78">
        <f>Sco!P$7</f>
        <v>100</v>
      </c>
      <c r="S185" s="78">
        <f>Sco!Q$7</f>
        <v>0</v>
      </c>
      <c r="V185" s="68"/>
      <c r="W185" s="68"/>
      <c r="X185" s="68"/>
      <c r="Y185" s="68"/>
    </row>
    <row r="186" spans="2:25" ht="27.9" customHeight="1" thickBot="1">
      <c r="B186" s="360"/>
      <c r="C186" s="362"/>
      <c r="D186" s="40" t="s">
        <v>64</v>
      </c>
      <c r="E186" s="81"/>
      <c r="F186" s="50">
        <f>VLOOKUP(S171,Sco!$B$8:$Q$77,3,0)</f>
        <v>0</v>
      </c>
      <c r="G186" s="50">
        <f>VLOOKUP(S171,Sco!$B$8:$Q$77,4,0)</f>
        <v>0</v>
      </c>
      <c r="H186" s="50">
        <f>VLOOKUP(S171,Sco!$B$8:$Q$77,5,0)</f>
        <v>0</v>
      </c>
      <c r="I186" s="50">
        <f>VLOOKUP(S171,Sco!$B$8:$Q$77,6,0)</f>
        <v>0</v>
      </c>
      <c r="J186" s="50">
        <f>VLOOKUP(S171,Sco!$B$8:$Q$77,7,0)</f>
        <v>0</v>
      </c>
      <c r="K186" s="50">
        <f>VLOOKUP(S171,Sco!$B$8:$Q$77,8,0)</f>
        <v>0</v>
      </c>
      <c r="L186" s="50">
        <f>VLOOKUP(S171,Sco!$B$8:$Q$77,9,0)</f>
        <v>0</v>
      </c>
      <c r="M186" s="50">
        <f>VLOOKUP(S171,Sco!$B$8:$Q$77,10,0)</f>
        <v>0</v>
      </c>
      <c r="N186" s="50">
        <f>VLOOKUP(S171,Sco!$B$8:$Q$77,11,0)</f>
        <v>0</v>
      </c>
      <c r="O186" s="50">
        <f>VLOOKUP(S171,Sco!$B$8:$Q$77,12,0)</f>
        <v>0</v>
      </c>
      <c r="P186" s="50">
        <f>VLOOKUP(S171,Sco!$B$8:$Q$77,13,0)</f>
        <v>0</v>
      </c>
      <c r="Q186" s="50">
        <f>VLOOKUP(S171,Sco!$B$8:$Q$77,14,0)</f>
        <v>0</v>
      </c>
      <c r="R186" s="79">
        <f>VLOOKUP(S171,Sco!$B$8:$Q$77,15,0)</f>
        <v>0</v>
      </c>
      <c r="S186" s="50">
        <f>VLOOKUP(S171,Sco!$B$8:$Q$77,16,0)</f>
        <v>0</v>
      </c>
      <c r="V186" s="68"/>
      <c r="W186" s="68"/>
      <c r="X186" s="68"/>
      <c r="Y186" s="68"/>
    </row>
    <row r="187" spans="2:25" ht="27.9" customHeight="1">
      <c r="B187" s="359">
        <v>7</v>
      </c>
      <c r="C187" s="361" t="s">
        <v>8</v>
      </c>
      <c r="D187" s="39" t="s">
        <v>63</v>
      </c>
      <c r="E187" s="80"/>
      <c r="F187" s="78">
        <f>Kala!D$7</f>
        <v>20</v>
      </c>
      <c r="G187" s="78">
        <f>Kala!E$7</f>
        <v>40</v>
      </c>
      <c r="H187" s="78">
        <f>Kala!F$7</f>
        <v>20</v>
      </c>
      <c r="I187" s="78">
        <f>Kala!G$7</f>
        <v>0</v>
      </c>
      <c r="J187" s="78">
        <f>Kala!H$7</f>
        <v>0</v>
      </c>
      <c r="K187" s="78">
        <f>Kala!I$7</f>
        <v>20</v>
      </c>
      <c r="L187" s="78">
        <f>Kala!J$7</f>
        <v>0</v>
      </c>
      <c r="M187" s="78">
        <f>Kala!K$7</f>
        <v>100</v>
      </c>
      <c r="N187" s="363"/>
      <c r="O187" s="364"/>
      <c r="P187" s="364"/>
      <c r="Q187" s="365"/>
      <c r="R187" s="82">
        <f t="shared" ref="R187:R192" si="6">M187</f>
        <v>100</v>
      </c>
      <c r="S187" s="83"/>
    </row>
    <row r="188" spans="2:25" ht="27.9" customHeight="1" thickBot="1">
      <c r="B188" s="360"/>
      <c r="C188" s="362"/>
      <c r="D188" s="40" t="s">
        <v>64</v>
      </c>
      <c r="E188" s="81"/>
      <c r="F188" s="50">
        <f>VLOOKUP(S171,Kala!$B$8:$Q$77,3,0)</f>
        <v>0</v>
      </c>
      <c r="G188" s="50">
        <f>VLOOKUP(S171,Kala!$B$8:$Q$77,4,0)</f>
        <v>0</v>
      </c>
      <c r="H188" s="50">
        <f>VLOOKUP(S171,Kala!$B$8:$Q$77,5,0)</f>
        <v>0</v>
      </c>
      <c r="I188" s="50">
        <f>VLOOKUP(S171,Kala!$B$8:$Q$77,6,0)</f>
        <v>0</v>
      </c>
      <c r="J188" s="50">
        <f>VLOOKUP(S171,Kala!$B$8:$Q$77,7,0)</f>
        <v>0</v>
      </c>
      <c r="K188" s="50">
        <f>VLOOKUP(S171,Kala!$B$8:$Q$77,8,0)</f>
        <v>0</v>
      </c>
      <c r="L188" s="50">
        <f>VLOOKUP(S171,Kala!$B$8:$Q$77,9,0)</f>
        <v>0</v>
      </c>
      <c r="M188" s="50">
        <f>VLOOKUP(S171,Kala!$B$8:$Q$77,10,0)</f>
        <v>0</v>
      </c>
      <c r="N188" s="366"/>
      <c r="O188" s="367"/>
      <c r="P188" s="367"/>
      <c r="Q188" s="368"/>
      <c r="R188" s="84">
        <f t="shared" si="6"/>
        <v>0</v>
      </c>
      <c r="S188" s="85" t="str">
        <f>IF(R188&gt;=91,"अ१",IF(R188&gt;=81,"अ२",IF(R188&gt;=71,"ब१",IF(R188&gt;=61,"ब२",IF(R188&gt;=51,"क१",IF(R188&gt;=41,"क२",IF(R188&gt;=33,"ड",IF(R188&gt;=21,"ई१",IF(R188&gt;=1,"ई२","")))))))))</f>
        <v/>
      </c>
    </row>
    <row r="189" spans="2:25" ht="27.9" customHeight="1">
      <c r="B189" s="359">
        <v>8</v>
      </c>
      <c r="C189" s="361" t="s">
        <v>9</v>
      </c>
      <c r="D189" s="39" t="s">
        <v>63</v>
      </c>
      <c r="E189" s="80"/>
      <c r="F189" s="78">
        <f>Karya!D$7</f>
        <v>20</v>
      </c>
      <c r="G189" s="78">
        <f>Karya!E$7</f>
        <v>40</v>
      </c>
      <c r="H189" s="78">
        <f>Karya!F$7</f>
        <v>20</v>
      </c>
      <c r="I189" s="78">
        <f>Karya!G$7</f>
        <v>0</v>
      </c>
      <c r="J189" s="78">
        <f>Karya!H$7</f>
        <v>0</v>
      </c>
      <c r="K189" s="78">
        <f>Karya!I$7</f>
        <v>20</v>
      </c>
      <c r="L189" s="78">
        <f>Karya!J$7</f>
        <v>0</v>
      </c>
      <c r="M189" s="78">
        <f>Karya!K$7</f>
        <v>100</v>
      </c>
      <c r="N189" s="363"/>
      <c r="O189" s="364"/>
      <c r="P189" s="364"/>
      <c r="Q189" s="365"/>
      <c r="R189" s="82">
        <f t="shared" si="6"/>
        <v>100</v>
      </c>
      <c r="S189" s="83"/>
    </row>
    <row r="190" spans="2:25" ht="27.9" customHeight="1" thickBot="1">
      <c r="B190" s="360"/>
      <c r="C190" s="362"/>
      <c r="D190" s="40" t="s">
        <v>64</v>
      </c>
      <c r="E190" s="81"/>
      <c r="F190" s="50">
        <f>VLOOKUP(S171,Karya!$B$8:$Q$77,3,0)</f>
        <v>0</v>
      </c>
      <c r="G190" s="50">
        <f>VLOOKUP(S171,Karya!$B$8:$Q$77,4,0)</f>
        <v>0</v>
      </c>
      <c r="H190" s="50">
        <f>VLOOKUP(S171,Karya!$B$8:$Q$77,5,0)</f>
        <v>0</v>
      </c>
      <c r="I190" s="50">
        <f>VLOOKUP(S171,Karya!$B$8:$Q$77,6,0)</f>
        <v>0</v>
      </c>
      <c r="J190" s="50">
        <f>VLOOKUP(S171,Karya!$B$8:$Q$77,7,0)</f>
        <v>0</v>
      </c>
      <c r="K190" s="50">
        <f>VLOOKUP(S171,Karya!$B$8:$Q$77,8,0)</f>
        <v>0</v>
      </c>
      <c r="L190" s="50">
        <f>VLOOKUP(S171,Karya!$B$8:$Q$77,9,0)</f>
        <v>0</v>
      </c>
      <c r="M190" s="50">
        <f>VLOOKUP(S171,Karya!$B$8:$Q$77,10,0)</f>
        <v>0</v>
      </c>
      <c r="N190" s="366"/>
      <c r="O190" s="367"/>
      <c r="P190" s="367"/>
      <c r="Q190" s="368"/>
      <c r="R190" s="84">
        <f t="shared" si="6"/>
        <v>0</v>
      </c>
      <c r="S190" s="85" t="str">
        <f>IF(R190&gt;=91,"अ१",IF(R190&gt;=81,"अ२",IF(R190&gt;=71,"ब१",IF(R190&gt;=61,"ब२",IF(R190&gt;=51,"क१",IF(R190&gt;=41,"क२",IF(R190&gt;=33,"ड",IF(R190&gt;=21,"ई१",IF(R190&gt;=1,"ई२","")))))))))</f>
        <v/>
      </c>
    </row>
    <row r="191" spans="2:25" ht="27.9" customHeight="1">
      <c r="B191" s="359">
        <v>9</v>
      </c>
      <c r="C191" s="361" t="s">
        <v>10</v>
      </c>
      <c r="D191" s="39" t="s">
        <v>63</v>
      </c>
      <c r="E191" s="80"/>
      <c r="F191" s="78">
        <f>Shashi!D$7</f>
        <v>20</v>
      </c>
      <c r="G191" s="78">
        <f>Shashi!E$7</f>
        <v>40</v>
      </c>
      <c r="H191" s="78">
        <f>Shashi!F$7</f>
        <v>20</v>
      </c>
      <c r="I191" s="78">
        <f>Shashi!G$7</f>
        <v>0</v>
      </c>
      <c r="J191" s="78">
        <f>Shashi!H$7</f>
        <v>0</v>
      </c>
      <c r="K191" s="78">
        <f>Shashi!I$7</f>
        <v>20</v>
      </c>
      <c r="L191" s="78">
        <f>Shashi!J$7</f>
        <v>0</v>
      </c>
      <c r="M191" s="78">
        <f>Shashi!K$7</f>
        <v>100</v>
      </c>
      <c r="N191" s="363"/>
      <c r="O191" s="364"/>
      <c r="P191" s="364"/>
      <c r="Q191" s="365"/>
      <c r="R191" s="82">
        <f t="shared" si="6"/>
        <v>100</v>
      </c>
      <c r="S191" s="83"/>
    </row>
    <row r="192" spans="2:25" ht="27.9" customHeight="1" thickBot="1">
      <c r="B192" s="360"/>
      <c r="C192" s="362"/>
      <c r="D192" s="40" t="s">
        <v>64</v>
      </c>
      <c r="E192" s="81"/>
      <c r="F192" s="50">
        <f>VLOOKUP(S171,Shashi!$B$8:$Q$77,3,0)</f>
        <v>0</v>
      </c>
      <c r="G192" s="50">
        <f>VLOOKUP(S171,Shashi!$B$8:$Q$77,4,0)</f>
        <v>0</v>
      </c>
      <c r="H192" s="50">
        <f>VLOOKUP(S171,Shashi!$B$8:$Q$77,5,0)</f>
        <v>0</v>
      </c>
      <c r="I192" s="50">
        <f>VLOOKUP(S171,Shashi!$B$8:$Q$77,6,0)</f>
        <v>0</v>
      </c>
      <c r="J192" s="50">
        <f>VLOOKUP(S171,Shashi!$B$8:$Q$77,7,0)</f>
        <v>0</v>
      </c>
      <c r="K192" s="50">
        <f>VLOOKUP(S171,Shashi!$B$8:$Q$77,8,0)</f>
        <v>0</v>
      </c>
      <c r="L192" s="50">
        <f>VLOOKUP(S171,Shashi!$B$8:$Q$77,9,0)</f>
        <v>0</v>
      </c>
      <c r="M192" s="50">
        <f>VLOOKUP(S171,Shashi!$B$8:$Q$77,10,0)</f>
        <v>0</v>
      </c>
      <c r="N192" s="366"/>
      <c r="O192" s="367"/>
      <c r="P192" s="367"/>
      <c r="Q192" s="368"/>
      <c r="R192" s="84">
        <f t="shared" si="6"/>
        <v>0</v>
      </c>
      <c r="S192" s="85" t="str">
        <f>IF(R192&gt;=91,"अ१",IF(R192&gt;=81,"अ२",IF(R192&gt;=71,"ब१",IF(R192&gt;=61,"ब२",IF(R192&gt;=51,"क१",IF(R192&gt;=41,"क२",IF(R192&gt;=33,"ड",IF(R192&gt;=21,"ई१",IF(R192&gt;=1,"ई२","")))))))))</f>
        <v/>
      </c>
    </row>
    <row r="193" spans="2:25" ht="27.9" customHeight="1" thickBot="1">
      <c r="B193" s="369"/>
      <c r="C193" s="370"/>
      <c r="D193" s="370"/>
      <c r="E193" s="370"/>
      <c r="F193" s="370"/>
      <c r="G193" s="370"/>
      <c r="H193" s="370"/>
      <c r="I193" s="370"/>
      <c r="J193" s="370"/>
      <c r="K193" s="370"/>
      <c r="L193" s="370"/>
      <c r="M193" s="370"/>
      <c r="N193" s="370"/>
      <c r="O193" s="370"/>
      <c r="P193" s="370"/>
      <c r="Q193" s="370"/>
      <c r="R193" s="370"/>
      <c r="S193" s="371"/>
      <c r="V193" s="68"/>
      <c r="W193" s="68"/>
      <c r="X193" s="68"/>
      <c r="Y193" s="68"/>
    </row>
    <row r="194" spans="2:25" ht="27.9" customHeight="1">
      <c r="B194" s="41"/>
      <c r="C194" s="42"/>
      <c r="D194" s="43"/>
      <c r="N194" s="45"/>
      <c r="O194" s="45"/>
      <c r="P194" s="45"/>
      <c r="Q194" s="45"/>
      <c r="S194" s="46"/>
      <c r="V194" s="68"/>
      <c r="W194" s="68"/>
      <c r="X194" s="68"/>
      <c r="Y194" s="68"/>
    </row>
    <row r="195" spans="2:25" ht="27.9" customHeight="1">
      <c r="B195" s="372" t="s">
        <v>66</v>
      </c>
      <c r="C195" s="373"/>
      <c r="D195" s="373"/>
      <c r="E195" s="373"/>
      <c r="F195" s="373"/>
      <c r="G195" s="374" t="s">
        <v>67</v>
      </c>
      <c r="H195" s="374"/>
      <c r="I195" s="374"/>
      <c r="J195" s="374"/>
      <c r="K195" s="374"/>
      <c r="L195" s="374"/>
      <c r="M195" s="374"/>
      <c r="N195" s="375" t="s">
        <v>68</v>
      </c>
      <c r="O195" s="375"/>
      <c r="P195" s="375"/>
      <c r="Q195" s="375"/>
      <c r="R195" s="375"/>
      <c r="S195" s="376"/>
      <c r="V195" s="68"/>
      <c r="W195" s="68"/>
      <c r="X195" s="68"/>
      <c r="Y195" s="68"/>
    </row>
    <row r="196" spans="2:25" ht="27.9" customHeight="1" thickBot="1">
      <c r="B196" s="377" t="str">
        <f>students!$G$4</f>
        <v xml:space="preserve">श्री. सागर दत्तात्रय शिंदे </v>
      </c>
      <c r="C196" s="378"/>
      <c r="D196" s="378"/>
      <c r="E196" s="378"/>
      <c r="F196" s="378"/>
      <c r="G196" s="379"/>
      <c r="H196" s="379"/>
      <c r="I196" s="379"/>
      <c r="J196" s="379"/>
      <c r="K196" s="379"/>
      <c r="L196" s="379"/>
      <c r="M196" s="379"/>
      <c r="N196" s="380"/>
      <c r="O196" s="380"/>
      <c r="P196" s="380"/>
      <c r="Q196" s="380"/>
      <c r="R196" s="380"/>
      <c r="S196" s="381"/>
      <c r="V196" s="68"/>
      <c r="W196" s="68"/>
      <c r="X196" s="68"/>
      <c r="Y196" s="68"/>
    </row>
    <row r="197" spans="2:25" ht="26.25" customHeight="1">
      <c r="B197" s="402" t="s">
        <v>718</v>
      </c>
      <c r="C197" s="402"/>
      <c r="D197" s="402"/>
      <c r="E197" s="402"/>
      <c r="F197" s="402"/>
      <c r="G197" s="402"/>
      <c r="H197" s="402"/>
      <c r="I197" s="402"/>
      <c r="J197" s="402"/>
      <c r="K197" s="402"/>
      <c r="L197" s="402"/>
      <c r="M197" s="402"/>
      <c r="N197" s="402"/>
      <c r="O197" s="402"/>
      <c r="P197" s="402"/>
      <c r="Q197" s="402"/>
      <c r="R197" s="402"/>
      <c r="S197" s="402"/>
      <c r="V197" s="68"/>
      <c r="W197" s="68"/>
      <c r="X197" s="68"/>
      <c r="Y197" s="68"/>
    </row>
    <row r="198" spans="2:25" ht="24.75" customHeight="1" thickBot="1">
      <c r="B198" s="403" t="s">
        <v>52</v>
      </c>
      <c r="C198" s="403"/>
      <c r="D198" s="403"/>
      <c r="E198" s="404">
        <f>VLOOKUP(S199,students!$B$8:$D$57,3,0)</f>
        <v>0</v>
      </c>
      <c r="F198" s="405"/>
      <c r="G198" s="405"/>
      <c r="H198" s="405"/>
      <c r="I198" s="405"/>
      <c r="J198" s="405"/>
      <c r="K198" s="405"/>
      <c r="L198" s="405"/>
      <c r="M198" s="405"/>
      <c r="N198" s="405"/>
      <c r="O198" s="405"/>
      <c r="P198" s="406" t="s">
        <v>28</v>
      </c>
      <c r="Q198" s="406"/>
      <c r="R198" s="406" t="str">
        <f>students!$M$2</f>
        <v>पहिली</v>
      </c>
      <c r="S198" s="406"/>
      <c r="V198" s="68"/>
      <c r="W198" s="68"/>
      <c r="X198" s="68"/>
      <c r="Y198" s="68"/>
    </row>
    <row r="199" spans="2:25" ht="19.5" customHeight="1" thickBot="1">
      <c r="B199" s="407"/>
      <c r="C199" s="407"/>
      <c r="D199" s="408"/>
      <c r="E199" s="408"/>
      <c r="F199" s="47"/>
      <c r="G199" s="47"/>
      <c r="H199" s="409" t="s">
        <v>33</v>
      </c>
      <c r="I199" s="409"/>
      <c r="J199" s="409"/>
      <c r="K199" s="409"/>
      <c r="L199" s="409"/>
      <c r="M199" s="405">
        <f>[3]students!Y198</f>
        <v>0</v>
      </c>
      <c r="N199" s="405"/>
      <c r="O199" s="405"/>
      <c r="P199" s="406" t="s">
        <v>53</v>
      </c>
      <c r="Q199" s="406"/>
      <c r="R199" s="406"/>
      <c r="S199" s="77">
        <v>8</v>
      </c>
      <c r="V199" s="68"/>
      <c r="W199" s="68"/>
      <c r="X199" s="68"/>
      <c r="Y199" s="68"/>
    </row>
    <row r="200" spans="2:25" ht="21" customHeight="1">
      <c r="B200" s="382" t="s">
        <v>37</v>
      </c>
      <c r="C200" s="361" t="s">
        <v>54</v>
      </c>
      <c r="D200" s="361"/>
      <c r="E200" s="385" t="s">
        <v>55</v>
      </c>
      <c r="F200" s="386"/>
      <c r="G200" s="386"/>
      <c r="H200" s="386"/>
      <c r="I200" s="386"/>
      <c r="J200" s="386"/>
      <c r="K200" s="386"/>
      <c r="L200" s="386"/>
      <c r="M200" s="387"/>
      <c r="N200" s="388" t="s">
        <v>56</v>
      </c>
      <c r="O200" s="389"/>
      <c r="P200" s="389"/>
      <c r="Q200" s="390"/>
      <c r="R200" s="394" t="s">
        <v>69</v>
      </c>
      <c r="S200" s="397" t="s">
        <v>57</v>
      </c>
      <c r="V200" s="68"/>
      <c r="W200" s="68"/>
      <c r="X200" s="68"/>
      <c r="Y200" s="68"/>
    </row>
    <row r="201" spans="2:25" s="1" customFormat="1" ht="73.5" customHeight="1">
      <c r="B201" s="383"/>
      <c r="C201" s="384"/>
      <c r="D201" s="384"/>
      <c r="E201" s="48" t="s">
        <v>58</v>
      </c>
      <c r="F201" s="48" t="s">
        <v>15</v>
      </c>
      <c r="G201" s="48" t="s">
        <v>59</v>
      </c>
      <c r="H201" s="48" t="s">
        <v>17</v>
      </c>
      <c r="I201" s="48" t="s">
        <v>18</v>
      </c>
      <c r="J201" s="48" t="s">
        <v>19</v>
      </c>
      <c r="K201" s="48" t="s">
        <v>20</v>
      </c>
      <c r="L201" s="48" t="s">
        <v>21</v>
      </c>
      <c r="M201" s="49"/>
      <c r="N201" s="391"/>
      <c r="O201" s="392"/>
      <c r="P201" s="392"/>
      <c r="Q201" s="393"/>
      <c r="R201" s="395"/>
      <c r="S201" s="398"/>
      <c r="V201" s="68"/>
      <c r="W201" s="68"/>
      <c r="X201" s="68"/>
      <c r="Y201" s="68"/>
    </row>
    <row r="202" spans="2:25" ht="27.9" customHeight="1" thickBot="1">
      <c r="B202" s="5"/>
      <c r="C202" s="400" t="s">
        <v>60</v>
      </c>
      <c r="D202" s="401"/>
      <c r="E202" s="51">
        <v>1</v>
      </c>
      <c r="F202" s="51">
        <v>2</v>
      </c>
      <c r="G202" s="51">
        <v>3</v>
      </c>
      <c r="H202" s="51">
        <v>4</v>
      </c>
      <c r="I202" s="51">
        <v>5</v>
      </c>
      <c r="J202" s="51">
        <v>6</v>
      </c>
      <c r="K202" s="51">
        <v>7</v>
      </c>
      <c r="L202" s="51">
        <v>8</v>
      </c>
      <c r="M202" s="50" t="s">
        <v>22</v>
      </c>
      <c r="N202" s="50" t="s">
        <v>23</v>
      </c>
      <c r="O202" s="50" t="s">
        <v>61</v>
      </c>
      <c r="P202" s="50" t="s">
        <v>25</v>
      </c>
      <c r="Q202" s="50" t="s">
        <v>62</v>
      </c>
      <c r="R202" s="396"/>
      <c r="S202" s="399"/>
      <c r="V202" s="68"/>
      <c r="W202" s="68"/>
      <c r="X202" s="68"/>
      <c r="Y202" s="68"/>
    </row>
    <row r="203" spans="2:25" ht="27.9" customHeight="1">
      <c r="B203" s="359">
        <v>1</v>
      </c>
      <c r="C203" s="361" t="s">
        <v>2</v>
      </c>
      <c r="D203" s="39" t="s">
        <v>63</v>
      </c>
      <c r="E203" s="80"/>
      <c r="F203" s="78">
        <f>Marathi!D$7</f>
        <v>15</v>
      </c>
      <c r="G203" s="78">
        <f>Marathi!E$7</f>
        <v>15</v>
      </c>
      <c r="H203" s="78">
        <f>Marathi!F$7</f>
        <v>15</v>
      </c>
      <c r="I203" s="78">
        <f>Marathi!G$7</f>
        <v>0</v>
      </c>
      <c r="J203" s="78">
        <f>Marathi!H$7</f>
        <v>15</v>
      </c>
      <c r="K203" s="78">
        <f>Marathi!I$7</f>
        <v>10</v>
      </c>
      <c r="L203" s="78">
        <f>Marathi!J$7</f>
        <v>0</v>
      </c>
      <c r="M203" s="78">
        <f>Marathi!K$7</f>
        <v>70</v>
      </c>
      <c r="N203" s="78">
        <f>Marathi!L$7</f>
        <v>5</v>
      </c>
      <c r="O203" s="78">
        <f>Marathi!M$7</f>
        <v>5</v>
      </c>
      <c r="P203" s="78">
        <f>Marathi!N$7</f>
        <v>20</v>
      </c>
      <c r="Q203" s="78">
        <f>Marathi!O$7</f>
        <v>30</v>
      </c>
      <c r="R203" s="78">
        <f>Marathi!P$7</f>
        <v>100</v>
      </c>
      <c r="S203" s="78">
        <f>Marathi!Q$7</f>
        <v>0</v>
      </c>
      <c r="V203" s="68"/>
      <c r="W203" s="68"/>
      <c r="X203" s="68"/>
      <c r="Y203" s="68"/>
    </row>
    <row r="204" spans="2:25" ht="27.9" customHeight="1" thickBot="1">
      <c r="B204" s="360"/>
      <c r="C204" s="362"/>
      <c r="D204" s="40" t="s">
        <v>64</v>
      </c>
      <c r="E204" s="81"/>
      <c r="F204" s="50">
        <f>VLOOKUP(S199,Marathi!$B$8:$Q$77,3,0)</f>
        <v>0</v>
      </c>
      <c r="G204" s="50">
        <f>VLOOKUP(S199,Marathi!$B$8:$Q$77,4,0)</f>
        <v>0</v>
      </c>
      <c r="H204" s="50">
        <f>VLOOKUP(S199,Marathi!$B$8:$Q$77,5,0)</f>
        <v>0</v>
      </c>
      <c r="I204" s="50">
        <f>VLOOKUP(S199,Marathi!$B$8:$Q$77,6,0)</f>
        <v>0</v>
      </c>
      <c r="J204" s="50">
        <f>VLOOKUP(S199,Marathi!$B$8:$Q$77,7,0)</f>
        <v>0</v>
      </c>
      <c r="K204" s="50">
        <f>VLOOKUP(S199,Marathi!$B$8:$Q$77,8,0)</f>
        <v>0</v>
      </c>
      <c r="L204" s="50">
        <f>VLOOKUP(S199,Marathi!$B$8:$Q$77,9,0)</f>
        <v>0</v>
      </c>
      <c r="M204" s="50">
        <f>VLOOKUP(S199,Marathi!$B$8:$Q$77,10,0)</f>
        <v>0</v>
      </c>
      <c r="N204" s="50">
        <f>VLOOKUP(S199,Marathi!$B$8:$Q$77,11,0)</f>
        <v>0</v>
      </c>
      <c r="O204" s="50">
        <f>VLOOKUP(S199,Marathi!$B$8:$Q$77,12,0)</f>
        <v>0</v>
      </c>
      <c r="P204" s="50">
        <f>VLOOKUP(S199,Marathi!$B$8:$Q$77,13,0)</f>
        <v>0</v>
      </c>
      <c r="Q204" s="50">
        <f>VLOOKUP(S199,Marathi!$B$8:$Q$77,14,0)</f>
        <v>0</v>
      </c>
      <c r="R204" s="79">
        <f>VLOOKUP(S199,Marathi!$B$8:$Q$77,15,0)</f>
        <v>0</v>
      </c>
      <c r="S204" s="79">
        <f>VLOOKUP(S199,Marathi!$B$8:$Q$77,16,0)</f>
        <v>0</v>
      </c>
      <c r="V204" s="68"/>
      <c r="W204" s="68"/>
      <c r="X204" s="68"/>
      <c r="Y204" s="68"/>
    </row>
    <row r="205" spans="2:25" ht="27.9" customHeight="1">
      <c r="B205" s="359">
        <v>2</v>
      </c>
      <c r="C205" s="361" t="s">
        <v>3</v>
      </c>
      <c r="D205" s="39" t="s">
        <v>63</v>
      </c>
      <c r="E205" s="80"/>
      <c r="F205" s="78">
        <f>Hindi!D$7</f>
        <v>15</v>
      </c>
      <c r="G205" s="78">
        <f>Hindi!E$7</f>
        <v>15</v>
      </c>
      <c r="H205" s="78">
        <f>Hindi!F$7</f>
        <v>15</v>
      </c>
      <c r="I205" s="78">
        <f>Hindi!G$7</f>
        <v>0</v>
      </c>
      <c r="J205" s="78">
        <f>Hindi!H$7</f>
        <v>15</v>
      </c>
      <c r="K205" s="78">
        <f>Hindi!I$7</f>
        <v>10</v>
      </c>
      <c r="L205" s="78">
        <f>Hindi!J$7</f>
        <v>0</v>
      </c>
      <c r="M205" s="78">
        <f>Hindi!K$7</f>
        <v>70</v>
      </c>
      <c r="N205" s="78">
        <f>Hindi!L$7</f>
        <v>5</v>
      </c>
      <c r="O205" s="78">
        <f>Hindi!M$7</f>
        <v>5</v>
      </c>
      <c r="P205" s="78">
        <f>Hindi!N$7</f>
        <v>20</v>
      </c>
      <c r="Q205" s="78">
        <f>Hindi!O$7</f>
        <v>30</v>
      </c>
      <c r="R205" s="78">
        <f>Hindi!P$7</f>
        <v>100</v>
      </c>
      <c r="S205" s="78">
        <f>Hindi!Q$7</f>
        <v>0</v>
      </c>
      <c r="V205" s="68"/>
      <c r="W205" s="68"/>
      <c r="X205" s="68"/>
      <c r="Y205" s="68"/>
    </row>
    <row r="206" spans="2:25" ht="27.9" customHeight="1" thickBot="1">
      <c r="B206" s="360"/>
      <c r="C206" s="362"/>
      <c r="D206" s="40" t="s">
        <v>64</v>
      </c>
      <c r="E206" s="81"/>
      <c r="F206" s="50">
        <f>VLOOKUP(S199,Hindi!$B$8:$Q$77,3,0)</f>
        <v>0</v>
      </c>
      <c r="G206" s="50">
        <f>VLOOKUP(S199,Hindi!$B$8:$Q$77,4,0)</f>
        <v>0</v>
      </c>
      <c r="H206" s="50">
        <f>VLOOKUP(S199,Hindi!$B$8:$Q$77,5,0)</f>
        <v>0</v>
      </c>
      <c r="I206" s="50">
        <f>VLOOKUP(S199,Hindi!$B$8:$Q$77,6,0)</f>
        <v>0</v>
      </c>
      <c r="J206" s="50">
        <f>VLOOKUP(S199,Hindi!$B$8:$Q$77,7,0)</f>
        <v>0</v>
      </c>
      <c r="K206" s="50">
        <f>VLOOKUP(S199,Hindi!$B$8:$Q$77,8,0)</f>
        <v>0</v>
      </c>
      <c r="L206" s="50">
        <f>VLOOKUP(S199,Hindi!$B$8:$Q$77,9,0)</f>
        <v>0</v>
      </c>
      <c r="M206" s="50">
        <f>VLOOKUP(S199,Hindi!$B$8:$Q$77,10,0)</f>
        <v>0</v>
      </c>
      <c r="N206" s="50">
        <f>VLOOKUP(S199,Hindi!$B$8:$Q$77,11,0)</f>
        <v>0</v>
      </c>
      <c r="O206" s="50">
        <f>VLOOKUP(S199,Hindi!$B$8:$Q$77,12,0)</f>
        <v>0</v>
      </c>
      <c r="P206" s="50">
        <f>VLOOKUP(S199,Hindi!$B$8:$Q$77,13,0)</f>
        <v>0</v>
      </c>
      <c r="Q206" s="50">
        <f>VLOOKUP(S199,Hindi!$B$8:$Q$77,14,0)</f>
        <v>0</v>
      </c>
      <c r="R206" s="79">
        <f>VLOOKUP(S199,Hindi!$B$8:$Q$77,15,0)</f>
        <v>0</v>
      </c>
      <c r="S206" s="50">
        <f>VLOOKUP(S199,Hindi!$B$8:$Q$77,16,0)</f>
        <v>0</v>
      </c>
      <c r="V206" s="68"/>
      <c r="W206" s="68"/>
      <c r="X206" s="68"/>
      <c r="Y206" s="68"/>
    </row>
    <row r="207" spans="2:25" ht="27.9" customHeight="1">
      <c r="B207" s="359">
        <v>3</v>
      </c>
      <c r="C207" s="361" t="s">
        <v>4</v>
      </c>
      <c r="D207" s="39" t="s">
        <v>63</v>
      </c>
      <c r="E207" s="80"/>
      <c r="F207" s="78">
        <f>English!D$7</f>
        <v>15</v>
      </c>
      <c r="G207" s="78">
        <f>English!E$7</f>
        <v>15</v>
      </c>
      <c r="H207" s="78">
        <f>English!F$7</f>
        <v>15</v>
      </c>
      <c r="I207" s="78">
        <f>English!G$7</f>
        <v>0</v>
      </c>
      <c r="J207" s="78">
        <f>English!H$7</f>
        <v>15</v>
      </c>
      <c r="K207" s="78">
        <f>English!I$7</f>
        <v>10</v>
      </c>
      <c r="L207" s="78">
        <f>English!J$7</f>
        <v>0</v>
      </c>
      <c r="M207" s="78">
        <f>English!K$7</f>
        <v>70</v>
      </c>
      <c r="N207" s="78">
        <f>English!L$7</f>
        <v>5</v>
      </c>
      <c r="O207" s="78">
        <f>English!M$7</f>
        <v>5</v>
      </c>
      <c r="P207" s="78">
        <f>English!N$7</f>
        <v>20</v>
      </c>
      <c r="Q207" s="78">
        <f>English!O$7</f>
        <v>30</v>
      </c>
      <c r="R207" s="78">
        <f>English!P$7</f>
        <v>100</v>
      </c>
      <c r="S207" s="78">
        <f>English!Q$7</f>
        <v>0</v>
      </c>
      <c r="V207" s="68"/>
      <c r="W207" s="68"/>
      <c r="X207" s="68"/>
      <c r="Y207" s="68"/>
    </row>
    <row r="208" spans="2:25" ht="27.9" customHeight="1" thickBot="1">
      <c r="B208" s="360"/>
      <c r="C208" s="362"/>
      <c r="D208" s="40" t="s">
        <v>64</v>
      </c>
      <c r="E208" s="81"/>
      <c r="F208" s="50">
        <f>VLOOKUP(S199,English!$B$8:$Q$77,3,0)</f>
        <v>0</v>
      </c>
      <c r="G208" s="50">
        <f>VLOOKUP(S199,English!$B$8:$Q$77,4,0)</f>
        <v>0</v>
      </c>
      <c r="H208" s="50">
        <f>VLOOKUP(S199,English!$B$8:$Q$77,5,0)</f>
        <v>0</v>
      </c>
      <c r="I208" s="50">
        <f>VLOOKUP(S199,English!$B$8:$Q$77,6,0)</f>
        <v>0</v>
      </c>
      <c r="J208" s="50">
        <f>VLOOKUP(S199,English!$B$8:$Q$77,7,0)</f>
        <v>0</v>
      </c>
      <c r="K208" s="50">
        <f>VLOOKUP(S199,English!$B$8:$Q$77,8,0)</f>
        <v>0</v>
      </c>
      <c r="L208" s="50">
        <f>VLOOKUP(S199,English!$B$8:$Q$77,9,0)</f>
        <v>0</v>
      </c>
      <c r="M208" s="50">
        <f>VLOOKUP(S199,English!$B$8:$Q$77,10,0)</f>
        <v>0</v>
      </c>
      <c r="N208" s="50">
        <f>VLOOKUP(S199,English!$B$8:$Q$77,11,0)</f>
        <v>0</v>
      </c>
      <c r="O208" s="50">
        <f>VLOOKUP(S199,English!$B$8:$Q$77,12,0)</f>
        <v>0</v>
      </c>
      <c r="P208" s="50">
        <f>VLOOKUP(S199,English!$B$8:$Q$77,13,0)</f>
        <v>0</v>
      </c>
      <c r="Q208" s="50">
        <f>VLOOKUP(S199,English!$B$8:$Q$77,14,0)</f>
        <v>0</v>
      </c>
      <c r="R208" s="79">
        <f>VLOOKUP(S199,English!$B$8:$Q$77,15,0)</f>
        <v>0</v>
      </c>
      <c r="S208" s="50">
        <f>VLOOKUP(S199,English!$B$8:$Q$77,16,0)</f>
        <v>0</v>
      </c>
      <c r="V208" s="68"/>
      <c r="W208" s="68"/>
      <c r="X208" s="68"/>
      <c r="Y208" s="68"/>
    </row>
    <row r="209" spans="2:25" ht="27.9" customHeight="1">
      <c r="B209" s="359">
        <v>4</v>
      </c>
      <c r="C209" s="361" t="s">
        <v>5</v>
      </c>
      <c r="D209" s="39" t="s">
        <v>63</v>
      </c>
      <c r="E209" s="80"/>
      <c r="F209" s="78">
        <f>Maths!D$7</f>
        <v>15</v>
      </c>
      <c r="G209" s="78">
        <f>Maths!E$7</f>
        <v>15</v>
      </c>
      <c r="H209" s="78">
        <f>Maths!F$7</f>
        <v>15</v>
      </c>
      <c r="I209" s="78">
        <f>Maths!G$7</f>
        <v>0</v>
      </c>
      <c r="J209" s="78">
        <f>Maths!H$7</f>
        <v>15</v>
      </c>
      <c r="K209" s="78">
        <f>Maths!I$7</f>
        <v>10</v>
      </c>
      <c r="L209" s="78">
        <f>Maths!J$7</f>
        <v>0</v>
      </c>
      <c r="M209" s="78">
        <f>Maths!K$7</f>
        <v>70</v>
      </c>
      <c r="N209" s="78">
        <f>Maths!L$7</f>
        <v>5</v>
      </c>
      <c r="O209" s="78">
        <f>Maths!M$7</f>
        <v>5</v>
      </c>
      <c r="P209" s="78">
        <f>Maths!N$7</f>
        <v>20</v>
      </c>
      <c r="Q209" s="78">
        <f>Maths!O$7</f>
        <v>30</v>
      </c>
      <c r="R209" s="78">
        <f>Maths!P$7</f>
        <v>100</v>
      </c>
      <c r="S209" s="78">
        <f>Maths!Q$7</f>
        <v>0</v>
      </c>
      <c r="V209" s="68"/>
      <c r="W209" s="68"/>
      <c r="X209" s="68"/>
      <c r="Y209" s="68"/>
    </row>
    <row r="210" spans="2:25" ht="27.9" customHeight="1" thickBot="1">
      <c r="B210" s="360"/>
      <c r="C210" s="362"/>
      <c r="D210" s="40" t="s">
        <v>64</v>
      </c>
      <c r="E210" s="81"/>
      <c r="F210" s="50">
        <f>VLOOKUP(S199,Maths!$B$8:$Q$77,3,0)</f>
        <v>0</v>
      </c>
      <c r="G210" s="50">
        <f>VLOOKUP(S199,Maths!$B$8:$Q$77,4,0)</f>
        <v>0</v>
      </c>
      <c r="H210" s="50">
        <f>VLOOKUP(S199,Maths!$B$8:$Q$77,5,0)</f>
        <v>0</v>
      </c>
      <c r="I210" s="50">
        <f>VLOOKUP(S199,Maths!$B$8:$Q$77,6,0)</f>
        <v>0</v>
      </c>
      <c r="J210" s="50">
        <f>VLOOKUP(S199,Maths!$B$8:$Q$77,7,0)</f>
        <v>0</v>
      </c>
      <c r="K210" s="50">
        <f>VLOOKUP(S199,Maths!$B$8:$Q$77,8,0)</f>
        <v>0</v>
      </c>
      <c r="L210" s="50">
        <f>VLOOKUP(S199,Maths!$B$8:$Q$77,9,0)</f>
        <v>0</v>
      </c>
      <c r="M210" s="50">
        <f>VLOOKUP(S199,Maths!$B$8:$Q$77,10,0)</f>
        <v>0</v>
      </c>
      <c r="N210" s="50">
        <f>VLOOKUP(S199,Maths!$B$8:$Q$77,11,0)</f>
        <v>0</v>
      </c>
      <c r="O210" s="50">
        <f>VLOOKUP(S199,Maths!$B$8:$Q$77,12,0)</f>
        <v>0</v>
      </c>
      <c r="P210" s="50">
        <f>VLOOKUP(S199,Maths!$B$8:$Q$77,13,0)</f>
        <v>0</v>
      </c>
      <c r="Q210" s="50">
        <f>VLOOKUP(S199,Maths!$B$8:$Q$77,14,0)</f>
        <v>0</v>
      </c>
      <c r="R210" s="79">
        <f>VLOOKUP(S199,Maths!$B$8:$Q$77,15,0)</f>
        <v>0</v>
      </c>
      <c r="S210" s="50">
        <f>VLOOKUP(S199,Maths!$B$8:$Q$77,16,0)</f>
        <v>0</v>
      </c>
      <c r="V210" s="68"/>
      <c r="W210" s="68"/>
      <c r="X210" s="68"/>
      <c r="Y210" s="68"/>
    </row>
    <row r="211" spans="2:25" ht="27.9" customHeight="1">
      <c r="B211" s="359">
        <v>5</v>
      </c>
      <c r="C211" s="361" t="s">
        <v>6</v>
      </c>
      <c r="D211" s="39" t="s">
        <v>63</v>
      </c>
      <c r="E211" s="80"/>
      <c r="F211" s="78">
        <f>Sci!D$7</f>
        <v>15</v>
      </c>
      <c r="G211" s="78">
        <f>Sci!E$7</f>
        <v>15</v>
      </c>
      <c r="H211" s="78">
        <f>Sci!F$7</f>
        <v>15</v>
      </c>
      <c r="I211" s="78">
        <f>Sci!G$7</f>
        <v>0</v>
      </c>
      <c r="J211" s="78">
        <f>Sci!H$7</f>
        <v>15</v>
      </c>
      <c r="K211" s="78">
        <f>Sci!I$7</f>
        <v>10</v>
      </c>
      <c r="L211" s="78">
        <f>Sci!J$7</f>
        <v>0</v>
      </c>
      <c r="M211" s="78">
        <f>Sci!K$7</f>
        <v>70</v>
      </c>
      <c r="N211" s="78">
        <f>Sci!L$7</f>
        <v>5</v>
      </c>
      <c r="O211" s="78">
        <f>Sci!M$7</f>
        <v>5</v>
      </c>
      <c r="P211" s="78">
        <f>Sci!N$7</f>
        <v>20</v>
      </c>
      <c r="Q211" s="78">
        <f>Sci!O$7</f>
        <v>30</v>
      </c>
      <c r="R211" s="78">
        <f>Sci!P$7</f>
        <v>100</v>
      </c>
      <c r="S211" s="78">
        <f>Sci!Q$7</f>
        <v>0</v>
      </c>
      <c r="V211" s="68"/>
      <c r="W211" s="68"/>
      <c r="X211" s="68"/>
      <c r="Y211" s="68"/>
    </row>
    <row r="212" spans="2:25" ht="27.9" customHeight="1" thickBot="1">
      <c r="B212" s="360"/>
      <c r="C212" s="362"/>
      <c r="D212" s="40" t="s">
        <v>64</v>
      </c>
      <c r="E212" s="81"/>
      <c r="F212" s="50">
        <f>VLOOKUP(S199,Sci!$B$8:$Q$77,3,0)</f>
        <v>0</v>
      </c>
      <c r="G212" s="50">
        <f>VLOOKUP(S199,Sci!$B$8:$Q$77,4,0)</f>
        <v>0</v>
      </c>
      <c r="H212" s="50">
        <f>VLOOKUP(S199,Sci!$B$8:$Q$77,5,0)</f>
        <v>0</v>
      </c>
      <c r="I212" s="50">
        <f>VLOOKUP(S199,Sci!$B$8:$Q$77,6,0)</f>
        <v>0</v>
      </c>
      <c r="J212" s="50">
        <f>VLOOKUP(S199,Sci!$B$8:$Q$77,7,0)</f>
        <v>0</v>
      </c>
      <c r="K212" s="50">
        <f>VLOOKUP(S199,Sci!$B$8:$Q$77,8,0)</f>
        <v>0</v>
      </c>
      <c r="L212" s="50">
        <f>VLOOKUP(S199,Sci!$B$8:$Q$77,9,0)</f>
        <v>0</v>
      </c>
      <c r="M212" s="50">
        <f>VLOOKUP(S199,Sci!$B$8:$Q$77,10,0)</f>
        <v>0</v>
      </c>
      <c r="N212" s="50">
        <f>VLOOKUP(S199,Sci!$B$8:$Q$77,11,0)</f>
        <v>0</v>
      </c>
      <c r="O212" s="50">
        <f>VLOOKUP(S199,Sci!$B$8:$Q$77,12,0)</f>
        <v>0</v>
      </c>
      <c r="P212" s="50">
        <f>VLOOKUP(S199,Sci!$B$8:$Q$77,13,0)</f>
        <v>0</v>
      </c>
      <c r="Q212" s="50">
        <f>VLOOKUP(S199,Sci!$B$8:$Q$77,14,0)</f>
        <v>0</v>
      </c>
      <c r="R212" s="79">
        <f>VLOOKUP(S199,Sci!$B$8:$Q$77,15,0)</f>
        <v>0</v>
      </c>
      <c r="S212" s="50">
        <f>VLOOKUP(S199,Sci!$B$8:$Q$77,16,0)</f>
        <v>0</v>
      </c>
      <c r="V212" s="68"/>
      <c r="W212" s="68"/>
      <c r="X212" s="68"/>
      <c r="Y212" s="68"/>
    </row>
    <row r="213" spans="2:25" ht="27.9" customHeight="1">
      <c r="B213" s="359">
        <v>6</v>
      </c>
      <c r="C213" s="361" t="s">
        <v>7</v>
      </c>
      <c r="D213" s="39" t="s">
        <v>63</v>
      </c>
      <c r="E213" s="80"/>
      <c r="F213" s="78">
        <f>Sco!D$7</f>
        <v>15</v>
      </c>
      <c r="G213" s="78">
        <f>Sco!E$7</f>
        <v>15</v>
      </c>
      <c r="H213" s="78">
        <f>Sco!F$7</f>
        <v>15</v>
      </c>
      <c r="I213" s="78">
        <f>Sco!G$7</f>
        <v>0</v>
      </c>
      <c r="J213" s="78">
        <f>Sco!H$7</f>
        <v>15</v>
      </c>
      <c r="K213" s="78">
        <f>Sco!I$7</f>
        <v>10</v>
      </c>
      <c r="L213" s="78">
        <f>Sco!J$7</f>
        <v>0</v>
      </c>
      <c r="M213" s="78">
        <f>Sco!K$7</f>
        <v>70</v>
      </c>
      <c r="N213" s="78">
        <f>Sco!L$7</f>
        <v>5</v>
      </c>
      <c r="O213" s="78">
        <f>Sco!M$7</f>
        <v>5</v>
      </c>
      <c r="P213" s="78">
        <f>Sco!N$7</f>
        <v>20</v>
      </c>
      <c r="Q213" s="78">
        <f>Sco!O$7</f>
        <v>30</v>
      </c>
      <c r="R213" s="78">
        <f>Sco!P$7</f>
        <v>100</v>
      </c>
      <c r="S213" s="78">
        <f>Sco!Q$7</f>
        <v>0</v>
      </c>
      <c r="V213" s="68"/>
      <c r="W213" s="68"/>
      <c r="X213" s="68"/>
      <c r="Y213" s="68"/>
    </row>
    <row r="214" spans="2:25" ht="27.9" customHeight="1" thickBot="1">
      <c r="B214" s="360"/>
      <c r="C214" s="362"/>
      <c r="D214" s="40" t="s">
        <v>64</v>
      </c>
      <c r="E214" s="81"/>
      <c r="F214" s="50">
        <f>VLOOKUP(S199,Sco!$B$8:$Q$77,3,0)</f>
        <v>0</v>
      </c>
      <c r="G214" s="50">
        <f>VLOOKUP(S199,Sco!$B$8:$Q$77,4,0)</f>
        <v>0</v>
      </c>
      <c r="H214" s="50">
        <f>VLOOKUP(S199,Sco!$B$8:$Q$77,5,0)</f>
        <v>0</v>
      </c>
      <c r="I214" s="50">
        <f>VLOOKUP(S199,Sco!$B$8:$Q$77,6,0)</f>
        <v>0</v>
      </c>
      <c r="J214" s="50">
        <f>VLOOKUP(S199,Sco!$B$8:$Q$77,7,0)</f>
        <v>0</v>
      </c>
      <c r="K214" s="50">
        <f>VLOOKUP(S199,Sco!$B$8:$Q$77,8,0)</f>
        <v>0</v>
      </c>
      <c r="L214" s="50">
        <f>VLOOKUP(S199,Sco!$B$8:$Q$77,9,0)</f>
        <v>0</v>
      </c>
      <c r="M214" s="50">
        <f>VLOOKUP(S199,Sco!$B$8:$Q$77,10,0)</f>
        <v>0</v>
      </c>
      <c r="N214" s="50">
        <f>VLOOKUP(S199,Sco!$B$8:$Q$77,11,0)</f>
        <v>0</v>
      </c>
      <c r="O214" s="50">
        <f>VLOOKUP(S199,Sco!$B$8:$Q$77,12,0)</f>
        <v>0</v>
      </c>
      <c r="P214" s="50">
        <f>VLOOKUP(S199,Sco!$B$8:$Q$77,13,0)</f>
        <v>0</v>
      </c>
      <c r="Q214" s="50">
        <f>VLOOKUP(S199,Sco!$B$8:$Q$77,14,0)</f>
        <v>0</v>
      </c>
      <c r="R214" s="79">
        <f>VLOOKUP(S199,Sco!$B$8:$Q$77,15,0)</f>
        <v>0</v>
      </c>
      <c r="S214" s="50">
        <f>VLOOKUP(S199,Sco!$B$8:$Q$77,16,0)</f>
        <v>0</v>
      </c>
      <c r="V214" s="68"/>
      <c r="W214" s="68"/>
      <c r="X214" s="68"/>
      <c r="Y214" s="68"/>
    </row>
    <row r="215" spans="2:25" ht="27.9" customHeight="1">
      <c r="B215" s="359">
        <v>7</v>
      </c>
      <c r="C215" s="361" t="s">
        <v>8</v>
      </c>
      <c r="D215" s="39" t="s">
        <v>63</v>
      </c>
      <c r="E215" s="80"/>
      <c r="F215" s="78">
        <f>Kala!D$7</f>
        <v>20</v>
      </c>
      <c r="G215" s="78">
        <f>Kala!E$7</f>
        <v>40</v>
      </c>
      <c r="H215" s="78">
        <f>Kala!F$7</f>
        <v>20</v>
      </c>
      <c r="I215" s="78">
        <f>Kala!G$7</f>
        <v>0</v>
      </c>
      <c r="J215" s="78">
        <f>Kala!H$7</f>
        <v>0</v>
      </c>
      <c r="K215" s="78">
        <f>Kala!I$7</f>
        <v>20</v>
      </c>
      <c r="L215" s="78">
        <f>Kala!J$7</f>
        <v>0</v>
      </c>
      <c r="M215" s="78">
        <f>Kala!K$7</f>
        <v>100</v>
      </c>
      <c r="N215" s="363"/>
      <c r="O215" s="364"/>
      <c r="P215" s="364"/>
      <c r="Q215" s="365"/>
      <c r="R215" s="82">
        <f t="shared" ref="R215:R220" si="7">M215</f>
        <v>100</v>
      </c>
      <c r="S215" s="83"/>
      <c r="V215" s="68"/>
      <c r="W215" s="68"/>
      <c r="X215" s="68"/>
      <c r="Y215" s="68"/>
    </row>
    <row r="216" spans="2:25" ht="27.9" customHeight="1" thickBot="1">
      <c r="B216" s="360"/>
      <c r="C216" s="362"/>
      <c r="D216" s="40" t="s">
        <v>64</v>
      </c>
      <c r="E216" s="81"/>
      <c r="F216" s="50">
        <f>VLOOKUP(S199,Kala!$B$8:$Q$77,3,0)</f>
        <v>0</v>
      </c>
      <c r="G216" s="50">
        <f>VLOOKUP(S199,Kala!$B$8:$Q$77,4,0)</f>
        <v>0</v>
      </c>
      <c r="H216" s="50">
        <f>VLOOKUP(S199,Kala!$B$8:$Q$77,5,0)</f>
        <v>0</v>
      </c>
      <c r="I216" s="50">
        <f>VLOOKUP(S199,Kala!$B$8:$Q$77,6,0)</f>
        <v>0</v>
      </c>
      <c r="J216" s="50">
        <f>VLOOKUP(S199,Kala!$B$8:$Q$77,7,0)</f>
        <v>0</v>
      </c>
      <c r="K216" s="50">
        <f>VLOOKUP(S199,Kala!$B$8:$Q$77,8,0)</f>
        <v>0</v>
      </c>
      <c r="L216" s="50">
        <f>VLOOKUP(S199,Kala!$B$8:$Q$77,9,0)</f>
        <v>0</v>
      </c>
      <c r="M216" s="50">
        <f>VLOOKUP(S199,Kala!$B$8:$Q$77,10,0)</f>
        <v>0</v>
      </c>
      <c r="N216" s="366"/>
      <c r="O216" s="367"/>
      <c r="P216" s="367"/>
      <c r="Q216" s="368"/>
      <c r="R216" s="84">
        <f t="shared" si="7"/>
        <v>0</v>
      </c>
      <c r="S216" s="85" t="str">
        <f>IF(R216&gt;=91,"अ१",IF(R216&gt;=81,"अ२",IF(R216&gt;=71,"ब१",IF(R216&gt;=61,"ब२",IF(R216&gt;=51,"क१",IF(R216&gt;=41,"क२",IF(R216&gt;=33,"ड",IF(R216&gt;=21,"ई१",IF(R216&gt;=1,"ई२","")))))))))</f>
        <v/>
      </c>
      <c r="V216" s="68"/>
      <c r="W216" s="68"/>
      <c r="X216" s="68"/>
      <c r="Y216" s="68"/>
    </row>
    <row r="217" spans="2:25" ht="27.9" customHeight="1">
      <c r="B217" s="359">
        <v>8</v>
      </c>
      <c r="C217" s="361" t="s">
        <v>9</v>
      </c>
      <c r="D217" s="39" t="s">
        <v>63</v>
      </c>
      <c r="E217" s="80"/>
      <c r="F217" s="78">
        <f>Karya!D$7</f>
        <v>20</v>
      </c>
      <c r="G217" s="78">
        <f>Karya!E$7</f>
        <v>40</v>
      </c>
      <c r="H217" s="78">
        <f>Karya!F$7</f>
        <v>20</v>
      </c>
      <c r="I217" s="78">
        <f>Karya!G$7</f>
        <v>0</v>
      </c>
      <c r="J217" s="78">
        <f>Karya!H$7</f>
        <v>0</v>
      </c>
      <c r="K217" s="78">
        <f>Karya!I$7</f>
        <v>20</v>
      </c>
      <c r="L217" s="78">
        <f>Karya!J$7</f>
        <v>0</v>
      </c>
      <c r="M217" s="78">
        <f>Karya!K$7</f>
        <v>100</v>
      </c>
      <c r="N217" s="363"/>
      <c r="O217" s="364"/>
      <c r="P217" s="364"/>
      <c r="Q217" s="365"/>
      <c r="R217" s="82">
        <f t="shared" si="7"/>
        <v>100</v>
      </c>
      <c r="S217" s="83"/>
      <c r="V217" s="68"/>
      <c r="W217" s="68"/>
      <c r="X217" s="68"/>
      <c r="Y217" s="68"/>
    </row>
    <row r="218" spans="2:25" ht="27.9" customHeight="1" thickBot="1">
      <c r="B218" s="360"/>
      <c r="C218" s="362"/>
      <c r="D218" s="40" t="s">
        <v>64</v>
      </c>
      <c r="E218" s="81"/>
      <c r="F218" s="50">
        <f>VLOOKUP(S199,Karya!$B$8:$Q$77,3,0)</f>
        <v>0</v>
      </c>
      <c r="G218" s="50">
        <f>VLOOKUP(S199,Karya!$B$8:$Q$77,4,0)</f>
        <v>0</v>
      </c>
      <c r="H218" s="50">
        <f>VLOOKUP(S199,Karya!$B$8:$Q$77,5,0)</f>
        <v>0</v>
      </c>
      <c r="I218" s="50">
        <f>VLOOKUP(S199,Karya!$B$8:$Q$77,6,0)</f>
        <v>0</v>
      </c>
      <c r="J218" s="50">
        <f>VLOOKUP(S199,Karya!$B$8:$Q$77,7,0)</f>
        <v>0</v>
      </c>
      <c r="K218" s="50">
        <f>VLOOKUP(S199,Karya!$B$8:$Q$77,8,0)</f>
        <v>0</v>
      </c>
      <c r="L218" s="50">
        <f>VLOOKUP(S199,Karya!$B$8:$Q$77,9,0)</f>
        <v>0</v>
      </c>
      <c r="M218" s="50">
        <f>VLOOKUP(S199,Karya!$B$8:$Q$77,10,0)</f>
        <v>0</v>
      </c>
      <c r="N218" s="366"/>
      <c r="O218" s="367"/>
      <c r="P218" s="367"/>
      <c r="Q218" s="368"/>
      <c r="R218" s="84">
        <f t="shared" si="7"/>
        <v>0</v>
      </c>
      <c r="S218" s="85" t="str">
        <f>IF(R218&gt;=91,"अ१",IF(R218&gt;=81,"अ२",IF(R218&gt;=71,"ब१",IF(R218&gt;=61,"ब२",IF(R218&gt;=51,"क१",IF(R218&gt;=41,"क२",IF(R218&gt;=33,"ड",IF(R218&gt;=21,"ई१",IF(R218&gt;=1,"ई२","")))))))))</f>
        <v/>
      </c>
    </row>
    <row r="219" spans="2:25" ht="27.9" customHeight="1">
      <c r="B219" s="359">
        <v>9</v>
      </c>
      <c r="C219" s="361" t="s">
        <v>10</v>
      </c>
      <c r="D219" s="39" t="s">
        <v>63</v>
      </c>
      <c r="E219" s="80"/>
      <c r="F219" s="78">
        <f>Shashi!D$7</f>
        <v>20</v>
      </c>
      <c r="G219" s="78">
        <f>Shashi!E$7</f>
        <v>40</v>
      </c>
      <c r="H219" s="78">
        <f>Shashi!F$7</f>
        <v>20</v>
      </c>
      <c r="I219" s="78">
        <f>Shashi!G$7</f>
        <v>0</v>
      </c>
      <c r="J219" s="78">
        <f>Shashi!H$7</f>
        <v>0</v>
      </c>
      <c r="K219" s="78">
        <f>Shashi!I$7</f>
        <v>20</v>
      </c>
      <c r="L219" s="78">
        <f>Shashi!J$7</f>
        <v>0</v>
      </c>
      <c r="M219" s="78">
        <f>Shashi!K$7</f>
        <v>100</v>
      </c>
      <c r="N219" s="363"/>
      <c r="O219" s="364"/>
      <c r="P219" s="364"/>
      <c r="Q219" s="365"/>
      <c r="R219" s="82">
        <f t="shared" si="7"/>
        <v>100</v>
      </c>
      <c r="S219" s="83"/>
    </row>
    <row r="220" spans="2:25" ht="27.9" customHeight="1" thickBot="1">
      <c r="B220" s="360"/>
      <c r="C220" s="362"/>
      <c r="D220" s="40" t="s">
        <v>64</v>
      </c>
      <c r="E220" s="81"/>
      <c r="F220" s="50">
        <f>VLOOKUP(S199,Shashi!$B$8:$Q$77,3,0)</f>
        <v>0</v>
      </c>
      <c r="G220" s="50">
        <f>VLOOKUP(S199,Shashi!$B$8:$Q$77,4,0)</f>
        <v>0</v>
      </c>
      <c r="H220" s="50">
        <f>VLOOKUP(S199,Shashi!$B$8:$Q$77,5,0)</f>
        <v>0</v>
      </c>
      <c r="I220" s="50">
        <f>VLOOKUP(S199,Shashi!$B$8:$Q$77,6,0)</f>
        <v>0</v>
      </c>
      <c r="J220" s="50">
        <f>VLOOKUP(S199,Shashi!$B$8:$Q$77,7,0)</f>
        <v>0</v>
      </c>
      <c r="K220" s="50">
        <f>VLOOKUP(S199,Shashi!$B$8:$Q$77,8,0)</f>
        <v>0</v>
      </c>
      <c r="L220" s="50">
        <f>VLOOKUP(S199,Shashi!$B$8:$Q$77,9,0)</f>
        <v>0</v>
      </c>
      <c r="M220" s="50">
        <f>VLOOKUP(S199,Shashi!$B$8:$Q$77,10,0)</f>
        <v>0</v>
      </c>
      <c r="N220" s="366"/>
      <c r="O220" s="367"/>
      <c r="P220" s="367"/>
      <c r="Q220" s="368"/>
      <c r="R220" s="84">
        <f t="shared" si="7"/>
        <v>0</v>
      </c>
      <c r="S220" s="85" t="str">
        <f>IF(R220&gt;=91,"अ१",IF(R220&gt;=81,"अ२",IF(R220&gt;=71,"ब१",IF(R220&gt;=61,"ब२",IF(R220&gt;=51,"क१",IF(R220&gt;=41,"क२",IF(R220&gt;=33,"ड",IF(R220&gt;=21,"ई१",IF(R220&gt;=1,"ई२","")))))))))</f>
        <v/>
      </c>
    </row>
    <row r="221" spans="2:25" ht="27.9" customHeight="1" thickBot="1">
      <c r="B221" s="369"/>
      <c r="C221" s="370"/>
      <c r="D221" s="370"/>
      <c r="E221" s="370"/>
      <c r="F221" s="370"/>
      <c r="G221" s="370"/>
      <c r="H221" s="370"/>
      <c r="I221" s="370"/>
      <c r="J221" s="370"/>
      <c r="K221" s="370"/>
      <c r="L221" s="370"/>
      <c r="M221" s="370"/>
      <c r="N221" s="370"/>
      <c r="O221" s="370"/>
      <c r="P221" s="370"/>
      <c r="Q221" s="370"/>
      <c r="R221" s="370"/>
      <c r="S221" s="371"/>
    </row>
    <row r="222" spans="2:25" ht="27.9" customHeight="1">
      <c r="B222" s="41"/>
      <c r="C222" s="42"/>
      <c r="D222" s="43"/>
      <c r="N222" s="45"/>
      <c r="O222" s="45"/>
      <c r="P222" s="45"/>
      <c r="Q222" s="45"/>
      <c r="S222" s="46"/>
    </row>
    <row r="223" spans="2:25" ht="27.9" customHeight="1">
      <c r="B223" s="372" t="s">
        <v>66</v>
      </c>
      <c r="C223" s="373"/>
      <c r="D223" s="373"/>
      <c r="E223" s="373"/>
      <c r="F223" s="373"/>
      <c r="G223" s="374" t="s">
        <v>67</v>
      </c>
      <c r="H223" s="374"/>
      <c r="I223" s="374"/>
      <c r="J223" s="374"/>
      <c r="K223" s="374"/>
      <c r="L223" s="374"/>
      <c r="M223" s="374"/>
      <c r="N223" s="375" t="s">
        <v>68</v>
      </c>
      <c r="O223" s="375"/>
      <c r="P223" s="375"/>
      <c r="Q223" s="375"/>
      <c r="R223" s="375"/>
      <c r="S223" s="376"/>
    </row>
    <row r="224" spans="2:25" ht="27.9" customHeight="1" thickBot="1">
      <c r="B224" s="377" t="str">
        <f>students!$G$4</f>
        <v xml:space="preserve">श्री. सागर दत्तात्रय शिंदे </v>
      </c>
      <c r="C224" s="378"/>
      <c r="D224" s="378"/>
      <c r="E224" s="378"/>
      <c r="F224" s="378"/>
      <c r="G224" s="379"/>
      <c r="H224" s="379"/>
      <c r="I224" s="379"/>
      <c r="J224" s="379"/>
      <c r="K224" s="379"/>
      <c r="L224" s="379"/>
      <c r="M224" s="379"/>
      <c r="N224" s="380"/>
      <c r="O224" s="380"/>
      <c r="P224" s="380"/>
      <c r="Q224" s="380"/>
      <c r="R224" s="380"/>
      <c r="S224" s="381"/>
      <c r="V224" s="68"/>
      <c r="W224" s="68"/>
      <c r="X224" s="68"/>
      <c r="Y224" s="68"/>
    </row>
    <row r="225" spans="2:25" ht="26.25" customHeight="1">
      <c r="B225" s="402" t="s">
        <v>718</v>
      </c>
      <c r="C225" s="402"/>
      <c r="D225" s="402"/>
      <c r="E225" s="402"/>
      <c r="F225" s="402"/>
      <c r="G225" s="402"/>
      <c r="H225" s="402"/>
      <c r="I225" s="402"/>
      <c r="J225" s="402"/>
      <c r="K225" s="402"/>
      <c r="L225" s="402"/>
      <c r="M225" s="402"/>
      <c r="N225" s="402"/>
      <c r="O225" s="402"/>
      <c r="P225" s="402"/>
      <c r="Q225" s="402"/>
      <c r="R225" s="402"/>
      <c r="S225" s="402"/>
      <c r="V225" s="68"/>
      <c r="W225" s="68"/>
      <c r="X225" s="68"/>
      <c r="Y225" s="68"/>
    </row>
    <row r="226" spans="2:25" ht="24.75" customHeight="1" thickBot="1">
      <c r="B226" s="403" t="s">
        <v>52</v>
      </c>
      <c r="C226" s="403"/>
      <c r="D226" s="403"/>
      <c r="E226" s="404">
        <f>VLOOKUP(S227,students!$B$8:$D$57,3,0)</f>
        <v>0</v>
      </c>
      <c r="F226" s="405"/>
      <c r="G226" s="405"/>
      <c r="H226" s="405"/>
      <c r="I226" s="405"/>
      <c r="J226" s="405"/>
      <c r="K226" s="405"/>
      <c r="L226" s="405"/>
      <c r="M226" s="405"/>
      <c r="N226" s="405"/>
      <c r="O226" s="405"/>
      <c r="P226" s="406" t="s">
        <v>28</v>
      </c>
      <c r="Q226" s="406"/>
      <c r="R226" s="406" t="str">
        <f>students!$M$2</f>
        <v>पहिली</v>
      </c>
      <c r="S226" s="406"/>
      <c r="V226" s="68"/>
      <c r="W226" s="68"/>
      <c r="X226" s="68"/>
      <c r="Y226" s="68"/>
    </row>
    <row r="227" spans="2:25" ht="19.5" customHeight="1" thickBot="1">
      <c r="B227" s="407"/>
      <c r="C227" s="407"/>
      <c r="D227" s="408"/>
      <c r="E227" s="408"/>
      <c r="F227" s="47"/>
      <c r="G227" s="47"/>
      <c r="H227" s="409" t="s">
        <v>33</v>
      </c>
      <c r="I227" s="409"/>
      <c r="J227" s="409"/>
      <c r="K227" s="409"/>
      <c r="L227" s="409"/>
      <c r="M227" s="405">
        <f>[3]students!Y226</f>
        <v>0</v>
      </c>
      <c r="N227" s="405"/>
      <c r="O227" s="405"/>
      <c r="P227" s="406" t="s">
        <v>53</v>
      </c>
      <c r="Q227" s="406"/>
      <c r="R227" s="406"/>
      <c r="S227" s="77">
        <v>9</v>
      </c>
      <c r="V227" s="68"/>
      <c r="W227" s="68"/>
      <c r="X227" s="68"/>
      <c r="Y227" s="68"/>
    </row>
    <row r="228" spans="2:25" ht="21" customHeight="1">
      <c r="B228" s="382" t="s">
        <v>37</v>
      </c>
      <c r="C228" s="361" t="s">
        <v>54</v>
      </c>
      <c r="D228" s="361"/>
      <c r="E228" s="385" t="s">
        <v>55</v>
      </c>
      <c r="F228" s="386"/>
      <c r="G228" s="386"/>
      <c r="H228" s="386"/>
      <c r="I228" s="386"/>
      <c r="J228" s="386"/>
      <c r="K228" s="386"/>
      <c r="L228" s="386"/>
      <c r="M228" s="387"/>
      <c r="N228" s="388" t="s">
        <v>56</v>
      </c>
      <c r="O228" s="389"/>
      <c r="P228" s="389"/>
      <c r="Q228" s="390"/>
      <c r="R228" s="394" t="s">
        <v>69</v>
      </c>
      <c r="S228" s="397" t="s">
        <v>57</v>
      </c>
      <c r="V228" s="68"/>
      <c r="W228" s="68"/>
      <c r="X228" s="68"/>
      <c r="Y228" s="68"/>
    </row>
    <row r="229" spans="2:25" s="1" customFormat="1" ht="73.5" customHeight="1">
      <c r="B229" s="383"/>
      <c r="C229" s="384"/>
      <c r="D229" s="384"/>
      <c r="E229" s="48" t="s">
        <v>58</v>
      </c>
      <c r="F229" s="48" t="s">
        <v>15</v>
      </c>
      <c r="G229" s="48" t="s">
        <v>59</v>
      </c>
      <c r="H229" s="48" t="s">
        <v>17</v>
      </c>
      <c r="I229" s="48" t="s">
        <v>18</v>
      </c>
      <c r="J229" s="48" t="s">
        <v>19</v>
      </c>
      <c r="K229" s="48" t="s">
        <v>20</v>
      </c>
      <c r="L229" s="48" t="s">
        <v>21</v>
      </c>
      <c r="M229" s="49"/>
      <c r="N229" s="391"/>
      <c r="O229" s="392"/>
      <c r="P229" s="392"/>
      <c r="Q229" s="393"/>
      <c r="R229" s="395"/>
      <c r="S229" s="398"/>
      <c r="V229" s="68"/>
      <c r="W229" s="68"/>
      <c r="X229" s="68"/>
      <c r="Y229" s="68"/>
    </row>
    <row r="230" spans="2:25" ht="27.9" customHeight="1" thickBot="1">
      <c r="B230" s="5"/>
      <c r="C230" s="400" t="s">
        <v>60</v>
      </c>
      <c r="D230" s="401"/>
      <c r="E230" s="51">
        <v>1</v>
      </c>
      <c r="F230" s="51">
        <v>2</v>
      </c>
      <c r="G230" s="51">
        <v>3</v>
      </c>
      <c r="H230" s="51">
        <v>4</v>
      </c>
      <c r="I230" s="51">
        <v>5</v>
      </c>
      <c r="J230" s="51">
        <v>6</v>
      </c>
      <c r="K230" s="51">
        <v>7</v>
      </c>
      <c r="L230" s="51">
        <v>8</v>
      </c>
      <c r="M230" s="50" t="s">
        <v>22</v>
      </c>
      <c r="N230" s="50" t="s">
        <v>23</v>
      </c>
      <c r="O230" s="50" t="s">
        <v>61</v>
      </c>
      <c r="P230" s="50" t="s">
        <v>25</v>
      </c>
      <c r="Q230" s="50" t="s">
        <v>62</v>
      </c>
      <c r="R230" s="396"/>
      <c r="S230" s="399"/>
      <c r="V230" s="68"/>
      <c r="W230" s="68"/>
      <c r="X230" s="68"/>
      <c r="Y230" s="68"/>
    </row>
    <row r="231" spans="2:25" ht="27.9" customHeight="1">
      <c r="B231" s="359">
        <v>1</v>
      </c>
      <c r="C231" s="361" t="s">
        <v>2</v>
      </c>
      <c r="D231" s="39" t="s">
        <v>63</v>
      </c>
      <c r="E231" s="80"/>
      <c r="F231" s="78">
        <f>Marathi!D$7</f>
        <v>15</v>
      </c>
      <c r="G231" s="78">
        <f>Marathi!E$7</f>
        <v>15</v>
      </c>
      <c r="H231" s="78">
        <f>Marathi!F$7</f>
        <v>15</v>
      </c>
      <c r="I231" s="78">
        <f>Marathi!G$7</f>
        <v>0</v>
      </c>
      <c r="J231" s="78">
        <f>Marathi!H$7</f>
        <v>15</v>
      </c>
      <c r="K231" s="78">
        <f>Marathi!I$7</f>
        <v>10</v>
      </c>
      <c r="L231" s="78">
        <f>Marathi!J$7</f>
        <v>0</v>
      </c>
      <c r="M231" s="78">
        <f>Marathi!K$7</f>
        <v>70</v>
      </c>
      <c r="N231" s="78">
        <f>Marathi!L$7</f>
        <v>5</v>
      </c>
      <c r="O231" s="78">
        <f>Marathi!M$7</f>
        <v>5</v>
      </c>
      <c r="P231" s="78">
        <f>Marathi!N$7</f>
        <v>20</v>
      </c>
      <c r="Q231" s="78">
        <f>Marathi!O$7</f>
        <v>30</v>
      </c>
      <c r="R231" s="78">
        <f>Marathi!P$7</f>
        <v>100</v>
      </c>
      <c r="S231" s="78">
        <f>Marathi!Q$7</f>
        <v>0</v>
      </c>
      <c r="V231" s="68"/>
      <c r="W231" s="68"/>
      <c r="X231" s="68"/>
      <c r="Y231" s="68"/>
    </row>
    <row r="232" spans="2:25" ht="27.9" customHeight="1" thickBot="1">
      <c r="B232" s="360"/>
      <c r="C232" s="362"/>
      <c r="D232" s="40" t="s">
        <v>64</v>
      </c>
      <c r="E232" s="81"/>
      <c r="F232" s="50">
        <f>VLOOKUP(S227,Marathi!$B$8:$Q$77,3,0)</f>
        <v>0</v>
      </c>
      <c r="G232" s="50">
        <f>VLOOKUP(S227,Marathi!$B$8:$Q$77,4,0)</f>
        <v>0</v>
      </c>
      <c r="H232" s="50">
        <f>VLOOKUP(S227,Marathi!$B$8:$Q$77,5,0)</f>
        <v>0</v>
      </c>
      <c r="I232" s="50">
        <f>VLOOKUP(S227,Marathi!$B$8:$Q$77,6,0)</f>
        <v>0</v>
      </c>
      <c r="J232" s="50">
        <f>VLOOKUP(S227,Marathi!$B$8:$Q$77,7,0)</f>
        <v>0</v>
      </c>
      <c r="K232" s="50">
        <f>VLOOKUP(S227,Marathi!$B$8:$Q$77,8,0)</f>
        <v>0</v>
      </c>
      <c r="L232" s="50">
        <f>VLOOKUP(S227,Marathi!$B$8:$Q$77,9,0)</f>
        <v>0</v>
      </c>
      <c r="M232" s="50">
        <f>VLOOKUP(S227,Marathi!$B$8:$Q$77,10,0)</f>
        <v>0</v>
      </c>
      <c r="N232" s="50">
        <f>VLOOKUP(S227,Marathi!$B$8:$Q$77,11,0)</f>
        <v>0</v>
      </c>
      <c r="O232" s="50">
        <f>VLOOKUP(S227,Marathi!$B$8:$Q$77,12,0)</f>
        <v>0</v>
      </c>
      <c r="P232" s="50">
        <f>VLOOKUP(S227,Marathi!$B$8:$Q$77,13,0)</f>
        <v>0</v>
      </c>
      <c r="Q232" s="50">
        <f>VLOOKUP(S227,Marathi!$B$8:$Q$77,14,0)</f>
        <v>0</v>
      </c>
      <c r="R232" s="79">
        <f>VLOOKUP(S227,Marathi!$B$8:$Q$77,15,0)</f>
        <v>0</v>
      </c>
      <c r="S232" s="79">
        <f>VLOOKUP(S227,Marathi!$B$8:$Q$77,16,0)</f>
        <v>0</v>
      </c>
      <c r="V232" s="68"/>
      <c r="W232" s="68"/>
      <c r="X232" s="68"/>
      <c r="Y232" s="68"/>
    </row>
    <row r="233" spans="2:25" ht="27.9" customHeight="1">
      <c r="B233" s="359">
        <v>2</v>
      </c>
      <c r="C233" s="361" t="s">
        <v>3</v>
      </c>
      <c r="D233" s="39" t="s">
        <v>63</v>
      </c>
      <c r="E233" s="80"/>
      <c r="F233" s="78">
        <f>Hindi!D$7</f>
        <v>15</v>
      </c>
      <c r="G233" s="78">
        <f>Hindi!E$7</f>
        <v>15</v>
      </c>
      <c r="H233" s="78">
        <f>Hindi!F$7</f>
        <v>15</v>
      </c>
      <c r="I233" s="78">
        <f>Hindi!G$7</f>
        <v>0</v>
      </c>
      <c r="J233" s="78">
        <f>Hindi!H$7</f>
        <v>15</v>
      </c>
      <c r="K233" s="78">
        <f>Hindi!I$7</f>
        <v>10</v>
      </c>
      <c r="L233" s="78">
        <f>Hindi!J$7</f>
        <v>0</v>
      </c>
      <c r="M233" s="78">
        <f>Hindi!K$7</f>
        <v>70</v>
      </c>
      <c r="N233" s="78">
        <f>Hindi!L$7</f>
        <v>5</v>
      </c>
      <c r="O233" s="78">
        <f>Hindi!M$7</f>
        <v>5</v>
      </c>
      <c r="P233" s="78">
        <f>Hindi!N$7</f>
        <v>20</v>
      </c>
      <c r="Q233" s="78">
        <f>Hindi!O$7</f>
        <v>30</v>
      </c>
      <c r="R233" s="78">
        <f>Hindi!P$7</f>
        <v>100</v>
      </c>
      <c r="S233" s="78">
        <f>Hindi!Q$7</f>
        <v>0</v>
      </c>
      <c r="V233" s="68"/>
      <c r="W233" s="68"/>
      <c r="X233" s="68"/>
      <c r="Y233" s="68"/>
    </row>
    <row r="234" spans="2:25" ht="27.9" customHeight="1" thickBot="1">
      <c r="B234" s="360"/>
      <c r="C234" s="362"/>
      <c r="D234" s="40" t="s">
        <v>64</v>
      </c>
      <c r="E234" s="81"/>
      <c r="F234" s="50">
        <f>VLOOKUP(S227,Hindi!$B$8:$Q$77,3,0)</f>
        <v>0</v>
      </c>
      <c r="G234" s="50">
        <f>VLOOKUP(S227,Hindi!$B$8:$Q$77,4,0)</f>
        <v>0</v>
      </c>
      <c r="H234" s="50">
        <f>VLOOKUP(S227,Hindi!$B$8:$Q$77,5,0)</f>
        <v>0</v>
      </c>
      <c r="I234" s="50">
        <f>VLOOKUP(S227,Hindi!$B$8:$Q$77,6,0)</f>
        <v>0</v>
      </c>
      <c r="J234" s="50">
        <f>VLOOKUP(S227,Hindi!$B$8:$Q$77,7,0)</f>
        <v>0</v>
      </c>
      <c r="K234" s="50">
        <f>VLOOKUP(S227,Hindi!$B$8:$Q$77,8,0)</f>
        <v>0</v>
      </c>
      <c r="L234" s="50">
        <f>VLOOKUP(S227,Hindi!$B$8:$Q$77,9,0)</f>
        <v>0</v>
      </c>
      <c r="M234" s="50">
        <f>VLOOKUP(S227,Hindi!$B$8:$Q$77,10,0)</f>
        <v>0</v>
      </c>
      <c r="N234" s="50">
        <f>VLOOKUP(S227,Hindi!$B$8:$Q$77,11,0)</f>
        <v>0</v>
      </c>
      <c r="O234" s="50">
        <f>VLOOKUP(S227,Hindi!$B$8:$Q$77,12,0)</f>
        <v>0</v>
      </c>
      <c r="P234" s="50">
        <f>VLOOKUP(S227,Hindi!$B$8:$Q$77,13,0)</f>
        <v>0</v>
      </c>
      <c r="Q234" s="50">
        <f>VLOOKUP(S227,Hindi!$B$8:$Q$77,14,0)</f>
        <v>0</v>
      </c>
      <c r="R234" s="79">
        <f>VLOOKUP(S227,Hindi!$B$8:$Q$77,15,0)</f>
        <v>0</v>
      </c>
      <c r="S234" s="50">
        <f>VLOOKUP(S227,Hindi!$B$8:$Q$77,16,0)</f>
        <v>0</v>
      </c>
      <c r="V234" s="68"/>
      <c r="W234" s="68"/>
      <c r="X234" s="68"/>
      <c r="Y234" s="68"/>
    </row>
    <row r="235" spans="2:25" ht="27.9" customHeight="1">
      <c r="B235" s="359">
        <v>3</v>
      </c>
      <c r="C235" s="361" t="s">
        <v>4</v>
      </c>
      <c r="D235" s="39" t="s">
        <v>63</v>
      </c>
      <c r="E235" s="80"/>
      <c r="F235" s="78">
        <f>English!D$7</f>
        <v>15</v>
      </c>
      <c r="G235" s="78">
        <f>English!E$7</f>
        <v>15</v>
      </c>
      <c r="H235" s="78">
        <f>English!F$7</f>
        <v>15</v>
      </c>
      <c r="I235" s="78">
        <f>English!G$7</f>
        <v>0</v>
      </c>
      <c r="J235" s="78">
        <f>English!H$7</f>
        <v>15</v>
      </c>
      <c r="K235" s="78">
        <f>English!I$7</f>
        <v>10</v>
      </c>
      <c r="L235" s="78">
        <f>English!J$7</f>
        <v>0</v>
      </c>
      <c r="M235" s="78">
        <f>English!K$7</f>
        <v>70</v>
      </c>
      <c r="N235" s="78">
        <f>English!L$7</f>
        <v>5</v>
      </c>
      <c r="O235" s="78">
        <f>English!M$7</f>
        <v>5</v>
      </c>
      <c r="P235" s="78">
        <f>English!N$7</f>
        <v>20</v>
      </c>
      <c r="Q235" s="78">
        <f>English!O$7</f>
        <v>30</v>
      </c>
      <c r="R235" s="78">
        <f>English!P$7</f>
        <v>100</v>
      </c>
      <c r="S235" s="78">
        <f>English!Q$7</f>
        <v>0</v>
      </c>
      <c r="V235" s="68"/>
      <c r="W235" s="68"/>
      <c r="X235" s="68"/>
      <c r="Y235" s="68"/>
    </row>
    <row r="236" spans="2:25" ht="27.9" customHeight="1" thickBot="1">
      <c r="B236" s="360"/>
      <c r="C236" s="362"/>
      <c r="D236" s="40" t="s">
        <v>64</v>
      </c>
      <c r="E236" s="81"/>
      <c r="F236" s="50">
        <f>VLOOKUP(S227,English!$B$8:$Q$77,3,0)</f>
        <v>0</v>
      </c>
      <c r="G236" s="50">
        <f>VLOOKUP(S227,English!$B$8:$Q$77,4,0)</f>
        <v>0</v>
      </c>
      <c r="H236" s="50">
        <f>VLOOKUP(S227,English!$B$8:$Q$77,5,0)</f>
        <v>0</v>
      </c>
      <c r="I236" s="50">
        <f>VLOOKUP(S227,English!$B$8:$Q$77,6,0)</f>
        <v>0</v>
      </c>
      <c r="J236" s="50">
        <f>VLOOKUP(S227,English!$B$8:$Q$77,7,0)</f>
        <v>0</v>
      </c>
      <c r="K236" s="50">
        <f>VLOOKUP(S227,English!$B$8:$Q$77,8,0)</f>
        <v>0</v>
      </c>
      <c r="L236" s="50">
        <f>VLOOKUP(S227,English!$B$8:$Q$77,9,0)</f>
        <v>0</v>
      </c>
      <c r="M236" s="50">
        <f>VLOOKUP(S227,English!$B$8:$Q$77,10,0)</f>
        <v>0</v>
      </c>
      <c r="N236" s="50">
        <f>VLOOKUP(S227,English!$B$8:$Q$77,11,0)</f>
        <v>0</v>
      </c>
      <c r="O236" s="50">
        <f>VLOOKUP(S227,English!$B$8:$Q$77,12,0)</f>
        <v>0</v>
      </c>
      <c r="P236" s="50">
        <f>VLOOKUP(S227,English!$B$8:$Q$77,13,0)</f>
        <v>0</v>
      </c>
      <c r="Q236" s="50">
        <f>VLOOKUP(S227,English!$B$8:$Q$77,14,0)</f>
        <v>0</v>
      </c>
      <c r="R236" s="79">
        <f>VLOOKUP(S227,English!$B$8:$Q$77,15,0)</f>
        <v>0</v>
      </c>
      <c r="S236" s="50">
        <f>VLOOKUP(S227,English!$B$8:$Q$77,16,0)</f>
        <v>0</v>
      </c>
      <c r="V236" s="68"/>
      <c r="W236" s="68"/>
      <c r="X236" s="68"/>
      <c r="Y236" s="68"/>
    </row>
    <row r="237" spans="2:25" ht="27.9" customHeight="1">
      <c r="B237" s="359">
        <v>4</v>
      </c>
      <c r="C237" s="361" t="s">
        <v>5</v>
      </c>
      <c r="D237" s="39" t="s">
        <v>63</v>
      </c>
      <c r="E237" s="80"/>
      <c r="F237" s="78">
        <f>Maths!D$7</f>
        <v>15</v>
      </c>
      <c r="G237" s="78">
        <f>Maths!E$7</f>
        <v>15</v>
      </c>
      <c r="H237" s="78">
        <f>Maths!F$7</f>
        <v>15</v>
      </c>
      <c r="I237" s="78">
        <f>Maths!G$7</f>
        <v>0</v>
      </c>
      <c r="J237" s="78">
        <f>Maths!H$7</f>
        <v>15</v>
      </c>
      <c r="K237" s="78">
        <f>Maths!I$7</f>
        <v>10</v>
      </c>
      <c r="L237" s="78">
        <f>Maths!J$7</f>
        <v>0</v>
      </c>
      <c r="M237" s="78">
        <f>Maths!K$7</f>
        <v>70</v>
      </c>
      <c r="N237" s="78">
        <f>Maths!L$7</f>
        <v>5</v>
      </c>
      <c r="O237" s="78">
        <f>Maths!M$7</f>
        <v>5</v>
      </c>
      <c r="P237" s="78">
        <f>Maths!N$7</f>
        <v>20</v>
      </c>
      <c r="Q237" s="78">
        <f>Maths!O$7</f>
        <v>30</v>
      </c>
      <c r="R237" s="78">
        <f>Maths!P$7</f>
        <v>100</v>
      </c>
      <c r="S237" s="78">
        <f>Maths!Q$7</f>
        <v>0</v>
      </c>
      <c r="V237" s="68"/>
      <c r="W237" s="68"/>
      <c r="X237" s="68"/>
      <c r="Y237" s="68"/>
    </row>
    <row r="238" spans="2:25" ht="27.9" customHeight="1" thickBot="1">
      <c r="B238" s="360"/>
      <c r="C238" s="362"/>
      <c r="D238" s="40" t="s">
        <v>64</v>
      </c>
      <c r="E238" s="81"/>
      <c r="F238" s="50">
        <f>VLOOKUP(S227,Maths!$B$8:$Q$77,3,0)</f>
        <v>0</v>
      </c>
      <c r="G238" s="50">
        <f>VLOOKUP(S227,Maths!$B$8:$Q$77,4,0)</f>
        <v>0</v>
      </c>
      <c r="H238" s="50">
        <f>VLOOKUP(S227,Maths!$B$8:$Q$77,5,0)</f>
        <v>0</v>
      </c>
      <c r="I238" s="50">
        <f>VLOOKUP(S227,Maths!$B$8:$Q$77,6,0)</f>
        <v>0</v>
      </c>
      <c r="J238" s="50">
        <f>VLOOKUP(S227,Maths!$B$8:$Q$77,7,0)</f>
        <v>0</v>
      </c>
      <c r="K238" s="50">
        <f>VLOOKUP(S227,Maths!$B$8:$Q$77,8,0)</f>
        <v>0</v>
      </c>
      <c r="L238" s="50">
        <f>VLOOKUP(S227,Maths!$B$8:$Q$77,9,0)</f>
        <v>0</v>
      </c>
      <c r="M238" s="50">
        <f>VLOOKUP(S227,Maths!$B$8:$Q$77,10,0)</f>
        <v>0</v>
      </c>
      <c r="N238" s="50">
        <f>VLOOKUP(S227,Maths!$B$8:$Q$77,11,0)</f>
        <v>0</v>
      </c>
      <c r="O238" s="50">
        <f>VLOOKUP(S227,Maths!$B$8:$Q$77,12,0)</f>
        <v>0</v>
      </c>
      <c r="P238" s="50">
        <f>VLOOKUP(S227,Maths!$B$8:$Q$77,13,0)</f>
        <v>0</v>
      </c>
      <c r="Q238" s="50">
        <f>VLOOKUP(S227,Maths!$B$8:$Q$77,14,0)</f>
        <v>0</v>
      </c>
      <c r="R238" s="79">
        <f>VLOOKUP(S227,Maths!$B$8:$Q$77,15,0)</f>
        <v>0</v>
      </c>
      <c r="S238" s="50">
        <f>VLOOKUP(S227,Maths!$B$8:$Q$77,16,0)</f>
        <v>0</v>
      </c>
      <c r="V238" s="68"/>
      <c r="W238" s="68"/>
      <c r="X238" s="68"/>
      <c r="Y238" s="68"/>
    </row>
    <row r="239" spans="2:25" ht="27.9" customHeight="1">
      <c r="B239" s="359">
        <v>5</v>
      </c>
      <c r="C239" s="361" t="s">
        <v>6</v>
      </c>
      <c r="D239" s="39" t="s">
        <v>63</v>
      </c>
      <c r="E239" s="80"/>
      <c r="F239" s="78">
        <f>Sci!D$7</f>
        <v>15</v>
      </c>
      <c r="G239" s="78">
        <f>Sci!E$7</f>
        <v>15</v>
      </c>
      <c r="H239" s="78">
        <f>Sci!F$7</f>
        <v>15</v>
      </c>
      <c r="I239" s="78">
        <f>Sci!G$7</f>
        <v>0</v>
      </c>
      <c r="J239" s="78">
        <f>Sci!H$7</f>
        <v>15</v>
      </c>
      <c r="K239" s="78">
        <f>Sci!I$7</f>
        <v>10</v>
      </c>
      <c r="L239" s="78">
        <f>Sci!J$7</f>
        <v>0</v>
      </c>
      <c r="M239" s="78">
        <f>Sci!K$7</f>
        <v>70</v>
      </c>
      <c r="N239" s="78">
        <f>Sci!L$7</f>
        <v>5</v>
      </c>
      <c r="O239" s="78">
        <f>Sci!M$7</f>
        <v>5</v>
      </c>
      <c r="P239" s="78">
        <f>Sci!N$7</f>
        <v>20</v>
      </c>
      <c r="Q239" s="78">
        <f>Sci!O$7</f>
        <v>30</v>
      </c>
      <c r="R239" s="78">
        <f>Sci!P$7</f>
        <v>100</v>
      </c>
      <c r="S239" s="78">
        <f>Sci!Q$7</f>
        <v>0</v>
      </c>
      <c r="V239" s="68"/>
      <c r="W239" s="68"/>
      <c r="X239" s="68"/>
      <c r="Y239" s="68"/>
    </row>
    <row r="240" spans="2:25" ht="27.9" customHeight="1" thickBot="1">
      <c r="B240" s="360"/>
      <c r="C240" s="362"/>
      <c r="D240" s="40" t="s">
        <v>64</v>
      </c>
      <c r="E240" s="81"/>
      <c r="F240" s="50">
        <f>VLOOKUP(S227,Sci!$B$8:$Q$77,3,0)</f>
        <v>0</v>
      </c>
      <c r="G240" s="50">
        <f>VLOOKUP(S227,Sci!$B$8:$Q$77,4,0)</f>
        <v>0</v>
      </c>
      <c r="H240" s="50">
        <f>VLOOKUP(S227,Sci!$B$8:$Q$77,5,0)</f>
        <v>0</v>
      </c>
      <c r="I240" s="50">
        <f>VLOOKUP(S227,Sci!$B$8:$Q$77,6,0)</f>
        <v>0</v>
      </c>
      <c r="J240" s="50">
        <f>VLOOKUP(S227,Sci!$B$8:$Q$77,7,0)</f>
        <v>0</v>
      </c>
      <c r="K240" s="50">
        <f>VLOOKUP(S227,Sci!$B$8:$Q$77,8,0)</f>
        <v>0</v>
      </c>
      <c r="L240" s="50">
        <f>VLOOKUP(S227,Sci!$B$8:$Q$77,9,0)</f>
        <v>0</v>
      </c>
      <c r="M240" s="50">
        <f>VLOOKUP(S227,Sci!$B$8:$Q$77,10,0)</f>
        <v>0</v>
      </c>
      <c r="N240" s="50">
        <f>VLOOKUP(S227,Sci!$B$8:$Q$77,11,0)</f>
        <v>0</v>
      </c>
      <c r="O240" s="50">
        <f>VLOOKUP(S227,Sci!$B$8:$Q$77,12,0)</f>
        <v>0</v>
      </c>
      <c r="P240" s="50">
        <f>VLOOKUP(S227,Sci!$B$8:$Q$77,13,0)</f>
        <v>0</v>
      </c>
      <c r="Q240" s="50">
        <f>VLOOKUP(S227,Sci!$B$8:$Q$77,14,0)</f>
        <v>0</v>
      </c>
      <c r="R240" s="79">
        <f>VLOOKUP(S227,Sci!$B$8:$Q$77,15,0)</f>
        <v>0</v>
      </c>
      <c r="S240" s="50">
        <f>VLOOKUP(S227,Sci!$B$8:$Q$77,16,0)</f>
        <v>0</v>
      </c>
      <c r="V240" s="68"/>
      <c r="W240" s="68"/>
      <c r="X240" s="68"/>
      <c r="Y240" s="68"/>
    </row>
    <row r="241" spans="2:25" ht="27.9" customHeight="1">
      <c r="B241" s="359">
        <v>6</v>
      </c>
      <c r="C241" s="361" t="s">
        <v>7</v>
      </c>
      <c r="D241" s="39" t="s">
        <v>63</v>
      </c>
      <c r="E241" s="80"/>
      <c r="F241" s="78">
        <f>Sco!D$7</f>
        <v>15</v>
      </c>
      <c r="G241" s="78">
        <f>Sco!E$7</f>
        <v>15</v>
      </c>
      <c r="H241" s="78">
        <f>Sco!F$7</f>
        <v>15</v>
      </c>
      <c r="I241" s="78">
        <f>Sco!G$7</f>
        <v>0</v>
      </c>
      <c r="J241" s="78">
        <f>Sco!H$7</f>
        <v>15</v>
      </c>
      <c r="K241" s="78">
        <f>Sco!I$7</f>
        <v>10</v>
      </c>
      <c r="L241" s="78">
        <f>Sco!J$7</f>
        <v>0</v>
      </c>
      <c r="M241" s="78">
        <f>Sco!K$7</f>
        <v>70</v>
      </c>
      <c r="N241" s="78">
        <f>Sco!L$7</f>
        <v>5</v>
      </c>
      <c r="O241" s="78">
        <f>Sco!M$7</f>
        <v>5</v>
      </c>
      <c r="P241" s="78">
        <f>Sco!N$7</f>
        <v>20</v>
      </c>
      <c r="Q241" s="78">
        <f>Sco!O$7</f>
        <v>30</v>
      </c>
      <c r="R241" s="78">
        <f>Sco!P$7</f>
        <v>100</v>
      </c>
      <c r="S241" s="78">
        <f>Sco!Q$7</f>
        <v>0</v>
      </c>
      <c r="V241" s="68"/>
      <c r="W241" s="68"/>
      <c r="X241" s="68"/>
      <c r="Y241" s="68"/>
    </row>
    <row r="242" spans="2:25" ht="27.9" customHeight="1" thickBot="1">
      <c r="B242" s="360"/>
      <c r="C242" s="362"/>
      <c r="D242" s="40" t="s">
        <v>64</v>
      </c>
      <c r="E242" s="81"/>
      <c r="F242" s="50">
        <f>VLOOKUP(S227,Sco!$B$8:$Q$77,3,0)</f>
        <v>0</v>
      </c>
      <c r="G242" s="50">
        <f>VLOOKUP(S227,Sco!$B$8:$Q$77,4,0)</f>
        <v>0</v>
      </c>
      <c r="H242" s="50">
        <f>VLOOKUP(S227,Sco!$B$8:$Q$77,5,0)</f>
        <v>0</v>
      </c>
      <c r="I242" s="50">
        <f>VLOOKUP(S227,Sco!$B$8:$Q$77,6,0)</f>
        <v>0</v>
      </c>
      <c r="J242" s="50">
        <f>VLOOKUP(S227,Sco!$B$8:$Q$77,7,0)</f>
        <v>0</v>
      </c>
      <c r="K242" s="50">
        <f>VLOOKUP(S227,Sco!$B$8:$Q$77,8,0)</f>
        <v>0</v>
      </c>
      <c r="L242" s="50">
        <f>VLOOKUP(S227,Sco!$B$8:$Q$77,9,0)</f>
        <v>0</v>
      </c>
      <c r="M242" s="50">
        <f>VLOOKUP(S227,Sco!$B$8:$Q$77,10,0)</f>
        <v>0</v>
      </c>
      <c r="N242" s="50">
        <f>VLOOKUP(S227,Sco!$B$8:$Q$77,11,0)</f>
        <v>0</v>
      </c>
      <c r="O242" s="50">
        <f>VLOOKUP(S227,Sco!$B$8:$Q$77,12,0)</f>
        <v>0</v>
      </c>
      <c r="P242" s="50">
        <f>VLOOKUP(S227,Sco!$B$8:$Q$77,13,0)</f>
        <v>0</v>
      </c>
      <c r="Q242" s="50">
        <f>VLOOKUP(S227,Sco!$B$8:$Q$77,14,0)</f>
        <v>0</v>
      </c>
      <c r="R242" s="79">
        <f>VLOOKUP(S227,Sco!$B$8:$Q$77,15,0)</f>
        <v>0</v>
      </c>
      <c r="S242" s="50">
        <f>VLOOKUP(S227,Sco!$B$8:$Q$77,16,0)</f>
        <v>0</v>
      </c>
      <c r="V242" s="68"/>
      <c r="W242" s="68"/>
      <c r="X242" s="68"/>
      <c r="Y242" s="68"/>
    </row>
    <row r="243" spans="2:25" ht="27.9" customHeight="1">
      <c r="B243" s="359">
        <v>7</v>
      </c>
      <c r="C243" s="361" t="s">
        <v>8</v>
      </c>
      <c r="D243" s="39" t="s">
        <v>63</v>
      </c>
      <c r="E243" s="80"/>
      <c r="F243" s="78">
        <f>Kala!D$7</f>
        <v>20</v>
      </c>
      <c r="G243" s="78">
        <f>Kala!E$7</f>
        <v>40</v>
      </c>
      <c r="H243" s="78">
        <f>Kala!F$7</f>
        <v>20</v>
      </c>
      <c r="I243" s="78">
        <f>Kala!G$7</f>
        <v>0</v>
      </c>
      <c r="J243" s="78">
        <f>Kala!H$7</f>
        <v>0</v>
      </c>
      <c r="K243" s="78">
        <f>Kala!I$7</f>
        <v>20</v>
      </c>
      <c r="L243" s="78">
        <f>Kala!J$7</f>
        <v>0</v>
      </c>
      <c r="M243" s="78">
        <f>Kala!K$7</f>
        <v>100</v>
      </c>
      <c r="N243" s="363"/>
      <c r="O243" s="364"/>
      <c r="P243" s="364"/>
      <c r="Q243" s="365"/>
      <c r="R243" s="82">
        <f t="shared" ref="R243:R248" si="8">M243</f>
        <v>100</v>
      </c>
      <c r="S243" s="83"/>
      <c r="V243" s="68"/>
      <c r="W243" s="68"/>
      <c r="X243" s="68"/>
      <c r="Y243" s="68"/>
    </row>
    <row r="244" spans="2:25" ht="27.9" customHeight="1" thickBot="1">
      <c r="B244" s="360"/>
      <c r="C244" s="362"/>
      <c r="D244" s="40" t="s">
        <v>64</v>
      </c>
      <c r="E244" s="81"/>
      <c r="F244" s="50">
        <f>VLOOKUP(S227,Kala!$B$8:$Q$77,3,0)</f>
        <v>0</v>
      </c>
      <c r="G244" s="50">
        <f>VLOOKUP(S227,Kala!$B$8:$Q$77,4,0)</f>
        <v>0</v>
      </c>
      <c r="H244" s="50">
        <f>VLOOKUP(S227,Kala!$B$8:$Q$77,5,0)</f>
        <v>0</v>
      </c>
      <c r="I244" s="50">
        <f>VLOOKUP(S227,Kala!$B$8:$Q$77,6,0)</f>
        <v>0</v>
      </c>
      <c r="J244" s="50">
        <f>VLOOKUP(S227,Kala!$B$8:$Q$77,7,0)</f>
        <v>0</v>
      </c>
      <c r="K244" s="50">
        <f>VLOOKUP(S227,Kala!$B$8:$Q$77,8,0)</f>
        <v>0</v>
      </c>
      <c r="L244" s="50">
        <f>VLOOKUP(S227,Kala!$B$8:$Q$77,9,0)</f>
        <v>0</v>
      </c>
      <c r="M244" s="50">
        <f>VLOOKUP(S227,Kala!$B$8:$Q$77,10,0)</f>
        <v>0</v>
      </c>
      <c r="N244" s="366"/>
      <c r="O244" s="367"/>
      <c r="P244" s="367"/>
      <c r="Q244" s="368"/>
      <c r="R244" s="84">
        <f t="shared" si="8"/>
        <v>0</v>
      </c>
      <c r="S244" s="85" t="str">
        <f>IF(R244&gt;=91,"अ१",IF(R244&gt;=81,"अ२",IF(R244&gt;=71,"ब१",IF(R244&gt;=61,"ब२",IF(R244&gt;=51,"क१",IF(R244&gt;=41,"क२",IF(R244&gt;=33,"ड",IF(R244&gt;=21,"ई१",IF(R244&gt;=1,"ई२","")))))))))</f>
        <v/>
      </c>
      <c r="V244" s="68"/>
      <c r="W244" s="68"/>
      <c r="X244" s="68"/>
      <c r="Y244" s="68"/>
    </row>
    <row r="245" spans="2:25" ht="27.9" customHeight="1">
      <c r="B245" s="359">
        <v>8</v>
      </c>
      <c r="C245" s="361" t="s">
        <v>9</v>
      </c>
      <c r="D245" s="39" t="s">
        <v>63</v>
      </c>
      <c r="E245" s="80"/>
      <c r="F245" s="78">
        <f>Karya!D$7</f>
        <v>20</v>
      </c>
      <c r="G245" s="78">
        <f>Karya!E$7</f>
        <v>40</v>
      </c>
      <c r="H245" s="78">
        <f>Karya!F$7</f>
        <v>20</v>
      </c>
      <c r="I245" s="78">
        <f>Karya!G$7</f>
        <v>0</v>
      </c>
      <c r="J245" s="78">
        <f>Karya!H$7</f>
        <v>0</v>
      </c>
      <c r="K245" s="78">
        <f>Karya!I$7</f>
        <v>20</v>
      </c>
      <c r="L245" s="78">
        <f>Karya!J$7</f>
        <v>0</v>
      </c>
      <c r="M245" s="78">
        <f>Karya!K$7</f>
        <v>100</v>
      </c>
      <c r="N245" s="363"/>
      <c r="O245" s="364"/>
      <c r="P245" s="364"/>
      <c r="Q245" s="365"/>
      <c r="R245" s="82">
        <f t="shared" si="8"/>
        <v>100</v>
      </c>
      <c r="S245" s="83"/>
      <c r="V245" s="68"/>
      <c r="W245" s="68"/>
      <c r="X245" s="68"/>
      <c r="Y245" s="68"/>
    </row>
    <row r="246" spans="2:25" ht="27.9" customHeight="1" thickBot="1">
      <c r="B246" s="360"/>
      <c r="C246" s="362"/>
      <c r="D246" s="40" t="s">
        <v>64</v>
      </c>
      <c r="E246" s="81"/>
      <c r="F246" s="50">
        <f>VLOOKUP(S227,Karya!$B$8:$Q$77,3,0)</f>
        <v>0</v>
      </c>
      <c r="G246" s="50">
        <f>VLOOKUP(S227,Karya!$B$8:$Q$77,4,0)</f>
        <v>0</v>
      </c>
      <c r="H246" s="50">
        <f>VLOOKUP(S227,Karya!$B$8:$Q$77,5,0)</f>
        <v>0</v>
      </c>
      <c r="I246" s="50">
        <f>VLOOKUP(S227,Karya!$B$8:$Q$77,6,0)</f>
        <v>0</v>
      </c>
      <c r="J246" s="50">
        <f>VLOOKUP(S227,Karya!$B$8:$Q$77,7,0)</f>
        <v>0</v>
      </c>
      <c r="K246" s="50">
        <f>VLOOKUP(S227,Karya!$B$8:$Q$77,8,0)</f>
        <v>0</v>
      </c>
      <c r="L246" s="50">
        <f>VLOOKUP(S227,Karya!$B$8:$Q$77,9,0)</f>
        <v>0</v>
      </c>
      <c r="M246" s="50">
        <f>VLOOKUP(S227,Karya!$B$8:$Q$77,10,0)</f>
        <v>0</v>
      </c>
      <c r="N246" s="366"/>
      <c r="O246" s="367"/>
      <c r="P246" s="367"/>
      <c r="Q246" s="368"/>
      <c r="R246" s="84">
        <f t="shared" si="8"/>
        <v>0</v>
      </c>
      <c r="S246" s="85" t="str">
        <f>IF(R246&gt;=91,"अ१",IF(R246&gt;=81,"अ२",IF(R246&gt;=71,"ब१",IF(R246&gt;=61,"ब२",IF(R246&gt;=51,"क१",IF(R246&gt;=41,"क२",IF(R246&gt;=33,"ड",IF(R246&gt;=21,"ई१",IF(R246&gt;=1,"ई२","")))))))))</f>
        <v/>
      </c>
      <c r="V246" s="68"/>
      <c r="W246" s="68"/>
      <c r="X246" s="68"/>
      <c r="Y246" s="68"/>
    </row>
    <row r="247" spans="2:25" ht="27.9" customHeight="1">
      <c r="B247" s="359">
        <v>9</v>
      </c>
      <c r="C247" s="361" t="s">
        <v>10</v>
      </c>
      <c r="D247" s="39" t="s">
        <v>63</v>
      </c>
      <c r="E247" s="80"/>
      <c r="F247" s="78">
        <f>Shashi!D$7</f>
        <v>20</v>
      </c>
      <c r="G247" s="78">
        <f>Shashi!E$7</f>
        <v>40</v>
      </c>
      <c r="H247" s="78">
        <f>Shashi!F$7</f>
        <v>20</v>
      </c>
      <c r="I247" s="78">
        <f>Shashi!G$7</f>
        <v>0</v>
      </c>
      <c r="J247" s="78">
        <f>Shashi!H$7</f>
        <v>0</v>
      </c>
      <c r="K247" s="78">
        <f>Shashi!I$7</f>
        <v>20</v>
      </c>
      <c r="L247" s="78">
        <f>Shashi!J$7</f>
        <v>0</v>
      </c>
      <c r="M247" s="78">
        <f>Shashi!K$7</f>
        <v>100</v>
      </c>
      <c r="N247" s="363"/>
      <c r="O247" s="364"/>
      <c r="P247" s="364"/>
      <c r="Q247" s="365"/>
      <c r="R247" s="82">
        <f t="shared" si="8"/>
        <v>100</v>
      </c>
      <c r="S247" s="83"/>
      <c r="V247" s="68"/>
      <c r="W247" s="68"/>
      <c r="X247" s="68"/>
      <c r="Y247" s="68"/>
    </row>
    <row r="248" spans="2:25" ht="27.9" customHeight="1" thickBot="1">
      <c r="B248" s="360"/>
      <c r="C248" s="362"/>
      <c r="D248" s="40" t="s">
        <v>64</v>
      </c>
      <c r="E248" s="81"/>
      <c r="F248" s="50">
        <f>VLOOKUP(S227,Shashi!$B$8:$Q$77,3,0)</f>
        <v>0</v>
      </c>
      <c r="G248" s="50">
        <f>VLOOKUP(S227,Shashi!$B$8:$Q$77,4,0)</f>
        <v>0</v>
      </c>
      <c r="H248" s="50">
        <f>VLOOKUP(S227,Shashi!$B$8:$Q$77,5,0)</f>
        <v>0</v>
      </c>
      <c r="I248" s="50">
        <f>VLOOKUP(S227,Shashi!$B$8:$Q$77,6,0)</f>
        <v>0</v>
      </c>
      <c r="J248" s="50">
        <f>VLOOKUP(S227,Shashi!$B$8:$Q$77,7,0)</f>
        <v>0</v>
      </c>
      <c r="K248" s="50">
        <f>VLOOKUP(S227,Shashi!$B$8:$Q$77,8,0)</f>
        <v>0</v>
      </c>
      <c r="L248" s="50">
        <f>VLOOKUP(S227,Shashi!$B$8:$Q$77,9,0)</f>
        <v>0</v>
      </c>
      <c r="M248" s="50">
        <f>VLOOKUP(S227,Shashi!$B$8:$Q$77,10,0)</f>
        <v>0</v>
      </c>
      <c r="N248" s="366"/>
      <c r="O248" s="367"/>
      <c r="P248" s="367"/>
      <c r="Q248" s="368"/>
      <c r="R248" s="84">
        <f t="shared" si="8"/>
        <v>0</v>
      </c>
      <c r="S248" s="85" t="str">
        <f>IF(R248&gt;=91,"अ१",IF(R248&gt;=81,"अ२",IF(R248&gt;=71,"ब१",IF(R248&gt;=61,"ब२",IF(R248&gt;=51,"क१",IF(R248&gt;=41,"क२",IF(R248&gt;=33,"ड",IF(R248&gt;=21,"ई१",IF(R248&gt;=1,"ई२","")))))))))</f>
        <v/>
      </c>
      <c r="V248" s="68"/>
      <c r="W248" s="68"/>
      <c r="X248" s="68"/>
      <c r="Y248" s="68"/>
    </row>
    <row r="249" spans="2:25" ht="27.9" customHeight="1" thickBot="1">
      <c r="B249" s="369"/>
      <c r="C249" s="370"/>
      <c r="D249" s="370"/>
      <c r="E249" s="370"/>
      <c r="F249" s="370"/>
      <c r="G249" s="370"/>
      <c r="H249" s="370"/>
      <c r="I249" s="370"/>
      <c r="J249" s="370"/>
      <c r="K249" s="370"/>
      <c r="L249" s="370"/>
      <c r="M249" s="370"/>
      <c r="N249" s="370"/>
      <c r="O249" s="370"/>
      <c r="P249" s="370"/>
      <c r="Q249" s="370"/>
      <c r="R249" s="370"/>
      <c r="S249" s="371"/>
    </row>
    <row r="250" spans="2:25" ht="27.9" customHeight="1">
      <c r="B250" s="41"/>
      <c r="C250" s="42"/>
      <c r="D250" s="43"/>
      <c r="N250" s="45"/>
      <c r="O250" s="45"/>
      <c r="P250" s="45"/>
      <c r="Q250" s="45"/>
      <c r="S250" s="46"/>
    </row>
    <row r="251" spans="2:25" ht="27.9" customHeight="1">
      <c r="B251" s="372" t="s">
        <v>66</v>
      </c>
      <c r="C251" s="373"/>
      <c r="D251" s="373"/>
      <c r="E251" s="373"/>
      <c r="F251" s="373"/>
      <c r="G251" s="374" t="s">
        <v>67</v>
      </c>
      <c r="H251" s="374"/>
      <c r="I251" s="374"/>
      <c r="J251" s="374"/>
      <c r="K251" s="374"/>
      <c r="L251" s="374"/>
      <c r="M251" s="374"/>
      <c r="N251" s="375" t="s">
        <v>68</v>
      </c>
      <c r="O251" s="375"/>
      <c r="P251" s="375"/>
      <c r="Q251" s="375"/>
      <c r="R251" s="375"/>
      <c r="S251" s="376"/>
    </row>
    <row r="252" spans="2:25" ht="27.9" customHeight="1" thickBot="1">
      <c r="B252" s="377" t="str">
        <f>students!$G$4</f>
        <v xml:space="preserve">श्री. सागर दत्तात्रय शिंदे </v>
      </c>
      <c r="C252" s="378"/>
      <c r="D252" s="378"/>
      <c r="E252" s="378"/>
      <c r="F252" s="378"/>
      <c r="G252" s="379"/>
      <c r="H252" s="379"/>
      <c r="I252" s="379"/>
      <c r="J252" s="379"/>
      <c r="K252" s="379"/>
      <c r="L252" s="379"/>
      <c r="M252" s="379"/>
      <c r="N252" s="380"/>
      <c r="O252" s="380"/>
      <c r="P252" s="380"/>
      <c r="Q252" s="380"/>
      <c r="R252" s="380"/>
      <c r="S252" s="381"/>
    </row>
    <row r="253" spans="2:25" ht="26.25" customHeight="1">
      <c r="B253" s="402" t="s">
        <v>718</v>
      </c>
      <c r="C253" s="402"/>
      <c r="D253" s="402"/>
      <c r="E253" s="402"/>
      <c r="F253" s="402"/>
      <c r="G253" s="402"/>
      <c r="H253" s="402"/>
      <c r="I253" s="402"/>
      <c r="J253" s="402"/>
      <c r="K253" s="402"/>
      <c r="L253" s="402"/>
      <c r="M253" s="402"/>
      <c r="N253" s="402"/>
      <c r="O253" s="402"/>
      <c r="P253" s="402"/>
      <c r="Q253" s="402"/>
      <c r="R253" s="402"/>
      <c r="S253" s="402"/>
    </row>
    <row r="254" spans="2:25" ht="24.75" customHeight="1" thickBot="1">
      <c r="B254" s="403" t="s">
        <v>52</v>
      </c>
      <c r="C254" s="403"/>
      <c r="D254" s="403"/>
      <c r="E254" s="404">
        <f>VLOOKUP(S255,students!$B$8:$D$57,3,0)</f>
        <v>0</v>
      </c>
      <c r="F254" s="405"/>
      <c r="G254" s="405"/>
      <c r="H254" s="405"/>
      <c r="I254" s="405"/>
      <c r="J254" s="405"/>
      <c r="K254" s="405"/>
      <c r="L254" s="405"/>
      <c r="M254" s="405"/>
      <c r="N254" s="405"/>
      <c r="O254" s="405"/>
      <c r="P254" s="406" t="s">
        <v>28</v>
      </c>
      <c r="Q254" s="406"/>
      <c r="R254" s="406" t="str">
        <f>students!$M$2</f>
        <v>पहिली</v>
      </c>
      <c r="S254" s="406"/>
    </row>
    <row r="255" spans="2:25" ht="19.5" customHeight="1" thickBot="1">
      <c r="B255" s="407"/>
      <c r="C255" s="407"/>
      <c r="D255" s="408"/>
      <c r="E255" s="408"/>
      <c r="F255" s="47"/>
      <c r="G255" s="47"/>
      <c r="H255" s="409" t="s">
        <v>33</v>
      </c>
      <c r="I255" s="409"/>
      <c r="J255" s="409"/>
      <c r="K255" s="409"/>
      <c r="L255" s="409"/>
      <c r="M255" s="405">
        <f>[3]students!Y254</f>
        <v>0</v>
      </c>
      <c r="N255" s="405"/>
      <c r="O255" s="405"/>
      <c r="P255" s="406" t="s">
        <v>53</v>
      </c>
      <c r="Q255" s="406"/>
      <c r="R255" s="406"/>
      <c r="S255" s="77">
        <v>10</v>
      </c>
      <c r="V255" s="68"/>
      <c r="W255" s="68"/>
      <c r="X255" s="68"/>
      <c r="Y255" s="68"/>
    </row>
    <row r="256" spans="2:25" ht="21" customHeight="1">
      <c r="B256" s="382" t="s">
        <v>37</v>
      </c>
      <c r="C256" s="361" t="s">
        <v>54</v>
      </c>
      <c r="D256" s="361"/>
      <c r="E256" s="385" t="s">
        <v>55</v>
      </c>
      <c r="F256" s="386"/>
      <c r="G256" s="386"/>
      <c r="H256" s="386"/>
      <c r="I256" s="386"/>
      <c r="J256" s="386"/>
      <c r="K256" s="386"/>
      <c r="L256" s="386"/>
      <c r="M256" s="387"/>
      <c r="N256" s="388" t="s">
        <v>56</v>
      </c>
      <c r="O256" s="389"/>
      <c r="P256" s="389"/>
      <c r="Q256" s="390"/>
      <c r="R256" s="394" t="s">
        <v>69</v>
      </c>
      <c r="S256" s="397" t="s">
        <v>57</v>
      </c>
      <c r="V256" s="68"/>
      <c r="W256" s="68"/>
      <c r="X256" s="68"/>
      <c r="Y256" s="68"/>
    </row>
    <row r="257" spans="2:25" s="1" customFormat="1" ht="73.5" customHeight="1">
      <c r="B257" s="383"/>
      <c r="C257" s="384"/>
      <c r="D257" s="384"/>
      <c r="E257" s="48" t="s">
        <v>58</v>
      </c>
      <c r="F257" s="48" t="s">
        <v>15</v>
      </c>
      <c r="G257" s="48" t="s">
        <v>59</v>
      </c>
      <c r="H257" s="48" t="s">
        <v>17</v>
      </c>
      <c r="I257" s="48" t="s">
        <v>18</v>
      </c>
      <c r="J257" s="48" t="s">
        <v>19</v>
      </c>
      <c r="K257" s="48" t="s">
        <v>20</v>
      </c>
      <c r="L257" s="48" t="s">
        <v>21</v>
      </c>
      <c r="M257" s="49"/>
      <c r="N257" s="391"/>
      <c r="O257" s="392"/>
      <c r="P257" s="392"/>
      <c r="Q257" s="393"/>
      <c r="R257" s="395"/>
      <c r="S257" s="398"/>
      <c r="V257" s="68"/>
      <c r="W257" s="68"/>
      <c r="X257" s="68"/>
      <c r="Y257" s="68"/>
    </row>
    <row r="258" spans="2:25" ht="27.9" customHeight="1" thickBot="1">
      <c r="B258" s="5"/>
      <c r="C258" s="400" t="s">
        <v>60</v>
      </c>
      <c r="D258" s="401"/>
      <c r="E258" s="51">
        <v>1</v>
      </c>
      <c r="F258" s="51">
        <v>2</v>
      </c>
      <c r="G258" s="51">
        <v>3</v>
      </c>
      <c r="H258" s="51">
        <v>4</v>
      </c>
      <c r="I258" s="51">
        <v>5</v>
      </c>
      <c r="J258" s="51">
        <v>6</v>
      </c>
      <c r="K258" s="51">
        <v>7</v>
      </c>
      <c r="L258" s="51">
        <v>8</v>
      </c>
      <c r="M258" s="50" t="s">
        <v>22</v>
      </c>
      <c r="N258" s="50" t="s">
        <v>23</v>
      </c>
      <c r="O258" s="50" t="s">
        <v>61</v>
      </c>
      <c r="P258" s="50" t="s">
        <v>25</v>
      </c>
      <c r="Q258" s="50" t="s">
        <v>62</v>
      </c>
      <c r="R258" s="396"/>
      <c r="S258" s="399"/>
      <c r="V258" s="68"/>
      <c r="W258" s="68"/>
      <c r="X258" s="68"/>
      <c r="Y258" s="68"/>
    </row>
    <row r="259" spans="2:25" ht="27.9" customHeight="1">
      <c r="B259" s="359">
        <v>1</v>
      </c>
      <c r="C259" s="361" t="s">
        <v>2</v>
      </c>
      <c r="D259" s="39" t="s">
        <v>63</v>
      </c>
      <c r="E259" s="80"/>
      <c r="F259" s="78">
        <f>Marathi!D$7</f>
        <v>15</v>
      </c>
      <c r="G259" s="78">
        <f>Marathi!E$7</f>
        <v>15</v>
      </c>
      <c r="H259" s="78">
        <f>Marathi!F$7</f>
        <v>15</v>
      </c>
      <c r="I259" s="78">
        <f>Marathi!G$7</f>
        <v>0</v>
      </c>
      <c r="J259" s="78">
        <f>Marathi!H$7</f>
        <v>15</v>
      </c>
      <c r="K259" s="78">
        <f>Marathi!I$7</f>
        <v>10</v>
      </c>
      <c r="L259" s="78">
        <f>Marathi!J$7</f>
        <v>0</v>
      </c>
      <c r="M259" s="78">
        <f>Marathi!K$7</f>
        <v>70</v>
      </c>
      <c r="N259" s="78">
        <f>Marathi!L$7</f>
        <v>5</v>
      </c>
      <c r="O259" s="78">
        <f>Marathi!M$7</f>
        <v>5</v>
      </c>
      <c r="P259" s="78">
        <f>Marathi!N$7</f>
        <v>20</v>
      </c>
      <c r="Q259" s="78">
        <f>Marathi!O$7</f>
        <v>30</v>
      </c>
      <c r="R259" s="78">
        <f>Marathi!P$7</f>
        <v>100</v>
      </c>
      <c r="S259" s="78">
        <f>Marathi!Q$7</f>
        <v>0</v>
      </c>
      <c r="V259" s="68"/>
      <c r="W259" s="68"/>
      <c r="X259" s="68"/>
      <c r="Y259" s="68"/>
    </row>
    <row r="260" spans="2:25" ht="27.9" customHeight="1" thickBot="1">
      <c r="B260" s="360"/>
      <c r="C260" s="362"/>
      <c r="D260" s="40" t="s">
        <v>64</v>
      </c>
      <c r="E260" s="81"/>
      <c r="F260" s="50">
        <f>VLOOKUP(S255,Marathi!$B$8:$Q$77,3,0)</f>
        <v>0</v>
      </c>
      <c r="G260" s="50">
        <f>VLOOKUP(S255,Marathi!$B$8:$Q$77,4,0)</f>
        <v>0</v>
      </c>
      <c r="H260" s="50">
        <f>VLOOKUP(S255,Marathi!$B$8:$Q$77,5,0)</f>
        <v>0</v>
      </c>
      <c r="I260" s="50">
        <f>VLOOKUP(S255,Marathi!$B$8:$Q$77,6,0)</f>
        <v>0</v>
      </c>
      <c r="J260" s="50">
        <f>VLOOKUP(S255,Marathi!$B$8:$Q$77,7,0)</f>
        <v>0</v>
      </c>
      <c r="K260" s="50">
        <f>VLOOKUP(S255,Marathi!$B$8:$Q$77,8,0)</f>
        <v>0</v>
      </c>
      <c r="L260" s="50">
        <f>VLOOKUP(S255,Marathi!$B$8:$Q$77,9,0)</f>
        <v>0</v>
      </c>
      <c r="M260" s="50">
        <f>VLOOKUP(S255,Marathi!$B$8:$Q$77,10,0)</f>
        <v>0</v>
      </c>
      <c r="N260" s="50">
        <f>VLOOKUP(S255,Marathi!$B$8:$Q$77,11,0)</f>
        <v>0</v>
      </c>
      <c r="O260" s="50">
        <f>VLOOKUP(S255,Marathi!$B$8:$Q$77,12,0)</f>
        <v>0</v>
      </c>
      <c r="P260" s="50">
        <f>VLOOKUP(S255,Marathi!$B$8:$Q$77,13,0)</f>
        <v>0</v>
      </c>
      <c r="Q260" s="50">
        <f>VLOOKUP(S255,Marathi!$B$8:$Q$77,14,0)</f>
        <v>0</v>
      </c>
      <c r="R260" s="79">
        <f>VLOOKUP(S255,Marathi!$B$8:$Q$77,15,0)</f>
        <v>0</v>
      </c>
      <c r="S260" s="79">
        <f>VLOOKUP(S255,Marathi!$B$8:$Q$77,16,0)</f>
        <v>0</v>
      </c>
      <c r="V260" s="68"/>
      <c r="W260" s="68"/>
      <c r="X260" s="68"/>
      <c r="Y260" s="68"/>
    </row>
    <row r="261" spans="2:25" ht="27.9" customHeight="1">
      <c r="B261" s="359">
        <v>2</v>
      </c>
      <c r="C261" s="361" t="s">
        <v>3</v>
      </c>
      <c r="D261" s="39" t="s">
        <v>63</v>
      </c>
      <c r="E261" s="80"/>
      <c r="F261" s="78">
        <f>Hindi!D$7</f>
        <v>15</v>
      </c>
      <c r="G261" s="78">
        <f>Hindi!E$7</f>
        <v>15</v>
      </c>
      <c r="H261" s="78">
        <f>Hindi!F$7</f>
        <v>15</v>
      </c>
      <c r="I261" s="78">
        <f>Hindi!G$7</f>
        <v>0</v>
      </c>
      <c r="J261" s="78">
        <f>Hindi!H$7</f>
        <v>15</v>
      </c>
      <c r="K261" s="78">
        <f>Hindi!I$7</f>
        <v>10</v>
      </c>
      <c r="L261" s="78">
        <f>Hindi!J$7</f>
        <v>0</v>
      </c>
      <c r="M261" s="78">
        <f>Hindi!K$7</f>
        <v>70</v>
      </c>
      <c r="N261" s="78">
        <f>Hindi!L$7</f>
        <v>5</v>
      </c>
      <c r="O261" s="78">
        <f>Hindi!M$7</f>
        <v>5</v>
      </c>
      <c r="P261" s="78">
        <f>Hindi!N$7</f>
        <v>20</v>
      </c>
      <c r="Q261" s="78">
        <f>Hindi!O$7</f>
        <v>30</v>
      </c>
      <c r="R261" s="78">
        <f>Hindi!P$7</f>
        <v>100</v>
      </c>
      <c r="S261" s="78">
        <f>Hindi!Q$7</f>
        <v>0</v>
      </c>
      <c r="V261" s="68"/>
      <c r="W261" s="68"/>
      <c r="X261" s="68"/>
      <c r="Y261" s="68"/>
    </row>
    <row r="262" spans="2:25" ht="27.9" customHeight="1" thickBot="1">
      <c r="B262" s="360"/>
      <c r="C262" s="362"/>
      <c r="D262" s="40" t="s">
        <v>64</v>
      </c>
      <c r="E262" s="81"/>
      <c r="F262" s="50">
        <f>VLOOKUP(S255,Hindi!$B$8:$Q$77,3,0)</f>
        <v>0</v>
      </c>
      <c r="G262" s="50">
        <f>VLOOKUP(S255,Hindi!$B$8:$Q$77,4,0)</f>
        <v>0</v>
      </c>
      <c r="H262" s="50">
        <f>VLOOKUP(S255,Hindi!$B$8:$Q$77,5,0)</f>
        <v>0</v>
      </c>
      <c r="I262" s="50">
        <f>VLOOKUP(S255,Hindi!$B$8:$Q$77,6,0)</f>
        <v>0</v>
      </c>
      <c r="J262" s="50">
        <f>VLOOKUP(S255,Hindi!$B$8:$Q$77,7,0)</f>
        <v>0</v>
      </c>
      <c r="K262" s="50">
        <f>VLOOKUP(S255,Hindi!$B$8:$Q$77,8,0)</f>
        <v>0</v>
      </c>
      <c r="L262" s="50">
        <f>VLOOKUP(S255,Hindi!$B$8:$Q$77,9,0)</f>
        <v>0</v>
      </c>
      <c r="M262" s="50">
        <f>VLOOKUP(S255,Hindi!$B$8:$Q$77,10,0)</f>
        <v>0</v>
      </c>
      <c r="N262" s="50">
        <f>VLOOKUP(S255,Hindi!$B$8:$Q$77,11,0)</f>
        <v>0</v>
      </c>
      <c r="O262" s="50">
        <f>VLOOKUP(S255,Hindi!$B$8:$Q$77,12,0)</f>
        <v>0</v>
      </c>
      <c r="P262" s="50">
        <f>VLOOKUP(S255,Hindi!$B$8:$Q$77,13,0)</f>
        <v>0</v>
      </c>
      <c r="Q262" s="50">
        <f>VLOOKUP(S255,Hindi!$B$8:$Q$77,14,0)</f>
        <v>0</v>
      </c>
      <c r="R262" s="79">
        <f>VLOOKUP(S255,Hindi!$B$8:$Q$77,15,0)</f>
        <v>0</v>
      </c>
      <c r="S262" s="50">
        <f>VLOOKUP(S255,Hindi!$B$8:$Q$77,16,0)</f>
        <v>0</v>
      </c>
      <c r="V262" s="68"/>
      <c r="W262" s="68"/>
      <c r="X262" s="68"/>
      <c r="Y262" s="68"/>
    </row>
    <row r="263" spans="2:25" ht="27.9" customHeight="1">
      <c r="B263" s="359">
        <v>3</v>
      </c>
      <c r="C263" s="361" t="s">
        <v>4</v>
      </c>
      <c r="D263" s="39" t="s">
        <v>63</v>
      </c>
      <c r="E263" s="80"/>
      <c r="F263" s="78">
        <f>English!D$7</f>
        <v>15</v>
      </c>
      <c r="G263" s="78">
        <f>English!E$7</f>
        <v>15</v>
      </c>
      <c r="H263" s="78">
        <f>English!F$7</f>
        <v>15</v>
      </c>
      <c r="I263" s="78">
        <f>English!G$7</f>
        <v>0</v>
      </c>
      <c r="J263" s="78">
        <f>English!H$7</f>
        <v>15</v>
      </c>
      <c r="K263" s="78">
        <f>English!I$7</f>
        <v>10</v>
      </c>
      <c r="L263" s="78">
        <f>English!J$7</f>
        <v>0</v>
      </c>
      <c r="M263" s="78">
        <f>English!K$7</f>
        <v>70</v>
      </c>
      <c r="N263" s="78">
        <f>English!L$7</f>
        <v>5</v>
      </c>
      <c r="O263" s="78">
        <f>English!M$7</f>
        <v>5</v>
      </c>
      <c r="P263" s="78">
        <f>English!N$7</f>
        <v>20</v>
      </c>
      <c r="Q263" s="78">
        <f>English!O$7</f>
        <v>30</v>
      </c>
      <c r="R263" s="78">
        <f>English!P$7</f>
        <v>100</v>
      </c>
      <c r="S263" s="78">
        <f>English!Q$7</f>
        <v>0</v>
      </c>
      <c r="V263" s="68"/>
      <c r="W263" s="68"/>
      <c r="X263" s="68"/>
      <c r="Y263" s="68"/>
    </row>
    <row r="264" spans="2:25" ht="27.9" customHeight="1" thickBot="1">
      <c r="B264" s="360"/>
      <c r="C264" s="362"/>
      <c r="D264" s="40" t="s">
        <v>64</v>
      </c>
      <c r="E264" s="81"/>
      <c r="F264" s="50">
        <f>VLOOKUP(S255,English!$B$8:$Q$77,3,0)</f>
        <v>0</v>
      </c>
      <c r="G264" s="50">
        <f>VLOOKUP(S255,English!$B$8:$Q$77,4,0)</f>
        <v>0</v>
      </c>
      <c r="H264" s="50">
        <f>VLOOKUP(S255,English!$B$8:$Q$77,5,0)</f>
        <v>0</v>
      </c>
      <c r="I264" s="50">
        <f>VLOOKUP(S255,English!$B$8:$Q$77,6,0)</f>
        <v>0</v>
      </c>
      <c r="J264" s="50">
        <f>VLOOKUP(S255,English!$B$8:$Q$77,7,0)</f>
        <v>0</v>
      </c>
      <c r="K264" s="50">
        <f>VLOOKUP(S255,English!$B$8:$Q$77,8,0)</f>
        <v>0</v>
      </c>
      <c r="L264" s="50">
        <f>VLOOKUP(S255,English!$B$8:$Q$77,9,0)</f>
        <v>0</v>
      </c>
      <c r="M264" s="50">
        <f>VLOOKUP(S255,English!$B$8:$Q$77,10,0)</f>
        <v>0</v>
      </c>
      <c r="N264" s="50">
        <f>VLOOKUP(S255,English!$B$8:$Q$77,11,0)</f>
        <v>0</v>
      </c>
      <c r="O264" s="50">
        <f>VLOOKUP(S255,English!$B$8:$Q$77,12,0)</f>
        <v>0</v>
      </c>
      <c r="P264" s="50">
        <f>VLOOKUP(S255,English!$B$8:$Q$77,13,0)</f>
        <v>0</v>
      </c>
      <c r="Q264" s="50">
        <f>VLOOKUP(S255,English!$B$8:$Q$77,14,0)</f>
        <v>0</v>
      </c>
      <c r="R264" s="79">
        <f>VLOOKUP(S255,English!$B$8:$Q$77,15,0)</f>
        <v>0</v>
      </c>
      <c r="S264" s="50">
        <f>VLOOKUP(S255,English!$B$8:$Q$77,16,0)</f>
        <v>0</v>
      </c>
      <c r="V264" s="68"/>
      <c r="W264" s="68"/>
      <c r="X264" s="68"/>
      <c r="Y264" s="68"/>
    </row>
    <row r="265" spans="2:25" ht="27.9" customHeight="1">
      <c r="B265" s="359">
        <v>4</v>
      </c>
      <c r="C265" s="361" t="s">
        <v>5</v>
      </c>
      <c r="D265" s="39" t="s">
        <v>63</v>
      </c>
      <c r="E265" s="80"/>
      <c r="F265" s="78">
        <f>Maths!D$7</f>
        <v>15</v>
      </c>
      <c r="G265" s="78">
        <f>Maths!E$7</f>
        <v>15</v>
      </c>
      <c r="H265" s="78">
        <f>Maths!F$7</f>
        <v>15</v>
      </c>
      <c r="I265" s="78">
        <f>Maths!G$7</f>
        <v>0</v>
      </c>
      <c r="J265" s="78">
        <f>Maths!H$7</f>
        <v>15</v>
      </c>
      <c r="K265" s="78">
        <f>Maths!I$7</f>
        <v>10</v>
      </c>
      <c r="L265" s="78">
        <f>Maths!J$7</f>
        <v>0</v>
      </c>
      <c r="M265" s="78">
        <f>Maths!K$7</f>
        <v>70</v>
      </c>
      <c r="N265" s="78">
        <f>Maths!L$7</f>
        <v>5</v>
      </c>
      <c r="O265" s="78">
        <f>Maths!M$7</f>
        <v>5</v>
      </c>
      <c r="P265" s="78">
        <f>Maths!N$7</f>
        <v>20</v>
      </c>
      <c r="Q265" s="78">
        <f>Maths!O$7</f>
        <v>30</v>
      </c>
      <c r="R265" s="78">
        <f>Maths!P$7</f>
        <v>100</v>
      </c>
      <c r="S265" s="78">
        <f>Maths!Q$7</f>
        <v>0</v>
      </c>
      <c r="V265" s="68"/>
      <c r="W265" s="68"/>
      <c r="X265" s="68"/>
      <c r="Y265" s="68"/>
    </row>
    <row r="266" spans="2:25" ht="27.9" customHeight="1" thickBot="1">
      <c r="B266" s="360"/>
      <c r="C266" s="362"/>
      <c r="D266" s="40" t="s">
        <v>64</v>
      </c>
      <c r="E266" s="81"/>
      <c r="F266" s="50">
        <f>VLOOKUP(S255,Maths!$B$8:$Q$77,3,0)</f>
        <v>0</v>
      </c>
      <c r="G266" s="50">
        <f>VLOOKUP(S255,Maths!$B$8:$Q$77,4,0)</f>
        <v>0</v>
      </c>
      <c r="H266" s="50">
        <f>VLOOKUP(S255,Maths!$B$8:$Q$77,5,0)</f>
        <v>0</v>
      </c>
      <c r="I266" s="50">
        <f>VLOOKUP(S255,Maths!$B$8:$Q$77,6,0)</f>
        <v>0</v>
      </c>
      <c r="J266" s="50">
        <f>VLOOKUP(S255,Maths!$B$8:$Q$77,7,0)</f>
        <v>0</v>
      </c>
      <c r="K266" s="50">
        <f>VLOOKUP(S255,Maths!$B$8:$Q$77,8,0)</f>
        <v>0</v>
      </c>
      <c r="L266" s="50">
        <f>VLOOKUP(S255,Maths!$B$8:$Q$77,9,0)</f>
        <v>0</v>
      </c>
      <c r="M266" s="50">
        <f>VLOOKUP(S255,Maths!$B$8:$Q$77,10,0)</f>
        <v>0</v>
      </c>
      <c r="N266" s="50">
        <f>VLOOKUP(S255,Maths!$B$8:$Q$77,11,0)</f>
        <v>0</v>
      </c>
      <c r="O266" s="50">
        <f>VLOOKUP(S255,Maths!$B$8:$Q$77,12,0)</f>
        <v>0</v>
      </c>
      <c r="P266" s="50">
        <f>VLOOKUP(S255,Maths!$B$8:$Q$77,13,0)</f>
        <v>0</v>
      </c>
      <c r="Q266" s="50">
        <f>VLOOKUP(S255,Maths!$B$8:$Q$77,14,0)</f>
        <v>0</v>
      </c>
      <c r="R266" s="79">
        <f>VLOOKUP(S255,Maths!$B$8:$Q$77,15,0)</f>
        <v>0</v>
      </c>
      <c r="S266" s="50">
        <f>VLOOKUP(S255,Maths!$B$8:$Q$77,16,0)</f>
        <v>0</v>
      </c>
      <c r="V266" s="68"/>
      <c r="W266" s="68"/>
      <c r="X266" s="68"/>
      <c r="Y266" s="68"/>
    </row>
    <row r="267" spans="2:25" ht="27.9" customHeight="1">
      <c r="B267" s="359">
        <v>5</v>
      </c>
      <c r="C267" s="361" t="s">
        <v>6</v>
      </c>
      <c r="D267" s="39" t="s">
        <v>63</v>
      </c>
      <c r="E267" s="80"/>
      <c r="F267" s="78">
        <f>Sci!D$7</f>
        <v>15</v>
      </c>
      <c r="G267" s="78">
        <f>Sci!E$7</f>
        <v>15</v>
      </c>
      <c r="H267" s="78">
        <f>Sci!F$7</f>
        <v>15</v>
      </c>
      <c r="I267" s="78">
        <f>Sci!G$7</f>
        <v>0</v>
      </c>
      <c r="J267" s="78">
        <f>Sci!H$7</f>
        <v>15</v>
      </c>
      <c r="K267" s="78">
        <f>Sci!I$7</f>
        <v>10</v>
      </c>
      <c r="L267" s="78">
        <f>Sci!J$7</f>
        <v>0</v>
      </c>
      <c r="M267" s="78">
        <f>Sci!K$7</f>
        <v>70</v>
      </c>
      <c r="N267" s="78">
        <f>Sci!L$7</f>
        <v>5</v>
      </c>
      <c r="O267" s="78">
        <f>Sci!M$7</f>
        <v>5</v>
      </c>
      <c r="P267" s="78">
        <f>Sci!N$7</f>
        <v>20</v>
      </c>
      <c r="Q267" s="78">
        <f>Sci!O$7</f>
        <v>30</v>
      </c>
      <c r="R267" s="78">
        <f>Sci!P$7</f>
        <v>100</v>
      </c>
      <c r="S267" s="78">
        <f>Sci!Q$7</f>
        <v>0</v>
      </c>
      <c r="V267" s="68"/>
      <c r="W267" s="68"/>
      <c r="X267" s="68"/>
      <c r="Y267" s="68"/>
    </row>
    <row r="268" spans="2:25" ht="27.9" customHeight="1" thickBot="1">
      <c r="B268" s="360"/>
      <c r="C268" s="362"/>
      <c r="D268" s="40" t="s">
        <v>64</v>
      </c>
      <c r="E268" s="81"/>
      <c r="F268" s="50">
        <f>VLOOKUP(S255,Sci!$B$8:$Q$77,3,0)</f>
        <v>0</v>
      </c>
      <c r="G268" s="50">
        <f>VLOOKUP(S255,Sci!$B$8:$Q$77,4,0)</f>
        <v>0</v>
      </c>
      <c r="H268" s="50">
        <f>VLOOKUP(S255,Sci!$B$8:$Q$77,5,0)</f>
        <v>0</v>
      </c>
      <c r="I268" s="50">
        <f>VLOOKUP(S255,Sci!$B$8:$Q$77,6,0)</f>
        <v>0</v>
      </c>
      <c r="J268" s="50">
        <f>VLOOKUP(S255,Sci!$B$8:$Q$77,7,0)</f>
        <v>0</v>
      </c>
      <c r="K268" s="50">
        <f>VLOOKUP(S255,Sci!$B$8:$Q$77,8,0)</f>
        <v>0</v>
      </c>
      <c r="L268" s="50">
        <f>VLOOKUP(S255,Sci!$B$8:$Q$77,9,0)</f>
        <v>0</v>
      </c>
      <c r="M268" s="50">
        <f>VLOOKUP(S255,Sci!$B$8:$Q$77,10,0)</f>
        <v>0</v>
      </c>
      <c r="N268" s="50">
        <f>VLOOKUP(S255,Sci!$B$8:$Q$77,11,0)</f>
        <v>0</v>
      </c>
      <c r="O268" s="50">
        <f>VLOOKUP(S255,Sci!$B$8:$Q$77,12,0)</f>
        <v>0</v>
      </c>
      <c r="P268" s="50">
        <f>VLOOKUP(S255,Sci!$B$8:$Q$77,13,0)</f>
        <v>0</v>
      </c>
      <c r="Q268" s="50">
        <f>VLOOKUP(S255,Sci!$B$8:$Q$77,14,0)</f>
        <v>0</v>
      </c>
      <c r="R268" s="79">
        <f>VLOOKUP(S255,Sci!$B$8:$Q$77,15,0)</f>
        <v>0</v>
      </c>
      <c r="S268" s="50">
        <f>VLOOKUP(S255,Sci!$B$8:$Q$77,16,0)</f>
        <v>0</v>
      </c>
      <c r="V268" s="68"/>
      <c r="W268" s="68"/>
      <c r="X268" s="68"/>
      <c r="Y268" s="68"/>
    </row>
    <row r="269" spans="2:25" ht="27.9" customHeight="1">
      <c r="B269" s="359">
        <v>6</v>
      </c>
      <c r="C269" s="361" t="s">
        <v>7</v>
      </c>
      <c r="D269" s="39" t="s">
        <v>63</v>
      </c>
      <c r="E269" s="80"/>
      <c r="F269" s="78">
        <f>Sco!D$7</f>
        <v>15</v>
      </c>
      <c r="G269" s="78">
        <f>Sco!E$7</f>
        <v>15</v>
      </c>
      <c r="H269" s="78">
        <f>Sco!F$7</f>
        <v>15</v>
      </c>
      <c r="I269" s="78">
        <f>Sco!G$7</f>
        <v>0</v>
      </c>
      <c r="J269" s="78">
        <f>Sco!H$7</f>
        <v>15</v>
      </c>
      <c r="K269" s="78">
        <f>Sco!I$7</f>
        <v>10</v>
      </c>
      <c r="L269" s="78">
        <f>Sco!J$7</f>
        <v>0</v>
      </c>
      <c r="M269" s="78">
        <f>Sco!K$7</f>
        <v>70</v>
      </c>
      <c r="N269" s="78">
        <f>Sco!L$7</f>
        <v>5</v>
      </c>
      <c r="O269" s="78">
        <f>Sco!M$7</f>
        <v>5</v>
      </c>
      <c r="P269" s="78">
        <f>Sco!N$7</f>
        <v>20</v>
      </c>
      <c r="Q269" s="78">
        <f>Sco!O$7</f>
        <v>30</v>
      </c>
      <c r="R269" s="78">
        <f>Sco!P$7</f>
        <v>100</v>
      </c>
      <c r="S269" s="78">
        <f>Sco!Q$7</f>
        <v>0</v>
      </c>
      <c r="V269" s="68"/>
      <c r="W269" s="68"/>
      <c r="X269" s="68"/>
      <c r="Y269" s="68"/>
    </row>
    <row r="270" spans="2:25" ht="27.9" customHeight="1" thickBot="1">
      <c r="B270" s="360"/>
      <c r="C270" s="362"/>
      <c r="D270" s="40" t="s">
        <v>64</v>
      </c>
      <c r="E270" s="81"/>
      <c r="F270" s="50">
        <f>VLOOKUP(S255,Sco!$B$8:$Q$77,3,0)</f>
        <v>0</v>
      </c>
      <c r="G270" s="50">
        <f>VLOOKUP(S255,Sco!$B$8:$Q$77,4,0)</f>
        <v>0</v>
      </c>
      <c r="H270" s="50">
        <f>VLOOKUP(S255,Sco!$B$8:$Q$77,5,0)</f>
        <v>0</v>
      </c>
      <c r="I270" s="50">
        <f>VLOOKUP(S255,Sco!$B$8:$Q$77,6,0)</f>
        <v>0</v>
      </c>
      <c r="J270" s="50">
        <f>VLOOKUP(S255,Sco!$B$8:$Q$77,7,0)</f>
        <v>0</v>
      </c>
      <c r="K270" s="50">
        <f>VLOOKUP(S255,Sco!$B$8:$Q$77,8,0)</f>
        <v>0</v>
      </c>
      <c r="L270" s="50">
        <f>VLOOKUP(S255,Sco!$B$8:$Q$77,9,0)</f>
        <v>0</v>
      </c>
      <c r="M270" s="50">
        <f>VLOOKUP(S255,Sco!$B$8:$Q$77,10,0)</f>
        <v>0</v>
      </c>
      <c r="N270" s="50">
        <f>VLOOKUP(S255,Sco!$B$8:$Q$77,11,0)</f>
        <v>0</v>
      </c>
      <c r="O270" s="50">
        <f>VLOOKUP(S255,Sco!$B$8:$Q$77,12,0)</f>
        <v>0</v>
      </c>
      <c r="P270" s="50">
        <f>VLOOKUP(S255,Sco!$B$8:$Q$77,13,0)</f>
        <v>0</v>
      </c>
      <c r="Q270" s="50">
        <f>VLOOKUP(S255,Sco!$B$8:$Q$77,14,0)</f>
        <v>0</v>
      </c>
      <c r="R270" s="79">
        <f>VLOOKUP(S255,Sco!$B$8:$Q$77,15,0)</f>
        <v>0</v>
      </c>
      <c r="S270" s="50">
        <f>VLOOKUP(S255,Sco!$B$8:$Q$77,16,0)</f>
        <v>0</v>
      </c>
      <c r="V270" s="68"/>
      <c r="W270" s="68"/>
      <c r="X270" s="68"/>
      <c r="Y270" s="68"/>
    </row>
    <row r="271" spans="2:25" ht="27.9" customHeight="1">
      <c r="B271" s="359">
        <v>7</v>
      </c>
      <c r="C271" s="361" t="s">
        <v>8</v>
      </c>
      <c r="D271" s="39" t="s">
        <v>63</v>
      </c>
      <c r="E271" s="80"/>
      <c r="F271" s="78">
        <f>Kala!D$7</f>
        <v>20</v>
      </c>
      <c r="G271" s="78">
        <f>Kala!E$7</f>
        <v>40</v>
      </c>
      <c r="H271" s="78">
        <f>Kala!F$7</f>
        <v>20</v>
      </c>
      <c r="I271" s="78">
        <f>Kala!G$7</f>
        <v>0</v>
      </c>
      <c r="J271" s="78">
        <f>Kala!H$7</f>
        <v>0</v>
      </c>
      <c r="K271" s="78">
        <f>Kala!I$7</f>
        <v>20</v>
      </c>
      <c r="L271" s="78">
        <f>Kala!J$7</f>
        <v>0</v>
      </c>
      <c r="M271" s="78">
        <f>Kala!K$7</f>
        <v>100</v>
      </c>
      <c r="N271" s="363"/>
      <c r="O271" s="364"/>
      <c r="P271" s="364"/>
      <c r="Q271" s="365"/>
      <c r="R271" s="82">
        <f t="shared" ref="R271:R276" si="9">M271</f>
        <v>100</v>
      </c>
      <c r="S271" s="83"/>
      <c r="V271" s="68"/>
      <c r="W271" s="68"/>
      <c r="X271" s="68"/>
      <c r="Y271" s="68"/>
    </row>
    <row r="272" spans="2:25" ht="27.9" customHeight="1" thickBot="1">
      <c r="B272" s="360"/>
      <c r="C272" s="362"/>
      <c r="D272" s="40" t="s">
        <v>64</v>
      </c>
      <c r="E272" s="81"/>
      <c r="F272" s="50">
        <f>VLOOKUP(S255,Kala!$B$8:$Q$77,3,0)</f>
        <v>0</v>
      </c>
      <c r="G272" s="50">
        <f>VLOOKUP(S255,Kala!$B$8:$Q$77,4,0)</f>
        <v>0</v>
      </c>
      <c r="H272" s="50">
        <f>VLOOKUP(S255,Kala!$B$8:$Q$77,5,0)</f>
        <v>0</v>
      </c>
      <c r="I272" s="50">
        <f>VLOOKUP(S255,Kala!$B$8:$Q$77,6,0)</f>
        <v>0</v>
      </c>
      <c r="J272" s="50">
        <f>VLOOKUP(S255,Kala!$B$8:$Q$77,7,0)</f>
        <v>0</v>
      </c>
      <c r="K272" s="50">
        <f>VLOOKUP(S255,Kala!$B$8:$Q$77,8,0)</f>
        <v>0</v>
      </c>
      <c r="L272" s="50">
        <f>VLOOKUP(S255,Kala!$B$8:$Q$77,9,0)</f>
        <v>0</v>
      </c>
      <c r="M272" s="50">
        <f>VLOOKUP(S255,Kala!$B$8:$Q$77,10,0)</f>
        <v>0</v>
      </c>
      <c r="N272" s="366"/>
      <c r="O272" s="367"/>
      <c r="P272" s="367"/>
      <c r="Q272" s="368"/>
      <c r="R272" s="84">
        <f t="shared" si="9"/>
        <v>0</v>
      </c>
      <c r="S272" s="85" t="str">
        <f>IF(R272&gt;=91,"अ१",IF(R272&gt;=81,"अ२",IF(R272&gt;=71,"ब१",IF(R272&gt;=61,"ब२",IF(R272&gt;=51,"क१",IF(R272&gt;=41,"क२",IF(R272&gt;=33,"ड",IF(R272&gt;=21,"ई१",IF(R272&gt;=1,"ई२","")))))))))</f>
        <v/>
      </c>
      <c r="V272" s="68"/>
      <c r="W272" s="68"/>
      <c r="X272" s="68"/>
      <c r="Y272" s="68"/>
    </row>
    <row r="273" spans="2:25" ht="27.9" customHeight="1">
      <c r="B273" s="359">
        <v>8</v>
      </c>
      <c r="C273" s="361" t="s">
        <v>9</v>
      </c>
      <c r="D273" s="39" t="s">
        <v>63</v>
      </c>
      <c r="E273" s="80"/>
      <c r="F273" s="78">
        <f>Karya!D$7</f>
        <v>20</v>
      </c>
      <c r="G273" s="78">
        <f>Karya!E$7</f>
        <v>40</v>
      </c>
      <c r="H273" s="78">
        <f>Karya!F$7</f>
        <v>20</v>
      </c>
      <c r="I273" s="78">
        <f>Karya!G$7</f>
        <v>0</v>
      </c>
      <c r="J273" s="78">
        <f>Karya!H$7</f>
        <v>0</v>
      </c>
      <c r="K273" s="78">
        <f>Karya!I$7</f>
        <v>20</v>
      </c>
      <c r="L273" s="78">
        <f>Karya!J$7</f>
        <v>0</v>
      </c>
      <c r="M273" s="78">
        <f>Karya!K$7</f>
        <v>100</v>
      </c>
      <c r="N273" s="363"/>
      <c r="O273" s="364"/>
      <c r="P273" s="364"/>
      <c r="Q273" s="365"/>
      <c r="R273" s="82">
        <f t="shared" si="9"/>
        <v>100</v>
      </c>
      <c r="S273" s="83"/>
      <c r="V273" s="68"/>
      <c r="W273" s="68"/>
      <c r="X273" s="68"/>
      <c r="Y273" s="68"/>
    </row>
    <row r="274" spans="2:25" ht="27.9" customHeight="1" thickBot="1">
      <c r="B274" s="360"/>
      <c r="C274" s="362"/>
      <c r="D274" s="40" t="s">
        <v>64</v>
      </c>
      <c r="E274" s="81"/>
      <c r="F274" s="50">
        <f>VLOOKUP(S255,Karya!$B$8:$Q$77,3,0)</f>
        <v>0</v>
      </c>
      <c r="G274" s="50">
        <f>VLOOKUP(S255,Karya!$B$8:$Q$77,4,0)</f>
        <v>0</v>
      </c>
      <c r="H274" s="50">
        <f>VLOOKUP(S255,Karya!$B$8:$Q$77,5,0)</f>
        <v>0</v>
      </c>
      <c r="I274" s="50">
        <f>VLOOKUP(S255,Karya!$B$8:$Q$77,6,0)</f>
        <v>0</v>
      </c>
      <c r="J274" s="50">
        <f>VLOOKUP(S255,Karya!$B$8:$Q$77,7,0)</f>
        <v>0</v>
      </c>
      <c r="K274" s="50">
        <f>VLOOKUP(S255,Karya!$B$8:$Q$77,8,0)</f>
        <v>0</v>
      </c>
      <c r="L274" s="50">
        <f>VLOOKUP(S255,Karya!$B$8:$Q$77,9,0)</f>
        <v>0</v>
      </c>
      <c r="M274" s="50">
        <f>VLOOKUP(S255,Karya!$B$8:$Q$77,10,0)</f>
        <v>0</v>
      </c>
      <c r="N274" s="366"/>
      <c r="O274" s="367"/>
      <c r="P274" s="367"/>
      <c r="Q274" s="368"/>
      <c r="R274" s="84">
        <f t="shared" si="9"/>
        <v>0</v>
      </c>
      <c r="S274" s="85" t="str">
        <f>IF(R274&gt;=91,"अ१",IF(R274&gt;=81,"अ२",IF(R274&gt;=71,"ब१",IF(R274&gt;=61,"ब२",IF(R274&gt;=51,"क१",IF(R274&gt;=41,"क२",IF(R274&gt;=33,"ड",IF(R274&gt;=21,"ई१",IF(R274&gt;=1,"ई२","")))))))))</f>
        <v/>
      </c>
      <c r="V274" s="68"/>
      <c r="W274" s="68"/>
      <c r="X274" s="68"/>
      <c r="Y274" s="68"/>
    </row>
    <row r="275" spans="2:25" ht="27.9" customHeight="1">
      <c r="B275" s="359">
        <v>9</v>
      </c>
      <c r="C275" s="361" t="s">
        <v>10</v>
      </c>
      <c r="D275" s="39" t="s">
        <v>63</v>
      </c>
      <c r="E275" s="80"/>
      <c r="F275" s="78">
        <f>Shashi!D$7</f>
        <v>20</v>
      </c>
      <c r="G275" s="78">
        <f>Shashi!E$7</f>
        <v>40</v>
      </c>
      <c r="H275" s="78">
        <f>Shashi!F$7</f>
        <v>20</v>
      </c>
      <c r="I275" s="78">
        <f>Shashi!G$7</f>
        <v>0</v>
      </c>
      <c r="J275" s="78">
        <f>Shashi!H$7</f>
        <v>0</v>
      </c>
      <c r="K275" s="78">
        <f>Shashi!I$7</f>
        <v>20</v>
      </c>
      <c r="L275" s="78">
        <f>Shashi!J$7</f>
        <v>0</v>
      </c>
      <c r="M275" s="78">
        <f>Shashi!K$7</f>
        <v>100</v>
      </c>
      <c r="N275" s="363"/>
      <c r="O275" s="364"/>
      <c r="P275" s="364"/>
      <c r="Q275" s="365"/>
      <c r="R275" s="82">
        <f t="shared" si="9"/>
        <v>100</v>
      </c>
      <c r="S275" s="83"/>
      <c r="V275" s="68"/>
      <c r="W275" s="68"/>
      <c r="X275" s="68"/>
      <c r="Y275" s="68"/>
    </row>
    <row r="276" spans="2:25" ht="27.9" customHeight="1" thickBot="1">
      <c r="B276" s="360"/>
      <c r="C276" s="362"/>
      <c r="D276" s="40" t="s">
        <v>64</v>
      </c>
      <c r="E276" s="81"/>
      <c r="F276" s="50">
        <f>VLOOKUP(S255,Shashi!$B$8:$Q$77,3,0)</f>
        <v>0</v>
      </c>
      <c r="G276" s="50">
        <f>VLOOKUP(S255,Shashi!$B$8:$Q$77,4,0)</f>
        <v>0</v>
      </c>
      <c r="H276" s="50">
        <f>VLOOKUP(S255,Shashi!$B$8:$Q$77,5,0)</f>
        <v>0</v>
      </c>
      <c r="I276" s="50">
        <f>VLOOKUP(S255,Shashi!$B$8:$Q$77,6,0)</f>
        <v>0</v>
      </c>
      <c r="J276" s="50">
        <f>VLOOKUP(S255,Shashi!$B$8:$Q$77,7,0)</f>
        <v>0</v>
      </c>
      <c r="K276" s="50">
        <f>VLOOKUP(S255,Shashi!$B$8:$Q$77,8,0)</f>
        <v>0</v>
      </c>
      <c r="L276" s="50">
        <f>VLOOKUP(S255,Shashi!$B$8:$Q$77,9,0)</f>
        <v>0</v>
      </c>
      <c r="M276" s="50">
        <f>VLOOKUP(S255,Shashi!$B$8:$Q$77,10,0)</f>
        <v>0</v>
      </c>
      <c r="N276" s="366"/>
      <c r="O276" s="367"/>
      <c r="P276" s="367"/>
      <c r="Q276" s="368"/>
      <c r="R276" s="84">
        <f t="shared" si="9"/>
        <v>0</v>
      </c>
      <c r="S276" s="85" t="str">
        <f>IF(R276&gt;=91,"अ१",IF(R276&gt;=81,"अ२",IF(R276&gt;=71,"ब१",IF(R276&gt;=61,"ब२",IF(R276&gt;=51,"क१",IF(R276&gt;=41,"क२",IF(R276&gt;=33,"ड",IF(R276&gt;=21,"ई१",IF(R276&gt;=1,"ई२","")))))))))</f>
        <v/>
      </c>
      <c r="V276" s="68"/>
      <c r="W276" s="68"/>
      <c r="X276" s="68"/>
      <c r="Y276" s="68"/>
    </row>
    <row r="277" spans="2:25" ht="27.9" customHeight="1" thickBot="1">
      <c r="B277" s="369"/>
      <c r="C277" s="370"/>
      <c r="D277" s="370"/>
      <c r="E277" s="370"/>
      <c r="F277" s="370"/>
      <c r="G277" s="370"/>
      <c r="H277" s="370"/>
      <c r="I277" s="370"/>
      <c r="J277" s="370"/>
      <c r="K277" s="370"/>
      <c r="L277" s="370"/>
      <c r="M277" s="370"/>
      <c r="N277" s="370"/>
      <c r="O277" s="370"/>
      <c r="P277" s="370"/>
      <c r="Q277" s="370"/>
      <c r="R277" s="370"/>
      <c r="S277" s="371"/>
      <c r="V277" s="68"/>
      <c r="W277" s="68"/>
      <c r="X277" s="68"/>
      <c r="Y277" s="68"/>
    </row>
    <row r="278" spans="2:25" ht="27.9" customHeight="1">
      <c r="B278" s="41"/>
      <c r="C278" s="42"/>
      <c r="D278" s="43"/>
      <c r="N278" s="45"/>
      <c r="O278" s="45"/>
      <c r="P278" s="45"/>
      <c r="Q278" s="45"/>
      <c r="S278" s="46"/>
      <c r="V278" s="68"/>
      <c r="W278" s="68"/>
      <c r="X278" s="68"/>
      <c r="Y278" s="68"/>
    </row>
    <row r="279" spans="2:25" ht="27.9" customHeight="1">
      <c r="B279" s="372" t="s">
        <v>66</v>
      </c>
      <c r="C279" s="373"/>
      <c r="D279" s="373"/>
      <c r="E279" s="373"/>
      <c r="F279" s="373"/>
      <c r="G279" s="374" t="s">
        <v>67</v>
      </c>
      <c r="H279" s="374"/>
      <c r="I279" s="374"/>
      <c r="J279" s="374"/>
      <c r="K279" s="374"/>
      <c r="L279" s="374"/>
      <c r="M279" s="374"/>
      <c r="N279" s="375" t="s">
        <v>68</v>
      </c>
      <c r="O279" s="375"/>
      <c r="P279" s="375"/>
      <c r="Q279" s="375"/>
      <c r="R279" s="375"/>
      <c r="S279" s="376"/>
      <c r="V279" s="68"/>
      <c r="W279" s="68"/>
      <c r="X279" s="68"/>
      <c r="Y279" s="68"/>
    </row>
    <row r="280" spans="2:25" ht="27.9" customHeight="1" thickBot="1">
      <c r="B280" s="377" t="str">
        <f>students!$G$4</f>
        <v xml:space="preserve">श्री. सागर दत्तात्रय शिंदे </v>
      </c>
      <c r="C280" s="378"/>
      <c r="D280" s="378"/>
      <c r="E280" s="378"/>
      <c r="F280" s="378"/>
      <c r="G280" s="379"/>
      <c r="H280" s="379"/>
      <c r="I280" s="379"/>
      <c r="J280" s="379"/>
      <c r="K280" s="379"/>
      <c r="L280" s="379"/>
      <c r="M280" s="379"/>
      <c r="N280" s="380"/>
      <c r="O280" s="380"/>
      <c r="P280" s="380"/>
      <c r="Q280" s="380"/>
      <c r="R280" s="380"/>
      <c r="S280" s="381"/>
    </row>
    <row r="281" spans="2:25" ht="26.25" customHeight="1">
      <c r="B281" s="402" t="s">
        <v>718</v>
      </c>
      <c r="C281" s="402"/>
      <c r="D281" s="402"/>
      <c r="E281" s="402"/>
      <c r="F281" s="402"/>
      <c r="G281" s="402"/>
      <c r="H281" s="402"/>
      <c r="I281" s="402"/>
      <c r="J281" s="402"/>
      <c r="K281" s="402"/>
      <c r="L281" s="402"/>
      <c r="M281" s="402"/>
      <c r="N281" s="402"/>
      <c r="O281" s="402"/>
      <c r="P281" s="402"/>
      <c r="Q281" s="402"/>
      <c r="R281" s="402"/>
      <c r="S281" s="402"/>
    </row>
    <row r="282" spans="2:25" ht="24.75" customHeight="1" thickBot="1">
      <c r="B282" s="403" t="s">
        <v>52</v>
      </c>
      <c r="C282" s="403"/>
      <c r="D282" s="403"/>
      <c r="E282" s="404">
        <f>VLOOKUP(S283,students!$B$8:$D$57,3,0)</f>
        <v>0</v>
      </c>
      <c r="F282" s="405"/>
      <c r="G282" s="405"/>
      <c r="H282" s="405"/>
      <c r="I282" s="405"/>
      <c r="J282" s="405"/>
      <c r="K282" s="405"/>
      <c r="L282" s="405"/>
      <c r="M282" s="405"/>
      <c r="N282" s="405"/>
      <c r="O282" s="405"/>
      <c r="P282" s="406" t="s">
        <v>28</v>
      </c>
      <c r="Q282" s="406"/>
      <c r="R282" s="406" t="str">
        <f>students!$M$2</f>
        <v>पहिली</v>
      </c>
      <c r="S282" s="406"/>
    </row>
    <row r="283" spans="2:25" ht="19.5" customHeight="1" thickBot="1">
      <c r="B283" s="407"/>
      <c r="C283" s="407"/>
      <c r="D283" s="408"/>
      <c r="E283" s="408"/>
      <c r="F283" s="47"/>
      <c r="G283" s="47"/>
      <c r="H283" s="409" t="s">
        <v>33</v>
      </c>
      <c r="I283" s="409"/>
      <c r="J283" s="409"/>
      <c r="K283" s="409"/>
      <c r="L283" s="409"/>
      <c r="M283" s="405">
        <f>[3]students!Y282</f>
        <v>0</v>
      </c>
      <c r="N283" s="405"/>
      <c r="O283" s="405"/>
      <c r="P283" s="406" t="s">
        <v>53</v>
      </c>
      <c r="Q283" s="406"/>
      <c r="R283" s="406"/>
      <c r="S283" s="77">
        <v>11</v>
      </c>
    </row>
    <row r="284" spans="2:25" ht="21" customHeight="1">
      <c r="B284" s="382" t="s">
        <v>37</v>
      </c>
      <c r="C284" s="361" t="s">
        <v>54</v>
      </c>
      <c r="D284" s="361"/>
      <c r="E284" s="385" t="s">
        <v>55</v>
      </c>
      <c r="F284" s="386"/>
      <c r="G284" s="386"/>
      <c r="H284" s="386"/>
      <c r="I284" s="386"/>
      <c r="J284" s="386"/>
      <c r="K284" s="386"/>
      <c r="L284" s="386"/>
      <c r="M284" s="387"/>
      <c r="N284" s="388" t="s">
        <v>56</v>
      </c>
      <c r="O284" s="389"/>
      <c r="P284" s="389"/>
      <c r="Q284" s="390"/>
      <c r="R284" s="394" t="s">
        <v>69</v>
      </c>
      <c r="S284" s="397" t="s">
        <v>57</v>
      </c>
    </row>
    <row r="285" spans="2:25" s="1" customFormat="1" ht="73.5" customHeight="1">
      <c r="B285" s="383"/>
      <c r="C285" s="384"/>
      <c r="D285" s="384"/>
      <c r="E285" s="48" t="s">
        <v>58</v>
      </c>
      <c r="F285" s="48" t="s">
        <v>15</v>
      </c>
      <c r="G285" s="48" t="s">
        <v>59</v>
      </c>
      <c r="H285" s="48" t="s">
        <v>17</v>
      </c>
      <c r="I285" s="48" t="s">
        <v>18</v>
      </c>
      <c r="J285" s="48" t="s">
        <v>19</v>
      </c>
      <c r="K285" s="48" t="s">
        <v>20</v>
      </c>
      <c r="L285" s="48" t="s">
        <v>21</v>
      </c>
      <c r="M285" s="49"/>
      <c r="N285" s="391"/>
      <c r="O285" s="392"/>
      <c r="P285" s="392"/>
      <c r="Q285" s="393"/>
      <c r="R285" s="395"/>
      <c r="S285" s="398"/>
      <c r="V285" s="18"/>
      <c r="W285" s="18"/>
      <c r="X285" s="18"/>
      <c r="Y285" s="18"/>
    </row>
    <row r="286" spans="2:25" ht="27.9" customHeight="1" thickBot="1">
      <c r="B286" s="5"/>
      <c r="C286" s="400" t="s">
        <v>60</v>
      </c>
      <c r="D286" s="401"/>
      <c r="E286" s="51">
        <v>1</v>
      </c>
      <c r="F286" s="51">
        <v>2</v>
      </c>
      <c r="G286" s="51">
        <v>3</v>
      </c>
      <c r="H286" s="51">
        <v>4</v>
      </c>
      <c r="I286" s="51">
        <v>5</v>
      </c>
      <c r="J286" s="51">
        <v>6</v>
      </c>
      <c r="K286" s="51">
        <v>7</v>
      </c>
      <c r="L286" s="51">
        <v>8</v>
      </c>
      <c r="M286" s="50" t="s">
        <v>22</v>
      </c>
      <c r="N286" s="50" t="s">
        <v>23</v>
      </c>
      <c r="O286" s="50" t="s">
        <v>61</v>
      </c>
      <c r="P286" s="50" t="s">
        <v>25</v>
      </c>
      <c r="Q286" s="50" t="s">
        <v>62</v>
      </c>
      <c r="R286" s="396"/>
      <c r="S286" s="399"/>
      <c r="V286" s="68"/>
      <c r="W286" s="68"/>
      <c r="X286" s="68"/>
      <c r="Y286" s="68"/>
    </row>
    <row r="287" spans="2:25" ht="27.9" customHeight="1">
      <c r="B287" s="359">
        <v>1</v>
      </c>
      <c r="C287" s="361" t="s">
        <v>2</v>
      </c>
      <c r="D287" s="39" t="s">
        <v>63</v>
      </c>
      <c r="E287" s="80"/>
      <c r="F287" s="78">
        <f>Marathi!D$7</f>
        <v>15</v>
      </c>
      <c r="G287" s="78">
        <f>Marathi!E$7</f>
        <v>15</v>
      </c>
      <c r="H287" s="78">
        <f>Marathi!F$7</f>
        <v>15</v>
      </c>
      <c r="I287" s="78">
        <f>Marathi!G$7</f>
        <v>0</v>
      </c>
      <c r="J287" s="78">
        <f>Marathi!H$7</f>
        <v>15</v>
      </c>
      <c r="K287" s="78">
        <f>Marathi!I$7</f>
        <v>10</v>
      </c>
      <c r="L287" s="78">
        <f>Marathi!J$7</f>
        <v>0</v>
      </c>
      <c r="M287" s="78">
        <f>Marathi!K$7</f>
        <v>70</v>
      </c>
      <c r="N287" s="78">
        <f>Marathi!L$7</f>
        <v>5</v>
      </c>
      <c r="O287" s="78">
        <f>Marathi!M$7</f>
        <v>5</v>
      </c>
      <c r="P287" s="78">
        <f>Marathi!N$7</f>
        <v>20</v>
      </c>
      <c r="Q287" s="78">
        <f>Marathi!O$7</f>
        <v>30</v>
      </c>
      <c r="R287" s="78">
        <f>Marathi!P$7</f>
        <v>100</v>
      </c>
      <c r="S287" s="78">
        <f>Marathi!Q$7</f>
        <v>0</v>
      </c>
      <c r="V287" s="68"/>
      <c r="W287" s="68"/>
      <c r="X287" s="68"/>
      <c r="Y287" s="68"/>
    </row>
    <row r="288" spans="2:25" ht="27.9" customHeight="1" thickBot="1">
      <c r="B288" s="360"/>
      <c r="C288" s="362"/>
      <c r="D288" s="40" t="s">
        <v>64</v>
      </c>
      <c r="E288" s="81"/>
      <c r="F288" s="50">
        <f>VLOOKUP(S283,Marathi!$B$8:$Q$77,3,0)</f>
        <v>0</v>
      </c>
      <c r="G288" s="50">
        <f>VLOOKUP(S283,Marathi!$B$8:$Q$77,4,0)</f>
        <v>0</v>
      </c>
      <c r="H288" s="50">
        <f>VLOOKUP(S283,Marathi!$B$8:$Q$77,5,0)</f>
        <v>0</v>
      </c>
      <c r="I288" s="50">
        <f>VLOOKUP(S283,Marathi!$B$8:$Q$77,6,0)</f>
        <v>0</v>
      </c>
      <c r="J288" s="50">
        <f>VLOOKUP(S283,Marathi!$B$8:$Q$77,7,0)</f>
        <v>0</v>
      </c>
      <c r="K288" s="50">
        <f>VLOOKUP(S283,Marathi!$B$8:$Q$77,8,0)</f>
        <v>0</v>
      </c>
      <c r="L288" s="50">
        <f>VLOOKUP(S283,Marathi!$B$8:$Q$77,9,0)</f>
        <v>0</v>
      </c>
      <c r="M288" s="50">
        <f>VLOOKUP(S283,Marathi!$B$8:$Q$77,10,0)</f>
        <v>0</v>
      </c>
      <c r="N288" s="50">
        <f>VLOOKUP(S283,Marathi!$B$8:$Q$77,11,0)</f>
        <v>0</v>
      </c>
      <c r="O288" s="50">
        <f>VLOOKUP(S283,Marathi!$B$8:$Q$77,12,0)</f>
        <v>0</v>
      </c>
      <c r="P288" s="50">
        <f>VLOOKUP(S283,Marathi!$B$8:$Q$77,13,0)</f>
        <v>0</v>
      </c>
      <c r="Q288" s="50">
        <f>VLOOKUP(S283,Marathi!$B$8:$Q$77,14,0)</f>
        <v>0</v>
      </c>
      <c r="R288" s="79">
        <f>VLOOKUP(S283,Marathi!$B$8:$Q$77,15,0)</f>
        <v>0</v>
      </c>
      <c r="S288" s="79">
        <f>VLOOKUP(S283,Marathi!$B$8:$Q$77,16,0)</f>
        <v>0</v>
      </c>
      <c r="V288" s="68"/>
      <c r="W288" s="68"/>
      <c r="X288" s="68"/>
      <c r="Y288" s="68"/>
    </row>
    <row r="289" spans="2:25" ht="27.9" customHeight="1">
      <c r="B289" s="359">
        <v>2</v>
      </c>
      <c r="C289" s="361" t="s">
        <v>3</v>
      </c>
      <c r="D289" s="39" t="s">
        <v>63</v>
      </c>
      <c r="E289" s="80"/>
      <c r="F289" s="78">
        <f>Hindi!D$7</f>
        <v>15</v>
      </c>
      <c r="G289" s="78">
        <f>Hindi!E$7</f>
        <v>15</v>
      </c>
      <c r="H289" s="78">
        <f>Hindi!F$7</f>
        <v>15</v>
      </c>
      <c r="I289" s="78">
        <f>Hindi!G$7</f>
        <v>0</v>
      </c>
      <c r="J289" s="78">
        <f>Hindi!H$7</f>
        <v>15</v>
      </c>
      <c r="K289" s="78">
        <f>Hindi!I$7</f>
        <v>10</v>
      </c>
      <c r="L289" s="78">
        <f>Hindi!J$7</f>
        <v>0</v>
      </c>
      <c r="M289" s="78">
        <f>Hindi!K$7</f>
        <v>70</v>
      </c>
      <c r="N289" s="78">
        <f>Hindi!L$7</f>
        <v>5</v>
      </c>
      <c r="O289" s="78">
        <f>Hindi!M$7</f>
        <v>5</v>
      </c>
      <c r="P289" s="78">
        <f>Hindi!N$7</f>
        <v>20</v>
      </c>
      <c r="Q289" s="78">
        <f>Hindi!O$7</f>
        <v>30</v>
      </c>
      <c r="R289" s="78">
        <f>Hindi!P$7</f>
        <v>100</v>
      </c>
      <c r="S289" s="78">
        <f>Hindi!Q$7</f>
        <v>0</v>
      </c>
      <c r="V289" s="68"/>
      <c r="W289" s="68"/>
      <c r="X289" s="68"/>
      <c r="Y289" s="68"/>
    </row>
    <row r="290" spans="2:25" ht="27.9" customHeight="1" thickBot="1">
      <c r="B290" s="360"/>
      <c r="C290" s="362"/>
      <c r="D290" s="40" t="s">
        <v>64</v>
      </c>
      <c r="E290" s="81"/>
      <c r="F290" s="50">
        <f>VLOOKUP(S283,Hindi!$B$8:$Q$77,3,0)</f>
        <v>0</v>
      </c>
      <c r="G290" s="50">
        <f>VLOOKUP(S283,Hindi!$B$8:$Q$77,4,0)</f>
        <v>0</v>
      </c>
      <c r="H290" s="50">
        <f>VLOOKUP(S283,Hindi!$B$8:$Q$77,5,0)</f>
        <v>0</v>
      </c>
      <c r="I290" s="50">
        <f>VLOOKUP(S283,Hindi!$B$8:$Q$77,6,0)</f>
        <v>0</v>
      </c>
      <c r="J290" s="50">
        <f>VLOOKUP(S283,Hindi!$B$8:$Q$77,7,0)</f>
        <v>0</v>
      </c>
      <c r="K290" s="50">
        <f>VLOOKUP(S283,Hindi!$B$8:$Q$77,8,0)</f>
        <v>0</v>
      </c>
      <c r="L290" s="50">
        <f>VLOOKUP(S283,Hindi!$B$8:$Q$77,9,0)</f>
        <v>0</v>
      </c>
      <c r="M290" s="50">
        <f>VLOOKUP(S283,Hindi!$B$8:$Q$77,10,0)</f>
        <v>0</v>
      </c>
      <c r="N290" s="50">
        <f>VLOOKUP(S283,Hindi!$B$8:$Q$77,11,0)</f>
        <v>0</v>
      </c>
      <c r="O290" s="50">
        <f>VLOOKUP(S283,Hindi!$B$8:$Q$77,12,0)</f>
        <v>0</v>
      </c>
      <c r="P290" s="50">
        <f>VLOOKUP(S283,Hindi!$B$8:$Q$77,13,0)</f>
        <v>0</v>
      </c>
      <c r="Q290" s="50">
        <f>VLOOKUP(S283,Hindi!$B$8:$Q$77,14,0)</f>
        <v>0</v>
      </c>
      <c r="R290" s="79">
        <f>VLOOKUP(S283,Hindi!$B$8:$Q$77,15,0)</f>
        <v>0</v>
      </c>
      <c r="S290" s="50">
        <f>VLOOKUP(S283,Hindi!$B$8:$Q$77,16,0)</f>
        <v>0</v>
      </c>
      <c r="V290" s="68"/>
      <c r="W290" s="68"/>
      <c r="X290" s="68"/>
      <c r="Y290" s="68"/>
    </row>
    <row r="291" spans="2:25" ht="27.9" customHeight="1">
      <c r="B291" s="359">
        <v>3</v>
      </c>
      <c r="C291" s="361" t="s">
        <v>4</v>
      </c>
      <c r="D291" s="39" t="s">
        <v>63</v>
      </c>
      <c r="E291" s="80"/>
      <c r="F291" s="78">
        <f>English!D$7</f>
        <v>15</v>
      </c>
      <c r="G291" s="78">
        <f>English!E$7</f>
        <v>15</v>
      </c>
      <c r="H291" s="78">
        <f>English!F$7</f>
        <v>15</v>
      </c>
      <c r="I291" s="78">
        <f>English!G$7</f>
        <v>0</v>
      </c>
      <c r="J291" s="78">
        <f>English!H$7</f>
        <v>15</v>
      </c>
      <c r="K291" s="78">
        <f>English!I$7</f>
        <v>10</v>
      </c>
      <c r="L291" s="78">
        <f>English!J$7</f>
        <v>0</v>
      </c>
      <c r="M291" s="78">
        <f>English!K$7</f>
        <v>70</v>
      </c>
      <c r="N291" s="78">
        <f>English!L$7</f>
        <v>5</v>
      </c>
      <c r="O291" s="78">
        <f>English!M$7</f>
        <v>5</v>
      </c>
      <c r="P291" s="78">
        <f>English!N$7</f>
        <v>20</v>
      </c>
      <c r="Q291" s="78">
        <f>English!O$7</f>
        <v>30</v>
      </c>
      <c r="R291" s="78">
        <f>English!P$7</f>
        <v>100</v>
      </c>
      <c r="S291" s="78">
        <f>English!Q$7</f>
        <v>0</v>
      </c>
      <c r="V291" s="68"/>
      <c r="W291" s="68"/>
      <c r="X291" s="68"/>
      <c r="Y291" s="68"/>
    </row>
    <row r="292" spans="2:25" ht="27.9" customHeight="1" thickBot="1">
      <c r="B292" s="360"/>
      <c r="C292" s="362"/>
      <c r="D292" s="40" t="s">
        <v>64</v>
      </c>
      <c r="E292" s="81"/>
      <c r="F292" s="50">
        <f>VLOOKUP(S283,English!$B$8:$Q$77,3,0)</f>
        <v>0</v>
      </c>
      <c r="G292" s="50">
        <f>VLOOKUP(S283,English!$B$8:$Q$77,4,0)</f>
        <v>0</v>
      </c>
      <c r="H292" s="50">
        <f>VLOOKUP(S283,English!$B$8:$Q$77,5,0)</f>
        <v>0</v>
      </c>
      <c r="I292" s="50">
        <f>VLOOKUP(S283,English!$B$8:$Q$77,6,0)</f>
        <v>0</v>
      </c>
      <c r="J292" s="50">
        <f>VLOOKUP(S283,English!$B$8:$Q$77,7,0)</f>
        <v>0</v>
      </c>
      <c r="K292" s="50">
        <f>VLOOKUP(S283,English!$B$8:$Q$77,8,0)</f>
        <v>0</v>
      </c>
      <c r="L292" s="50">
        <f>VLOOKUP(S283,English!$B$8:$Q$77,9,0)</f>
        <v>0</v>
      </c>
      <c r="M292" s="50">
        <f>VLOOKUP(S283,English!$B$8:$Q$77,10,0)</f>
        <v>0</v>
      </c>
      <c r="N292" s="50">
        <f>VLOOKUP(S283,English!$B$8:$Q$77,11,0)</f>
        <v>0</v>
      </c>
      <c r="O292" s="50">
        <f>VLOOKUP(S283,English!$B$8:$Q$77,12,0)</f>
        <v>0</v>
      </c>
      <c r="P292" s="50">
        <f>VLOOKUP(S283,English!$B$8:$Q$77,13,0)</f>
        <v>0</v>
      </c>
      <c r="Q292" s="50">
        <f>VLOOKUP(S283,English!$B$8:$Q$77,14,0)</f>
        <v>0</v>
      </c>
      <c r="R292" s="79">
        <f>VLOOKUP(S283,English!$B$8:$Q$77,15,0)</f>
        <v>0</v>
      </c>
      <c r="S292" s="50">
        <f>VLOOKUP(S283,English!$B$8:$Q$77,16,0)</f>
        <v>0</v>
      </c>
      <c r="V292" s="68"/>
      <c r="W292" s="68"/>
      <c r="X292" s="68"/>
      <c r="Y292" s="68"/>
    </row>
    <row r="293" spans="2:25" ht="27.9" customHeight="1">
      <c r="B293" s="359">
        <v>4</v>
      </c>
      <c r="C293" s="361" t="s">
        <v>5</v>
      </c>
      <c r="D293" s="39" t="s">
        <v>63</v>
      </c>
      <c r="E293" s="80"/>
      <c r="F293" s="78">
        <f>Maths!D$7</f>
        <v>15</v>
      </c>
      <c r="G293" s="78">
        <f>Maths!E$7</f>
        <v>15</v>
      </c>
      <c r="H293" s="78">
        <f>Maths!F$7</f>
        <v>15</v>
      </c>
      <c r="I293" s="78">
        <f>Maths!G$7</f>
        <v>0</v>
      </c>
      <c r="J293" s="78">
        <f>Maths!H$7</f>
        <v>15</v>
      </c>
      <c r="K293" s="78">
        <f>Maths!I$7</f>
        <v>10</v>
      </c>
      <c r="L293" s="78">
        <f>Maths!J$7</f>
        <v>0</v>
      </c>
      <c r="M293" s="78">
        <f>Maths!K$7</f>
        <v>70</v>
      </c>
      <c r="N293" s="78">
        <f>Maths!L$7</f>
        <v>5</v>
      </c>
      <c r="O293" s="78">
        <f>Maths!M$7</f>
        <v>5</v>
      </c>
      <c r="P293" s="78">
        <f>Maths!N$7</f>
        <v>20</v>
      </c>
      <c r="Q293" s="78">
        <f>Maths!O$7</f>
        <v>30</v>
      </c>
      <c r="R293" s="78">
        <f>Maths!P$7</f>
        <v>100</v>
      </c>
      <c r="S293" s="78">
        <f>Maths!Q$7</f>
        <v>0</v>
      </c>
      <c r="V293" s="68"/>
      <c r="W293" s="68"/>
      <c r="X293" s="68"/>
      <c r="Y293" s="68"/>
    </row>
    <row r="294" spans="2:25" ht="27.9" customHeight="1" thickBot="1">
      <c r="B294" s="360"/>
      <c r="C294" s="362"/>
      <c r="D294" s="40" t="s">
        <v>64</v>
      </c>
      <c r="E294" s="81"/>
      <c r="F294" s="50">
        <f>VLOOKUP(S283,Maths!$B$8:$Q$77,3,0)</f>
        <v>0</v>
      </c>
      <c r="G294" s="50">
        <f>VLOOKUP(S283,Maths!$B$8:$Q$77,4,0)</f>
        <v>0</v>
      </c>
      <c r="H294" s="50">
        <f>VLOOKUP(S283,Maths!$B$8:$Q$77,5,0)</f>
        <v>0</v>
      </c>
      <c r="I294" s="50">
        <f>VLOOKUP(S283,Maths!$B$8:$Q$77,6,0)</f>
        <v>0</v>
      </c>
      <c r="J294" s="50">
        <f>VLOOKUP(S283,Maths!$B$8:$Q$77,7,0)</f>
        <v>0</v>
      </c>
      <c r="K294" s="50">
        <f>VLOOKUP(S283,Maths!$B$8:$Q$77,8,0)</f>
        <v>0</v>
      </c>
      <c r="L294" s="50">
        <f>VLOOKUP(S283,Maths!$B$8:$Q$77,9,0)</f>
        <v>0</v>
      </c>
      <c r="M294" s="50">
        <f>VLOOKUP(S283,Maths!$B$8:$Q$77,10,0)</f>
        <v>0</v>
      </c>
      <c r="N294" s="50">
        <f>VLOOKUP(S283,Maths!$B$8:$Q$77,11,0)</f>
        <v>0</v>
      </c>
      <c r="O294" s="50">
        <f>VLOOKUP(S283,Maths!$B$8:$Q$77,12,0)</f>
        <v>0</v>
      </c>
      <c r="P294" s="50">
        <f>VLOOKUP(S283,Maths!$B$8:$Q$77,13,0)</f>
        <v>0</v>
      </c>
      <c r="Q294" s="50">
        <f>VLOOKUP(S283,Maths!$B$8:$Q$77,14,0)</f>
        <v>0</v>
      </c>
      <c r="R294" s="79">
        <f>VLOOKUP(S283,Maths!$B$8:$Q$77,15,0)</f>
        <v>0</v>
      </c>
      <c r="S294" s="50">
        <f>VLOOKUP(S283,Maths!$B$8:$Q$77,16,0)</f>
        <v>0</v>
      </c>
      <c r="V294" s="68"/>
      <c r="W294" s="68"/>
      <c r="X294" s="68"/>
      <c r="Y294" s="68"/>
    </row>
    <row r="295" spans="2:25" ht="27.9" customHeight="1">
      <c r="B295" s="359">
        <v>5</v>
      </c>
      <c r="C295" s="361" t="s">
        <v>6</v>
      </c>
      <c r="D295" s="39" t="s">
        <v>63</v>
      </c>
      <c r="E295" s="80"/>
      <c r="F295" s="78">
        <f>Sci!D$7</f>
        <v>15</v>
      </c>
      <c r="G295" s="78">
        <f>Sci!E$7</f>
        <v>15</v>
      </c>
      <c r="H295" s="78">
        <f>Sci!F$7</f>
        <v>15</v>
      </c>
      <c r="I295" s="78">
        <f>Sci!G$7</f>
        <v>0</v>
      </c>
      <c r="J295" s="78">
        <f>Sci!H$7</f>
        <v>15</v>
      </c>
      <c r="K295" s="78">
        <f>Sci!I$7</f>
        <v>10</v>
      </c>
      <c r="L295" s="78">
        <f>Sci!J$7</f>
        <v>0</v>
      </c>
      <c r="M295" s="78">
        <f>Sci!K$7</f>
        <v>70</v>
      </c>
      <c r="N295" s="78">
        <f>Sci!L$7</f>
        <v>5</v>
      </c>
      <c r="O295" s="78">
        <f>Sci!M$7</f>
        <v>5</v>
      </c>
      <c r="P295" s="78">
        <f>Sci!N$7</f>
        <v>20</v>
      </c>
      <c r="Q295" s="78">
        <f>Sci!O$7</f>
        <v>30</v>
      </c>
      <c r="R295" s="78">
        <f>Sci!P$7</f>
        <v>100</v>
      </c>
      <c r="S295" s="78">
        <f>Sci!Q$7</f>
        <v>0</v>
      </c>
      <c r="V295" s="68"/>
      <c r="W295" s="68"/>
      <c r="X295" s="68"/>
      <c r="Y295" s="68"/>
    </row>
    <row r="296" spans="2:25" ht="27.9" customHeight="1" thickBot="1">
      <c r="B296" s="360"/>
      <c r="C296" s="362"/>
      <c r="D296" s="40" t="s">
        <v>64</v>
      </c>
      <c r="E296" s="81"/>
      <c r="F296" s="50">
        <f>VLOOKUP(S283,Sci!$B$8:$Q$77,3,0)</f>
        <v>0</v>
      </c>
      <c r="G296" s="50">
        <f>VLOOKUP(S283,Sci!$B$8:$Q$77,4,0)</f>
        <v>0</v>
      </c>
      <c r="H296" s="50">
        <f>VLOOKUP(S283,Sci!$B$8:$Q$77,5,0)</f>
        <v>0</v>
      </c>
      <c r="I296" s="50">
        <f>VLOOKUP(S283,Sci!$B$8:$Q$77,6,0)</f>
        <v>0</v>
      </c>
      <c r="J296" s="50">
        <f>VLOOKUP(S283,Sci!$B$8:$Q$77,7,0)</f>
        <v>0</v>
      </c>
      <c r="K296" s="50">
        <f>VLOOKUP(S283,Sci!$B$8:$Q$77,8,0)</f>
        <v>0</v>
      </c>
      <c r="L296" s="50">
        <f>VLOOKUP(S283,Sci!$B$8:$Q$77,9,0)</f>
        <v>0</v>
      </c>
      <c r="M296" s="50">
        <f>VLOOKUP(S283,Sci!$B$8:$Q$77,10,0)</f>
        <v>0</v>
      </c>
      <c r="N296" s="50">
        <f>VLOOKUP(S283,Sci!$B$8:$Q$77,11,0)</f>
        <v>0</v>
      </c>
      <c r="O296" s="50">
        <f>VLOOKUP(S283,Sci!$B$8:$Q$77,12,0)</f>
        <v>0</v>
      </c>
      <c r="P296" s="50">
        <f>VLOOKUP(S283,Sci!$B$8:$Q$77,13,0)</f>
        <v>0</v>
      </c>
      <c r="Q296" s="50">
        <f>VLOOKUP(S283,Sci!$B$8:$Q$77,14,0)</f>
        <v>0</v>
      </c>
      <c r="R296" s="79">
        <f>VLOOKUP(S283,Sci!$B$8:$Q$77,15,0)</f>
        <v>0</v>
      </c>
      <c r="S296" s="50">
        <f>VLOOKUP(S283,Sci!$B$8:$Q$77,16,0)</f>
        <v>0</v>
      </c>
      <c r="V296" s="68"/>
      <c r="W296" s="68"/>
      <c r="X296" s="68"/>
      <c r="Y296" s="68"/>
    </row>
    <row r="297" spans="2:25" ht="27.9" customHeight="1">
      <c r="B297" s="359">
        <v>6</v>
      </c>
      <c r="C297" s="361" t="s">
        <v>7</v>
      </c>
      <c r="D297" s="39" t="s">
        <v>63</v>
      </c>
      <c r="E297" s="80"/>
      <c r="F297" s="78">
        <f>Sco!D$7</f>
        <v>15</v>
      </c>
      <c r="G297" s="78">
        <f>Sco!E$7</f>
        <v>15</v>
      </c>
      <c r="H297" s="78">
        <f>Sco!F$7</f>
        <v>15</v>
      </c>
      <c r="I297" s="78">
        <f>Sco!G$7</f>
        <v>0</v>
      </c>
      <c r="J297" s="78">
        <f>Sco!H$7</f>
        <v>15</v>
      </c>
      <c r="K297" s="78">
        <f>Sco!I$7</f>
        <v>10</v>
      </c>
      <c r="L297" s="78">
        <f>Sco!J$7</f>
        <v>0</v>
      </c>
      <c r="M297" s="78">
        <f>Sco!K$7</f>
        <v>70</v>
      </c>
      <c r="N297" s="78">
        <f>Sco!L$7</f>
        <v>5</v>
      </c>
      <c r="O297" s="78">
        <f>Sco!M$7</f>
        <v>5</v>
      </c>
      <c r="P297" s="78">
        <f>Sco!N$7</f>
        <v>20</v>
      </c>
      <c r="Q297" s="78">
        <f>Sco!O$7</f>
        <v>30</v>
      </c>
      <c r="R297" s="78">
        <f>Sco!P$7</f>
        <v>100</v>
      </c>
      <c r="S297" s="78">
        <f>Sco!Q$7</f>
        <v>0</v>
      </c>
      <c r="V297" s="68"/>
      <c r="W297" s="68"/>
      <c r="X297" s="68"/>
      <c r="Y297" s="68"/>
    </row>
    <row r="298" spans="2:25" ht="27.9" customHeight="1" thickBot="1">
      <c r="B298" s="360"/>
      <c r="C298" s="362"/>
      <c r="D298" s="40" t="s">
        <v>64</v>
      </c>
      <c r="E298" s="81"/>
      <c r="F298" s="50">
        <f>VLOOKUP(S283,Sco!$B$8:$Q$77,3,0)</f>
        <v>0</v>
      </c>
      <c r="G298" s="50">
        <f>VLOOKUP(S283,Sco!$B$8:$Q$77,4,0)</f>
        <v>0</v>
      </c>
      <c r="H298" s="50">
        <f>VLOOKUP(S283,Sco!$B$8:$Q$77,5,0)</f>
        <v>0</v>
      </c>
      <c r="I298" s="50">
        <f>VLOOKUP(S283,Sco!$B$8:$Q$77,6,0)</f>
        <v>0</v>
      </c>
      <c r="J298" s="50">
        <f>VLOOKUP(S283,Sco!$B$8:$Q$77,7,0)</f>
        <v>0</v>
      </c>
      <c r="K298" s="50">
        <f>VLOOKUP(S283,Sco!$B$8:$Q$77,8,0)</f>
        <v>0</v>
      </c>
      <c r="L298" s="50">
        <f>VLOOKUP(S283,Sco!$B$8:$Q$77,9,0)</f>
        <v>0</v>
      </c>
      <c r="M298" s="50">
        <f>VLOOKUP(S283,Sco!$B$8:$Q$77,10,0)</f>
        <v>0</v>
      </c>
      <c r="N298" s="50">
        <f>VLOOKUP(S283,Sco!$B$8:$Q$77,11,0)</f>
        <v>0</v>
      </c>
      <c r="O298" s="50">
        <f>VLOOKUP(S283,Sco!$B$8:$Q$77,12,0)</f>
        <v>0</v>
      </c>
      <c r="P298" s="50">
        <f>VLOOKUP(S283,Sco!$B$8:$Q$77,13,0)</f>
        <v>0</v>
      </c>
      <c r="Q298" s="50">
        <f>VLOOKUP(S283,Sco!$B$8:$Q$77,14,0)</f>
        <v>0</v>
      </c>
      <c r="R298" s="79">
        <f>VLOOKUP(S283,Sco!$B$8:$Q$77,15,0)</f>
        <v>0</v>
      </c>
      <c r="S298" s="50">
        <f>VLOOKUP(S283,Sco!$B$8:$Q$77,16,0)</f>
        <v>0</v>
      </c>
      <c r="V298" s="68"/>
      <c r="W298" s="68"/>
      <c r="X298" s="68"/>
      <c r="Y298" s="68"/>
    </row>
    <row r="299" spans="2:25" ht="27.9" customHeight="1">
      <c r="B299" s="359">
        <v>7</v>
      </c>
      <c r="C299" s="361" t="s">
        <v>8</v>
      </c>
      <c r="D299" s="39" t="s">
        <v>63</v>
      </c>
      <c r="E299" s="80"/>
      <c r="F299" s="78">
        <f>Kala!D$7</f>
        <v>20</v>
      </c>
      <c r="G299" s="78">
        <f>Kala!E$7</f>
        <v>40</v>
      </c>
      <c r="H299" s="78">
        <f>Kala!F$7</f>
        <v>20</v>
      </c>
      <c r="I299" s="78">
        <f>Kala!G$7</f>
        <v>0</v>
      </c>
      <c r="J299" s="78">
        <f>Kala!H$7</f>
        <v>0</v>
      </c>
      <c r="K299" s="78">
        <f>Kala!I$7</f>
        <v>20</v>
      </c>
      <c r="L299" s="78">
        <f>Kala!J$7</f>
        <v>0</v>
      </c>
      <c r="M299" s="78">
        <f>Kala!K$7</f>
        <v>100</v>
      </c>
      <c r="N299" s="363"/>
      <c r="O299" s="364"/>
      <c r="P299" s="364"/>
      <c r="Q299" s="365"/>
      <c r="R299" s="82">
        <f t="shared" ref="R299:R304" si="10">M299</f>
        <v>100</v>
      </c>
      <c r="S299" s="83"/>
      <c r="V299" s="68"/>
      <c r="W299" s="68"/>
      <c r="X299" s="68"/>
      <c r="Y299" s="68"/>
    </row>
    <row r="300" spans="2:25" ht="27.9" customHeight="1" thickBot="1">
      <c r="B300" s="360"/>
      <c r="C300" s="362"/>
      <c r="D300" s="40" t="s">
        <v>64</v>
      </c>
      <c r="E300" s="81"/>
      <c r="F300" s="50">
        <f>VLOOKUP(S283,Kala!$B$8:$Q$77,3,0)</f>
        <v>0</v>
      </c>
      <c r="G300" s="50">
        <f>VLOOKUP(S283,Kala!$B$8:$Q$77,4,0)</f>
        <v>0</v>
      </c>
      <c r="H300" s="50">
        <f>VLOOKUP(S283,Kala!$B$8:$Q$77,5,0)</f>
        <v>0</v>
      </c>
      <c r="I300" s="50">
        <f>VLOOKUP(S283,Kala!$B$8:$Q$77,6,0)</f>
        <v>0</v>
      </c>
      <c r="J300" s="50">
        <f>VLOOKUP(S283,Kala!$B$8:$Q$77,7,0)</f>
        <v>0</v>
      </c>
      <c r="K300" s="50">
        <f>VLOOKUP(S283,Kala!$B$8:$Q$77,8,0)</f>
        <v>0</v>
      </c>
      <c r="L300" s="50">
        <f>VLOOKUP(S283,Kala!$B$8:$Q$77,9,0)</f>
        <v>0</v>
      </c>
      <c r="M300" s="50">
        <f>VLOOKUP(S283,Kala!$B$8:$Q$77,10,0)</f>
        <v>0</v>
      </c>
      <c r="N300" s="366"/>
      <c r="O300" s="367"/>
      <c r="P300" s="367"/>
      <c r="Q300" s="368"/>
      <c r="R300" s="84">
        <f t="shared" si="10"/>
        <v>0</v>
      </c>
      <c r="S300" s="85" t="str">
        <f>IF(R300&gt;=91,"अ१",IF(R300&gt;=81,"अ२",IF(R300&gt;=71,"ब१",IF(R300&gt;=61,"ब२",IF(R300&gt;=51,"क१",IF(R300&gt;=41,"क२",IF(R300&gt;=33,"ड",IF(R300&gt;=21,"ई१",IF(R300&gt;=1,"ई२","")))))))))</f>
        <v/>
      </c>
      <c r="V300" s="68"/>
      <c r="W300" s="68"/>
      <c r="X300" s="68"/>
      <c r="Y300" s="68"/>
    </row>
    <row r="301" spans="2:25" ht="27.9" customHeight="1">
      <c r="B301" s="359">
        <v>8</v>
      </c>
      <c r="C301" s="361" t="s">
        <v>9</v>
      </c>
      <c r="D301" s="39" t="s">
        <v>63</v>
      </c>
      <c r="E301" s="80"/>
      <c r="F301" s="78">
        <f>Karya!D$7</f>
        <v>20</v>
      </c>
      <c r="G301" s="78">
        <f>Karya!E$7</f>
        <v>40</v>
      </c>
      <c r="H301" s="78">
        <f>Karya!F$7</f>
        <v>20</v>
      </c>
      <c r="I301" s="78">
        <f>Karya!G$7</f>
        <v>0</v>
      </c>
      <c r="J301" s="78">
        <f>Karya!H$7</f>
        <v>0</v>
      </c>
      <c r="K301" s="78">
        <f>Karya!I$7</f>
        <v>20</v>
      </c>
      <c r="L301" s="78">
        <f>Karya!J$7</f>
        <v>0</v>
      </c>
      <c r="M301" s="78">
        <f>Karya!K$7</f>
        <v>100</v>
      </c>
      <c r="N301" s="363"/>
      <c r="O301" s="364"/>
      <c r="P301" s="364"/>
      <c r="Q301" s="365"/>
      <c r="R301" s="82">
        <f t="shared" si="10"/>
        <v>100</v>
      </c>
      <c r="S301" s="83"/>
      <c r="V301" s="68"/>
      <c r="W301" s="68"/>
      <c r="X301" s="68"/>
      <c r="Y301" s="68"/>
    </row>
    <row r="302" spans="2:25" ht="27.9" customHeight="1" thickBot="1">
      <c r="B302" s="360"/>
      <c r="C302" s="362"/>
      <c r="D302" s="40" t="s">
        <v>64</v>
      </c>
      <c r="E302" s="81"/>
      <c r="F302" s="50">
        <f>VLOOKUP(S283,Karya!$B$8:$Q$77,3,0)</f>
        <v>0</v>
      </c>
      <c r="G302" s="50">
        <f>VLOOKUP(S283,Karya!$B$8:$Q$77,4,0)</f>
        <v>0</v>
      </c>
      <c r="H302" s="50">
        <f>VLOOKUP(S283,Karya!$B$8:$Q$77,5,0)</f>
        <v>0</v>
      </c>
      <c r="I302" s="50">
        <f>VLOOKUP(S283,Karya!$B$8:$Q$77,6,0)</f>
        <v>0</v>
      </c>
      <c r="J302" s="50">
        <f>VLOOKUP(S283,Karya!$B$8:$Q$77,7,0)</f>
        <v>0</v>
      </c>
      <c r="K302" s="50">
        <f>VLOOKUP(S283,Karya!$B$8:$Q$77,8,0)</f>
        <v>0</v>
      </c>
      <c r="L302" s="50">
        <f>VLOOKUP(S283,Karya!$B$8:$Q$77,9,0)</f>
        <v>0</v>
      </c>
      <c r="M302" s="50">
        <f>VLOOKUP(S283,Karya!$B$8:$Q$77,10,0)</f>
        <v>0</v>
      </c>
      <c r="N302" s="366"/>
      <c r="O302" s="367"/>
      <c r="P302" s="367"/>
      <c r="Q302" s="368"/>
      <c r="R302" s="84">
        <f t="shared" si="10"/>
        <v>0</v>
      </c>
      <c r="S302" s="85" t="str">
        <f>IF(R302&gt;=91,"अ१",IF(R302&gt;=81,"अ२",IF(R302&gt;=71,"ब१",IF(R302&gt;=61,"ब२",IF(R302&gt;=51,"क१",IF(R302&gt;=41,"क२",IF(R302&gt;=33,"ड",IF(R302&gt;=21,"ई१",IF(R302&gt;=1,"ई२","")))))))))</f>
        <v/>
      </c>
      <c r="V302" s="68"/>
      <c r="W302" s="68"/>
      <c r="X302" s="68"/>
      <c r="Y302" s="68"/>
    </row>
    <row r="303" spans="2:25" ht="27.9" customHeight="1">
      <c r="B303" s="359">
        <v>9</v>
      </c>
      <c r="C303" s="361" t="s">
        <v>10</v>
      </c>
      <c r="D303" s="39" t="s">
        <v>63</v>
      </c>
      <c r="E303" s="80"/>
      <c r="F303" s="78">
        <f>Shashi!D$7</f>
        <v>20</v>
      </c>
      <c r="G303" s="78">
        <f>Shashi!E$7</f>
        <v>40</v>
      </c>
      <c r="H303" s="78">
        <f>Shashi!F$7</f>
        <v>20</v>
      </c>
      <c r="I303" s="78">
        <f>Shashi!G$7</f>
        <v>0</v>
      </c>
      <c r="J303" s="78">
        <f>Shashi!H$7</f>
        <v>0</v>
      </c>
      <c r="K303" s="78">
        <f>Shashi!I$7</f>
        <v>20</v>
      </c>
      <c r="L303" s="78">
        <f>Shashi!J$7</f>
        <v>0</v>
      </c>
      <c r="M303" s="78">
        <f>Shashi!K$7</f>
        <v>100</v>
      </c>
      <c r="N303" s="363"/>
      <c r="O303" s="364"/>
      <c r="P303" s="364"/>
      <c r="Q303" s="365"/>
      <c r="R303" s="82">
        <f t="shared" si="10"/>
        <v>100</v>
      </c>
      <c r="S303" s="83"/>
      <c r="V303" s="68"/>
      <c r="W303" s="68"/>
      <c r="X303" s="68"/>
      <c r="Y303" s="68"/>
    </row>
    <row r="304" spans="2:25" ht="27.9" customHeight="1" thickBot="1">
      <c r="B304" s="360"/>
      <c r="C304" s="362"/>
      <c r="D304" s="40" t="s">
        <v>64</v>
      </c>
      <c r="E304" s="81"/>
      <c r="F304" s="50">
        <f>VLOOKUP(S283,Shashi!$B$8:$Q$77,3,0)</f>
        <v>0</v>
      </c>
      <c r="G304" s="50">
        <f>VLOOKUP(S283,Shashi!$B$8:$Q$77,4,0)</f>
        <v>0</v>
      </c>
      <c r="H304" s="50">
        <f>VLOOKUP(S283,Shashi!$B$8:$Q$77,5,0)</f>
        <v>0</v>
      </c>
      <c r="I304" s="50">
        <f>VLOOKUP(S283,Shashi!$B$8:$Q$77,6,0)</f>
        <v>0</v>
      </c>
      <c r="J304" s="50">
        <f>VLOOKUP(S283,Shashi!$B$8:$Q$77,7,0)</f>
        <v>0</v>
      </c>
      <c r="K304" s="50">
        <f>VLOOKUP(S283,Shashi!$B$8:$Q$77,8,0)</f>
        <v>0</v>
      </c>
      <c r="L304" s="50">
        <f>VLOOKUP(S283,Shashi!$B$8:$Q$77,9,0)</f>
        <v>0</v>
      </c>
      <c r="M304" s="50">
        <f>VLOOKUP(S283,Shashi!$B$8:$Q$77,10,0)</f>
        <v>0</v>
      </c>
      <c r="N304" s="366"/>
      <c r="O304" s="367"/>
      <c r="P304" s="367"/>
      <c r="Q304" s="368"/>
      <c r="R304" s="84">
        <f t="shared" si="10"/>
        <v>0</v>
      </c>
      <c r="S304" s="85" t="str">
        <f>IF(R304&gt;=91,"अ१",IF(R304&gt;=81,"अ२",IF(R304&gt;=71,"ब१",IF(R304&gt;=61,"ब२",IF(R304&gt;=51,"क१",IF(R304&gt;=41,"क२",IF(R304&gt;=33,"ड",IF(R304&gt;=21,"ई१",IF(R304&gt;=1,"ई२","")))))))))</f>
        <v/>
      </c>
      <c r="V304" s="68"/>
      <c r="W304" s="68"/>
      <c r="X304" s="68"/>
      <c r="Y304" s="68"/>
    </row>
    <row r="305" spans="2:25" ht="27.9" customHeight="1" thickBot="1">
      <c r="B305" s="369"/>
      <c r="C305" s="370"/>
      <c r="D305" s="370"/>
      <c r="E305" s="370"/>
      <c r="F305" s="370"/>
      <c r="G305" s="370"/>
      <c r="H305" s="370"/>
      <c r="I305" s="370"/>
      <c r="J305" s="370"/>
      <c r="K305" s="370"/>
      <c r="L305" s="370"/>
      <c r="M305" s="370"/>
      <c r="N305" s="370"/>
      <c r="O305" s="370"/>
      <c r="P305" s="370"/>
      <c r="Q305" s="370"/>
      <c r="R305" s="370"/>
      <c r="S305" s="371"/>
      <c r="V305" s="68"/>
      <c r="W305" s="68"/>
      <c r="X305" s="68"/>
      <c r="Y305" s="68"/>
    </row>
    <row r="306" spans="2:25" ht="27.9" customHeight="1">
      <c r="B306" s="41"/>
      <c r="C306" s="42"/>
      <c r="D306" s="43"/>
      <c r="N306" s="45"/>
      <c r="O306" s="45"/>
      <c r="P306" s="45"/>
      <c r="Q306" s="45"/>
      <c r="S306" s="46"/>
      <c r="V306" s="68"/>
      <c r="W306" s="68"/>
      <c r="X306" s="68"/>
      <c r="Y306" s="68"/>
    </row>
    <row r="307" spans="2:25" ht="27.9" customHeight="1">
      <c r="B307" s="372" t="s">
        <v>66</v>
      </c>
      <c r="C307" s="373"/>
      <c r="D307" s="373"/>
      <c r="E307" s="373"/>
      <c r="F307" s="373"/>
      <c r="G307" s="374" t="s">
        <v>67</v>
      </c>
      <c r="H307" s="374"/>
      <c r="I307" s="374"/>
      <c r="J307" s="374"/>
      <c r="K307" s="374"/>
      <c r="L307" s="374"/>
      <c r="M307" s="374"/>
      <c r="N307" s="375" t="s">
        <v>68</v>
      </c>
      <c r="O307" s="375"/>
      <c r="P307" s="375"/>
      <c r="Q307" s="375"/>
      <c r="R307" s="375"/>
      <c r="S307" s="376"/>
      <c r="V307" s="68"/>
      <c r="W307" s="68"/>
      <c r="X307" s="68"/>
      <c r="Y307" s="68"/>
    </row>
    <row r="308" spans="2:25" ht="27.9" customHeight="1" thickBot="1">
      <c r="B308" s="377" t="str">
        <f>students!$G$4</f>
        <v xml:space="preserve">श्री. सागर दत्तात्रय शिंदे </v>
      </c>
      <c r="C308" s="378"/>
      <c r="D308" s="378"/>
      <c r="E308" s="378"/>
      <c r="F308" s="378"/>
      <c r="G308" s="379"/>
      <c r="H308" s="379"/>
      <c r="I308" s="379"/>
      <c r="J308" s="379"/>
      <c r="K308" s="379"/>
      <c r="L308" s="379"/>
      <c r="M308" s="379"/>
      <c r="N308" s="380"/>
      <c r="O308" s="380"/>
      <c r="P308" s="380"/>
      <c r="Q308" s="380"/>
      <c r="R308" s="380"/>
      <c r="S308" s="381"/>
      <c r="V308" s="68"/>
      <c r="W308" s="68"/>
      <c r="X308" s="68"/>
      <c r="Y308" s="68"/>
    </row>
    <row r="309" spans="2:25" ht="26.25" customHeight="1">
      <c r="B309" s="402" t="s">
        <v>718</v>
      </c>
      <c r="C309" s="402"/>
      <c r="D309" s="402"/>
      <c r="E309" s="402"/>
      <c r="F309" s="402"/>
      <c r="G309" s="402"/>
      <c r="H309" s="402"/>
      <c r="I309" s="402"/>
      <c r="J309" s="402"/>
      <c r="K309" s="402"/>
      <c r="L309" s="402"/>
      <c r="M309" s="402"/>
      <c r="N309" s="402"/>
      <c r="O309" s="402"/>
      <c r="P309" s="402"/>
      <c r="Q309" s="402"/>
      <c r="R309" s="402"/>
      <c r="S309" s="402"/>
      <c r="V309" s="68"/>
      <c r="W309" s="68"/>
      <c r="X309" s="68"/>
      <c r="Y309" s="68"/>
    </row>
    <row r="310" spans="2:25" ht="24.75" customHeight="1" thickBot="1">
      <c r="B310" s="403" t="s">
        <v>52</v>
      </c>
      <c r="C310" s="403"/>
      <c r="D310" s="403"/>
      <c r="E310" s="404">
        <f>VLOOKUP(S311,students!$B$8:$D$57,3,0)</f>
        <v>0</v>
      </c>
      <c r="F310" s="405"/>
      <c r="G310" s="405"/>
      <c r="H310" s="405"/>
      <c r="I310" s="405"/>
      <c r="J310" s="405"/>
      <c r="K310" s="405"/>
      <c r="L310" s="405"/>
      <c r="M310" s="405"/>
      <c r="N310" s="405"/>
      <c r="O310" s="405"/>
      <c r="P310" s="406" t="s">
        <v>28</v>
      </c>
      <c r="Q310" s="406"/>
      <c r="R310" s="406" t="str">
        <f>students!$M$2</f>
        <v>पहिली</v>
      </c>
      <c r="S310" s="406"/>
      <c r="V310" s="68"/>
      <c r="W310" s="68"/>
      <c r="X310" s="68"/>
      <c r="Y310" s="68"/>
    </row>
    <row r="311" spans="2:25" ht="19.5" customHeight="1" thickBot="1">
      <c r="B311" s="407"/>
      <c r="C311" s="407"/>
      <c r="D311" s="408"/>
      <c r="E311" s="408"/>
      <c r="F311" s="47"/>
      <c r="G311" s="47"/>
      <c r="H311" s="409" t="s">
        <v>33</v>
      </c>
      <c r="I311" s="409"/>
      <c r="J311" s="409"/>
      <c r="K311" s="409"/>
      <c r="L311" s="409"/>
      <c r="M311" s="405">
        <f>[3]students!Y310</f>
        <v>0</v>
      </c>
      <c r="N311" s="405"/>
      <c r="O311" s="405"/>
      <c r="P311" s="406" t="s">
        <v>53</v>
      </c>
      <c r="Q311" s="406"/>
      <c r="R311" s="406"/>
      <c r="S311" s="77">
        <v>12</v>
      </c>
    </row>
    <row r="312" spans="2:25" ht="21" customHeight="1">
      <c r="B312" s="382" t="s">
        <v>37</v>
      </c>
      <c r="C312" s="361" t="s">
        <v>54</v>
      </c>
      <c r="D312" s="361"/>
      <c r="E312" s="385" t="s">
        <v>55</v>
      </c>
      <c r="F312" s="386"/>
      <c r="G312" s="386"/>
      <c r="H312" s="386"/>
      <c r="I312" s="386"/>
      <c r="J312" s="386"/>
      <c r="K312" s="386"/>
      <c r="L312" s="386"/>
      <c r="M312" s="387"/>
      <c r="N312" s="388" t="s">
        <v>56</v>
      </c>
      <c r="O312" s="389"/>
      <c r="P312" s="389"/>
      <c r="Q312" s="390"/>
      <c r="R312" s="394" t="s">
        <v>69</v>
      </c>
      <c r="S312" s="397" t="s">
        <v>57</v>
      </c>
    </row>
    <row r="313" spans="2:25" s="1" customFormat="1" ht="73.5" customHeight="1">
      <c r="B313" s="383"/>
      <c r="C313" s="384"/>
      <c r="D313" s="384"/>
      <c r="E313" s="48" t="s">
        <v>58</v>
      </c>
      <c r="F313" s="48" t="s">
        <v>15</v>
      </c>
      <c r="G313" s="48" t="s">
        <v>59</v>
      </c>
      <c r="H313" s="48" t="s">
        <v>17</v>
      </c>
      <c r="I313" s="48" t="s">
        <v>18</v>
      </c>
      <c r="J313" s="48" t="s">
        <v>19</v>
      </c>
      <c r="K313" s="48" t="s">
        <v>20</v>
      </c>
      <c r="L313" s="48" t="s">
        <v>21</v>
      </c>
      <c r="M313" s="49"/>
      <c r="N313" s="391"/>
      <c r="O313" s="392"/>
      <c r="P313" s="392"/>
      <c r="Q313" s="393"/>
      <c r="R313" s="395"/>
      <c r="S313" s="398"/>
      <c r="V313" s="18"/>
      <c r="W313" s="18"/>
      <c r="X313" s="18"/>
      <c r="Y313" s="18"/>
    </row>
    <row r="314" spans="2:25" ht="27.9" customHeight="1" thickBot="1">
      <c r="B314" s="5"/>
      <c r="C314" s="400" t="s">
        <v>60</v>
      </c>
      <c r="D314" s="401"/>
      <c r="E314" s="51">
        <v>1</v>
      </c>
      <c r="F314" s="51">
        <v>2</v>
      </c>
      <c r="G314" s="51">
        <v>3</v>
      </c>
      <c r="H314" s="51">
        <v>4</v>
      </c>
      <c r="I314" s="51">
        <v>5</v>
      </c>
      <c r="J314" s="51">
        <v>6</v>
      </c>
      <c r="K314" s="51">
        <v>7</v>
      </c>
      <c r="L314" s="51">
        <v>8</v>
      </c>
      <c r="M314" s="50" t="s">
        <v>22</v>
      </c>
      <c r="N314" s="50" t="s">
        <v>23</v>
      </c>
      <c r="O314" s="50" t="s">
        <v>61</v>
      </c>
      <c r="P314" s="50" t="s">
        <v>25</v>
      </c>
      <c r="Q314" s="50" t="s">
        <v>62</v>
      </c>
      <c r="R314" s="396"/>
      <c r="S314" s="399"/>
    </row>
    <row r="315" spans="2:25" ht="27.9" customHeight="1">
      <c r="B315" s="359">
        <v>1</v>
      </c>
      <c r="C315" s="361" t="s">
        <v>2</v>
      </c>
      <c r="D315" s="39" t="s">
        <v>63</v>
      </c>
      <c r="E315" s="80"/>
      <c r="F315" s="78">
        <f>Marathi!D$7</f>
        <v>15</v>
      </c>
      <c r="G315" s="78">
        <f>Marathi!E$7</f>
        <v>15</v>
      </c>
      <c r="H315" s="78">
        <f>Marathi!F$7</f>
        <v>15</v>
      </c>
      <c r="I315" s="78">
        <f>Marathi!G$7</f>
        <v>0</v>
      </c>
      <c r="J315" s="78">
        <f>Marathi!H$7</f>
        <v>15</v>
      </c>
      <c r="K315" s="78">
        <f>Marathi!I$7</f>
        <v>10</v>
      </c>
      <c r="L315" s="78">
        <f>Marathi!J$7</f>
        <v>0</v>
      </c>
      <c r="M315" s="78">
        <f>Marathi!K$7</f>
        <v>70</v>
      </c>
      <c r="N315" s="78">
        <f>Marathi!L$7</f>
        <v>5</v>
      </c>
      <c r="O315" s="78">
        <f>Marathi!M$7</f>
        <v>5</v>
      </c>
      <c r="P315" s="78">
        <f>Marathi!N$7</f>
        <v>20</v>
      </c>
      <c r="Q315" s="78">
        <f>Marathi!O$7</f>
        <v>30</v>
      </c>
      <c r="R315" s="78">
        <f>Marathi!P$7</f>
        <v>100</v>
      </c>
      <c r="S315" s="78">
        <f>Marathi!Q$7</f>
        <v>0</v>
      </c>
    </row>
    <row r="316" spans="2:25" ht="27.9" customHeight="1" thickBot="1">
      <c r="B316" s="360"/>
      <c r="C316" s="362"/>
      <c r="D316" s="40" t="s">
        <v>64</v>
      </c>
      <c r="E316" s="81"/>
      <c r="F316" s="50">
        <f>VLOOKUP(S311,Marathi!$B$8:$Q$77,3,0)</f>
        <v>0</v>
      </c>
      <c r="G316" s="50">
        <f>VLOOKUP(S311,Marathi!$B$8:$Q$77,4,0)</f>
        <v>0</v>
      </c>
      <c r="H316" s="50">
        <f>VLOOKUP(S311,Marathi!$B$8:$Q$77,5,0)</f>
        <v>0</v>
      </c>
      <c r="I316" s="50">
        <f>VLOOKUP(S311,Marathi!$B$8:$Q$77,6,0)</f>
        <v>0</v>
      </c>
      <c r="J316" s="50">
        <f>VLOOKUP(S311,Marathi!$B$8:$Q$77,7,0)</f>
        <v>0</v>
      </c>
      <c r="K316" s="50">
        <f>VLOOKUP(S311,Marathi!$B$8:$Q$77,8,0)</f>
        <v>0</v>
      </c>
      <c r="L316" s="50">
        <f>VLOOKUP(S311,Marathi!$B$8:$Q$77,9,0)</f>
        <v>0</v>
      </c>
      <c r="M316" s="50">
        <f>VLOOKUP(S311,Marathi!$B$8:$Q$77,10,0)</f>
        <v>0</v>
      </c>
      <c r="N316" s="50">
        <f>VLOOKUP(S311,Marathi!$B$8:$Q$77,11,0)</f>
        <v>0</v>
      </c>
      <c r="O316" s="50">
        <f>VLOOKUP(S311,Marathi!$B$8:$Q$77,12,0)</f>
        <v>0</v>
      </c>
      <c r="P316" s="50">
        <f>VLOOKUP(S311,Marathi!$B$8:$Q$77,13,0)</f>
        <v>0</v>
      </c>
      <c r="Q316" s="50">
        <f>VLOOKUP(S311,Marathi!$B$8:$Q$77,14,0)</f>
        <v>0</v>
      </c>
      <c r="R316" s="79">
        <f>VLOOKUP(S311,Marathi!$B$8:$Q$77,15,0)</f>
        <v>0</v>
      </c>
      <c r="S316" s="79">
        <f>VLOOKUP(S311,Marathi!$B$8:$Q$77,16,0)</f>
        <v>0</v>
      </c>
    </row>
    <row r="317" spans="2:25" ht="27.9" customHeight="1">
      <c r="B317" s="359">
        <v>2</v>
      </c>
      <c r="C317" s="361" t="s">
        <v>3</v>
      </c>
      <c r="D317" s="39" t="s">
        <v>63</v>
      </c>
      <c r="E317" s="80"/>
      <c r="F317" s="78">
        <f>Hindi!D$7</f>
        <v>15</v>
      </c>
      <c r="G317" s="78">
        <f>Hindi!E$7</f>
        <v>15</v>
      </c>
      <c r="H317" s="78">
        <f>Hindi!F$7</f>
        <v>15</v>
      </c>
      <c r="I317" s="78">
        <f>Hindi!G$7</f>
        <v>0</v>
      </c>
      <c r="J317" s="78">
        <f>Hindi!H$7</f>
        <v>15</v>
      </c>
      <c r="K317" s="78">
        <f>Hindi!I$7</f>
        <v>10</v>
      </c>
      <c r="L317" s="78">
        <f>Hindi!J$7</f>
        <v>0</v>
      </c>
      <c r="M317" s="78">
        <f>Hindi!K$7</f>
        <v>70</v>
      </c>
      <c r="N317" s="78">
        <f>Hindi!L$7</f>
        <v>5</v>
      </c>
      <c r="O317" s="78">
        <f>Hindi!M$7</f>
        <v>5</v>
      </c>
      <c r="P317" s="78">
        <f>Hindi!N$7</f>
        <v>20</v>
      </c>
      <c r="Q317" s="78">
        <f>Hindi!O$7</f>
        <v>30</v>
      </c>
      <c r="R317" s="78">
        <f>Hindi!P$7</f>
        <v>100</v>
      </c>
      <c r="S317" s="78">
        <f>Hindi!Q$7</f>
        <v>0</v>
      </c>
      <c r="V317" s="68"/>
      <c r="W317" s="68"/>
      <c r="X317" s="68"/>
      <c r="Y317" s="68"/>
    </row>
    <row r="318" spans="2:25" ht="27.9" customHeight="1" thickBot="1">
      <c r="B318" s="360"/>
      <c r="C318" s="362"/>
      <c r="D318" s="40" t="s">
        <v>64</v>
      </c>
      <c r="E318" s="81"/>
      <c r="F318" s="50">
        <f>VLOOKUP(S311,Hindi!$B$8:$Q$77,3,0)</f>
        <v>0</v>
      </c>
      <c r="G318" s="50">
        <f>VLOOKUP(S311,Hindi!$B$8:$Q$77,4,0)</f>
        <v>0</v>
      </c>
      <c r="H318" s="50">
        <f>VLOOKUP(S311,Hindi!$B$8:$Q$77,5,0)</f>
        <v>0</v>
      </c>
      <c r="I318" s="50">
        <f>VLOOKUP(S311,Hindi!$B$8:$Q$77,6,0)</f>
        <v>0</v>
      </c>
      <c r="J318" s="50">
        <f>VLOOKUP(S311,Hindi!$B$8:$Q$77,7,0)</f>
        <v>0</v>
      </c>
      <c r="K318" s="50">
        <f>VLOOKUP(S311,Hindi!$B$8:$Q$77,8,0)</f>
        <v>0</v>
      </c>
      <c r="L318" s="50">
        <f>VLOOKUP(S311,Hindi!$B$8:$Q$77,9,0)</f>
        <v>0</v>
      </c>
      <c r="M318" s="50">
        <f>VLOOKUP(S311,Hindi!$B$8:$Q$77,10,0)</f>
        <v>0</v>
      </c>
      <c r="N318" s="50">
        <f>VLOOKUP(S311,Hindi!$B$8:$Q$77,11,0)</f>
        <v>0</v>
      </c>
      <c r="O318" s="50">
        <f>VLOOKUP(S311,Hindi!$B$8:$Q$77,12,0)</f>
        <v>0</v>
      </c>
      <c r="P318" s="50">
        <f>VLOOKUP(S311,Hindi!$B$8:$Q$77,13,0)</f>
        <v>0</v>
      </c>
      <c r="Q318" s="50">
        <f>VLOOKUP(S311,Hindi!$B$8:$Q$77,14,0)</f>
        <v>0</v>
      </c>
      <c r="R318" s="79">
        <f>VLOOKUP(S311,Hindi!$B$8:$Q$77,15,0)</f>
        <v>0</v>
      </c>
      <c r="S318" s="50">
        <f>VLOOKUP(S311,Hindi!$B$8:$Q$77,16,0)</f>
        <v>0</v>
      </c>
      <c r="V318" s="68"/>
      <c r="W318" s="68"/>
      <c r="X318" s="68"/>
      <c r="Y318" s="68"/>
    </row>
    <row r="319" spans="2:25" ht="27.9" customHeight="1">
      <c r="B319" s="359">
        <v>3</v>
      </c>
      <c r="C319" s="361" t="s">
        <v>4</v>
      </c>
      <c r="D319" s="39" t="s">
        <v>63</v>
      </c>
      <c r="E319" s="80"/>
      <c r="F319" s="78">
        <f>English!D$7</f>
        <v>15</v>
      </c>
      <c r="G319" s="78">
        <f>English!E$7</f>
        <v>15</v>
      </c>
      <c r="H319" s="78">
        <f>English!F$7</f>
        <v>15</v>
      </c>
      <c r="I319" s="78">
        <f>English!G$7</f>
        <v>0</v>
      </c>
      <c r="J319" s="78">
        <f>English!H$7</f>
        <v>15</v>
      </c>
      <c r="K319" s="78">
        <f>English!I$7</f>
        <v>10</v>
      </c>
      <c r="L319" s="78">
        <f>English!J$7</f>
        <v>0</v>
      </c>
      <c r="M319" s="78">
        <f>English!K$7</f>
        <v>70</v>
      </c>
      <c r="N319" s="78">
        <f>English!L$7</f>
        <v>5</v>
      </c>
      <c r="O319" s="78">
        <f>English!M$7</f>
        <v>5</v>
      </c>
      <c r="P319" s="78">
        <f>English!N$7</f>
        <v>20</v>
      </c>
      <c r="Q319" s="78">
        <f>English!O$7</f>
        <v>30</v>
      </c>
      <c r="R319" s="78">
        <f>English!P$7</f>
        <v>100</v>
      </c>
      <c r="S319" s="78">
        <f>English!Q$7</f>
        <v>0</v>
      </c>
      <c r="V319" s="68"/>
      <c r="W319" s="68"/>
      <c r="X319" s="68"/>
      <c r="Y319" s="68"/>
    </row>
    <row r="320" spans="2:25" ht="27.9" customHeight="1" thickBot="1">
      <c r="B320" s="360"/>
      <c r="C320" s="362"/>
      <c r="D320" s="40" t="s">
        <v>64</v>
      </c>
      <c r="E320" s="81"/>
      <c r="F320" s="50">
        <f>VLOOKUP(S311,English!$B$8:$Q$77,3,0)</f>
        <v>0</v>
      </c>
      <c r="G320" s="50">
        <f>VLOOKUP(S311,English!$B$8:$Q$77,4,0)</f>
        <v>0</v>
      </c>
      <c r="H320" s="50">
        <f>VLOOKUP(S311,English!$B$8:$Q$77,5,0)</f>
        <v>0</v>
      </c>
      <c r="I320" s="50">
        <f>VLOOKUP(S311,English!$B$8:$Q$77,6,0)</f>
        <v>0</v>
      </c>
      <c r="J320" s="50">
        <f>VLOOKUP(S311,English!$B$8:$Q$77,7,0)</f>
        <v>0</v>
      </c>
      <c r="K320" s="50">
        <f>VLOOKUP(S311,English!$B$8:$Q$77,8,0)</f>
        <v>0</v>
      </c>
      <c r="L320" s="50">
        <f>VLOOKUP(S311,English!$B$8:$Q$77,9,0)</f>
        <v>0</v>
      </c>
      <c r="M320" s="50">
        <f>VLOOKUP(S311,English!$B$8:$Q$77,10,0)</f>
        <v>0</v>
      </c>
      <c r="N320" s="50">
        <f>VLOOKUP(S311,English!$B$8:$Q$77,11,0)</f>
        <v>0</v>
      </c>
      <c r="O320" s="50">
        <f>VLOOKUP(S311,English!$B$8:$Q$77,12,0)</f>
        <v>0</v>
      </c>
      <c r="P320" s="50">
        <f>VLOOKUP(S311,English!$B$8:$Q$77,13,0)</f>
        <v>0</v>
      </c>
      <c r="Q320" s="50">
        <f>VLOOKUP(S311,English!$B$8:$Q$77,14,0)</f>
        <v>0</v>
      </c>
      <c r="R320" s="79">
        <f>VLOOKUP(S311,English!$B$8:$Q$77,15,0)</f>
        <v>0</v>
      </c>
      <c r="S320" s="50">
        <f>VLOOKUP(S311,English!$B$8:$Q$77,16,0)</f>
        <v>0</v>
      </c>
      <c r="V320" s="68"/>
      <c r="W320" s="68"/>
      <c r="X320" s="68"/>
      <c r="Y320" s="68"/>
    </row>
    <row r="321" spans="2:25" ht="27.9" customHeight="1">
      <c r="B321" s="359">
        <v>4</v>
      </c>
      <c r="C321" s="361" t="s">
        <v>5</v>
      </c>
      <c r="D321" s="39" t="s">
        <v>63</v>
      </c>
      <c r="E321" s="80"/>
      <c r="F321" s="78">
        <f>Maths!D$7</f>
        <v>15</v>
      </c>
      <c r="G321" s="78">
        <f>Maths!E$7</f>
        <v>15</v>
      </c>
      <c r="H321" s="78">
        <f>Maths!F$7</f>
        <v>15</v>
      </c>
      <c r="I321" s="78">
        <f>Maths!G$7</f>
        <v>0</v>
      </c>
      <c r="J321" s="78">
        <f>Maths!H$7</f>
        <v>15</v>
      </c>
      <c r="K321" s="78">
        <f>Maths!I$7</f>
        <v>10</v>
      </c>
      <c r="L321" s="78">
        <f>Maths!J$7</f>
        <v>0</v>
      </c>
      <c r="M321" s="78">
        <f>Maths!K$7</f>
        <v>70</v>
      </c>
      <c r="N321" s="78">
        <f>Maths!L$7</f>
        <v>5</v>
      </c>
      <c r="O321" s="78">
        <f>Maths!M$7</f>
        <v>5</v>
      </c>
      <c r="P321" s="78">
        <f>Maths!N$7</f>
        <v>20</v>
      </c>
      <c r="Q321" s="78">
        <f>Maths!O$7</f>
        <v>30</v>
      </c>
      <c r="R321" s="78">
        <f>Maths!P$7</f>
        <v>100</v>
      </c>
      <c r="S321" s="78">
        <f>Maths!Q$7</f>
        <v>0</v>
      </c>
      <c r="V321" s="68"/>
      <c r="W321" s="68"/>
      <c r="X321" s="68"/>
      <c r="Y321" s="68"/>
    </row>
    <row r="322" spans="2:25" ht="27.9" customHeight="1" thickBot="1">
      <c r="B322" s="360"/>
      <c r="C322" s="362"/>
      <c r="D322" s="40" t="s">
        <v>64</v>
      </c>
      <c r="E322" s="81"/>
      <c r="F322" s="50">
        <f>VLOOKUP(S311,Maths!$B$8:$Q$77,3,0)</f>
        <v>0</v>
      </c>
      <c r="G322" s="50">
        <f>VLOOKUP(S311,Maths!$B$8:$Q$77,4,0)</f>
        <v>0</v>
      </c>
      <c r="H322" s="50">
        <f>VLOOKUP(S311,Maths!$B$8:$Q$77,5,0)</f>
        <v>0</v>
      </c>
      <c r="I322" s="50">
        <f>VLOOKUP(S311,Maths!$B$8:$Q$77,6,0)</f>
        <v>0</v>
      </c>
      <c r="J322" s="50">
        <f>VLOOKUP(S311,Maths!$B$8:$Q$77,7,0)</f>
        <v>0</v>
      </c>
      <c r="K322" s="50">
        <f>VLOOKUP(S311,Maths!$B$8:$Q$77,8,0)</f>
        <v>0</v>
      </c>
      <c r="L322" s="50">
        <f>VLOOKUP(S311,Maths!$B$8:$Q$77,9,0)</f>
        <v>0</v>
      </c>
      <c r="M322" s="50">
        <f>VLOOKUP(S311,Maths!$B$8:$Q$77,10,0)</f>
        <v>0</v>
      </c>
      <c r="N322" s="50">
        <f>VLOOKUP(S311,Maths!$B$8:$Q$77,11,0)</f>
        <v>0</v>
      </c>
      <c r="O322" s="50">
        <f>VLOOKUP(S311,Maths!$B$8:$Q$77,12,0)</f>
        <v>0</v>
      </c>
      <c r="P322" s="50">
        <f>VLOOKUP(S311,Maths!$B$8:$Q$77,13,0)</f>
        <v>0</v>
      </c>
      <c r="Q322" s="50">
        <f>VLOOKUP(S311,Maths!$B$8:$Q$77,14,0)</f>
        <v>0</v>
      </c>
      <c r="R322" s="79">
        <f>VLOOKUP(S311,Maths!$B$8:$Q$77,15,0)</f>
        <v>0</v>
      </c>
      <c r="S322" s="50">
        <f>VLOOKUP(S311,Maths!$B$8:$Q$77,16,0)</f>
        <v>0</v>
      </c>
      <c r="V322" s="68"/>
      <c r="W322" s="68"/>
      <c r="X322" s="68"/>
      <c r="Y322" s="68"/>
    </row>
    <row r="323" spans="2:25" ht="27.9" customHeight="1">
      <c r="B323" s="359">
        <v>5</v>
      </c>
      <c r="C323" s="361" t="s">
        <v>6</v>
      </c>
      <c r="D323" s="39" t="s">
        <v>63</v>
      </c>
      <c r="E323" s="80"/>
      <c r="F323" s="78">
        <f>Sci!D$7</f>
        <v>15</v>
      </c>
      <c r="G323" s="78">
        <f>Sci!E$7</f>
        <v>15</v>
      </c>
      <c r="H323" s="78">
        <f>Sci!F$7</f>
        <v>15</v>
      </c>
      <c r="I323" s="78">
        <f>Sci!G$7</f>
        <v>0</v>
      </c>
      <c r="J323" s="78">
        <f>Sci!H$7</f>
        <v>15</v>
      </c>
      <c r="K323" s="78">
        <f>Sci!I$7</f>
        <v>10</v>
      </c>
      <c r="L323" s="78">
        <f>Sci!J$7</f>
        <v>0</v>
      </c>
      <c r="M323" s="78">
        <f>Sci!K$7</f>
        <v>70</v>
      </c>
      <c r="N323" s="78">
        <f>Sci!L$7</f>
        <v>5</v>
      </c>
      <c r="O323" s="78">
        <f>Sci!M$7</f>
        <v>5</v>
      </c>
      <c r="P323" s="78">
        <f>Sci!N$7</f>
        <v>20</v>
      </c>
      <c r="Q323" s="78">
        <f>Sci!O$7</f>
        <v>30</v>
      </c>
      <c r="R323" s="78">
        <f>Sci!P$7</f>
        <v>100</v>
      </c>
      <c r="S323" s="78">
        <f>Sci!Q$7</f>
        <v>0</v>
      </c>
      <c r="V323" s="68"/>
      <c r="W323" s="68"/>
      <c r="X323" s="68"/>
      <c r="Y323" s="68"/>
    </row>
    <row r="324" spans="2:25" ht="27.9" customHeight="1" thickBot="1">
      <c r="B324" s="360"/>
      <c r="C324" s="362"/>
      <c r="D324" s="40" t="s">
        <v>64</v>
      </c>
      <c r="E324" s="81"/>
      <c r="F324" s="50">
        <f>VLOOKUP(S311,Sci!$B$8:$Q$77,3,0)</f>
        <v>0</v>
      </c>
      <c r="G324" s="50">
        <f>VLOOKUP(S311,Sci!$B$8:$Q$77,4,0)</f>
        <v>0</v>
      </c>
      <c r="H324" s="50">
        <f>VLOOKUP(S311,Sci!$B$8:$Q$77,5,0)</f>
        <v>0</v>
      </c>
      <c r="I324" s="50">
        <f>VLOOKUP(S311,Sci!$B$8:$Q$77,6,0)</f>
        <v>0</v>
      </c>
      <c r="J324" s="50">
        <f>VLOOKUP(S311,Sci!$B$8:$Q$77,7,0)</f>
        <v>0</v>
      </c>
      <c r="K324" s="50">
        <f>VLOOKUP(S311,Sci!$B$8:$Q$77,8,0)</f>
        <v>0</v>
      </c>
      <c r="L324" s="50">
        <f>VLOOKUP(S311,Sci!$B$8:$Q$77,9,0)</f>
        <v>0</v>
      </c>
      <c r="M324" s="50">
        <f>VLOOKUP(S311,Sci!$B$8:$Q$77,10,0)</f>
        <v>0</v>
      </c>
      <c r="N324" s="50">
        <f>VLOOKUP(S311,Sci!$B$8:$Q$77,11,0)</f>
        <v>0</v>
      </c>
      <c r="O324" s="50">
        <f>VLOOKUP(S311,Sci!$B$8:$Q$77,12,0)</f>
        <v>0</v>
      </c>
      <c r="P324" s="50">
        <f>VLOOKUP(S311,Sci!$B$8:$Q$77,13,0)</f>
        <v>0</v>
      </c>
      <c r="Q324" s="50">
        <f>VLOOKUP(S311,Sci!$B$8:$Q$77,14,0)</f>
        <v>0</v>
      </c>
      <c r="R324" s="79">
        <f>VLOOKUP(S311,Sci!$B$8:$Q$77,15,0)</f>
        <v>0</v>
      </c>
      <c r="S324" s="50">
        <f>VLOOKUP(S311,Sci!$B$8:$Q$77,16,0)</f>
        <v>0</v>
      </c>
      <c r="V324" s="68"/>
      <c r="W324" s="68"/>
      <c r="X324" s="68"/>
      <c r="Y324" s="68"/>
    </row>
    <row r="325" spans="2:25" ht="27.9" customHeight="1">
      <c r="B325" s="359">
        <v>6</v>
      </c>
      <c r="C325" s="361" t="s">
        <v>7</v>
      </c>
      <c r="D325" s="39" t="s">
        <v>63</v>
      </c>
      <c r="E325" s="80"/>
      <c r="F325" s="78">
        <f>Sco!D$7</f>
        <v>15</v>
      </c>
      <c r="G325" s="78">
        <f>Sco!E$7</f>
        <v>15</v>
      </c>
      <c r="H325" s="78">
        <f>Sco!F$7</f>
        <v>15</v>
      </c>
      <c r="I325" s="78">
        <f>Sco!G$7</f>
        <v>0</v>
      </c>
      <c r="J325" s="78">
        <f>Sco!H$7</f>
        <v>15</v>
      </c>
      <c r="K325" s="78">
        <f>Sco!I$7</f>
        <v>10</v>
      </c>
      <c r="L325" s="78">
        <f>Sco!J$7</f>
        <v>0</v>
      </c>
      <c r="M325" s="78">
        <f>Sco!K$7</f>
        <v>70</v>
      </c>
      <c r="N325" s="78">
        <f>Sco!L$7</f>
        <v>5</v>
      </c>
      <c r="O325" s="78">
        <f>Sco!M$7</f>
        <v>5</v>
      </c>
      <c r="P325" s="78">
        <f>Sco!N$7</f>
        <v>20</v>
      </c>
      <c r="Q325" s="78">
        <f>Sco!O$7</f>
        <v>30</v>
      </c>
      <c r="R325" s="78">
        <f>Sco!P$7</f>
        <v>100</v>
      </c>
      <c r="S325" s="78">
        <f>Sco!Q$7</f>
        <v>0</v>
      </c>
      <c r="V325" s="68"/>
      <c r="W325" s="68"/>
      <c r="X325" s="68"/>
      <c r="Y325" s="68"/>
    </row>
    <row r="326" spans="2:25" ht="27.9" customHeight="1" thickBot="1">
      <c r="B326" s="360"/>
      <c r="C326" s="362"/>
      <c r="D326" s="40" t="s">
        <v>64</v>
      </c>
      <c r="E326" s="81"/>
      <c r="F326" s="50">
        <f>VLOOKUP(S311,Sco!$B$8:$Q$77,3,0)</f>
        <v>0</v>
      </c>
      <c r="G326" s="50">
        <f>VLOOKUP(S311,Sco!$B$8:$Q$77,4,0)</f>
        <v>0</v>
      </c>
      <c r="H326" s="50">
        <f>VLOOKUP(S311,Sco!$B$8:$Q$77,5,0)</f>
        <v>0</v>
      </c>
      <c r="I326" s="50">
        <f>VLOOKUP(S311,Sco!$B$8:$Q$77,6,0)</f>
        <v>0</v>
      </c>
      <c r="J326" s="50">
        <f>VLOOKUP(S311,Sco!$B$8:$Q$77,7,0)</f>
        <v>0</v>
      </c>
      <c r="K326" s="50">
        <f>VLOOKUP(S311,Sco!$B$8:$Q$77,8,0)</f>
        <v>0</v>
      </c>
      <c r="L326" s="50">
        <f>VLOOKUP(S311,Sco!$B$8:$Q$77,9,0)</f>
        <v>0</v>
      </c>
      <c r="M326" s="50">
        <f>VLOOKUP(S311,Sco!$B$8:$Q$77,10,0)</f>
        <v>0</v>
      </c>
      <c r="N326" s="50">
        <f>VLOOKUP(S311,Sco!$B$8:$Q$77,11,0)</f>
        <v>0</v>
      </c>
      <c r="O326" s="50">
        <f>VLOOKUP(S311,Sco!$B$8:$Q$77,12,0)</f>
        <v>0</v>
      </c>
      <c r="P326" s="50">
        <f>VLOOKUP(S311,Sco!$B$8:$Q$77,13,0)</f>
        <v>0</v>
      </c>
      <c r="Q326" s="50">
        <f>VLOOKUP(S311,Sco!$B$8:$Q$77,14,0)</f>
        <v>0</v>
      </c>
      <c r="R326" s="79">
        <f>VLOOKUP(S311,Sco!$B$8:$Q$77,15,0)</f>
        <v>0</v>
      </c>
      <c r="S326" s="50">
        <f>VLOOKUP(S311,Sco!$B$8:$Q$77,16,0)</f>
        <v>0</v>
      </c>
      <c r="V326" s="68"/>
      <c r="W326" s="68"/>
      <c r="X326" s="68"/>
      <c r="Y326" s="68"/>
    </row>
    <row r="327" spans="2:25" ht="27.9" customHeight="1">
      <c r="B327" s="359">
        <v>7</v>
      </c>
      <c r="C327" s="361" t="s">
        <v>8</v>
      </c>
      <c r="D327" s="39" t="s">
        <v>63</v>
      </c>
      <c r="E327" s="80"/>
      <c r="F327" s="78">
        <f>Kala!D$7</f>
        <v>20</v>
      </c>
      <c r="G327" s="78">
        <f>Kala!E$7</f>
        <v>40</v>
      </c>
      <c r="H327" s="78">
        <f>Kala!F$7</f>
        <v>20</v>
      </c>
      <c r="I327" s="78">
        <f>Kala!G$7</f>
        <v>0</v>
      </c>
      <c r="J327" s="78">
        <f>Kala!H$7</f>
        <v>0</v>
      </c>
      <c r="K327" s="78">
        <f>Kala!I$7</f>
        <v>20</v>
      </c>
      <c r="L327" s="78">
        <f>Kala!J$7</f>
        <v>0</v>
      </c>
      <c r="M327" s="78">
        <f>Kala!K$7</f>
        <v>100</v>
      </c>
      <c r="N327" s="363"/>
      <c r="O327" s="364"/>
      <c r="P327" s="364"/>
      <c r="Q327" s="365"/>
      <c r="R327" s="82">
        <f t="shared" ref="R327:R332" si="11">M327</f>
        <v>100</v>
      </c>
      <c r="S327" s="83"/>
      <c r="V327" s="68"/>
      <c r="W327" s="68"/>
      <c r="X327" s="68"/>
      <c r="Y327" s="68"/>
    </row>
    <row r="328" spans="2:25" ht="27.9" customHeight="1" thickBot="1">
      <c r="B328" s="360"/>
      <c r="C328" s="362"/>
      <c r="D328" s="40" t="s">
        <v>64</v>
      </c>
      <c r="E328" s="81"/>
      <c r="F328" s="50">
        <f>VLOOKUP(S311,Kala!$B$8:$Q$77,3,0)</f>
        <v>0</v>
      </c>
      <c r="G328" s="50">
        <f>VLOOKUP(S311,Kala!$B$8:$Q$77,4,0)</f>
        <v>0</v>
      </c>
      <c r="H328" s="50">
        <f>VLOOKUP(S311,Kala!$B$8:$Q$77,5,0)</f>
        <v>0</v>
      </c>
      <c r="I328" s="50">
        <f>VLOOKUP(S311,Kala!$B$8:$Q$77,6,0)</f>
        <v>0</v>
      </c>
      <c r="J328" s="50">
        <f>VLOOKUP(S311,Kala!$B$8:$Q$77,7,0)</f>
        <v>0</v>
      </c>
      <c r="K328" s="50">
        <f>VLOOKUP(S311,Kala!$B$8:$Q$77,8,0)</f>
        <v>0</v>
      </c>
      <c r="L328" s="50">
        <f>VLOOKUP(S311,Kala!$B$8:$Q$77,9,0)</f>
        <v>0</v>
      </c>
      <c r="M328" s="50">
        <f>VLOOKUP(S311,Kala!$B$8:$Q$77,10,0)</f>
        <v>0</v>
      </c>
      <c r="N328" s="366"/>
      <c r="O328" s="367"/>
      <c r="P328" s="367"/>
      <c r="Q328" s="368"/>
      <c r="R328" s="84">
        <f t="shared" si="11"/>
        <v>0</v>
      </c>
      <c r="S328" s="85" t="str">
        <f>IF(R328&gt;=91,"अ१",IF(R328&gt;=81,"अ२",IF(R328&gt;=71,"ब१",IF(R328&gt;=61,"ब२",IF(R328&gt;=51,"क१",IF(R328&gt;=41,"क२",IF(R328&gt;=33,"ड",IF(R328&gt;=21,"ई१",IF(R328&gt;=1,"ई२","")))))))))</f>
        <v/>
      </c>
      <c r="V328" s="68"/>
      <c r="W328" s="68"/>
      <c r="X328" s="68"/>
      <c r="Y328" s="68"/>
    </row>
    <row r="329" spans="2:25" ht="27.9" customHeight="1">
      <c r="B329" s="359">
        <v>8</v>
      </c>
      <c r="C329" s="361" t="s">
        <v>9</v>
      </c>
      <c r="D329" s="39" t="s">
        <v>63</v>
      </c>
      <c r="E329" s="80"/>
      <c r="F329" s="78">
        <f>Karya!D$7</f>
        <v>20</v>
      </c>
      <c r="G329" s="78">
        <f>Karya!E$7</f>
        <v>40</v>
      </c>
      <c r="H329" s="78">
        <f>Karya!F$7</f>
        <v>20</v>
      </c>
      <c r="I329" s="78">
        <f>Karya!G$7</f>
        <v>0</v>
      </c>
      <c r="J329" s="78">
        <f>Karya!H$7</f>
        <v>0</v>
      </c>
      <c r="K329" s="78">
        <f>Karya!I$7</f>
        <v>20</v>
      </c>
      <c r="L329" s="78">
        <f>Karya!J$7</f>
        <v>0</v>
      </c>
      <c r="M329" s="78">
        <f>Karya!K$7</f>
        <v>100</v>
      </c>
      <c r="N329" s="363"/>
      <c r="O329" s="364"/>
      <c r="P329" s="364"/>
      <c r="Q329" s="365"/>
      <c r="R329" s="82">
        <f t="shared" si="11"/>
        <v>100</v>
      </c>
      <c r="S329" s="83"/>
      <c r="V329" s="68"/>
      <c r="W329" s="68"/>
      <c r="X329" s="68"/>
      <c r="Y329" s="68"/>
    </row>
    <row r="330" spans="2:25" ht="27.9" customHeight="1" thickBot="1">
      <c r="B330" s="360"/>
      <c r="C330" s="362"/>
      <c r="D330" s="40" t="s">
        <v>64</v>
      </c>
      <c r="E330" s="81"/>
      <c r="F330" s="50">
        <f>VLOOKUP(S311,Karya!$B$8:$Q$77,3,0)</f>
        <v>0</v>
      </c>
      <c r="G330" s="50">
        <f>VLOOKUP(S311,Karya!$B$8:$Q$77,4,0)</f>
        <v>0</v>
      </c>
      <c r="H330" s="50">
        <f>VLOOKUP(S311,Karya!$B$8:$Q$77,5,0)</f>
        <v>0</v>
      </c>
      <c r="I330" s="50">
        <f>VLOOKUP(S311,Karya!$B$8:$Q$77,6,0)</f>
        <v>0</v>
      </c>
      <c r="J330" s="50">
        <f>VLOOKUP(S311,Karya!$B$8:$Q$77,7,0)</f>
        <v>0</v>
      </c>
      <c r="K330" s="50">
        <f>VLOOKUP(S311,Karya!$B$8:$Q$77,8,0)</f>
        <v>0</v>
      </c>
      <c r="L330" s="50">
        <f>VLOOKUP(S311,Karya!$B$8:$Q$77,9,0)</f>
        <v>0</v>
      </c>
      <c r="M330" s="50">
        <f>VLOOKUP(S311,Karya!$B$8:$Q$77,10,0)</f>
        <v>0</v>
      </c>
      <c r="N330" s="366"/>
      <c r="O330" s="367"/>
      <c r="P330" s="367"/>
      <c r="Q330" s="368"/>
      <c r="R330" s="84">
        <f t="shared" si="11"/>
        <v>0</v>
      </c>
      <c r="S330" s="85" t="str">
        <f>IF(R330&gt;=91,"अ१",IF(R330&gt;=81,"अ२",IF(R330&gt;=71,"ब१",IF(R330&gt;=61,"ब२",IF(R330&gt;=51,"क१",IF(R330&gt;=41,"क२",IF(R330&gt;=33,"ड",IF(R330&gt;=21,"ई१",IF(R330&gt;=1,"ई२","")))))))))</f>
        <v/>
      </c>
      <c r="V330" s="68"/>
      <c r="W330" s="68"/>
      <c r="X330" s="68"/>
      <c r="Y330" s="68"/>
    </row>
    <row r="331" spans="2:25" ht="27.9" customHeight="1">
      <c r="B331" s="359">
        <v>9</v>
      </c>
      <c r="C331" s="361" t="s">
        <v>10</v>
      </c>
      <c r="D331" s="39" t="s">
        <v>63</v>
      </c>
      <c r="E331" s="80"/>
      <c r="F331" s="78">
        <f>Shashi!D$7</f>
        <v>20</v>
      </c>
      <c r="G331" s="78">
        <f>Shashi!E$7</f>
        <v>40</v>
      </c>
      <c r="H331" s="78">
        <f>Shashi!F$7</f>
        <v>20</v>
      </c>
      <c r="I331" s="78">
        <f>Shashi!G$7</f>
        <v>0</v>
      </c>
      <c r="J331" s="78">
        <f>Shashi!H$7</f>
        <v>0</v>
      </c>
      <c r="K331" s="78">
        <f>Shashi!I$7</f>
        <v>20</v>
      </c>
      <c r="L331" s="78">
        <f>Shashi!J$7</f>
        <v>0</v>
      </c>
      <c r="M331" s="78">
        <f>Shashi!K$7</f>
        <v>100</v>
      </c>
      <c r="N331" s="363"/>
      <c r="O331" s="364"/>
      <c r="P331" s="364"/>
      <c r="Q331" s="365"/>
      <c r="R331" s="82">
        <f t="shared" si="11"/>
        <v>100</v>
      </c>
      <c r="S331" s="83"/>
      <c r="V331" s="68"/>
      <c r="W331" s="68"/>
      <c r="X331" s="68"/>
      <c r="Y331" s="68"/>
    </row>
    <row r="332" spans="2:25" ht="27.9" customHeight="1" thickBot="1">
      <c r="B332" s="360"/>
      <c r="C332" s="362"/>
      <c r="D332" s="40" t="s">
        <v>64</v>
      </c>
      <c r="E332" s="81"/>
      <c r="F332" s="50">
        <f>VLOOKUP(S311,Shashi!$B$8:$Q$77,3,0)</f>
        <v>0</v>
      </c>
      <c r="G332" s="50">
        <f>VLOOKUP(S311,Shashi!$B$8:$Q$77,4,0)</f>
        <v>0</v>
      </c>
      <c r="H332" s="50">
        <f>VLOOKUP(S311,Shashi!$B$8:$Q$77,5,0)</f>
        <v>0</v>
      </c>
      <c r="I332" s="50">
        <f>VLOOKUP(S311,Shashi!$B$8:$Q$77,6,0)</f>
        <v>0</v>
      </c>
      <c r="J332" s="50">
        <f>VLOOKUP(S311,Shashi!$B$8:$Q$77,7,0)</f>
        <v>0</v>
      </c>
      <c r="K332" s="50">
        <f>VLOOKUP(S311,Shashi!$B$8:$Q$77,8,0)</f>
        <v>0</v>
      </c>
      <c r="L332" s="50">
        <f>VLOOKUP(S311,Shashi!$B$8:$Q$77,9,0)</f>
        <v>0</v>
      </c>
      <c r="M332" s="50">
        <f>VLOOKUP(S311,Shashi!$B$8:$Q$77,10,0)</f>
        <v>0</v>
      </c>
      <c r="N332" s="366"/>
      <c r="O332" s="367"/>
      <c r="P332" s="367"/>
      <c r="Q332" s="368"/>
      <c r="R332" s="84">
        <f t="shared" si="11"/>
        <v>0</v>
      </c>
      <c r="S332" s="85" t="str">
        <f>IF(R332&gt;=91,"अ१",IF(R332&gt;=81,"अ२",IF(R332&gt;=71,"ब१",IF(R332&gt;=61,"ब२",IF(R332&gt;=51,"क१",IF(R332&gt;=41,"क२",IF(R332&gt;=33,"ड",IF(R332&gt;=21,"ई१",IF(R332&gt;=1,"ई२","")))))))))</f>
        <v/>
      </c>
      <c r="V332" s="68"/>
      <c r="W332" s="68"/>
      <c r="X332" s="68"/>
      <c r="Y332" s="68"/>
    </row>
    <row r="333" spans="2:25" ht="27.9" customHeight="1" thickBot="1">
      <c r="B333" s="369"/>
      <c r="C333" s="370"/>
      <c r="D333" s="370"/>
      <c r="E333" s="370"/>
      <c r="F333" s="370"/>
      <c r="G333" s="370"/>
      <c r="H333" s="370"/>
      <c r="I333" s="370"/>
      <c r="J333" s="370"/>
      <c r="K333" s="370"/>
      <c r="L333" s="370"/>
      <c r="M333" s="370"/>
      <c r="N333" s="370"/>
      <c r="O333" s="370"/>
      <c r="P333" s="370"/>
      <c r="Q333" s="370"/>
      <c r="R333" s="370"/>
      <c r="S333" s="371"/>
      <c r="V333" s="68"/>
      <c r="W333" s="68"/>
      <c r="X333" s="68"/>
      <c r="Y333" s="68"/>
    </row>
    <row r="334" spans="2:25" ht="27.9" customHeight="1">
      <c r="B334" s="41"/>
      <c r="C334" s="42"/>
      <c r="D334" s="43"/>
      <c r="N334" s="45"/>
      <c r="O334" s="45"/>
      <c r="P334" s="45"/>
      <c r="Q334" s="45"/>
      <c r="S334" s="46"/>
      <c r="V334" s="68"/>
      <c r="W334" s="68"/>
      <c r="X334" s="68"/>
      <c r="Y334" s="68"/>
    </row>
    <row r="335" spans="2:25" ht="27.9" customHeight="1">
      <c r="B335" s="372" t="s">
        <v>66</v>
      </c>
      <c r="C335" s="373"/>
      <c r="D335" s="373"/>
      <c r="E335" s="373"/>
      <c r="F335" s="373"/>
      <c r="G335" s="374" t="s">
        <v>67</v>
      </c>
      <c r="H335" s="374"/>
      <c r="I335" s="374"/>
      <c r="J335" s="374"/>
      <c r="K335" s="374"/>
      <c r="L335" s="374"/>
      <c r="M335" s="374"/>
      <c r="N335" s="375" t="s">
        <v>68</v>
      </c>
      <c r="O335" s="375"/>
      <c r="P335" s="375"/>
      <c r="Q335" s="375"/>
      <c r="R335" s="375"/>
      <c r="S335" s="376"/>
      <c r="V335" s="68"/>
      <c r="W335" s="68"/>
      <c r="X335" s="68"/>
      <c r="Y335" s="68"/>
    </row>
    <row r="336" spans="2:25" ht="27.9" customHeight="1" thickBot="1">
      <c r="B336" s="377" t="str">
        <f>students!$G$4</f>
        <v xml:space="preserve">श्री. सागर दत्तात्रय शिंदे </v>
      </c>
      <c r="C336" s="378"/>
      <c r="D336" s="378"/>
      <c r="E336" s="378"/>
      <c r="F336" s="378"/>
      <c r="G336" s="379"/>
      <c r="H336" s="379"/>
      <c r="I336" s="379"/>
      <c r="J336" s="379"/>
      <c r="K336" s="379"/>
      <c r="L336" s="379"/>
      <c r="M336" s="379"/>
      <c r="N336" s="380"/>
      <c r="O336" s="380"/>
      <c r="P336" s="380"/>
      <c r="Q336" s="380"/>
      <c r="R336" s="380"/>
      <c r="S336" s="381"/>
      <c r="V336" s="68"/>
      <c r="W336" s="68"/>
      <c r="X336" s="68"/>
      <c r="Y336" s="68"/>
    </row>
    <row r="337" spans="2:25" ht="26.25" customHeight="1">
      <c r="B337" s="402" t="s">
        <v>718</v>
      </c>
      <c r="C337" s="402"/>
      <c r="D337" s="402"/>
      <c r="E337" s="402"/>
      <c r="F337" s="402"/>
      <c r="G337" s="402"/>
      <c r="H337" s="402"/>
      <c r="I337" s="402"/>
      <c r="J337" s="402"/>
      <c r="K337" s="402"/>
      <c r="L337" s="402"/>
      <c r="M337" s="402"/>
      <c r="N337" s="402"/>
      <c r="O337" s="402"/>
      <c r="P337" s="402"/>
      <c r="Q337" s="402"/>
      <c r="R337" s="402"/>
      <c r="S337" s="402"/>
      <c r="V337" s="68"/>
      <c r="W337" s="68"/>
      <c r="X337" s="68"/>
      <c r="Y337" s="68"/>
    </row>
    <row r="338" spans="2:25" ht="24.75" customHeight="1" thickBot="1">
      <c r="B338" s="403" t="s">
        <v>52</v>
      </c>
      <c r="C338" s="403"/>
      <c r="D338" s="403"/>
      <c r="E338" s="404">
        <f>VLOOKUP(S339,students!$B$8:$D$57,3,0)</f>
        <v>0</v>
      </c>
      <c r="F338" s="405"/>
      <c r="G338" s="405"/>
      <c r="H338" s="405"/>
      <c r="I338" s="405"/>
      <c r="J338" s="405"/>
      <c r="K338" s="405"/>
      <c r="L338" s="405"/>
      <c r="M338" s="405"/>
      <c r="N338" s="405"/>
      <c r="O338" s="405"/>
      <c r="P338" s="406" t="s">
        <v>28</v>
      </c>
      <c r="Q338" s="406"/>
      <c r="R338" s="406" t="str">
        <f>students!$M$2</f>
        <v>पहिली</v>
      </c>
      <c r="S338" s="406"/>
      <c r="V338" s="68"/>
      <c r="W338" s="68"/>
      <c r="X338" s="68"/>
      <c r="Y338" s="68"/>
    </row>
    <row r="339" spans="2:25" ht="19.5" customHeight="1" thickBot="1">
      <c r="B339" s="407"/>
      <c r="C339" s="407"/>
      <c r="D339" s="408"/>
      <c r="E339" s="408"/>
      <c r="F339" s="47"/>
      <c r="G339" s="47"/>
      <c r="H339" s="409" t="s">
        <v>33</v>
      </c>
      <c r="I339" s="409"/>
      <c r="J339" s="409"/>
      <c r="K339" s="409"/>
      <c r="L339" s="409"/>
      <c r="M339" s="405">
        <f>[3]students!Y338</f>
        <v>0</v>
      </c>
      <c r="N339" s="405"/>
      <c r="O339" s="405"/>
      <c r="P339" s="406" t="s">
        <v>53</v>
      </c>
      <c r="Q339" s="406"/>
      <c r="R339" s="406"/>
      <c r="S339" s="77">
        <v>13</v>
      </c>
      <c r="V339" s="68"/>
      <c r="W339" s="68"/>
      <c r="X339" s="68"/>
      <c r="Y339" s="68"/>
    </row>
    <row r="340" spans="2:25" ht="21" customHeight="1">
      <c r="B340" s="382" t="s">
        <v>37</v>
      </c>
      <c r="C340" s="361" t="s">
        <v>54</v>
      </c>
      <c r="D340" s="361"/>
      <c r="E340" s="385" t="s">
        <v>55</v>
      </c>
      <c r="F340" s="386"/>
      <c r="G340" s="386"/>
      <c r="H340" s="386"/>
      <c r="I340" s="386"/>
      <c r="J340" s="386"/>
      <c r="K340" s="386"/>
      <c r="L340" s="386"/>
      <c r="M340" s="387"/>
      <c r="N340" s="388" t="s">
        <v>56</v>
      </c>
      <c r="O340" s="389"/>
      <c r="P340" s="389"/>
      <c r="Q340" s="390"/>
      <c r="R340" s="394" t="s">
        <v>69</v>
      </c>
      <c r="S340" s="397" t="s">
        <v>57</v>
      </c>
      <c r="V340" s="68"/>
      <c r="W340" s="68"/>
      <c r="X340" s="68"/>
      <c r="Y340" s="68"/>
    </row>
    <row r="341" spans="2:25" s="1" customFormat="1" ht="73.5" customHeight="1">
      <c r="B341" s="383"/>
      <c r="C341" s="384"/>
      <c r="D341" s="384"/>
      <c r="E341" s="48" t="s">
        <v>58</v>
      </c>
      <c r="F341" s="48" t="s">
        <v>15</v>
      </c>
      <c r="G341" s="48" t="s">
        <v>59</v>
      </c>
      <c r="H341" s="48" t="s">
        <v>17</v>
      </c>
      <c r="I341" s="48" t="s">
        <v>18</v>
      </c>
      <c r="J341" s="48" t="s">
        <v>19</v>
      </c>
      <c r="K341" s="48" t="s">
        <v>20</v>
      </c>
      <c r="L341" s="48" t="s">
        <v>21</v>
      </c>
      <c r="M341" s="49"/>
      <c r="N341" s="391"/>
      <c r="O341" s="392"/>
      <c r="P341" s="392"/>
      <c r="Q341" s="393"/>
      <c r="R341" s="395"/>
      <c r="S341" s="398"/>
      <c r="V341" s="68"/>
      <c r="W341" s="68"/>
      <c r="X341" s="68"/>
      <c r="Y341" s="68"/>
    </row>
    <row r="342" spans="2:25" ht="27.9" customHeight="1" thickBot="1">
      <c r="B342" s="5"/>
      <c r="C342" s="400" t="s">
        <v>60</v>
      </c>
      <c r="D342" s="401"/>
      <c r="E342" s="51">
        <v>1</v>
      </c>
      <c r="F342" s="51">
        <v>2</v>
      </c>
      <c r="G342" s="51">
        <v>3</v>
      </c>
      <c r="H342" s="51">
        <v>4</v>
      </c>
      <c r="I342" s="51">
        <v>5</v>
      </c>
      <c r="J342" s="51">
        <v>6</v>
      </c>
      <c r="K342" s="51">
        <v>7</v>
      </c>
      <c r="L342" s="51">
        <v>8</v>
      </c>
      <c r="M342" s="50" t="s">
        <v>22</v>
      </c>
      <c r="N342" s="50" t="s">
        <v>23</v>
      </c>
      <c r="O342" s="50" t="s">
        <v>61</v>
      </c>
      <c r="P342" s="50" t="s">
        <v>25</v>
      </c>
      <c r="Q342" s="50" t="s">
        <v>62</v>
      </c>
      <c r="R342" s="396"/>
      <c r="S342" s="399"/>
    </row>
    <row r="343" spans="2:25" ht="27.9" customHeight="1">
      <c r="B343" s="359">
        <v>1</v>
      </c>
      <c r="C343" s="361" t="s">
        <v>2</v>
      </c>
      <c r="D343" s="39" t="s">
        <v>63</v>
      </c>
      <c r="E343" s="80"/>
      <c r="F343" s="78">
        <f>Marathi!D$7</f>
        <v>15</v>
      </c>
      <c r="G343" s="78">
        <f>Marathi!E$7</f>
        <v>15</v>
      </c>
      <c r="H343" s="78">
        <f>Marathi!F$7</f>
        <v>15</v>
      </c>
      <c r="I343" s="78">
        <f>Marathi!G$7</f>
        <v>0</v>
      </c>
      <c r="J343" s="78">
        <f>Marathi!H$7</f>
        <v>15</v>
      </c>
      <c r="K343" s="78">
        <f>Marathi!I$7</f>
        <v>10</v>
      </c>
      <c r="L343" s="78">
        <f>Marathi!J$7</f>
        <v>0</v>
      </c>
      <c r="M343" s="78">
        <f>Marathi!K$7</f>
        <v>70</v>
      </c>
      <c r="N343" s="78">
        <f>Marathi!L$7</f>
        <v>5</v>
      </c>
      <c r="O343" s="78">
        <f>Marathi!M$7</f>
        <v>5</v>
      </c>
      <c r="P343" s="78">
        <f>Marathi!N$7</f>
        <v>20</v>
      </c>
      <c r="Q343" s="78">
        <f>Marathi!O$7</f>
        <v>30</v>
      </c>
      <c r="R343" s="78">
        <f>Marathi!P$7</f>
        <v>100</v>
      </c>
      <c r="S343" s="78">
        <f>Marathi!Q$7</f>
        <v>0</v>
      </c>
    </row>
    <row r="344" spans="2:25" ht="27.9" customHeight="1" thickBot="1">
      <c r="B344" s="360"/>
      <c r="C344" s="362"/>
      <c r="D344" s="40" t="s">
        <v>64</v>
      </c>
      <c r="E344" s="81"/>
      <c r="F344" s="50">
        <f>VLOOKUP(S339,Marathi!$B$8:$Q$77,3,0)</f>
        <v>0</v>
      </c>
      <c r="G344" s="50">
        <f>VLOOKUP(S339,Marathi!$B$8:$Q$77,4,0)</f>
        <v>0</v>
      </c>
      <c r="H344" s="50">
        <f>VLOOKUP(S339,Marathi!$B$8:$Q$77,5,0)</f>
        <v>0</v>
      </c>
      <c r="I344" s="50">
        <f>VLOOKUP(S339,Marathi!$B$8:$Q$77,6,0)</f>
        <v>0</v>
      </c>
      <c r="J344" s="50">
        <f>VLOOKUP(S339,Marathi!$B$8:$Q$77,7,0)</f>
        <v>0</v>
      </c>
      <c r="K344" s="50">
        <f>VLOOKUP(S339,Marathi!$B$8:$Q$77,8,0)</f>
        <v>0</v>
      </c>
      <c r="L344" s="50">
        <f>VLOOKUP(S339,Marathi!$B$8:$Q$77,9,0)</f>
        <v>0</v>
      </c>
      <c r="M344" s="50">
        <f>VLOOKUP(S339,Marathi!$B$8:$Q$77,10,0)</f>
        <v>0</v>
      </c>
      <c r="N344" s="50">
        <f>VLOOKUP(S339,Marathi!$B$8:$Q$77,11,0)</f>
        <v>0</v>
      </c>
      <c r="O344" s="50">
        <f>VLOOKUP(S339,Marathi!$B$8:$Q$77,12,0)</f>
        <v>0</v>
      </c>
      <c r="P344" s="50">
        <f>VLOOKUP(S339,Marathi!$B$8:$Q$77,13,0)</f>
        <v>0</v>
      </c>
      <c r="Q344" s="50">
        <f>VLOOKUP(S339,Marathi!$B$8:$Q$77,14,0)</f>
        <v>0</v>
      </c>
      <c r="R344" s="79">
        <f>VLOOKUP(S339,Marathi!$B$8:$Q$77,15,0)</f>
        <v>0</v>
      </c>
      <c r="S344" s="79">
        <f>VLOOKUP(S339,Marathi!$B$8:$Q$77,16,0)</f>
        <v>0</v>
      </c>
    </row>
    <row r="345" spans="2:25" ht="27.9" customHeight="1">
      <c r="B345" s="359">
        <v>2</v>
      </c>
      <c r="C345" s="361" t="s">
        <v>3</v>
      </c>
      <c r="D345" s="39" t="s">
        <v>63</v>
      </c>
      <c r="E345" s="80"/>
      <c r="F345" s="78">
        <f>Hindi!D$7</f>
        <v>15</v>
      </c>
      <c r="G345" s="78">
        <f>Hindi!E$7</f>
        <v>15</v>
      </c>
      <c r="H345" s="78">
        <f>Hindi!F$7</f>
        <v>15</v>
      </c>
      <c r="I345" s="78">
        <f>Hindi!G$7</f>
        <v>0</v>
      </c>
      <c r="J345" s="78">
        <f>Hindi!H$7</f>
        <v>15</v>
      </c>
      <c r="K345" s="78">
        <f>Hindi!I$7</f>
        <v>10</v>
      </c>
      <c r="L345" s="78">
        <f>Hindi!J$7</f>
        <v>0</v>
      </c>
      <c r="M345" s="78">
        <f>Hindi!K$7</f>
        <v>70</v>
      </c>
      <c r="N345" s="78">
        <f>Hindi!L$7</f>
        <v>5</v>
      </c>
      <c r="O345" s="78">
        <f>Hindi!M$7</f>
        <v>5</v>
      </c>
      <c r="P345" s="78">
        <f>Hindi!N$7</f>
        <v>20</v>
      </c>
      <c r="Q345" s="78">
        <f>Hindi!O$7</f>
        <v>30</v>
      </c>
      <c r="R345" s="78">
        <f>Hindi!P$7</f>
        <v>100</v>
      </c>
      <c r="S345" s="78">
        <f>Hindi!Q$7</f>
        <v>0</v>
      </c>
    </row>
    <row r="346" spans="2:25" ht="27.9" customHeight="1" thickBot="1">
      <c r="B346" s="360"/>
      <c r="C346" s="362"/>
      <c r="D346" s="40" t="s">
        <v>64</v>
      </c>
      <c r="E346" s="81"/>
      <c r="F346" s="50">
        <f>VLOOKUP(S339,Hindi!$B$8:$Q$77,3,0)</f>
        <v>0</v>
      </c>
      <c r="G346" s="50">
        <f>VLOOKUP(S339,Hindi!$B$8:$Q$77,4,0)</f>
        <v>0</v>
      </c>
      <c r="H346" s="50">
        <f>VLOOKUP(S339,Hindi!$B$8:$Q$77,5,0)</f>
        <v>0</v>
      </c>
      <c r="I346" s="50">
        <f>VLOOKUP(S339,Hindi!$B$8:$Q$77,6,0)</f>
        <v>0</v>
      </c>
      <c r="J346" s="50">
        <f>VLOOKUP(S339,Hindi!$B$8:$Q$77,7,0)</f>
        <v>0</v>
      </c>
      <c r="K346" s="50">
        <f>VLOOKUP(S339,Hindi!$B$8:$Q$77,8,0)</f>
        <v>0</v>
      </c>
      <c r="L346" s="50">
        <f>VLOOKUP(S339,Hindi!$B$8:$Q$77,9,0)</f>
        <v>0</v>
      </c>
      <c r="M346" s="50">
        <f>VLOOKUP(S339,Hindi!$B$8:$Q$77,10,0)</f>
        <v>0</v>
      </c>
      <c r="N346" s="50">
        <f>VLOOKUP(S339,Hindi!$B$8:$Q$77,11,0)</f>
        <v>0</v>
      </c>
      <c r="O346" s="50">
        <f>VLOOKUP(S339,Hindi!$B$8:$Q$77,12,0)</f>
        <v>0</v>
      </c>
      <c r="P346" s="50">
        <f>VLOOKUP(S339,Hindi!$B$8:$Q$77,13,0)</f>
        <v>0</v>
      </c>
      <c r="Q346" s="50">
        <f>VLOOKUP(S339,Hindi!$B$8:$Q$77,14,0)</f>
        <v>0</v>
      </c>
      <c r="R346" s="79">
        <f>VLOOKUP(S339,Hindi!$B$8:$Q$77,15,0)</f>
        <v>0</v>
      </c>
      <c r="S346" s="50">
        <f>VLOOKUP(S339,Hindi!$B$8:$Q$77,16,0)</f>
        <v>0</v>
      </c>
    </row>
    <row r="347" spans="2:25" ht="27.9" customHeight="1">
      <c r="B347" s="359">
        <v>3</v>
      </c>
      <c r="C347" s="361" t="s">
        <v>4</v>
      </c>
      <c r="D347" s="39" t="s">
        <v>63</v>
      </c>
      <c r="E347" s="80"/>
      <c r="F347" s="78">
        <f>English!D$7</f>
        <v>15</v>
      </c>
      <c r="G347" s="78">
        <f>English!E$7</f>
        <v>15</v>
      </c>
      <c r="H347" s="78">
        <f>English!F$7</f>
        <v>15</v>
      </c>
      <c r="I347" s="78">
        <f>English!G$7</f>
        <v>0</v>
      </c>
      <c r="J347" s="78">
        <f>English!H$7</f>
        <v>15</v>
      </c>
      <c r="K347" s="78">
        <f>English!I$7</f>
        <v>10</v>
      </c>
      <c r="L347" s="78">
        <f>English!J$7</f>
        <v>0</v>
      </c>
      <c r="M347" s="78">
        <f>English!K$7</f>
        <v>70</v>
      </c>
      <c r="N347" s="78">
        <f>English!L$7</f>
        <v>5</v>
      </c>
      <c r="O347" s="78">
        <f>English!M$7</f>
        <v>5</v>
      </c>
      <c r="P347" s="78">
        <f>English!N$7</f>
        <v>20</v>
      </c>
      <c r="Q347" s="78">
        <f>English!O$7</f>
        <v>30</v>
      </c>
      <c r="R347" s="78">
        <f>English!P$7</f>
        <v>100</v>
      </c>
      <c r="S347" s="78">
        <f>English!Q$7</f>
        <v>0</v>
      </c>
    </row>
    <row r="348" spans="2:25" ht="27.9" customHeight="1" thickBot="1">
      <c r="B348" s="360"/>
      <c r="C348" s="362"/>
      <c r="D348" s="40" t="s">
        <v>64</v>
      </c>
      <c r="E348" s="81"/>
      <c r="F348" s="50">
        <f>VLOOKUP(S339,English!$B$8:$Q$77,3,0)</f>
        <v>0</v>
      </c>
      <c r="G348" s="50">
        <f>VLOOKUP(S339,English!$B$8:$Q$77,4,0)</f>
        <v>0</v>
      </c>
      <c r="H348" s="50">
        <f>VLOOKUP(S339,English!$B$8:$Q$77,5,0)</f>
        <v>0</v>
      </c>
      <c r="I348" s="50">
        <f>VLOOKUP(S339,English!$B$8:$Q$77,6,0)</f>
        <v>0</v>
      </c>
      <c r="J348" s="50">
        <f>VLOOKUP(S339,English!$B$8:$Q$77,7,0)</f>
        <v>0</v>
      </c>
      <c r="K348" s="50">
        <f>VLOOKUP(S339,English!$B$8:$Q$77,8,0)</f>
        <v>0</v>
      </c>
      <c r="L348" s="50">
        <f>VLOOKUP(S339,English!$B$8:$Q$77,9,0)</f>
        <v>0</v>
      </c>
      <c r="M348" s="50">
        <f>VLOOKUP(S339,English!$B$8:$Q$77,10,0)</f>
        <v>0</v>
      </c>
      <c r="N348" s="50">
        <f>VLOOKUP(S339,English!$B$8:$Q$77,11,0)</f>
        <v>0</v>
      </c>
      <c r="O348" s="50">
        <f>VLOOKUP(S339,English!$B$8:$Q$77,12,0)</f>
        <v>0</v>
      </c>
      <c r="P348" s="50">
        <f>VLOOKUP(S339,English!$B$8:$Q$77,13,0)</f>
        <v>0</v>
      </c>
      <c r="Q348" s="50">
        <f>VLOOKUP(S339,English!$B$8:$Q$77,14,0)</f>
        <v>0</v>
      </c>
      <c r="R348" s="79">
        <f>VLOOKUP(S339,English!$B$8:$Q$77,15,0)</f>
        <v>0</v>
      </c>
      <c r="S348" s="50">
        <f>VLOOKUP(S339,English!$B$8:$Q$77,16,0)</f>
        <v>0</v>
      </c>
      <c r="V348" s="68"/>
      <c r="W348" s="68"/>
      <c r="X348" s="68"/>
      <c r="Y348" s="68"/>
    </row>
    <row r="349" spans="2:25" ht="27.9" customHeight="1">
      <c r="B349" s="359">
        <v>4</v>
      </c>
      <c r="C349" s="361" t="s">
        <v>5</v>
      </c>
      <c r="D349" s="39" t="s">
        <v>63</v>
      </c>
      <c r="E349" s="80"/>
      <c r="F349" s="78">
        <f>Maths!D$7</f>
        <v>15</v>
      </c>
      <c r="G349" s="78">
        <f>Maths!E$7</f>
        <v>15</v>
      </c>
      <c r="H349" s="78">
        <f>Maths!F$7</f>
        <v>15</v>
      </c>
      <c r="I349" s="78">
        <f>Maths!G$7</f>
        <v>0</v>
      </c>
      <c r="J349" s="78">
        <f>Maths!H$7</f>
        <v>15</v>
      </c>
      <c r="K349" s="78">
        <f>Maths!I$7</f>
        <v>10</v>
      </c>
      <c r="L349" s="78">
        <f>Maths!J$7</f>
        <v>0</v>
      </c>
      <c r="M349" s="78">
        <f>Maths!K$7</f>
        <v>70</v>
      </c>
      <c r="N349" s="78">
        <f>Maths!L$7</f>
        <v>5</v>
      </c>
      <c r="O349" s="78">
        <f>Maths!M$7</f>
        <v>5</v>
      </c>
      <c r="P349" s="78">
        <f>Maths!N$7</f>
        <v>20</v>
      </c>
      <c r="Q349" s="78">
        <f>Maths!O$7</f>
        <v>30</v>
      </c>
      <c r="R349" s="78">
        <f>Maths!P$7</f>
        <v>100</v>
      </c>
      <c r="S349" s="78">
        <f>Maths!Q$7</f>
        <v>0</v>
      </c>
      <c r="V349" s="68"/>
      <c r="W349" s="68"/>
      <c r="X349" s="68"/>
      <c r="Y349" s="68"/>
    </row>
    <row r="350" spans="2:25" ht="27.9" customHeight="1" thickBot="1">
      <c r="B350" s="360"/>
      <c r="C350" s="362"/>
      <c r="D350" s="40" t="s">
        <v>64</v>
      </c>
      <c r="E350" s="81"/>
      <c r="F350" s="50">
        <f>VLOOKUP(S339,Maths!$B$8:$Q$77,3,0)</f>
        <v>0</v>
      </c>
      <c r="G350" s="50">
        <f>VLOOKUP(S339,Maths!$B$8:$Q$77,4,0)</f>
        <v>0</v>
      </c>
      <c r="H350" s="50">
        <f>VLOOKUP(S339,Maths!$B$8:$Q$77,5,0)</f>
        <v>0</v>
      </c>
      <c r="I350" s="50">
        <f>VLOOKUP(S339,Maths!$B$8:$Q$77,6,0)</f>
        <v>0</v>
      </c>
      <c r="J350" s="50">
        <f>VLOOKUP(S339,Maths!$B$8:$Q$77,7,0)</f>
        <v>0</v>
      </c>
      <c r="K350" s="50">
        <f>VLOOKUP(S339,Maths!$B$8:$Q$77,8,0)</f>
        <v>0</v>
      </c>
      <c r="L350" s="50">
        <f>VLOOKUP(S339,Maths!$B$8:$Q$77,9,0)</f>
        <v>0</v>
      </c>
      <c r="M350" s="50">
        <f>VLOOKUP(S339,Maths!$B$8:$Q$77,10,0)</f>
        <v>0</v>
      </c>
      <c r="N350" s="50">
        <f>VLOOKUP(S339,Maths!$B$8:$Q$77,11,0)</f>
        <v>0</v>
      </c>
      <c r="O350" s="50">
        <f>VLOOKUP(S339,Maths!$B$8:$Q$77,12,0)</f>
        <v>0</v>
      </c>
      <c r="P350" s="50">
        <f>VLOOKUP(S339,Maths!$B$8:$Q$77,13,0)</f>
        <v>0</v>
      </c>
      <c r="Q350" s="50">
        <f>VLOOKUP(S339,Maths!$B$8:$Q$77,14,0)</f>
        <v>0</v>
      </c>
      <c r="R350" s="79">
        <f>VLOOKUP(S339,Maths!$B$8:$Q$77,15,0)</f>
        <v>0</v>
      </c>
      <c r="S350" s="50">
        <f>VLOOKUP(S339,Maths!$B$8:$Q$77,16,0)</f>
        <v>0</v>
      </c>
      <c r="V350" s="68"/>
      <c r="W350" s="68"/>
      <c r="X350" s="68"/>
      <c r="Y350" s="68"/>
    </row>
    <row r="351" spans="2:25" ht="27.9" customHeight="1">
      <c r="B351" s="359">
        <v>5</v>
      </c>
      <c r="C351" s="361" t="s">
        <v>6</v>
      </c>
      <c r="D351" s="39" t="s">
        <v>63</v>
      </c>
      <c r="E351" s="80"/>
      <c r="F351" s="78">
        <f>Sci!D$7</f>
        <v>15</v>
      </c>
      <c r="G351" s="78">
        <f>Sci!E$7</f>
        <v>15</v>
      </c>
      <c r="H351" s="78">
        <f>Sci!F$7</f>
        <v>15</v>
      </c>
      <c r="I351" s="78">
        <f>Sci!G$7</f>
        <v>0</v>
      </c>
      <c r="J351" s="78">
        <f>Sci!H$7</f>
        <v>15</v>
      </c>
      <c r="K351" s="78">
        <f>Sci!I$7</f>
        <v>10</v>
      </c>
      <c r="L351" s="78">
        <f>Sci!J$7</f>
        <v>0</v>
      </c>
      <c r="M351" s="78">
        <f>Sci!K$7</f>
        <v>70</v>
      </c>
      <c r="N351" s="78">
        <f>Sci!L$7</f>
        <v>5</v>
      </c>
      <c r="O351" s="78">
        <f>Sci!M$7</f>
        <v>5</v>
      </c>
      <c r="P351" s="78">
        <f>Sci!N$7</f>
        <v>20</v>
      </c>
      <c r="Q351" s="78">
        <f>Sci!O$7</f>
        <v>30</v>
      </c>
      <c r="R351" s="78">
        <f>Sci!P$7</f>
        <v>100</v>
      </c>
      <c r="S351" s="78">
        <f>Sci!Q$7</f>
        <v>0</v>
      </c>
      <c r="V351" s="68"/>
      <c r="W351" s="68"/>
      <c r="X351" s="68"/>
      <c r="Y351" s="68"/>
    </row>
    <row r="352" spans="2:25" ht="27.9" customHeight="1" thickBot="1">
      <c r="B352" s="360"/>
      <c r="C352" s="362"/>
      <c r="D352" s="40" t="s">
        <v>64</v>
      </c>
      <c r="E352" s="81"/>
      <c r="F352" s="50">
        <f>VLOOKUP(S339,Sci!$B$8:$Q$77,3,0)</f>
        <v>0</v>
      </c>
      <c r="G352" s="50">
        <f>VLOOKUP(S339,Sci!$B$8:$Q$77,4,0)</f>
        <v>0</v>
      </c>
      <c r="H352" s="50">
        <f>VLOOKUP(S339,Sci!$B$8:$Q$77,5,0)</f>
        <v>0</v>
      </c>
      <c r="I352" s="50">
        <f>VLOOKUP(S339,Sci!$B$8:$Q$77,6,0)</f>
        <v>0</v>
      </c>
      <c r="J352" s="50">
        <f>VLOOKUP(S339,Sci!$B$8:$Q$77,7,0)</f>
        <v>0</v>
      </c>
      <c r="K352" s="50">
        <f>VLOOKUP(S339,Sci!$B$8:$Q$77,8,0)</f>
        <v>0</v>
      </c>
      <c r="L352" s="50">
        <f>VLOOKUP(S339,Sci!$B$8:$Q$77,9,0)</f>
        <v>0</v>
      </c>
      <c r="M352" s="50">
        <f>VLOOKUP(S339,Sci!$B$8:$Q$77,10,0)</f>
        <v>0</v>
      </c>
      <c r="N352" s="50">
        <f>VLOOKUP(S339,Sci!$B$8:$Q$77,11,0)</f>
        <v>0</v>
      </c>
      <c r="O352" s="50">
        <f>VLOOKUP(S339,Sci!$B$8:$Q$77,12,0)</f>
        <v>0</v>
      </c>
      <c r="P352" s="50">
        <f>VLOOKUP(S339,Sci!$B$8:$Q$77,13,0)</f>
        <v>0</v>
      </c>
      <c r="Q352" s="50">
        <f>VLOOKUP(S339,Sci!$B$8:$Q$77,14,0)</f>
        <v>0</v>
      </c>
      <c r="R352" s="79">
        <f>VLOOKUP(S339,Sci!$B$8:$Q$77,15,0)</f>
        <v>0</v>
      </c>
      <c r="S352" s="50">
        <f>VLOOKUP(S339,Sci!$B$8:$Q$77,16,0)</f>
        <v>0</v>
      </c>
      <c r="V352" s="68"/>
      <c r="W352" s="68"/>
      <c r="X352" s="68"/>
      <c r="Y352" s="68"/>
    </row>
    <row r="353" spans="2:25" ht="27.9" customHeight="1">
      <c r="B353" s="359">
        <v>6</v>
      </c>
      <c r="C353" s="361" t="s">
        <v>7</v>
      </c>
      <c r="D353" s="39" t="s">
        <v>63</v>
      </c>
      <c r="E353" s="80"/>
      <c r="F353" s="78">
        <f>Sco!D$7</f>
        <v>15</v>
      </c>
      <c r="G353" s="78">
        <f>Sco!E$7</f>
        <v>15</v>
      </c>
      <c r="H353" s="78">
        <f>Sco!F$7</f>
        <v>15</v>
      </c>
      <c r="I353" s="78">
        <f>Sco!G$7</f>
        <v>0</v>
      </c>
      <c r="J353" s="78">
        <f>Sco!H$7</f>
        <v>15</v>
      </c>
      <c r="K353" s="78">
        <f>Sco!I$7</f>
        <v>10</v>
      </c>
      <c r="L353" s="78">
        <f>Sco!J$7</f>
        <v>0</v>
      </c>
      <c r="M353" s="78">
        <f>Sco!K$7</f>
        <v>70</v>
      </c>
      <c r="N353" s="78">
        <f>Sco!L$7</f>
        <v>5</v>
      </c>
      <c r="O353" s="78">
        <f>Sco!M$7</f>
        <v>5</v>
      </c>
      <c r="P353" s="78">
        <f>Sco!N$7</f>
        <v>20</v>
      </c>
      <c r="Q353" s="78">
        <f>Sco!O$7</f>
        <v>30</v>
      </c>
      <c r="R353" s="78">
        <f>Sco!P$7</f>
        <v>100</v>
      </c>
      <c r="S353" s="78">
        <f>Sco!Q$7</f>
        <v>0</v>
      </c>
      <c r="V353" s="68"/>
      <c r="W353" s="68"/>
      <c r="X353" s="68"/>
      <c r="Y353" s="68"/>
    </row>
    <row r="354" spans="2:25" ht="27.9" customHeight="1" thickBot="1">
      <c r="B354" s="360"/>
      <c r="C354" s="362"/>
      <c r="D354" s="40" t="s">
        <v>64</v>
      </c>
      <c r="E354" s="81"/>
      <c r="F354" s="50">
        <f>VLOOKUP(S339,Sco!$B$8:$Q$77,3,0)</f>
        <v>0</v>
      </c>
      <c r="G354" s="50">
        <f>VLOOKUP(S339,Sco!$B$8:$Q$77,4,0)</f>
        <v>0</v>
      </c>
      <c r="H354" s="50">
        <f>VLOOKUP(S339,Sco!$B$8:$Q$77,5,0)</f>
        <v>0</v>
      </c>
      <c r="I354" s="50">
        <f>VLOOKUP(S339,Sco!$B$8:$Q$77,6,0)</f>
        <v>0</v>
      </c>
      <c r="J354" s="50">
        <f>VLOOKUP(S339,Sco!$B$8:$Q$77,7,0)</f>
        <v>0</v>
      </c>
      <c r="K354" s="50">
        <f>VLOOKUP(S339,Sco!$B$8:$Q$77,8,0)</f>
        <v>0</v>
      </c>
      <c r="L354" s="50">
        <f>VLOOKUP(S339,Sco!$B$8:$Q$77,9,0)</f>
        <v>0</v>
      </c>
      <c r="M354" s="50">
        <f>VLOOKUP(S339,Sco!$B$8:$Q$77,10,0)</f>
        <v>0</v>
      </c>
      <c r="N354" s="50">
        <f>VLOOKUP(S339,Sco!$B$8:$Q$77,11,0)</f>
        <v>0</v>
      </c>
      <c r="O354" s="50">
        <f>VLOOKUP(S339,Sco!$B$8:$Q$77,12,0)</f>
        <v>0</v>
      </c>
      <c r="P354" s="50">
        <f>VLOOKUP(S339,Sco!$B$8:$Q$77,13,0)</f>
        <v>0</v>
      </c>
      <c r="Q354" s="50">
        <f>VLOOKUP(S339,Sco!$B$8:$Q$77,14,0)</f>
        <v>0</v>
      </c>
      <c r="R354" s="79">
        <f>VLOOKUP(S339,Sco!$B$8:$Q$77,15,0)</f>
        <v>0</v>
      </c>
      <c r="S354" s="50">
        <f>VLOOKUP(S339,Sco!$B$8:$Q$77,16,0)</f>
        <v>0</v>
      </c>
      <c r="V354" s="68"/>
      <c r="W354" s="68"/>
      <c r="X354" s="68"/>
      <c r="Y354" s="68"/>
    </row>
    <row r="355" spans="2:25" ht="27.9" customHeight="1">
      <c r="B355" s="359">
        <v>7</v>
      </c>
      <c r="C355" s="361" t="s">
        <v>8</v>
      </c>
      <c r="D355" s="39" t="s">
        <v>63</v>
      </c>
      <c r="E355" s="80"/>
      <c r="F355" s="78">
        <f>Kala!D$7</f>
        <v>20</v>
      </c>
      <c r="G355" s="78">
        <f>Kala!E$7</f>
        <v>40</v>
      </c>
      <c r="H355" s="78">
        <f>Kala!F$7</f>
        <v>20</v>
      </c>
      <c r="I355" s="78">
        <f>Kala!G$7</f>
        <v>0</v>
      </c>
      <c r="J355" s="78">
        <f>Kala!H$7</f>
        <v>0</v>
      </c>
      <c r="K355" s="78">
        <f>Kala!I$7</f>
        <v>20</v>
      </c>
      <c r="L355" s="78">
        <f>Kala!J$7</f>
        <v>0</v>
      </c>
      <c r="M355" s="78">
        <f>Kala!K$7</f>
        <v>100</v>
      </c>
      <c r="N355" s="363"/>
      <c r="O355" s="364"/>
      <c r="P355" s="364"/>
      <c r="Q355" s="365"/>
      <c r="R355" s="82">
        <f t="shared" ref="R355:R360" si="12">M355</f>
        <v>100</v>
      </c>
      <c r="S355" s="83"/>
      <c r="V355" s="68"/>
      <c r="W355" s="68"/>
      <c r="X355" s="68"/>
      <c r="Y355" s="68"/>
    </row>
    <row r="356" spans="2:25" ht="27.9" customHeight="1" thickBot="1">
      <c r="B356" s="360"/>
      <c r="C356" s="362"/>
      <c r="D356" s="40" t="s">
        <v>64</v>
      </c>
      <c r="E356" s="81"/>
      <c r="F356" s="50">
        <f>VLOOKUP(S339,Kala!$B$8:$Q$77,3,0)</f>
        <v>0</v>
      </c>
      <c r="G356" s="50">
        <f>VLOOKUP(S339,Kala!$B$8:$Q$77,4,0)</f>
        <v>0</v>
      </c>
      <c r="H356" s="50">
        <f>VLOOKUP(S339,Kala!$B$8:$Q$77,5,0)</f>
        <v>0</v>
      </c>
      <c r="I356" s="50">
        <f>VLOOKUP(S339,Kala!$B$8:$Q$77,6,0)</f>
        <v>0</v>
      </c>
      <c r="J356" s="50">
        <f>VLOOKUP(S339,Kala!$B$8:$Q$77,7,0)</f>
        <v>0</v>
      </c>
      <c r="K356" s="50">
        <f>VLOOKUP(S339,Kala!$B$8:$Q$77,8,0)</f>
        <v>0</v>
      </c>
      <c r="L356" s="50">
        <f>VLOOKUP(S339,Kala!$B$8:$Q$77,9,0)</f>
        <v>0</v>
      </c>
      <c r="M356" s="50">
        <f>VLOOKUP(S339,Kala!$B$8:$Q$77,10,0)</f>
        <v>0</v>
      </c>
      <c r="N356" s="366"/>
      <c r="O356" s="367"/>
      <c r="P356" s="367"/>
      <c r="Q356" s="368"/>
      <c r="R356" s="84">
        <f t="shared" si="12"/>
        <v>0</v>
      </c>
      <c r="S356" s="85" t="str">
        <f>IF(R356&gt;=91,"अ१",IF(R356&gt;=81,"अ२",IF(R356&gt;=71,"ब१",IF(R356&gt;=61,"ब२",IF(R356&gt;=51,"क१",IF(R356&gt;=41,"क२",IF(R356&gt;=33,"ड",IF(R356&gt;=21,"ई१",IF(R356&gt;=1,"ई२","")))))))))</f>
        <v/>
      </c>
      <c r="V356" s="68"/>
      <c r="W356" s="68"/>
      <c r="X356" s="68"/>
      <c r="Y356" s="68"/>
    </row>
    <row r="357" spans="2:25" ht="27.9" customHeight="1">
      <c r="B357" s="359">
        <v>8</v>
      </c>
      <c r="C357" s="361" t="s">
        <v>9</v>
      </c>
      <c r="D357" s="39" t="s">
        <v>63</v>
      </c>
      <c r="E357" s="80"/>
      <c r="F357" s="78">
        <f>Karya!D$7</f>
        <v>20</v>
      </c>
      <c r="G357" s="78">
        <f>Karya!E$7</f>
        <v>40</v>
      </c>
      <c r="H357" s="78">
        <f>Karya!F$7</f>
        <v>20</v>
      </c>
      <c r="I357" s="78">
        <f>Karya!G$7</f>
        <v>0</v>
      </c>
      <c r="J357" s="78">
        <f>Karya!H$7</f>
        <v>0</v>
      </c>
      <c r="K357" s="78">
        <f>Karya!I$7</f>
        <v>20</v>
      </c>
      <c r="L357" s="78">
        <f>Karya!J$7</f>
        <v>0</v>
      </c>
      <c r="M357" s="78">
        <f>Karya!K$7</f>
        <v>100</v>
      </c>
      <c r="N357" s="363"/>
      <c r="O357" s="364"/>
      <c r="P357" s="364"/>
      <c r="Q357" s="365"/>
      <c r="R357" s="82">
        <f t="shared" si="12"/>
        <v>100</v>
      </c>
      <c r="S357" s="83"/>
      <c r="V357" s="68"/>
      <c r="W357" s="68"/>
      <c r="X357" s="68"/>
      <c r="Y357" s="68"/>
    </row>
    <row r="358" spans="2:25" ht="27.9" customHeight="1" thickBot="1">
      <c r="B358" s="360"/>
      <c r="C358" s="362"/>
      <c r="D358" s="40" t="s">
        <v>64</v>
      </c>
      <c r="E358" s="81"/>
      <c r="F358" s="50">
        <f>VLOOKUP(S339,Karya!$B$8:$Q$77,3,0)</f>
        <v>0</v>
      </c>
      <c r="G358" s="50">
        <f>VLOOKUP(S339,Karya!$B$8:$Q$77,4,0)</f>
        <v>0</v>
      </c>
      <c r="H358" s="50">
        <f>VLOOKUP(S339,Karya!$B$8:$Q$77,5,0)</f>
        <v>0</v>
      </c>
      <c r="I358" s="50">
        <f>VLOOKUP(S339,Karya!$B$8:$Q$77,6,0)</f>
        <v>0</v>
      </c>
      <c r="J358" s="50">
        <f>VLOOKUP(S339,Karya!$B$8:$Q$77,7,0)</f>
        <v>0</v>
      </c>
      <c r="K358" s="50">
        <f>VLOOKUP(S339,Karya!$B$8:$Q$77,8,0)</f>
        <v>0</v>
      </c>
      <c r="L358" s="50">
        <f>VLOOKUP(S339,Karya!$B$8:$Q$77,9,0)</f>
        <v>0</v>
      </c>
      <c r="M358" s="50">
        <f>VLOOKUP(S339,Karya!$B$8:$Q$77,10,0)</f>
        <v>0</v>
      </c>
      <c r="N358" s="366"/>
      <c r="O358" s="367"/>
      <c r="P358" s="367"/>
      <c r="Q358" s="368"/>
      <c r="R358" s="84">
        <f t="shared" si="12"/>
        <v>0</v>
      </c>
      <c r="S358" s="85" t="str">
        <f>IF(R358&gt;=91,"अ१",IF(R358&gt;=81,"अ२",IF(R358&gt;=71,"ब१",IF(R358&gt;=61,"ब२",IF(R358&gt;=51,"क१",IF(R358&gt;=41,"क२",IF(R358&gt;=33,"ड",IF(R358&gt;=21,"ई१",IF(R358&gt;=1,"ई२","")))))))))</f>
        <v/>
      </c>
      <c r="V358" s="68"/>
      <c r="W358" s="68"/>
      <c r="X358" s="68"/>
      <c r="Y358" s="68"/>
    </row>
    <row r="359" spans="2:25" ht="27.9" customHeight="1">
      <c r="B359" s="359">
        <v>9</v>
      </c>
      <c r="C359" s="361" t="s">
        <v>10</v>
      </c>
      <c r="D359" s="39" t="s">
        <v>63</v>
      </c>
      <c r="E359" s="80"/>
      <c r="F359" s="78">
        <f>Shashi!D$7</f>
        <v>20</v>
      </c>
      <c r="G359" s="78">
        <f>Shashi!E$7</f>
        <v>40</v>
      </c>
      <c r="H359" s="78">
        <f>Shashi!F$7</f>
        <v>20</v>
      </c>
      <c r="I359" s="78">
        <f>Shashi!G$7</f>
        <v>0</v>
      </c>
      <c r="J359" s="78">
        <f>Shashi!H$7</f>
        <v>0</v>
      </c>
      <c r="K359" s="78">
        <f>Shashi!I$7</f>
        <v>20</v>
      </c>
      <c r="L359" s="78">
        <f>Shashi!J$7</f>
        <v>0</v>
      </c>
      <c r="M359" s="78">
        <f>Shashi!K$7</f>
        <v>100</v>
      </c>
      <c r="N359" s="363"/>
      <c r="O359" s="364"/>
      <c r="P359" s="364"/>
      <c r="Q359" s="365"/>
      <c r="R359" s="82">
        <f t="shared" si="12"/>
        <v>100</v>
      </c>
      <c r="S359" s="83"/>
      <c r="V359" s="68"/>
      <c r="W359" s="68"/>
      <c r="X359" s="68"/>
      <c r="Y359" s="68"/>
    </row>
    <row r="360" spans="2:25" ht="27.9" customHeight="1" thickBot="1">
      <c r="B360" s="360"/>
      <c r="C360" s="362"/>
      <c r="D360" s="40" t="s">
        <v>64</v>
      </c>
      <c r="E360" s="81"/>
      <c r="F360" s="50">
        <f>VLOOKUP(S339,Shashi!$B$8:$Q$77,3,0)</f>
        <v>0</v>
      </c>
      <c r="G360" s="50">
        <f>VLOOKUP(S339,Shashi!$B$8:$Q$77,4,0)</f>
        <v>0</v>
      </c>
      <c r="H360" s="50">
        <f>VLOOKUP(S339,Shashi!$B$8:$Q$77,5,0)</f>
        <v>0</v>
      </c>
      <c r="I360" s="50">
        <f>VLOOKUP(S339,Shashi!$B$8:$Q$77,6,0)</f>
        <v>0</v>
      </c>
      <c r="J360" s="50">
        <f>VLOOKUP(S339,Shashi!$B$8:$Q$77,7,0)</f>
        <v>0</v>
      </c>
      <c r="K360" s="50">
        <f>VLOOKUP(S339,Shashi!$B$8:$Q$77,8,0)</f>
        <v>0</v>
      </c>
      <c r="L360" s="50">
        <f>VLOOKUP(S339,Shashi!$B$8:$Q$77,9,0)</f>
        <v>0</v>
      </c>
      <c r="M360" s="50">
        <f>VLOOKUP(S339,Shashi!$B$8:$Q$77,10,0)</f>
        <v>0</v>
      </c>
      <c r="N360" s="366"/>
      <c r="O360" s="367"/>
      <c r="P360" s="367"/>
      <c r="Q360" s="368"/>
      <c r="R360" s="84">
        <f t="shared" si="12"/>
        <v>0</v>
      </c>
      <c r="S360" s="85" t="str">
        <f>IF(R360&gt;=91,"अ१",IF(R360&gt;=81,"अ२",IF(R360&gt;=71,"ब१",IF(R360&gt;=61,"ब२",IF(R360&gt;=51,"क१",IF(R360&gt;=41,"क२",IF(R360&gt;=33,"ड",IF(R360&gt;=21,"ई१",IF(R360&gt;=1,"ई२","")))))))))</f>
        <v/>
      </c>
      <c r="V360" s="68"/>
      <c r="W360" s="68"/>
      <c r="X360" s="68"/>
      <c r="Y360" s="68"/>
    </row>
    <row r="361" spans="2:25" ht="27.9" customHeight="1" thickBot="1">
      <c r="B361" s="369"/>
      <c r="C361" s="370"/>
      <c r="D361" s="370"/>
      <c r="E361" s="370"/>
      <c r="F361" s="370"/>
      <c r="G361" s="370"/>
      <c r="H361" s="370"/>
      <c r="I361" s="370"/>
      <c r="J361" s="370"/>
      <c r="K361" s="370"/>
      <c r="L361" s="370"/>
      <c r="M361" s="370"/>
      <c r="N361" s="370"/>
      <c r="O361" s="370"/>
      <c r="P361" s="370"/>
      <c r="Q361" s="370"/>
      <c r="R361" s="370"/>
      <c r="S361" s="371"/>
      <c r="V361" s="68"/>
      <c r="W361" s="68"/>
      <c r="X361" s="68"/>
      <c r="Y361" s="68"/>
    </row>
    <row r="362" spans="2:25" ht="27.9" customHeight="1">
      <c r="B362" s="41"/>
      <c r="C362" s="42"/>
      <c r="D362" s="43"/>
      <c r="N362" s="45"/>
      <c r="O362" s="45"/>
      <c r="P362" s="45"/>
      <c r="Q362" s="45"/>
      <c r="S362" s="46"/>
      <c r="V362" s="68"/>
      <c r="W362" s="68"/>
      <c r="X362" s="68"/>
      <c r="Y362" s="68"/>
    </row>
    <row r="363" spans="2:25" ht="27.9" customHeight="1">
      <c r="B363" s="372" t="s">
        <v>66</v>
      </c>
      <c r="C363" s="373"/>
      <c r="D363" s="373"/>
      <c r="E363" s="373"/>
      <c r="F363" s="373"/>
      <c r="G363" s="374" t="s">
        <v>67</v>
      </c>
      <c r="H363" s="374"/>
      <c r="I363" s="374"/>
      <c r="J363" s="374"/>
      <c r="K363" s="374"/>
      <c r="L363" s="374"/>
      <c r="M363" s="374"/>
      <c r="N363" s="375" t="s">
        <v>68</v>
      </c>
      <c r="O363" s="375"/>
      <c r="P363" s="375"/>
      <c r="Q363" s="375"/>
      <c r="R363" s="375"/>
      <c r="S363" s="376"/>
      <c r="V363" s="68"/>
      <c r="W363" s="68"/>
      <c r="X363" s="68"/>
      <c r="Y363" s="68"/>
    </row>
    <row r="364" spans="2:25" ht="27.9" customHeight="1" thickBot="1">
      <c r="B364" s="377" t="str">
        <f>students!$G$4</f>
        <v xml:space="preserve">श्री. सागर दत्तात्रय शिंदे </v>
      </c>
      <c r="C364" s="378"/>
      <c r="D364" s="378"/>
      <c r="E364" s="378"/>
      <c r="F364" s="378"/>
      <c r="G364" s="379"/>
      <c r="H364" s="379"/>
      <c r="I364" s="379"/>
      <c r="J364" s="379"/>
      <c r="K364" s="379"/>
      <c r="L364" s="379"/>
      <c r="M364" s="379"/>
      <c r="N364" s="380"/>
      <c r="O364" s="380"/>
      <c r="P364" s="380"/>
      <c r="Q364" s="380"/>
      <c r="R364" s="380"/>
      <c r="S364" s="381"/>
      <c r="V364" s="68"/>
      <c r="W364" s="68"/>
      <c r="X364" s="68"/>
      <c r="Y364" s="68"/>
    </row>
    <row r="365" spans="2:25" ht="26.25" customHeight="1">
      <c r="B365" s="402" t="s">
        <v>718</v>
      </c>
      <c r="C365" s="402"/>
      <c r="D365" s="402"/>
      <c r="E365" s="402"/>
      <c r="F365" s="402"/>
      <c r="G365" s="402"/>
      <c r="H365" s="402"/>
      <c r="I365" s="402"/>
      <c r="J365" s="402"/>
      <c r="K365" s="402"/>
      <c r="L365" s="402"/>
      <c r="M365" s="402"/>
      <c r="N365" s="402"/>
      <c r="O365" s="402"/>
      <c r="P365" s="402"/>
      <c r="Q365" s="402"/>
      <c r="R365" s="402"/>
      <c r="S365" s="402"/>
      <c r="V365" s="68"/>
      <c r="W365" s="68"/>
      <c r="X365" s="68"/>
      <c r="Y365" s="68"/>
    </row>
    <row r="366" spans="2:25" ht="24.75" customHeight="1" thickBot="1">
      <c r="B366" s="403" t="s">
        <v>52</v>
      </c>
      <c r="C366" s="403"/>
      <c r="D366" s="403"/>
      <c r="E366" s="404">
        <f>VLOOKUP(S367,students!$B$8:$D$57,3,0)</f>
        <v>0</v>
      </c>
      <c r="F366" s="405"/>
      <c r="G366" s="405"/>
      <c r="H366" s="405"/>
      <c r="I366" s="405"/>
      <c r="J366" s="405"/>
      <c r="K366" s="405"/>
      <c r="L366" s="405"/>
      <c r="M366" s="405"/>
      <c r="N366" s="405"/>
      <c r="O366" s="405"/>
      <c r="P366" s="406" t="s">
        <v>28</v>
      </c>
      <c r="Q366" s="406"/>
      <c r="R366" s="406" t="str">
        <f>students!$M$2</f>
        <v>पहिली</v>
      </c>
      <c r="S366" s="406"/>
      <c r="V366" s="68"/>
      <c r="W366" s="68"/>
      <c r="X366" s="68"/>
      <c r="Y366" s="68"/>
    </row>
    <row r="367" spans="2:25" ht="19.5" customHeight="1" thickBot="1">
      <c r="B367" s="407"/>
      <c r="C367" s="407"/>
      <c r="D367" s="408"/>
      <c r="E367" s="408"/>
      <c r="F367" s="47"/>
      <c r="G367" s="47"/>
      <c r="H367" s="409" t="s">
        <v>33</v>
      </c>
      <c r="I367" s="409"/>
      <c r="J367" s="409"/>
      <c r="K367" s="409"/>
      <c r="L367" s="409"/>
      <c r="M367" s="405">
        <f>[3]students!Y366</f>
        <v>0</v>
      </c>
      <c r="N367" s="405"/>
      <c r="O367" s="405"/>
      <c r="P367" s="406" t="s">
        <v>53</v>
      </c>
      <c r="Q367" s="406"/>
      <c r="R367" s="406"/>
      <c r="S367" s="77">
        <v>14</v>
      </c>
      <c r="V367" s="68"/>
      <c r="W367" s="68"/>
      <c r="X367" s="68"/>
      <c r="Y367" s="68"/>
    </row>
    <row r="368" spans="2:25" ht="21" customHeight="1">
      <c r="B368" s="382" t="s">
        <v>37</v>
      </c>
      <c r="C368" s="361" t="s">
        <v>54</v>
      </c>
      <c r="D368" s="361"/>
      <c r="E368" s="385" t="s">
        <v>55</v>
      </c>
      <c r="F368" s="386"/>
      <c r="G368" s="386"/>
      <c r="H368" s="386"/>
      <c r="I368" s="386"/>
      <c r="J368" s="386"/>
      <c r="K368" s="386"/>
      <c r="L368" s="386"/>
      <c r="M368" s="387"/>
      <c r="N368" s="388" t="s">
        <v>56</v>
      </c>
      <c r="O368" s="389"/>
      <c r="P368" s="389"/>
      <c r="Q368" s="390"/>
      <c r="R368" s="394" t="s">
        <v>69</v>
      </c>
      <c r="S368" s="397" t="s">
        <v>57</v>
      </c>
      <c r="V368" s="68"/>
      <c r="W368" s="68"/>
      <c r="X368" s="68"/>
      <c r="Y368" s="68"/>
    </row>
    <row r="369" spans="2:25" s="1" customFormat="1" ht="73.5" customHeight="1">
      <c r="B369" s="383"/>
      <c r="C369" s="384"/>
      <c r="D369" s="384"/>
      <c r="E369" s="48" t="s">
        <v>58</v>
      </c>
      <c r="F369" s="48" t="s">
        <v>15</v>
      </c>
      <c r="G369" s="48" t="s">
        <v>59</v>
      </c>
      <c r="H369" s="48" t="s">
        <v>17</v>
      </c>
      <c r="I369" s="48" t="s">
        <v>18</v>
      </c>
      <c r="J369" s="48" t="s">
        <v>19</v>
      </c>
      <c r="K369" s="48" t="s">
        <v>20</v>
      </c>
      <c r="L369" s="48" t="s">
        <v>21</v>
      </c>
      <c r="M369" s="49"/>
      <c r="N369" s="391"/>
      <c r="O369" s="392"/>
      <c r="P369" s="392"/>
      <c r="Q369" s="393"/>
      <c r="R369" s="395"/>
      <c r="S369" s="398"/>
      <c r="V369" s="68"/>
      <c r="W369" s="68"/>
      <c r="X369" s="68"/>
      <c r="Y369" s="68"/>
    </row>
    <row r="370" spans="2:25" ht="27.9" customHeight="1" thickBot="1">
      <c r="B370" s="5"/>
      <c r="C370" s="400" t="s">
        <v>60</v>
      </c>
      <c r="D370" s="401"/>
      <c r="E370" s="51">
        <v>1</v>
      </c>
      <c r="F370" s="51">
        <v>2</v>
      </c>
      <c r="G370" s="51">
        <v>3</v>
      </c>
      <c r="H370" s="51">
        <v>4</v>
      </c>
      <c r="I370" s="51">
        <v>5</v>
      </c>
      <c r="J370" s="51">
        <v>6</v>
      </c>
      <c r="K370" s="51">
        <v>7</v>
      </c>
      <c r="L370" s="51">
        <v>8</v>
      </c>
      <c r="M370" s="50" t="s">
        <v>22</v>
      </c>
      <c r="N370" s="50" t="s">
        <v>23</v>
      </c>
      <c r="O370" s="50" t="s">
        <v>61</v>
      </c>
      <c r="P370" s="50" t="s">
        <v>25</v>
      </c>
      <c r="Q370" s="50" t="s">
        <v>62</v>
      </c>
      <c r="R370" s="396"/>
      <c r="S370" s="399"/>
      <c r="V370" s="68"/>
      <c r="W370" s="68"/>
      <c r="X370" s="68"/>
      <c r="Y370" s="68"/>
    </row>
    <row r="371" spans="2:25" ht="27.9" customHeight="1">
      <c r="B371" s="359">
        <v>1</v>
      </c>
      <c r="C371" s="361" t="s">
        <v>2</v>
      </c>
      <c r="D371" s="39" t="s">
        <v>63</v>
      </c>
      <c r="E371" s="80"/>
      <c r="F371" s="78">
        <f>Marathi!D$7</f>
        <v>15</v>
      </c>
      <c r="G371" s="78">
        <f>Marathi!E$7</f>
        <v>15</v>
      </c>
      <c r="H371" s="78">
        <f>Marathi!F$7</f>
        <v>15</v>
      </c>
      <c r="I371" s="78">
        <f>Marathi!G$7</f>
        <v>0</v>
      </c>
      <c r="J371" s="78">
        <f>Marathi!H$7</f>
        <v>15</v>
      </c>
      <c r="K371" s="78">
        <f>Marathi!I$7</f>
        <v>10</v>
      </c>
      <c r="L371" s="78">
        <f>Marathi!J$7</f>
        <v>0</v>
      </c>
      <c r="M371" s="78">
        <f>Marathi!K$7</f>
        <v>70</v>
      </c>
      <c r="N371" s="78">
        <f>Marathi!L$7</f>
        <v>5</v>
      </c>
      <c r="O371" s="78">
        <f>Marathi!M$7</f>
        <v>5</v>
      </c>
      <c r="P371" s="78">
        <f>Marathi!N$7</f>
        <v>20</v>
      </c>
      <c r="Q371" s="78">
        <f>Marathi!O$7</f>
        <v>30</v>
      </c>
      <c r="R371" s="78">
        <f>Marathi!P$7</f>
        <v>100</v>
      </c>
      <c r="S371" s="78">
        <f>Marathi!Q$7</f>
        <v>0</v>
      </c>
      <c r="V371" s="68"/>
      <c r="W371" s="68"/>
      <c r="X371" s="68"/>
      <c r="Y371" s="68"/>
    </row>
    <row r="372" spans="2:25" ht="27.9" customHeight="1" thickBot="1">
      <c r="B372" s="360"/>
      <c r="C372" s="362"/>
      <c r="D372" s="40" t="s">
        <v>64</v>
      </c>
      <c r="E372" s="81"/>
      <c r="F372" s="50">
        <f>VLOOKUP(S367,Marathi!$B$8:$Q$77,3,0)</f>
        <v>0</v>
      </c>
      <c r="G372" s="50">
        <f>VLOOKUP(S367,Marathi!$B$8:$Q$77,4,0)</f>
        <v>0</v>
      </c>
      <c r="H372" s="50">
        <f>VLOOKUP(S367,Marathi!$B$8:$Q$77,5,0)</f>
        <v>0</v>
      </c>
      <c r="I372" s="50">
        <f>VLOOKUP(S367,Marathi!$B$8:$Q$77,6,0)</f>
        <v>0</v>
      </c>
      <c r="J372" s="50">
        <f>VLOOKUP(S367,Marathi!$B$8:$Q$77,7,0)</f>
        <v>0</v>
      </c>
      <c r="K372" s="50">
        <f>VLOOKUP(S367,Marathi!$B$8:$Q$77,8,0)</f>
        <v>0</v>
      </c>
      <c r="L372" s="50">
        <f>VLOOKUP(S367,Marathi!$B$8:$Q$77,9,0)</f>
        <v>0</v>
      </c>
      <c r="M372" s="50">
        <f>VLOOKUP(S367,Marathi!$B$8:$Q$77,10,0)</f>
        <v>0</v>
      </c>
      <c r="N372" s="50">
        <f>VLOOKUP(S367,Marathi!$B$8:$Q$77,11,0)</f>
        <v>0</v>
      </c>
      <c r="O372" s="50">
        <f>VLOOKUP(S367,Marathi!$B$8:$Q$77,12,0)</f>
        <v>0</v>
      </c>
      <c r="P372" s="50">
        <f>VLOOKUP(S367,Marathi!$B$8:$Q$77,13,0)</f>
        <v>0</v>
      </c>
      <c r="Q372" s="50">
        <f>VLOOKUP(S367,Marathi!$B$8:$Q$77,14,0)</f>
        <v>0</v>
      </c>
      <c r="R372" s="79">
        <f>VLOOKUP(S367,Marathi!$B$8:$Q$77,15,0)</f>
        <v>0</v>
      </c>
      <c r="S372" s="79">
        <f>VLOOKUP(S367,Marathi!$B$8:$Q$77,16,0)</f>
        <v>0</v>
      </c>
      <c r="V372" s="68"/>
      <c r="W372" s="68"/>
      <c r="X372" s="68"/>
      <c r="Y372" s="68"/>
    </row>
    <row r="373" spans="2:25" ht="27.9" customHeight="1">
      <c r="B373" s="359">
        <v>2</v>
      </c>
      <c r="C373" s="361" t="s">
        <v>3</v>
      </c>
      <c r="D373" s="39" t="s">
        <v>63</v>
      </c>
      <c r="E373" s="80"/>
      <c r="F373" s="78">
        <f>Hindi!D$7</f>
        <v>15</v>
      </c>
      <c r="G373" s="78">
        <f>Hindi!E$7</f>
        <v>15</v>
      </c>
      <c r="H373" s="78">
        <f>Hindi!F$7</f>
        <v>15</v>
      </c>
      <c r="I373" s="78">
        <f>Hindi!G$7</f>
        <v>0</v>
      </c>
      <c r="J373" s="78">
        <f>Hindi!H$7</f>
        <v>15</v>
      </c>
      <c r="K373" s="78">
        <f>Hindi!I$7</f>
        <v>10</v>
      </c>
      <c r="L373" s="78">
        <f>Hindi!J$7</f>
        <v>0</v>
      </c>
      <c r="M373" s="78">
        <f>Hindi!K$7</f>
        <v>70</v>
      </c>
      <c r="N373" s="78">
        <f>Hindi!L$7</f>
        <v>5</v>
      </c>
      <c r="O373" s="78">
        <f>Hindi!M$7</f>
        <v>5</v>
      </c>
      <c r="P373" s="78">
        <f>Hindi!N$7</f>
        <v>20</v>
      </c>
      <c r="Q373" s="78">
        <f>Hindi!O$7</f>
        <v>30</v>
      </c>
      <c r="R373" s="78">
        <f>Hindi!P$7</f>
        <v>100</v>
      </c>
      <c r="S373" s="78">
        <f>Hindi!Q$7</f>
        <v>0</v>
      </c>
    </row>
    <row r="374" spans="2:25" ht="27.9" customHeight="1" thickBot="1">
      <c r="B374" s="360"/>
      <c r="C374" s="362"/>
      <c r="D374" s="40" t="s">
        <v>64</v>
      </c>
      <c r="E374" s="81"/>
      <c r="F374" s="50">
        <f>VLOOKUP(S367,Hindi!$B$8:$Q$77,3,0)</f>
        <v>0</v>
      </c>
      <c r="G374" s="50">
        <f>VLOOKUP(S367,Hindi!$B$8:$Q$77,4,0)</f>
        <v>0</v>
      </c>
      <c r="H374" s="50">
        <f>VLOOKUP(S367,Hindi!$B$8:$Q$77,5,0)</f>
        <v>0</v>
      </c>
      <c r="I374" s="50">
        <f>VLOOKUP(S367,Hindi!$B$8:$Q$77,6,0)</f>
        <v>0</v>
      </c>
      <c r="J374" s="50">
        <f>VLOOKUP(S367,Hindi!$B$8:$Q$77,7,0)</f>
        <v>0</v>
      </c>
      <c r="K374" s="50">
        <f>VLOOKUP(S367,Hindi!$B$8:$Q$77,8,0)</f>
        <v>0</v>
      </c>
      <c r="L374" s="50">
        <f>VLOOKUP(S367,Hindi!$B$8:$Q$77,9,0)</f>
        <v>0</v>
      </c>
      <c r="M374" s="50">
        <f>VLOOKUP(S367,Hindi!$B$8:$Q$77,10,0)</f>
        <v>0</v>
      </c>
      <c r="N374" s="50">
        <f>VLOOKUP(S367,Hindi!$B$8:$Q$77,11,0)</f>
        <v>0</v>
      </c>
      <c r="O374" s="50">
        <f>VLOOKUP(S367,Hindi!$B$8:$Q$77,12,0)</f>
        <v>0</v>
      </c>
      <c r="P374" s="50">
        <f>VLOOKUP(S367,Hindi!$B$8:$Q$77,13,0)</f>
        <v>0</v>
      </c>
      <c r="Q374" s="50">
        <f>VLOOKUP(S367,Hindi!$B$8:$Q$77,14,0)</f>
        <v>0</v>
      </c>
      <c r="R374" s="79">
        <f>VLOOKUP(S367,Hindi!$B$8:$Q$77,15,0)</f>
        <v>0</v>
      </c>
      <c r="S374" s="50">
        <f>VLOOKUP(S367,Hindi!$B$8:$Q$77,16,0)</f>
        <v>0</v>
      </c>
    </row>
    <row r="375" spans="2:25" ht="27.9" customHeight="1">
      <c r="B375" s="359">
        <v>3</v>
      </c>
      <c r="C375" s="361" t="s">
        <v>4</v>
      </c>
      <c r="D375" s="39" t="s">
        <v>63</v>
      </c>
      <c r="E375" s="80"/>
      <c r="F375" s="78">
        <f>English!D$7</f>
        <v>15</v>
      </c>
      <c r="G375" s="78">
        <f>English!E$7</f>
        <v>15</v>
      </c>
      <c r="H375" s="78">
        <f>English!F$7</f>
        <v>15</v>
      </c>
      <c r="I375" s="78">
        <f>English!G$7</f>
        <v>0</v>
      </c>
      <c r="J375" s="78">
        <f>English!H$7</f>
        <v>15</v>
      </c>
      <c r="K375" s="78">
        <f>English!I$7</f>
        <v>10</v>
      </c>
      <c r="L375" s="78">
        <f>English!J$7</f>
        <v>0</v>
      </c>
      <c r="M375" s="78">
        <f>English!K$7</f>
        <v>70</v>
      </c>
      <c r="N375" s="78">
        <f>English!L$7</f>
        <v>5</v>
      </c>
      <c r="O375" s="78">
        <f>English!M$7</f>
        <v>5</v>
      </c>
      <c r="P375" s="78">
        <f>English!N$7</f>
        <v>20</v>
      </c>
      <c r="Q375" s="78">
        <f>English!O$7</f>
        <v>30</v>
      </c>
      <c r="R375" s="78">
        <f>English!P$7</f>
        <v>100</v>
      </c>
      <c r="S375" s="78">
        <f>English!Q$7</f>
        <v>0</v>
      </c>
    </row>
    <row r="376" spans="2:25" ht="27.9" customHeight="1" thickBot="1">
      <c r="B376" s="360"/>
      <c r="C376" s="362"/>
      <c r="D376" s="40" t="s">
        <v>64</v>
      </c>
      <c r="E376" s="81"/>
      <c r="F376" s="50">
        <f>VLOOKUP(S367,English!$B$8:$Q$77,3,0)</f>
        <v>0</v>
      </c>
      <c r="G376" s="50">
        <f>VLOOKUP(S367,English!$B$8:$Q$77,4,0)</f>
        <v>0</v>
      </c>
      <c r="H376" s="50">
        <f>VLOOKUP(S367,English!$B$8:$Q$77,5,0)</f>
        <v>0</v>
      </c>
      <c r="I376" s="50">
        <f>VLOOKUP(S367,English!$B$8:$Q$77,6,0)</f>
        <v>0</v>
      </c>
      <c r="J376" s="50">
        <f>VLOOKUP(S367,English!$B$8:$Q$77,7,0)</f>
        <v>0</v>
      </c>
      <c r="K376" s="50">
        <f>VLOOKUP(S367,English!$B$8:$Q$77,8,0)</f>
        <v>0</v>
      </c>
      <c r="L376" s="50">
        <f>VLOOKUP(S367,English!$B$8:$Q$77,9,0)</f>
        <v>0</v>
      </c>
      <c r="M376" s="50">
        <f>VLOOKUP(S367,English!$B$8:$Q$77,10,0)</f>
        <v>0</v>
      </c>
      <c r="N376" s="50">
        <f>VLOOKUP(S367,English!$B$8:$Q$77,11,0)</f>
        <v>0</v>
      </c>
      <c r="O376" s="50">
        <f>VLOOKUP(S367,English!$B$8:$Q$77,12,0)</f>
        <v>0</v>
      </c>
      <c r="P376" s="50">
        <f>VLOOKUP(S367,English!$B$8:$Q$77,13,0)</f>
        <v>0</v>
      </c>
      <c r="Q376" s="50">
        <f>VLOOKUP(S367,English!$B$8:$Q$77,14,0)</f>
        <v>0</v>
      </c>
      <c r="R376" s="79">
        <f>VLOOKUP(S367,English!$B$8:$Q$77,15,0)</f>
        <v>0</v>
      </c>
      <c r="S376" s="50">
        <f>VLOOKUP(S367,English!$B$8:$Q$77,16,0)</f>
        <v>0</v>
      </c>
    </row>
    <row r="377" spans="2:25" ht="27.9" customHeight="1">
      <c r="B377" s="359">
        <v>4</v>
      </c>
      <c r="C377" s="361" t="s">
        <v>5</v>
      </c>
      <c r="D377" s="39" t="s">
        <v>63</v>
      </c>
      <c r="E377" s="80"/>
      <c r="F377" s="78">
        <f>Maths!D$7</f>
        <v>15</v>
      </c>
      <c r="G377" s="78">
        <f>Maths!E$7</f>
        <v>15</v>
      </c>
      <c r="H377" s="78">
        <f>Maths!F$7</f>
        <v>15</v>
      </c>
      <c r="I377" s="78">
        <f>Maths!G$7</f>
        <v>0</v>
      </c>
      <c r="J377" s="78">
        <f>Maths!H$7</f>
        <v>15</v>
      </c>
      <c r="K377" s="78">
        <f>Maths!I$7</f>
        <v>10</v>
      </c>
      <c r="L377" s="78">
        <f>Maths!J$7</f>
        <v>0</v>
      </c>
      <c r="M377" s="78">
        <f>Maths!K$7</f>
        <v>70</v>
      </c>
      <c r="N377" s="78">
        <f>Maths!L$7</f>
        <v>5</v>
      </c>
      <c r="O377" s="78">
        <f>Maths!M$7</f>
        <v>5</v>
      </c>
      <c r="P377" s="78">
        <f>Maths!N$7</f>
        <v>20</v>
      </c>
      <c r="Q377" s="78">
        <f>Maths!O$7</f>
        <v>30</v>
      </c>
      <c r="R377" s="78">
        <f>Maths!P$7</f>
        <v>100</v>
      </c>
      <c r="S377" s="78">
        <f>Maths!Q$7</f>
        <v>0</v>
      </c>
    </row>
    <row r="378" spans="2:25" ht="27.9" customHeight="1" thickBot="1">
      <c r="B378" s="360"/>
      <c r="C378" s="362"/>
      <c r="D378" s="40" t="s">
        <v>64</v>
      </c>
      <c r="E378" s="81"/>
      <c r="F378" s="50">
        <f>VLOOKUP(S367,Maths!$B$8:$Q$77,3,0)</f>
        <v>0</v>
      </c>
      <c r="G378" s="50">
        <f>VLOOKUP(S367,Maths!$B$8:$Q$77,4,0)</f>
        <v>0</v>
      </c>
      <c r="H378" s="50">
        <f>VLOOKUP(S367,Maths!$B$8:$Q$77,5,0)</f>
        <v>0</v>
      </c>
      <c r="I378" s="50">
        <f>VLOOKUP(S367,Maths!$B$8:$Q$77,6,0)</f>
        <v>0</v>
      </c>
      <c r="J378" s="50">
        <f>VLOOKUP(S367,Maths!$B$8:$Q$77,7,0)</f>
        <v>0</v>
      </c>
      <c r="K378" s="50">
        <f>VLOOKUP(S367,Maths!$B$8:$Q$77,8,0)</f>
        <v>0</v>
      </c>
      <c r="L378" s="50">
        <f>VLOOKUP(S367,Maths!$B$8:$Q$77,9,0)</f>
        <v>0</v>
      </c>
      <c r="M378" s="50">
        <f>VLOOKUP(S367,Maths!$B$8:$Q$77,10,0)</f>
        <v>0</v>
      </c>
      <c r="N378" s="50">
        <f>VLOOKUP(S367,Maths!$B$8:$Q$77,11,0)</f>
        <v>0</v>
      </c>
      <c r="O378" s="50">
        <f>VLOOKUP(S367,Maths!$B$8:$Q$77,12,0)</f>
        <v>0</v>
      </c>
      <c r="P378" s="50">
        <f>VLOOKUP(S367,Maths!$B$8:$Q$77,13,0)</f>
        <v>0</v>
      </c>
      <c r="Q378" s="50">
        <f>VLOOKUP(S367,Maths!$B$8:$Q$77,14,0)</f>
        <v>0</v>
      </c>
      <c r="R378" s="79">
        <f>VLOOKUP(S367,Maths!$B$8:$Q$77,15,0)</f>
        <v>0</v>
      </c>
      <c r="S378" s="50">
        <f>VLOOKUP(S367,Maths!$B$8:$Q$77,16,0)</f>
        <v>0</v>
      </c>
    </row>
    <row r="379" spans="2:25" ht="27.9" customHeight="1">
      <c r="B379" s="359">
        <v>5</v>
      </c>
      <c r="C379" s="361" t="s">
        <v>6</v>
      </c>
      <c r="D379" s="39" t="s">
        <v>63</v>
      </c>
      <c r="E379" s="80"/>
      <c r="F379" s="78">
        <f>Sci!D$7</f>
        <v>15</v>
      </c>
      <c r="G379" s="78">
        <f>Sci!E$7</f>
        <v>15</v>
      </c>
      <c r="H379" s="78">
        <f>Sci!F$7</f>
        <v>15</v>
      </c>
      <c r="I379" s="78">
        <f>Sci!G$7</f>
        <v>0</v>
      </c>
      <c r="J379" s="78">
        <f>Sci!H$7</f>
        <v>15</v>
      </c>
      <c r="K379" s="78">
        <f>Sci!I$7</f>
        <v>10</v>
      </c>
      <c r="L379" s="78">
        <f>Sci!J$7</f>
        <v>0</v>
      </c>
      <c r="M379" s="78">
        <f>Sci!K$7</f>
        <v>70</v>
      </c>
      <c r="N379" s="78">
        <f>Sci!L$7</f>
        <v>5</v>
      </c>
      <c r="O379" s="78">
        <f>Sci!M$7</f>
        <v>5</v>
      </c>
      <c r="P379" s="78">
        <f>Sci!N$7</f>
        <v>20</v>
      </c>
      <c r="Q379" s="78">
        <f>Sci!O$7</f>
        <v>30</v>
      </c>
      <c r="R379" s="78">
        <f>Sci!P$7</f>
        <v>100</v>
      </c>
      <c r="S379" s="78">
        <f>Sci!Q$7</f>
        <v>0</v>
      </c>
      <c r="V379" s="68"/>
      <c r="W379" s="68"/>
      <c r="X379" s="68"/>
      <c r="Y379" s="68"/>
    </row>
    <row r="380" spans="2:25" ht="27.9" customHeight="1" thickBot="1">
      <c r="B380" s="360"/>
      <c r="C380" s="362"/>
      <c r="D380" s="40" t="s">
        <v>64</v>
      </c>
      <c r="E380" s="81"/>
      <c r="F380" s="50">
        <f>VLOOKUP(S367,Sci!$B$8:$Q$77,3,0)</f>
        <v>0</v>
      </c>
      <c r="G380" s="50">
        <f>VLOOKUP(S367,Sci!$B$8:$Q$77,4,0)</f>
        <v>0</v>
      </c>
      <c r="H380" s="50">
        <f>VLOOKUP(S367,Sci!$B$8:$Q$77,5,0)</f>
        <v>0</v>
      </c>
      <c r="I380" s="50">
        <f>VLOOKUP(S367,Sci!$B$8:$Q$77,6,0)</f>
        <v>0</v>
      </c>
      <c r="J380" s="50">
        <f>VLOOKUP(S367,Sci!$B$8:$Q$77,7,0)</f>
        <v>0</v>
      </c>
      <c r="K380" s="50">
        <f>VLOOKUP(S367,Sci!$B$8:$Q$77,8,0)</f>
        <v>0</v>
      </c>
      <c r="L380" s="50">
        <f>VLOOKUP(S367,Sci!$B$8:$Q$77,9,0)</f>
        <v>0</v>
      </c>
      <c r="M380" s="50">
        <f>VLOOKUP(S367,Sci!$B$8:$Q$77,10,0)</f>
        <v>0</v>
      </c>
      <c r="N380" s="50">
        <f>VLOOKUP(S367,Sci!$B$8:$Q$77,11,0)</f>
        <v>0</v>
      </c>
      <c r="O380" s="50">
        <f>VLOOKUP(S367,Sci!$B$8:$Q$77,12,0)</f>
        <v>0</v>
      </c>
      <c r="P380" s="50">
        <f>VLOOKUP(S367,Sci!$B$8:$Q$77,13,0)</f>
        <v>0</v>
      </c>
      <c r="Q380" s="50">
        <f>VLOOKUP(S367,Sci!$B$8:$Q$77,14,0)</f>
        <v>0</v>
      </c>
      <c r="R380" s="79">
        <f>VLOOKUP(S367,Sci!$B$8:$Q$77,15,0)</f>
        <v>0</v>
      </c>
      <c r="S380" s="50">
        <f>VLOOKUP(S367,Sci!$B$8:$Q$77,16,0)</f>
        <v>0</v>
      </c>
      <c r="V380" s="68"/>
      <c r="W380" s="68"/>
      <c r="X380" s="68"/>
      <c r="Y380" s="68"/>
    </row>
    <row r="381" spans="2:25" ht="27.9" customHeight="1">
      <c r="B381" s="359">
        <v>6</v>
      </c>
      <c r="C381" s="361" t="s">
        <v>7</v>
      </c>
      <c r="D381" s="39" t="s">
        <v>63</v>
      </c>
      <c r="E381" s="80"/>
      <c r="F381" s="78">
        <f>Sco!D$7</f>
        <v>15</v>
      </c>
      <c r="G381" s="78">
        <f>Sco!E$7</f>
        <v>15</v>
      </c>
      <c r="H381" s="78">
        <f>Sco!F$7</f>
        <v>15</v>
      </c>
      <c r="I381" s="78">
        <f>Sco!G$7</f>
        <v>0</v>
      </c>
      <c r="J381" s="78">
        <f>Sco!H$7</f>
        <v>15</v>
      </c>
      <c r="K381" s="78">
        <f>Sco!I$7</f>
        <v>10</v>
      </c>
      <c r="L381" s="78">
        <f>Sco!J$7</f>
        <v>0</v>
      </c>
      <c r="M381" s="78">
        <f>Sco!K$7</f>
        <v>70</v>
      </c>
      <c r="N381" s="78">
        <f>Sco!L$7</f>
        <v>5</v>
      </c>
      <c r="O381" s="78">
        <f>Sco!M$7</f>
        <v>5</v>
      </c>
      <c r="P381" s="78">
        <f>Sco!N$7</f>
        <v>20</v>
      </c>
      <c r="Q381" s="78">
        <f>Sco!O$7</f>
        <v>30</v>
      </c>
      <c r="R381" s="78">
        <f>Sco!P$7</f>
        <v>100</v>
      </c>
      <c r="S381" s="78">
        <f>Sco!Q$7</f>
        <v>0</v>
      </c>
      <c r="V381" s="68"/>
      <c r="W381" s="68"/>
      <c r="X381" s="68"/>
      <c r="Y381" s="68"/>
    </row>
    <row r="382" spans="2:25" ht="27.9" customHeight="1" thickBot="1">
      <c r="B382" s="360"/>
      <c r="C382" s="362"/>
      <c r="D382" s="40" t="s">
        <v>64</v>
      </c>
      <c r="E382" s="81"/>
      <c r="F382" s="50">
        <f>VLOOKUP(S367,Sco!$B$8:$Q$77,3,0)</f>
        <v>0</v>
      </c>
      <c r="G382" s="50">
        <f>VLOOKUP(S367,Sco!$B$8:$Q$77,4,0)</f>
        <v>0</v>
      </c>
      <c r="H382" s="50">
        <f>VLOOKUP(S367,Sco!$B$8:$Q$77,5,0)</f>
        <v>0</v>
      </c>
      <c r="I382" s="50">
        <f>VLOOKUP(S367,Sco!$B$8:$Q$77,6,0)</f>
        <v>0</v>
      </c>
      <c r="J382" s="50">
        <f>VLOOKUP(S367,Sco!$B$8:$Q$77,7,0)</f>
        <v>0</v>
      </c>
      <c r="K382" s="50">
        <f>VLOOKUP(S367,Sco!$B$8:$Q$77,8,0)</f>
        <v>0</v>
      </c>
      <c r="L382" s="50">
        <f>VLOOKUP(S367,Sco!$B$8:$Q$77,9,0)</f>
        <v>0</v>
      </c>
      <c r="M382" s="50">
        <f>VLOOKUP(S367,Sco!$B$8:$Q$77,10,0)</f>
        <v>0</v>
      </c>
      <c r="N382" s="50">
        <f>VLOOKUP(S367,Sco!$B$8:$Q$77,11,0)</f>
        <v>0</v>
      </c>
      <c r="O382" s="50">
        <f>VLOOKUP(S367,Sco!$B$8:$Q$77,12,0)</f>
        <v>0</v>
      </c>
      <c r="P382" s="50">
        <f>VLOOKUP(S367,Sco!$B$8:$Q$77,13,0)</f>
        <v>0</v>
      </c>
      <c r="Q382" s="50">
        <f>VLOOKUP(S367,Sco!$B$8:$Q$77,14,0)</f>
        <v>0</v>
      </c>
      <c r="R382" s="79">
        <f>VLOOKUP(S367,Sco!$B$8:$Q$77,15,0)</f>
        <v>0</v>
      </c>
      <c r="S382" s="50">
        <f>VLOOKUP(S367,Sco!$B$8:$Q$77,16,0)</f>
        <v>0</v>
      </c>
      <c r="V382" s="68"/>
      <c r="W382" s="68"/>
      <c r="X382" s="68"/>
      <c r="Y382" s="68"/>
    </row>
    <row r="383" spans="2:25" ht="27.9" customHeight="1">
      <c r="B383" s="359">
        <v>7</v>
      </c>
      <c r="C383" s="361" t="s">
        <v>8</v>
      </c>
      <c r="D383" s="39" t="s">
        <v>63</v>
      </c>
      <c r="E383" s="80"/>
      <c r="F383" s="78">
        <f>Kala!D$7</f>
        <v>20</v>
      </c>
      <c r="G383" s="78">
        <f>Kala!E$7</f>
        <v>40</v>
      </c>
      <c r="H383" s="78">
        <f>Kala!F$7</f>
        <v>20</v>
      </c>
      <c r="I383" s="78">
        <f>Kala!G$7</f>
        <v>0</v>
      </c>
      <c r="J383" s="78">
        <f>Kala!H$7</f>
        <v>0</v>
      </c>
      <c r="K383" s="78">
        <f>Kala!I$7</f>
        <v>20</v>
      </c>
      <c r="L383" s="78">
        <f>Kala!J$7</f>
        <v>0</v>
      </c>
      <c r="M383" s="78">
        <f>Kala!K$7</f>
        <v>100</v>
      </c>
      <c r="N383" s="363"/>
      <c r="O383" s="364"/>
      <c r="P383" s="364"/>
      <c r="Q383" s="365"/>
      <c r="R383" s="82">
        <f t="shared" ref="R383:R388" si="13">M383</f>
        <v>100</v>
      </c>
      <c r="S383" s="83"/>
      <c r="V383" s="68"/>
      <c r="W383" s="68"/>
      <c r="X383" s="68"/>
      <c r="Y383" s="68"/>
    </row>
    <row r="384" spans="2:25" ht="27.9" customHeight="1" thickBot="1">
      <c r="B384" s="360"/>
      <c r="C384" s="362"/>
      <c r="D384" s="40" t="s">
        <v>64</v>
      </c>
      <c r="E384" s="81"/>
      <c r="F384" s="50">
        <f>VLOOKUP(S367,Kala!$B$8:$Q$77,3,0)</f>
        <v>0</v>
      </c>
      <c r="G384" s="50">
        <f>VLOOKUP(S367,Kala!$B$8:$Q$77,4,0)</f>
        <v>0</v>
      </c>
      <c r="H384" s="50">
        <f>VLOOKUP(S367,Kala!$B$8:$Q$77,5,0)</f>
        <v>0</v>
      </c>
      <c r="I384" s="50">
        <f>VLOOKUP(S367,Kala!$B$8:$Q$77,6,0)</f>
        <v>0</v>
      </c>
      <c r="J384" s="50">
        <f>VLOOKUP(S367,Kala!$B$8:$Q$77,7,0)</f>
        <v>0</v>
      </c>
      <c r="K384" s="50">
        <f>VLOOKUP(S367,Kala!$B$8:$Q$77,8,0)</f>
        <v>0</v>
      </c>
      <c r="L384" s="50">
        <f>VLOOKUP(S367,Kala!$B$8:$Q$77,9,0)</f>
        <v>0</v>
      </c>
      <c r="M384" s="50">
        <f>VLOOKUP(S367,Kala!$B$8:$Q$77,10,0)</f>
        <v>0</v>
      </c>
      <c r="N384" s="366"/>
      <c r="O384" s="367"/>
      <c r="P384" s="367"/>
      <c r="Q384" s="368"/>
      <c r="R384" s="84">
        <f t="shared" si="13"/>
        <v>0</v>
      </c>
      <c r="S384" s="85" t="str">
        <f>IF(R384&gt;=91,"अ१",IF(R384&gt;=81,"अ२",IF(R384&gt;=71,"ब१",IF(R384&gt;=61,"ब२",IF(R384&gt;=51,"क१",IF(R384&gt;=41,"क२",IF(R384&gt;=33,"ड",IF(R384&gt;=21,"ई१",IF(R384&gt;=1,"ई२","")))))))))</f>
        <v/>
      </c>
      <c r="V384" s="68"/>
      <c r="W384" s="68"/>
      <c r="X384" s="68"/>
      <c r="Y384" s="68"/>
    </row>
    <row r="385" spans="2:25" ht="27.9" customHeight="1">
      <c r="B385" s="359">
        <v>8</v>
      </c>
      <c r="C385" s="361" t="s">
        <v>9</v>
      </c>
      <c r="D385" s="39" t="s">
        <v>63</v>
      </c>
      <c r="E385" s="80"/>
      <c r="F385" s="78">
        <f>Karya!D$7</f>
        <v>20</v>
      </c>
      <c r="G385" s="78">
        <f>Karya!E$7</f>
        <v>40</v>
      </c>
      <c r="H385" s="78">
        <f>Karya!F$7</f>
        <v>20</v>
      </c>
      <c r="I385" s="78">
        <f>Karya!G$7</f>
        <v>0</v>
      </c>
      <c r="J385" s="78">
        <f>Karya!H$7</f>
        <v>0</v>
      </c>
      <c r="K385" s="78">
        <f>Karya!I$7</f>
        <v>20</v>
      </c>
      <c r="L385" s="78">
        <f>Karya!J$7</f>
        <v>0</v>
      </c>
      <c r="M385" s="78">
        <f>Karya!K$7</f>
        <v>100</v>
      </c>
      <c r="N385" s="363"/>
      <c r="O385" s="364"/>
      <c r="P385" s="364"/>
      <c r="Q385" s="365"/>
      <c r="R385" s="82">
        <f t="shared" si="13"/>
        <v>100</v>
      </c>
      <c r="S385" s="83"/>
      <c r="V385" s="68"/>
      <c r="W385" s="68"/>
      <c r="X385" s="68"/>
      <c r="Y385" s="68"/>
    </row>
    <row r="386" spans="2:25" ht="27.9" customHeight="1" thickBot="1">
      <c r="B386" s="360"/>
      <c r="C386" s="362"/>
      <c r="D386" s="40" t="s">
        <v>64</v>
      </c>
      <c r="E386" s="81"/>
      <c r="F386" s="50">
        <f>VLOOKUP(S367,Karya!$B$8:$Q$77,3,0)</f>
        <v>0</v>
      </c>
      <c r="G386" s="50">
        <f>VLOOKUP(S367,Karya!$B$8:$Q$77,4,0)</f>
        <v>0</v>
      </c>
      <c r="H386" s="50">
        <f>VLOOKUP(S367,Karya!$B$8:$Q$77,5,0)</f>
        <v>0</v>
      </c>
      <c r="I386" s="50">
        <f>VLOOKUP(S367,Karya!$B$8:$Q$77,6,0)</f>
        <v>0</v>
      </c>
      <c r="J386" s="50">
        <f>VLOOKUP(S367,Karya!$B$8:$Q$77,7,0)</f>
        <v>0</v>
      </c>
      <c r="K386" s="50">
        <f>VLOOKUP(S367,Karya!$B$8:$Q$77,8,0)</f>
        <v>0</v>
      </c>
      <c r="L386" s="50">
        <f>VLOOKUP(S367,Karya!$B$8:$Q$77,9,0)</f>
        <v>0</v>
      </c>
      <c r="M386" s="50">
        <f>VLOOKUP(S367,Karya!$B$8:$Q$77,10,0)</f>
        <v>0</v>
      </c>
      <c r="N386" s="366"/>
      <c r="O386" s="367"/>
      <c r="P386" s="367"/>
      <c r="Q386" s="368"/>
      <c r="R386" s="84">
        <f t="shared" si="13"/>
        <v>0</v>
      </c>
      <c r="S386" s="85" t="str">
        <f>IF(R386&gt;=91,"अ१",IF(R386&gt;=81,"अ२",IF(R386&gt;=71,"ब१",IF(R386&gt;=61,"ब२",IF(R386&gt;=51,"क१",IF(R386&gt;=41,"क२",IF(R386&gt;=33,"ड",IF(R386&gt;=21,"ई१",IF(R386&gt;=1,"ई२","")))))))))</f>
        <v/>
      </c>
      <c r="V386" s="68"/>
      <c r="W386" s="68"/>
      <c r="X386" s="68"/>
      <c r="Y386" s="68"/>
    </row>
    <row r="387" spans="2:25" ht="27.9" customHeight="1">
      <c r="B387" s="359">
        <v>9</v>
      </c>
      <c r="C387" s="361" t="s">
        <v>10</v>
      </c>
      <c r="D387" s="39" t="s">
        <v>63</v>
      </c>
      <c r="E387" s="80"/>
      <c r="F387" s="78">
        <f>Shashi!D$7</f>
        <v>20</v>
      </c>
      <c r="G387" s="78">
        <f>Shashi!E$7</f>
        <v>40</v>
      </c>
      <c r="H387" s="78">
        <f>Shashi!F$7</f>
        <v>20</v>
      </c>
      <c r="I387" s="78">
        <f>Shashi!G$7</f>
        <v>0</v>
      </c>
      <c r="J387" s="78">
        <f>Shashi!H$7</f>
        <v>0</v>
      </c>
      <c r="K387" s="78">
        <f>Shashi!I$7</f>
        <v>20</v>
      </c>
      <c r="L387" s="78">
        <f>Shashi!J$7</f>
        <v>0</v>
      </c>
      <c r="M387" s="78">
        <f>Shashi!K$7</f>
        <v>100</v>
      </c>
      <c r="N387" s="363"/>
      <c r="O387" s="364"/>
      <c r="P387" s="364"/>
      <c r="Q387" s="365"/>
      <c r="R387" s="82">
        <f t="shared" si="13"/>
        <v>100</v>
      </c>
      <c r="S387" s="83"/>
      <c r="V387" s="68"/>
      <c r="W387" s="68"/>
      <c r="X387" s="68"/>
      <c r="Y387" s="68"/>
    </row>
    <row r="388" spans="2:25" ht="27.9" customHeight="1" thickBot="1">
      <c r="B388" s="360"/>
      <c r="C388" s="362"/>
      <c r="D388" s="40" t="s">
        <v>64</v>
      </c>
      <c r="E388" s="81"/>
      <c r="F388" s="50">
        <f>VLOOKUP(S367,Shashi!$B$8:$Q$77,3,0)</f>
        <v>0</v>
      </c>
      <c r="G388" s="50">
        <f>VLOOKUP(S367,Shashi!$B$8:$Q$77,4,0)</f>
        <v>0</v>
      </c>
      <c r="H388" s="50">
        <f>VLOOKUP(S367,Shashi!$B$8:$Q$77,5,0)</f>
        <v>0</v>
      </c>
      <c r="I388" s="50">
        <f>VLOOKUP(S367,Shashi!$B$8:$Q$77,6,0)</f>
        <v>0</v>
      </c>
      <c r="J388" s="50">
        <f>VLOOKUP(S367,Shashi!$B$8:$Q$77,7,0)</f>
        <v>0</v>
      </c>
      <c r="K388" s="50">
        <f>VLOOKUP(S367,Shashi!$B$8:$Q$77,8,0)</f>
        <v>0</v>
      </c>
      <c r="L388" s="50">
        <f>VLOOKUP(S367,Shashi!$B$8:$Q$77,9,0)</f>
        <v>0</v>
      </c>
      <c r="M388" s="50">
        <f>VLOOKUP(S367,Shashi!$B$8:$Q$77,10,0)</f>
        <v>0</v>
      </c>
      <c r="N388" s="366"/>
      <c r="O388" s="367"/>
      <c r="P388" s="367"/>
      <c r="Q388" s="368"/>
      <c r="R388" s="84">
        <f t="shared" si="13"/>
        <v>0</v>
      </c>
      <c r="S388" s="85" t="str">
        <f>IF(R388&gt;=91,"अ१",IF(R388&gt;=81,"अ२",IF(R388&gt;=71,"ब१",IF(R388&gt;=61,"ब२",IF(R388&gt;=51,"क१",IF(R388&gt;=41,"क२",IF(R388&gt;=33,"ड",IF(R388&gt;=21,"ई१",IF(R388&gt;=1,"ई२","")))))))))</f>
        <v/>
      </c>
      <c r="V388" s="68"/>
      <c r="W388" s="68"/>
      <c r="X388" s="68"/>
      <c r="Y388" s="68"/>
    </row>
    <row r="389" spans="2:25" ht="27.9" customHeight="1" thickBot="1">
      <c r="B389" s="369"/>
      <c r="C389" s="370"/>
      <c r="D389" s="370"/>
      <c r="E389" s="370"/>
      <c r="F389" s="370"/>
      <c r="G389" s="370"/>
      <c r="H389" s="370"/>
      <c r="I389" s="370"/>
      <c r="J389" s="370"/>
      <c r="K389" s="370"/>
      <c r="L389" s="370"/>
      <c r="M389" s="370"/>
      <c r="N389" s="370"/>
      <c r="O389" s="370"/>
      <c r="P389" s="370"/>
      <c r="Q389" s="370"/>
      <c r="R389" s="370"/>
      <c r="S389" s="371"/>
      <c r="V389" s="68"/>
      <c r="W389" s="68"/>
      <c r="X389" s="68"/>
      <c r="Y389" s="68"/>
    </row>
    <row r="390" spans="2:25" ht="27.9" customHeight="1">
      <c r="B390" s="41"/>
      <c r="C390" s="42"/>
      <c r="D390" s="43"/>
      <c r="N390" s="45"/>
      <c r="O390" s="45"/>
      <c r="P390" s="45"/>
      <c r="Q390" s="45"/>
      <c r="S390" s="46"/>
      <c r="V390" s="68"/>
      <c r="W390" s="68"/>
      <c r="X390" s="68"/>
      <c r="Y390" s="68"/>
    </row>
    <row r="391" spans="2:25" ht="27.9" customHeight="1">
      <c r="B391" s="372" t="s">
        <v>66</v>
      </c>
      <c r="C391" s="373"/>
      <c r="D391" s="373"/>
      <c r="E391" s="373"/>
      <c r="F391" s="373"/>
      <c r="G391" s="374" t="s">
        <v>67</v>
      </c>
      <c r="H391" s="374"/>
      <c r="I391" s="374"/>
      <c r="J391" s="374"/>
      <c r="K391" s="374"/>
      <c r="L391" s="374"/>
      <c r="M391" s="374"/>
      <c r="N391" s="375" t="s">
        <v>68</v>
      </c>
      <c r="O391" s="375"/>
      <c r="P391" s="375"/>
      <c r="Q391" s="375"/>
      <c r="R391" s="375"/>
      <c r="S391" s="376"/>
      <c r="V391" s="68"/>
      <c r="W391" s="68"/>
      <c r="X391" s="68"/>
      <c r="Y391" s="68"/>
    </row>
    <row r="392" spans="2:25" ht="27.9" customHeight="1" thickBot="1">
      <c r="B392" s="377" t="str">
        <f>students!$G$4</f>
        <v xml:space="preserve">श्री. सागर दत्तात्रय शिंदे </v>
      </c>
      <c r="C392" s="378"/>
      <c r="D392" s="378"/>
      <c r="E392" s="378"/>
      <c r="F392" s="378"/>
      <c r="G392" s="379"/>
      <c r="H392" s="379"/>
      <c r="I392" s="379"/>
      <c r="J392" s="379"/>
      <c r="K392" s="379"/>
      <c r="L392" s="379"/>
      <c r="M392" s="379"/>
      <c r="N392" s="380"/>
      <c r="O392" s="380"/>
      <c r="P392" s="380"/>
      <c r="Q392" s="380"/>
      <c r="R392" s="380"/>
      <c r="S392" s="381"/>
      <c r="V392" s="68"/>
      <c r="W392" s="68"/>
      <c r="X392" s="68"/>
      <c r="Y392" s="68"/>
    </row>
    <row r="393" spans="2:25" ht="26.25" customHeight="1">
      <c r="B393" s="402" t="s">
        <v>718</v>
      </c>
      <c r="C393" s="402"/>
      <c r="D393" s="402"/>
      <c r="E393" s="402"/>
      <c r="F393" s="402"/>
      <c r="G393" s="402"/>
      <c r="H393" s="402"/>
      <c r="I393" s="402"/>
      <c r="J393" s="402"/>
      <c r="K393" s="402"/>
      <c r="L393" s="402"/>
      <c r="M393" s="402"/>
      <c r="N393" s="402"/>
      <c r="O393" s="402"/>
      <c r="P393" s="402"/>
      <c r="Q393" s="402"/>
      <c r="R393" s="402"/>
      <c r="S393" s="402"/>
      <c r="V393" s="68"/>
      <c r="W393" s="68"/>
      <c r="X393" s="68"/>
      <c r="Y393" s="68"/>
    </row>
    <row r="394" spans="2:25" ht="24.75" customHeight="1" thickBot="1">
      <c r="B394" s="403" t="s">
        <v>52</v>
      </c>
      <c r="C394" s="403"/>
      <c r="D394" s="403"/>
      <c r="E394" s="404">
        <f>VLOOKUP(S395,students!$B$8:$D$57,3,0)</f>
        <v>0</v>
      </c>
      <c r="F394" s="405"/>
      <c r="G394" s="405"/>
      <c r="H394" s="405"/>
      <c r="I394" s="405"/>
      <c r="J394" s="405"/>
      <c r="K394" s="405"/>
      <c r="L394" s="405"/>
      <c r="M394" s="405"/>
      <c r="N394" s="405"/>
      <c r="O394" s="405"/>
      <c r="P394" s="406" t="s">
        <v>28</v>
      </c>
      <c r="Q394" s="406"/>
      <c r="R394" s="406" t="str">
        <f>students!$M$2</f>
        <v>पहिली</v>
      </c>
      <c r="S394" s="406"/>
      <c r="V394" s="68"/>
      <c r="W394" s="68"/>
      <c r="X394" s="68"/>
      <c r="Y394" s="68"/>
    </row>
    <row r="395" spans="2:25" ht="19.5" customHeight="1" thickBot="1">
      <c r="B395" s="407"/>
      <c r="C395" s="407"/>
      <c r="D395" s="408"/>
      <c r="E395" s="408"/>
      <c r="F395" s="47"/>
      <c r="G395" s="47"/>
      <c r="H395" s="409" t="s">
        <v>33</v>
      </c>
      <c r="I395" s="409"/>
      <c r="J395" s="409"/>
      <c r="K395" s="409"/>
      <c r="L395" s="409"/>
      <c r="M395" s="405">
        <f>[3]students!Y394</f>
        <v>0</v>
      </c>
      <c r="N395" s="405"/>
      <c r="O395" s="405"/>
      <c r="P395" s="406" t="s">
        <v>53</v>
      </c>
      <c r="Q395" s="406"/>
      <c r="R395" s="406"/>
      <c r="S395" s="77">
        <v>15</v>
      </c>
      <c r="V395" s="68"/>
      <c r="W395" s="68"/>
      <c r="X395" s="68"/>
      <c r="Y395" s="68"/>
    </row>
    <row r="396" spans="2:25" ht="21" customHeight="1">
      <c r="B396" s="382" t="s">
        <v>37</v>
      </c>
      <c r="C396" s="361" t="s">
        <v>54</v>
      </c>
      <c r="D396" s="361"/>
      <c r="E396" s="385" t="s">
        <v>55</v>
      </c>
      <c r="F396" s="386"/>
      <c r="G396" s="386"/>
      <c r="H396" s="386"/>
      <c r="I396" s="386"/>
      <c r="J396" s="386"/>
      <c r="K396" s="386"/>
      <c r="L396" s="386"/>
      <c r="M396" s="387"/>
      <c r="N396" s="388" t="s">
        <v>56</v>
      </c>
      <c r="O396" s="389"/>
      <c r="P396" s="389"/>
      <c r="Q396" s="390"/>
      <c r="R396" s="394" t="s">
        <v>69</v>
      </c>
      <c r="S396" s="397" t="s">
        <v>57</v>
      </c>
      <c r="V396" s="68"/>
      <c r="W396" s="68"/>
      <c r="X396" s="68"/>
      <c r="Y396" s="68"/>
    </row>
    <row r="397" spans="2:25" s="1" customFormat="1" ht="73.5" customHeight="1">
      <c r="B397" s="383"/>
      <c r="C397" s="384"/>
      <c r="D397" s="384"/>
      <c r="E397" s="48" t="s">
        <v>58</v>
      </c>
      <c r="F397" s="48" t="s">
        <v>15</v>
      </c>
      <c r="G397" s="48" t="s">
        <v>59</v>
      </c>
      <c r="H397" s="48" t="s">
        <v>17</v>
      </c>
      <c r="I397" s="48" t="s">
        <v>18</v>
      </c>
      <c r="J397" s="48" t="s">
        <v>19</v>
      </c>
      <c r="K397" s="48" t="s">
        <v>20</v>
      </c>
      <c r="L397" s="48" t="s">
        <v>21</v>
      </c>
      <c r="M397" s="49"/>
      <c r="N397" s="391"/>
      <c r="O397" s="392"/>
      <c r="P397" s="392"/>
      <c r="Q397" s="393"/>
      <c r="R397" s="395"/>
      <c r="S397" s="398"/>
      <c r="V397" s="68"/>
      <c r="W397" s="68"/>
      <c r="X397" s="68"/>
      <c r="Y397" s="68"/>
    </row>
    <row r="398" spans="2:25" ht="27.9" customHeight="1" thickBot="1">
      <c r="B398" s="5"/>
      <c r="C398" s="400" t="s">
        <v>60</v>
      </c>
      <c r="D398" s="401"/>
      <c r="E398" s="51">
        <v>1</v>
      </c>
      <c r="F398" s="51">
        <v>2</v>
      </c>
      <c r="G398" s="51">
        <v>3</v>
      </c>
      <c r="H398" s="51">
        <v>4</v>
      </c>
      <c r="I398" s="51">
        <v>5</v>
      </c>
      <c r="J398" s="51">
        <v>6</v>
      </c>
      <c r="K398" s="51">
        <v>7</v>
      </c>
      <c r="L398" s="51">
        <v>8</v>
      </c>
      <c r="M398" s="50" t="s">
        <v>22</v>
      </c>
      <c r="N398" s="50" t="s">
        <v>23</v>
      </c>
      <c r="O398" s="50" t="s">
        <v>61</v>
      </c>
      <c r="P398" s="50" t="s">
        <v>25</v>
      </c>
      <c r="Q398" s="50" t="s">
        <v>62</v>
      </c>
      <c r="R398" s="396"/>
      <c r="S398" s="399"/>
      <c r="V398" s="68"/>
      <c r="W398" s="68"/>
      <c r="X398" s="68"/>
      <c r="Y398" s="68"/>
    </row>
    <row r="399" spans="2:25" ht="27.9" customHeight="1">
      <c r="B399" s="359">
        <v>1</v>
      </c>
      <c r="C399" s="361" t="s">
        <v>2</v>
      </c>
      <c r="D399" s="39" t="s">
        <v>63</v>
      </c>
      <c r="E399" s="80"/>
      <c r="F399" s="78">
        <f>Marathi!D$7</f>
        <v>15</v>
      </c>
      <c r="G399" s="78">
        <f>Marathi!E$7</f>
        <v>15</v>
      </c>
      <c r="H399" s="78">
        <f>Marathi!F$7</f>
        <v>15</v>
      </c>
      <c r="I399" s="78">
        <f>Marathi!G$7</f>
        <v>0</v>
      </c>
      <c r="J399" s="78">
        <f>Marathi!H$7</f>
        <v>15</v>
      </c>
      <c r="K399" s="78">
        <f>Marathi!I$7</f>
        <v>10</v>
      </c>
      <c r="L399" s="78">
        <f>Marathi!J$7</f>
        <v>0</v>
      </c>
      <c r="M399" s="78">
        <f>Marathi!K$7</f>
        <v>70</v>
      </c>
      <c r="N399" s="78">
        <f>Marathi!L$7</f>
        <v>5</v>
      </c>
      <c r="O399" s="78">
        <f>Marathi!M$7</f>
        <v>5</v>
      </c>
      <c r="P399" s="78">
        <f>Marathi!N$7</f>
        <v>20</v>
      </c>
      <c r="Q399" s="78">
        <f>Marathi!O$7</f>
        <v>30</v>
      </c>
      <c r="R399" s="78">
        <f>Marathi!P$7</f>
        <v>100</v>
      </c>
      <c r="S399" s="78">
        <f>Marathi!Q$7</f>
        <v>0</v>
      </c>
      <c r="V399" s="68"/>
      <c r="W399" s="68"/>
      <c r="X399" s="68"/>
      <c r="Y399" s="68"/>
    </row>
    <row r="400" spans="2:25" ht="27.9" customHeight="1" thickBot="1">
      <c r="B400" s="360"/>
      <c r="C400" s="362"/>
      <c r="D400" s="40" t="s">
        <v>64</v>
      </c>
      <c r="E400" s="81"/>
      <c r="F400" s="50">
        <f>VLOOKUP(S395,Marathi!$B$8:$Q$77,3,0)</f>
        <v>0</v>
      </c>
      <c r="G400" s="50">
        <f>VLOOKUP(S395,Marathi!$B$8:$Q$77,4,0)</f>
        <v>0</v>
      </c>
      <c r="H400" s="50">
        <f>VLOOKUP(S395,Marathi!$B$8:$Q$77,5,0)</f>
        <v>0</v>
      </c>
      <c r="I400" s="50">
        <f>VLOOKUP(S395,Marathi!$B$8:$Q$77,6,0)</f>
        <v>0</v>
      </c>
      <c r="J400" s="50">
        <f>VLOOKUP(S395,Marathi!$B$8:$Q$77,7,0)</f>
        <v>0</v>
      </c>
      <c r="K400" s="50">
        <f>VLOOKUP(S395,Marathi!$B$8:$Q$77,8,0)</f>
        <v>0</v>
      </c>
      <c r="L400" s="50">
        <f>VLOOKUP(S395,Marathi!$B$8:$Q$77,9,0)</f>
        <v>0</v>
      </c>
      <c r="M400" s="50">
        <f>VLOOKUP(S395,Marathi!$B$8:$Q$77,10,0)</f>
        <v>0</v>
      </c>
      <c r="N400" s="50">
        <f>VLOOKUP(S395,Marathi!$B$8:$Q$77,11,0)</f>
        <v>0</v>
      </c>
      <c r="O400" s="50">
        <f>VLOOKUP(S395,Marathi!$B$8:$Q$77,12,0)</f>
        <v>0</v>
      </c>
      <c r="P400" s="50">
        <f>VLOOKUP(S395,Marathi!$B$8:$Q$77,13,0)</f>
        <v>0</v>
      </c>
      <c r="Q400" s="50">
        <f>VLOOKUP(S395,Marathi!$B$8:$Q$77,14,0)</f>
        <v>0</v>
      </c>
      <c r="R400" s="79">
        <f>VLOOKUP(S395,Marathi!$B$8:$Q$77,15,0)</f>
        <v>0</v>
      </c>
      <c r="S400" s="79">
        <f>VLOOKUP(S395,Marathi!$B$8:$Q$77,16,0)</f>
        <v>0</v>
      </c>
      <c r="V400" s="68"/>
      <c r="W400" s="68"/>
      <c r="X400" s="68"/>
      <c r="Y400" s="68"/>
    </row>
    <row r="401" spans="2:25" ht="27.9" customHeight="1">
      <c r="B401" s="359">
        <v>2</v>
      </c>
      <c r="C401" s="361" t="s">
        <v>3</v>
      </c>
      <c r="D401" s="39" t="s">
        <v>63</v>
      </c>
      <c r="E401" s="80"/>
      <c r="F401" s="78">
        <f>Hindi!D$7</f>
        <v>15</v>
      </c>
      <c r="G401" s="78">
        <f>Hindi!E$7</f>
        <v>15</v>
      </c>
      <c r="H401" s="78">
        <f>Hindi!F$7</f>
        <v>15</v>
      </c>
      <c r="I401" s="78">
        <f>Hindi!G$7</f>
        <v>0</v>
      </c>
      <c r="J401" s="78">
        <f>Hindi!H$7</f>
        <v>15</v>
      </c>
      <c r="K401" s="78">
        <f>Hindi!I$7</f>
        <v>10</v>
      </c>
      <c r="L401" s="78">
        <f>Hindi!J$7</f>
        <v>0</v>
      </c>
      <c r="M401" s="78">
        <f>Hindi!K$7</f>
        <v>70</v>
      </c>
      <c r="N401" s="78">
        <f>Hindi!L$7</f>
        <v>5</v>
      </c>
      <c r="O401" s="78">
        <f>Hindi!M$7</f>
        <v>5</v>
      </c>
      <c r="P401" s="78">
        <f>Hindi!N$7</f>
        <v>20</v>
      </c>
      <c r="Q401" s="78">
        <f>Hindi!O$7</f>
        <v>30</v>
      </c>
      <c r="R401" s="78">
        <f>Hindi!P$7</f>
        <v>100</v>
      </c>
      <c r="S401" s="78">
        <f>Hindi!Q$7</f>
        <v>0</v>
      </c>
      <c r="V401" s="68"/>
      <c r="W401" s="68"/>
      <c r="X401" s="68"/>
      <c r="Y401" s="68"/>
    </row>
    <row r="402" spans="2:25" ht="27.9" customHeight="1" thickBot="1">
      <c r="B402" s="360"/>
      <c r="C402" s="362"/>
      <c r="D402" s="40" t="s">
        <v>64</v>
      </c>
      <c r="E402" s="81"/>
      <c r="F402" s="50">
        <f>VLOOKUP(S395,Hindi!$B$8:$Q$77,3,0)</f>
        <v>0</v>
      </c>
      <c r="G402" s="50">
        <f>VLOOKUP(S395,Hindi!$B$8:$Q$77,4,0)</f>
        <v>0</v>
      </c>
      <c r="H402" s="50">
        <f>VLOOKUP(S395,Hindi!$B$8:$Q$77,5,0)</f>
        <v>0</v>
      </c>
      <c r="I402" s="50">
        <f>VLOOKUP(S395,Hindi!$B$8:$Q$77,6,0)</f>
        <v>0</v>
      </c>
      <c r="J402" s="50">
        <f>VLOOKUP(S395,Hindi!$B$8:$Q$77,7,0)</f>
        <v>0</v>
      </c>
      <c r="K402" s="50">
        <f>VLOOKUP(S395,Hindi!$B$8:$Q$77,8,0)</f>
        <v>0</v>
      </c>
      <c r="L402" s="50">
        <f>VLOOKUP(S395,Hindi!$B$8:$Q$77,9,0)</f>
        <v>0</v>
      </c>
      <c r="M402" s="50">
        <f>VLOOKUP(S395,Hindi!$B$8:$Q$77,10,0)</f>
        <v>0</v>
      </c>
      <c r="N402" s="50">
        <f>VLOOKUP(S395,Hindi!$B$8:$Q$77,11,0)</f>
        <v>0</v>
      </c>
      <c r="O402" s="50">
        <f>VLOOKUP(S395,Hindi!$B$8:$Q$77,12,0)</f>
        <v>0</v>
      </c>
      <c r="P402" s="50">
        <f>VLOOKUP(S395,Hindi!$B$8:$Q$77,13,0)</f>
        <v>0</v>
      </c>
      <c r="Q402" s="50">
        <f>VLOOKUP(S395,Hindi!$B$8:$Q$77,14,0)</f>
        <v>0</v>
      </c>
      <c r="R402" s="79">
        <f>VLOOKUP(S395,Hindi!$B$8:$Q$77,15,0)</f>
        <v>0</v>
      </c>
      <c r="S402" s="50">
        <f>VLOOKUP(S395,Hindi!$B$8:$Q$77,16,0)</f>
        <v>0</v>
      </c>
      <c r="V402" s="68"/>
      <c r="W402" s="68"/>
      <c r="X402" s="68"/>
      <c r="Y402" s="68"/>
    </row>
    <row r="403" spans="2:25" ht="27.9" customHeight="1">
      <c r="B403" s="359">
        <v>3</v>
      </c>
      <c r="C403" s="361" t="s">
        <v>4</v>
      </c>
      <c r="D403" s="39" t="s">
        <v>63</v>
      </c>
      <c r="E403" s="80"/>
      <c r="F403" s="78">
        <f>English!D$7</f>
        <v>15</v>
      </c>
      <c r="G403" s="78">
        <f>English!E$7</f>
        <v>15</v>
      </c>
      <c r="H403" s="78">
        <f>English!F$7</f>
        <v>15</v>
      </c>
      <c r="I403" s="78">
        <f>English!G$7</f>
        <v>0</v>
      </c>
      <c r="J403" s="78">
        <f>English!H$7</f>
        <v>15</v>
      </c>
      <c r="K403" s="78">
        <f>English!I$7</f>
        <v>10</v>
      </c>
      <c r="L403" s="78">
        <f>English!J$7</f>
        <v>0</v>
      </c>
      <c r="M403" s="78">
        <f>English!K$7</f>
        <v>70</v>
      </c>
      <c r="N403" s="78">
        <f>English!L$7</f>
        <v>5</v>
      </c>
      <c r="O403" s="78">
        <f>English!M$7</f>
        <v>5</v>
      </c>
      <c r="P403" s="78">
        <f>English!N$7</f>
        <v>20</v>
      </c>
      <c r="Q403" s="78">
        <f>English!O$7</f>
        <v>30</v>
      </c>
      <c r="R403" s="78">
        <f>English!P$7</f>
        <v>100</v>
      </c>
      <c r="S403" s="78">
        <f>English!Q$7</f>
        <v>0</v>
      </c>
      <c r="V403" s="68"/>
      <c r="W403" s="68"/>
      <c r="X403" s="68"/>
      <c r="Y403" s="68"/>
    </row>
    <row r="404" spans="2:25" ht="27.9" customHeight="1" thickBot="1">
      <c r="B404" s="360"/>
      <c r="C404" s="362"/>
      <c r="D404" s="40" t="s">
        <v>64</v>
      </c>
      <c r="E404" s="81"/>
      <c r="F404" s="50">
        <f>VLOOKUP(S395,English!$B$8:$Q$77,3,0)</f>
        <v>0</v>
      </c>
      <c r="G404" s="50">
        <f>VLOOKUP(S395,English!$B$8:$Q$77,4,0)</f>
        <v>0</v>
      </c>
      <c r="H404" s="50">
        <f>VLOOKUP(S395,English!$B$8:$Q$77,5,0)</f>
        <v>0</v>
      </c>
      <c r="I404" s="50">
        <f>VLOOKUP(S395,English!$B$8:$Q$77,6,0)</f>
        <v>0</v>
      </c>
      <c r="J404" s="50">
        <f>VLOOKUP(S395,English!$B$8:$Q$77,7,0)</f>
        <v>0</v>
      </c>
      <c r="K404" s="50">
        <f>VLOOKUP(S395,English!$B$8:$Q$77,8,0)</f>
        <v>0</v>
      </c>
      <c r="L404" s="50">
        <f>VLOOKUP(S395,English!$B$8:$Q$77,9,0)</f>
        <v>0</v>
      </c>
      <c r="M404" s="50">
        <f>VLOOKUP(S395,English!$B$8:$Q$77,10,0)</f>
        <v>0</v>
      </c>
      <c r="N404" s="50">
        <f>VLOOKUP(S395,English!$B$8:$Q$77,11,0)</f>
        <v>0</v>
      </c>
      <c r="O404" s="50">
        <f>VLOOKUP(S395,English!$B$8:$Q$77,12,0)</f>
        <v>0</v>
      </c>
      <c r="P404" s="50">
        <f>VLOOKUP(S395,English!$B$8:$Q$77,13,0)</f>
        <v>0</v>
      </c>
      <c r="Q404" s="50">
        <f>VLOOKUP(S395,English!$B$8:$Q$77,14,0)</f>
        <v>0</v>
      </c>
      <c r="R404" s="79">
        <f>VLOOKUP(S395,English!$B$8:$Q$77,15,0)</f>
        <v>0</v>
      </c>
      <c r="S404" s="50">
        <f>VLOOKUP(S395,English!$B$8:$Q$77,16,0)</f>
        <v>0</v>
      </c>
    </row>
    <row r="405" spans="2:25" ht="27.9" customHeight="1">
      <c r="B405" s="359">
        <v>4</v>
      </c>
      <c r="C405" s="361" t="s">
        <v>5</v>
      </c>
      <c r="D405" s="39" t="s">
        <v>63</v>
      </c>
      <c r="E405" s="80"/>
      <c r="F405" s="78">
        <f>Maths!D$7</f>
        <v>15</v>
      </c>
      <c r="G405" s="78">
        <f>Maths!E$7</f>
        <v>15</v>
      </c>
      <c r="H405" s="78">
        <f>Maths!F$7</f>
        <v>15</v>
      </c>
      <c r="I405" s="78">
        <f>Maths!G$7</f>
        <v>0</v>
      </c>
      <c r="J405" s="78">
        <f>Maths!H$7</f>
        <v>15</v>
      </c>
      <c r="K405" s="78">
        <f>Maths!I$7</f>
        <v>10</v>
      </c>
      <c r="L405" s="78">
        <f>Maths!J$7</f>
        <v>0</v>
      </c>
      <c r="M405" s="78">
        <f>Maths!K$7</f>
        <v>70</v>
      </c>
      <c r="N405" s="78">
        <f>Maths!L$7</f>
        <v>5</v>
      </c>
      <c r="O405" s="78">
        <f>Maths!M$7</f>
        <v>5</v>
      </c>
      <c r="P405" s="78">
        <f>Maths!N$7</f>
        <v>20</v>
      </c>
      <c r="Q405" s="78">
        <f>Maths!O$7</f>
        <v>30</v>
      </c>
      <c r="R405" s="78">
        <f>Maths!P$7</f>
        <v>100</v>
      </c>
      <c r="S405" s="78">
        <f>Maths!Q$7</f>
        <v>0</v>
      </c>
    </row>
    <row r="406" spans="2:25" ht="27.9" customHeight="1" thickBot="1">
      <c r="B406" s="360"/>
      <c r="C406" s="362"/>
      <c r="D406" s="40" t="s">
        <v>64</v>
      </c>
      <c r="E406" s="81"/>
      <c r="F406" s="50">
        <f>VLOOKUP(S395,Maths!$B$8:$Q$77,3,0)</f>
        <v>0</v>
      </c>
      <c r="G406" s="50">
        <f>VLOOKUP(S395,Maths!$B$8:$Q$77,4,0)</f>
        <v>0</v>
      </c>
      <c r="H406" s="50">
        <f>VLOOKUP(S395,Maths!$B$8:$Q$77,5,0)</f>
        <v>0</v>
      </c>
      <c r="I406" s="50">
        <f>VLOOKUP(S395,Maths!$B$8:$Q$77,6,0)</f>
        <v>0</v>
      </c>
      <c r="J406" s="50">
        <f>VLOOKUP(S395,Maths!$B$8:$Q$77,7,0)</f>
        <v>0</v>
      </c>
      <c r="K406" s="50">
        <f>VLOOKUP(S395,Maths!$B$8:$Q$77,8,0)</f>
        <v>0</v>
      </c>
      <c r="L406" s="50">
        <f>VLOOKUP(S395,Maths!$B$8:$Q$77,9,0)</f>
        <v>0</v>
      </c>
      <c r="M406" s="50">
        <f>VLOOKUP(S395,Maths!$B$8:$Q$77,10,0)</f>
        <v>0</v>
      </c>
      <c r="N406" s="50">
        <f>VLOOKUP(S395,Maths!$B$8:$Q$77,11,0)</f>
        <v>0</v>
      </c>
      <c r="O406" s="50">
        <f>VLOOKUP(S395,Maths!$B$8:$Q$77,12,0)</f>
        <v>0</v>
      </c>
      <c r="P406" s="50">
        <f>VLOOKUP(S395,Maths!$B$8:$Q$77,13,0)</f>
        <v>0</v>
      </c>
      <c r="Q406" s="50">
        <f>VLOOKUP(S395,Maths!$B$8:$Q$77,14,0)</f>
        <v>0</v>
      </c>
      <c r="R406" s="79">
        <f>VLOOKUP(S395,Maths!$B$8:$Q$77,15,0)</f>
        <v>0</v>
      </c>
      <c r="S406" s="50">
        <f>VLOOKUP(S395,Maths!$B$8:$Q$77,16,0)</f>
        <v>0</v>
      </c>
    </row>
    <row r="407" spans="2:25" ht="27.9" customHeight="1">
      <c r="B407" s="359">
        <v>5</v>
      </c>
      <c r="C407" s="361" t="s">
        <v>6</v>
      </c>
      <c r="D407" s="39" t="s">
        <v>63</v>
      </c>
      <c r="E407" s="80"/>
      <c r="F407" s="78">
        <f>Sci!D$7</f>
        <v>15</v>
      </c>
      <c r="G407" s="78">
        <f>Sci!E$7</f>
        <v>15</v>
      </c>
      <c r="H407" s="78">
        <f>Sci!F$7</f>
        <v>15</v>
      </c>
      <c r="I407" s="78">
        <f>Sci!G$7</f>
        <v>0</v>
      </c>
      <c r="J407" s="78">
        <f>Sci!H$7</f>
        <v>15</v>
      </c>
      <c r="K407" s="78">
        <f>Sci!I$7</f>
        <v>10</v>
      </c>
      <c r="L407" s="78">
        <f>Sci!J$7</f>
        <v>0</v>
      </c>
      <c r="M407" s="78">
        <f>Sci!K$7</f>
        <v>70</v>
      </c>
      <c r="N407" s="78">
        <f>Sci!L$7</f>
        <v>5</v>
      </c>
      <c r="O407" s="78">
        <f>Sci!M$7</f>
        <v>5</v>
      </c>
      <c r="P407" s="78">
        <f>Sci!N$7</f>
        <v>20</v>
      </c>
      <c r="Q407" s="78">
        <f>Sci!O$7</f>
        <v>30</v>
      </c>
      <c r="R407" s="78">
        <f>Sci!P$7</f>
        <v>100</v>
      </c>
      <c r="S407" s="78">
        <f>Sci!Q$7</f>
        <v>0</v>
      </c>
    </row>
    <row r="408" spans="2:25" ht="27.9" customHeight="1" thickBot="1">
      <c r="B408" s="360"/>
      <c r="C408" s="362"/>
      <c r="D408" s="40" t="s">
        <v>64</v>
      </c>
      <c r="E408" s="81"/>
      <c r="F408" s="50">
        <f>VLOOKUP(S395,Sci!$B$8:$Q$77,3,0)</f>
        <v>0</v>
      </c>
      <c r="G408" s="50">
        <f>VLOOKUP(S395,Sci!$B$8:$Q$77,4,0)</f>
        <v>0</v>
      </c>
      <c r="H408" s="50">
        <f>VLOOKUP(S395,Sci!$B$8:$Q$77,5,0)</f>
        <v>0</v>
      </c>
      <c r="I408" s="50">
        <f>VLOOKUP(S395,Sci!$B$8:$Q$77,6,0)</f>
        <v>0</v>
      </c>
      <c r="J408" s="50">
        <f>VLOOKUP(S395,Sci!$B$8:$Q$77,7,0)</f>
        <v>0</v>
      </c>
      <c r="K408" s="50">
        <f>VLOOKUP(S395,Sci!$B$8:$Q$77,8,0)</f>
        <v>0</v>
      </c>
      <c r="L408" s="50">
        <f>VLOOKUP(S395,Sci!$B$8:$Q$77,9,0)</f>
        <v>0</v>
      </c>
      <c r="M408" s="50">
        <f>VLOOKUP(S395,Sci!$B$8:$Q$77,10,0)</f>
        <v>0</v>
      </c>
      <c r="N408" s="50">
        <f>VLOOKUP(S395,Sci!$B$8:$Q$77,11,0)</f>
        <v>0</v>
      </c>
      <c r="O408" s="50">
        <f>VLOOKUP(S395,Sci!$B$8:$Q$77,12,0)</f>
        <v>0</v>
      </c>
      <c r="P408" s="50">
        <f>VLOOKUP(S395,Sci!$B$8:$Q$77,13,0)</f>
        <v>0</v>
      </c>
      <c r="Q408" s="50">
        <f>VLOOKUP(S395,Sci!$B$8:$Q$77,14,0)</f>
        <v>0</v>
      </c>
      <c r="R408" s="79">
        <f>VLOOKUP(S395,Sci!$B$8:$Q$77,15,0)</f>
        <v>0</v>
      </c>
      <c r="S408" s="50">
        <f>VLOOKUP(S395,Sci!$B$8:$Q$77,16,0)</f>
        <v>0</v>
      </c>
    </row>
    <row r="409" spans="2:25" ht="27.9" customHeight="1">
      <c r="B409" s="359">
        <v>6</v>
      </c>
      <c r="C409" s="361" t="s">
        <v>7</v>
      </c>
      <c r="D409" s="39" t="s">
        <v>63</v>
      </c>
      <c r="E409" s="80"/>
      <c r="F409" s="78">
        <f>Sco!D$7</f>
        <v>15</v>
      </c>
      <c r="G409" s="78">
        <f>Sco!E$7</f>
        <v>15</v>
      </c>
      <c r="H409" s="78">
        <f>Sco!F$7</f>
        <v>15</v>
      </c>
      <c r="I409" s="78">
        <f>Sco!G$7</f>
        <v>0</v>
      </c>
      <c r="J409" s="78">
        <f>Sco!H$7</f>
        <v>15</v>
      </c>
      <c r="K409" s="78">
        <f>Sco!I$7</f>
        <v>10</v>
      </c>
      <c r="L409" s="78">
        <f>Sco!J$7</f>
        <v>0</v>
      </c>
      <c r="M409" s="78">
        <f>Sco!K$7</f>
        <v>70</v>
      </c>
      <c r="N409" s="78">
        <f>Sco!L$7</f>
        <v>5</v>
      </c>
      <c r="O409" s="78">
        <f>Sco!M$7</f>
        <v>5</v>
      </c>
      <c r="P409" s="78">
        <f>Sco!N$7</f>
        <v>20</v>
      </c>
      <c r="Q409" s="78">
        <f>Sco!O$7</f>
        <v>30</v>
      </c>
      <c r="R409" s="78">
        <f>Sco!P$7</f>
        <v>100</v>
      </c>
      <c r="S409" s="78">
        <f>Sco!Q$7</f>
        <v>0</v>
      </c>
    </row>
    <row r="410" spans="2:25" ht="27.9" customHeight="1" thickBot="1">
      <c r="B410" s="360"/>
      <c r="C410" s="362"/>
      <c r="D410" s="40" t="s">
        <v>64</v>
      </c>
      <c r="E410" s="81"/>
      <c r="F410" s="50">
        <f>VLOOKUP(S395,Sco!$B$8:$Q$77,3,0)</f>
        <v>0</v>
      </c>
      <c r="G410" s="50">
        <f>VLOOKUP(S395,Sco!$B$8:$Q$77,4,0)</f>
        <v>0</v>
      </c>
      <c r="H410" s="50">
        <f>VLOOKUP(S395,Sco!$B$8:$Q$77,5,0)</f>
        <v>0</v>
      </c>
      <c r="I410" s="50">
        <f>VLOOKUP(S395,Sco!$B$8:$Q$77,6,0)</f>
        <v>0</v>
      </c>
      <c r="J410" s="50">
        <f>VLOOKUP(S395,Sco!$B$8:$Q$77,7,0)</f>
        <v>0</v>
      </c>
      <c r="K410" s="50">
        <f>VLOOKUP(S395,Sco!$B$8:$Q$77,8,0)</f>
        <v>0</v>
      </c>
      <c r="L410" s="50">
        <f>VLOOKUP(S395,Sco!$B$8:$Q$77,9,0)</f>
        <v>0</v>
      </c>
      <c r="M410" s="50">
        <f>VLOOKUP(S395,Sco!$B$8:$Q$77,10,0)</f>
        <v>0</v>
      </c>
      <c r="N410" s="50">
        <f>VLOOKUP(S395,Sco!$B$8:$Q$77,11,0)</f>
        <v>0</v>
      </c>
      <c r="O410" s="50">
        <f>VLOOKUP(S395,Sco!$B$8:$Q$77,12,0)</f>
        <v>0</v>
      </c>
      <c r="P410" s="50">
        <f>VLOOKUP(S395,Sco!$B$8:$Q$77,13,0)</f>
        <v>0</v>
      </c>
      <c r="Q410" s="50">
        <f>VLOOKUP(S395,Sco!$B$8:$Q$77,14,0)</f>
        <v>0</v>
      </c>
      <c r="R410" s="79">
        <f>VLOOKUP(S395,Sco!$B$8:$Q$77,15,0)</f>
        <v>0</v>
      </c>
      <c r="S410" s="50">
        <f>VLOOKUP(S395,Sco!$B$8:$Q$77,16,0)</f>
        <v>0</v>
      </c>
      <c r="V410" s="68"/>
      <c r="W410" s="68"/>
      <c r="X410" s="68"/>
      <c r="Y410" s="68"/>
    </row>
    <row r="411" spans="2:25" ht="27.9" customHeight="1">
      <c r="B411" s="359">
        <v>7</v>
      </c>
      <c r="C411" s="361" t="s">
        <v>8</v>
      </c>
      <c r="D411" s="39" t="s">
        <v>63</v>
      </c>
      <c r="E411" s="80"/>
      <c r="F411" s="78">
        <f>Kala!D$7</f>
        <v>20</v>
      </c>
      <c r="G411" s="78">
        <f>Kala!E$7</f>
        <v>40</v>
      </c>
      <c r="H411" s="78">
        <f>Kala!F$7</f>
        <v>20</v>
      </c>
      <c r="I411" s="78">
        <f>Kala!G$7</f>
        <v>0</v>
      </c>
      <c r="J411" s="78">
        <f>Kala!H$7</f>
        <v>0</v>
      </c>
      <c r="K411" s="78">
        <f>Kala!I$7</f>
        <v>20</v>
      </c>
      <c r="L411" s="78">
        <f>Kala!J$7</f>
        <v>0</v>
      </c>
      <c r="M411" s="78">
        <f>Kala!K$7</f>
        <v>100</v>
      </c>
      <c r="N411" s="363"/>
      <c r="O411" s="364"/>
      <c r="P411" s="364"/>
      <c r="Q411" s="365"/>
      <c r="R411" s="82">
        <f t="shared" ref="R411:R416" si="14">M411</f>
        <v>100</v>
      </c>
      <c r="S411" s="83"/>
      <c r="V411" s="68"/>
      <c r="W411" s="68"/>
      <c r="X411" s="68"/>
      <c r="Y411" s="68"/>
    </row>
    <row r="412" spans="2:25" ht="27.9" customHeight="1" thickBot="1">
      <c r="B412" s="360"/>
      <c r="C412" s="362"/>
      <c r="D412" s="40" t="s">
        <v>64</v>
      </c>
      <c r="E412" s="81"/>
      <c r="F412" s="50">
        <f>VLOOKUP(S395,Kala!$B$8:$Q$77,3,0)</f>
        <v>0</v>
      </c>
      <c r="G412" s="50">
        <f>VLOOKUP(S395,Kala!$B$8:$Q$77,4,0)</f>
        <v>0</v>
      </c>
      <c r="H412" s="50">
        <f>VLOOKUP(S395,Kala!$B$8:$Q$77,5,0)</f>
        <v>0</v>
      </c>
      <c r="I412" s="50">
        <f>VLOOKUP(S395,Kala!$B$8:$Q$77,6,0)</f>
        <v>0</v>
      </c>
      <c r="J412" s="50">
        <f>VLOOKUP(S395,Kala!$B$8:$Q$77,7,0)</f>
        <v>0</v>
      </c>
      <c r="K412" s="50">
        <f>VLOOKUP(S395,Kala!$B$8:$Q$77,8,0)</f>
        <v>0</v>
      </c>
      <c r="L412" s="50">
        <f>VLOOKUP(S395,Kala!$B$8:$Q$77,9,0)</f>
        <v>0</v>
      </c>
      <c r="M412" s="50">
        <f>VLOOKUP(S395,Kala!$B$8:$Q$77,10,0)</f>
        <v>0</v>
      </c>
      <c r="N412" s="366"/>
      <c r="O412" s="367"/>
      <c r="P412" s="367"/>
      <c r="Q412" s="368"/>
      <c r="R412" s="84">
        <f t="shared" si="14"/>
        <v>0</v>
      </c>
      <c r="S412" s="85" t="str">
        <f>IF(R412&gt;=91,"अ१",IF(R412&gt;=81,"अ२",IF(R412&gt;=71,"ब१",IF(R412&gt;=61,"ब२",IF(R412&gt;=51,"क१",IF(R412&gt;=41,"क२",IF(R412&gt;=33,"ड",IF(R412&gt;=21,"ई१",IF(R412&gt;=1,"ई२","")))))))))</f>
        <v/>
      </c>
      <c r="V412" s="68"/>
      <c r="W412" s="68"/>
      <c r="X412" s="68"/>
      <c r="Y412" s="68"/>
    </row>
    <row r="413" spans="2:25" ht="27.9" customHeight="1">
      <c r="B413" s="359">
        <v>8</v>
      </c>
      <c r="C413" s="361" t="s">
        <v>9</v>
      </c>
      <c r="D413" s="39" t="s">
        <v>63</v>
      </c>
      <c r="E413" s="80"/>
      <c r="F413" s="78">
        <f>Karya!D$7</f>
        <v>20</v>
      </c>
      <c r="G413" s="78">
        <f>Karya!E$7</f>
        <v>40</v>
      </c>
      <c r="H413" s="78">
        <f>Karya!F$7</f>
        <v>20</v>
      </c>
      <c r="I413" s="78">
        <f>Karya!G$7</f>
        <v>0</v>
      </c>
      <c r="J413" s="78">
        <f>Karya!H$7</f>
        <v>0</v>
      </c>
      <c r="K413" s="78">
        <f>Karya!I$7</f>
        <v>20</v>
      </c>
      <c r="L413" s="78">
        <f>Karya!J$7</f>
        <v>0</v>
      </c>
      <c r="M413" s="78">
        <f>Karya!K$7</f>
        <v>100</v>
      </c>
      <c r="N413" s="363"/>
      <c r="O413" s="364"/>
      <c r="P413" s="364"/>
      <c r="Q413" s="365"/>
      <c r="R413" s="82">
        <f t="shared" si="14"/>
        <v>100</v>
      </c>
      <c r="S413" s="83"/>
      <c r="V413" s="68"/>
      <c r="W413" s="68"/>
      <c r="X413" s="68"/>
      <c r="Y413" s="68"/>
    </row>
    <row r="414" spans="2:25" ht="27.9" customHeight="1" thickBot="1">
      <c r="B414" s="360"/>
      <c r="C414" s="362"/>
      <c r="D414" s="40" t="s">
        <v>64</v>
      </c>
      <c r="E414" s="81"/>
      <c r="F414" s="50">
        <f>VLOOKUP(S395,Karya!$B$8:$Q$77,3,0)</f>
        <v>0</v>
      </c>
      <c r="G414" s="50">
        <f>VLOOKUP(S395,Karya!$B$8:$Q$77,4,0)</f>
        <v>0</v>
      </c>
      <c r="H414" s="50">
        <f>VLOOKUP(S395,Karya!$B$8:$Q$77,5,0)</f>
        <v>0</v>
      </c>
      <c r="I414" s="50">
        <f>VLOOKUP(S395,Karya!$B$8:$Q$77,6,0)</f>
        <v>0</v>
      </c>
      <c r="J414" s="50">
        <f>VLOOKUP(S395,Karya!$B$8:$Q$77,7,0)</f>
        <v>0</v>
      </c>
      <c r="K414" s="50">
        <f>VLOOKUP(S395,Karya!$B$8:$Q$77,8,0)</f>
        <v>0</v>
      </c>
      <c r="L414" s="50">
        <f>VLOOKUP(S395,Karya!$B$8:$Q$77,9,0)</f>
        <v>0</v>
      </c>
      <c r="M414" s="50">
        <f>VLOOKUP(S395,Karya!$B$8:$Q$77,10,0)</f>
        <v>0</v>
      </c>
      <c r="N414" s="366"/>
      <c r="O414" s="367"/>
      <c r="P414" s="367"/>
      <c r="Q414" s="368"/>
      <c r="R414" s="84">
        <f t="shared" si="14"/>
        <v>0</v>
      </c>
      <c r="S414" s="85" t="str">
        <f>IF(R414&gt;=91,"अ१",IF(R414&gt;=81,"अ२",IF(R414&gt;=71,"ब१",IF(R414&gt;=61,"ब२",IF(R414&gt;=51,"क१",IF(R414&gt;=41,"क२",IF(R414&gt;=33,"ड",IF(R414&gt;=21,"ई१",IF(R414&gt;=1,"ई२","")))))))))</f>
        <v/>
      </c>
      <c r="V414" s="68"/>
      <c r="W414" s="68"/>
      <c r="X414" s="68"/>
      <c r="Y414" s="68"/>
    </row>
    <row r="415" spans="2:25" ht="27.9" customHeight="1">
      <c r="B415" s="359">
        <v>9</v>
      </c>
      <c r="C415" s="361" t="s">
        <v>10</v>
      </c>
      <c r="D415" s="39" t="s">
        <v>63</v>
      </c>
      <c r="E415" s="80"/>
      <c r="F415" s="78">
        <f>Shashi!D$7</f>
        <v>20</v>
      </c>
      <c r="G415" s="78">
        <f>Shashi!E$7</f>
        <v>40</v>
      </c>
      <c r="H415" s="78">
        <f>Shashi!F$7</f>
        <v>20</v>
      </c>
      <c r="I415" s="78">
        <f>Shashi!G$7</f>
        <v>0</v>
      </c>
      <c r="J415" s="78">
        <f>Shashi!H$7</f>
        <v>0</v>
      </c>
      <c r="K415" s="78">
        <f>Shashi!I$7</f>
        <v>20</v>
      </c>
      <c r="L415" s="78">
        <f>Shashi!J$7</f>
        <v>0</v>
      </c>
      <c r="M415" s="78">
        <f>Shashi!K$7</f>
        <v>100</v>
      </c>
      <c r="N415" s="363"/>
      <c r="O415" s="364"/>
      <c r="P415" s="364"/>
      <c r="Q415" s="365"/>
      <c r="R415" s="82">
        <f t="shared" si="14"/>
        <v>100</v>
      </c>
      <c r="S415" s="83"/>
      <c r="V415" s="68"/>
      <c r="W415" s="68"/>
      <c r="X415" s="68"/>
      <c r="Y415" s="68"/>
    </row>
    <row r="416" spans="2:25" ht="27.9" customHeight="1" thickBot="1">
      <c r="B416" s="360"/>
      <c r="C416" s="362"/>
      <c r="D416" s="40" t="s">
        <v>64</v>
      </c>
      <c r="E416" s="81"/>
      <c r="F416" s="50">
        <f>VLOOKUP(S395,Shashi!$B$8:$Q$77,3,0)</f>
        <v>0</v>
      </c>
      <c r="G416" s="50">
        <f>VLOOKUP(S395,Shashi!$B$8:$Q$77,4,0)</f>
        <v>0</v>
      </c>
      <c r="H416" s="50">
        <f>VLOOKUP(S395,Shashi!$B$8:$Q$77,5,0)</f>
        <v>0</v>
      </c>
      <c r="I416" s="50">
        <f>VLOOKUP(S395,Shashi!$B$8:$Q$77,6,0)</f>
        <v>0</v>
      </c>
      <c r="J416" s="50">
        <f>VLOOKUP(S395,Shashi!$B$8:$Q$77,7,0)</f>
        <v>0</v>
      </c>
      <c r="K416" s="50">
        <f>VLOOKUP(S395,Shashi!$B$8:$Q$77,8,0)</f>
        <v>0</v>
      </c>
      <c r="L416" s="50">
        <f>VLOOKUP(S395,Shashi!$B$8:$Q$77,9,0)</f>
        <v>0</v>
      </c>
      <c r="M416" s="50">
        <f>VLOOKUP(S395,Shashi!$B$8:$Q$77,10,0)</f>
        <v>0</v>
      </c>
      <c r="N416" s="366"/>
      <c r="O416" s="367"/>
      <c r="P416" s="367"/>
      <c r="Q416" s="368"/>
      <c r="R416" s="84">
        <f t="shared" si="14"/>
        <v>0</v>
      </c>
      <c r="S416" s="85" t="str">
        <f>IF(R416&gt;=91,"अ१",IF(R416&gt;=81,"अ२",IF(R416&gt;=71,"ब१",IF(R416&gt;=61,"ब२",IF(R416&gt;=51,"क१",IF(R416&gt;=41,"क२",IF(R416&gt;=33,"ड",IF(R416&gt;=21,"ई१",IF(R416&gt;=1,"ई२","")))))))))</f>
        <v/>
      </c>
      <c r="V416" s="68"/>
      <c r="W416" s="68"/>
      <c r="X416" s="68"/>
      <c r="Y416" s="68"/>
    </row>
    <row r="417" spans="2:25" ht="27.9" customHeight="1" thickBot="1">
      <c r="B417" s="369"/>
      <c r="C417" s="370"/>
      <c r="D417" s="370"/>
      <c r="E417" s="370"/>
      <c r="F417" s="370"/>
      <c r="G417" s="370"/>
      <c r="H417" s="370"/>
      <c r="I417" s="370"/>
      <c r="J417" s="370"/>
      <c r="K417" s="370"/>
      <c r="L417" s="370"/>
      <c r="M417" s="370"/>
      <c r="N417" s="370"/>
      <c r="O417" s="370"/>
      <c r="P417" s="370"/>
      <c r="Q417" s="370"/>
      <c r="R417" s="370"/>
      <c r="S417" s="371"/>
      <c r="V417" s="68"/>
      <c r="W417" s="68"/>
      <c r="X417" s="68"/>
      <c r="Y417" s="68"/>
    </row>
    <row r="418" spans="2:25" ht="27.9" customHeight="1">
      <c r="B418" s="41"/>
      <c r="C418" s="42"/>
      <c r="D418" s="43"/>
      <c r="N418" s="45"/>
      <c r="O418" s="45"/>
      <c r="P418" s="45"/>
      <c r="Q418" s="45"/>
      <c r="S418" s="46"/>
      <c r="V418" s="68"/>
      <c r="W418" s="68"/>
      <c r="X418" s="68"/>
      <c r="Y418" s="68"/>
    </row>
    <row r="419" spans="2:25" ht="27.9" customHeight="1">
      <c r="B419" s="372" t="s">
        <v>66</v>
      </c>
      <c r="C419" s="373"/>
      <c r="D419" s="373"/>
      <c r="E419" s="373"/>
      <c r="F419" s="373"/>
      <c r="G419" s="374" t="s">
        <v>67</v>
      </c>
      <c r="H419" s="374"/>
      <c r="I419" s="374"/>
      <c r="J419" s="374"/>
      <c r="K419" s="374"/>
      <c r="L419" s="374"/>
      <c r="M419" s="374"/>
      <c r="N419" s="375" t="s">
        <v>68</v>
      </c>
      <c r="O419" s="375"/>
      <c r="P419" s="375"/>
      <c r="Q419" s="375"/>
      <c r="R419" s="375"/>
      <c r="S419" s="376"/>
      <c r="V419" s="68"/>
      <c r="W419" s="68"/>
      <c r="X419" s="68"/>
      <c r="Y419" s="68"/>
    </row>
    <row r="420" spans="2:25" ht="27.9" customHeight="1" thickBot="1">
      <c r="B420" s="377" t="str">
        <f>students!$G$4</f>
        <v xml:space="preserve">श्री. सागर दत्तात्रय शिंदे </v>
      </c>
      <c r="C420" s="378"/>
      <c r="D420" s="378"/>
      <c r="E420" s="378"/>
      <c r="F420" s="378"/>
      <c r="G420" s="379"/>
      <c r="H420" s="379"/>
      <c r="I420" s="379"/>
      <c r="J420" s="379"/>
      <c r="K420" s="379"/>
      <c r="L420" s="379"/>
      <c r="M420" s="379"/>
      <c r="N420" s="380"/>
      <c r="O420" s="380"/>
      <c r="P420" s="380"/>
      <c r="Q420" s="380"/>
      <c r="R420" s="380"/>
      <c r="S420" s="381"/>
      <c r="V420" s="68"/>
      <c r="W420" s="68"/>
      <c r="X420" s="68"/>
      <c r="Y420" s="68"/>
    </row>
    <row r="421" spans="2:25" ht="26.25" customHeight="1">
      <c r="B421" s="402" t="s">
        <v>718</v>
      </c>
      <c r="C421" s="402"/>
      <c r="D421" s="402"/>
      <c r="E421" s="402"/>
      <c r="F421" s="402"/>
      <c r="G421" s="402"/>
      <c r="H421" s="402"/>
      <c r="I421" s="402"/>
      <c r="J421" s="402"/>
      <c r="K421" s="402"/>
      <c r="L421" s="402"/>
      <c r="M421" s="402"/>
      <c r="N421" s="402"/>
      <c r="O421" s="402"/>
      <c r="P421" s="402"/>
      <c r="Q421" s="402"/>
      <c r="R421" s="402"/>
      <c r="S421" s="402"/>
      <c r="V421" s="68"/>
      <c r="W421" s="68"/>
      <c r="X421" s="68"/>
      <c r="Y421" s="68"/>
    </row>
    <row r="422" spans="2:25" ht="24.75" customHeight="1" thickBot="1">
      <c r="B422" s="403" t="s">
        <v>52</v>
      </c>
      <c r="C422" s="403"/>
      <c r="D422" s="403"/>
      <c r="E422" s="404">
        <f>VLOOKUP(S423,students!$B$8:$D$57,3,0)</f>
        <v>0</v>
      </c>
      <c r="F422" s="405"/>
      <c r="G422" s="405"/>
      <c r="H422" s="405"/>
      <c r="I422" s="405"/>
      <c r="J422" s="405"/>
      <c r="K422" s="405"/>
      <c r="L422" s="405"/>
      <c r="M422" s="405"/>
      <c r="N422" s="405"/>
      <c r="O422" s="405"/>
      <c r="P422" s="406" t="s">
        <v>28</v>
      </c>
      <c r="Q422" s="406"/>
      <c r="R422" s="406" t="str">
        <f>students!$M$2</f>
        <v>पहिली</v>
      </c>
      <c r="S422" s="406"/>
      <c r="V422" s="68"/>
      <c r="W422" s="68"/>
      <c r="X422" s="68"/>
      <c r="Y422" s="68"/>
    </row>
    <row r="423" spans="2:25" ht="19.5" customHeight="1" thickBot="1">
      <c r="B423" s="407"/>
      <c r="C423" s="407"/>
      <c r="D423" s="408"/>
      <c r="E423" s="408"/>
      <c r="F423" s="47"/>
      <c r="G423" s="47"/>
      <c r="H423" s="409" t="s">
        <v>33</v>
      </c>
      <c r="I423" s="409"/>
      <c r="J423" s="409"/>
      <c r="K423" s="409"/>
      <c r="L423" s="409"/>
      <c r="M423" s="405">
        <f>[3]students!Y422</f>
        <v>0</v>
      </c>
      <c r="N423" s="405"/>
      <c r="O423" s="405"/>
      <c r="P423" s="406" t="s">
        <v>53</v>
      </c>
      <c r="Q423" s="406"/>
      <c r="R423" s="406"/>
      <c r="S423" s="77">
        <v>16</v>
      </c>
      <c r="V423" s="68"/>
      <c r="W423" s="68"/>
      <c r="X423" s="68"/>
      <c r="Y423" s="68"/>
    </row>
    <row r="424" spans="2:25" ht="21" customHeight="1">
      <c r="B424" s="382" t="s">
        <v>37</v>
      </c>
      <c r="C424" s="361" t="s">
        <v>54</v>
      </c>
      <c r="D424" s="361"/>
      <c r="E424" s="385" t="s">
        <v>55</v>
      </c>
      <c r="F424" s="386"/>
      <c r="G424" s="386"/>
      <c r="H424" s="386"/>
      <c r="I424" s="386"/>
      <c r="J424" s="386"/>
      <c r="K424" s="386"/>
      <c r="L424" s="386"/>
      <c r="M424" s="387"/>
      <c r="N424" s="388" t="s">
        <v>56</v>
      </c>
      <c r="O424" s="389"/>
      <c r="P424" s="389"/>
      <c r="Q424" s="390"/>
      <c r="R424" s="394" t="s">
        <v>69</v>
      </c>
      <c r="S424" s="397" t="s">
        <v>57</v>
      </c>
      <c r="V424" s="68"/>
      <c r="W424" s="68"/>
      <c r="X424" s="68"/>
      <c r="Y424" s="68"/>
    </row>
    <row r="425" spans="2:25" s="1" customFormat="1" ht="73.5" customHeight="1">
      <c r="B425" s="383"/>
      <c r="C425" s="384"/>
      <c r="D425" s="384"/>
      <c r="E425" s="48" t="s">
        <v>58</v>
      </c>
      <c r="F425" s="48" t="s">
        <v>15</v>
      </c>
      <c r="G425" s="48" t="s">
        <v>59</v>
      </c>
      <c r="H425" s="48" t="s">
        <v>17</v>
      </c>
      <c r="I425" s="48" t="s">
        <v>18</v>
      </c>
      <c r="J425" s="48" t="s">
        <v>19</v>
      </c>
      <c r="K425" s="48" t="s">
        <v>20</v>
      </c>
      <c r="L425" s="48" t="s">
        <v>21</v>
      </c>
      <c r="M425" s="49"/>
      <c r="N425" s="391"/>
      <c r="O425" s="392"/>
      <c r="P425" s="392"/>
      <c r="Q425" s="393"/>
      <c r="R425" s="395"/>
      <c r="S425" s="398"/>
      <c r="V425" s="68"/>
      <c r="W425" s="68"/>
      <c r="X425" s="68"/>
      <c r="Y425" s="68"/>
    </row>
    <row r="426" spans="2:25" ht="27.9" customHeight="1" thickBot="1">
      <c r="B426" s="5"/>
      <c r="C426" s="400" t="s">
        <v>60</v>
      </c>
      <c r="D426" s="401"/>
      <c r="E426" s="51">
        <v>1</v>
      </c>
      <c r="F426" s="51">
        <v>2</v>
      </c>
      <c r="G426" s="51">
        <v>3</v>
      </c>
      <c r="H426" s="51">
        <v>4</v>
      </c>
      <c r="I426" s="51">
        <v>5</v>
      </c>
      <c r="J426" s="51">
        <v>6</v>
      </c>
      <c r="K426" s="51">
        <v>7</v>
      </c>
      <c r="L426" s="51">
        <v>8</v>
      </c>
      <c r="M426" s="50" t="s">
        <v>22</v>
      </c>
      <c r="N426" s="50" t="s">
        <v>23</v>
      </c>
      <c r="O426" s="50" t="s">
        <v>61</v>
      </c>
      <c r="P426" s="50" t="s">
        <v>25</v>
      </c>
      <c r="Q426" s="50" t="s">
        <v>62</v>
      </c>
      <c r="R426" s="396"/>
      <c r="S426" s="399"/>
      <c r="V426" s="68"/>
      <c r="W426" s="68"/>
      <c r="X426" s="68"/>
      <c r="Y426" s="68"/>
    </row>
    <row r="427" spans="2:25" ht="27.9" customHeight="1">
      <c r="B427" s="359">
        <v>1</v>
      </c>
      <c r="C427" s="361" t="s">
        <v>2</v>
      </c>
      <c r="D427" s="39" t="s">
        <v>63</v>
      </c>
      <c r="E427" s="80"/>
      <c r="F427" s="78">
        <f>Marathi!D$7</f>
        <v>15</v>
      </c>
      <c r="G427" s="78">
        <f>Marathi!E$7</f>
        <v>15</v>
      </c>
      <c r="H427" s="78">
        <f>Marathi!F$7</f>
        <v>15</v>
      </c>
      <c r="I427" s="78">
        <f>Marathi!G$7</f>
        <v>0</v>
      </c>
      <c r="J427" s="78">
        <f>Marathi!H$7</f>
        <v>15</v>
      </c>
      <c r="K427" s="78">
        <f>Marathi!I$7</f>
        <v>10</v>
      </c>
      <c r="L427" s="78">
        <f>Marathi!J$7</f>
        <v>0</v>
      </c>
      <c r="M427" s="78">
        <f>Marathi!K$7</f>
        <v>70</v>
      </c>
      <c r="N427" s="78">
        <f>Marathi!L$7</f>
        <v>5</v>
      </c>
      <c r="O427" s="78">
        <f>Marathi!M$7</f>
        <v>5</v>
      </c>
      <c r="P427" s="78">
        <f>Marathi!N$7</f>
        <v>20</v>
      </c>
      <c r="Q427" s="78">
        <f>Marathi!O$7</f>
        <v>30</v>
      </c>
      <c r="R427" s="78">
        <f>Marathi!P$7</f>
        <v>100</v>
      </c>
      <c r="S427" s="78">
        <f>Marathi!Q$7</f>
        <v>0</v>
      </c>
      <c r="V427" s="68"/>
      <c r="W427" s="68"/>
      <c r="X427" s="68"/>
      <c r="Y427" s="68"/>
    </row>
    <row r="428" spans="2:25" ht="27.9" customHeight="1" thickBot="1">
      <c r="B428" s="360"/>
      <c r="C428" s="362"/>
      <c r="D428" s="40" t="s">
        <v>64</v>
      </c>
      <c r="E428" s="81"/>
      <c r="F428" s="50">
        <f>VLOOKUP(S423,Marathi!$B$8:$Q$77,3,0)</f>
        <v>0</v>
      </c>
      <c r="G428" s="50">
        <f>VLOOKUP(S423,Marathi!$B$8:$Q$77,4,0)</f>
        <v>0</v>
      </c>
      <c r="H428" s="50">
        <f>VLOOKUP(S423,Marathi!$B$8:$Q$77,5,0)</f>
        <v>0</v>
      </c>
      <c r="I428" s="50">
        <f>VLOOKUP(S423,Marathi!$B$8:$Q$77,6,0)</f>
        <v>0</v>
      </c>
      <c r="J428" s="50">
        <f>VLOOKUP(S423,Marathi!$B$8:$Q$77,7,0)</f>
        <v>0</v>
      </c>
      <c r="K428" s="50">
        <f>VLOOKUP(S423,Marathi!$B$8:$Q$77,8,0)</f>
        <v>0</v>
      </c>
      <c r="L428" s="50">
        <f>VLOOKUP(S423,Marathi!$B$8:$Q$77,9,0)</f>
        <v>0</v>
      </c>
      <c r="M428" s="50">
        <f>VLOOKUP(S423,Marathi!$B$8:$Q$77,10,0)</f>
        <v>0</v>
      </c>
      <c r="N428" s="50">
        <f>VLOOKUP(S423,Marathi!$B$8:$Q$77,11,0)</f>
        <v>0</v>
      </c>
      <c r="O428" s="50">
        <f>VLOOKUP(S423,Marathi!$B$8:$Q$77,12,0)</f>
        <v>0</v>
      </c>
      <c r="P428" s="50">
        <f>VLOOKUP(S423,Marathi!$B$8:$Q$77,13,0)</f>
        <v>0</v>
      </c>
      <c r="Q428" s="50">
        <f>VLOOKUP(S423,Marathi!$B$8:$Q$77,14,0)</f>
        <v>0</v>
      </c>
      <c r="R428" s="79">
        <f>VLOOKUP(S423,Marathi!$B$8:$Q$77,15,0)</f>
        <v>0</v>
      </c>
      <c r="S428" s="79">
        <f>VLOOKUP(S423,Marathi!$B$8:$Q$77,16,0)</f>
        <v>0</v>
      </c>
      <c r="V428" s="68"/>
      <c r="W428" s="68"/>
      <c r="X428" s="68"/>
      <c r="Y428" s="68"/>
    </row>
    <row r="429" spans="2:25" ht="27.9" customHeight="1">
      <c r="B429" s="359">
        <v>2</v>
      </c>
      <c r="C429" s="361" t="s">
        <v>3</v>
      </c>
      <c r="D429" s="39" t="s">
        <v>63</v>
      </c>
      <c r="E429" s="80"/>
      <c r="F429" s="78">
        <f>Hindi!D$7</f>
        <v>15</v>
      </c>
      <c r="G429" s="78">
        <f>Hindi!E$7</f>
        <v>15</v>
      </c>
      <c r="H429" s="78">
        <f>Hindi!F$7</f>
        <v>15</v>
      </c>
      <c r="I429" s="78">
        <f>Hindi!G$7</f>
        <v>0</v>
      </c>
      <c r="J429" s="78">
        <f>Hindi!H$7</f>
        <v>15</v>
      </c>
      <c r="K429" s="78">
        <f>Hindi!I$7</f>
        <v>10</v>
      </c>
      <c r="L429" s="78">
        <f>Hindi!J$7</f>
        <v>0</v>
      </c>
      <c r="M429" s="78">
        <f>Hindi!K$7</f>
        <v>70</v>
      </c>
      <c r="N429" s="78">
        <f>Hindi!L$7</f>
        <v>5</v>
      </c>
      <c r="O429" s="78">
        <f>Hindi!M$7</f>
        <v>5</v>
      </c>
      <c r="P429" s="78">
        <f>Hindi!N$7</f>
        <v>20</v>
      </c>
      <c r="Q429" s="78">
        <f>Hindi!O$7</f>
        <v>30</v>
      </c>
      <c r="R429" s="78">
        <f>Hindi!P$7</f>
        <v>100</v>
      </c>
      <c r="S429" s="78">
        <f>Hindi!Q$7</f>
        <v>0</v>
      </c>
      <c r="V429" s="68"/>
      <c r="W429" s="68"/>
      <c r="X429" s="68"/>
      <c r="Y429" s="68"/>
    </row>
    <row r="430" spans="2:25" ht="27.9" customHeight="1" thickBot="1">
      <c r="B430" s="360"/>
      <c r="C430" s="362"/>
      <c r="D430" s="40" t="s">
        <v>64</v>
      </c>
      <c r="E430" s="81"/>
      <c r="F430" s="50">
        <f>VLOOKUP(S423,Hindi!$B$8:$Q$77,3,0)</f>
        <v>0</v>
      </c>
      <c r="G430" s="50">
        <f>VLOOKUP(S423,Hindi!$B$8:$Q$77,4,0)</f>
        <v>0</v>
      </c>
      <c r="H430" s="50">
        <f>VLOOKUP(S423,Hindi!$B$8:$Q$77,5,0)</f>
        <v>0</v>
      </c>
      <c r="I430" s="50">
        <f>VLOOKUP(S423,Hindi!$B$8:$Q$77,6,0)</f>
        <v>0</v>
      </c>
      <c r="J430" s="50">
        <f>VLOOKUP(S423,Hindi!$B$8:$Q$77,7,0)</f>
        <v>0</v>
      </c>
      <c r="K430" s="50">
        <f>VLOOKUP(S423,Hindi!$B$8:$Q$77,8,0)</f>
        <v>0</v>
      </c>
      <c r="L430" s="50">
        <f>VLOOKUP(S423,Hindi!$B$8:$Q$77,9,0)</f>
        <v>0</v>
      </c>
      <c r="M430" s="50">
        <f>VLOOKUP(S423,Hindi!$B$8:$Q$77,10,0)</f>
        <v>0</v>
      </c>
      <c r="N430" s="50">
        <f>VLOOKUP(S423,Hindi!$B$8:$Q$77,11,0)</f>
        <v>0</v>
      </c>
      <c r="O430" s="50">
        <f>VLOOKUP(S423,Hindi!$B$8:$Q$77,12,0)</f>
        <v>0</v>
      </c>
      <c r="P430" s="50">
        <f>VLOOKUP(S423,Hindi!$B$8:$Q$77,13,0)</f>
        <v>0</v>
      </c>
      <c r="Q430" s="50">
        <f>VLOOKUP(S423,Hindi!$B$8:$Q$77,14,0)</f>
        <v>0</v>
      </c>
      <c r="R430" s="79">
        <f>VLOOKUP(S423,Hindi!$B$8:$Q$77,15,0)</f>
        <v>0</v>
      </c>
      <c r="S430" s="50">
        <f>VLOOKUP(S423,Hindi!$B$8:$Q$77,16,0)</f>
        <v>0</v>
      </c>
      <c r="V430" s="68"/>
      <c r="W430" s="68"/>
      <c r="X430" s="68"/>
      <c r="Y430" s="68"/>
    </row>
    <row r="431" spans="2:25" ht="27.9" customHeight="1">
      <c r="B431" s="359">
        <v>3</v>
      </c>
      <c r="C431" s="361" t="s">
        <v>4</v>
      </c>
      <c r="D431" s="39" t="s">
        <v>63</v>
      </c>
      <c r="E431" s="80"/>
      <c r="F431" s="78">
        <f>English!D$7</f>
        <v>15</v>
      </c>
      <c r="G431" s="78">
        <f>English!E$7</f>
        <v>15</v>
      </c>
      <c r="H431" s="78">
        <f>English!F$7</f>
        <v>15</v>
      </c>
      <c r="I431" s="78">
        <f>English!G$7</f>
        <v>0</v>
      </c>
      <c r="J431" s="78">
        <f>English!H$7</f>
        <v>15</v>
      </c>
      <c r="K431" s="78">
        <f>English!I$7</f>
        <v>10</v>
      </c>
      <c r="L431" s="78">
        <f>English!J$7</f>
        <v>0</v>
      </c>
      <c r="M431" s="78">
        <f>English!K$7</f>
        <v>70</v>
      </c>
      <c r="N431" s="78">
        <f>English!L$7</f>
        <v>5</v>
      </c>
      <c r="O431" s="78">
        <f>English!M$7</f>
        <v>5</v>
      </c>
      <c r="P431" s="78">
        <f>English!N$7</f>
        <v>20</v>
      </c>
      <c r="Q431" s="78">
        <f>English!O$7</f>
        <v>30</v>
      </c>
      <c r="R431" s="78">
        <f>English!P$7</f>
        <v>100</v>
      </c>
      <c r="S431" s="78">
        <f>English!Q$7</f>
        <v>0</v>
      </c>
      <c r="V431" s="68"/>
      <c r="W431" s="68"/>
      <c r="X431" s="68"/>
      <c r="Y431" s="68"/>
    </row>
    <row r="432" spans="2:25" ht="27.9" customHeight="1" thickBot="1">
      <c r="B432" s="360"/>
      <c r="C432" s="362"/>
      <c r="D432" s="40" t="s">
        <v>64</v>
      </c>
      <c r="E432" s="81"/>
      <c r="F432" s="50">
        <f>VLOOKUP(S423,English!$B$8:$Q$77,3,0)</f>
        <v>0</v>
      </c>
      <c r="G432" s="50">
        <f>VLOOKUP(S423,English!$B$8:$Q$77,4,0)</f>
        <v>0</v>
      </c>
      <c r="H432" s="50">
        <f>VLOOKUP(S423,English!$B$8:$Q$77,5,0)</f>
        <v>0</v>
      </c>
      <c r="I432" s="50">
        <f>VLOOKUP(S423,English!$B$8:$Q$77,6,0)</f>
        <v>0</v>
      </c>
      <c r="J432" s="50">
        <f>VLOOKUP(S423,English!$B$8:$Q$77,7,0)</f>
        <v>0</v>
      </c>
      <c r="K432" s="50">
        <f>VLOOKUP(S423,English!$B$8:$Q$77,8,0)</f>
        <v>0</v>
      </c>
      <c r="L432" s="50">
        <f>VLOOKUP(S423,English!$B$8:$Q$77,9,0)</f>
        <v>0</v>
      </c>
      <c r="M432" s="50">
        <f>VLOOKUP(S423,English!$B$8:$Q$77,10,0)</f>
        <v>0</v>
      </c>
      <c r="N432" s="50">
        <f>VLOOKUP(S423,English!$B$8:$Q$77,11,0)</f>
        <v>0</v>
      </c>
      <c r="O432" s="50">
        <f>VLOOKUP(S423,English!$B$8:$Q$77,12,0)</f>
        <v>0</v>
      </c>
      <c r="P432" s="50">
        <f>VLOOKUP(S423,English!$B$8:$Q$77,13,0)</f>
        <v>0</v>
      </c>
      <c r="Q432" s="50">
        <f>VLOOKUP(S423,English!$B$8:$Q$77,14,0)</f>
        <v>0</v>
      </c>
      <c r="R432" s="79">
        <f>VLOOKUP(S423,English!$B$8:$Q$77,15,0)</f>
        <v>0</v>
      </c>
      <c r="S432" s="50">
        <f>VLOOKUP(S423,English!$B$8:$Q$77,16,0)</f>
        <v>0</v>
      </c>
      <c r="V432" s="68"/>
      <c r="W432" s="68"/>
      <c r="X432" s="68"/>
      <c r="Y432" s="68"/>
    </row>
    <row r="433" spans="2:25" ht="27.9" customHeight="1">
      <c r="B433" s="359">
        <v>4</v>
      </c>
      <c r="C433" s="361" t="s">
        <v>5</v>
      </c>
      <c r="D433" s="39" t="s">
        <v>63</v>
      </c>
      <c r="E433" s="80"/>
      <c r="F433" s="78">
        <f>Maths!D$7</f>
        <v>15</v>
      </c>
      <c r="G433" s="78">
        <f>Maths!E$7</f>
        <v>15</v>
      </c>
      <c r="H433" s="78">
        <f>Maths!F$7</f>
        <v>15</v>
      </c>
      <c r="I433" s="78">
        <f>Maths!G$7</f>
        <v>0</v>
      </c>
      <c r="J433" s="78">
        <f>Maths!H$7</f>
        <v>15</v>
      </c>
      <c r="K433" s="78">
        <f>Maths!I$7</f>
        <v>10</v>
      </c>
      <c r="L433" s="78">
        <f>Maths!J$7</f>
        <v>0</v>
      </c>
      <c r="M433" s="78">
        <f>Maths!K$7</f>
        <v>70</v>
      </c>
      <c r="N433" s="78">
        <f>Maths!L$7</f>
        <v>5</v>
      </c>
      <c r="O433" s="78">
        <f>Maths!M$7</f>
        <v>5</v>
      </c>
      <c r="P433" s="78">
        <f>Maths!N$7</f>
        <v>20</v>
      </c>
      <c r="Q433" s="78">
        <f>Maths!O$7</f>
        <v>30</v>
      </c>
      <c r="R433" s="78">
        <f>Maths!P$7</f>
        <v>100</v>
      </c>
      <c r="S433" s="78">
        <f>Maths!Q$7</f>
        <v>0</v>
      </c>
      <c r="V433" s="68"/>
      <c r="W433" s="68"/>
      <c r="X433" s="68"/>
      <c r="Y433" s="68"/>
    </row>
    <row r="434" spans="2:25" ht="27.9" customHeight="1" thickBot="1">
      <c r="B434" s="360"/>
      <c r="C434" s="362"/>
      <c r="D434" s="40" t="s">
        <v>64</v>
      </c>
      <c r="E434" s="81"/>
      <c r="F434" s="50">
        <f>VLOOKUP(S423,Maths!$B$8:$Q$77,3,0)</f>
        <v>0</v>
      </c>
      <c r="G434" s="50">
        <f>VLOOKUP(S423,Maths!$B$8:$Q$77,4,0)</f>
        <v>0</v>
      </c>
      <c r="H434" s="50">
        <f>VLOOKUP(S423,Maths!$B$8:$Q$77,5,0)</f>
        <v>0</v>
      </c>
      <c r="I434" s="50">
        <f>VLOOKUP(S423,Maths!$B$8:$Q$77,6,0)</f>
        <v>0</v>
      </c>
      <c r="J434" s="50">
        <f>VLOOKUP(S423,Maths!$B$8:$Q$77,7,0)</f>
        <v>0</v>
      </c>
      <c r="K434" s="50">
        <f>VLOOKUP(S423,Maths!$B$8:$Q$77,8,0)</f>
        <v>0</v>
      </c>
      <c r="L434" s="50">
        <f>VLOOKUP(S423,Maths!$B$8:$Q$77,9,0)</f>
        <v>0</v>
      </c>
      <c r="M434" s="50">
        <f>VLOOKUP(S423,Maths!$B$8:$Q$77,10,0)</f>
        <v>0</v>
      </c>
      <c r="N434" s="50">
        <f>VLOOKUP(S423,Maths!$B$8:$Q$77,11,0)</f>
        <v>0</v>
      </c>
      <c r="O434" s="50">
        <f>VLOOKUP(S423,Maths!$B$8:$Q$77,12,0)</f>
        <v>0</v>
      </c>
      <c r="P434" s="50">
        <f>VLOOKUP(S423,Maths!$B$8:$Q$77,13,0)</f>
        <v>0</v>
      </c>
      <c r="Q434" s="50">
        <f>VLOOKUP(S423,Maths!$B$8:$Q$77,14,0)</f>
        <v>0</v>
      </c>
      <c r="R434" s="79">
        <f>VLOOKUP(S423,Maths!$B$8:$Q$77,15,0)</f>
        <v>0</v>
      </c>
      <c r="S434" s="50">
        <f>VLOOKUP(S423,Maths!$B$8:$Q$77,16,0)</f>
        <v>0</v>
      </c>
      <c r="V434" s="68"/>
      <c r="W434" s="68"/>
      <c r="X434" s="68"/>
      <c r="Y434" s="68"/>
    </row>
    <row r="435" spans="2:25" ht="27.9" customHeight="1">
      <c r="B435" s="359">
        <v>5</v>
      </c>
      <c r="C435" s="361" t="s">
        <v>6</v>
      </c>
      <c r="D435" s="39" t="s">
        <v>63</v>
      </c>
      <c r="E435" s="80"/>
      <c r="F435" s="78">
        <f>Sci!D$7</f>
        <v>15</v>
      </c>
      <c r="G435" s="78">
        <f>Sci!E$7</f>
        <v>15</v>
      </c>
      <c r="H435" s="78">
        <f>Sci!F$7</f>
        <v>15</v>
      </c>
      <c r="I435" s="78">
        <f>Sci!G$7</f>
        <v>0</v>
      </c>
      <c r="J435" s="78">
        <f>Sci!H$7</f>
        <v>15</v>
      </c>
      <c r="K435" s="78">
        <f>Sci!I$7</f>
        <v>10</v>
      </c>
      <c r="L435" s="78">
        <f>Sci!J$7</f>
        <v>0</v>
      </c>
      <c r="M435" s="78">
        <f>Sci!K$7</f>
        <v>70</v>
      </c>
      <c r="N435" s="78">
        <f>Sci!L$7</f>
        <v>5</v>
      </c>
      <c r="O435" s="78">
        <f>Sci!M$7</f>
        <v>5</v>
      </c>
      <c r="P435" s="78">
        <f>Sci!N$7</f>
        <v>20</v>
      </c>
      <c r="Q435" s="78">
        <f>Sci!O$7</f>
        <v>30</v>
      </c>
      <c r="R435" s="78">
        <f>Sci!P$7</f>
        <v>100</v>
      </c>
      <c r="S435" s="78">
        <f>Sci!Q$7</f>
        <v>0</v>
      </c>
    </row>
    <row r="436" spans="2:25" ht="27.9" customHeight="1" thickBot="1">
      <c r="B436" s="360"/>
      <c r="C436" s="362"/>
      <c r="D436" s="40" t="s">
        <v>64</v>
      </c>
      <c r="E436" s="81"/>
      <c r="F436" s="50">
        <f>VLOOKUP(S423,Sci!$B$8:$Q$77,3,0)</f>
        <v>0</v>
      </c>
      <c r="G436" s="50">
        <f>VLOOKUP(S423,Sci!$B$8:$Q$77,4,0)</f>
        <v>0</v>
      </c>
      <c r="H436" s="50">
        <f>VLOOKUP(S423,Sci!$B$8:$Q$77,5,0)</f>
        <v>0</v>
      </c>
      <c r="I436" s="50">
        <f>VLOOKUP(S423,Sci!$B$8:$Q$77,6,0)</f>
        <v>0</v>
      </c>
      <c r="J436" s="50">
        <f>VLOOKUP(S423,Sci!$B$8:$Q$77,7,0)</f>
        <v>0</v>
      </c>
      <c r="K436" s="50">
        <f>VLOOKUP(S423,Sci!$B$8:$Q$77,8,0)</f>
        <v>0</v>
      </c>
      <c r="L436" s="50">
        <f>VLOOKUP(S423,Sci!$B$8:$Q$77,9,0)</f>
        <v>0</v>
      </c>
      <c r="M436" s="50">
        <f>VLOOKUP(S423,Sci!$B$8:$Q$77,10,0)</f>
        <v>0</v>
      </c>
      <c r="N436" s="50">
        <f>VLOOKUP(S423,Sci!$B$8:$Q$77,11,0)</f>
        <v>0</v>
      </c>
      <c r="O436" s="50">
        <f>VLOOKUP(S423,Sci!$B$8:$Q$77,12,0)</f>
        <v>0</v>
      </c>
      <c r="P436" s="50">
        <f>VLOOKUP(S423,Sci!$B$8:$Q$77,13,0)</f>
        <v>0</v>
      </c>
      <c r="Q436" s="50">
        <f>VLOOKUP(S423,Sci!$B$8:$Q$77,14,0)</f>
        <v>0</v>
      </c>
      <c r="R436" s="79">
        <f>VLOOKUP(S423,Sci!$B$8:$Q$77,15,0)</f>
        <v>0</v>
      </c>
      <c r="S436" s="50">
        <f>VLOOKUP(S423,Sci!$B$8:$Q$77,16,0)</f>
        <v>0</v>
      </c>
    </row>
    <row r="437" spans="2:25" ht="27.9" customHeight="1">
      <c r="B437" s="359">
        <v>6</v>
      </c>
      <c r="C437" s="361" t="s">
        <v>7</v>
      </c>
      <c r="D437" s="39" t="s">
        <v>63</v>
      </c>
      <c r="E437" s="80"/>
      <c r="F437" s="78">
        <f>Sco!D$7</f>
        <v>15</v>
      </c>
      <c r="G437" s="78">
        <f>Sco!E$7</f>
        <v>15</v>
      </c>
      <c r="H437" s="78">
        <f>Sco!F$7</f>
        <v>15</v>
      </c>
      <c r="I437" s="78">
        <f>Sco!G$7</f>
        <v>0</v>
      </c>
      <c r="J437" s="78">
        <f>Sco!H$7</f>
        <v>15</v>
      </c>
      <c r="K437" s="78">
        <f>Sco!I$7</f>
        <v>10</v>
      </c>
      <c r="L437" s="78">
        <f>Sco!J$7</f>
        <v>0</v>
      </c>
      <c r="M437" s="78">
        <f>Sco!K$7</f>
        <v>70</v>
      </c>
      <c r="N437" s="78">
        <f>Sco!L$7</f>
        <v>5</v>
      </c>
      <c r="O437" s="78">
        <f>Sco!M$7</f>
        <v>5</v>
      </c>
      <c r="P437" s="78">
        <f>Sco!N$7</f>
        <v>20</v>
      </c>
      <c r="Q437" s="78">
        <f>Sco!O$7</f>
        <v>30</v>
      </c>
      <c r="R437" s="78">
        <f>Sco!P$7</f>
        <v>100</v>
      </c>
      <c r="S437" s="78">
        <f>Sco!Q$7</f>
        <v>0</v>
      </c>
    </row>
    <row r="438" spans="2:25" ht="27.9" customHeight="1" thickBot="1">
      <c r="B438" s="360"/>
      <c r="C438" s="362"/>
      <c r="D438" s="40" t="s">
        <v>64</v>
      </c>
      <c r="E438" s="81"/>
      <c r="F438" s="50">
        <f>VLOOKUP(S423,Sco!$B$8:$Q$77,3,0)</f>
        <v>0</v>
      </c>
      <c r="G438" s="50">
        <f>VLOOKUP(S423,Sco!$B$8:$Q$77,4,0)</f>
        <v>0</v>
      </c>
      <c r="H438" s="50">
        <f>VLOOKUP(S423,Sco!$B$8:$Q$77,5,0)</f>
        <v>0</v>
      </c>
      <c r="I438" s="50">
        <f>VLOOKUP(S423,Sco!$B$8:$Q$77,6,0)</f>
        <v>0</v>
      </c>
      <c r="J438" s="50">
        <f>VLOOKUP(S423,Sco!$B$8:$Q$77,7,0)</f>
        <v>0</v>
      </c>
      <c r="K438" s="50">
        <f>VLOOKUP(S423,Sco!$B$8:$Q$77,8,0)</f>
        <v>0</v>
      </c>
      <c r="L438" s="50">
        <f>VLOOKUP(S423,Sco!$B$8:$Q$77,9,0)</f>
        <v>0</v>
      </c>
      <c r="M438" s="50">
        <f>VLOOKUP(S423,Sco!$B$8:$Q$77,10,0)</f>
        <v>0</v>
      </c>
      <c r="N438" s="50">
        <f>VLOOKUP(S423,Sco!$B$8:$Q$77,11,0)</f>
        <v>0</v>
      </c>
      <c r="O438" s="50">
        <f>VLOOKUP(S423,Sco!$B$8:$Q$77,12,0)</f>
        <v>0</v>
      </c>
      <c r="P438" s="50">
        <f>VLOOKUP(S423,Sco!$B$8:$Q$77,13,0)</f>
        <v>0</v>
      </c>
      <c r="Q438" s="50">
        <f>VLOOKUP(S423,Sco!$B$8:$Q$77,14,0)</f>
        <v>0</v>
      </c>
      <c r="R438" s="79">
        <f>VLOOKUP(S423,Sco!$B$8:$Q$77,15,0)</f>
        <v>0</v>
      </c>
      <c r="S438" s="50">
        <f>VLOOKUP(S423,Sco!$B$8:$Q$77,16,0)</f>
        <v>0</v>
      </c>
    </row>
    <row r="439" spans="2:25" ht="27.9" customHeight="1">
      <c r="B439" s="359">
        <v>7</v>
      </c>
      <c r="C439" s="361" t="s">
        <v>8</v>
      </c>
      <c r="D439" s="39" t="s">
        <v>63</v>
      </c>
      <c r="E439" s="80"/>
      <c r="F439" s="78">
        <f>Kala!D$7</f>
        <v>20</v>
      </c>
      <c r="G439" s="78">
        <f>Kala!E$7</f>
        <v>40</v>
      </c>
      <c r="H439" s="78">
        <f>Kala!F$7</f>
        <v>20</v>
      </c>
      <c r="I439" s="78">
        <f>Kala!G$7</f>
        <v>0</v>
      </c>
      <c r="J439" s="78">
        <f>Kala!H$7</f>
        <v>0</v>
      </c>
      <c r="K439" s="78">
        <f>Kala!I$7</f>
        <v>20</v>
      </c>
      <c r="L439" s="78">
        <f>Kala!J$7</f>
        <v>0</v>
      </c>
      <c r="M439" s="78">
        <f>Kala!K$7</f>
        <v>100</v>
      </c>
      <c r="N439" s="363"/>
      <c r="O439" s="364"/>
      <c r="P439" s="364"/>
      <c r="Q439" s="365"/>
      <c r="R439" s="82">
        <f t="shared" ref="R439:R444" si="15">M439</f>
        <v>100</v>
      </c>
      <c r="S439" s="83"/>
    </row>
    <row r="440" spans="2:25" ht="27.9" customHeight="1" thickBot="1">
      <c r="B440" s="360"/>
      <c r="C440" s="362"/>
      <c r="D440" s="40" t="s">
        <v>64</v>
      </c>
      <c r="E440" s="81"/>
      <c r="F440" s="50">
        <f>VLOOKUP(S423,Kala!$B$8:$Q$77,3,0)</f>
        <v>0</v>
      </c>
      <c r="G440" s="50">
        <f>VLOOKUP(S423,Kala!$B$8:$Q$77,4,0)</f>
        <v>0</v>
      </c>
      <c r="H440" s="50">
        <f>VLOOKUP(S423,Kala!$B$8:$Q$77,5,0)</f>
        <v>0</v>
      </c>
      <c r="I440" s="50">
        <f>VLOOKUP(S423,Kala!$B$8:$Q$77,6,0)</f>
        <v>0</v>
      </c>
      <c r="J440" s="50">
        <f>VLOOKUP(S423,Kala!$B$8:$Q$77,7,0)</f>
        <v>0</v>
      </c>
      <c r="K440" s="50">
        <f>VLOOKUP(S423,Kala!$B$8:$Q$77,8,0)</f>
        <v>0</v>
      </c>
      <c r="L440" s="50">
        <f>VLOOKUP(S423,Kala!$B$8:$Q$77,9,0)</f>
        <v>0</v>
      </c>
      <c r="M440" s="50">
        <f>VLOOKUP(S423,Kala!$B$8:$Q$77,10,0)</f>
        <v>0</v>
      </c>
      <c r="N440" s="366"/>
      <c r="O440" s="367"/>
      <c r="P440" s="367"/>
      <c r="Q440" s="368"/>
      <c r="R440" s="84">
        <f t="shared" si="15"/>
        <v>0</v>
      </c>
      <c r="S440" s="85" t="str">
        <f>IF(R440&gt;=91,"अ१",IF(R440&gt;=81,"अ२",IF(R440&gt;=71,"ब१",IF(R440&gt;=61,"ब२",IF(R440&gt;=51,"क१",IF(R440&gt;=41,"क२",IF(R440&gt;=33,"ड",IF(R440&gt;=21,"ई१",IF(R440&gt;=1,"ई२","")))))))))</f>
        <v/>
      </c>
    </row>
    <row r="441" spans="2:25" ht="27.9" customHeight="1">
      <c r="B441" s="359">
        <v>8</v>
      </c>
      <c r="C441" s="361" t="s">
        <v>9</v>
      </c>
      <c r="D441" s="39" t="s">
        <v>63</v>
      </c>
      <c r="E441" s="80"/>
      <c r="F441" s="78">
        <f>Karya!D$7</f>
        <v>20</v>
      </c>
      <c r="G441" s="78">
        <f>Karya!E$7</f>
        <v>40</v>
      </c>
      <c r="H441" s="78">
        <f>Karya!F$7</f>
        <v>20</v>
      </c>
      <c r="I441" s="78">
        <f>Karya!G$7</f>
        <v>0</v>
      </c>
      <c r="J441" s="78">
        <f>Karya!H$7</f>
        <v>0</v>
      </c>
      <c r="K441" s="78">
        <f>Karya!I$7</f>
        <v>20</v>
      </c>
      <c r="L441" s="78">
        <f>Karya!J$7</f>
        <v>0</v>
      </c>
      <c r="M441" s="78">
        <f>Karya!K$7</f>
        <v>100</v>
      </c>
      <c r="N441" s="363"/>
      <c r="O441" s="364"/>
      <c r="P441" s="364"/>
      <c r="Q441" s="365"/>
      <c r="R441" s="82">
        <f t="shared" si="15"/>
        <v>100</v>
      </c>
      <c r="S441" s="83"/>
      <c r="V441" s="68"/>
      <c r="W441" s="68"/>
      <c r="X441" s="68"/>
      <c r="Y441" s="68"/>
    </row>
    <row r="442" spans="2:25" ht="27.9" customHeight="1" thickBot="1">
      <c r="B442" s="360"/>
      <c r="C442" s="362"/>
      <c r="D442" s="40" t="s">
        <v>64</v>
      </c>
      <c r="E442" s="81"/>
      <c r="F442" s="50">
        <f>VLOOKUP(S423,Karya!$B$8:$Q$77,3,0)</f>
        <v>0</v>
      </c>
      <c r="G442" s="50">
        <f>VLOOKUP(S423,Karya!$B$8:$Q$77,4,0)</f>
        <v>0</v>
      </c>
      <c r="H442" s="50">
        <f>VLOOKUP(S423,Karya!$B$8:$Q$77,5,0)</f>
        <v>0</v>
      </c>
      <c r="I442" s="50">
        <f>VLOOKUP(S423,Karya!$B$8:$Q$77,6,0)</f>
        <v>0</v>
      </c>
      <c r="J442" s="50">
        <f>VLOOKUP(S423,Karya!$B$8:$Q$77,7,0)</f>
        <v>0</v>
      </c>
      <c r="K442" s="50">
        <f>VLOOKUP(S423,Karya!$B$8:$Q$77,8,0)</f>
        <v>0</v>
      </c>
      <c r="L442" s="50">
        <f>VLOOKUP(S423,Karya!$B$8:$Q$77,9,0)</f>
        <v>0</v>
      </c>
      <c r="M442" s="50">
        <f>VLOOKUP(S423,Karya!$B$8:$Q$77,10,0)</f>
        <v>0</v>
      </c>
      <c r="N442" s="366"/>
      <c r="O442" s="367"/>
      <c r="P442" s="367"/>
      <c r="Q442" s="368"/>
      <c r="R442" s="84">
        <f t="shared" si="15"/>
        <v>0</v>
      </c>
      <c r="S442" s="85" t="str">
        <f>IF(R442&gt;=91,"अ१",IF(R442&gt;=81,"अ२",IF(R442&gt;=71,"ब१",IF(R442&gt;=61,"ब२",IF(R442&gt;=51,"क१",IF(R442&gt;=41,"क२",IF(R442&gt;=33,"ड",IF(R442&gt;=21,"ई१",IF(R442&gt;=1,"ई२","")))))))))</f>
        <v/>
      </c>
      <c r="V442" s="68"/>
      <c r="W442" s="68"/>
      <c r="X442" s="68"/>
      <c r="Y442" s="68"/>
    </row>
    <row r="443" spans="2:25" ht="27.9" customHeight="1">
      <c r="B443" s="359">
        <v>9</v>
      </c>
      <c r="C443" s="361" t="s">
        <v>10</v>
      </c>
      <c r="D443" s="39" t="s">
        <v>63</v>
      </c>
      <c r="E443" s="80"/>
      <c r="F443" s="78">
        <f>Shashi!D$7</f>
        <v>20</v>
      </c>
      <c r="G443" s="78">
        <f>Shashi!E$7</f>
        <v>40</v>
      </c>
      <c r="H443" s="78">
        <f>Shashi!F$7</f>
        <v>20</v>
      </c>
      <c r="I443" s="78">
        <f>Shashi!G$7</f>
        <v>0</v>
      </c>
      <c r="J443" s="78">
        <f>Shashi!H$7</f>
        <v>0</v>
      </c>
      <c r="K443" s="78">
        <f>Shashi!I$7</f>
        <v>20</v>
      </c>
      <c r="L443" s="78">
        <f>Shashi!J$7</f>
        <v>0</v>
      </c>
      <c r="M443" s="78">
        <f>Shashi!K$7</f>
        <v>100</v>
      </c>
      <c r="N443" s="363"/>
      <c r="O443" s="364"/>
      <c r="P443" s="364"/>
      <c r="Q443" s="365"/>
      <c r="R443" s="82">
        <f t="shared" si="15"/>
        <v>100</v>
      </c>
      <c r="S443" s="83"/>
      <c r="V443" s="68"/>
      <c r="W443" s="68"/>
      <c r="X443" s="68"/>
      <c r="Y443" s="68"/>
    </row>
    <row r="444" spans="2:25" ht="27.9" customHeight="1" thickBot="1">
      <c r="B444" s="360"/>
      <c r="C444" s="362"/>
      <c r="D444" s="40" t="s">
        <v>64</v>
      </c>
      <c r="E444" s="81"/>
      <c r="F444" s="50">
        <f>VLOOKUP(S423,Shashi!$B$8:$Q$77,3,0)</f>
        <v>0</v>
      </c>
      <c r="G444" s="50">
        <f>VLOOKUP(S423,Shashi!$B$8:$Q$77,4,0)</f>
        <v>0</v>
      </c>
      <c r="H444" s="50">
        <f>VLOOKUP(S423,Shashi!$B$8:$Q$77,5,0)</f>
        <v>0</v>
      </c>
      <c r="I444" s="50">
        <f>VLOOKUP(S423,Shashi!$B$8:$Q$77,6,0)</f>
        <v>0</v>
      </c>
      <c r="J444" s="50">
        <f>VLOOKUP(S423,Shashi!$B$8:$Q$77,7,0)</f>
        <v>0</v>
      </c>
      <c r="K444" s="50">
        <f>VLOOKUP(S423,Shashi!$B$8:$Q$77,8,0)</f>
        <v>0</v>
      </c>
      <c r="L444" s="50">
        <f>VLOOKUP(S423,Shashi!$B$8:$Q$77,9,0)</f>
        <v>0</v>
      </c>
      <c r="M444" s="50">
        <f>VLOOKUP(S423,Shashi!$B$8:$Q$77,10,0)</f>
        <v>0</v>
      </c>
      <c r="N444" s="366"/>
      <c r="O444" s="367"/>
      <c r="P444" s="367"/>
      <c r="Q444" s="368"/>
      <c r="R444" s="84">
        <f t="shared" si="15"/>
        <v>0</v>
      </c>
      <c r="S444" s="85" t="str">
        <f>IF(R444&gt;=91,"अ१",IF(R444&gt;=81,"अ२",IF(R444&gt;=71,"ब१",IF(R444&gt;=61,"ब२",IF(R444&gt;=51,"क१",IF(R444&gt;=41,"क२",IF(R444&gt;=33,"ड",IF(R444&gt;=21,"ई१",IF(R444&gt;=1,"ई२","")))))))))</f>
        <v/>
      </c>
      <c r="V444" s="68"/>
      <c r="W444" s="68"/>
      <c r="X444" s="68"/>
      <c r="Y444" s="68"/>
    </row>
    <row r="445" spans="2:25" ht="27.9" customHeight="1" thickBot="1">
      <c r="B445" s="369"/>
      <c r="C445" s="370"/>
      <c r="D445" s="370"/>
      <c r="E445" s="370"/>
      <c r="F445" s="370"/>
      <c r="G445" s="370"/>
      <c r="H445" s="370"/>
      <c r="I445" s="370"/>
      <c r="J445" s="370"/>
      <c r="K445" s="370"/>
      <c r="L445" s="370"/>
      <c r="M445" s="370"/>
      <c r="N445" s="370"/>
      <c r="O445" s="370"/>
      <c r="P445" s="370"/>
      <c r="Q445" s="370"/>
      <c r="R445" s="370"/>
      <c r="S445" s="371"/>
      <c r="V445" s="68"/>
      <c r="W445" s="68"/>
      <c r="X445" s="68"/>
      <c r="Y445" s="68"/>
    </row>
    <row r="446" spans="2:25" ht="27.9" customHeight="1">
      <c r="B446" s="41"/>
      <c r="C446" s="42"/>
      <c r="D446" s="43"/>
      <c r="N446" s="45"/>
      <c r="O446" s="45"/>
      <c r="P446" s="45"/>
      <c r="Q446" s="45"/>
      <c r="S446" s="46"/>
      <c r="V446" s="68"/>
      <c r="W446" s="68"/>
      <c r="X446" s="68"/>
      <c r="Y446" s="68"/>
    </row>
    <row r="447" spans="2:25" ht="27.9" customHeight="1">
      <c r="B447" s="372" t="s">
        <v>66</v>
      </c>
      <c r="C447" s="373"/>
      <c r="D447" s="373"/>
      <c r="E447" s="373"/>
      <c r="F447" s="373"/>
      <c r="G447" s="374" t="s">
        <v>67</v>
      </c>
      <c r="H447" s="374"/>
      <c r="I447" s="374"/>
      <c r="J447" s="374"/>
      <c r="K447" s="374"/>
      <c r="L447" s="374"/>
      <c r="M447" s="374"/>
      <c r="N447" s="375" t="s">
        <v>68</v>
      </c>
      <c r="O447" s="375"/>
      <c r="P447" s="375"/>
      <c r="Q447" s="375"/>
      <c r="R447" s="375"/>
      <c r="S447" s="376"/>
      <c r="V447" s="68"/>
      <c r="W447" s="68"/>
      <c r="X447" s="68"/>
      <c r="Y447" s="68"/>
    </row>
    <row r="448" spans="2:25" ht="27.9" customHeight="1" thickBot="1">
      <c r="B448" s="377" t="str">
        <f>students!$G$4</f>
        <v xml:space="preserve">श्री. सागर दत्तात्रय शिंदे </v>
      </c>
      <c r="C448" s="378"/>
      <c r="D448" s="378"/>
      <c r="E448" s="378"/>
      <c r="F448" s="378"/>
      <c r="G448" s="379"/>
      <c r="H448" s="379"/>
      <c r="I448" s="379"/>
      <c r="J448" s="379"/>
      <c r="K448" s="379"/>
      <c r="L448" s="379"/>
      <c r="M448" s="379"/>
      <c r="N448" s="380"/>
      <c r="O448" s="380"/>
      <c r="P448" s="380"/>
      <c r="Q448" s="380"/>
      <c r="R448" s="380"/>
      <c r="S448" s="381"/>
      <c r="V448" s="68"/>
      <c r="W448" s="68"/>
      <c r="X448" s="68"/>
      <c r="Y448" s="68"/>
    </row>
    <row r="449" spans="2:25" ht="26.25" customHeight="1">
      <c r="B449" s="402" t="s">
        <v>718</v>
      </c>
      <c r="C449" s="402"/>
      <c r="D449" s="402"/>
      <c r="E449" s="402"/>
      <c r="F449" s="402"/>
      <c r="G449" s="402"/>
      <c r="H449" s="402"/>
      <c r="I449" s="402"/>
      <c r="J449" s="402"/>
      <c r="K449" s="402"/>
      <c r="L449" s="402"/>
      <c r="M449" s="402"/>
      <c r="N449" s="402"/>
      <c r="O449" s="402"/>
      <c r="P449" s="402"/>
      <c r="Q449" s="402"/>
      <c r="R449" s="402"/>
      <c r="S449" s="402"/>
      <c r="V449" s="68"/>
      <c r="W449" s="68"/>
      <c r="X449" s="68"/>
      <c r="Y449" s="68"/>
    </row>
    <row r="450" spans="2:25" ht="24.75" customHeight="1" thickBot="1">
      <c r="B450" s="403" t="s">
        <v>52</v>
      </c>
      <c r="C450" s="403"/>
      <c r="D450" s="403"/>
      <c r="E450" s="404">
        <f>VLOOKUP(S451,students!$B$8:$D$57,3,0)</f>
        <v>0</v>
      </c>
      <c r="F450" s="405"/>
      <c r="G450" s="405"/>
      <c r="H450" s="405"/>
      <c r="I450" s="405"/>
      <c r="J450" s="405"/>
      <c r="K450" s="405"/>
      <c r="L450" s="405"/>
      <c r="M450" s="405"/>
      <c r="N450" s="405"/>
      <c r="O450" s="405"/>
      <c r="P450" s="406" t="s">
        <v>28</v>
      </c>
      <c r="Q450" s="406"/>
      <c r="R450" s="406" t="str">
        <f>students!$M$2</f>
        <v>पहिली</v>
      </c>
      <c r="S450" s="406"/>
      <c r="V450" s="68"/>
      <c r="W450" s="68"/>
      <c r="X450" s="68"/>
      <c r="Y450" s="68"/>
    </row>
    <row r="451" spans="2:25" ht="19.5" customHeight="1" thickBot="1">
      <c r="B451" s="407"/>
      <c r="C451" s="407"/>
      <c r="D451" s="408"/>
      <c r="E451" s="408"/>
      <c r="F451" s="47"/>
      <c r="G451" s="47"/>
      <c r="H451" s="409" t="s">
        <v>33</v>
      </c>
      <c r="I451" s="409"/>
      <c r="J451" s="409"/>
      <c r="K451" s="409"/>
      <c r="L451" s="409"/>
      <c r="M451" s="405">
        <f>[3]students!Y450</f>
        <v>0</v>
      </c>
      <c r="N451" s="405"/>
      <c r="O451" s="405"/>
      <c r="P451" s="406" t="s">
        <v>53</v>
      </c>
      <c r="Q451" s="406"/>
      <c r="R451" s="406"/>
      <c r="S451" s="77">
        <v>17</v>
      </c>
      <c r="V451" s="68"/>
      <c r="W451" s="68"/>
      <c r="X451" s="68"/>
      <c r="Y451" s="68"/>
    </row>
    <row r="452" spans="2:25" ht="21" customHeight="1">
      <c r="B452" s="382" t="s">
        <v>37</v>
      </c>
      <c r="C452" s="361" t="s">
        <v>54</v>
      </c>
      <c r="D452" s="361"/>
      <c r="E452" s="385" t="s">
        <v>55</v>
      </c>
      <c r="F452" s="386"/>
      <c r="G452" s="386"/>
      <c r="H452" s="386"/>
      <c r="I452" s="386"/>
      <c r="J452" s="386"/>
      <c r="K452" s="386"/>
      <c r="L452" s="386"/>
      <c r="M452" s="387"/>
      <c r="N452" s="388" t="s">
        <v>56</v>
      </c>
      <c r="O452" s="389"/>
      <c r="P452" s="389"/>
      <c r="Q452" s="390"/>
      <c r="R452" s="394" t="s">
        <v>69</v>
      </c>
      <c r="S452" s="397" t="s">
        <v>57</v>
      </c>
      <c r="V452" s="68"/>
      <c r="W452" s="68"/>
      <c r="X452" s="68"/>
      <c r="Y452" s="68"/>
    </row>
    <row r="453" spans="2:25" s="1" customFormat="1" ht="73.5" customHeight="1">
      <c r="B453" s="383"/>
      <c r="C453" s="384"/>
      <c r="D453" s="384"/>
      <c r="E453" s="48" t="s">
        <v>58</v>
      </c>
      <c r="F453" s="48" t="s">
        <v>15</v>
      </c>
      <c r="G453" s="48" t="s">
        <v>59</v>
      </c>
      <c r="H453" s="48" t="s">
        <v>17</v>
      </c>
      <c r="I453" s="48" t="s">
        <v>18</v>
      </c>
      <c r="J453" s="48" t="s">
        <v>19</v>
      </c>
      <c r="K453" s="48" t="s">
        <v>20</v>
      </c>
      <c r="L453" s="48" t="s">
        <v>21</v>
      </c>
      <c r="M453" s="49"/>
      <c r="N453" s="391"/>
      <c r="O453" s="392"/>
      <c r="P453" s="392"/>
      <c r="Q453" s="393"/>
      <c r="R453" s="395"/>
      <c r="S453" s="398"/>
      <c r="V453" s="68"/>
      <c r="W453" s="68"/>
      <c r="X453" s="68"/>
      <c r="Y453" s="68"/>
    </row>
    <row r="454" spans="2:25" ht="27.9" customHeight="1" thickBot="1">
      <c r="B454" s="5"/>
      <c r="C454" s="400" t="s">
        <v>60</v>
      </c>
      <c r="D454" s="401"/>
      <c r="E454" s="51">
        <v>1</v>
      </c>
      <c r="F454" s="51">
        <v>2</v>
      </c>
      <c r="G454" s="51">
        <v>3</v>
      </c>
      <c r="H454" s="51">
        <v>4</v>
      </c>
      <c r="I454" s="51">
        <v>5</v>
      </c>
      <c r="J454" s="51">
        <v>6</v>
      </c>
      <c r="K454" s="51">
        <v>7</v>
      </c>
      <c r="L454" s="51">
        <v>8</v>
      </c>
      <c r="M454" s="50" t="s">
        <v>22</v>
      </c>
      <c r="N454" s="50" t="s">
        <v>23</v>
      </c>
      <c r="O454" s="50" t="s">
        <v>61</v>
      </c>
      <c r="P454" s="50" t="s">
        <v>25</v>
      </c>
      <c r="Q454" s="50" t="s">
        <v>62</v>
      </c>
      <c r="R454" s="396"/>
      <c r="S454" s="399"/>
      <c r="V454" s="68"/>
      <c r="W454" s="68"/>
      <c r="X454" s="68"/>
      <c r="Y454" s="68"/>
    </row>
    <row r="455" spans="2:25" ht="27.9" customHeight="1">
      <c r="B455" s="359">
        <v>1</v>
      </c>
      <c r="C455" s="361" t="s">
        <v>2</v>
      </c>
      <c r="D455" s="39" t="s">
        <v>63</v>
      </c>
      <c r="E455" s="80"/>
      <c r="F455" s="78">
        <f>Marathi!D$7</f>
        <v>15</v>
      </c>
      <c r="G455" s="78">
        <f>Marathi!E$7</f>
        <v>15</v>
      </c>
      <c r="H455" s="78">
        <f>Marathi!F$7</f>
        <v>15</v>
      </c>
      <c r="I455" s="78">
        <f>Marathi!G$7</f>
        <v>0</v>
      </c>
      <c r="J455" s="78">
        <f>Marathi!H$7</f>
        <v>15</v>
      </c>
      <c r="K455" s="78">
        <f>Marathi!I$7</f>
        <v>10</v>
      </c>
      <c r="L455" s="78">
        <f>Marathi!J$7</f>
        <v>0</v>
      </c>
      <c r="M455" s="78">
        <f>Marathi!K$7</f>
        <v>70</v>
      </c>
      <c r="N455" s="78">
        <f>Marathi!L$7</f>
        <v>5</v>
      </c>
      <c r="O455" s="78">
        <f>Marathi!M$7</f>
        <v>5</v>
      </c>
      <c r="P455" s="78">
        <f>Marathi!N$7</f>
        <v>20</v>
      </c>
      <c r="Q455" s="78">
        <f>Marathi!O$7</f>
        <v>30</v>
      </c>
      <c r="R455" s="78">
        <f>Marathi!P$7</f>
        <v>100</v>
      </c>
      <c r="S455" s="78">
        <f>Marathi!Q$7</f>
        <v>0</v>
      </c>
      <c r="V455" s="68"/>
      <c r="W455" s="68"/>
      <c r="X455" s="68"/>
      <c r="Y455" s="68"/>
    </row>
    <row r="456" spans="2:25" ht="27.9" customHeight="1" thickBot="1">
      <c r="B456" s="360"/>
      <c r="C456" s="362"/>
      <c r="D456" s="40" t="s">
        <v>64</v>
      </c>
      <c r="E456" s="81"/>
      <c r="F456" s="50">
        <f>VLOOKUP(S451,Marathi!$B$8:$Q$77,3,0)</f>
        <v>0</v>
      </c>
      <c r="G456" s="50">
        <f>VLOOKUP(S451,Marathi!$B$8:$Q$77,4,0)</f>
        <v>0</v>
      </c>
      <c r="H456" s="50">
        <f>VLOOKUP(S451,Marathi!$B$8:$Q$77,5,0)</f>
        <v>0</v>
      </c>
      <c r="I456" s="50">
        <f>VLOOKUP(S451,Marathi!$B$8:$Q$77,6,0)</f>
        <v>0</v>
      </c>
      <c r="J456" s="50">
        <f>VLOOKUP(S451,Marathi!$B$8:$Q$77,7,0)</f>
        <v>0</v>
      </c>
      <c r="K456" s="50">
        <f>VLOOKUP(S451,Marathi!$B$8:$Q$77,8,0)</f>
        <v>0</v>
      </c>
      <c r="L456" s="50">
        <f>VLOOKUP(S451,Marathi!$B$8:$Q$77,9,0)</f>
        <v>0</v>
      </c>
      <c r="M456" s="50">
        <f>VLOOKUP(S451,Marathi!$B$8:$Q$77,10,0)</f>
        <v>0</v>
      </c>
      <c r="N456" s="50">
        <f>VLOOKUP(S451,Marathi!$B$8:$Q$77,11,0)</f>
        <v>0</v>
      </c>
      <c r="O456" s="50">
        <f>VLOOKUP(S451,Marathi!$B$8:$Q$77,12,0)</f>
        <v>0</v>
      </c>
      <c r="P456" s="50">
        <f>VLOOKUP(S451,Marathi!$B$8:$Q$77,13,0)</f>
        <v>0</v>
      </c>
      <c r="Q456" s="50">
        <f>VLOOKUP(S451,Marathi!$B$8:$Q$77,14,0)</f>
        <v>0</v>
      </c>
      <c r="R456" s="79">
        <f>VLOOKUP(S451,Marathi!$B$8:$Q$77,15,0)</f>
        <v>0</v>
      </c>
      <c r="S456" s="79">
        <f>VLOOKUP(S451,Marathi!$B$8:$Q$77,16,0)</f>
        <v>0</v>
      </c>
      <c r="V456" s="68"/>
      <c r="W456" s="68"/>
      <c r="X456" s="68"/>
      <c r="Y456" s="68"/>
    </row>
    <row r="457" spans="2:25" ht="27.9" customHeight="1">
      <c r="B457" s="359">
        <v>2</v>
      </c>
      <c r="C457" s="361" t="s">
        <v>3</v>
      </c>
      <c r="D457" s="39" t="s">
        <v>63</v>
      </c>
      <c r="E457" s="80"/>
      <c r="F457" s="78">
        <f>Hindi!D$7</f>
        <v>15</v>
      </c>
      <c r="G457" s="78">
        <f>Hindi!E$7</f>
        <v>15</v>
      </c>
      <c r="H457" s="78">
        <f>Hindi!F$7</f>
        <v>15</v>
      </c>
      <c r="I457" s="78">
        <f>Hindi!G$7</f>
        <v>0</v>
      </c>
      <c r="J457" s="78">
        <f>Hindi!H$7</f>
        <v>15</v>
      </c>
      <c r="K457" s="78">
        <f>Hindi!I$7</f>
        <v>10</v>
      </c>
      <c r="L457" s="78">
        <f>Hindi!J$7</f>
        <v>0</v>
      </c>
      <c r="M457" s="78">
        <f>Hindi!K$7</f>
        <v>70</v>
      </c>
      <c r="N457" s="78">
        <f>Hindi!L$7</f>
        <v>5</v>
      </c>
      <c r="O457" s="78">
        <f>Hindi!M$7</f>
        <v>5</v>
      </c>
      <c r="P457" s="78">
        <f>Hindi!N$7</f>
        <v>20</v>
      </c>
      <c r="Q457" s="78">
        <f>Hindi!O$7</f>
        <v>30</v>
      </c>
      <c r="R457" s="78">
        <f>Hindi!P$7</f>
        <v>100</v>
      </c>
      <c r="S457" s="78">
        <f>Hindi!Q$7</f>
        <v>0</v>
      </c>
      <c r="V457" s="68"/>
      <c r="W457" s="68"/>
      <c r="X457" s="68"/>
      <c r="Y457" s="68"/>
    </row>
    <row r="458" spans="2:25" ht="27.9" customHeight="1" thickBot="1">
      <c r="B458" s="360"/>
      <c r="C458" s="362"/>
      <c r="D458" s="40" t="s">
        <v>64</v>
      </c>
      <c r="E458" s="81"/>
      <c r="F458" s="50">
        <f>VLOOKUP(S451,Hindi!$B$8:$Q$77,3,0)</f>
        <v>0</v>
      </c>
      <c r="G458" s="50">
        <f>VLOOKUP(S451,Hindi!$B$8:$Q$77,4,0)</f>
        <v>0</v>
      </c>
      <c r="H458" s="50">
        <f>VLOOKUP(S451,Hindi!$B$8:$Q$77,5,0)</f>
        <v>0</v>
      </c>
      <c r="I458" s="50">
        <f>VLOOKUP(S451,Hindi!$B$8:$Q$77,6,0)</f>
        <v>0</v>
      </c>
      <c r="J458" s="50">
        <f>VLOOKUP(S451,Hindi!$B$8:$Q$77,7,0)</f>
        <v>0</v>
      </c>
      <c r="K458" s="50">
        <f>VLOOKUP(S451,Hindi!$B$8:$Q$77,8,0)</f>
        <v>0</v>
      </c>
      <c r="L458" s="50">
        <f>VLOOKUP(S451,Hindi!$B$8:$Q$77,9,0)</f>
        <v>0</v>
      </c>
      <c r="M458" s="50">
        <f>VLOOKUP(S451,Hindi!$B$8:$Q$77,10,0)</f>
        <v>0</v>
      </c>
      <c r="N458" s="50">
        <f>VLOOKUP(S451,Hindi!$B$8:$Q$77,11,0)</f>
        <v>0</v>
      </c>
      <c r="O458" s="50">
        <f>VLOOKUP(S451,Hindi!$B$8:$Q$77,12,0)</f>
        <v>0</v>
      </c>
      <c r="P458" s="50">
        <f>VLOOKUP(S451,Hindi!$B$8:$Q$77,13,0)</f>
        <v>0</v>
      </c>
      <c r="Q458" s="50">
        <f>VLOOKUP(S451,Hindi!$B$8:$Q$77,14,0)</f>
        <v>0</v>
      </c>
      <c r="R458" s="79">
        <f>VLOOKUP(S451,Hindi!$B$8:$Q$77,15,0)</f>
        <v>0</v>
      </c>
      <c r="S458" s="50">
        <f>VLOOKUP(S451,Hindi!$B$8:$Q$77,16,0)</f>
        <v>0</v>
      </c>
      <c r="V458" s="68"/>
      <c r="W458" s="68"/>
      <c r="X458" s="68"/>
      <c r="Y458" s="68"/>
    </row>
    <row r="459" spans="2:25" ht="27.9" customHeight="1">
      <c r="B459" s="359">
        <v>3</v>
      </c>
      <c r="C459" s="361" t="s">
        <v>4</v>
      </c>
      <c r="D459" s="39" t="s">
        <v>63</v>
      </c>
      <c r="E459" s="80"/>
      <c r="F459" s="78">
        <f>English!D$7</f>
        <v>15</v>
      </c>
      <c r="G459" s="78">
        <f>English!E$7</f>
        <v>15</v>
      </c>
      <c r="H459" s="78">
        <f>English!F$7</f>
        <v>15</v>
      </c>
      <c r="I459" s="78">
        <f>English!G$7</f>
        <v>0</v>
      </c>
      <c r="J459" s="78">
        <f>English!H$7</f>
        <v>15</v>
      </c>
      <c r="K459" s="78">
        <f>English!I$7</f>
        <v>10</v>
      </c>
      <c r="L459" s="78">
        <f>English!J$7</f>
        <v>0</v>
      </c>
      <c r="M459" s="78">
        <f>English!K$7</f>
        <v>70</v>
      </c>
      <c r="N459" s="78">
        <f>English!L$7</f>
        <v>5</v>
      </c>
      <c r="O459" s="78">
        <f>English!M$7</f>
        <v>5</v>
      </c>
      <c r="P459" s="78">
        <f>English!N$7</f>
        <v>20</v>
      </c>
      <c r="Q459" s="78">
        <f>English!O$7</f>
        <v>30</v>
      </c>
      <c r="R459" s="78">
        <f>English!P$7</f>
        <v>100</v>
      </c>
      <c r="S459" s="78">
        <f>English!Q$7</f>
        <v>0</v>
      </c>
      <c r="V459" s="68"/>
      <c r="W459" s="68"/>
      <c r="X459" s="68"/>
      <c r="Y459" s="68"/>
    </row>
    <row r="460" spans="2:25" ht="27.9" customHeight="1" thickBot="1">
      <c r="B460" s="360"/>
      <c r="C460" s="362"/>
      <c r="D460" s="40" t="s">
        <v>64</v>
      </c>
      <c r="E460" s="81"/>
      <c r="F460" s="50">
        <f>VLOOKUP(S451,English!$B$8:$Q$77,3,0)</f>
        <v>0</v>
      </c>
      <c r="G460" s="50">
        <f>VLOOKUP(S451,English!$B$8:$Q$77,4,0)</f>
        <v>0</v>
      </c>
      <c r="H460" s="50">
        <f>VLOOKUP(S451,English!$B$8:$Q$77,5,0)</f>
        <v>0</v>
      </c>
      <c r="I460" s="50">
        <f>VLOOKUP(S451,English!$B$8:$Q$77,6,0)</f>
        <v>0</v>
      </c>
      <c r="J460" s="50">
        <f>VLOOKUP(S451,English!$B$8:$Q$77,7,0)</f>
        <v>0</v>
      </c>
      <c r="K460" s="50">
        <f>VLOOKUP(S451,English!$B$8:$Q$77,8,0)</f>
        <v>0</v>
      </c>
      <c r="L460" s="50">
        <f>VLOOKUP(S451,English!$B$8:$Q$77,9,0)</f>
        <v>0</v>
      </c>
      <c r="M460" s="50">
        <f>VLOOKUP(S451,English!$B$8:$Q$77,10,0)</f>
        <v>0</v>
      </c>
      <c r="N460" s="50">
        <f>VLOOKUP(S451,English!$B$8:$Q$77,11,0)</f>
        <v>0</v>
      </c>
      <c r="O460" s="50">
        <f>VLOOKUP(S451,English!$B$8:$Q$77,12,0)</f>
        <v>0</v>
      </c>
      <c r="P460" s="50">
        <f>VLOOKUP(S451,English!$B$8:$Q$77,13,0)</f>
        <v>0</v>
      </c>
      <c r="Q460" s="50">
        <f>VLOOKUP(S451,English!$B$8:$Q$77,14,0)</f>
        <v>0</v>
      </c>
      <c r="R460" s="79">
        <f>VLOOKUP(S451,English!$B$8:$Q$77,15,0)</f>
        <v>0</v>
      </c>
      <c r="S460" s="50">
        <f>VLOOKUP(S451,English!$B$8:$Q$77,16,0)</f>
        <v>0</v>
      </c>
      <c r="V460" s="68"/>
      <c r="W460" s="68"/>
      <c r="X460" s="68"/>
      <c r="Y460" s="68"/>
    </row>
    <row r="461" spans="2:25" ht="27.9" customHeight="1">
      <c r="B461" s="359">
        <v>4</v>
      </c>
      <c r="C461" s="361" t="s">
        <v>5</v>
      </c>
      <c r="D461" s="39" t="s">
        <v>63</v>
      </c>
      <c r="E461" s="80"/>
      <c r="F461" s="78">
        <f>Maths!D$7</f>
        <v>15</v>
      </c>
      <c r="G461" s="78">
        <f>Maths!E$7</f>
        <v>15</v>
      </c>
      <c r="H461" s="78">
        <f>Maths!F$7</f>
        <v>15</v>
      </c>
      <c r="I461" s="78">
        <f>Maths!G$7</f>
        <v>0</v>
      </c>
      <c r="J461" s="78">
        <f>Maths!H$7</f>
        <v>15</v>
      </c>
      <c r="K461" s="78">
        <f>Maths!I$7</f>
        <v>10</v>
      </c>
      <c r="L461" s="78">
        <f>Maths!J$7</f>
        <v>0</v>
      </c>
      <c r="M461" s="78">
        <f>Maths!K$7</f>
        <v>70</v>
      </c>
      <c r="N461" s="78">
        <f>Maths!L$7</f>
        <v>5</v>
      </c>
      <c r="O461" s="78">
        <f>Maths!M$7</f>
        <v>5</v>
      </c>
      <c r="P461" s="78">
        <f>Maths!N$7</f>
        <v>20</v>
      </c>
      <c r="Q461" s="78">
        <f>Maths!O$7</f>
        <v>30</v>
      </c>
      <c r="R461" s="78">
        <f>Maths!P$7</f>
        <v>100</v>
      </c>
      <c r="S461" s="78">
        <f>Maths!Q$7</f>
        <v>0</v>
      </c>
      <c r="V461" s="68"/>
      <c r="W461" s="68"/>
      <c r="X461" s="68"/>
      <c r="Y461" s="68"/>
    </row>
    <row r="462" spans="2:25" ht="27.9" customHeight="1" thickBot="1">
      <c r="B462" s="360"/>
      <c r="C462" s="362"/>
      <c r="D462" s="40" t="s">
        <v>64</v>
      </c>
      <c r="E462" s="81"/>
      <c r="F462" s="50">
        <f>VLOOKUP(S451,Maths!$B$8:$Q$77,3,0)</f>
        <v>0</v>
      </c>
      <c r="G462" s="50">
        <f>VLOOKUP(S451,Maths!$B$8:$Q$77,4,0)</f>
        <v>0</v>
      </c>
      <c r="H462" s="50">
        <f>VLOOKUP(S451,Maths!$B$8:$Q$77,5,0)</f>
        <v>0</v>
      </c>
      <c r="I462" s="50">
        <f>VLOOKUP(S451,Maths!$B$8:$Q$77,6,0)</f>
        <v>0</v>
      </c>
      <c r="J462" s="50">
        <f>VLOOKUP(S451,Maths!$B$8:$Q$77,7,0)</f>
        <v>0</v>
      </c>
      <c r="K462" s="50">
        <f>VLOOKUP(S451,Maths!$B$8:$Q$77,8,0)</f>
        <v>0</v>
      </c>
      <c r="L462" s="50">
        <f>VLOOKUP(S451,Maths!$B$8:$Q$77,9,0)</f>
        <v>0</v>
      </c>
      <c r="M462" s="50">
        <f>VLOOKUP(S451,Maths!$B$8:$Q$77,10,0)</f>
        <v>0</v>
      </c>
      <c r="N462" s="50">
        <f>VLOOKUP(S451,Maths!$B$8:$Q$77,11,0)</f>
        <v>0</v>
      </c>
      <c r="O462" s="50">
        <f>VLOOKUP(S451,Maths!$B$8:$Q$77,12,0)</f>
        <v>0</v>
      </c>
      <c r="P462" s="50">
        <f>VLOOKUP(S451,Maths!$B$8:$Q$77,13,0)</f>
        <v>0</v>
      </c>
      <c r="Q462" s="50">
        <f>VLOOKUP(S451,Maths!$B$8:$Q$77,14,0)</f>
        <v>0</v>
      </c>
      <c r="R462" s="79">
        <f>VLOOKUP(S451,Maths!$B$8:$Q$77,15,0)</f>
        <v>0</v>
      </c>
      <c r="S462" s="50">
        <f>VLOOKUP(S451,Maths!$B$8:$Q$77,16,0)</f>
        <v>0</v>
      </c>
      <c r="V462" s="68"/>
      <c r="W462" s="68"/>
      <c r="X462" s="68"/>
      <c r="Y462" s="68"/>
    </row>
    <row r="463" spans="2:25" ht="27.9" customHeight="1">
      <c r="B463" s="359">
        <v>5</v>
      </c>
      <c r="C463" s="361" t="s">
        <v>6</v>
      </c>
      <c r="D463" s="39" t="s">
        <v>63</v>
      </c>
      <c r="E463" s="80"/>
      <c r="F463" s="78">
        <f>Sci!D$7</f>
        <v>15</v>
      </c>
      <c r="G463" s="78">
        <f>Sci!E$7</f>
        <v>15</v>
      </c>
      <c r="H463" s="78">
        <f>Sci!F$7</f>
        <v>15</v>
      </c>
      <c r="I463" s="78">
        <f>Sci!G$7</f>
        <v>0</v>
      </c>
      <c r="J463" s="78">
        <f>Sci!H$7</f>
        <v>15</v>
      </c>
      <c r="K463" s="78">
        <f>Sci!I$7</f>
        <v>10</v>
      </c>
      <c r="L463" s="78">
        <f>Sci!J$7</f>
        <v>0</v>
      </c>
      <c r="M463" s="78">
        <f>Sci!K$7</f>
        <v>70</v>
      </c>
      <c r="N463" s="78">
        <f>Sci!L$7</f>
        <v>5</v>
      </c>
      <c r="O463" s="78">
        <f>Sci!M$7</f>
        <v>5</v>
      </c>
      <c r="P463" s="78">
        <f>Sci!N$7</f>
        <v>20</v>
      </c>
      <c r="Q463" s="78">
        <f>Sci!O$7</f>
        <v>30</v>
      </c>
      <c r="R463" s="78">
        <f>Sci!P$7</f>
        <v>100</v>
      </c>
      <c r="S463" s="78">
        <f>Sci!Q$7</f>
        <v>0</v>
      </c>
      <c r="V463" s="68"/>
      <c r="W463" s="68"/>
      <c r="X463" s="68"/>
      <c r="Y463" s="68"/>
    </row>
    <row r="464" spans="2:25" ht="27.9" customHeight="1" thickBot="1">
      <c r="B464" s="360"/>
      <c r="C464" s="362"/>
      <c r="D464" s="40" t="s">
        <v>64</v>
      </c>
      <c r="E464" s="81"/>
      <c r="F464" s="50">
        <f>VLOOKUP(S451,Sci!$B$8:$Q$77,3,0)</f>
        <v>0</v>
      </c>
      <c r="G464" s="50">
        <f>VLOOKUP(S451,Sci!$B$8:$Q$77,4,0)</f>
        <v>0</v>
      </c>
      <c r="H464" s="50">
        <f>VLOOKUP(S451,Sci!$B$8:$Q$77,5,0)</f>
        <v>0</v>
      </c>
      <c r="I464" s="50">
        <f>VLOOKUP(S451,Sci!$B$8:$Q$77,6,0)</f>
        <v>0</v>
      </c>
      <c r="J464" s="50">
        <f>VLOOKUP(S451,Sci!$B$8:$Q$77,7,0)</f>
        <v>0</v>
      </c>
      <c r="K464" s="50">
        <f>VLOOKUP(S451,Sci!$B$8:$Q$77,8,0)</f>
        <v>0</v>
      </c>
      <c r="L464" s="50">
        <f>VLOOKUP(S451,Sci!$B$8:$Q$77,9,0)</f>
        <v>0</v>
      </c>
      <c r="M464" s="50">
        <f>VLOOKUP(S451,Sci!$B$8:$Q$77,10,0)</f>
        <v>0</v>
      </c>
      <c r="N464" s="50">
        <f>VLOOKUP(S451,Sci!$B$8:$Q$77,11,0)</f>
        <v>0</v>
      </c>
      <c r="O464" s="50">
        <f>VLOOKUP(S451,Sci!$B$8:$Q$77,12,0)</f>
        <v>0</v>
      </c>
      <c r="P464" s="50">
        <f>VLOOKUP(S451,Sci!$B$8:$Q$77,13,0)</f>
        <v>0</v>
      </c>
      <c r="Q464" s="50">
        <f>VLOOKUP(S451,Sci!$B$8:$Q$77,14,0)</f>
        <v>0</v>
      </c>
      <c r="R464" s="79">
        <f>VLOOKUP(S451,Sci!$B$8:$Q$77,15,0)</f>
        <v>0</v>
      </c>
      <c r="S464" s="50">
        <f>VLOOKUP(S451,Sci!$B$8:$Q$77,16,0)</f>
        <v>0</v>
      </c>
      <c r="V464" s="68"/>
      <c r="W464" s="68"/>
      <c r="X464" s="68"/>
      <c r="Y464" s="68"/>
    </row>
    <row r="465" spans="2:25" ht="27.9" customHeight="1">
      <c r="B465" s="359">
        <v>6</v>
      </c>
      <c r="C465" s="361" t="s">
        <v>7</v>
      </c>
      <c r="D465" s="39" t="s">
        <v>63</v>
      </c>
      <c r="E465" s="80"/>
      <c r="F465" s="78">
        <f>Sco!D$7</f>
        <v>15</v>
      </c>
      <c r="G465" s="78">
        <f>Sco!E$7</f>
        <v>15</v>
      </c>
      <c r="H465" s="78">
        <f>Sco!F$7</f>
        <v>15</v>
      </c>
      <c r="I465" s="78">
        <f>Sco!G$7</f>
        <v>0</v>
      </c>
      <c r="J465" s="78">
        <f>Sco!H$7</f>
        <v>15</v>
      </c>
      <c r="K465" s="78">
        <f>Sco!I$7</f>
        <v>10</v>
      </c>
      <c r="L465" s="78">
        <f>Sco!J$7</f>
        <v>0</v>
      </c>
      <c r="M465" s="78">
        <f>Sco!K$7</f>
        <v>70</v>
      </c>
      <c r="N465" s="78">
        <f>Sco!L$7</f>
        <v>5</v>
      </c>
      <c r="O465" s="78">
        <f>Sco!M$7</f>
        <v>5</v>
      </c>
      <c r="P465" s="78">
        <f>Sco!N$7</f>
        <v>20</v>
      </c>
      <c r="Q465" s="78">
        <f>Sco!O$7</f>
        <v>30</v>
      </c>
      <c r="R465" s="78">
        <f>Sco!P$7</f>
        <v>100</v>
      </c>
      <c r="S465" s="78">
        <f>Sco!Q$7</f>
        <v>0</v>
      </c>
      <c r="V465" s="68"/>
      <c r="W465" s="68"/>
      <c r="X465" s="68"/>
      <c r="Y465" s="68"/>
    </row>
    <row r="466" spans="2:25" ht="27.9" customHeight="1" thickBot="1">
      <c r="B466" s="360"/>
      <c r="C466" s="362"/>
      <c r="D466" s="40" t="s">
        <v>64</v>
      </c>
      <c r="E466" s="81"/>
      <c r="F466" s="50">
        <f>VLOOKUP(S451,Sco!$B$8:$Q$77,3,0)</f>
        <v>0</v>
      </c>
      <c r="G466" s="50">
        <f>VLOOKUP(S451,Sco!$B$8:$Q$77,4,0)</f>
        <v>0</v>
      </c>
      <c r="H466" s="50">
        <f>VLOOKUP(S451,Sco!$B$8:$Q$77,5,0)</f>
        <v>0</v>
      </c>
      <c r="I466" s="50">
        <f>VLOOKUP(S451,Sco!$B$8:$Q$77,6,0)</f>
        <v>0</v>
      </c>
      <c r="J466" s="50">
        <f>VLOOKUP(S451,Sco!$B$8:$Q$77,7,0)</f>
        <v>0</v>
      </c>
      <c r="K466" s="50">
        <f>VLOOKUP(S451,Sco!$B$8:$Q$77,8,0)</f>
        <v>0</v>
      </c>
      <c r="L466" s="50">
        <f>VLOOKUP(S451,Sco!$B$8:$Q$77,9,0)</f>
        <v>0</v>
      </c>
      <c r="M466" s="50">
        <f>VLOOKUP(S451,Sco!$B$8:$Q$77,10,0)</f>
        <v>0</v>
      </c>
      <c r="N466" s="50">
        <f>VLOOKUP(S451,Sco!$B$8:$Q$77,11,0)</f>
        <v>0</v>
      </c>
      <c r="O466" s="50">
        <f>VLOOKUP(S451,Sco!$B$8:$Q$77,12,0)</f>
        <v>0</v>
      </c>
      <c r="P466" s="50">
        <f>VLOOKUP(S451,Sco!$B$8:$Q$77,13,0)</f>
        <v>0</v>
      </c>
      <c r="Q466" s="50">
        <f>VLOOKUP(S451,Sco!$B$8:$Q$77,14,0)</f>
        <v>0</v>
      </c>
      <c r="R466" s="79">
        <f>VLOOKUP(S451,Sco!$B$8:$Q$77,15,0)</f>
        <v>0</v>
      </c>
      <c r="S466" s="50">
        <f>VLOOKUP(S451,Sco!$B$8:$Q$77,16,0)</f>
        <v>0</v>
      </c>
    </row>
    <row r="467" spans="2:25" ht="27.9" customHeight="1">
      <c r="B467" s="359">
        <v>7</v>
      </c>
      <c r="C467" s="361" t="s">
        <v>8</v>
      </c>
      <c r="D467" s="39" t="s">
        <v>63</v>
      </c>
      <c r="E467" s="80"/>
      <c r="F467" s="78">
        <f>Kala!D$7</f>
        <v>20</v>
      </c>
      <c r="G467" s="78">
        <f>Kala!E$7</f>
        <v>40</v>
      </c>
      <c r="H467" s="78">
        <f>Kala!F$7</f>
        <v>20</v>
      </c>
      <c r="I467" s="78">
        <f>Kala!G$7</f>
        <v>0</v>
      </c>
      <c r="J467" s="78">
        <f>Kala!H$7</f>
        <v>0</v>
      </c>
      <c r="K467" s="78">
        <f>Kala!I$7</f>
        <v>20</v>
      </c>
      <c r="L467" s="78">
        <f>Kala!J$7</f>
        <v>0</v>
      </c>
      <c r="M467" s="78">
        <f>Kala!K$7</f>
        <v>100</v>
      </c>
      <c r="N467" s="363"/>
      <c r="O467" s="364"/>
      <c r="P467" s="364"/>
      <c r="Q467" s="365"/>
      <c r="R467" s="82">
        <f t="shared" ref="R467:R472" si="16">M467</f>
        <v>100</v>
      </c>
      <c r="S467" s="83"/>
    </row>
    <row r="468" spans="2:25" ht="27.9" customHeight="1" thickBot="1">
      <c r="B468" s="360"/>
      <c r="C468" s="362"/>
      <c r="D468" s="40" t="s">
        <v>64</v>
      </c>
      <c r="E468" s="81"/>
      <c r="F468" s="50">
        <f>VLOOKUP(S451,Kala!$B$8:$Q$77,3,0)</f>
        <v>0</v>
      </c>
      <c r="G468" s="50">
        <f>VLOOKUP(S451,Kala!$B$8:$Q$77,4,0)</f>
        <v>0</v>
      </c>
      <c r="H468" s="50">
        <f>VLOOKUP(S451,Kala!$B$8:$Q$77,5,0)</f>
        <v>0</v>
      </c>
      <c r="I468" s="50">
        <f>VLOOKUP(S451,Kala!$B$8:$Q$77,6,0)</f>
        <v>0</v>
      </c>
      <c r="J468" s="50">
        <f>VLOOKUP(S451,Kala!$B$8:$Q$77,7,0)</f>
        <v>0</v>
      </c>
      <c r="K468" s="50">
        <f>VLOOKUP(S451,Kala!$B$8:$Q$77,8,0)</f>
        <v>0</v>
      </c>
      <c r="L468" s="50">
        <f>VLOOKUP(S451,Kala!$B$8:$Q$77,9,0)</f>
        <v>0</v>
      </c>
      <c r="M468" s="50">
        <f>VLOOKUP(S451,Kala!$B$8:$Q$77,10,0)</f>
        <v>0</v>
      </c>
      <c r="N468" s="366"/>
      <c r="O468" s="367"/>
      <c r="P468" s="367"/>
      <c r="Q468" s="368"/>
      <c r="R468" s="84">
        <f t="shared" si="16"/>
        <v>0</v>
      </c>
      <c r="S468" s="85" t="str">
        <f>IF(R468&gt;=91,"अ१",IF(R468&gt;=81,"अ२",IF(R468&gt;=71,"ब१",IF(R468&gt;=61,"ब२",IF(R468&gt;=51,"क१",IF(R468&gt;=41,"क२",IF(R468&gt;=33,"ड",IF(R468&gt;=21,"ई१",IF(R468&gt;=1,"ई२","")))))))))</f>
        <v/>
      </c>
    </row>
    <row r="469" spans="2:25" ht="27.9" customHeight="1">
      <c r="B469" s="359">
        <v>8</v>
      </c>
      <c r="C469" s="361" t="s">
        <v>9</v>
      </c>
      <c r="D469" s="39" t="s">
        <v>63</v>
      </c>
      <c r="E469" s="80"/>
      <c r="F469" s="78">
        <f>Karya!D$7</f>
        <v>20</v>
      </c>
      <c r="G469" s="78">
        <f>Karya!E$7</f>
        <v>40</v>
      </c>
      <c r="H469" s="78">
        <f>Karya!F$7</f>
        <v>20</v>
      </c>
      <c r="I469" s="78">
        <f>Karya!G$7</f>
        <v>0</v>
      </c>
      <c r="J469" s="78">
        <f>Karya!H$7</f>
        <v>0</v>
      </c>
      <c r="K469" s="78">
        <f>Karya!I$7</f>
        <v>20</v>
      </c>
      <c r="L469" s="78">
        <f>Karya!J$7</f>
        <v>0</v>
      </c>
      <c r="M469" s="78">
        <f>Karya!K$7</f>
        <v>100</v>
      </c>
      <c r="N469" s="363"/>
      <c r="O469" s="364"/>
      <c r="P469" s="364"/>
      <c r="Q469" s="365"/>
      <c r="R469" s="82">
        <f t="shared" si="16"/>
        <v>100</v>
      </c>
      <c r="S469" s="83"/>
    </row>
    <row r="470" spans="2:25" ht="27.9" customHeight="1" thickBot="1">
      <c r="B470" s="360"/>
      <c r="C470" s="362"/>
      <c r="D470" s="40" t="s">
        <v>64</v>
      </c>
      <c r="E470" s="81"/>
      <c r="F470" s="50">
        <f>VLOOKUP(S451,Karya!$B$8:$Q$77,3,0)</f>
        <v>0</v>
      </c>
      <c r="G470" s="50">
        <f>VLOOKUP(S451,Karya!$B$8:$Q$77,4,0)</f>
        <v>0</v>
      </c>
      <c r="H470" s="50">
        <f>VLOOKUP(S451,Karya!$B$8:$Q$77,5,0)</f>
        <v>0</v>
      </c>
      <c r="I470" s="50">
        <f>VLOOKUP(S451,Karya!$B$8:$Q$77,6,0)</f>
        <v>0</v>
      </c>
      <c r="J470" s="50">
        <f>VLOOKUP(S451,Karya!$B$8:$Q$77,7,0)</f>
        <v>0</v>
      </c>
      <c r="K470" s="50">
        <f>VLOOKUP(S451,Karya!$B$8:$Q$77,8,0)</f>
        <v>0</v>
      </c>
      <c r="L470" s="50">
        <f>VLOOKUP(S451,Karya!$B$8:$Q$77,9,0)</f>
        <v>0</v>
      </c>
      <c r="M470" s="50">
        <f>VLOOKUP(S451,Karya!$B$8:$Q$77,10,0)</f>
        <v>0</v>
      </c>
      <c r="N470" s="366"/>
      <c r="O470" s="367"/>
      <c r="P470" s="367"/>
      <c r="Q470" s="368"/>
      <c r="R470" s="84">
        <f t="shared" si="16"/>
        <v>0</v>
      </c>
      <c r="S470" s="85" t="str">
        <f>IF(R470&gt;=91,"अ१",IF(R470&gt;=81,"अ२",IF(R470&gt;=71,"ब१",IF(R470&gt;=61,"ब२",IF(R470&gt;=51,"क१",IF(R470&gt;=41,"क२",IF(R470&gt;=33,"ड",IF(R470&gt;=21,"ई१",IF(R470&gt;=1,"ई२","")))))))))</f>
        <v/>
      </c>
    </row>
    <row r="471" spans="2:25" ht="27.9" customHeight="1">
      <c r="B471" s="359">
        <v>9</v>
      </c>
      <c r="C471" s="361" t="s">
        <v>10</v>
      </c>
      <c r="D471" s="39" t="s">
        <v>63</v>
      </c>
      <c r="E471" s="80"/>
      <c r="F471" s="78">
        <f>Shashi!D$7</f>
        <v>20</v>
      </c>
      <c r="G471" s="78">
        <f>Shashi!E$7</f>
        <v>40</v>
      </c>
      <c r="H471" s="78">
        <f>Shashi!F$7</f>
        <v>20</v>
      </c>
      <c r="I471" s="78">
        <f>Shashi!G$7</f>
        <v>0</v>
      </c>
      <c r="J471" s="78">
        <f>Shashi!H$7</f>
        <v>0</v>
      </c>
      <c r="K471" s="78">
        <f>Shashi!I$7</f>
        <v>20</v>
      </c>
      <c r="L471" s="78">
        <f>Shashi!J$7</f>
        <v>0</v>
      </c>
      <c r="M471" s="78">
        <f>Shashi!K$7</f>
        <v>100</v>
      </c>
      <c r="N471" s="363"/>
      <c r="O471" s="364"/>
      <c r="P471" s="364"/>
      <c r="Q471" s="365"/>
      <c r="R471" s="82">
        <f t="shared" si="16"/>
        <v>100</v>
      </c>
      <c r="S471" s="83"/>
    </row>
    <row r="472" spans="2:25" ht="27.9" customHeight="1" thickBot="1">
      <c r="B472" s="360"/>
      <c r="C472" s="362"/>
      <c r="D472" s="40" t="s">
        <v>64</v>
      </c>
      <c r="E472" s="81"/>
      <c r="F472" s="50">
        <f>VLOOKUP(S451,Shashi!$B$8:$Q$77,3,0)</f>
        <v>0</v>
      </c>
      <c r="G472" s="50">
        <f>VLOOKUP(S451,Shashi!$B$8:$Q$77,4,0)</f>
        <v>0</v>
      </c>
      <c r="H472" s="50">
        <f>VLOOKUP(S451,Shashi!$B$8:$Q$77,5,0)</f>
        <v>0</v>
      </c>
      <c r="I472" s="50">
        <f>VLOOKUP(S451,Shashi!$B$8:$Q$77,6,0)</f>
        <v>0</v>
      </c>
      <c r="J472" s="50">
        <f>VLOOKUP(S451,Shashi!$B$8:$Q$77,7,0)</f>
        <v>0</v>
      </c>
      <c r="K472" s="50">
        <f>VLOOKUP(S451,Shashi!$B$8:$Q$77,8,0)</f>
        <v>0</v>
      </c>
      <c r="L472" s="50">
        <f>VLOOKUP(S451,Shashi!$B$8:$Q$77,9,0)</f>
        <v>0</v>
      </c>
      <c r="M472" s="50">
        <f>VLOOKUP(S451,Shashi!$B$8:$Q$77,10,0)</f>
        <v>0</v>
      </c>
      <c r="N472" s="366"/>
      <c r="O472" s="367"/>
      <c r="P472" s="367"/>
      <c r="Q472" s="368"/>
      <c r="R472" s="84">
        <f t="shared" si="16"/>
        <v>0</v>
      </c>
      <c r="S472" s="85" t="str">
        <f>IF(R472&gt;=91,"अ१",IF(R472&gt;=81,"अ२",IF(R472&gt;=71,"ब१",IF(R472&gt;=61,"ब२",IF(R472&gt;=51,"क१",IF(R472&gt;=41,"क२",IF(R472&gt;=33,"ड",IF(R472&gt;=21,"ई१",IF(R472&gt;=1,"ई२","")))))))))</f>
        <v/>
      </c>
      <c r="V472" s="68"/>
      <c r="W472" s="68"/>
      <c r="X472" s="68"/>
      <c r="Y472" s="68"/>
    </row>
    <row r="473" spans="2:25" ht="27.9" customHeight="1" thickBot="1">
      <c r="B473" s="369"/>
      <c r="C473" s="370"/>
      <c r="D473" s="370"/>
      <c r="E473" s="370"/>
      <c r="F473" s="370"/>
      <c r="G473" s="370"/>
      <c r="H473" s="370"/>
      <c r="I473" s="370"/>
      <c r="J473" s="370"/>
      <c r="K473" s="370"/>
      <c r="L473" s="370"/>
      <c r="M473" s="370"/>
      <c r="N473" s="370"/>
      <c r="O473" s="370"/>
      <c r="P473" s="370"/>
      <c r="Q473" s="370"/>
      <c r="R473" s="370"/>
      <c r="S473" s="371"/>
      <c r="V473" s="68"/>
      <c r="W473" s="68"/>
      <c r="X473" s="68"/>
      <c r="Y473" s="68"/>
    </row>
    <row r="474" spans="2:25" ht="27.9" customHeight="1">
      <c r="B474" s="41"/>
      <c r="C474" s="42"/>
      <c r="D474" s="43"/>
      <c r="N474" s="45"/>
      <c r="O474" s="45"/>
      <c r="P474" s="45"/>
      <c r="Q474" s="45"/>
      <c r="S474" s="46"/>
      <c r="V474" s="68"/>
      <c r="W474" s="68"/>
      <c r="X474" s="68"/>
      <c r="Y474" s="68"/>
    </row>
    <row r="475" spans="2:25" ht="27.9" customHeight="1">
      <c r="B475" s="372" t="s">
        <v>66</v>
      </c>
      <c r="C475" s="373"/>
      <c r="D475" s="373"/>
      <c r="E475" s="373"/>
      <c r="F475" s="373"/>
      <c r="G475" s="374" t="s">
        <v>67</v>
      </c>
      <c r="H475" s="374"/>
      <c r="I475" s="374"/>
      <c r="J475" s="374"/>
      <c r="K475" s="374"/>
      <c r="L475" s="374"/>
      <c r="M475" s="374"/>
      <c r="N475" s="375" t="s">
        <v>68</v>
      </c>
      <c r="O475" s="375"/>
      <c r="P475" s="375"/>
      <c r="Q475" s="375"/>
      <c r="R475" s="375"/>
      <c r="S475" s="376"/>
      <c r="V475" s="68"/>
      <c r="W475" s="68"/>
      <c r="X475" s="68"/>
      <c r="Y475" s="68"/>
    </row>
    <row r="476" spans="2:25" ht="27.9" customHeight="1" thickBot="1">
      <c r="B476" s="377" t="str">
        <f>students!$G$4</f>
        <v xml:space="preserve">श्री. सागर दत्तात्रय शिंदे </v>
      </c>
      <c r="C476" s="378"/>
      <c r="D476" s="378"/>
      <c r="E476" s="378"/>
      <c r="F476" s="378"/>
      <c r="G476" s="379"/>
      <c r="H476" s="379"/>
      <c r="I476" s="379"/>
      <c r="J476" s="379"/>
      <c r="K476" s="379"/>
      <c r="L476" s="379"/>
      <c r="M476" s="379"/>
      <c r="N476" s="380"/>
      <c r="O476" s="380"/>
      <c r="P476" s="380"/>
      <c r="Q476" s="380"/>
      <c r="R476" s="380"/>
      <c r="S476" s="381"/>
      <c r="V476" s="68"/>
      <c r="W476" s="68"/>
      <c r="X476" s="68"/>
      <c r="Y476" s="68"/>
    </row>
    <row r="477" spans="2:25" ht="26.25" customHeight="1">
      <c r="B477" s="402" t="s">
        <v>718</v>
      </c>
      <c r="C477" s="402"/>
      <c r="D477" s="402"/>
      <c r="E477" s="402"/>
      <c r="F477" s="402"/>
      <c r="G477" s="402"/>
      <c r="H477" s="402"/>
      <c r="I477" s="402"/>
      <c r="J477" s="402"/>
      <c r="K477" s="402"/>
      <c r="L477" s="402"/>
      <c r="M477" s="402"/>
      <c r="N477" s="402"/>
      <c r="O477" s="402"/>
      <c r="P477" s="402"/>
      <c r="Q477" s="402"/>
      <c r="R477" s="402"/>
      <c r="S477" s="402"/>
      <c r="V477" s="68"/>
      <c r="W477" s="68"/>
      <c r="X477" s="68"/>
      <c r="Y477" s="68"/>
    </row>
    <row r="478" spans="2:25" ht="24.75" customHeight="1" thickBot="1">
      <c r="B478" s="403" t="s">
        <v>52</v>
      </c>
      <c r="C478" s="403"/>
      <c r="D478" s="403"/>
      <c r="E478" s="404">
        <f>VLOOKUP(S479,students!$B$8:$D$57,3,0)</f>
        <v>0</v>
      </c>
      <c r="F478" s="405"/>
      <c r="G478" s="405"/>
      <c r="H478" s="405"/>
      <c r="I478" s="405"/>
      <c r="J478" s="405"/>
      <c r="K478" s="405"/>
      <c r="L478" s="405"/>
      <c r="M478" s="405"/>
      <c r="N478" s="405"/>
      <c r="O478" s="405"/>
      <c r="P478" s="406" t="s">
        <v>28</v>
      </c>
      <c r="Q478" s="406"/>
      <c r="R478" s="406" t="str">
        <f>students!$M$2</f>
        <v>पहिली</v>
      </c>
      <c r="S478" s="406"/>
      <c r="V478" s="68"/>
      <c r="W478" s="68"/>
      <c r="X478" s="68"/>
      <c r="Y478" s="68"/>
    </row>
    <row r="479" spans="2:25" ht="19.5" customHeight="1" thickBot="1">
      <c r="B479" s="407"/>
      <c r="C479" s="407"/>
      <c r="D479" s="408"/>
      <c r="E479" s="408"/>
      <c r="F479" s="47"/>
      <c r="G479" s="47"/>
      <c r="H479" s="409" t="s">
        <v>33</v>
      </c>
      <c r="I479" s="409"/>
      <c r="J479" s="409"/>
      <c r="K479" s="409"/>
      <c r="L479" s="409"/>
      <c r="M479" s="405">
        <f>[3]students!Y478</f>
        <v>0</v>
      </c>
      <c r="N479" s="405"/>
      <c r="O479" s="405"/>
      <c r="P479" s="406" t="s">
        <v>53</v>
      </c>
      <c r="Q479" s="406"/>
      <c r="R479" s="406"/>
      <c r="S479" s="77">
        <v>18</v>
      </c>
      <c r="V479" s="68"/>
      <c r="W479" s="68"/>
      <c r="X479" s="68"/>
      <c r="Y479" s="68"/>
    </row>
    <row r="480" spans="2:25" ht="21" customHeight="1">
      <c r="B480" s="382" t="s">
        <v>37</v>
      </c>
      <c r="C480" s="361" t="s">
        <v>54</v>
      </c>
      <c r="D480" s="361"/>
      <c r="E480" s="385" t="s">
        <v>55</v>
      </c>
      <c r="F480" s="386"/>
      <c r="G480" s="386"/>
      <c r="H480" s="386"/>
      <c r="I480" s="386"/>
      <c r="J480" s="386"/>
      <c r="K480" s="386"/>
      <c r="L480" s="386"/>
      <c r="M480" s="387"/>
      <c r="N480" s="388" t="s">
        <v>56</v>
      </c>
      <c r="O480" s="389"/>
      <c r="P480" s="389"/>
      <c r="Q480" s="390"/>
      <c r="R480" s="394" t="s">
        <v>69</v>
      </c>
      <c r="S480" s="397" t="s">
        <v>57</v>
      </c>
      <c r="V480" s="68"/>
      <c r="W480" s="68"/>
      <c r="X480" s="68"/>
      <c r="Y480" s="68"/>
    </row>
    <row r="481" spans="2:25" s="1" customFormat="1" ht="73.5" customHeight="1">
      <c r="B481" s="383"/>
      <c r="C481" s="384"/>
      <c r="D481" s="384"/>
      <c r="E481" s="48" t="s">
        <v>58</v>
      </c>
      <c r="F481" s="48" t="s">
        <v>15</v>
      </c>
      <c r="G481" s="48" t="s">
        <v>59</v>
      </c>
      <c r="H481" s="48" t="s">
        <v>17</v>
      </c>
      <c r="I481" s="48" t="s">
        <v>18</v>
      </c>
      <c r="J481" s="48" t="s">
        <v>19</v>
      </c>
      <c r="K481" s="48" t="s">
        <v>20</v>
      </c>
      <c r="L481" s="48" t="s">
        <v>21</v>
      </c>
      <c r="M481" s="49"/>
      <c r="N481" s="391"/>
      <c r="O481" s="392"/>
      <c r="P481" s="392"/>
      <c r="Q481" s="393"/>
      <c r="R481" s="395"/>
      <c r="S481" s="398"/>
      <c r="V481" s="68"/>
      <c r="W481" s="68"/>
      <c r="X481" s="68"/>
      <c r="Y481" s="68"/>
    </row>
    <row r="482" spans="2:25" ht="27.9" customHeight="1" thickBot="1">
      <c r="B482" s="5"/>
      <c r="C482" s="400" t="s">
        <v>60</v>
      </c>
      <c r="D482" s="401"/>
      <c r="E482" s="51">
        <v>1</v>
      </c>
      <c r="F482" s="51">
        <v>2</v>
      </c>
      <c r="G482" s="51">
        <v>3</v>
      </c>
      <c r="H482" s="51">
        <v>4</v>
      </c>
      <c r="I482" s="51">
        <v>5</v>
      </c>
      <c r="J482" s="51">
        <v>6</v>
      </c>
      <c r="K482" s="51">
        <v>7</v>
      </c>
      <c r="L482" s="51">
        <v>8</v>
      </c>
      <c r="M482" s="50" t="s">
        <v>22</v>
      </c>
      <c r="N482" s="50" t="s">
        <v>23</v>
      </c>
      <c r="O482" s="50" t="s">
        <v>61</v>
      </c>
      <c r="P482" s="50" t="s">
        <v>25</v>
      </c>
      <c r="Q482" s="50" t="s">
        <v>62</v>
      </c>
      <c r="R482" s="396"/>
      <c r="S482" s="399"/>
      <c r="V482" s="68"/>
      <c r="W482" s="68"/>
      <c r="X482" s="68"/>
      <c r="Y482" s="68"/>
    </row>
    <row r="483" spans="2:25" ht="27.9" customHeight="1">
      <c r="B483" s="359">
        <v>1</v>
      </c>
      <c r="C483" s="361" t="s">
        <v>2</v>
      </c>
      <c r="D483" s="39" t="s">
        <v>63</v>
      </c>
      <c r="E483" s="80"/>
      <c r="F483" s="78">
        <f>Marathi!D$7</f>
        <v>15</v>
      </c>
      <c r="G483" s="78">
        <f>Marathi!E$7</f>
        <v>15</v>
      </c>
      <c r="H483" s="78">
        <f>Marathi!F$7</f>
        <v>15</v>
      </c>
      <c r="I483" s="78">
        <f>Marathi!G$7</f>
        <v>0</v>
      </c>
      <c r="J483" s="78">
        <f>Marathi!H$7</f>
        <v>15</v>
      </c>
      <c r="K483" s="78">
        <f>Marathi!I$7</f>
        <v>10</v>
      </c>
      <c r="L483" s="78">
        <f>Marathi!J$7</f>
        <v>0</v>
      </c>
      <c r="M483" s="78">
        <f>Marathi!K$7</f>
        <v>70</v>
      </c>
      <c r="N483" s="78">
        <f>Marathi!L$7</f>
        <v>5</v>
      </c>
      <c r="O483" s="78">
        <f>Marathi!M$7</f>
        <v>5</v>
      </c>
      <c r="P483" s="78">
        <f>Marathi!N$7</f>
        <v>20</v>
      </c>
      <c r="Q483" s="78">
        <f>Marathi!O$7</f>
        <v>30</v>
      </c>
      <c r="R483" s="78">
        <f>Marathi!P$7</f>
        <v>100</v>
      </c>
      <c r="S483" s="78">
        <f>Marathi!Q$7</f>
        <v>0</v>
      </c>
      <c r="V483" s="68"/>
      <c r="W483" s="68"/>
      <c r="X483" s="68"/>
      <c r="Y483" s="68"/>
    </row>
    <row r="484" spans="2:25" ht="27.9" customHeight="1" thickBot="1">
      <c r="B484" s="360"/>
      <c r="C484" s="362"/>
      <c r="D484" s="40" t="s">
        <v>64</v>
      </c>
      <c r="E484" s="81"/>
      <c r="F484" s="50">
        <f>VLOOKUP(S479,Marathi!$B$8:$Q$77,3,0)</f>
        <v>0</v>
      </c>
      <c r="G484" s="50">
        <f>VLOOKUP(S479,Marathi!$B$8:$Q$77,4,0)</f>
        <v>0</v>
      </c>
      <c r="H484" s="50">
        <f>VLOOKUP(S479,Marathi!$B$8:$Q$77,5,0)</f>
        <v>0</v>
      </c>
      <c r="I484" s="50">
        <f>VLOOKUP(S479,Marathi!$B$8:$Q$77,6,0)</f>
        <v>0</v>
      </c>
      <c r="J484" s="50">
        <f>VLOOKUP(S479,Marathi!$B$8:$Q$77,7,0)</f>
        <v>0</v>
      </c>
      <c r="K484" s="50">
        <f>VLOOKUP(S479,Marathi!$B$8:$Q$77,8,0)</f>
        <v>0</v>
      </c>
      <c r="L484" s="50">
        <f>VLOOKUP(S479,Marathi!$B$8:$Q$77,9,0)</f>
        <v>0</v>
      </c>
      <c r="M484" s="50">
        <f>VLOOKUP(S479,Marathi!$B$8:$Q$77,10,0)</f>
        <v>0</v>
      </c>
      <c r="N484" s="50">
        <f>VLOOKUP(S479,Marathi!$B$8:$Q$77,11,0)</f>
        <v>0</v>
      </c>
      <c r="O484" s="50">
        <f>VLOOKUP(S479,Marathi!$B$8:$Q$77,12,0)</f>
        <v>0</v>
      </c>
      <c r="P484" s="50">
        <f>VLOOKUP(S479,Marathi!$B$8:$Q$77,13,0)</f>
        <v>0</v>
      </c>
      <c r="Q484" s="50">
        <f>VLOOKUP(S479,Marathi!$B$8:$Q$77,14,0)</f>
        <v>0</v>
      </c>
      <c r="R484" s="79">
        <f>VLOOKUP(S479,Marathi!$B$8:$Q$77,15,0)</f>
        <v>0</v>
      </c>
      <c r="S484" s="79">
        <f>VLOOKUP(S479,Marathi!$B$8:$Q$77,16,0)</f>
        <v>0</v>
      </c>
      <c r="V484" s="68"/>
      <c r="W484" s="68"/>
      <c r="X484" s="68"/>
      <c r="Y484" s="68"/>
    </row>
    <row r="485" spans="2:25" ht="27.9" customHeight="1">
      <c r="B485" s="359">
        <v>2</v>
      </c>
      <c r="C485" s="361" t="s">
        <v>3</v>
      </c>
      <c r="D485" s="39" t="s">
        <v>63</v>
      </c>
      <c r="E485" s="80"/>
      <c r="F485" s="78">
        <f>Hindi!D$7</f>
        <v>15</v>
      </c>
      <c r="G485" s="78">
        <f>Hindi!E$7</f>
        <v>15</v>
      </c>
      <c r="H485" s="78">
        <f>Hindi!F$7</f>
        <v>15</v>
      </c>
      <c r="I485" s="78">
        <f>Hindi!G$7</f>
        <v>0</v>
      </c>
      <c r="J485" s="78">
        <f>Hindi!H$7</f>
        <v>15</v>
      </c>
      <c r="K485" s="78">
        <f>Hindi!I$7</f>
        <v>10</v>
      </c>
      <c r="L485" s="78">
        <f>Hindi!J$7</f>
        <v>0</v>
      </c>
      <c r="M485" s="78">
        <f>Hindi!K$7</f>
        <v>70</v>
      </c>
      <c r="N485" s="78">
        <f>Hindi!L$7</f>
        <v>5</v>
      </c>
      <c r="O485" s="78">
        <f>Hindi!M$7</f>
        <v>5</v>
      </c>
      <c r="P485" s="78">
        <f>Hindi!N$7</f>
        <v>20</v>
      </c>
      <c r="Q485" s="78">
        <f>Hindi!O$7</f>
        <v>30</v>
      </c>
      <c r="R485" s="78">
        <f>Hindi!P$7</f>
        <v>100</v>
      </c>
      <c r="S485" s="78">
        <f>Hindi!Q$7</f>
        <v>0</v>
      </c>
      <c r="V485" s="68"/>
      <c r="W485" s="68"/>
      <c r="X485" s="68"/>
      <c r="Y485" s="68"/>
    </row>
    <row r="486" spans="2:25" ht="27.9" customHeight="1" thickBot="1">
      <c r="B486" s="360"/>
      <c r="C486" s="362"/>
      <c r="D486" s="40" t="s">
        <v>64</v>
      </c>
      <c r="E486" s="81"/>
      <c r="F486" s="50">
        <f>VLOOKUP(S479,Hindi!$B$8:$Q$77,3,0)</f>
        <v>0</v>
      </c>
      <c r="G486" s="50">
        <f>VLOOKUP(S479,Hindi!$B$8:$Q$77,4,0)</f>
        <v>0</v>
      </c>
      <c r="H486" s="50">
        <f>VLOOKUP(S479,Hindi!$B$8:$Q$77,5,0)</f>
        <v>0</v>
      </c>
      <c r="I486" s="50">
        <f>VLOOKUP(S479,Hindi!$B$8:$Q$77,6,0)</f>
        <v>0</v>
      </c>
      <c r="J486" s="50">
        <f>VLOOKUP(S479,Hindi!$B$8:$Q$77,7,0)</f>
        <v>0</v>
      </c>
      <c r="K486" s="50">
        <f>VLOOKUP(S479,Hindi!$B$8:$Q$77,8,0)</f>
        <v>0</v>
      </c>
      <c r="L486" s="50">
        <f>VLOOKUP(S479,Hindi!$B$8:$Q$77,9,0)</f>
        <v>0</v>
      </c>
      <c r="M486" s="50">
        <f>VLOOKUP(S479,Hindi!$B$8:$Q$77,10,0)</f>
        <v>0</v>
      </c>
      <c r="N486" s="50">
        <f>VLOOKUP(S479,Hindi!$B$8:$Q$77,11,0)</f>
        <v>0</v>
      </c>
      <c r="O486" s="50">
        <f>VLOOKUP(S479,Hindi!$B$8:$Q$77,12,0)</f>
        <v>0</v>
      </c>
      <c r="P486" s="50">
        <f>VLOOKUP(S479,Hindi!$B$8:$Q$77,13,0)</f>
        <v>0</v>
      </c>
      <c r="Q486" s="50">
        <f>VLOOKUP(S479,Hindi!$B$8:$Q$77,14,0)</f>
        <v>0</v>
      </c>
      <c r="R486" s="79">
        <f>VLOOKUP(S479,Hindi!$B$8:$Q$77,15,0)</f>
        <v>0</v>
      </c>
      <c r="S486" s="50">
        <f>VLOOKUP(S479,Hindi!$B$8:$Q$77,16,0)</f>
        <v>0</v>
      </c>
      <c r="V486" s="68"/>
      <c r="W486" s="68"/>
      <c r="X486" s="68"/>
      <c r="Y486" s="68"/>
    </row>
    <row r="487" spans="2:25" ht="27.9" customHeight="1">
      <c r="B487" s="359">
        <v>3</v>
      </c>
      <c r="C487" s="361" t="s">
        <v>4</v>
      </c>
      <c r="D487" s="39" t="s">
        <v>63</v>
      </c>
      <c r="E487" s="80"/>
      <c r="F487" s="78">
        <f>English!D$7</f>
        <v>15</v>
      </c>
      <c r="G487" s="78">
        <f>English!E$7</f>
        <v>15</v>
      </c>
      <c r="H487" s="78">
        <f>English!F$7</f>
        <v>15</v>
      </c>
      <c r="I487" s="78">
        <f>English!G$7</f>
        <v>0</v>
      </c>
      <c r="J487" s="78">
        <f>English!H$7</f>
        <v>15</v>
      </c>
      <c r="K487" s="78">
        <f>English!I$7</f>
        <v>10</v>
      </c>
      <c r="L487" s="78">
        <f>English!J$7</f>
        <v>0</v>
      </c>
      <c r="M487" s="78">
        <f>English!K$7</f>
        <v>70</v>
      </c>
      <c r="N487" s="78">
        <f>English!L$7</f>
        <v>5</v>
      </c>
      <c r="O487" s="78">
        <f>English!M$7</f>
        <v>5</v>
      </c>
      <c r="P487" s="78">
        <f>English!N$7</f>
        <v>20</v>
      </c>
      <c r="Q487" s="78">
        <f>English!O$7</f>
        <v>30</v>
      </c>
      <c r="R487" s="78">
        <f>English!P$7</f>
        <v>100</v>
      </c>
      <c r="S487" s="78">
        <f>English!Q$7</f>
        <v>0</v>
      </c>
      <c r="V487" s="68"/>
      <c r="W487" s="68"/>
      <c r="X487" s="68"/>
      <c r="Y487" s="68"/>
    </row>
    <row r="488" spans="2:25" ht="27.9" customHeight="1" thickBot="1">
      <c r="B488" s="360"/>
      <c r="C488" s="362"/>
      <c r="D488" s="40" t="s">
        <v>64</v>
      </c>
      <c r="E488" s="81"/>
      <c r="F488" s="50">
        <f>VLOOKUP(S479,English!$B$8:$Q$77,3,0)</f>
        <v>0</v>
      </c>
      <c r="G488" s="50">
        <f>VLOOKUP(S479,English!$B$8:$Q$77,4,0)</f>
        <v>0</v>
      </c>
      <c r="H488" s="50">
        <f>VLOOKUP(S479,English!$B$8:$Q$77,5,0)</f>
        <v>0</v>
      </c>
      <c r="I488" s="50">
        <f>VLOOKUP(S479,English!$B$8:$Q$77,6,0)</f>
        <v>0</v>
      </c>
      <c r="J488" s="50">
        <f>VLOOKUP(S479,English!$B$8:$Q$77,7,0)</f>
        <v>0</v>
      </c>
      <c r="K488" s="50">
        <f>VLOOKUP(S479,English!$B$8:$Q$77,8,0)</f>
        <v>0</v>
      </c>
      <c r="L488" s="50">
        <f>VLOOKUP(S479,English!$B$8:$Q$77,9,0)</f>
        <v>0</v>
      </c>
      <c r="M488" s="50">
        <f>VLOOKUP(S479,English!$B$8:$Q$77,10,0)</f>
        <v>0</v>
      </c>
      <c r="N488" s="50">
        <f>VLOOKUP(S479,English!$B$8:$Q$77,11,0)</f>
        <v>0</v>
      </c>
      <c r="O488" s="50">
        <f>VLOOKUP(S479,English!$B$8:$Q$77,12,0)</f>
        <v>0</v>
      </c>
      <c r="P488" s="50">
        <f>VLOOKUP(S479,English!$B$8:$Q$77,13,0)</f>
        <v>0</v>
      </c>
      <c r="Q488" s="50">
        <f>VLOOKUP(S479,English!$B$8:$Q$77,14,0)</f>
        <v>0</v>
      </c>
      <c r="R488" s="79">
        <f>VLOOKUP(S479,English!$B$8:$Q$77,15,0)</f>
        <v>0</v>
      </c>
      <c r="S488" s="50">
        <f>VLOOKUP(S479,English!$B$8:$Q$77,16,0)</f>
        <v>0</v>
      </c>
      <c r="V488" s="68"/>
      <c r="W488" s="68"/>
      <c r="X488" s="68"/>
      <c r="Y488" s="68"/>
    </row>
    <row r="489" spans="2:25" ht="27.9" customHeight="1">
      <c r="B489" s="359">
        <v>4</v>
      </c>
      <c r="C489" s="361" t="s">
        <v>5</v>
      </c>
      <c r="D489" s="39" t="s">
        <v>63</v>
      </c>
      <c r="E489" s="80"/>
      <c r="F489" s="78">
        <f>Maths!D$7</f>
        <v>15</v>
      </c>
      <c r="G489" s="78">
        <f>Maths!E$7</f>
        <v>15</v>
      </c>
      <c r="H489" s="78">
        <f>Maths!F$7</f>
        <v>15</v>
      </c>
      <c r="I489" s="78">
        <f>Maths!G$7</f>
        <v>0</v>
      </c>
      <c r="J489" s="78">
        <f>Maths!H$7</f>
        <v>15</v>
      </c>
      <c r="K489" s="78">
        <f>Maths!I$7</f>
        <v>10</v>
      </c>
      <c r="L489" s="78">
        <f>Maths!J$7</f>
        <v>0</v>
      </c>
      <c r="M489" s="78">
        <f>Maths!K$7</f>
        <v>70</v>
      </c>
      <c r="N489" s="78">
        <f>Maths!L$7</f>
        <v>5</v>
      </c>
      <c r="O489" s="78">
        <f>Maths!M$7</f>
        <v>5</v>
      </c>
      <c r="P489" s="78">
        <f>Maths!N$7</f>
        <v>20</v>
      </c>
      <c r="Q489" s="78">
        <f>Maths!O$7</f>
        <v>30</v>
      </c>
      <c r="R489" s="78">
        <f>Maths!P$7</f>
        <v>100</v>
      </c>
      <c r="S489" s="78">
        <f>Maths!Q$7</f>
        <v>0</v>
      </c>
      <c r="V489" s="68"/>
      <c r="W489" s="68"/>
      <c r="X489" s="68"/>
      <c r="Y489" s="68"/>
    </row>
    <row r="490" spans="2:25" ht="27.9" customHeight="1" thickBot="1">
      <c r="B490" s="360"/>
      <c r="C490" s="362"/>
      <c r="D490" s="40" t="s">
        <v>64</v>
      </c>
      <c r="E490" s="81"/>
      <c r="F490" s="50">
        <f>VLOOKUP(S479,Maths!$B$8:$Q$77,3,0)</f>
        <v>0</v>
      </c>
      <c r="G490" s="50">
        <f>VLOOKUP(S479,Maths!$B$8:$Q$77,4,0)</f>
        <v>0</v>
      </c>
      <c r="H490" s="50">
        <f>VLOOKUP(S479,Maths!$B$8:$Q$77,5,0)</f>
        <v>0</v>
      </c>
      <c r="I490" s="50">
        <f>VLOOKUP(S479,Maths!$B$8:$Q$77,6,0)</f>
        <v>0</v>
      </c>
      <c r="J490" s="50">
        <f>VLOOKUP(S479,Maths!$B$8:$Q$77,7,0)</f>
        <v>0</v>
      </c>
      <c r="K490" s="50">
        <f>VLOOKUP(S479,Maths!$B$8:$Q$77,8,0)</f>
        <v>0</v>
      </c>
      <c r="L490" s="50">
        <f>VLOOKUP(S479,Maths!$B$8:$Q$77,9,0)</f>
        <v>0</v>
      </c>
      <c r="M490" s="50">
        <f>VLOOKUP(S479,Maths!$B$8:$Q$77,10,0)</f>
        <v>0</v>
      </c>
      <c r="N490" s="50">
        <f>VLOOKUP(S479,Maths!$B$8:$Q$77,11,0)</f>
        <v>0</v>
      </c>
      <c r="O490" s="50">
        <f>VLOOKUP(S479,Maths!$B$8:$Q$77,12,0)</f>
        <v>0</v>
      </c>
      <c r="P490" s="50">
        <f>VLOOKUP(S479,Maths!$B$8:$Q$77,13,0)</f>
        <v>0</v>
      </c>
      <c r="Q490" s="50">
        <f>VLOOKUP(S479,Maths!$B$8:$Q$77,14,0)</f>
        <v>0</v>
      </c>
      <c r="R490" s="79">
        <f>VLOOKUP(S479,Maths!$B$8:$Q$77,15,0)</f>
        <v>0</v>
      </c>
      <c r="S490" s="50">
        <f>VLOOKUP(S479,Maths!$B$8:$Q$77,16,0)</f>
        <v>0</v>
      </c>
      <c r="V490" s="68"/>
      <c r="W490" s="68"/>
      <c r="X490" s="68"/>
      <c r="Y490" s="68"/>
    </row>
    <row r="491" spans="2:25" ht="27.9" customHeight="1">
      <c r="B491" s="359">
        <v>5</v>
      </c>
      <c r="C491" s="361" t="s">
        <v>6</v>
      </c>
      <c r="D491" s="39" t="s">
        <v>63</v>
      </c>
      <c r="E491" s="80"/>
      <c r="F491" s="78">
        <f>Sci!D$7</f>
        <v>15</v>
      </c>
      <c r="G491" s="78">
        <f>Sci!E$7</f>
        <v>15</v>
      </c>
      <c r="H491" s="78">
        <f>Sci!F$7</f>
        <v>15</v>
      </c>
      <c r="I491" s="78">
        <f>Sci!G$7</f>
        <v>0</v>
      </c>
      <c r="J491" s="78">
        <f>Sci!H$7</f>
        <v>15</v>
      </c>
      <c r="K491" s="78">
        <f>Sci!I$7</f>
        <v>10</v>
      </c>
      <c r="L491" s="78">
        <f>Sci!J$7</f>
        <v>0</v>
      </c>
      <c r="M491" s="78">
        <f>Sci!K$7</f>
        <v>70</v>
      </c>
      <c r="N491" s="78">
        <f>Sci!L$7</f>
        <v>5</v>
      </c>
      <c r="O491" s="78">
        <f>Sci!M$7</f>
        <v>5</v>
      </c>
      <c r="P491" s="78">
        <f>Sci!N$7</f>
        <v>20</v>
      </c>
      <c r="Q491" s="78">
        <f>Sci!O$7</f>
        <v>30</v>
      </c>
      <c r="R491" s="78">
        <f>Sci!P$7</f>
        <v>100</v>
      </c>
      <c r="S491" s="78">
        <f>Sci!Q$7</f>
        <v>0</v>
      </c>
      <c r="V491" s="68"/>
      <c r="W491" s="68"/>
      <c r="X491" s="68"/>
      <c r="Y491" s="68"/>
    </row>
    <row r="492" spans="2:25" ht="27.9" customHeight="1" thickBot="1">
      <c r="B492" s="360"/>
      <c r="C492" s="362"/>
      <c r="D492" s="40" t="s">
        <v>64</v>
      </c>
      <c r="E492" s="81"/>
      <c r="F492" s="50">
        <f>VLOOKUP(S479,Sci!$B$8:$Q$77,3,0)</f>
        <v>0</v>
      </c>
      <c r="G492" s="50">
        <f>VLOOKUP(S479,Sci!$B$8:$Q$77,4,0)</f>
        <v>0</v>
      </c>
      <c r="H492" s="50">
        <f>VLOOKUP(S479,Sci!$B$8:$Q$77,5,0)</f>
        <v>0</v>
      </c>
      <c r="I492" s="50">
        <f>VLOOKUP(S479,Sci!$B$8:$Q$77,6,0)</f>
        <v>0</v>
      </c>
      <c r="J492" s="50">
        <f>VLOOKUP(S479,Sci!$B$8:$Q$77,7,0)</f>
        <v>0</v>
      </c>
      <c r="K492" s="50">
        <f>VLOOKUP(S479,Sci!$B$8:$Q$77,8,0)</f>
        <v>0</v>
      </c>
      <c r="L492" s="50">
        <f>VLOOKUP(S479,Sci!$B$8:$Q$77,9,0)</f>
        <v>0</v>
      </c>
      <c r="M492" s="50">
        <f>VLOOKUP(S479,Sci!$B$8:$Q$77,10,0)</f>
        <v>0</v>
      </c>
      <c r="N492" s="50">
        <f>VLOOKUP(S479,Sci!$B$8:$Q$77,11,0)</f>
        <v>0</v>
      </c>
      <c r="O492" s="50">
        <f>VLOOKUP(S479,Sci!$B$8:$Q$77,12,0)</f>
        <v>0</v>
      </c>
      <c r="P492" s="50">
        <f>VLOOKUP(S479,Sci!$B$8:$Q$77,13,0)</f>
        <v>0</v>
      </c>
      <c r="Q492" s="50">
        <f>VLOOKUP(S479,Sci!$B$8:$Q$77,14,0)</f>
        <v>0</v>
      </c>
      <c r="R492" s="79">
        <f>VLOOKUP(S479,Sci!$B$8:$Q$77,15,0)</f>
        <v>0</v>
      </c>
      <c r="S492" s="50">
        <f>VLOOKUP(S479,Sci!$B$8:$Q$77,16,0)</f>
        <v>0</v>
      </c>
      <c r="V492" s="68"/>
      <c r="W492" s="68"/>
      <c r="X492" s="68"/>
      <c r="Y492" s="68"/>
    </row>
    <row r="493" spans="2:25" ht="27.9" customHeight="1">
      <c r="B493" s="359">
        <v>6</v>
      </c>
      <c r="C493" s="361" t="s">
        <v>7</v>
      </c>
      <c r="D493" s="39" t="s">
        <v>63</v>
      </c>
      <c r="E493" s="80"/>
      <c r="F493" s="78">
        <f>Sco!D$7</f>
        <v>15</v>
      </c>
      <c r="G493" s="78">
        <f>Sco!E$7</f>
        <v>15</v>
      </c>
      <c r="H493" s="78">
        <f>Sco!F$7</f>
        <v>15</v>
      </c>
      <c r="I493" s="78">
        <f>Sco!G$7</f>
        <v>0</v>
      </c>
      <c r="J493" s="78">
        <f>Sco!H$7</f>
        <v>15</v>
      </c>
      <c r="K493" s="78">
        <f>Sco!I$7</f>
        <v>10</v>
      </c>
      <c r="L493" s="78">
        <f>Sco!J$7</f>
        <v>0</v>
      </c>
      <c r="M493" s="78">
        <f>Sco!K$7</f>
        <v>70</v>
      </c>
      <c r="N493" s="78">
        <f>Sco!L$7</f>
        <v>5</v>
      </c>
      <c r="O493" s="78">
        <f>Sco!M$7</f>
        <v>5</v>
      </c>
      <c r="P493" s="78">
        <f>Sco!N$7</f>
        <v>20</v>
      </c>
      <c r="Q493" s="78">
        <f>Sco!O$7</f>
        <v>30</v>
      </c>
      <c r="R493" s="78">
        <f>Sco!P$7</f>
        <v>100</v>
      </c>
      <c r="S493" s="78">
        <f>Sco!Q$7</f>
        <v>0</v>
      </c>
      <c r="V493" s="68"/>
      <c r="W493" s="68"/>
      <c r="X493" s="68"/>
      <c r="Y493" s="68"/>
    </row>
    <row r="494" spans="2:25" ht="27.9" customHeight="1" thickBot="1">
      <c r="B494" s="360"/>
      <c r="C494" s="362"/>
      <c r="D494" s="40" t="s">
        <v>64</v>
      </c>
      <c r="E494" s="81"/>
      <c r="F494" s="50">
        <f>VLOOKUP(S479,Sco!$B$8:$Q$77,3,0)</f>
        <v>0</v>
      </c>
      <c r="G494" s="50">
        <f>VLOOKUP(S479,Sco!$B$8:$Q$77,4,0)</f>
        <v>0</v>
      </c>
      <c r="H494" s="50">
        <f>VLOOKUP(S479,Sco!$B$8:$Q$77,5,0)</f>
        <v>0</v>
      </c>
      <c r="I494" s="50">
        <f>VLOOKUP(S479,Sco!$B$8:$Q$77,6,0)</f>
        <v>0</v>
      </c>
      <c r="J494" s="50">
        <f>VLOOKUP(S479,Sco!$B$8:$Q$77,7,0)</f>
        <v>0</v>
      </c>
      <c r="K494" s="50">
        <f>VLOOKUP(S479,Sco!$B$8:$Q$77,8,0)</f>
        <v>0</v>
      </c>
      <c r="L494" s="50">
        <f>VLOOKUP(S479,Sco!$B$8:$Q$77,9,0)</f>
        <v>0</v>
      </c>
      <c r="M494" s="50">
        <f>VLOOKUP(S479,Sco!$B$8:$Q$77,10,0)</f>
        <v>0</v>
      </c>
      <c r="N494" s="50">
        <f>VLOOKUP(S479,Sco!$B$8:$Q$77,11,0)</f>
        <v>0</v>
      </c>
      <c r="O494" s="50">
        <f>VLOOKUP(S479,Sco!$B$8:$Q$77,12,0)</f>
        <v>0</v>
      </c>
      <c r="P494" s="50">
        <f>VLOOKUP(S479,Sco!$B$8:$Q$77,13,0)</f>
        <v>0</v>
      </c>
      <c r="Q494" s="50">
        <f>VLOOKUP(S479,Sco!$B$8:$Q$77,14,0)</f>
        <v>0</v>
      </c>
      <c r="R494" s="79">
        <f>VLOOKUP(S479,Sco!$B$8:$Q$77,15,0)</f>
        <v>0</v>
      </c>
      <c r="S494" s="50">
        <f>VLOOKUP(S479,Sco!$B$8:$Q$77,16,0)</f>
        <v>0</v>
      </c>
      <c r="V494" s="68"/>
      <c r="W494" s="68"/>
      <c r="X494" s="68"/>
      <c r="Y494" s="68"/>
    </row>
    <row r="495" spans="2:25" ht="27.9" customHeight="1">
      <c r="B495" s="359">
        <v>7</v>
      </c>
      <c r="C495" s="361" t="s">
        <v>8</v>
      </c>
      <c r="D495" s="39" t="s">
        <v>63</v>
      </c>
      <c r="E495" s="80"/>
      <c r="F495" s="78">
        <f>Kala!D$7</f>
        <v>20</v>
      </c>
      <c r="G495" s="78">
        <f>Kala!E$7</f>
        <v>40</v>
      </c>
      <c r="H495" s="78">
        <f>Kala!F$7</f>
        <v>20</v>
      </c>
      <c r="I495" s="78">
        <f>Kala!G$7</f>
        <v>0</v>
      </c>
      <c r="J495" s="78">
        <f>Kala!H$7</f>
        <v>0</v>
      </c>
      <c r="K495" s="78">
        <f>Kala!I$7</f>
        <v>20</v>
      </c>
      <c r="L495" s="78">
        <f>Kala!J$7</f>
        <v>0</v>
      </c>
      <c r="M495" s="78">
        <f>Kala!K$7</f>
        <v>100</v>
      </c>
      <c r="N495" s="363"/>
      <c r="O495" s="364"/>
      <c r="P495" s="364"/>
      <c r="Q495" s="365"/>
      <c r="R495" s="82">
        <f t="shared" ref="R495:R500" si="17">M495</f>
        <v>100</v>
      </c>
      <c r="S495" s="83"/>
      <c r="V495" s="68"/>
      <c r="W495" s="68"/>
      <c r="X495" s="68"/>
      <c r="Y495" s="68"/>
    </row>
    <row r="496" spans="2:25" ht="27.9" customHeight="1" thickBot="1">
      <c r="B496" s="360"/>
      <c r="C496" s="362"/>
      <c r="D496" s="40" t="s">
        <v>64</v>
      </c>
      <c r="E496" s="81"/>
      <c r="F496" s="50">
        <f>VLOOKUP(S479,Kala!$B$8:$Q$77,3,0)</f>
        <v>0</v>
      </c>
      <c r="G496" s="50">
        <f>VLOOKUP(S479,Kala!$B$8:$Q$77,4,0)</f>
        <v>0</v>
      </c>
      <c r="H496" s="50">
        <f>VLOOKUP(S479,Kala!$B$8:$Q$77,5,0)</f>
        <v>0</v>
      </c>
      <c r="I496" s="50">
        <f>VLOOKUP(S479,Kala!$B$8:$Q$77,6,0)</f>
        <v>0</v>
      </c>
      <c r="J496" s="50">
        <f>VLOOKUP(S479,Kala!$B$8:$Q$77,7,0)</f>
        <v>0</v>
      </c>
      <c r="K496" s="50">
        <f>VLOOKUP(S479,Kala!$B$8:$Q$77,8,0)</f>
        <v>0</v>
      </c>
      <c r="L496" s="50">
        <f>VLOOKUP(S479,Kala!$B$8:$Q$77,9,0)</f>
        <v>0</v>
      </c>
      <c r="M496" s="50">
        <f>VLOOKUP(S479,Kala!$B$8:$Q$77,10,0)</f>
        <v>0</v>
      </c>
      <c r="N496" s="366"/>
      <c r="O496" s="367"/>
      <c r="P496" s="367"/>
      <c r="Q496" s="368"/>
      <c r="R496" s="84">
        <f t="shared" si="17"/>
        <v>0</v>
      </c>
      <c r="S496" s="85" t="str">
        <f>IF(R496&gt;=91,"अ१",IF(R496&gt;=81,"अ२",IF(R496&gt;=71,"ब१",IF(R496&gt;=61,"ब२",IF(R496&gt;=51,"क१",IF(R496&gt;=41,"क२",IF(R496&gt;=33,"ड",IF(R496&gt;=21,"ई१",IF(R496&gt;=1,"ई२","")))))))))</f>
        <v/>
      </c>
      <c r="V496" s="68"/>
      <c r="W496" s="68"/>
      <c r="X496" s="68"/>
      <c r="Y496" s="68"/>
    </row>
    <row r="497" spans="2:25" ht="27.9" customHeight="1">
      <c r="B497" s="359">
        <v>8</v>
      </c>
      <c r="C497" s="361" t="s">
        <v>9</v>
      </c>
      <c r="D497" s="39" t="s">
        <v>63</v>
      </c>
      <c r="E497" s="80"/>
      <c r="F497" s="78">
        <f>Karya!D$7</f>
        <v>20</v>
      </c>
      <c r="G497" s="78">
        <f>Karya!E$7</f>
        <v>40</v>
      </c>
      <c r="H497" s="78">
        <f>Karya!F$7</f>
        <v>20</v>
      </c>
      <c r="I497" s="78">
        <f>Karya!G$7</f>
        <v>0</v>
      </c>
      <c r="J497" s="78">
        <f>Karya!H$7</f>
        <v>0</v>
      </c>
      <c r="K497" s="78">
        <f>Karya!I$7</f>
        <v>20</v>
      </c>
      <c r="L497" s="78">
        <f>Karya!J$7</f>
        <v>0</v>
      </c>
      <c r="M497" s="78">
        <f>Karya!K$7</f>
        <v>100</v>
      </c>
      <c r="N497" s="363"/>
      <c r="O497" s="364"/>
      <c r="P497" s="364"/>
      <c r="Q497" s="365"/>
      <c r="R497" s="82">
        <f t="shared" si="17"/>
        <v>100</v>
      </c>
      <c r="S497" s="83"/>
    </row>
    <row r="498" spans="2:25" ht="27.9" customHeight="1" thickBot="1">
      <c r="B498" s="360"/>
      <c r="C498" s="362"/>
      <c r="D498" s="40" t="s">
        <v>64</v>
      </c>
      <c r="E498" s="81"/>
      <c r="F498" s="50">
        <f>VLOOKUP(S479,Karya!$B$8:$Q$77,3,0)</f>
        <v>0</v>
      </c>
      <c r="G498" s="50">
        <f>VLOOKUP(S479,Karya!$B$8:$Q$77,4,0)</f>
        <v>0</v>
      </c>
      <c r="H498" s="50">
        <f>VLOOKUP(S479,Karya!$B$8:$Q$77,5,0)</f>
        <v>0</v>
      </c>
      <c r="I498" s="50">
        <f>VLOOKUP(S479,Karya!$B$8:$Q$77,6,0)</f>
        <v>0</v>
      </c>
      <c r="J498" s="50">
        <f>VLOOKUP(S479,Karya!$B$8:$Q$77,7,0)</f>
        <v>0</v>
      </c>
      <c r="K498" s="50">
        <f>VLOOKUP(S479,Karya!$B$8:$Q$77,8,0)</f>
        <v>0</v>
      </c>
      <c r="L498" s="50">
        <f>VLOOKUP(S479,Karya!$B$8:$Q$77,9,0)</f>
        <v>0</v>
      </c>
      <c r="M498" s="50">
        <f>VLOOKUP(S479,Karya!$B$8:$Q$77,10,0)</f>
        <v>0</v>
      </c>
      <c r="N498" s="366"/>
      <c r="O498" s="367"/>
      <c r="P498" s="367"/>
      <c r="Q498" s="368"/>
      <c r="R498" s="84">
        <f t="shared" si="17"/>
        <v>0</v>
      </c>
      <c r="S498" s="85" t="str">
        <f>IF(R498&gt;=91,"अ१",IF(R498&gt;=81,"अ२",IF(R498&gt;=71,"ब१",IF(R498&gt;=61,"ब२",IF(R498&gt;=51,"क१",IF(R498&gt;=41,"क२",IF(R498&gt;=33,"ड",IF(R498&gt;=21,"ई१",IF(R498&gt;=1,"ई२","")))))))))</f>
        <v/>
      </c>
    </row>
    <row r="499" spans="2:25" ht="27.9" customHeight="1">
      <c r="B499" s="359">
        <v>9</v>
      </c>
      <c r="C499" s="361" t="s">
        <v>10</v>
      </c>
      <c r="D499" s="39" t="s">
        <v>63</v>
      </c>
      <c r="E499" s="80"/>
      <c r="F499" s="78">
        <f>Shashi!D$7</f>
        <v>20</v>
      </c>
      <c r="G499" s="78">
        <f>Shashi!E$7</f>
        <v>40</v>
      </c>
      <c r="H499" s="78">
        <f>Shashi!F$7</f>
        <v>20</v>
      </c>
      <c r="I499" s="78">
        <f>Shashi!G$7</f>
        <v>0</v>
      </c>
      <c r="J499" s="78">
        <f>Shashi!H$7</f>
        <v>0</v>
      </c>
      <c r="K499" s="78">
        <f>Shashi!I$7</f>
        <v>20</v>
      </c>
      <c r="L499" s="78">
        <f>Shashi!J$7</f>
        <v>0</v>
      </c>
      <c r="M499" s="78">
        <f>Shashi!K$7</f>
        <v>100</v>
      </c>
      <c r="N499" s="363"/>
      <c r="O499" s="364"/>
      <c r="P499" s="364"/>
      <c r="Q499" s="365"/>
      <c r="R499" s="82">
        <f t="shared" si="17"/>
        <v>100</v>
      </c>
      <c r="S499" s="83"/>
    </row>
    <row r="500" spans="2:25" ht="27.9" customHeight="1" thickBot="1">
      <c r="B500" s="360"/>
      <c r="C500" s="362"/>
      <c r="D500" s="40" t="s">
        <v>64</v>
      </c>
      <c r="E500" s="81"/>
      <c r="F500" s="50">
        <f>VLOOKUP(S479,Shashi!$B$8:$Q$77,3,0)</f>
        <v>0</v>
      </c>
      <c r="G500" s="50">
        <f>VLOOKUP(S479,Shashi!$B$8:$Q$77,4,0)</f>
        <v>0</v>
      </c>
      <c r="H500" s="50">
        <f>VLOOKUP(S479,Shashi!$B$8:$Q$77,5,0)</f>
        <v>0</v>
      </c>
      <c r="I500" s="50">
        <f>VLOOKUP(S479,Shashi!$B$8:$Q$77,6,0)</f>
        <v>0</v>
      </c>
      <c r="J500" s="50">
        <f>VLOOKUP(S479,Shashi!$B$8:$Q$77,7,0)</f>
        <v>0</v>
      </c>
      <c r="K500" s="50">
        <f>VLOOKUP(S479,Shashi!$B$8:$Q$77,8,0)</f>
        <v>0</v>
      </c>
      <c r="L500" s="50">
        <f>VLOOKUP(S479,Shashi!$B$8:$Q$77,9,0)</f>
        <v>0</v>
      </c>
      <c r="M500" s="50">
        <f>VLOOKUP(S479,Shashi!$B$8:$Q$77,10,0)</f>
        <v>0</v>
      </c>
      <c r="N500" s="366"/>
      <c r="O500" s="367"/>
      <c r="P500" s="367"/>
      <c r="Q500" s="368"/>
      <c r="R500" s="84">
        <f t="shared" si="17"/>
        <v>0</v>
      </c>
      <c r="S500" s="85" t="str">
        <f>IF(R500&gt;=91,"अ१",IF(R500&gt;=81,"अ२",IF(R500&gt;=71,"ब१",IF(R500&gt;=61,"ब२",IF(R500&gt;=51,"क१",IF(R500&gt;=41,"क२",IF(R500&gt;=33,"ड",IF(R500&gt;=21,"ई१",IF(R500&gt;=1,"ई२","")))))))))</f>
        <v/>
      </c>
    </row>
    <row r="501" spans="2:25" ht="27.9" customHeight="1" thickBot="1">
      <c r="B501" s="369"/>
      <c r="C501" s="370"/>
      <c r="D501" s="370"/>
      <c r="E501" s="370"/>
      <c r="F501" s="370"/>
      <c r="G501" s="370"/>
      <c r="H501" s="370"/>
      <c r="I501" s="370"/>
      <c r="J501" s="370"/>
      <c r="K501" s="370"/>
      <c r="L501" s="370"/>
      <c r="M501" s="370"/>
      <c r="N501" s="370"/>
      <c r="O501" s="370"/>
      <c r="P501" s="370"/>
      <c r="Q501" s="370"/>
      <c r="R501" s="370"/>
      <c r="S501" s="371"/>
    </row>
    <row r="502" spans="2:25" ht="27.9" customHeight="1">
      <c r="B502" s="41"/>
      <c r="C502" s="42"/>
      <c r="D502" s="43"/>
      <c r="N502" s="45"/>
      <c r="O502" s="45"/>
      <c r="P502" s="45"/>
      <c r="Q502" s="45"/>
      <c r="S502" s="46"/>
    </row>
    <row r="503" spans="2:25" ht="27.9" customHeight="1">
      <c r="B503" s="372" t="s">
        <v>66</v>
      </c>
      <c r="C503" s="373"/>
      <c r="D503" s="373"/>
      <c r="E503" s="373"/>
      <c r="F503" s="373"/>
      <c r="G503" s="374" t="s">
        <v>67</v>
      </c>
      <c r="H503" s="374"/>
      <c r="I503" s="374"/>
      <c r="J503" s="374"/>
      <c r="K503" s="374"/>
      <c r="L503" s="374"/>
      <c r="M503" s="374"/>
      <c r="N503" s="375" t="s">
        <v>68</v>
      </c>
      <c r="O503" s="375"/>
      <c r="P503" s="375"/>
      <c r="Q503" s="375"/>
      <c r="R503" s="375"/>
      <c r="S503" s="376"/>
      <c r="V503" s="68"/>
      <c r="W503" s="68"/>
      <c r="X503" s="68"/>
      <c r="Y503" s="68"/>
    </row>
    <row r="504" spans="2:25" ht="27.9" customHeight="1" thickBot="1">
      <c r="B504" s="377" t="str">
        <f>students!$G$4</f>
        <v xml:space="preserve">श्री. सागर दत्तात्रय शिंदे </v>
      </c>
      <c r="C504" s="378"/>
      <c r="D504" s="378"/>
      <c r="E504" s="378"/>
      <c r="F504" s="378"/>
      <c r="G504" s="379"/>
      <c r="H504" s="379"/>
      <c r="I504" s="379"/>
      <c r="J504" s="379"/>
      <c r="K504" s="379"/>
      <c r="L504" s="379"/>
      <c r="M504" s="379"/>
      <c r="N504" s="380"/>
      <c r="O504" s="380"/>
      <c r="P504" s="380"/>
      <c r="Q504" s="380"/>
      <c r="R504" s="380"/>
      <c r="S504" s="381"/>
      <c r="V504" s="68"/>
      <c r="W504" s="68"/>
      <c r="X504" s="68"/>
      <c r="Y504" s="68"/>
    </row>
    <row r="505" spans="2:25" ht="26.25" customHeight="1">
      <c r="B505" s="402" t="s">
        <v>718</v>
      </c>
      <c r="C505" s="402"/>
      <c r="D505" s="402"/>
      <c r="E505" s="402"/>
      <c r="F505" s="402"/>
      <c r="G505" s="402"/>
      <c r="H505" s="402"/>
      <c r="I505" s="402"/>
      <c r="J505" s="402"/>
      <c r="K505" s="402"/>
      <c r="L505" s="402"/>
      <c r="M505" s="402"/>
      <c r="N505" s="402"/>
      <c r="O505" s="402"/>
      <c r="P505" s="402"/>
      <c r="Q505" s="402"/>
      <c r="R505" s="402"/>
      <c r="S505" s="402"/>
      <c r="V505" s="68"/>
      <c r="W505" s="68"/>
      <c r="X505" s="68"/>
      <c r="Y505" s="68"/>
    </row>
    <row r="506" spans="2:25" ht="24.75" customHeight="1" thickBot="1">
      <c r="B506" s="403" t="s">
        <v>52</v>
      </c>
      <c r="C506" s="403"/>
      <c r="D506" s="403"/>
      <c r="E506" s="404">
        <f>VLOOKUP(S507,students!$B$8:$D$57,3,0)</f>
        <v>0</v>
      </c>
      <c r="F506" s="405"/>
      <c r="G506" s="405"/>
      <c r="H506" s="405"/>
      <c r="I506" s="405"/>
      <c r="J506" s="405"/>
      <c r="K506" s="405"/>
      <c r="L506" s="405"/>
      <c r="M506" s="405"/>
      <c r="N506" s="405"/>
      <c r="O506" s="405"/>
      <c r="P506" s="406" t="s">
        <v>28</v>
      </c>
      <c r="Q506" s="406"/>
      <c r="R506" s="406" t="str">
        <f>students!$M$2</f>
        <v>पहिली</v>
      </c>
      <c r="S506" s="406"/>
      <c r="V506" s="68"/>
      <c r="W506" s="68"/>
      <c r="X506" s="68"/>
      <c r="Y506" s="68"/>
    </row>
    <row r="507" spans="2:25" ht="19.5" customHeight="1" thickBot="1">
      <c r="B507" s="407"/>
      <c r="C507" s="407"/>
      <c r="D507" s="408"/>
      <c r="E507" s="408"/>
      <c r="F507" s="47"/>
      <c r="G507" s="47"/>
      <c r="H507" s="409" t="s">
        <v>33</v>
      </c>
      <c r="I507" s="409"/>
      <c r="J507" s="409"/>
      <c r="K507" s="409"/>
      <c r="L507" s="409"/>
      <c r="M507" s="405">
        <f>[3]students!Y506</f>
        <v>0</v>
      </c>
      <c r="N507" s="405"/>
      <c r="O507" s="405"/>
      <c r="P507" s="406" t="s">
        <v>53</v>
      </c>
      <c r="Q507" s="406"/>
      <c r="R507" s="406"/>
      <c r="S507" s="77">
        <v>19</v>
      </c>
      <c r="V507" s="68"/>
      <c r="W507" s="68"/>
      <c r="X507" s="68"/>
      <c r="Y507" s="68"/>
    </row>
    <row r="508" spans="2:25" ht="21" customHeight="1">
      <c r="B508" s="382" t="s">
        <v>37</v>
      </c>
      <c r="C508" s="361" t="s">
        <v>54</v>
      </c>
      <c r="D508" s="361"/>
      <c r="E508" s="385" t="s">
        <v>55</v>
      </c>
      <c r="F508" s="386"/>
      <c r="G508" s="386"/>
      <c r="H508" s="386"/>
      <c r="I508" s="386"/>
      <c r="J508" s="386"/>
      <c r="K508" s="386"/>
      <c r="L508" s="386"/>
      <c r="M508" s="387"/>
      <c r="N508" s="388" t="s">
        <v>56</v>
      </c>
      <c r="O508" s="389"/>
      <c r="P508" s="389"/>
      <c r="Q508" s="390"/>
      <c r="R508" s="394" t="s">
        <v>69</v>
      </c>
      <c r="S508" s="397" t="s">
        <v>57</v>
      </c>
      <c r="V508" s="68"/>
      <c r="W508" s="68"/>
      <c r="X508" s="68"/>
      <c r="Y508" s="68"/>
    </row>
    <row r="509" spans="2:25" s="1" customFormat="1" ht="73.5" customHeight="1">
      <c r="B509" s="383"/>
      <c r="C509" s="384"/>
      <c r="D509" s="384"/>
      <c r="E509" s="48" t="s">
        <v>58</v>
      </c>
      <c r="F509" s="48" t="s">
        <v>15</v>
      </c>
      <c r="G509" s="48" t="s">
        <v>59</v>
      </c>
      <c r="H509" s="48" t="s">
        <v>17</v>
      </c>
      <c r="I509" s="48" t="s">
        <v>18</v>
      </c>
      <c r="J509" s="48" t="s">
        <v>19</v>
      </c>
      <c r="K509" s="48" t="s">
        <v>20</v>
      </c>
      <c r="L509" s="48" t="s">
        <v>21</v>
      </c>
      <c r="M509" s="49"/>
      <c r="N509" s="391"/>
      <c r="O509" s="392"/>
      <c r="P509" s="392"/>
      <c r="Q509" s="393"/>
      <c r="R509" s="395"/>
      <c r="S509" s="398"/>
      <c r="V509" s="68"/>
      <c r="W509" s="68"/>
      <c r="X509" s="68"/>
      <c r="Y509" s="68"/>
    </row>
    <row r="510" spans="2:25" ht="27.9" customHeight="1" thickBot="1">
      <c r="B510" s="5"/>
      <c r="C510" s="400" t="s">
        <v>60</v>
      </c>
      <c r="D510" s="401"/>
      <c r="E510" s="51">
        <v>1</v>
      </c>
      <c r="F510" s="51">
        <v>2</v>
      </c>
      <c r="G510" s="51">
        <v>3</v>
      </c>
      <c r="H510" s="51">
        <v>4</v>
      </c>
      <c r="I510" s="51">
        <v>5</v>
      </c>
      <c r="J510" s="51">
        <v>6</v>
      </c>
      <c r="K510" s="51">
        <v>7</v>
      </c>
      <c r="L510" s="51">
        <v>8</v>
      </c>
      <c r="M510" s="50" t="s">
        <v>22</v>
      </c>
      <c r="N510" s="50" t="s">
        <v>23</v>
      </c>
      <c r="O510" s="50" t="s">
        <v>61</v>
      </c>
      <c r="P510" s="50" t="s">
        <v>25</v>
      </c>
      <c r="Q510" s="50" t="s">
        <v>62</v>
      </c>
      <c r="R510" s="396"/>
      <c r="S510" s="399"/>
      <c r="V510" s="68"/>
      <c r="W510" s="68"/>
      <c r="X510" s="68"/>
      <c r="Y510" s="68"/>
    </row>
    <row r="511" spans="2:25" ht="27.9" customHeight="1">
      <c r="B511" s="359">
        <v>1</v>
      </c>
      <c r="C511" s="361" t="s">
        <v>2</v>
      </c>
      <c r="D511" s="39" t="s">
        <v>63</v>
      </c>
      <c r="E511" s="80"/>
      <c r="F511" s="78">
        <f>Marathi!D$7</f>
        <v>15</v>
      </c>
      <c r="G511" s="78">
        <f>Marathi!E$7</f>
        <v>15</v>
      </c>
      <c r="H511" s="78">
        <f>Marathi!F$7</f>
        <v>15</v>
      </c>
      <c r="I511" s="78">
        <f>Marathi!G$7</f>
        <v>0</v>
      </c>
      <c r="J511" s="78">
        <f>Marathi!H$7</f>
        <v>15</v>
      </c>
      <c r="K511" s="78">
        <f>Marathi!I$7</f>
        <v>10</v>
      </c>
      <c r="L511" s="78">
        <f>Marathi!J$7</f>
        <v>0</v>
      </c>
      <c r="M511" s="78">
        <f>Marathi!K$7</f>
        <v>70</v>
      </c>
      <c r="N511" s="78">
        <f>Marathi!L$7</f>
        <v>5</v>
      </c>
      <c r="O511" s="78">
        <f>Marathi!M$7</f>
        <v>5</v>
      </c>
      <c r="P511" s="78">
        <f>Marathi!N$7</f>
        <v>20</v>
      </c>
      <c r="Q511" s="78">
        <f>Marathi!O$7</f>
        <v>30</v>
      </c>
      <c r="R511" s="78">
        <f>Marathi!P$7</f>
        <v>100</v>
      </c>
      <c r="S511" s="78">
        <f>Marathi!Q$7</f>
        <v>0</v>
      </c>
      <c r="V511" s="68"/>
      <c r="W511" s="68"/>
      <c r="X511" s="68"/>
      <c r="Y511" s="68"/>
    </row>
    <row r="512" spans="2:25" ht="27.9" customHeight="1" thickBot="1">
      <c r="B512" s="360"/>
      <c r="C512" s="362"/>
      <c r="D512" s="40" t="s">
        <v>64</v>
      </c>
      <c r="E512" s="81"/>
      <c r="F512" s="50">
        <f>VLOOKUP(S507,Marathi!$B$8:$Q$77,3,0)</f>
        <v>0</v>
      </c>
      <c r="G512" s="50">
        <f>VLOOKUP(S507,Marathi!$B$8:$Q$77,4,0)</f>
        <v>0</v>
      </c>
      <c r="H512" s="50">
        <f>VLOOKUP(S507,Marathi!$B$8:$Q$77,5,0)</f>
        <v>0</v>
      </c>
      <c r="I512" s="50">
        <f>VLOOKUP(S507,Marathi!$B$8:$Q$77,6,0)</f>
        <v>0</v>
      </c>
      <c r="J512" s="50">
        <f>VLOOKUP(S507,Marathi!$B$8:$Q$77,7,0)</f>
        <v>0</v>
      </c>
      <c r="K512" s="50">
        <f>VLOOKUP(S507,Marathi!$B$8:$Q$77,8,0)</f>
        <v>0</v>
      </c>
      <c r="L512" s="50">
        <f>VLOOKUP(S507,Marathi!$B$8:$Q$77,9,0)</f>
        <v>0</v>
      </c>
      <c r="M512" s="50">
        <f>VLOOKUP(S507,Marathi!$B$8:$Q$77,10,0)</f>
        <v>0</v>
      </c>
      <c r="N512" s="50">
        <f>VLOOKUP(S507,Marathi!$B$8:$Q$77,11,0)</f>
        <v>0</v>
      </c>
      <c r="O512" s="50">
        <f>VLOOKUP(S507,Marathi!$B$8:$Q$77,12,0)</f>
        <v>0</v>
      </c>
      <c r="P512" s="50">
        <f>VLOOKUP(S507,Marathi!$B$8:$Q$77,13,0)</f>
        <v>0</v>
      </c>
      <c r="Q512" s="50">
        <f>VLOOKUP(S507,Marathi!$B$8:$Q$77,14,0)</f>
        <v>0</v>
      </c>
      <c r="R512" s="79">
        <f>VLOOKUP(S507,Marathi!$B$8:$Q$77,15,0)</f>
        <v>0</v>
      </c>
      <c r="S512" s="79">
        <f>VLOOKUP(S507,Marathi!$B$8:$Q$77,16,0)</f>
        <v>0</v>
      </c>
      <c r="V512" s="68"/>
      <c r="W512" s="68"/>
      <c r="X512" s="68"/>
      <c r="Y512" s="68"/>
    </row>
    <row r="513" spans="2:25" ht="27.9" customHeight="1">
      <c r="B513" s="359">
        <v>2</v>
      </c>
      <c r="C513" s="361" t="s">
        <v>3</v>
      </c>
      <c r="D513" s="39" t="s">
        <v>63</v>
      </c>
      <c r="E513" s="80"/>
      <c r="F513" s="78">
        <f>Hindi!D$7</f>
        <v>15</v>
      </c>
      <c r="G513" s="78">
        <f>Hindi!E$7</f>
        <v>15</v>
      </c>
      <c r="H513" s="78">
        <f>Hindi!F$7</f>
        <v>15</v>
      </c>
      <c r="I513" s="78">
        <f>Hindi!G$7</f>
        <v>0</v>
      </c>
      <c r="J513" s="78">
        <f>Hindi!H$7</f>
        <v>15</v>
      </c>
      <c r="K513" s="78">
        <f>Hindi!I$7</f>
        <v>10</v>
      </c>
      <c r="L513" s="78">
        <f>Hindi!J$7</f>
        <v>0</v>
      </c>
      <c r="M513" s="78">
        <f>Hindi!K$7</f>
        <v>70</v>
      </c>
      <c r="N513" s="78">
        <f>Hindi!L$7</f>
        <v>5</v>
      </c>
      <c r="O513" s="78">
        <f>Hindi!M$7</f>
        <v>5</v>
      </c>
      <c r="P513" s="78">
        <f>Hindi!N$7</f>
        <v>20</v>
      </c>
      <c r="Q513" s="78">
        <f>Hindi!O$7</f>
        <v>30</v>
      </c>
      <c r="R513" s="78">
        <f>Hindi!P$7</f>
        <v>100</v>
      </c>
      <c r="S513" s="78">
        <f>Hindi!Q$7</f>
        <v>0</v>
      </c>
      <c r="V513" s="68"/>
      <c r="W513" s="68"/>
      <c r="X513" s="68"/>
      <c r="Y513" s="68"/>
    </row>
    <row r="514" spans="2:25" ht="27.9" customHeight="1" thickBot="1">
      <c r="B514" s="360"/>
      <c r="C514" s="362"/>
      <c r="D514" s="40" t="s">
        <v>64</v>
      </c>
      <c r="E514" s="81"/>
      <c r="F514" s="50">
        <f>VLOOKUP(S507,Hindi!$B$8:$Q$77,3,0)</f>
        <v>0</v>
      </c>
      <c r="G514" s="50">
        <f>VLOOKUP(S507,Hindi!$B$8:$Q$77,4,0)</f>
        <v>0</v>
      </c>
      <c r="H514" s="50">
        <f>VLOOKUP(S507,Hindi!$B$8:$Q$77,5,0)</f>
        <v>0</v>
      </c>
      <c r="I514" s="50">
        <f>VLOOKUP(S507,Hindi!$B$8:$Q$77,6,0)</f>
        <v>0</v>
      </c>
      <c r="J514" s="50">
        <f>VLOOKUP(S507,Hindi!$B$8:$Q$77,7,0)</f>
        <v>0</v>
      </c>
      <c r="K514" s="50">
        <f>VLOOKUP(S507,Hindi!$B$8:$Q$77,8,0)</f>
        <v>0</v>
      </c>
      <c r="L514" s="50">
        <f>VLOOKUP(S507,Hindi!$B$8:$Q$77,9,0)</f>
        <v>0</v>
      </c>
      <c r="M514" s="50">
        <f>VLOOKUP(S507,Hindi!$B$8:$Q$77,10,0)</f>
        <v>0</v>
      </c>
      <c r="N514" s="50">
        <f>VLOOKUP(S507,Hindi!$B$8:$Q$77,11,0)</f>
        <v>0</v>
      </c>
      <c r="O514" s="50">
        <f>VLOOKUP(S507,Hindi!$B$8:$Q$77,12,0)</f>
        <v>0</v>
      </c>
      <c r="P514" s="50">
        <f>VLOOKUP(S507,Hindi!$B$8:$Q$77,13,0)</f>
        <v>0</v>
      </c>
      <c r="Q514" s="50">
        <f>VLOOKUP(S507,Hindi!$B$8:$Q$77,14,0)</f>
        <v>0</v>
      </c>
      <c r="R514" s="79">
        <f>VLOOKUP(S507,Hindi!$B$8:$Q$77,15,0)</f>
        <v>0</v>
      </c>
      <c r="S514" s="50">
        <f>VLOOKUP(S507,Hindi!$B$8:$Q$77,16,0)</f>
        <v>0</v>
      </c>
      <c r="V514" s="68"/>
      <c r="W514" s="68"/>
      <c r="X514" s="68"/>
      <c r="Y514" s="68"/>
    </row>
    <row r="515" spans="2:25" ht="27.9" customHeight="1">
      <c r="B515" s="359">
        <v>3</v>
      </c>
      <c r="C515" s="361" t="s">
        <v>4</v>
      </c>
      <c r="D515" s="39" t="s">
        <v>63</v>
      </c>
      <c r="E515" s="80"/>
      <c r="F515" s="78">
        <f>English!D$7</f>
        <v>15</v>
      </c>
      <c r="G515" s="78">
        <f>English!E$7</f>
        <v>15</v>
      </c>
      <c r="H515" s="78">
        <f>English!F$7</f>
        <v>15</v>
      </c>
      <c r="I515" s="78">
        <f>English!G$7</f>
        <v>0</v>
      </c>
      <c r="J515" s="78">
        <f>English!H$7</f>
        <v>15</v>
      </c>
      <c r="K515" s="78">
        <f>English!I$7</f>
        <v>10</v>
      </c>
      <c r="L515" s="78">
        <f>English!J$7</f>
        <v>0</v>
      </c>
      <c r="M515" s="78">
        <f>English!K$7</f>
        <v>70</v>
      </c>
      <c r="N515" s="78">
        <f>English!L$7</f>
        <v>5</v>
      </c>
      <c r="O515" s="78">
        <f>English!M$7</f>
        <v>5</v>
      </c>
      <c r="P515" s="78">
        <f>English!N$7</f>
        <v>20</v>
      </c>
      <c r="Q515" s="78">
        <f>English!O$7</f>
        <v>30</v>
      </c>
      <c r="R515" s="78">
        <f>English!P$7</f>
        <v>100</v>
      </c>
      <c r="S515" s="78">
        <f>English!Q$7</f>
        <v>0</v>
      </c>
      <c r="V515" s="68"/>
      <c r="W515" s="68"/>
      <c r="X515" s="68"/>
      <c r="Y515" s="68"/>
    </row>
    <row r="516" spans="2:25" ht="27.9" customHeight="1" thickBot="1">
      <c r="B516" s="360"/>
      <c r="C516" s="362"/>
      <c r="D516" s="40" t="s">
        <v>64</v>
      </c>
      <c r="E516" s="81"/>
      <c r="F516" s="50">
        <f>VLOOKUP(S507,English!$B$8:$Q$77,3,0)</f>
        <v>0</v>
      </c>
      <c r="G516" s="50">
        <f>VLOOKUP(S507,English!$B$8:$Q$77,4,0)</f>
        <v>0</v>
      </c>
      <c r="H516" s="50">
        <f>VLOOKUP(S507,English!$B$8:$Q$77,5,0)</f>
        <v>0</v>
      </c>
      <c r="I516" s="50">
        <f>VLOOKUP(S507,English!$B$8:$Q$77,6,0)</f>
        <v>0</v>
      </c>
      <c r="J516" s="50">
        <f>VLOOKUP(S507,English!$B$8:$Q$77,7,0)</f>
        <v>0</v>
      </c>
      <c r="K516" s="50">
        <f>VLOOKUP(S507,English!$B$8:$Q$77,8,0)</f>
        <v>0</v>
      </c>
      <c r="L516" s="50">
        <f>VLOOKUP(S507,English!$B$8:$Q$77,9,0)</f>
        <v>0</v>
      </c>
      <c r="M516" s="50">
        <f>VLOOKUP(S507,English!$B$8:$Q$77,10,0)</f>
        <v>0</v>
      </c>
      <c r="N516" s="50">
        <f>VLOOKUP(S507,English!$B$8:$Q$77,11,0)</f>
        <v>0</v>
      </c>
      <c r="O516" s="50">
        <f>VLOOKUP(S507,English!$B$8:$Q$77,12,0)</f>
        <v>0</v>
      </c>
      <c r="P516" s="50">
        <f>VLOOKUP(S507,English!$B$8:$Q$77,13,0)</f>
        <v>0</v>
      </c>
      <c r="Q516" s="50">
        <f>VLOOKUP(S507,English!$B$8:$Q$77,14,0)</f>
        <v>0</v>
      </c>
      <c r="R516" s="79">
        <f>VLOOKUP(S507,English!$B$8:$Q$77,15,0)</f>
        <v>0</v>
      </c>
      <c r="S516" s="50">
        <f>VLOOKUP(S507,English!$B$8:$Q$77,16,0)</f>
        <v>0</v>
      </c>
      <c r="V516" s="68"/>
      <c r="W516" s="68"/>
      <c r="X516" s="68"/>
      <c r="Y516" s="68"/>
    </row>
    <row r="517" spans="2:25" ht="27.9" customHeight="1">
      <c r="B517" s="359">
        <v>4</v>
      </c>
      <c r="C517" s="361" t="s">
        <v>5</v>
      </c>
      <c r="D517" s="39" t="s">
        <v>63</v>
      </c>
      <c r="E517" s="80"/>
      <c r="F517" s="78">
        <f>Maths!D$7</f>
        <v>15</v>
      </c>
      <c r="G517" s="78">
        <f>Maths!E$7</f>
        <v>15</v>
      </c>
      <c r="H517" s="78">
        <f>Maths!F$7</f>
        <v>15</v>
      </c>
      <c r="I517" s="78">
        <f>Maths!G$7</f>
        <v>0</v>
      </c>
      <c r="J517" s="78">
        <f>Maths!H$7</f>
        <v>15</v>
      </c>
      <c r="K517" s="78">
        <f>Maths!I$7</f>
        <v>10</v>
      </c>
      <c r="L517" s="78">
        <f>Maths!J$7</f>
        <v>0</v>
      </c>
      <c r="M517" s="78">
        <f>Maths!K$7</f>
        <v>70</v>
      </c>
      <c r="N517" s="78">
        <f>Maths!L$7</f>
        <v>5</v>
      </c>
      <c r="O517" s="78">
        <f>Maths!M$7</f>
        <v>5</v>
      </c>
      <c r="P517" s="78">
        <f>Maths!N$7</f>
        <v>20</v>
      </c>
      <c r="Q517" s="78">
        <f>Maths!O$7</f>
        <v>30</v>
      </c>
      <c r="R517" s="78">
        <f>Maths!P$7</f>
        <v>100</v>
      </c>
      <c r="S517" s="78">
        <f>Maths!Q$7</f>
        <v>0</v>
      </c>
      <c r="V517" s="68"/>
      <c r="W517" s="68"/>
      <c r="X517" s="68"/>
      <c r="Y517" s="68"/>
    </row>
    <row r="518" spans="2:25" ht="27.9" customHeight="1" thickBot="1">
      <c r="B518" s="360"/>
      <c r="C518" s="362"/>
      <c r="D518" s="40" t="s">
        <v>64</v>
      </c>
      <c r="E518" s="81"/>
      <c r="F518" s="50">
        <f>VLOOKUP(S507,Maths!$B$8:$Q$77,3,0)</f>
        <v>0</v>
      </c>
      <c r="G518" s="50">
        <f>VLOOKUP(S507,Maths!$B$8:$Q$77,4,0)</f>
        <v>0</v>
      </c>
      <c r="H518" s="50">
        <f>VLOOKUP(S507,Maths!$B$8:$Q$77,5,0)</f>
        <v>0</v>
      </c>
      <c r="I518" s="50">
        <f>VLOOKUP(S507,Maths!$B$8:$Q$77,6,0)</f>
        <v>0</v>
      </c>
      <c r="J518" s="50">
        <f>VLOOKUP(S507,Maths!$B$8:$Q$77,7,0)</f>
        <v>0</v>
      </c>
      <c r="K518" s="50">
        <f>VLOOKUP(S507,Maths!$B$8:$Q$77,8,0)</f>
        <v>0</v>
      </c>
      <c r="L518" s="50">
        <f>VLOOKUP(S507,Maths!$B$8:$Q$77,9,0)</f>
        <v>0</v>
      </c>
      <c r="M518" s="50">
        <f>VLOOKUP(S507,Maths!$B$8:$Q$77,10,0)</f>
        <v>0</v>
      </c>
      <c r="N518" s="50">
        <f>VLOOKUP(S507,Maths!$B$8:$Q$77,11,0)</f>
        <v>0</v>
      </c>
      <c r="O518" s="50">
        <f>VLOOKUP(S507,Maths!$B$8:$Q$77,12,0)</f>
        <v>0</v>
      </c>
      <c r="P518" s="50">
        <f>VLOOKUP(S507,Maths!$B$8:$Q$77,13,0)</f>
        <v>0</v>
      </c>
      <c r="Q518" s="50">
        <f>VLOOKUP(S507,Maths!$B$8:$Q$77,14,0)</f>
        <v>0</v>
      </c>
      <c r="R518" s="79">
        <f>VLOOKUP(S507,Maths!$B$8:$Q$77,15,0)</f>
        <v>0</v>
      </c>
      <c r="S518" s="50">
        <f>VLOOKUP(S507,Maths!$B$8:$Q$77,16,0)</f>
        <v>0</v>
      </c>
      <c r="V518" s="68"/>
      <c r="W518" s="68"/>
      <c r="X518" s="68"/>
      <c r="Y518" s="68"/>
    </row>
    <row r="519" spans="2:25" ht="27.9" customHeight="1">
      <c r="B519" s="359">
        <v>5</v>
      </c>
      <c r="C519" s="361" t="s">
        <v>6</v>
      </c>
      <c r="D519" s="39" t="s">
        <v>63</v>
      </c>
      <c r="E519" s="80"/>
      <c r="F519" s="78">
        <f>Sci!D$7</f>
        <v>15</v>
      </c>
      <c r="G519" s="78">
        <f>Sci!E$7</f>
        <v>15</v>
      </c>
      <c r="H519" s="78">
        <f>Sci!F$7</f>
        <v>15</v>
      </c>
      <c r="I519" s="78">
        <f>Sci!G$7</f>
        <v>0</v>
      </c>
      <c r="J519" s="78">
        <f>Sci!H$7</f>
        <v>15</v>
      </c>
      <c r="K519" s="78">
        <f>Sci!I$7</f>
        <v>10</v>
      </c>
      <c r="L519" s="78">
        <f>Sci!J$7</f>
        <v>0</v>
      </c>
      <c r="M519" s="78">
        <f>Sci!K$7</f>
        <v>70</v>
      </c>
      <c r="N519" s="78">
        <f>Sci!L$7</f>
        <v>5</v>
      </c>
      <c r="O519" s="78">
        <f>Sci!M$7</f>
        <v>5</v>
      </c>
      <c r="P519" s="78">
        <f>Sci!N$7</f>
        <v>20</v>
      </c>
      <c r="Q519" s="78">
        <f>Sci!O$7</f>
        <v>30</v>
      </c>
      <c r="R519" s="78">
        <f>Sci!P$7</f>
        <v>100</v>
      </c>
      <c r="S519" s="78">
        <f>Sci!Q$7</f>
        <v>0</v>
      </c>
      <c r="V519" s="68"/>
      <c r="W519" s="68"/>
      <c r="X519" s="68"/>
      <c r="Y519" s="68"/>
    </row>
    <row r="520" spans="2:25" ht="27.9" customHeight="1" thickBot="1">
      <c r="B520" s="360"/>
      <c r="C520" s="362"/>
      <c r="D520" s="40" t="s">
        <v>64</v>
      </c>
      <c r="E520" s="81"/>
      <c r="F520" s="50">
        <f>VLOOKUP(S507,Sci!$B$8:$Q$77,3,0)</f>
        <v>0</v>
      </c>
      <c r="G520" s="50">
        <f>VLOOKUP(S507,Sci!$B$8:$Q$77,4,0)</f>
        <v>0</v>
      </c>
      <c r="H520" s="50">
        <f>VLOOKUP(S507,Sci!$B$8:$Q$77,5,0)</f>
        <v>0</v>
      </c>
      <c r="I520" s="50">
        <f>VLOOKUP(S507,Sci!$B$8:$Q$77,6,0)</f>
        <v>0</v>
      </c>
      <c r="J520" s="50">
        <f>VLOOKUP(S507,Sci!$B$8:$Q$77,7,0)</f>
        <v>0</v>
      </c>
      <c r="K520" s="50">
        <f>VLOOKUP(S507,Sci!$B$8:$Q$77,8,0)</f>
        <v>0</v>
      </c>
      <c r="L520" s="50">
        <f>VLOOKUP(S507,Sci!$B$8:$Q$77,9,0)</f>
        <v>0</v>
      </c>
      <c r="M520" s="50">
        <f>VLOOKUP(S507,Sci!$B$8:$Q$77,10,0)</f>
        <v>0</v>
      </c>
      <c r="N520" s="50">
        <f>VLOOKUP(S507,Sci!$B$8:$Q$77,11,0)</f>
        <v>0</v>
      </c>
      <c r="O520" s="50">
        <f>VLOOKUP(S507,Sci!$B$8:$Q$77,12,0)</f>
        <v>0</v>
      </c>
      <c r="P520" s="50">
        <f>VLOOKUP(S507,Sci!$B$8:$Q$77,13,0)</f>
        <v>0</v>
      </c>
      <c r="Q520" s="50">
        <f>VLOOKUP(S507,Sci!$B$8:$Q$77,14,0)</f>
        <v>0</v>
      </c>
      <c r="R520" s="79">
        <f>VLOOKUP(S507,Sci!$B$8:$Q$77,15,0)</f>
        <v>0</v>
      </c>
      <c r="S520" s="50">
        <f>VLOOKUP(S507,Sci!$B$8:$Q$77,16,0)</f>
        <v>0</v>
      </c>
      <c r="V520" s="68"/>
      <c r="W520" s="68"/>
      <c r="X520" s="68"/>
      <c r="Y520" s="68"/>
    </row>
    <row r="521" spans="2:25" ht="27.9" customHeight="1">
      <c r="B521" s="359">
        <v>6</v>
      </c>
      <c r="C521" s="361" t="s">
        <v>7</v>
      </c>
      <c r="D521" s="39" t="s">
        <v>63</v>
      </c>
      <c r="E521" s="80"/>
      <c r="F521" s="78">
        <f>Sco!D$7</f>
        <v>15</v>
      </c>
      <c r="G521" s="78">
        <f>Sco!E$7</f>
        <v>15</v>
      </c>
      <c r="H521" s="78">
        <f>Sco!F$7</f>
        <v>15</v>
      </c>
      <c r="I521" s="78">
        <f>Sco!G$7</f>
        <v>0</v>
      </c>
      <c r="J521" s="78">
        <f>Sco!H$7</f>
        <v>15</v>
      </c>
      <c r="K521" s="78">
        <f>Sco!I$7</f>
        <v>10</v>
      </c>
      <c r="L521" s="78">
        <f>Sco!J$7</f>
        <v>0</v>
      </c>
      <c r="M521" s="78">
        <f>Sco!K$7</f>
        <v>70</v>
      </c>
      <c r="N521" s="78">
        <f>Sco!L$7</f>
        <v>5</v>
      </c>
      <c r="O521" s="78">
        <f>Sco!M$7</f>
        <v>5</v>
      </c>
      <c r="P521" s="78">
        <f>Sco!N$7</f>
        <v>20</v>
      </c>
      <c r="Q521" s="78">
        <f>Sco!O$7</f>
        <v>30</v>
      </c>
      <c r="R521" s="78">
        <f>Sco!P$7</f>
        <v>100</v>
      </c>
      <c r="S521" s="78">
        <f>Sco!Q$7</f>
        <v>0</v>
      </c>
      <c r="V521" s="68"/>
      <c r="W521" s="68"/>
      <c r="X521" s="68"/>
      <c r="Y521" s="68"/>
    </row>
    <row r="522" spans="2:25" ht="27.9" customHeight="1" thickBot="1">
      <c r="B522" s="360"/>
      <c r="C522" s="362"/>
      <c r="D522" s="40" t="s">
        <v>64</v>
      </c>
      <c r="E522" s="81"/>
      <c r="F522" s="50">
        <f>VLOOKUP(S507,Sco!$B$8:$Q$77,3,0)</f>
        <v>0</v>
      </c>
      <c r="G522" s="50">
        <f>VLOOKUP(S507,Sco!$B$8:$Q$77,4,0)</f>
        <v>0</v>
      </c>
      <c r="H522" s="50">
        <f>VLOOKUP(S507,Sco!$B$8:$Q$77,5,0)</f>
        <v>0</v>
      </c>
      <c r="I522" s="50">
        <f>VLOOKUP(S507,Sco!$B$8:$Q$77,6,0)</f>
        <v>0</v>
      </c>
      <c r="J522" s="50">
        <f>VLOOKUP(S507,Sco!$B$8:$Q$77,7,0)</f>
        <v>0</v>
      </c>
      <c r="K522" s="50">
        <f>VLOOKUP(S507,Sco!$B$8:$Q$77,8,0)</f>
        <v>0</v>
      </c>
      <c r="L522" s="50">
        <f>VLOOKUP(S507,Sco!$B$8:$Q$77,9,0)</f>
        <v>0</v>
      </c>
      <c r="M522" s="50">
        <f>VLOOKUP(S507,Sco!$B$8:$Q$77,10,0)</f>
        <v>0</v>
      </c>
      <c r="N522" s="50">
        <f>VLOOKUP(S507,Sco!$B$8:$Q$77,11,0)</f>
        <v>0</v>
      </c>
      <c r="O522" s="50">
        <f>VLOOKUP(S507,Sco!$B$8:$Q$77,12,0)</f>
        <v>0</v>
      </c>
      <c r="P522" s="50">
        <f>VLOOKUP(S507,Sco!$B$8:$Q$77,13,0)</f>
        <v>0</v>
      </c>
      <c r="Q522" s="50">
        <f>VLOOKUP(S507,Sco!$B$8:$Q$77,14,0)</f>
        <v>0</v>
      </c>
      <c r="R522" s="79">
        <f>VLOOKUP(S507,Sco!$B$8:$Q$77,15,0)</f>
        <v>0</v>
      </c>
      <c r="S522" s="50">
        <f>VLOOKUP(S507,Sco!$B$8:$Q$77,16,0)</f>
        <v>0</v>
      </c>
      <c r="V522" s="68"/>
      <c r="W522" s="68"/>
      <c r="X522" s="68"/>
      <c r="Y522" s="68"/>
    </row>
    <row r="523" spans="2:25" ht="27.9" customHeight="1">
      <c r="B523" s="359">
        <v>7</v>
      </c>
      <c r="C523" s="361" t="s">
        <v>8</v>
      </c>
      <c r="D523" s="39" t="s">
        <v>63</v>
      </c>
      <c r="E523" s="80"/>
      <c r="F523" s="78">
        <f>Kala!D$7</f>
        <v>20</v>
      </c>
      <c r="G523" s="78">
        <f>Kala!E$7</f>
        <v>40</v>
      </c>
      <c r="H523" s="78">
        <f>Kala!F$7</f>
        <v>20</v>
      </c>
      <c r="I523" s="78">
        <f>Kala!G$7</f>
        <v>0</v>
      </c>
      <c r="J523" s="78">
        <f>Kala!H$7</f>
        <v>0</v>
      </c>
      <c r="K523" s="78">
        <f>Kala!I$7</f>
        <v>20</v>
      </c>
      <c r="L523" s="78">
        <f>Kala!J$7</f>
        <v>0</v>
      </c>
      <c r="M523" s="78">
        <f>Kala!K$7</f>
        <v>100</v>
      </c>
      <c r="N523" s="363"/>
      <c r="O523" s="364"/>
      <c r="P523" s="364"/>
      <c r="Q523" s="365"/>
      <c r="R523" s="82">
        <f t="shared" ref="R523:R528" si="18">M523</f>
        <v>100</v>
      </c>
      <c r="S523" s="83"/>
      <c r="V523" s="68"/>
      <c r="W523" s="68"/>
      <c r="X523" s="68"/>
      <c r="Y523" s="68"/>
    </row>
    <row r="524" spans="2:25" ht="27.9" customHeight="1" thickBot="1">
      <c r="B524" s="360"/>
      <c r="C524" s="362"/>
      <c r="D524" s="40" t="s">
        <v>64</v>
      </c>
      <c r="E524" s="81"/>
      <c r="F524" s="50">
        <f>VLOOKUP(S507,Kala!$B$8:$Q$77,3,0)</f>
        <v>0</v>
      </c>
      <c r="G524" s="50">
        <f>VLOOKUP(S507,Kala!$B$8:$Q$77,4,0)</f>
        <v>0</v>
      </c>
      <c r="H524" s="50">
        <f>VLOOKUP(S507,Kala!$B$8:$Q$77,5,0)</f>
        <v>0</v>
      </c>
      <c r="I524" s="50">
        <f>VLOOKUP(S507,Kala!$B$8:$Q$77,6,0)</f>
        <v>0</v>
      </c>
      <c r="J524" s="50">
        <f>VLOOKUP(S507,Kala!$B$8:$Q$77,7,0)</f>
        <v>0</v>
      </c>
      <c r="K524" s="50">
        <f>VLOOKUP(S507,Kala!$B$8:$Q$77,8,0)</f>
        <v>0</v>
      </c>
      <c r="L524" s="50">
        <f>VLOOKUP(S507,Kala!$B$8:$Q$77,9,0)</f>
        <v>0</v>
      </c>
      <c r="M524" s="50">
        <f>VLOOKUP(S507,Kala!$B$8:$Q$77,10,0)</f>
        <v>0</v>
      </c>
      <c r="N524" s="366"/>
      <c r="O524" s="367"/>
      <c r="P524" s="367"/>
      <c r="Q524" s="368"/>
      <c r="R524" s="84">
        <f t="shared" si="18"/>
        <v>0</v>
      </c>
      <c r="S524" s="85" t="str">
        <f>IF(R524&gt;=91,"अ१",IF(R524&gt;=81,"अ२",IF(R524&gt;=71,"ब१",IF(R524&gt;=61,"ब२",IF(R524&gt;=51,"क१",IF(R524&gt;=41,"क२",IF(R524&gt;=33,"ड",IF(R524&gt;=21,"ई१",IF(R524&gt;=1,"ई२","")))))))))</f>
        <v/>
      </c>
      <c r="V524" s="68"/>
      <c r="W524" s="68"/>
      <c r="X524" s="68"/>
      <c r="Y524" s="68"/>
    </row>
    <row r="525" spans="2:25" ht="27.9" customHeight="1">
      <c r="B525" s="359">
        <v>8</v>
      </c>
      <c r="C525" s="361" t="s">
        <v>9</v>
      </c>
      <c r="D525" s="39" t="s">
        <v>63</v>
      </c>
      <c r="E525" s="80"/>
      <c r="F525" s="78">
        <f>Karya!D$7</f>
        <v>20</v>
      </c>
      <c r="G525" s="78">
        <f>Karya!E$7</f>
        <v>40</v>
      </c>
      <c r="H525" s="78">
        <f>Karya!F$7</f>
        <v>20</v>
      </c>
      <c r="I525" s="78">
        <f>Karya!G$7</f>
        <v>0</v>
      </c>
      <c r="J525" s="78">
        <f>Karya!H$7</f>
        <v>0</v>
      </c>
      <c r="K525" s="78">
        <f>Karya!I$7</f>
        <v>20</v>
      </c>
      <c r="L525" s="78">
        <f>Karya!J$7</f>
        <v>0</v>
      </c>
      <c r="M525" s="78">
        <f>Karya!K$7</f>
        <v>100</v>
      </c>
      <c r="N525" s="363"/>
      <c r="O525" s="364"/>
      <c r="P525" s="364"/>
      <c r="Q525" s="365"/>
      <c r="R525" s="82">
        <f t="shared" si="18"/>
        <v>100</v>
      </c>
      <c r="S525" s="83"/>
      <c r="V525" s="68"/>
      <c r="W525" s="68"/>
      <c r="X525" s="68"/>
      <c r="Y525" s="68"/>
    </row>
    <row r="526" spans="2:25" ht="27.9" customHeight="1" thickBot="1">
      <c r="B526" s="360"/>
      <c r="C526" s="362"/>
      <c r="D526" s="40" t="s">
        <v>64</v>
      </c>
      <c r="E526" s="81"/>
      <c r="F526" s="50">
        <f>VLOOKUP(S507,Karya!$B$8:$Q$77,3,0)</f>
        <v>0</v>
      </c>
      <c r="G526" s="50">
        <f>VLOOKUP(S507,Karya!$B$8:$Q$77,4,0)</f>
        <v>0</v>
      </c>
      <c r="H526" s="50">
        <f>VLOOKUP(S507,Karya!$B$8:$Q$77,5,0)</f>
        <v>0</v>
      </c>
      <c r="I526" s="50">
        <f>VLOOKUP(S507,Karya!$B$8:$Q$77,6,0)</f>
        <v>0</v>
      </c>
      <c r="J526" s="50">
        <f>VLOOKUP(S507,Karya!$B$8:$Q$77,7,0)</f>
        <v>0</v>
      </c>
      <c r="K526" s="50">
        <f>VLOOKUP(S507,Karya!$B$8:$Q$77,8,0)</f>
        <v>0</v>
      </c>
      <c r="L526" s="50">
        <f>VLOOKUP(S507,Karya!$B$8:$Q$77,9,0)</f>
        <v>0</v>
      </c>
      <c r="M526" s="50">
        <f>VLOOKUP(S507,Karya!$B$8:$Q$77,10,0)</f>
        <v>0</v>
      </c>
      <c r="N526" s="366"/>
      <c r="O526" s="367"/>
      <c r="P526" s="367"/>
      <c r="Q526" s="368"/>
      <c r="R526" s="84">
        <f t="shared" si="18"/>
        <v>0</v>
      </c>
      <c r="S526" s="85" t="str">
        <f>IF(R526&gt;=91,"अ१",IF(R526&gt;=81,"अ२",IF(R526&gt;=71,"ब१",IF(R526&gt;=61,"ब२",IF(R526&gt;=51,"क१",IF(R526&gt;=41,"क२",IF(R526&gt;=33,"ड",IF(R526&gt;=21,"ई१",IF(R526&gt;=1,"ई२","")))))))))</f>
        <v/>
      </c>
      <c r="V526" s="68"/>
      <c r="W526" s="68"/>
      <c r="X526" s="68"/>
      <c r="Y526" s="68"/>
    </row>
    <row r="527" spans="2:25" ht="27.9" customHeight="1">
      <c r="B527" s="359">
        <v>9</v>
      </c>
      <c r="C527" s="361" t="s">
        <v>10</v>
      </c>
      <c r="D527" s="39" t="s">
        <v>63</v>
      </c>
      <c r="E527" s="80"/>
      <c r="F527" s="78">
        <f>Shashi!D$7</f>
        <v>20</v>
      </c>
      <c r="G527" s="78">
        <f>Shashi!E$7</f>
        <v>40</v>
      </c>
      <c r="H527" s="78">
        <f>Shashi!F$7</f>
        <v>20</v>
      </c>
      <c r="I527" s="78">
        <f>Shashi!G$7</f>
        <v>0</v>
      </c>
      <c r="J527" s="78">
        <f>Shashi!H$7</f>
        <v>0</v>
      </c>
      <c r="K527" s="78">
        <f>Shashi!I$7</f>
        <v>20</v>
      </c>
      <c r="L527" s="78">
        <f>Shashi!J$7</f>
        <v>0</v>
      </c>
      <c r="M527" s="78">
        <f>Shashi!K$7</f>
        <v>100</v>
      </c>
      <c r="N527" s="363"/>
      <c r="O527" s="364"/>
      <c r="P527" s="364"/>
      <c r="Q527" s="365"/>
      <c r="R527" s="82">
        <f t="shared" si="18"/>
        <v>100</v>
      </c>
      <c r="S527" s="83"/>
      <c r="V527" s="68"/>
      <c r="W527" s="68"/>
      <c r="X527" s="68"/>
      <c r="Y527" s="68"/>
    </row>
    <row r="528" spans="2:25" ht="27.9" customHeight="1" thickBot="1">
      <c r="B528" s="360"/>
      <c r="C528" s="362"/>
      <c r="D528" s="40" t="s">
        <v>64</v>
      </c>
      <c r="E528" s="81"/>
      <c r="F528" s="50">
        <f>VLOOKUP(S507,Shashi!$B$8:$Q$77,3,0)</f>
        <v>0</v>
      </c>
      <c r="G528" s="50">
        <f>VLOOKUP(S507,Shashi!$B$8:$Q$77,4,0)</f>
        <v>0</v>
      </c>
      <c r="H528" s="50">
        <f>VLOOKUP(S507,Shashi!$B$8:$Q$77,5,0)</f>
        <v>0</v>
      </c>
      <c r="I528" s="50">
        <f>VLOOKUP(S507,Shashi!$B$8:$Q$77,6,0)</f>
        <v>0</v>
      </c>
      <c r="J528" s="50">
        <f>VLOOKUP(S507,Shashi!$B$8:$Q$77,7,0)</f>
        <v>0</v>
      </c>
      <c r="K528" s="50">
        <f>VLOOKUP(S507,Shashi!$B$8:$Q$77,8,0)</f>
        <v>0</v>
      </c>
      <c r="L528" s="50">
        <f>VLOOKUP(S507,Shashi!$B$8:$Q$77,9,0)</f>
        <v>0</v>
      </c>
      <c r="M528" s="50">
        <f>VLOOKUP(S507,Shashi!$B$8:$Q$77,10,0)</f>
        <v>0</v>
      </c>
      <c r="N528" s="366"/>
      <c r="O528" s="367"/>
      <c r="P528" s="367"/>
      <c r="Q528" s="368"/>
      <c r="R528" s="84">
        <f t="shared" si="18"/>
        <v>0</v>
      </c>
      <c r="S528" s="85" t="str">
        <f>IF(R528&gt;=91,"अ१",IF(R528&gt;=81,"अ२",IF(R528&gt;=71,"ब१",IF(R528&gt;=61,"ब२",IF(R528&gt;=51,"क१",IF(R528&gt;=41,"क२",IF(R528&gt;=33,"ड",IF(R528&gt;=21,"ई१",IF(R528&gt;=1,"ई२","")))))))))</f>
        <v/>
      </c>
    </row>
    <row r="529" spans="2:25" ht="27.9" customHeight="1" thickBot="1">
      <c r="B529" s="369"/>
      <c r="C529" s="370"/>
      <c r="D529" s="370"/>
      <c r="E529" s="370"/>
      <c r="F529" s="370"/>
      <c r="G529" s="370"/>
      <c r="H529" s="370"/>
      <c r="I529" s="370"/>
      <c r="J529" s="370"/>
      <c r="K529" s="370"/>
      <c r="L529" s="370"/>
      <c r="M529" s="370"/>
      <c r="N529" s="370"/>
      <c r="O529" s="370"/>
      <c r="P529" s="370"/>
      <c r="Q529" s="370"/>
      <c r="R529" s="370"/>
      <c r="S529" s="371"/>
    </row>
    <row r="530" spans="2:25" ht="27.9" customHeight="1">
      <c r="B530" s="41"/>
      <c r="C530" s="42"/>
      <c r="D530" s="43"/>
      <c r="N530" s="45"/>
      <c r="O530" s="45"/>
      <c r="P530" s="45"/>
      <c r="Q530" s="45"/>
      <c r="S530" s="46"/>
    </row>
    <row r="531" spans="2:25" ht="27.9" customHeight="1">
      <c r="B531" s="372" t="s">
        <v>66</v>
      </c>
      <c r="C531" s="373"/>
      <c r="D531" s="373"/>
      <c r="E531" s="373"/>
      <c r="F531" s="373"/>
      <c r="G531" s="374" t="s">
        <v>67</v>
      </c>
      <c r="H531" s="374"/>
      <c r="I531" s="374"/>
      <c r="J531" s="374"/>
      <c r="K531" s="374"/>
      <c r="L531" s="374"/>
      <c r="M531" s="374"/>
      <c r="N531" s="375" t="s">
        <v>68</v>
      </c>
      <c r="O531" s="375"/>
      <c r="P531" s="375"/>
      <c r="Q531" s="375"/>
      <c r="R531" s="375"/>
      <c r="S531" s="376"/>
    </row>
    <row r="532" spans="2:25" ht="27.9" customHeight="1" thickBot="1">
      <c r="B532" s="377" t="str">
        <f>students!$G$4</f>
        <v xml:space="preserve">श्री. सागर दत्तात्रय शिंदे </v>
      </c>
      <c r="C532" s="378"/>
      <c r="D532" s="378"/>
      <c r="E532" s="378"/>
      <c r="F532" s="378"/>
      <c r="G532" s="379"/>
      <c r="H532" s="379"/>
      <c r="I532" s="379"/>
      <c r="J532" s="379"/>
      <c r="K532" s="379"/>
      <c r="L532" s="379"/>
      <c r="M532" s="379"/>
      <c r="N532" s="380"/>
      <c r="O532" s="380"/>
      <c r="P532" s="380"/>
      <c r="Q532" s="380"/>
      <c r="R532" s="380"/>
      <c r="S532" s="381"/>
    </row>
    <row r="533" spans="2:25" ht="26.25" customHeight="1">
      <c r="B533" s="402" t="s">
        <v>718</v>
      </c>
      <c r="C533" s="402"/>
      <c r="D533" s="402"/>
      <c r="E533" s="402"/>
      <c r="F533" s="402"/>
      <c r="G533" s="402"/>
      <c r="H533" s="402"/>
      <c r="I533" s="402"/>
      <c r="J533" s="402"/>
      <c r="K533" s="402"/>
      <c r="L533" s="402"/>
      <c r="M533" s="402"/>
      <c r="N533" s="402"/>
      <c r="O533" s="402"/>
      <c r="P533" s="402"/>
      <c r="Q533" s="402"/>
      <c r="R533" s="402"/>
      <c r="S533" s="402"/>
    </row>
    <row r="534" spans="2:25" ht="24.75" customHeight="1" thickBot="1">
      <c r="B534" s="403" t="s">
        <v>52</v>
      </c>
      <c r="C534" s="403"/>
      <c r="D534" s="403"/>
      <c r="E534" s="404">
        <f>VLOOKUP(S535,students!$B$8:$D$57,3,0)</f>
        <v>0</v>
      </c>
      <c r="F534" s="405"/>
      <c r="G534" s="405"/>
      <c r="H534" s="405"/>
      <c r="I534" s="405"/>
      <c r="J534" s="405"/>
      <c r="K534" s="405"/>
      <c r="L534" s="405"/>
      <c r="M534" s="405"/>
      <c r="N534" s="405"/>
      <c r="O534" s="405"/>
      <c r="P534" s="406" t="s">
        <v>28</v>
      </c>
      <c r="Q534" s="406"/>
      <c r="R534" s="406" t="str">
        <f>students!$M$2</f>
        <v>पहिली</v>
      </c>
      <c r="S534" s="406"/>
      <c r="V534" s="68"/>
      <c r="W534" s="68"/>
      <c r="X534" s="68"/>
      <c r="Y534" s="68"/>
    </row>
    <row r="535" spans="2:25" ht="19.5" customHeight="1" thickBot="1">
      <c r="B535" s="407"/>
      <c r="C535" s="407"/>
      <c r="D535" s="408"/>
      <c r="E535" s="408"/>
      <c r="F535" s="47"/>
      <c r="G535" s="47"/>
      <c r="H535" s="409" t="s">
        <v>33</v>
      </c>
      <c r="I535" s="409"/>
      <c r="J535" s="409"/>
      <c r="K535" s="409"/>
      <c r="L535" s="409"/>
      <c r="M535" s="405">
        <f>[3]students!Y534</f>
        <v>0</v>
      </c>
      <c r="N535" s="405"/>
      <c r="O535" s="405"/>
      <c r="P535" s="406" t="s">
        <v>53</v>
      </c>
      <c r="Q535" s="406"/>
      <c r="R535" s="406"/>
      <c r="S535" s="77">
        <v>20</v>
      </c>
      <c r="V535" s="68"/>
      <c r="W535" s="68"/>
      <c r="X535" s="68"/>
      <c r="Y535" s="68"/>
    </row>
    <row r="536" spans="2:25" ht="21" customHeight="1">
      <c r="B536" s="382" t="s">
        <v>37</v>
      </c>
      <c r="C536" s="361" t="s">
        <v>54</v>
      </c>
      <c r="D536" s="361"/>
      <c r="E536" s="385" t="s">
        <v>55</v>
      </c>
      <c r="F536" s="386"/>
      <c r="G536" s="386"/>
      <c r="H536" s="386"/>
      <c r="I536" s="386"/>
      <c r="J536" s="386"/>
      <c r="K536" s="386"/>
      <c r="L536" s="386"/>
      <c r="M536" s="387"/>
      <c r="N536" s="388" t="s">
        <v>56</v>
      </c>
      <c r="O536" s="389"/>
      <c r="P536" s="389"/>
      <c r="Q536" s="390"/>
      <c r="R536" s="394" t="s">
        <v>69</v>
      </c>
      <c r="S536" s="397" t="s">
        <v>57</v>
      </c>
      <c r="V536" s="68"/>
      <c r="W536" s="68"/>
      <c r="X536" s="68"/>
      <c r="Y536" s="68"/>
    </row>
    <row r="537" spans="2:25" s="1" customFormat="1" ht="73.5" customHeight="1">
      <c r="B537" s="383"/>
      <c r="C537" s="384"/>
      <c r="D537" s="384"/>
      <c r="E537" s="48" t="s">
        <v>58</v>
      </c>
      <c r="F537" s="48" t="s">
        <v>15</v>
      </c>
      <c r="G537" s="48" t="s">
        <v>59</v>
      </c>
      <c r="H537" s="48" t="s">
        <v>17</v>
      </c>
      <c r="I537" s="48" t="s">
        <v>18</v>
      </c>
      <c r="J537" s="48" t="s">
        <v>19</v>
      </c>
      <c r="K537" s="48" t="s">
        <v>20</v>
      </c>
      <c r="L537" s="48" t="s">
        <v>21</v>
      </c>
      <c r="M537" s="49"/>
      <c r="N537" s="391"/>
      <c r="O537" s="392"/>
      <c r="P537" s="392"/>
      <c r="Q537" s="393"/>
      <c r="R537" s="395"/>
      <c r="S537" s="398"/>
      <c r="V537" s="68"/>
      <c r="W537" s="68"/>
      <c r="X537" s="68"/>
      <c r="Y537" s="68"/>
    </row>
    <row r="538" spans="2:25" ht="27.9" customHeight="1" thickBot="1">
      <c r="B538" s="5"/>
      <c r="C538" s="400" t="s">
        <v>60</v>
      </c>
      <c r="D538" s="401"/>
      <c r="E538" s="51">
        <v>1</v>
      </c>
      <c r="F538" s="51">
        <v>2</v>
      </c>
      <c r="G538" s="51">
        <v>3</v>
      </c>
      <c r="H538" s="51">
        <v>4</v>
      </c>
      <c r="I538" s="51">
        <v>5</v>
      </c>
      <c r="J538" s="51">
        <v>6</v>
      </c>
      <c r="K538" s="51">
        <v>7</v>
      </c>
      <c r="L538" s="51">
        <v>8</v>
      </c>
      <c r="M538" s="50" t="s">
        <v>22</v>
      </c>
      <c r="N538" s="50" t="s">
        <v>23</v>
      </c>
      <c r="O538" s="50" t="s">
        <v>61</v>
      </c>
      <c r="P538" s="50" t="s">
        <v>25</v>
      </c>
      <c r="Q538" s="50" t="s">
        <v>62</v>
      </c>
      <c r="R538" s="396"/>
      <c r="S538" s="399"/>
      <c r="V538" s="68"/>
      <c r="W538" s="68"/>
      <c r="X538" s="68"/>
      <c r="Y538" s="68"/>
    </row>
    <row r="539" spans="2:25" ht="27.9" customHeight="1">
      <c r="B539" s="359">
        <v>1</v>
      </c>
      <c r="C539" s="361" t="s">
        <v>2</v>
      </c>
      <c r="D539" s="39" t="s">
        <v>63</v>
      </c>
      <c r="E539" s="80"/>
      <c r="F539" s="78">
        <f>Marathi!D$7</f>
        <v>15</v>
      </c>
      <c r="G539" s="78">
        <f>Marathi!E$7</f>
        <v>15</v>
      </c>
      <c r="H539" s="78">
        <f>Marathi!F$7</f>
        <v>15</v>
      </c>
      <c r="I539" s="78">
        <f>Marathi!G$7</f>
        <v>0</v>
      </c>
      <c r="J539" s="78">
        <f>Marathi!H$7</f>
        <v>15</v>
      </c>
      <c r="K539" s="78">
        <f>Marathi!I$7</f>
        <v>10</v>
      </c>
      <c r="L539" s="78">
        <f>Marathi!J$7</f>
        <v>0</v>
      </c>
      <c r="M539" s="78">
        <f>Marathi!K$7</f>
        <v>70</v>
      </c>
      <c r="N539" s="78">
        <f>Marathi!L$7</f>
        <v>5</v>
      </c>
      <c r="O539" s="78">
        <f>Marathi!M$7</f>
        <v>5</v>
      </c>
      <c r="P539" s="78">
        <f>Marathi!N$7</f>
        <v>20</v>
      </c>
      <c r="Q539" s="78">
        <f>Marathi!O$7</f>
        <v>30</v>
      </c>
      <c r="R539" s="78">
        <f>Marathi!P$7</f>
        <v>100</v>
      </c>
      <c r="S539" s="78">
        <f>Marathi!Q$7</f>
        <v>0</v>
      </c>
      <c r="V539" s="68"/>
      <c r="W539" s="68"/>
      <c r="X539" s="68"/>
      <c r="Y539" s="68"/>
    </row>
    <row r="540" spans="2:25" ht="27.9" customHeight="1" thickBot="1">
      <c r="B540" s="360"/>
      <c r="C540" s="362"/>
      <c r="D540" s="40" t="s">
        <v>64</v>
      </c>
      <c r="E540" s="81"/>
      <c r="F540" s="50">
        <f>VLOOKUP(S535,Marathi!$B$8:$Q$77,3,0)</f>
        <v>0</v>
      </c>
      <c r="G540" s="50">
        <f>VLOOKUP(S535,Marathi!$B$8:$Q$77,4,0)</f>
        <v>0</v>
      </c>
      <c r="H540" s="50">
        <f>VLOOKUP(S535,Marathi!$B$8:$Q$77,5,0)</f>
        <v>0</v>
      </c>
      <c r="I540" s="50">
        <f>VLOOKUP(S535,Marathi!$B$8:$Q$77,6,0)</f>
        <v>0</v>
      </c>
      <c r="J540" s="50">
        <f>VLOOKUP(S535,Marathi!$B$8:$Q$77,7,0)</f>
        <v>0</v>
      </c>
      <c r="K540" s="50">
        <f>VLOOKUP(S535,Marathi!$B$8:$Q$77,8,0)</f>
        <v>0</v>
      </c>
      <c r="L540" s="50">
        <f>VLOOKUP(S535,Marathi!$B$8:$Q$77,9,0)</f>
        <v>0</v>
      </c>
      <c r="M540" s="50">
        <f>VLOOKUP(S535,Marathi!$B$8:$Q$77,10,0)</f>
        <v>0</v>
      </c>
      <c r="N540" s="50">
        <f>VLOOKUP(S535,Marathi!$B$8:$Q$77,11,0)</f>
        <v>0</v>
      </c>
      <c r="O540" s="50">
        <f>VLOOKUP(S535,Marathi!$B$8:$Q$77,12,0)</f>
        <v>0</v>
      </c>
      <c r="P540" s="50">
        <f>VLOOKUP(S535,Marathi!$B$8:$Q$77,13,0)</f>
        <v>0</v>
      </c>
      <c r="Q540" s="50">
        <f>VLOOKUP(S535,Marathi!$B$8:$Q$77,14,0)</f>
        <v>0</v>
      </c>
      <c r="R540" s="79">
        <f>VLOOKUP(S535,Marathi!$B$8:$Q$77,15,0)</f>
        <v>0</v>
      </c>
      <c r="S540" s="79">
        <f>VLOOKUP(S535,Marathi!$B$8:$Q$77,16,0)</f>
        <v>0</v>
      </c>
      <c r="V540" s="68"/>
      <c r="W540" s="68"/>
      <c r="X540" s="68"/>
      <c r="Y540" s="68"/>
    </row>
    <row r="541" spans="2:25" ht="27.9" customHeight="1">
      <c r="B541" s="359">
        <v>2</v>
      </c>
      <c r="C541" s="361" t="s">
        <v>3</v>
      </c>
      <c r="D541" s="39" t="s">
        <v>63</v>
      </c>
      <c r="E541" s="80"/>
      <c r="F541" s="78">
        <f>Hindi!D$7</f>
        <v>15</v>
      </c>
      <c r="G541" s="78">
        <f>Hindi!E$7</f>
        <v>15</v>
      </c>
      <c r="H541" s="78">
        <f>Hindi!F$7</f>
        <v>15</v>
      </c>
      <c r="I541" s="78">
        <f>Hindi!G$7</f>
        <v>0</v>
      </c>
      <c r="J541" s="78">
        <f>Hindi!H$7</f>
        <v>15</v>
      </c>
      <c r="K541" s="78">
        <f>Hindi!I$7</f>
        <v>10</v>
      </c>
      <c r="L541" s="78">
        <f>Hindi!J$7</f>
        <v>0</v>
      </c>
      <c r="M541" s="78">
        <f>Hindi!K$7</f>
        <v>70</v>
      </c>
      <c r="N541" s="78">
        <f>Hindi!L$7</f>
        <v>5</v>
      </c>
      <c r="O541" s="78">
        <f>Hindi!M$7</f>
        <v>5</v>
      </c>
      <c r="P541" s="78">
        <f>Hindi!N$7</f>
        <v>20</v>
      </c>
      <c r="Q541" s="78">
        <f>Hindi!O$7</f>
        <v>30</v>
      </c>
      <c r="R541" s="78">
        <f>Hindi!P$7</f>
        <v>100</v>
      </c>
      <c r="S541" s="78">
        <f>Hindi!Q$7</f>
        <v>0</v>
      </c>
      <c r="V541" s="68"/>
      <c r="W541" s="68"/>
      <c r="X541" s="68"/>
      <c r="Y541" s="68"/>
    </row>
    <row r="542" spans="2:25" ht="27.9" customHeight="1" thickBot="1">
      <c r="B542" s="360"/>
      <c r="C542" s="362"/>
      <c r="D542" s="40" t="s">
        <v>64</v>
      </c>
      <c r="E542" s="81"/>
      <c r="F542" s="50">
        <f>VLOOKUP(S535,Hindi!$B$8:$Q$77,3,0)</f>
        <v>0</v>
      </c>
      <c r="G542" s="50">
        <f>VLOOKUP(S535,Hindi!$B$8:$Q$77,4,0)</f>
        <v>0</v>
      </c>
      <c r="H542" s="50">
        <f>VLOOKUP(S535,Hindi!$B$8:$Q$77,5,0)</f>
        <v>0</v>
      </c>
      <c r="I542" s="50">
        <f>VLOOKUP(S535,Hindi!$B$8:$Q$77,6,0)</f>
        <v>0</v>
      </c>
      <c r="J542" s="50">
        <f>VLOOKUP(S535,Hindi!$B$8:$Q$77,7,0)</f>
        <v>0</v>
      </c>
      <c r="K542" s="50">
        <f>VLOOKUP(S535,Hindi!$B$8:$Q$77,8,0)</f>
        <v>0</v>
      </c>
      <c r="L542" s="50">
        <f>VLOOKUP(S535,Hindi!$B$8:$Q$77,9,0)</f>
        <v>0</v>
      </c>
      <c r="M542" s="50">
        <f>VLOOKUP(S535,Hindi!$B$8:$Q$77,10,0)</f>
        <v>0</v>
      </c>
      <c r="N542" s="50">
        <f>VLOOKUP(S535,Hindi!$B$8:$Q$77,11,0)</f>
        <v>0</v>
      </c>
      <c r="O542" s="50">
        <f>VLOOKUP(S535,Hindi!$B$8:$Q$77,12,0)</f>
        <v>0</v>
      </c>
      <c r="P542" s="50">
        <f>VLOOKUP(S535,Hindi!$B$8:$Q$77,13,0)</f>
        <v>0</v>
      </c>
      <c r="Q542" s="50">
        <f>VLOOKUP(S535,Hindi!$B$8:$Q$77,14,0)</f>
        <v>0</v>
      </c>
      <c r="R542" s="79">
        <f>VLOOKUP(S535,Hindi!$B$8:$Q$77,15,0)</f>
        <v>0</v>
      </c>
      <c r="S542" s="50">
        <f>VLOOKUP(S535,Hindi!$B$8:$Q$77,16,0)</f>
        <v>0</v>
      </c>
      <c r="V542" s="68"/>
      <c r="W542" s="68"/>
      <c r="X542" s="68"/>
      <c r="Y542" s="68"/>
    </row>
    <row r="543" spans="2:25" ht="27.9" customHeight="1">
      <c r="B543" s="359">
        <v>3</v>
      </c>
      <c r="C543" s="361" t="s">
        <v>4</v>
      </c>
      <c r="D543" s="39" t="s">
        <v>63</v>
      </c>
      <c r="E543" s="80"/>
      <c r="F543" s="78">
        <f>English!D$7</f>
        <v>15</v>
      </c>
      <c r="G543" s="78">
        <f>English!E$7</f>
        <v>15</v>
      </c>
      <c r="H543" s="78">
        <f>English!F$7</f>
        <v>15</v>
      </c>
      <c r="I543" s="78">
        <f>English!G$7</f>
        <v>0</v>
      </c>
      <c r="J543" s="78">
        <f>English!H$7</f>
        <v>15</v>
      </c>
      <c r="K543" s="78">
        <f>English!I$7</f>
        <v>10</v>
      </c>
      <c r="L543" s="78">
        <f>English!J$7</f>
        <v>0</v>
      </c>
      <c r="M543" s="78">
        <f>English!K$7</f>
        <v>70</v>
      </c>
      <c r="N543" s="78">
        <f>English!L$7</f>
        <v>5</v>
      </c>
      <c r="O543" s="78">
        <f>English!M$7</f>
        <v>5</v>
      </c>
      <c r="P543" s="78">
        <f>English!N$7</f>
        <v>20</v>
      </c>
      <c r="Q543" s="78">
        <f>English!O$7</f>
        <v>30</v>
      </c>
      <c r="R543" s="78">
        <f>English!P$7</f>
        <v>100</v>
      </c>
      <c r="S543" s="78">
        <f>English!Q$7</f>
        <v>0</v>
      </c>
      <c r="V543" s="68"/>
      <c r="W543" s="68"/>
      <c r="X543" s="68"/>
      <c r="Y543" s="68"/>
    </row>
    <row r="544" spans="2:25" ht="27.9" customHeight="1" thickBot="1">
      <c r="B544" s="360"/>
      <c r="C544" s="362"/>
      <c r="D544" s="40" t="s">
        <v>64</v>
      </c>
      <c r="E544" s="81"/>
      <c r="F544" s="50">
        <f>VLOOKUP(S535,English!$B$8:$Q$77,3,0)</f>
        <v>0</v>
      </c>
      <c r="G544" s="50">
        <f>VLOOKUP(S535,English!$B$8:$Q$77,4,0)</f>
        <v>0</v>
      </c>
      <c r="H544" s="50">
        <f>VLOOKUP(S535,English!$B$8:$Q$77,5,0)</f>
        <v>0</v>
      </c>
      <c r="I544" s="50">
        <f>VLOOKUP(S535,English!$B$8:$Q$77,6,0)</f>
        <v>0</v>
      </c>
      <c r="J544" s="50">
        <f>VLOOKUP(S535,English!$B$8:$Q$77,7,0)</f>
        <v>0</v>
      </c>
      <c r="K544" s="50">
        <f>VLOOKUP(S535,English!$B$8:$Q$77,8,0)</f>
        <v>0</v>
      </c>
      <c r="L544" s="50">
        <f>VLOOKUP(S535,English!$B$8:$Q$77,9,0)</f>
        <v>0</v>
      </c>
      <c r="M544" s="50">
        <f>VLOOKUP(S535,English!$B$8:$Q$77,10,0)</f>
        <v>0</v>
      </c>
      <c r="N544" s="50">
        <f>VLOOKUP(S535,English!$B$8:$Q$77,11,0)</f>
        <v>0</v>
      </c>
      <c r="O544" s="50">
        <f>VLOOKUP(S535,English!$B$8:$Q$77,12,0)</f>
        <v>0</v>
      </c>
      <c r="P544" s="50">
        <f>VLOOKUP(S535,English!$B$8:$Q$77,13,0)</f>
        <v>0</v>
      </c>
      <c r="Q544" s="50">
        <f>VLOOKUP(S535,English!$B$8:$Q$77,14,0)</f>
        <v>0</v>
      </c>
      <c r="R544" s="79">
        <f>VLOOKUP(S535,English!$B$8:$Q$77,15,0)</f>
        <v>0</v>
      </c>
      <c r="S544" s="50">
        <f>VLOOKUP(S535,English!$B$8:$Q$77,16,0)</f>
        <v>0</v>
      </c>
      <c r="V544" s="68"/>
      <c r="W544" s="68"/>
      <c r="X544" s="68"/>
      <c r="Y544" s="68"/>
    </row>
    <row r="545" spans="2:25" ht="27.9" customHeight="1">
      <c r="B545" s="359">
        <v>4</v>
      </c>
      <c r="C545" s="361" t="s">
        <v>5</v>
      </c>
      <c r="D545" s="39" t="s">
        <v>63</v>
      </c>
      <c r="E545" s="80"/>
      <c r="F545" s="78">
        <f>Maths!D$7</f>
        <v>15</v>
      </c>
      <c r="G545" s="78">
        <f>Maths!E$7</f>
        <v>15</v>
      </c>
      <c r="H545" s="78">
        <f>Maths!F$7</f>
        <v>15</v>
      </c>
      <c r="I545" s="78">
        <f>Maths!G$7</f>
        <v>0</v>
      </c>
      <c r="J545" s="78">
        <f>Maths!H$7</f>
        <v>15</v>
      </c>
      <c r="K545" s="78">
        <f>Maths!I$7</f>
        <v>10</v>
      </c>
      <c r="L545" s="78">
        <f>Maths!J$7</f>
        <v>0</v>
      </c>
      <c r="M545" s="78">
        <f>Maths!K$7</f>
        <v>70</v>
      </c>
      <c r="N545" s="78">
        <f>Maths!L$7</f>
        <v>5</v>
      </c>
      <c r="O545" s="78">
        <f>Maths!M$7</f>
        <v>5</v>
      </c>
      <c r="P545" s="78">
        <f>Maths!N$7</f>
        <v>20</v>
      </c>
      <c r="Q545" s="78">
        <f>Maths!O$7</f>
        <v>30</v>
      </c>
      <c r="R545" s="78">
        <f>Maths!P$7</f>
        <v>100</v>
      </c>
      <c r="S545" s="78">
        <f>Maths!Q$7</f>
        <v>0</v>
      </c>
      <c r="V545" s="68"/>
      <c r="W545" s="68"/>
      <c r="X545" s="68"/>
      <c r="Y545" s="68"/>
    </row>
    <row r="546" spans="2:25" ht="27.9" customHeight="1" thickBot="1">
      <c r="B546" s="360"/>
      <c r="C546" s="362"/>
      <c r="D546" s="40" t="s">
        <v>64</v>
      </c>
      <c r="E546" s="81"/>
      <c r="F546" s="50">
        <f>VLOOKUP(S535,Maths!$B$8:$Q$77,3,0)</f>
        <v>0</v>
      </c>
      <c r="G546" s="50">
        <f>VLOOKUP(S535,Maths!$B$8:$Q$77,4,0)</f>
        <v>0</v>
      </c>
      <c r="H546" s="50">
        <f>VLOOKUP(S535,Maths!$B$8:$Q$77,5,0)</f>
        <v>0</v>
      </c>
      <c r="I546" s="50">
        <f>VLOOKUP(S535,Maths!$B$8:$Q$77,6,0)</f>
        <v>0</v>
      </c>
      <c r="J546" s="50">
        <f>VLOOKUP(S535,Maths!$B$8:$Q$77,7,0)</f>
        <v>0</v>
      </c>
      <c r="K546" s="50">
        <f>VLOOKUP(S535,Maths!$B$8:$Q$77,8,0)</f>
        <v>0</v>
      </c>
      <c r="L546" s="50">
        <f>VLOOKUP(S535,Maths!$B$8:$Q$77,9,0)</f>
        <v>0</v>
      </c>
      <c r="M546" s="50">
        <f>VLOOKUP(S535,Maths!$B$8:$Q$77,10,0)</f>
        <v>0</v>
      </c>
      <c r="N546" s="50">
        <f>VLOOKUP(S535,Maths!$B$8:$Q$77,11,0)</f>
        <v>0</v>
      </c>
      <c r="O546" s="50">
        <f>VLOOKUP(S535,Maths!$B$8:$Q$77,12,0)</f>
        <v>0</v>
      </c>
      <c r="P546" s="50">
        <f>VLOOKUP(S535,Maths!$B$8:$Q$77,13,0)</f>
        <v>0</v>
      </c>
      <c r="Q546" s="50">
        <f>VLOOKUP(S535,Maths!$B$8:$Q$77,14,0)</f>
        <v>0</v>
      </c>
      <c r="R546" s="79">
        <f>VLOOKUP(S535,Maths!$B$8:$Q$77,15,0)</f>
        <v>0</v>
      </c>
      <c r="S546" s="50">
        <f>VLOOKUP(S535,Maths!$B$8:$Q$77,16,0)</f>
        <v>0</v>
      </c>
      <c r="V546" s="68"/>
      <c r="W546" s="68"/>
      <c r="X546" s="68"/>
      <c r="Y546" s="68"/>
    </row>
    <row r="547" spans="2:25" ht="27.9" customHeight="1">
      <c r="B547" s="359">
        <v>5</v>
      </c>
      <c r="C547" s="361" t="s">
        <v>6</v>
      </c>
      <c r="D547" s="39" t="s">
        <v>63</v>
      </c>
      <c r="E547" s="80"/>
      <c r="F547" s="78">
        <f>Sci!D$7</f>
        <v>15</v>
      </c>
      <c r="G547" s="78">
        <f>Sci!E$7</f>
        <v>15</v>
      </c>
      <c r="H547" s="78">
        <f>Sci!F$7</f>
        <v>15</v>
      </c>
      <c r="I547" s="78">
        <f>Sci!G$7</f>
        <v>0</v>
      </c>
      <c r="J547" s="78">
        <f>Sci!H$7</f>
        <v>15</v>
      </c>
      <c r="K547" s="78">
        <f>Sci!I$7</f>
        <v>10</v>
      </c>
      <c r="L547" s="78">
        <f>Sci!J$7</f>
        <v>0</v>
      </c>
      <c r="M547" s="78">
        <f>Sci!K$7</f>
        <v>70</v>
      </c>
      <c r="N547" s="78">
        <f>Sci!L$7</f>
        <v>5</v>
      </c>
      <c r="O547" s="78">
        <f>Sci!M$7</f>
        <v>5</v>
      </c>
      <c r="P547" s="78">
        <f>Sci!N$7</f>
        <v>20</v>
      </c>
      <c r="Q547" s="78">
        <f>Sci!O$7</f>
        <v>30</v>
      </c>
      <c r="R547" s="78">
        <f>Sci!P$7</f>
        <v>100</v>
      </c>
      <c r="S547" s="78">
        <f>Sci!Q$7</f>
        <v>0</v>
      </c>
      <c r="V547" s="68"/>
      <c r="W547" s="68"/>
      <c r="X547" s="68"/>
      <c r="Y547" s="68"/>
    </row>
    <row r="548" spans="2:25" ht="27.9" customHeight="1" thickBot="1">
      <c r="B548" s="360"/>
      <c r="C548" s="362"/>
      <c r="D548" s="40" t="s">
        <v>64</v>
      </c>
      <c r="E548" s="81"/>
      <c r="F548" s="50">
        <f>VLOOKUP(S535,Sci!$B$8:$Q$77,3,0)</f>
        <v>0</v>
      </c>
      <c r="G548" s="50">
        <f>VLOOKUP(S535,Sci!$B$8:$Q$77,4,0)</f>
        <v>0</v>
      </c>
      <c r="H548" s="50">
        <f>VLOOKUP(S535,Sci!$B$8:$Q$77,5,0)</f>
        <v>0</v>
      </c>
      <c r="I548" s="50">
        <f>VLOOKUP(S535,Sci!$B$8:$Q$77,6,0)</f>
        <v>0</v>
      </c>
      <c r="J548" s="50">
        <f>VLOOKUP(S535,Sci!$B$8:$Q$77,7,0)</f>
        <v>0</v>
      </c>
      <c r="K548" s="50">
        <f>VLOOKUP(S535,Sci!$B$8:$Q$77,8,0)</f>
        <v>0</v>
      </c>
      <c r="L548" s="50">
        <f>VLOOKUP(S535,Sci!$B$8:$Q$77,9,0)</f>
        <v>0</v>
      </c>
      <c r="M548" s="50">
        <f>VLOOKUP(S535,Sci!$B$8:$Q$77,10,0)</f>
        <v>0</v>
      </c>
      <c r="N548" s="50">
        <f>VLOOKUP(S535,Sci!$B$8:$Q$77,11,0)</f>
        <v>0</v>
      </c>
      <c r="O548" s="50">
        <f>VLOOKUP(S535,Sci!$B$8:$Q$77,12,0)</f>
        <v>0</v>
      </c>
      <c r="P548" s="50">
        <f>VLOOKUP(S535,Sci!$B$8:$Q$77,13,0)</f>
        <v>0</v>
      </c>
      <c r="Q548" s="50">
        <f>VLOOKUP(S535,Sci!$B$8:$Q$77,14,0)</f>
        <v>0</v>
      </c>
      <c r="R548" s="79">
        <f>VLOOKUP(S535,Sci!$B$8:$Q$77,15,0)</f>
        <v>0</v>
      </c>
      <c r="S548" s="50">
        <f>VLOOKUP(S535,Sci!$B$8:$Q$77,16,0)</f>
        <v>0</v>
      </c>
      <c r="V548" s="68"/>
      <c r="W548" s="68"/>
      <c r="X548" s="68"/>
      <c r="Y548" s="68"/>
    </row>
    <row r="549" spans="2:25" ht="27.9" customHeight="1">
      <c r="B549" s="359">
        <v>6</v>
      </c>
      <c r="C549" s="361" t="s">
        <v>7</v>
      </c>
      <c r="D549" s="39" t="s">
        <v>63</v>
      </c>
      <c r="E549" s="80"/>
      <c r="F549" s="78">
        <f>Sco!D$7</f>
        <v>15</v>
      </c>
      <c r="G549" s="78">
        <f>Sco!E$7</f>
        <v>15</v>
      </c>
      <c r="H549" s="78">
        <f>Sco!F$7</f>
        <v>15</v>
      </c>
      <c r="I549" s="78">
        <f>Sco!G$7</f>
        <v>0</v>
      </c>
      <c r="J549" s="78">
        <f>Sco!H$7</f>
        <v>15</v>
      </c>
      <c r="K549" s="78">
        <f>Sco!I$7</f>
        <v>10</v>
      </c>
      <c r="L549" s="78">
        <f>Sco!J$7</f>
        <v>0</v>
      </c>
      <c r="M549" s="78">
        <f>Sco!K$7</f>
        <v>70</v>
      </c>
      <c r="N549" s="78">
        <f>Sco!L$7</f>
        <v>5</v>
      </c>
      <c r="O549" s="78">
        <f>Sco!M$7</f>
        <v>5</v>
      </c>
      <c r="P549" s="78">
        <f>Sco!N$7</f>
        <v>20</v>
      </c>
      <c r="Q549" s="78">
        <f>Sco!O$7</f>
        <v>30</v>
      </c>
      <c r="R549" s="78">
        <f>Sco!P$7</f>
        <v>100</v>
      </c>
      <c r="S549" s="78">
        <f>Sco!Q$7</f>
        <v>0</v>
      </c>
      <c r="V549" s="68"/>
      <c r="W549" s="68"/>
      <c r="X549" s="68"/>
      <c r="Y549" s="68"/>
    </row>
    <row r="550" spans="2:25" ht="27.9" customHeight="1" thickBot="1">
      <c r="B550" s="360"/>
      <c r="C550" s="362"/>
      <c r="D550" s="40" t="s">
        <v>64</v>
      </c>
      <c r="E550" s="81"/>
      <c r="F550" s="50">
        <f>VLOOKUP(S535,Sco!$B$8:$Q$77,3,0)</f>
        <v>0</v>
      </c>
      <c r="G550" s="50">
        <f>VLOOKUP(S535,Sco!$B$8:$Q$77,4,0)</f>
        <v>0</v>
      </c>
      <c r="H550" s="50">
        <f>VLOOKUP(S535,Sco!$B$8:$Q$77,5,0)</f>
        <v>0</v>
      </c>
      <c r="I550" s="50">
        <f>VLOOKUP(S535,Sco!$B$8:$Q$77,6,0)</f>
        <v>0</v>
      </c>
      <c r="J550" s="50">
        <f>VLOOKUP(S535,Sco!$B$8:$Q$77,7,0)</f>
        <v>0</v>
      </c>
      <c r="K550" s="50">
        <f>VLOOKUP(S535,Sco!$B$8:$Q$77,8,0)</f>
        <v>0</v>
      </c>
      <c r="L550" s="50">
        <f>VLOOKUP(S535,Sco!$B$8:$Q$77,9,0)</f>
        <v>0</v>
      </c>
      <c r="M550" s="50">
        <f>VLOOKUP(S535,Sco!$B$8:$Q$77,10,0)</f>
        <v>0</v>
      </c>
      <c r="N550" s="50">
        <f>VLOOKUP(S535,Sco!$B$8:$Q$77,11,0)</f>
        <v>0</v>
      </c>
      <c r="O550" s="50">
        <f>VLOOKUP(S535,Sco!$B$8:$Q$77,12,0)</f>
        <v>0</v>
      </c>
      <c r="P550" s="50">
        <f>VLOOKUP(S535,Sco!$B$8:$Q$77,13,0)</f>
        <v>0</v>
      </c>
      <c r="Q550" s="50">
        <f>VLOOKUP(S535,Sco!$B$8:$Q$77,14,0)</f>
        <v>0</v>
      </c>
      <c r="R550" s="79">
        <f>VLOOKUP(S535,Sco!$B$8:$Q$77,15,0)</f>
        <v>0</v>
      </c>
      <c r="S550" s="50">
        <f>VLOOKUP(S535,Sco!$B$8:$Q$77,16,0)</f>
        <v>0</v>
      </c>
      <c r="V550" s="68"/>
      <c r="W550" s="68"/>
      <c r="X550" s="68"/>
      <c r="Y550" s="68"/>
    </row>
    <row r="551" spans="2:25" ht="27.9" customHeight="1">
      <c r="B551" s="359">
        <v>7</v>
      </c>
      <c r="C551" s="361" t="s">
        <v>8</v>
      </c>
      <c r="D551" s="39" t="s">
        <v>63</v>
      </c>
      <c r="E551" s="80"/>
      <c r="F551" s="78">
        <f>Kala!D$7</f>
        <v>20</v>
      </c>
      <c r="G551" s="78">
        <f>Kala!E$7</f>
        <v>40</v>
      </c>
      <c r="H551" s="78">
        <f>Kala!F$7</f>
        <v>20</v>
      </c>
      <c r="I551" s="78">
        <f>Kala!G$7</f>
        <v>0</v>
      </c>
      <c r="J551" s="78">
        <f>Kala!H$7</f>
        <v>0</v>
      </c>
      <c r="K551" s="78">
        <f>Kala!I$7</f>
        <v>20</v>
      </c>
      <c r="L551" s="78">
        <f>Kala!J$7</f>
        <v>0</v>
      </c>
      <c r="M551" s="78">
        <f>Kala!K$7</f>
        <v>100</v>
      </c>
      <c r="N551" s="363"/>
      <c r="O551" s="364"/>
      <c r="P551" s="364"/>
      <c r="Q551" s="365"/>
      <c r="R551" s="82">
        <f t="shared" ref="R551:R556" si="19">M551</f>
        <v>100</v>
      </c>
      <c r="S551" s="83"/>
      <c r="V551" s="68"/>
      <c r="W551" s="68"/>
      <c r="X551" s="68"/>
      <c r="Y551" s="68"/>
    </row>
    <row r="552" spans="2:25" ht="27.9" customHeight="1" thickBot="1">
      <c r="B552" s="360"/>
      <c r="C552" s="362"/>
      <c r="D552" s="40" t="s">
        <v>64</v>
      </c>
      <c r="E552" s="81"/>
      <c r="F552" s="50">
        <f>VLOOKUP(S535,Kala!$B$8:$Q$77,3,0)</f>
        <v>0</v>
      </c>
      <c r="G552" s="50">
        <f>VLOOKUP(S535,Kala!$B$8:$Q$77,4,0)</f>
        <v>0</v>
      </c>
      <c r="H552" s="50">
        <f>VLOOKUP(S535,Kala!$B$8:$Q$77,5,0)</f>
        <v>0</v>
      </c>
      <c r="I552" s="50">
        <f>VLOOKUP(S535,Kala!$B$8:$Q$77,6,0)</f>
        <v>0</v>
      </c>
      <c r="J552" s="50">
        <f>VLOOKUP(S535,Kala!$B$8:$Q$77,7,0)</f>
        <v>0</v>
      </c>
      <c r="K552" s="50">
        <f>VLOOKUP(S535,Kala!$B$8:$Q$77,8,0)</f>
        <v>0</v>
      </c>
      <c r="L552" s="50">
        <f>VLOOKUP(S535,Kala!$B$8:$Q$77,9,0)</f>
        <v>0</v>
      </c>
      <c r="M552" s="50">
        <f>VLOOKUP(S535,Kala!$B$8:$Q$77,10,0)</f>
        <v>0</v>
      </c>
      <c r="N552" s="366"/>
      <c r="O552" s="367"/>
      <c r="P552" s="367"/>
      <c r="Q552" s="368"/>
      <c r="R552" s="84">
        <f t="shared" si="19"/>
        <v>0</v>
      </c>
      <c r="S552" s="85" t="str">
        <f>IF(R552&gt;=91,"अ१",IF(R552&gt;=81,"अ२",IF(R552&gt;=71,"ब१",IF(R552&gt;=61,"ब२",IF(R552&gt;=51,"क१",IF(R552&gt;=41,"क२",IF(R552&gt;=33,"ड",IF(R552&gt;=21,"ई१",IF(R552&gt;=1,"ई२","")))))))))</f>
        <v/>
      </c>
      <c r="V552" s="68"/>
      <c r="W552" s="68"/>
      <c r="X552" s="68"/>
      <c r="Y552" s="68"/>
    </row>
    <row r="553" spans="2:25" ht="27.9" customHeight="1">
      <c r="B553" s="359">
        <v>8</v>
      </c>
      <c r="C553" s="361" t="s">
        <v>9</v>
      </c>
      <c r="D553" s="39" t="s">
        <v>63</v>
      </c>
      <c r="E553" s="80"/>
      <c r="F553" s="78">
        <f>Karya!D$7</f>
        <v>20</v>
      </c>
      <c r="G553" s="78">
        <f>Karya!E$7</f>
        <v>40</v>
      </c>
      <c r="H553" s="78">
        <f>Karya!F$7</f>
        <v>20</v>
      </c>
      <c r="I553" s="78">
        <f>Karya!G$7</f>
        <v>0</v>
      </c>
      <c r="J553" s="78">
        <f>Karya!H$7</f>
        <v>0</v>
      </c>
      <c r="K553" s="78">
        <f>Karya!I$7</f>
        <v>20</v>
      </c>
      <c r="L553" s="78">
        <f>Karya!J$7</f>
        <v>0</v>
      </c>
      <c r="M553" s="78">
        <f>Karya!K$7</f>
        <v>100</v>
      </c>
      <c r="N553" s="363"/>
      <c r="O553" s="364"/>
      <c r="P553" s="364"/>
      <c r="Q553" s="365"/>
      <c r="R553" s="82">
        <f t="shared" si="19"/>
        <v>100</v>
      </c>
      <c r="S553" s="83"/>
      <c r="V553" s="68"/>
      <c r="W553" s="68"/>
      <c r="X553" s="68"/>
      <c r="Y553" s="68"/>
    </row>
    <row r="554" spans="2:25" ht="27.9" customHeight="1" thickBot="1">
      <c r="B554" s="360"/>
      <c r="C554" s="362"/>
      <c r="D554" s="40" t="s">
        <v>64</v>
      </c>
      <c r="E554" s="81"/>
      <c r="F554" s="50">
        <f>VLOOKUP(S535,Karya!$B$8:$Q$77,3,0)</f>
        <v>0</v>
      </c>
      <c r="G554" s="50">
        <f>VLOOKUP(S535,Karya!$B$8:$Q$77,4,0)</f>
        <v>0</v>
      </c>
      <c r="H554" s="50">
        <f>VLOOKUP(S535,Karya!$B$8:$Q$77,5,0)</f>
        <v>0</v>
      </c>
      <c r="I554" s="50">
        <f>VLOOKUP(S535,Karya!$B$8:$Q$77,6,0)</f>
        <v>0</v>
      </c>
      <c r="J554" s="50">
        <f>VLOOKUP(S535,Karya!$B$8:$Q$77,7,0)</f>
        <v>0</v>
      </c>
      <c r="K554" s="50">
        <f>VLOOKUP(S535,Karya!$B$8:$Q$77,8,0)</f>
        <v>0</v>
      </c>
      <c r="L554" s="50">
        <f>VLOOKUP(S535,Karya!$B$8:$Q$77,9,0)</f>
        <v>0</v>
      </c>
      <c r="M554" s="50">
        <f>VLOOKUP(S535,Karya!$B$8:$Q$77,10,0)</f>
        <v>0</v>
      </c>
      <c r="N554" s="366"/>
      <c r="O554" s="367"/>
      <c r="P554" s="367"/>
      <c r="Q554" s="368"/>
      <c r="R554" s="84">
        <f t="shared" si="19"/>
        <v>0</v>
      </c>
      <c r="S554" s="85" t="str">
        <f>IF(R554&gt;=91,"अ१",IF(R554&gt;=81,"अ२",IF(R554&gt;=71,"ब१",IF(R554&gt;=61,"ब२",IF(R554&gt;=51,"क१",IF(R554&gt;=41,"क२",IF(R554&gt;=33,"ड",IF(R554&gt;=21,"ई१",IF(R554&gt;=1,"ई२","")))))))))</f>
        <v/>
      </c>
      <c r="V554" s="68"/>
      <c r="W554" s="68"/>
      <c r="X554" s="68"/>
      <c r="Y554" s="68"/>
    </row>
    <row r="555" spans="2:25" ht="27.9" customHeight="1">
      <c r="B555" s="359">
        <v>9</v>
      </c>
      <c r="C555" s="361" t="s">
        <v>10</v>
      </c>
      <c r="D555" s="39" t="s">
        <v>63</v>
      </c>
      <c r="E555" s="80"/>
      <c r="F555" s="78">
        <f>Shashi!D$7</f>
        <v>20</v>
      </c>
      <c r="G555" s="78">
        <f>Shashi!E$7</f>
        <v>40</v>
      </c>
      <c r="H555" s="78">
        <f>Shashi!F$7</f>
        <v>20</v>
      </c>
      <c r="I555" s="78">
        <f>Shashi!G$7</f>
        <v>0</v>
      </c>
      <c r="J555" s="78">
        <f>Shashi!H$7</f>
        <v>0</v>
      </c>
      <c r="K555" s="78">
        <f>Shashi!I$7</f>
        <v>20</v>
      </c>
      <c r="L555" s="78">
        <f>Shashi!J$7</f>
        <v>0</v>
      </c>
      <c r="M555" s="78">
        <f>Shashi!K$7</f>
        <v>100</v>
      </c>
      <c r="N555" s="363"/>
      <c r="O555" s="364"/>
      <c r="P555" s="364"/>
      <c r="Q555" s="365"/>
      <c r="R555" s="82">
        <f t="shared" si="19"/>
        <v>100</v>
      </c>
      <c r="S555" s="83"/>
      <c r="V555" s="68"/>
      <c r="W555" s="68"/>
      <c r="X555" s="68"/>
      <c r="Y555" s="68"/>
    </row>
    <row r="556" spans="2:25" ht="27.9" customHeight="1" thickBot="1">
      <c r="B556" s="360"/>
      <c r="C556" s="362"/>
      <c r="D556" s="40" t="s">
        <v>64</v>
      </c>
      <c r="E556" s="81"/>
      <c r="F556" s="50">
        <f>VLOOKUP(S535,Shashi!$B$8:$Q$77,3,0)</f>
        <v>0</v>
      </c>
      <c r="G556" s="50">
        <f>VLOOKUP(S535,Shashi!$B$8:$Q$77,4,0)</f>
        <v>0</v>
      </c>
      <c r="H556" s="50">
        <f>VLOOKUP(S535,Shashi!$B$8:$Q$77,5,0)</f>
        <v>0</v>
      </c>
      <c r="I556" s="50">
        <f>VLOOKUP(S535,Shashi!$B$8:$Q$77,6,0)</f>
        <v>0</v>
      </c>
      <c r="J556" s="50">
        <f>VLOOKUP(S535,Shashi!$B$8:$Q$77,7,0)</f>
        <v>0</v>
      </c>
      <c r="K556" s="50">
        <f>VLOOKUP(S535,Shashi!$B$8:$Q$77,8,0)</f>
        <v>0</v>
      </c>
      <c r="L556" s="50">
        <f>VLOOKUP(S535,Shashi!$B$8:$Q$77,9,0)</f>
        <v>0</v>
      </c>
      <c r="M556" s="50">
        <f>VLOOKUP(S535,Shashi!$B$8:$Q$77,10,0)</f>
        <v>0</v>
      </c>
      <c r="N556" s="366"/>
      <c r="O556" s="367"/>
      <c r="P556" s="367"/>
      <c r="Q556" s="368"/>
      <c r="R556" s="84">
        <f t="shared" si="19"/>
        <v>0</v>
      </c>
      <c r="S556" s="85" t="str">
        <f>IF(R556&gt;=91,"अ१",IF(R556&gt;=81,"अ२",IF(R556&gt;=71,"ब१",IF(R556&gt;=61,"ब२",IF(R556&gt;=51,"क१",IF(R556&gt;=41,"क२",IF(R556&gt;=33,"ड",IF(R556&gt;=21,"ई१",IF(R556&gt;=1,"ई२","")))))))))</f>
        <v/>
      </c>
      <c r="V556" s="68"/>
      <c r="W556" s="68"/>
      <c r="X556" s="68"/>
      <c r="Y556" s="68"/>
    </row>
    <row r="557" spans="2:25" ht="27.9" customHeight="1" thickBot="1">
      <c r="B557" s="369"/>
      <c r="C557" s="370"/>
      <c r="D557" s="370"/>
      <c r="E557" s="370"/>
      <c r="F557" s="370"/>
      <c r="G557" s="370"/>
      <c r="H557" s="370"/>
      <c r="I557" s="370"/>
      <c r="J557" s="370"/>
      <c r="K557" s="370"/>
      <c r="L557" s="370"/>
      <c r="M557" s="370"/>
      <c r="N557" s="370"/>
      <c r="O557" s="370"/>
      <c r="P557" s="370"/>
      <c r="Q557" s="370"/>
      <c r="R557" s="370"/>
      <c r="S557" s="371"/>
      <c r="V557" s="68"/>
      <c r="W557" s="68"/>
      <c r="X557" s="68"/>
      <c r="Y557" s="68"/>
    </row>
    <row r="558" spans="2:25" ht="27.9" customHeight="1">
      <c r="B558" s="41"/>
      <c r="C558" s="42"/>
      <c r="D558" s="43"/>
      <c r="N558" s="45"/>
      <c r="O558" s="45"/>
      <c r="P558" s="45"/>
      <c r="Q558" s="45"/>
      <c r="S558" s="46"/>
      <c r="V558" s="68"/>
      <c r="W558" s="68"/>
      <c r="X558" s="68"/>
      <c r="Y558" s="68"/>
    </row>
    <row r="559" spans="2:25" ht="27.9" customHeight="1">
      <c r="B559" s="372" t="s">
        <v>66</v>
      </c>
      <c r="C559" s="373"/>
      <c r="D559" s="373"/>
      <c r="E559" s="373"/>
      <c r="F559" s="373"/>
      <c r="G559" s="374" t="s">
        <v>67</v>
      </c>
      <c r="H559" s="374"/>
      <c r="I559" s="374"/>
      <c r="J559" s="374"/>
      <c r="K559" s="374"/>
      <c r="L559" s="374"/>
      <c r="M559" s="374"/>
      <c r="N559" s="375" t="s">
        <v>68</v>
      </c>
      <c r="O559" s="375"/>
      <c r="P559" s="375"/>
      <c r="Q559" s="375"/>
      <c r="R559" s="375"/>
      <c r="S559" s="376"/>
    </row>
    <row r="560" spans="2:25" ht="27.9" customHeight="1" thickBot="1">
      <c r="B560" s="377" t="str">
        <f>students!$G$4</f>
        <v xml:space="preserve">श्री. सागर दत्तात्रय शिंदे </v>
      </c>
      <c r="C560" s="378"/>
      <c r="D560" s="378"/>
      <c r="E560" s="378"/>
      <c r="F560" s="378"/>
      <c r="G560" s="379"/>
      <c r="H560" s="379"/>
      <c r="I560" s="379"/>
      <c r="J560" s="379"/>
      <c r="K560" s="379"/>
      <c r="L560" s="379"/>
      <c r="M560" s="379"/>
      <c r="N560" s="380"/>
      <c r="O560" s="380"/>
      <c r="P560" s="380"/>
      <c r="Q560" s="380"/>
      <c r="R560" s="380"/>
      <c r="S560" s="381"/>
    </row>
    <row r="561" spans="2:25" ht="26.25" customHeight="1">
      <c r="B561" s="402" t="s">
        <v>718</v>
      </c>
      <c r="C561" s="402"/>
      <c r="D561" s="402"/>
      <c r="E561" s="402"/>
      <c r="F561" s="402"/>
      <c r="G561" s="402"/>
      <c r="H561" s="402"/>
      <c r="I561" s="402"/>
      <c r="J561" s="402"/>
      <c r="K561" s="402"/>
      <c r="L561" s="402"/>
      <c r="M561" s="402"/>
      <c r="N561" s="402"/>
      <c r="O561" s="402"/>
      <c r="P561" s="402"/>
      <c r="Q561" s="402"/>
      <c r="R561" s="402"/>
      <c r="S561" s="402"/>
    </row>
    <row r="562" spans="2:25" ht="24.75" customHeight="1" thickBot="1">
      <c r="B562" s="403" t="s">
        <v>52</v>
      </c>
      <c r="C562" s="403"/>
      <c r="D562" s="403"/>
      <c r="E562" s="404">
        <f>VLOOKUP(S563,students!$B$8:$D$57,3,0)</f>
        <v>0</v>
      </c>
      <c r="F562" s="405"/>
      <c r="G562" s="405"/>
      <c r="H562" s="405"/>
      <c r="I562" s="405"/>
      <c r="J562" s="405"/>
      <c r="K562" s="405"/>
      <c r="L562" s="405"/>
      <c r="M562" s="405"/>
      <c r="N562" s="405"/>
      <c r="O562" s="405"/>
      <c r="P562" s="406" t="s">
        <v>28</v>
      </c>
      <c r="Q562" s="406"/>
      <c r="R562" s="406" t="str">
        <f>students!$M$2</f>
        <v>पहिली</v>
      </c>
      <c r="S562" s="406"/>
    </row>
    <row r="563" spans="2:25" ht="19.5" customHeight="1" thickBot="1">
      <c r="B563" s="407"/>
      <c r="C563" s="407"/>
      <c r="D563" s="408"/>
      <c r="E563" s="408"/>
      <c r="F563" s="47"/>
      <c r="G563" s="47"/>
      <c r="H563" s="409" t="s">
        <v>33</v>
      </c>
      <c r="I563" s="409"/>
      <c r="J563" s="409"/>
      <c r="K563" s="409"/>
      <c r="L563" s="409"/>
      <c r="M563" s="405">
        <f>[3]students!Y562</f>
        <v>0</v>
      </c>
      <c r="N563" s="405"/>
      <c r="O563" s="405"/>
      <c r="P563" s="406" t="s">
        <v>53</v>
      </c>
      <c r="Q563" s="406"/>
      <c r="R563" s="406"/>
      <c r="S563" s="77">
        <v>21</v>
      </c>
    </row>
    <row r="564" spans="2:25" ht="21" customHeight="1">
      <c r="B564" s="382" t="s">
        <v>37</v>
      </c>
      <c r="C564" s="361" t="s">
        <v>54</v>
      </c>
      <c r="D564" s="361"/>
      <c r="E564" s="385" t="s">
        <v>55</v>
      </c>
      <c r="F564" s="386"/>
      <c r="G564" s="386"/>
      <c r="H564" s="386"/>
      <c r="I564" s="386"/>
      <c r="J564" s="386"/>
      <c r="K564" s="386"/>
      <c r="L564" s="386"/>
      <c r="M564" s="387"/>
      <c r="N564" s="388" t="s">
        <v>56</v>
      </c>
      <c r="O564" s="389"/>
      <c r="P564" s="389"/>
      <c r="Q564" s="390"/>
      <c r="R564" s="394" t="s">
        <v>69</v>
      </c>
      <c r="S564" s="397" t="s">
        <v>57</v>
      </c>
    </row>
    <row r="565" spans="2:25" s="1" customFormat="1" ht="73.5" customHeight="1">
      <c r="B565" s="383"/>
      <c r="C565" s="384"/>
      <c r="D565" s="384"/>
      <c r="E565" s="48" t="s">
        <v>58</v>
      </c>
      <c r="F565" s="48" t="s">
        <v>15</v>
      </c>
      <c r="G565" s="48" t="s">
        <v>59</v>
      </c>
      <c r="H565" s="48" t="s">
        <v>17</v>
      </c>
      <c r="I565" s="48" t="s">
        <v>18</v>
      </c>
      <c r="J565" s="48" t="s">
        <v>19</v>
      </c>
      <c r="K565" s="48" t="s">
        <v>20</v>
      </c>
      <c r="L565" s="48" t="s">
        <v>21</v>
      </c>
      <c r="M565" s="49"/>
      <c r="N565" s="391"/>
      <c r="O565" s="392"/>
      <c r="P565" s="392"/>
      <c r="Q565" s="393"/>
      <c r="R565" s="395"/>
      <c r="S565" s="398"/>
      <c r="V565" s="68"/>
      <c r="W565" s="68"/>
      <c r="X565" s="68"/>
      <c r="Y565" s="68"/>
    </row>
    <row r="566" spans="2:25" ht="27.9" customHeight="1" thickBot="1">
      <c r="B566" s="5"/>
      <c r="C566" s="400" t="s">
        <v>60</v>
      </c>
      <c r="D566" s="401"/>
      <c r="E566" s="51">
        <v>1</v>
      </c>
      <c r="F566" s="51">
        <v>2</v>
      </c>
      <c r="G566" s="51">
        <v>3</v>
      </c>
      <c r="H566" s="51">
        <v>4</v>
      </c>
      <c r="I566" s="51">
        <v>5</v>
      </c>
      <c r="J566" s="51">
        <v>6</v>
      </c>
      <c r="K566" s="51">
        <v>7</v>
      </c>
      <c r="L566" s="51">
        <v>8</v>
      </c>
      <c r="M566" s="50" t="s">
        <v>22</v>
      </c>
      <c r="N566" s="50" t="s">
        <v>23</v>
      </c>
      <c r="O566" s="50" t="s">
        <v>61</v>
      </c>
      <c r="P566" s="50" t="s">
        <v>25</v>
      </c>
      <c r="Q566" s="50" t="s">
        <v>62</v>
      </c>
      <c r="R566" s="396"/>
      <c r="S566" s="399"/>
      <c r="V566" s="68"/>
      <c r="W566" s="68"/>
      <c r="X566" s="68"/>
      <c r="Y566" s="68"/>
    </row>
    <row r="567" spans="2:25" ht="27.9" customHeight="1">
      <c r="B567" s="359">
        <v>1</v>
      </c>
      <c r="C567" s="361" t="s">
        <v>2</v>
      </c>
      <c r="D567" s="39" t="s">
        <v>63</v>
      </c>
      <c r="E567" s="80"/>
      <c r="F567" s="78">
        <f>Marathi!D$7</f>
        <v>15</v>
      </c>
      <c r="G567" s="78">
        <f>Marathi!E$7</f>
        <v>15</v>
      </c>
      <c r="H567" s="78">
        <f>Marathi!F$7</f>
        <v>15</v>
      </c>
      <c r="I567" s="78">
        <f>Marathi!G$7</f>
        <v>0</v>
      </c>
      <c r="J567" s="78">
        <f>Marathi!H$7</f>
        <v>15</v>
      </c>
      <c r="K567" s="78">
        <f>Marathi!I$7</f>
        <v>10</v>
      </c>
      <c r="L567" s="78">
        <f>Marathi!J$7</f>
        <v>0</v>
      </c>
      <c r="M567" s="78">
        <f>Marathi!K$7</f>
        <v>70</v>
      </c>
      <c r="N567" s="78">
        <f>Marathi!L$7</f>
        <v>5</v>
      </c>
      <c r="O567" s="78">
        <f>Marathi!M$7</f>
        <v>5</v>
      </c>
      <c r="P567" s="78">
        <f>Marathi!N$7</f>
        <v>20</v>
      </c>
      <c r="Q567" s="78">
        <f>Marathi!O$7</f>
        <v>30</v>
      </c>
      <c r="R567" s="78">
        <f>Marathi!P$7</f>
        <v>100</v>
      </c>
      <c r="S567" s="78">
        <f>Marathi!Q$7</f>
        <v>0</v>
      </c>
      <c r="V567" s="68"/>
      <c r="W567" s="68"/>
      <c r="X567" s="68"/>
      <c r="Y567" s="68"/>
    </row>
    <row r="568" spans="2:25" ht="27.9" customHeight="1" thickBot="1">
      <c r="B568" s="360"/>
      <c r="C568" s="362"/>
      <c r="D568" s="40" t="s">
        <v>64</v>
      </c>
      <c r="E568" s="81"/>
      <c r="F568" s="50">
        <f>VLOOKUP(S563,Marathi!$B$8:$Q$77,3,0)</f>
        <v>0</v>
      </c>
      <c r="G568" s="50">
        <f>VLOOKUP(S563,Marathi!$B$8:$Q$77,4,0)</f>
        <v>0</v>
      </c>
      <c r="H568" s="50">
        <f>VLOOKUP(S563,Marathi!$B$8:$Q$77,5,0)</f>
        <v>0</v>
      </c>
      <c r="I568" s="50">
        <f>VLOOKUP(S563,Marathi!$B$8:$Q$77,6,0)</f>
        <v>0</v>
      </c>
      <c r="J568" s="50">
        <f>VLOOKUP(S563,Marathi!$B$8:$Q$77,7,0)</f>
        <v>0</v>
      </c>
      <c r="K568" s="50">
        <f>VLOOKUP(S563,Marathi!$B$8:$Q$77,8,0)</f>
        <v>0</v>
      </c>
      <c r="L568" s="50">
        <f>VLOOKUP(S563,Marathi!$B$8:$Q$77,9,0)</f>
        <v>0</v>
      </c>
      <c r="M568" s="50">
        <f>VLOOKUP(S563,Marathi!$B$8:$Q$77,10,0)</f>
        <v>0</v>
      </c>
      <c r="N568" s="50">
        <f>VLOOKUP(S563,Marathi!$B$8:$Q$77,11,0)</f>
        <v>0</v>
      </c>
      <c r="O568" s="50">
        <f>VLOOKUP(S563,Marathi!$B$8:$Q$77,12,0)</f>
        <v>0</v>
      </c>
      <c r="P568" s="50">
        <f>VLOOKUP(S563,Marathi!$B$8:$Q$77,13,0)</f>
        <v>0</v>
      </c>
      <c r="Q568" s="50">
        <f>VLOOKUP(S563,Marathi!$B$8:$Q$77,14,0)</f>
        <v>0</v>
      </c>
      <c r="R568" s="79">
        <f>VLOOKUP(S563,Marathi!$B$8:$Q$77,15,0)</f>
        <v>0</v>
      </c>
      <c r="S568" s="79">
        <f>VLOOKUP(S563,Marathi!$B$8:$Q$77,16,0)</f>
        <v>0</v>
      </c>
      <c r="V568" s="68"/>
      <c r="W568" s="68"/>
      <c r="X568" s="68"/>
      <c r="Y568" s="68"/>
    </row>
    <row r="569" spans="2:25" ht="27.9" customHeight="1">
      <c r="B569" s="359">
        <v>2</v>
      </c>
      <c r="C569" s="361" t="s">
        <v>3</v>
      </c>
      <c r="D569" s="39" t="s">
        <v>63</v>
      </c>
      <c r="E569" s="80"/>
      <c r="F569" s="78">
        <f>Hindi!D$7</f>
        <v>15</v>
      </c>
      <c r="G569" s="78">
        <f>Hindi!E$7</f>
        <v>15</v>
      </c>
      <c r="H569" s="78">
        <f>Hindi!F$7</f>
        <v>15</v>
      </c>
      <c r="I569" s="78">
        <f>Hindi!G$7</f>
        <v>0</v>
      </c>
      <c r="J569" s="78">
        <f>Hindi!H$7</f>
        <v>15</v>
      </c>
      <c r="K569" s="78">
        <f>Hindi!I$7</f>
        <v>10</v>
      </c>
      <c r="L569" s="78">
        <f>Hindi!J$7</f>
        <v>0</v>
      </c>
      <c r="M569" s="78">
        <f>Hindi!K$7</f>
        <v>70</v>
      </c>
      <c r="N569" s="78">
        <f>Hindi!L$7</f>
        <v>5</v>
      </c>
      <c r="O569" s="78">
        <f>Hindi!M$7</f>
        <v>5</v>
      </c>
      <c r="P569" s="78">
        <f>Hindi!N$7</f>
        <v>20</v>
      </c>
      <c r="Q569" s="78">
        <f>Hindi!O$7</f>
        <v>30</v>
      </c>
      <c r="R569" s="78">
        <f>Hindi!P$7</f>
        <v>100</v>
      </c>
      <c r="S569" s="78">
        <f>Hindi!Q$7</f>
        <v>0</v>
      </c>
      <c r="V569" s="68"/>
      <c r="W569" s="68"/>
      <c r="X569" s="68"/>
      <c r="Y569" s="68"/>
    </row>
    <row r="570" spans="2:25" ht="27.9" customHeight="1" thickBot="1">
      <c r="B570" s="360"/>
      <c r="C570" s="362"/>
      <c r="D570" s="40" t="s">
        <v>64</v>
      </c>
      <c r="E570" s="81"/>
      <c r="F570" s="50">
        <f>VLOOKUP(S563,Hindi!$B$8:$Q$77,3,0)</f>
        <v>0</v>
      </c>
      <c r="G570" s="50">
        <f>VLOOKUP(S563,Hindi!$B$8:$Q$77,4,0)</f>
        <v>0</v>
      </c>
      <c r="H570" s="50">
        <f>VLOOKUP(S563,Hindi!$B$8:$Q$77,5,0)</f>
        <v>0</v>
      </c>
      <c r="I570" s="50">
        <f>VLOOKUP(S563,Hindi!$B$8:$Q$77,6,0)</f>
        <v>0</v>
      </c>
      <c r="J570" s="50">
        <f>VLOOKUP(S563,Hindi!$B$8:$Q$77,7,0)</f>
        <v>0</v>
      </c>
      <c r="K570" s="50">
        <f>VLOOKUP(S563,Hindi!$B$8:$Q$77,8,0)</f>
        <v>0</v>
      </c>
      <c r="L570" s="50">
        <f>VLOOKUP(S563,Hindi!$B$8:$Q$77,9,0)</f>
        <v>0</v>
      </c>
      <c r="M570" s="50">
        <f>VLOOKUP(S563,Hindi!$B$8:$Q$77,10,0)</f>
        <v>0</v>
      </c>
      <c r="N570" s="50">
        <f>VLOOKUP(S563,Hindi!$B$8:$Q$77,11,0)</f>
        <v>0</v>
      </c>
      <c r="O570" s="50">
        <f>VLOOKUP(S563,Hindi!$B$8:$Q$77,12,0)</f>
        <v>0</v>
      </c>
      <c r="P570" s="50">
        <f>VLOOKUP(S563,Hindi!$B$8:$Q$77,13,0)</f>
        <v>0</v>
      </c>
      <c r="Q570" s="50">
        <f>VLOOKUP(S563,Hindi!$B$8:$Q$77,14,0)</f>
        <v>0</v>
      </c>
      <c r="R570" s="79">
        <f>VLOOKUP(S563,Hindi!$B$8:$Q$77,15,0)</f>
        <v>0</v>
      </c>
      <c r="S570" s="50">
        <f>VLOOKUP(S563,Hindi!$B$8:$Q$77,16,0)</f>
        <v>0</v>
      </c>
      <c r="V570" s="68"/>
      <c r="W570" s="68"/>
      <c r="X570" s="68"/>
      <c r="Y570" s="68"/>
    </row>
    <row r="571" spans="2:25" ht="27.9" customHeight="1">
      <c r="B571" s="359">
        <v>3</v>
      </c>
      <c r="C571" s="361" t="s">
        <v>4</v>
      </c>
      <c r="D571" s="39" t="s">
        <v>63</v>
      </c>
      <c r="E571" s="80"/>
      <c r="F571" s="78">
        <f>English!D$7</f>
        <v>15</v>
      </c>
      <c r="G571" s="78">
        <f>English!E$7</f>
        <v>15</v>
      </c>
      <c r="H571" s="78">
        <f>English!F$7</f>
        <v>15</v>
      </c>
      <c r="I571" s="78">
        <f>English!G$7</f>
        <v>0</v>
      </c>
      <c r="J571" s="78">
        <f>English!H$7</f>
        <v>15</v>
      </c>
      <c r="K571" s="78">
        <f>English!I$7</f>
        <v>10</v>
      </c>
      <c r="L571" s="78">
        <f>English!J$7</f>
        <v>0</v>
      </c>
      <c r="M571" s="78">
        <f>English!K$7</f>
        <v>70</v>
      </c>
      <c r="N571" s="78">
        <f>English!L$7</f>
        <v>5</v>
      </c>
      <c r="O571" s="78">
        <f>English!M$7</f>
        <v>5</v>
      </c>
      <c r="P571" s="78">
        <f>English!N$7</f>
        <v>20</v>
      </c>
      <c r="Q571" s="78">
        <f>English!O$7</f>
        <v>30</v>
      </c>
      <c r="R571" s="78">
        <f>English!P$7</f>
        <v>100</v>
      </c>
      <c r="S571" s="78">
        <f>English!Q$7</f>
        <v>0</v>
      </c>
      <c r="V571" s="68"/>
      <c r="W571" s="68"/>
      <c r="X571" s="68"/>
      <c r="Y571" s="68"/>
    </row>
    <row r="572" spans="2:25" ht="27.9" customHeight="1" thickBot="1">
      <c r="B572" s="360"/>
      <c r="C572" s="362"/>
      <c r="D572" s="40" t="s">
        <v>64</v>
      </c>
      <c r="E572" s="81"/>
      <c r="F572" s="50">
        <f>VLOOKUP(S563,English!$B$8:$Q$77,3,0)</f>
        <v>0</v>
      </c>
      <c r="G572" s="50">
        <f>VLOOKUP(S563,English!$B$8:$Q$77,4,0)</f>
        <v>0</v>
      </c>
      <c r="H572" s="50">
        <f>VLOOKUP(S563,English!$B$8:$Q$77,5,0)</f>
        <v>0</v>
      </c>
      <c r="I572" s="50">
        <f>VLOOKUP(S563,English!$B$8:$Q$77,6,0)</f>
        <v>0</v>
      </c>
      <c r="J572" s="50">
        <f>VLOOKUP(S563,English!$B$8:$Q$77,7,0)</f>
        <v>0</v>
      </c>
      <c r="K572" s="50">
        <f>VLOOKUP(S563,English!$B$8:$Q$77,8,0)</f>
        <v>0</v>
      </c>
      <c r="L572" s="50">
        <f>VLOOKUP(S563,English!$B$8:$Q$77,9,0)</f>
        <v>0</v>
      </c>
      <c r="M572" s="50">
        <f>VLOOKUP(S563,English!$B$8:$Q$77,10,0)</f>
        <v>0</v>
      </c>
      <c r="N572" s="50">
        <f>VLOOKUP(S563,English!$B$8:$Q$77,11,0)</f>
        <v>0</v>
      </c>
      <c r="O572" s="50">
        <f>VLOOKUP(S563,English!$B$8:$Q$77,12,0)</f>
        <v>0</v>
      </c>
      <c r="P572" s="50">
        <f>VLOOKUP(S563,English!$B$8:$Q$77,13,0)</f>
        <v>0</v>
      </c>
      <c r="Q572" s="50">
        <f>VLOOKUP(S563,English!$B$8:$Q$77,14,0)</f>
        <v>0</v>
      </c>
      <c r="R572" s="79">
        <f>VLOOKUP(S563,English!$B$8:$Q$77,15,0)</f>
        <v>0</v>
      </c>
      <c r="S572" s="50">
        <f>VLOOKUP(S563,English!$B$8:$Q$77,16,0)</f>
        <v>0</v>
      </c>
      <c r="V572" s="68"/>
      <c r="W572" s="68"/>
      <c r="X572" s="68"/>
      <c r="Y572" s="68"/>
    </row>
    <row r="573" spans="2:25" ht="27.9" customHeight="1">
      <c r="B573" s="359">
        <v>4</v>
      </c>
      <c r="C573" s="361" t="s">
        <v>5</v>
      </c>
      <c r="D573" s="39" t="s">
        <v>63</v>
      </c>
      <c r="E573" s="80"/>
      <c r="F573" s="78">
        <f>Maths!D$7</f>
        <v>15</v>
      </c>
      <c r="G573" s="78">
        <f>Maths!E$7</f>
        <v>15</v>
      </c>
      <c r="H573" s="78">
        <f>Maths!F$7</f>
        <v>15</v>
      </c>
      <c r="I573" s="78">
        <f>Maths!G$7</f>
        <v>0</v>
      </c>
      <c r="J573" s="78">
        <f>Maths!H$7</f>
        <v>15</v>
      </c>
      <c r="K573" s="78">
        <f>Maths!I$7</f>
        <v>10</v>
      </c>
      <c r="L573" s="78">
        <f>Maths!J$7</f>
        <v>0</v>
      </c>
      <c r="M573" s="78">
        <f>Maths!K$7</f>
        <v>70</v>
      </c>
      <c r="N573" s="78">
        <f>Maths!L$7</f>
        <v>5</v>
      </c>
      <c r="O573" s="78">
        <f>Maths!M$7</f>
        <v>5</v>
      </c>
      <c r="P573" s="78">
        <f>Maths!N$7</f>
        <v>20</v>
      </c>
      <c r="Q573" s="78">
        <f>Maths!O$7</f>
        <v>30</v>
      </c>
      <c r="R573" s="78">
        <f>Maths!P$7</f>
        <v>100</v>
      </c>
      <c r="S573" s="78">
        <f>Maths!Q$7</f>
        <v>0</v>
      </c>
      <c r="V573" s="68"/>
      <c r="W573" s="68"/>
      <c r="X573" s="68"/>
      <c r="Y573" s="68"/>
    </row>
    <row r="574" spans="2:25" ht="27.9" customHeight="1" thickBot="1">
      <c r="B574" s="360"/>
      <c r="C574" s="362"/>
      <c r="D574" s="40" t="s">
        <v>64</v>
      </c>
      <c r="E574" s="81"/>
      <c r="F574" s="50">
        <f>VLOOKUP(S563,Maths!$B$8:$Q$77,3,0)</f>
        <v>0</v>
      </c>
      <c r="G574" s="50">
        <f>VLOOKUP(S563,Maths!$B$8:$Q$77,4,0)</f>
        <v>0</v>
      </c>
      <c r="H574" s="50">
        <f>VLOOKUP(S563,Maths!$B$8:$Q$77,5,0)</f>
        <v>0</v>
      </c>
      <c r="I574" s="50">
        <f>VLOOKUP(S563,Maths!$B$8:$Q$77,6,0)</f>
        <v>0</v>
      </c>
      <c r="J574" s="50">
        <f>VLOOKUP(S563,Maths!$B$8:$Q$77,7,0)</f>
        <v>0</v>
      </c>
      <c r="K574" s="50">
        <f>VLOOKUP(S563,Maths!$B$8:$Q$77,8,0)</f>
        <v>0</v>
      </c>
      <c r="L574" s="50">
        <f>VLOOKUP(S563,Maths!$B$8:$Q$77,9,0)</f>
        <v>0</v>
      </c>
      <c r="M574" s="50">
        <f>VLOOKUP(S563,Maths!$B$8:$Q$77,10,0)</f>
        <v>0</v>
      </c>
      <c r="N574" s="50">
        <f>VLOOKUP(S563,Maths!$B$8:$Q$77,11,0)</f>
        <v>0</v>
      </c>
      <c r="O574" s="50">
        <f>VLOOKUP(S563,Maths!$B$8:$Q$77,12,0)</f>
        <v>0</v>
      </c>
      <c r="P574" s="50">
        <f>VLOOKUP(S563,Maths!$B$8:$Q$77,13,0)</f>
        <v>0</v>
      </c>
      <c r="Q574" s="50">
        <f>VLOOKUP(S563,Maths!$B$8:$Q$77,14,0)</f>
        <v>0</v>
      </c>
      <c r="R574" s="79">
        <f>VLOOKUP(S563,Maths!$B$8:$Q$77,15,0)</f>
        <v>0</v>
      </c>
      <c r="S574" s="50">
        <f>VLOOKUP(S563,Maths!$B$8:$Q$77,16,0)</f>
        <v>0</v>
      </c>
      <c r="V574" s="68"/>
      <c r="W574" s="68"/>
      <c r="X574" s="68"/>
      <c r="Y574" s="68"/>
    </row>
    <row r="575" spans="2:25" ht="27.9" customHeight="1">
      <c r="B575" s="359">
        <v>5</v>
      </c>
      <c r="C575" s="361" t="s">
        <v>6</v>
      </c>
      <c r="D575" s="39" t="s">
        <v>63</v>
      </c>
      <c r="E575" s="80"/>
      <c r="F575" s="78">
        <f>Sci!D$7</f>
        <v>15</v>
      </c>
      <c r="G575" s="78">
        <f>Sci!E$7</f>
        <v>15</v>
      </c>
      <c r="H575" s="78">
        <f>Sci!F$7</f>
        <v>15</v>
      </c>
      <c r="I575" s="78">
        <f>Sci!G$7</f>
        <v>0</v>
      </c>
      <c r="J575" s="78">
        <f>Sci!H$7</f>
        <v>15</v>
      </c>
      <c r="K575" s="78">
        <f>Sci!I$7</f>
        <v>10</v>
      </c>
      <c r="L575" s="78">
        <f>Sci!J$7</f>
        <v>0</v>
      </c>
      <c r="M575" s="78">
        <f>Sci!K$7</f>
        <v>70</v>
      </c>
      <c r="N575" s="78">
        <f>Sci!L$7</f>
        <v>5</v>
      </c>
      <c r="O575" s="78">
        <f>Sci!M$7</f>
        <v>5</v>
      </c>
      <c r="P575" s="78">
        <f>Sci!N$7</f>
        <v>20</v>
      </c>
      <c r="Q575" s="78">
        <f>Sci!O$7</f>
        <v>30</v>
      </c>
      <c r="R575" s="78">
        <f>Sci!P$7</f>
        <v>100</v>
      </c>
      <c r="S575" s="78">
        <f>Sci!Q$7</f>
        <v>0</v>
      </c>
      <c r="V575" s="68"/>
      <c r="W575" s="68"/>
      <c r="X575" s="68"/>
      <c r="Y575" s="68"/>
    </row>
    <row r="576" spans="2:25" ht="27.9" customHeight="1" thickBot="1">
      <c r="B576" s="360"/>
      <c r="C576" s="362"/>
      <c r="D576" s="40" t="s">
        <v>64</v>
      </c>
      <c r="E576" s="81"/>
      <c r="F576" s="50">
        <f>VLOOKUP(S563,Sci!$B$8:$Q$77,3,0)</f>
        <v>0</v>
      </c>
      <c r="G576" s="50">
        <f>VLOOKUP(S563,Sci!$B$8:$Q$77,4,0)</f>
        <v>0</v>
      </c>
      <c r="H576" s="50">
        <f>VLOOKUP(S563,Sci!$B$8:$Q$77,5,0)</f>
        <v>0</v>
      </c>
      <c r="I576" s="50">
        <f>VLOOKUP(S563,Sci!$B$8:$Q$77,6,0)</f>
        <v>0</v>
      </c>
      <c r="J576" s="50">
        <f>VLOOKUP(S563,Sci!$B$8:$Q$77,7,0)</f>
        <v>0</v>
      </c>
      <c r="K576" s="50">
        <f>VLOOKUP(S563,Sci!$B$8:$Q$77,8,0)</f>
        <v>0</v>
      </c>
      <c r="L576" s="50">
        <f>VLOOKUP(S563,Sci!$B$8:$Q$77,9,0)</f>
        <v>0</v>
      </c>
      <c r="M576" s="50">
        <f>VLOOKUP(S563,Sci!$B$8:$Q$77,10,0)</f>
        <v>0</v>
      </c>
      <c r="N576" s="50">
        <f>VLOOKUP(S563,Sci!$B$8:$Q$77,11,0)</f>
        <v>0</v>
      </c>
      <c r="O576" s="50">
        <f>VLOOKUP(S563,Sci!$B$8:$Q$77,12,0)</f>
        <v>0</v>
      </c>
      <c r="P576" s="50">
        <f>VLOOKUP(S563,Sci!$B$8:$Q$77,13,0)</f>
        <v>0</v>
      </c>
      <c r="Q576" s="50">
        <f>VLOOKUP(S563,Sci!$B$8:$Q$77,14,0)</f>
        <v>0</v>
      </c>
      <c r="R576" s="79">
        <f>VLOOKUP(S563,Sci!$B$8:$Q$77,15,0)</f>
        <v>0</v>
      </c>
      <c r="S576" s="50">
        <f>VLOOKUP(S563,Sci!$B$8:$Q$77,16,0)</f>
        <v>0</v>
      </c>
      <c r="V576" s="68"/>
      <c r="W576" s="68"/>
      <c r="X576" s="68"/>
      <c r="Y576" s="68"/>
    </row>
    <row r="577" spans="2:25" ht="27.9" customHeight="1">
      <c r="B577" s="359">
        <v>6</v>
      </c>
      <c r="C577" s="361" t="s">
        <v>7</v>
      </c>
      <c r="D577" s="39" t="s">
        <v>63</v>
      </c>
      <c r="E577" s="80"/>
      <c r="F577" s="78">
        <f>Sco!D$7</f>
        <v>15</v>
      </c>
      <c r="G577" s="78">
        <f>Sco!E$7</f>
        <v>15</v>
      </c>
      <c r="H577" s="78">
        <f>Sco!F$7</f>
        <v>15</v>
      </c>
      <c r="I577" s="78">
        <f>Sco!G$7</f>
        <v>0</v>
      </c>
      <c r="J577" s="78">
        <f>Sco!H$7</f>
        <v>15</v>
      </c>
      <c r="K577" s="78">
        <f>Sco!I$7</f>
        <v>10</v>
      </c>
      <c r="L577" s="78">
        <f>Sco!J$7</f>
        <v>0</v>
      </c>
      <c r="M577" s="78">
        <f>Sco!K$7</f>
        <v>70</v>
      </c>
      <c r="N577" s="78">
        <f>Sco!L$7</f>
        <v>5</v>
      </c>
      <c r="O577" s="78">
        <f>Sco!M$7</f>
        <v>5</v>
      </c>
      <c r="P577" s="78">
        <f>Sco!N$7</f>
        <v>20</v>
      </c>
      <c r="Q577" s="78">
        <f>Sco!O$7</f>
        <v>30</v>
      </c>
      <c r="R577" s="78">
        <f>Sco!P$7</f>
        <v>100</v>
      </c>
      <c r="S577" s="78">
        <f>Sco!Q$7</f>
        <v>0</v>
      </c>
      <c r="V577" s="68"/>
      <c r="W577" s="68"/>
      <c r="X577" s="68"/>
      <c r="Y577" s="68"/>
    </row>
    <row r="578" spans="2:25" ht="27.9" customHeight="1" thickBot="1">
      <c r="B578" s="360"/>
      <c r="C578" s="362"/>
      <c r="D578" s="40" t="s">
        <v>64</v>
      </c>
      <c r="E578" s="81"/>
      <c r="F578" s="50">
        <f>VLOOKUP(S563,Sco!$B$8:$Q$77,3,0)</f>
        <v>0</v>
      </c>
      <c r="G578" s="50">
        <f>VLOOKUP(S563,Sco!$B$8:$Q$77,4,0)</f>
        <v>0</v>
      </c>
      <c r="H578" s="50">
        <f>VLOOKUP(S563,Sco!$B$8:$Q$77,5,0)</f>
        <v>0</v>
      </c>
      <c r="I578" s="50">
        <f>VLOOKUP(S563,Sco!$B$8:$Q$77,6,0)</f>
        <v>0</v>
      </c>
      <c r="J578" s="50">
        <f>VLOOKUP(S563,Sco!$B$8:$Q$77,7,0)</f>
        <v>0</v>
      </c>
      <c r="K578" s="50">
        <f>VLOOKUP(S563,Sco!$B$8:$Q$77,8,0)</f>
        <v>0</v>
      </c>
      <c r="L578" s="50">
        <f>VLOOKUP(S563,Sco!$B$8:$Q$77,9,0)</f>
        <v>0</v>
      </c>
      <c r="M578" s="50">
        <f>VLOOKUP(S563,Sco!$B$8:$Q$77,10,0)</f>
        <v>0</v>
      </c>
      <c r="N578" s="50">
        <f>VLOOKUP(S563,Sco!$B$8:$Q$77,11,0)</f>
        <v>0</v>
      </c>
      <c r="O578" s="50">
        <f>VLOOKUP(S563,Sco!$B$8:$Q$77,12,0)</f>
        <v>0</v>
      </c>
      <c r="P578" s="50">
        <f>VLOOKUP(S563,Sco!$B$8:$Q$77,13,0)</f>
        <v>0</v>
      </c>
      <c r="Q578" s="50">
        <f>VLOOKUP(S563,Sco!$B$8:$Q$77,14,0)</f>
        <v>0</v>
      </c>
      <c r="R578" s="79">
        <f>VLOOKUP(S563,Sco!$B$8:$Q$77,15,0)</f>
        <v>0</v>
      </c>
      <c r="S578" s="50">
        <f>VLOOKUP(S563,Sco!$B$8:$Q$77,16,0)</f>
        <v>0</v>
      </c>
      <c r="V578" s="68"/>
      <c r="W578" s="68"/>
      <c r="X578" s="68"/>
      <c r="Y578" s="68"/>
    </row>
    <row r="579" spans="2:25" ht="27.9" customHeight="1">
      <c r="B579" s="359">
        <v>7</v>
      </c>
      <c r="C579" s="361" t="s">
        <v>8</v>
      </c>
      <c r="D579" s="39" t="s">
        <v>63</v>
      </c>
      <c r="E579" s="80"/>
      <c r="F579" s="78">
        <f>Kala!D$7</f>
        <v>20</v>
      </c>
      <c r="G579" s="78">
        <f>Kala!E$7</f>
        <v>40</v>
      </c>
      <c r="H579" s="78">
        <f>Kala!F$7</f>
        <v>20</v>
      </c>
      <c r="I579" s="78">
        <f>Kala!G$7</f>
        <v>0</v>
      </c>
      <c r="J579" s="78">
        <f>Kala!H$7</f>
        <v>0</v>
      </c>
      <c r="K579" s="78">
        <f>Kala!I$7</f>
        <v>20</v>
      </c>
      <c r="L579" s="78">
        <f>Kala!J$7</f>
        <v>0</v>
      </c>
      <c r="M579" s="78">
        <f>Kala!K$7</f>
        <v>100</v>
      </c>
      <c r="N579" s="363"/>
      <c r="O579" s="364"/>
      <c r="P579" s="364"/>
      <c r="Q579" s="365"/>
      <c r="R579" s="82">
        <f t="shared" ref="R579:R584" si="20">M579</f>
        <v>100</v>
      </c>
      <c r="S579" s="83"/>
      <c r="V579" s="68"/>
      <c r="W579" s="68"/>
      <c r="X579" s="68"/>
      <c r="Y579" s="68"/>
    </row>
    <row r="580" spans="2:25" ht="27.9" customHeight="1" thickBot="1">
      <c r="B580" s="360"/>
      <c r="C580" s="362"/>
      <c r="D580" s="40" t="s">
        <v>64</v>
      </c>
      <c r="E580" s="81"/>
      <c r="F580" s="50">
        <f>VLOOKUP(S563,Kala!$B$8:$Q$77,3,0)</f>
        <v>0</v>
      </c>
      <c r="G580" s="50">
        <f>VLOOKUP(S563,Kala!$B$8:$Q$77,4,0)</f>
        <v>0</v>
      </c>
      <c r="H580" s="50">
        <f>VLOOKUP(S563,Kala!$B$8:$Q$77,5,0)</f>
        <v>0</v>
      </c>
      <c r="I580" s="50">
        <f>VLOOKUP(S563,Kala!$B$8:$Q$77,6,0)</f>
        <v>0</v>
      </c>
      <c r="J580" s="50">
        <f>VLOOKUP(S563,Kala!$B$8:$Q$77,7,0)</f>
        <v>0</v>
      </c>
      <c r="K580" s="50">
        <f>VLOOKUP(S563,Kala!$B$8:$Q$77,8,0)</f>
        <v>0</v>
      </c>
      <c r="L580" s="50">
        <f>VLOOKUP(S563,Kala!$B$8:$Q$77,9,0)</f>
        <v>0</v>
      </c>
      <c r="M580" s="50">
        <f>VLOOKUP(S563,Kala!$B$8:$Q$77,10,0)</f>
        <v>0</v>
      </c>
      <c r="N580" s="366"/>
      <c r="O580" s="367"/>
      <c r="P580" s="367"/>
      <c r="Q580" s="368"/>
      <c r="R580" s="84">
        <f t="shared" si="20"/>
        <v>0</v>
      </c>
      <c r="S580" s="85" t="str">
        <f>IF(R580&gt;=91,"अ१",IF(R580&gt;=81,"अ२",IF(R580&gt;=71,"ब१",IF(R580&gt;=61,"ब२",IF(R580&gt;=51,"क१",IF(R580&gt;=41,"क२",IF(R580&gt;=33,"ड",IF(R580&gt;=21,"ई१",IF(R580&gt;=1,"ई२","")))))))))</f>
        <v/>
      </c>
      <c r="V580" s="68"/>
      <c r="W580" s="68"/>
      <c r="X580" s="68"/>
      <c r="Y580" s="68"/>
    </row>
    <row r="581" spans="2:25" ht="27.9" customHeight="1">
      <c r="B581" s="359">
        <v>8</v>
      </c>
      <c r="C581" s="361" t="s">
        <v>9</v>
      </c>
      <c r="D581" s="39" t="s">
        <v>63</v>
      </c>
      <c r="E581" s="80"/>
      <c r="F581" s="78">
        <f>Karya!D$7</f>
        <v>20</v>
      </c>
      <c r="G581" s="78">
        <f>Karya!E$7</f>
        <v>40</v>
      </c>
      <c r="H581" s="78">
        <f>Karya!F$7</f>
        <v>20</v>
      </c>
      <c r="I581" s="78">
        <f>Karya!G$7</f>
        <v>0</v>
      </c>
      <c r="J581" s="78">
        <f>Karya!H$7</f>
        <v>0</v>
      </c>
      <c r="K581" s="78">
        <f>Karya!I$7</f>
        <v>20</v>
      </c>
      <c r="L581" s="78">
        <f>Karya!J$7</f>
        <v>0</v>
      </c>
      <c r="M581" s="78">
        <f>Karya!K$7</f>
        <v>100</v>
      </c>
      <c r="N581" s="363"/>
      <c r="O581" s="364"/>
      <c r="P581" s="364"/>
      <c r="Q581" s="365"/>
      <c r="R581" s="82">
        <f t="shared" si="20"/>
        <v>100</v>
      </c>
      <c r="S581" s="83"/>
      <c r="V581" s="68"/>
      <c r="W581" s="68"/>
      <c r="X581" s="68"/>
      <c r="Y581" s="68"/>
    </row>
    <row r="582" spans="2:25" ht="27.9" customHeight="1" thickBot="1">
      <c r="B582" s="360"/>
      <c r="C582" s="362"/>
      <c r="D582" s="40" t="s">
        <v>64</v>
      </c>
      <c r="E582" s="81"/>
      <c r="F582" s="50">
        <f>VLOOKUP(S563,Karya!$B$8:$Q$77,3,0)</f>
        <v>0</v>
      </c>
      <c r="G582" s="50">
        <f>VLOOKUP(S563,Karya!$B$8:$Q$77,4,0)</f>
        <v>0</v>
      </c>
      <c r="H582" s="50">
        <f>VLOOKUP(S563,Karya!$B$8:$Q$77,5,0)</f>
        <v>0</v>
      </c>
      <c r="I582" s="50">
        <f>VLOOKUP(S563,Karya!$B$8:$Q$77,6,0)</f>
        <v>0</v>
      </c>
      <c r="J582" s="50">
        <f>VLOOKUP(S563,Karya!$B$8:$Q$77,7,0)</f>
        <v>0</v>
      </c>
      <c r="K582" s="50">
        <f>VLOOKUP(S563,Karya!$B$8:$Q$77,8,0)</f>
        <v>0</v>
      </c>
      <c r="L582" s="50">
        <f>VLOOKUP(S563,Karya!$B$8:$Q$77,9,0)</f>
        <v>0</v>
      </c>
      <c r="M582" s="50">
        <f>VLOOKUP(S563,Karya!$B$8:$Q$77,10,0)</f>
        <v>0</v>
      </c>
      <c r="N582" s="366"/>
      <c r="O582" s="367"/>
      <c r="P582" s="367"/>
      <c r="Q582" s="368"/>
      <c r="R582" s="84">
        <f t="shared" si="20"/>
        <v>0</v>
      </c>
      <c r="S582" s="85" t="str">
        <f>IF(R582&gt;=91,"अ१",IF(R582&gt;=81,"अ२",IF(R582&gt;=71,"ब१",IF(R582&gt;=61,"ब२",IF(R582&gt;=51,"क१",IF(R582&gt;=41,"क२",IF(R582&gt;=33,"ड",IF(R582&gt;=21,"ई१",IF(R582&gt;=1,"ई२","")))))))))</f>
        <v/>
      </c>
      <c r="V582" s="68"/>
      <c r="W582" s="68"/>
      <c r="X582" s="68"/>
      <c r="Y582" s="68"/>
    </row>
    <row r="583" spans="2:25" ht="27.9" customHeight="1">
      <c r="B583" s="359">
        <v>9</v>
      </c>
      <c r="C583" s="361" t="s">
        <v>10</v>
      </c>
      <c r="D583" s="39" t="s">
        <v>63</v>
      </c>
      <c r="E583" s="80"/>
      <c r="F583" s="78">
        <f>Shashi!D$7</f>
        <v>20</v>
      </c>
      <c r="G583" s="78">
        <f>Shashi!E$7</f>
        <v>40</v>
      </c>
      <c r="H583" s="78">
        <f>Shashi!F$7</f>
        <v>20</v>
      </c>
      <c r="I583" s="78">
        <f>Shashi!G$7</f>
        <v>0</v>
      </c>
      <c r="J583" s="78">
        <f>Shashi!H$7</f>
        <v>0</v>
      </c>
      <c r="K583" s="78">
        <f>Shashi!I$7</f>
        <v>20</v>
      </c>
      <c r="L583" s="78">
        <f>Shashi!J$7</f>
        <v>0</v>
      </c>
      <c r="M583" s="78">
        <f>Shashi!K$7</f>
        <v>100</v>
      </c>
      <c r="N583" s="363"/>
      <c r="O583" s="364"/>
      <c r="P583" s="364"/>
      <c r="Q583" s="365"/>
      <c r="R583" s="82">
        <f t="shared" si="20"/>
        <v>100</v>
      </c>
      <c r="S583" s="83"/>
      <c r="V583" s="68"/>
      <c r="W583" s="68"/>
      <c r="X583" s="68"/>
      <c r="Y583" s="68"/>
    </row>
    <row r="584" spans="2:25" ht="27.9" customHeight="1" thickBot="1">
      <c r="B584" s="360"/>
      <c r="C584" s="362"/>
      <c r="D584" s="40" t="s">
        <v>64</v>
      </c>
      <c r="E584" s="81"/>
      <c r="F584" s="50">
        <f>VLOOKUP(S563,Shashi!$B$8:$Q$77,3,0)</f>
        <v>0</v>
      </c>
      <c r="G584" s="50">
        <f>VLOOKUP(S563,Shashi!$B$8:$Q$77,4,0)</f>
        <v>0</v>
      </c>
      <c r="H584" s="50">
        <f>VLOOKUP(S563,Shashi!$B$8:$Q$77,5,0)</f>
        <v>0</v>
      </c>
      <c r="I584" s="50">
        <f>VLOOKUP(S563,Shashi!$B$8:$Q$77,6,0)</f>
        <v>0</v>
      </c>
      <c r="J584" s="50">
        <f>VLOOKUP(S563,Shashi!$B$8:$Q$77,7,0)</f>
        <v>0</v>
      </c>
      <c r="K584" s="50">
        <f>VLOOKUP(S563,Shashi!$B$8:$Q$77,8,0)</f>
        <v>0</v>
      </c>
      <c r="L584" s="50">
        <f>VLOOKUP(S563,Shashi!$B$8:$Q$77,9,0)</f>
        <v>0</v>
      </c>
      <c r="M584" s="50">
        <f>VLOOKUP(S563,Shashi!$B$8:$Q$77,10,0)</f>
        <v>0</v>
      </c>
      <c r="N584" s="366"/>
      <c r="O584" s="367"/>
      <c r="P584" s="367"/>
      <c r="Q584" s="368"/>
      <c r="R584" s="84">
        <f t="shared" si="20"/>
        <v>0</v>
      </c>
      <c r="S584" s="85" t="str">
        <f>IF(R584&gt;=91,"अ१",IF(R584&gt;=81,"अ२",IF(R584&gt;=71,"ब१",IF(R584&gt;=61,"ब२",IF(R584&gt;=51,"क१",IF(R584&gt;=41,"क२",IF(R584&gt;=33,"ड",IF(R584&gt;=21,"ई१",IF(R584&gt;=1,"ई२","")))))))))</f>
        <v/>
      </c>
      <c r="V584" s="68"/>
      <c r="W584" s="68"/>
      <c r="X584" s="68"/>
      <c r="Y584" s="68"/>
    </row>
    <row r="585" spans="2:25" ht="27.9" customHeight="1" thickBot="1">
      <c r="B585" s="369"/>
      <c r="C585" s="370"/>
      <c r="D585" s="370"/>
      <c r="E585" s="370"/>
      <c r="F585" s="370"/>
      <c r="G585" s="370"/>
      <c r="H585" s="370"/>
      <c r="I585" s="370"/>
      <c r="J585" s="370"/>
      <c r="K585" s="370"/>
      <c r="L585" s="370"/>
      <c r="M585" s="370"/>
      <c r="N585" s="370"/>
      <c r="O585" s="370"/>
      <c r="P585" s="370"/>
      <c r="Q585" s="370"/>
      <c r="R585" s="370"/>
      <c r="S585" s="371"/>
      <c r="V585" s="68"/>
      <c r="W585" s="68"/>
      <c r="X585" s="68"/>
      <c r="Y585" s="68"/>
    </row>
    <row r="586" spans="2:25" ht="27.9" customHeight="1">
      <c r="B586" s="41"/>
      <c r="C586" s="42"/>
      <c r="D586" s="43"/>
      <c r="N586" s="45"/>
      <c r="O586" s="45"/>
      <c r="P586" s="45"/>
      <c r="Q586" s="45"/>
      <c r="S586" s="46"/>
      <c r="V586" s="68"/>
      <c r="W586" s="68"/>
      <c r="X586" s="68"/>
      <c r="Y586" s="68"/>
    </row>
    <row r="587" spans="2:25" ht="27.9" customHeight="1">
      <c r="B587" s="372" t="s">
        <v>66</v>
      </c>
      <c r="C587" s="373"/>
      <c r="D587" s="373"/>
      <c r="E587" s="373"/>
      <c r="F587" s="373"/>
      <c r="G587" s="374" t="s">
        <v>67</v>
      </c>
      <c r="H587" s="374"/>
      <c r="I587" s="374"/>
      <c r="J587" s="374"/>
      <c r="K587" s="374"/>
      <c r="L587" s="374"/>
      <c r="M587" s="374"/>
      <c r="N587" s="375" t="s">
        <v>68</v>
      </c>
      <c r="O587" s="375"/>
      <c r="P587" s="375"/>
      <c r="Q587" s="375"/>
      <c r="R587" s="375"/>
      <c r="S587" s="376"/>
      <c r="V587" s="68"/>
      <c r="W587" s="68"/>
      <c r="X587" s="68"/>
      <c r="Y587" s="68"/>
    </row>
    <row r="588" spans="2:25" ht="27.9" customHeight="1" thickBot="1">
      <c r="B588" s="377" t="str">
        <f>students!$G$4</f>
        <v xml:space="preserve">श्री. सागर दत्तात्रय शिंदे </v>
      </c>
      <c r="C588" s="378"/>
      <c r="D588" s="378"/>
      <c r="E588" s="378"/>
      <c r="F588" s="378"/>
      <c r="G588" s="379"/>
      <c r="H588" s="379"/>
      <c r="I588" s="379"/>
      <c r="J588" s="379"/>
      <c r="K588" s="379"/>
      <c r="L588" s="379"/>
      <c r="M588" s="379"/>
      <c r="N588" s="380"/>
      <c r="O588" s="380"/>
      <c r="P588" s="380"/>
      <c r="Q588" s="380"/>
      <c r="R588" s="380"/>
      <c r="S588" s="381"/>
      <c r="V588" s="68"/>
      <c r="W588" s="68"/>
      <c r="X588" s="68"/>
      <c r="Y588" s="68"/>
    </row>
    <row r="589" spans="2:25" ht="26.25" customHeight="1">
      <c r="B589" s="402" t="s">
        <v>718</v>
      </c>
      <c r="C589" s="402"/>
      <c r="D589" s="402"/>
      <c r="E589" s="402"/>
      <c r="F589" s="402"/>
      <c r="G589" s="402"/>
      <c r="H589" s="402"/>
      <c r="I589" s="402"/>
      <c r="J589" s="402"/>
      <c r="K589" s="402"/>
      <c r="L589" s="402"/>
      <c r="M589" s="402"/>
      <c r="N589" s="402"/>
      <c r="O589" s="402"/>
      <c r="P589" s="402"/>
      <c r="Q589" s="402"/>
      <c r="R589" s="402"/>
      <c r="S589" s="402"/>
      <c r="V589" s="68"/>
      <c r="W589" s="68"/>
      <c r="X589" s="68"/>
      <c r="Y589" s="68"/>
    </row>
    <row r="590" spans="2:25" ht="24.75" customHeight="1" thickBot="1">
      <c r="B590" s="403" t="s">
        <v>52</v>
      </c>
      <c r="C590" s="403"/>
      <c r="D590" s="403"/>
      <c r="E590" s="404">
        <f>VLOOKUP(S591,students!$B$8:$D$57,3,0)</f>
        <v>0</v>
      </c>
      <c r="F590" s="405"/>
      <c r="G590" s="405"/>
      <c r="H590" s="405"/>
      <c r="I590" s="405"/>
      <c r="J590" s="405"/>
      <c r="K590" s="405"/>
      <c r="L590" s="405"/>
      <c r="M590" s="405"/>
      <c r="N590" s="405"/>
      <c r="O590" s="405"/>
      <c r="P590" s="406" t="s">
        <v>28</v>
      </c>
      <c r="Q590" s="406"/>
      <c r="R590" s="406" t="str">
        <f>students!$M$2</f>
        <v>पहिली</v>
      </c>
      <c r="S590" s="406"/>
    </row>
    <row r="591" spans="2:25" ht="19.5" customHeight="1" thickBot="1">
      <c r="B591" s="407"/>
      <c r="C591" s="407"/>
      <c r="D591" s="408"/>
      <c r="E591" s="408"/>
      <c r="F591" s="47"/>
      <c r="G591" s="47"/>
      <c r="H591" s="409" t="s">
        <v>33</v>
      </c>
      <c r="I591" s="409"/>
      <c r="J591" s="409"/>
      <c r="K591" s="409"/>
      <c r="L591" s="409"/>
      <c r="M591" s="405">
        <f>[3]students!Y590</f>
        <v>0</v>
      </c>
      <c r="N591" s="405"/>
      <c r="O591" s="405"/>
      <c r="P591" s="406" t="s">
        <v>53</v>
      </c>
      <c r="Q591" s="406"/>
      <c r="R591" s="406"/>
      <c r="S591" s="77">
        <v>22</v>
      </c>
    </row>
    <row r="592" spans="2:25" ht="21" customHeight="1">
      <c r="B592" s="382" t="s">
        <v>37</v>
      </c>
      <c r="C592" s="361" t="s">
        <v>54</v>
      </c>
      <c r="D592" s="361"/>
      <c r="E592" s="385" t="s">
        <v>55</v>
      </c>
      <c r="F592" s="386"/>
      <c r="G592" s="386"/>
      <c r="H592" s="386"/>
      <c r="I592" s="386"/>
      <c r="J592" s="386"/>
      <c r="K592" s="386"/>
      <c r="L592" s="386"/>
      <c r="M592" s="387"/>
      <c r="N592" s="388" t="s">
        <v>56</v>
      </c>
      <c r="O592" s="389"/>
      <c r="P592" s="389"/>
      <c r="Q592" s="390"/>
      <c r="R592" s="394" t="s">
        <v>69</v>
      </c>
      <c r="S592" s="397" t="s">
        <v>57</v>
      </c>
    </row>
    <row r="593" spans="2:25" s="1" customFormat="1" ht="73.5" customHeight="1">
      <c r="B593" s="383"/>
      <c r="C593" s="384"/>
      <c r="D593" s="384"/>
      <c r="E593" s="48" t="s">
        <v>58</v>
      </c>
      <c r="F593" s="48" t="s">
        <v>15</v>
      </c>
      <c r="G593" s="48" t="s">
        <v>59</v>
      </c>
      <c r="H593" s="48" t="s">
        <v>17</v>
      </c>
      <c r="I593" s="48" t="s">
        <v>18</v>
      </c>
      <c r="J593" s="48" t="s">
        <v>19</v>
      </c>
      <c r="K593" s="48" t="s">
        <v>20</v>
      </c>
      <c r="L593" s="48" t="s">
        <v>21</v>
      </c>
      <c r="M593" s="49"/>
      <c r="N593" s="391"/>
      <c r="O593" s="392"/>
      <c r="P593" s="392"/>
      <c r="Q593" s="393"/>
      <c r="R593" s="395"/>
      <c r="S593" s="398"/>
      <c r="V593" s="18"/>
      <c r="W593" s="18"/>
      <c r="X593" s="18"/>
      <c r="Y593" s="18"/>
    </row>
    <row r="594" spans="2:25" ht="27.9" customHeight="1" thickBot="1">
      <c r="B594" s="5"/>
      <c r="C594" s="400" t="s">
        <v>60</v>
      </c>
      <c r="D594" s="401"/>
      <c r="E594" s="51">
        <v>1</v>
      </c>
      <c r="F594" s="51">
        <v>2</v>
      </c>
      <c r="G594" s="51">
        <v>3</v>
      </c>
      <c r="H594" s="51">
        <v>4</v>
      </c>
      <c r="I594" s="51">
        <v>5</v>
      </c>
      <c r="J594" s="51">
        <v>6</v>
      </c>
      <c r="K594" s="51">
        <v>7</v>
      </c>
      <c r="L594" s="51">
        <v>8</v>
      </c>
      <c r="M594" s="50" t="s">
        <v>22</v>
      </c>
      <c r="N594" s="50" t="s">
        <v>23</v>
      </c>
      <c r="O594" s="50" t="s">
        <v>61</v>
      </c>
      <c r="P594" s="50" t="s">
        <v>25</v>
      </c>
      <c r="Q594" s="50" t="s">
        <v>62</v>
      </c>
      <c r="R594" s="396"/>
      <c r="S594" s="399"/>
    </row>
    <row r="595" spans="2:25" ht="27.9" customHeight="1">
      <c r="B595" s="359">
        <v>1</v>
      </c>
      <c r="C595" s="361" t="s">
        <v>2</v>
      </c>
      <c r="D595" s="39" t="s">
        <v>63</v>
      </c>
      <c r="E595" s="80"/>
      <c r="F595" s="78">
        <f>Marathi!D$7</f>
        <v>15</v>
      </c>
      <c r="G595" s="78">
        <f>Marathi!E$7</f>
        <v>15</v>
      </c>
      <c r="H595" s="78">
        <f>Marathi!F$7</f>
        <v>15</v>
      </c>
      <c r="I595" s="78">
        <f>Marathi!G$7</f>
        <v>0</v>
      </c>
      <c r="J595" s="78">
        <f>Marathi!H$7</f>
        <v>15</v>
      </c>
      <c r="K595" s="78">
        <f>Marathi!I$7</f>
        <v>10</v>
      </c>
      <c r="L595" s="78">
        <f>Marathi!J$7</f>
        <v>0</v>
      </c>
      <c r="M595" s="78">
        <f>Marathi!K$7</f>
        <v>70</v>
      </c>
      <c r="N595" s="78">
        <f>Marathi!L$7</f>
        <v>5</v>
      </c>
      <c r="O595" s="78">
        <f>Marathi!M$7</f>
        <v>5</v>
      </c>
      <c r="P595" s="78">
        <f>Marathi!N$7</f>
        <v>20</v>
      </c>
      <c r="Q595" s="78">
        <f>Marathi!O$7</f>
        <v>30</v>
      </c>
      <c r="R595" s="78">
        <f>Marathi!P$7</f>
        <v>100</v>
      </c>
      <c r="S595" s="78">
        <f>Marathi!Q$7</f>
        <v>0</v>
      </c>
    </row>
    <row r="596" spans="2:25" ht="27.9" customHeight="1" thickBot="1">
      <c r="B596" s="360"/>
      <c r="C596" s="362"/>
      <c r="D596" s="40" t="s">
        <v>64</v>
      </c>
      <c r="E596" s="81"/>
      <c r="F596" s="50">
        <f>VLOOKUP(S591,Marathi!$B$8:$Q$77,3,0)</f>
        <v>0</v>
      </c>
      <c r="G596" s="50">
        <f>VLOOKUP(S591,Marathi!$B$8:$Q$77,4,0)</f>
        <v>0</v>
      </c>
      <c r="H596" s="50">
        <f>VLOOKUP(S591,Marathi!$B$8:$Q$77,5,0)</f>
        <v>0</v>
      </c>
      <c r="I596" s="50">
        <f>VLOOKUP(S591,Marathi!$B$8:$Q$77,6,0)</f>
        <v>0</v>
      </c>
      <c r="J596" s="50">
        <f>VLOOKUP(S591,Marathi!$B$8:$Q$77,7,0)</f>
        <v>0</v>
      </c>
      <c r="K596" s="50">
        <f>VLOOKUP(S591,Marathi!$B$8:$Q$77,8,0)</f>
        <v>0</v>
      </c>
      <c r="L596" s="50">
        <f>VLOOKUP(S591,Marathi!$B$8:$Q$77,9,0)</f>
        <v>0</v>
      </c>
      <c r="M596" s="50">
        <f>VLOOKUP(S591,Marathi!$B$8:$Q$77,10,0)</f>
        <v>0</v>
      </c>
      <c r="N596" s="50">
        <f>VLOOKUP(S591,Marathi!$B$8:$Q$77,11,0)</f>
        <v>0</v>
      </c>
      <c r="O596" s="50">
        <f>VLOOKUP(S591,Marathi!$B$8:$Q$77,12,0)</f>
        <v>0</v>
      </c>
      <c r="P596" s="50">
        <f>VLOOKUP(S591,Marathi!$B$8:$Q$77,13,0)</f>
        <v>0</v>
      </c>
      <c r="Q596" s="50">
        <f>VLOOKUP(S591,Marathi!$B$8:$Q$77,14,0)</f>
        <v>0</v>
      </c>
      <c r="R596" s="79">
        <f>VLOOKUP(S591,Marathi!$B$8:$Q$77,15,0)</f>
        <v>0</v>
      </c>
      <c r="S596" s="79">
        <f>VLOOKUP(S591,Marathi!$B$8:$Q$77,16,0)</f>
        <v>0</v>
      </c>
      <c r="V596" s="68"/>
      <c r="W596" s="68"/>
      <c r="X596" s="68"/>
      <c r="Y596" s="68"/>
    </row>
    <row r="597" spans="2:25" ht="27.9" customHeight="1">
      <c r="B597" s="359">
        <v>2</v>
      </c>
      <c r="C597" s="361" t="s">
        <v>3</v>
      </c>
      <c r="D597" s="39" t="s">
        <v>63</v>
      </c>
      <c r="E597" s="80"/>
      <c r="F597" s="78">
        <f>Hindi!D$7</f>
        <v>15</v>
      </c>
      <c r="G597" s="78">
        <f>Hindi!E$7</f>
        <v>15</v>
      </c>
      <c r="H597" s="78">
        <f>Hindi!F$7</f>
        <v>15</v>
      </c>
      <c r="I597" s="78">
        <f>Hindi!G$7</f>
        <v>0</v>
      </c>
      <c r="J597" s="78">
        <f>Hindi!H$7</f>
        <v>15</v>
      </c>
      <c r="K597" s="78">
        <f>Hindi!I$7</f>
        <v>10</v>
      </c>
      <c r="L597" s="78">
        <f>Hindi!J$7</f>
        <v>0</v>
      </c>
      <c r="M597" s="78">
        <f>Hindi!K$7</f>
        <v>70</v>
      </c>
      <c r="N597" s="78">
        <f>Hindi!L$7</f>
        <v>5</v>
      </c>
      <c r="O597" s="78">
        <f>Hindi!M$7</f>
        <v>5</v>
      </c>
      <c r="P597" s="78">
        <f>Hindi!N$7</f>
        <v>20</v>
      </c>
      <c r="Q597" s="78">
        <f>Hindi!O$7</f>
        <v>30</v>
      </c>
      <c r="R597" s="78">
        <f>Hindi!P$7</f>
        <v>100</v>
      </c>
      <c r="S597" s="78">
        <f>Hindi!Q$7</f>
        <v>0</v>
      </c>
      <c r="V597" s="68"/>
      <c r="W597" s="68"/>
      <c r="X597" s="68"/>
      <c r="Y597" s="68"/>
    </row>
    <row r="598" spans="2:25" ht="27.9" customHeight="1" thickBot="1">
      <c r="B598" s="360"/>
      <c r="C598" s="362"/>
      <c r="D598" s="40" t="s">
        <v>64</v>
      </c>
      <c r="E598" s="81"/>
      <c r="F598" s="50">
        <f>VLOOKUP(S591,Hindi!$B$8:$Q$77,3,0)</f>
        <v>0</v>
      </c>
      <c r="G598" s="50">
        <f>VLOOKUP(S591,Hindi!$B$8:$Q$77,4,0)</f>
        <v>0</v>
      </c>
      <c r="H598" s="50">
        <f>VLOOKUP(S591,Hindi!$B$8:$Q$77,5,0)</f>
        <v>0</v>
      </c>
      <c r="I598" s="50">
        <f>VLOOKUP(S591,Hindi!$B$8:$Q$77,6,0)</f>
        <v>0</v>
      </c>
      <c r="J598" s="50">
        <f>VLOOKUP(S591,Hindi!$B$8:$Q$77,7,0)</f>
        <v>0</v>
      </c>
      <c r="K598" s="50">
        <f>VLOOKUP(S591,Hindi!$B$8:$Q$77,8,0)</f>
        <v>0</v>
      </c>
      <c r="L598" s="50">
        <f>VLOOKUP(S591,Hindi!$B$8:$Q$77,9,0)</f>
        <v>0</v>
      </c>
      <c r="M598" s="50">
        <f>VLOOKUP(S591,Hindi!$B$8:$Q$77,10,0)</f>
        <v>0</v>
      </c>
      <c r="N598" s="50">
        <f>VLOOKUP(S591,Hindi!$B$8:$Q$77,11,0)</f>
        <v>0</v>
      </c>
      <c r="O598" s="50">
        <f>VLOOKUP(S591,Hindi!$B$8:$Q$77,12,0)</f>
        <v>0</v>
      </c>
      <c r="P598" s="50">
        <f>VLOOKUP(S591,Hindi!$B$8:$Q$77,13,0)</f>
        <v>0</v>
      </c>
      <c r="Q598" s="50">
        <f>VLOOKUP(S591,Hindi!$B$8:$Q$77,14,0)</f>
        <v>0</v>
      </c>
      <c r="R598" s="79">
        <f>VLOOKUP(S591,Hindi!$B$8:$Q$77,15,0)</f>
        <v>0</v>
      </c>
      <c r="S598" s="50">
        <f>VLOOKUP(S591,Hindi!$B$8:$Q$77,16,0)</f>
        <v>0</v>
      </c>
      <c r="V598" s="68"/>
      <c r="W598" s="68"/>
      <c r="X598" s="68"/>
      <c r="Y598" s="68"/>
    </row>
    <row r="599" spans="2:25" ht="27.9" customHeight="1">
      <c r="B599" s="359">
        <v>3</v>
      </c>
      <c r="C599" s="361" t="s">
        <v>4</v>
      </c>
      <c r="D599" s="39" t="s">
        <v>63</v>
      </c>
      <c r="E599" s="80"/>
      <c r="F599" s="78">
        <f>English!D$7</f>
        <v>15</v>
      </c>
      <c r="G599" s="78">
        <f>English!E$7</f>
        <v>15</v>
      </c>
      <c r="H599" s="78">
        <f>English!F$7</f>
        <v>15</v>
      </c>
      <c r="I599" s="78">
        <f>English!G$7</f>
        <v>0</v>
      </c>
      <c r="J599" s="78">
        <f>English!H$7</f>
        <v>15</v>
      </c>
      <c r="K599" s="78">
        <f>English!I$7</f>
        <v>10</v>
      </c>
      <c r="L599" s="78">
        <f>English!J$7</f>
        <v>0</v>
      </c>
      <c r="M599" s="78">
        <f>English!K$7</f>
        <v>70</v>
      </c>
      <c r="N599" s="78">
        <f>English!L$7</f>
        <v>5</v>
      </c>
      <c r="O599" s="78">
        <f>English!M$7</f>
        <v>5</v>
      </c>
      <c r="P599" s="78">
        <f>English!N$7</f>
        <v>20</v>
      </c>
      <c r="Q599" s="78">
        <f>English!O$7</f>
        <v>30</v>
      </c>
      <c r="R599" s="78">
        <f>English!P$7</f>
        <v>100</v>
      </c>
      <c r="S599" s="78">
        <f>English!Q$7</f>
        <v>0</v>
      </c>
      <c r="V599" s="68"/>
      <c r="W599" s="68"/>
      <c r="X599" s="68"/>
      <c r="Y599" s="68"/>
    </row>
    <row r="600" spans="2:25" ht="27.9" customHeight="1" thickBot="1">
      <c r="B600" s="360"/>
      <c r="C600" s="362"/>
      <c r="D600" s="40" t="s">
        <v>64</v>
      </c>
      <c r="E600" s="81"/>
      <c r="F600" s="50">
        <f>VLOOKUP(S591,English!$B$8:$Q$77,3,0)</f>
        <v>0</v>
      </c>
      <c r="G600" s="50">
        <f>VLOOKUP(S591,English!$B$8:$Q$77,4,0)</f>
        <v>0</v>
      </c>
      <c r="H600" s="50">
        <f>VLOOKUP(S591,English!$B$8:$Q$77,5,0)</f>
        <v>0</v>
      </c>
      <c r="I600" s="50">
        <f>VLOOKUP(S591,English!$B$8:$Q$77,6,0)</f>
        <v>0</v>
      </c>
      <c r="J600" s="50">
        <f>VLOOKUP(S591,English!$B$8:$Q$77,7,0)</f>
        <v>0</v>
      </c>
      <c r="K600" s="50">
        <f>VLOOKUP(S591,English!$B$8:$Q$77,8,0)</f>
        <v>0</v>
      </c>
      <c r="L600" s="50">
        <f>VLOOKUP(S591,English!$B$8:$Q$77,9,0)</f>
        <v>0</v>
      </c>
      <c r="M600" s="50">
        <f>VLOOKUP(S591,English!$B$8:$Q$77,10,0)</f>
        <v>0</v>
      </c>
      <c r="N600" s="50">
        <f>VLOOKUP(S591,English!$B$8:$Q$77,11,0)</f>
        <v>0</v>
      </c>
      <c r="O600" s="50">
        <f>VLOOKUP(S591,English!$B$8:$Q$77,12,0)</f>
        <v>0</v>
      </c>
      <c r="P600" s="50">
        <f>VLOOKUP(S591,English!$B$8:$Q$77,13,0)</f>
        <v>0</v>
      </c>
      <c r="Q600" s="50">
        <f>VLOOKUP(S591,English!$B$8:$Q$77,14,0)</f>
        <v>0</v>
      </c>
      <c r="R600" s="79">
        <f>VLOOKUP(S591,English!$B$8:$Q$77,15,0)</f>
        <v>0</v>
      </c>
      <c r="S600" s="50">
        <f>VLOOKUP(S591,English!$B$8:$Q$77,16,0)</f>
        <v>0</v>
      </c>
      <c r="V600" s="68"/>
      <c r="W600" s="68"/>
      <c r="X600" s="68"/>
      <c r="Y600" s="68"/>
    </row>
    <row r="601" spans="2:25" ht="27.9" customHeight="1">
      <c r="B601" s="359">
        <v>4</v>
      </c>
      <c r="C601" s="361" t="s">
        <v>5</v>
      </c>
      <c r="D601" s="39" t="s">
        <v>63</v>
      </c>
      <c r="E601" s="80"/>
      <c r="F601" s="78">
        <f>Maths!D$7</f>
        <v>15</v>
      </c>
      <c r="G601" s="78">
        <f>Maths!E$7</f>
        <v>15</v>
      </c>
      <c r="H601" s="78">
        <f>Maths!F$7</f>
        <v>15</v>
      </c>
      <c r="I601" s="78">
        <f>Maths!G$7</f>
        <v>0</v>
      </c>
      <c r="J601" s="78">
        <f>Maths!H$7</f>
        <v>15</v>
      </c>
      <c r="K601" s="78">
        <f>Maths!I$7</f>
        <v>10</v>
      </c>
      <c r="L601" s="78">
        <f>Maths!J$7</f>
        <v>0</v>
      </c>
      <c r="M601" s="78">
        <f>Maths!K$7</f>
        <v>70</v>
      </c>
      <c r="N601" s="78">
        <f>Maths!L$7</f>
        <v>5</v>
      </c>
      <c r="O601" s="78">
        <f>Maths!M$7</f>
        <v>5</v>
      </c>
      <c r="P601" s="78">
        <f>Maths!N$7</f>
        <v>20</v>
      </c>
      <c r="Q601" s="78">
        <f>Maths!O$7</f>
        <v>30</v>
      </c>
      <c r="R601" s="78">
        <f>Maths!P$7</f>
        <v>100</v>
      </c>
      <c r="S601" s="78">
        <f>Maths!Q$7</f>
        <v>0</v>
      </c>
      <c r="V601" s="68"/>
      <c r="W601" s="68"/>
      <c r="X601" s="68"/>
      <c r="Y601" s="68"/>
    </row>
    <row r="602" spans="2:25" ht="27.9" customHeight="1" thickBot="1">
      <c r="B602" s="360"/>
      <c r="C602" s="362"/>
      <c r="D602" s="40" t="s">
        <v>64</v>
      </c>
      <c r="E602" s="81"/>
      <c r="F602" s="50">
        <f>VLOOKUP(S591,Maths!$B$8:$Q$77,3,0)</f>
        <v>0</v>
      </c>
      <c r="G602" s="50">
        <f>VLOOKUP(S591,Maths!$B$8:$Q$77,4,0)</f>
        <v>0</v>
      </c>
      <c r="H602" s="50">
        <f>VLOOKUP(S591,Maths!$B$8:$Q$77,5,0)</f>
        <v>0</v>
      </c>
      <c r="I602" s="50">
        <f>VLOOKUP(S591,Maths!$B$8:$Q$77,6,0)</f>
        <v>0</v>
      </c>
      <c r="J602" s="50">
        <f>VLOOKUP(S591,Maths!$B$8:$Q$77,7,0)</f>
        <v>0</v>
      </c>
      <c r="K602" s="50">
        <f>VLOOKUP(S591,Maths!$B$8:$Q$77,8,0)</f>
        <v>0</v>
      </c>
      <c r="L602" s="50">
        <f>VLOOKUP(S591,Maths!$B$8:$Q$77,9,0)</f>
        <v>0</v>
      </c>
      <c r="M602" s="50">
        <f>VLOOKUP(S591,Maths!$B$8:$Q$77,10,0)</f>
        <v>0</v>
      </c>
      <c r="N602" s="50">
        <f>VLOOKUP(S591,Maths!$B$8:$Q$77,11,0)</f>
        <v>0</v>
      </c>
      <c r="O602" s="50">
        <f>VLOOKUP(S591,Maths!$B$8:$Q$77,12,0)</f>
        <v>0</v>
      </c>
      <c r="P602" s="50">
        <f>VLOOKUP(S591,Maths!$B$8:$Q$77,13,0)</f>
        <v>0</v>
      </c>
      <c r="Q602" s="50">
        <f>VLOOKUP(S591,Maths!$B$8:$Q$77,14,0)</f>
        <v>0</v>
      </c>
      <c r="R602" s="79">
        <f>VLOOKUP(S591,Maths!$B$8:$Q$77,15,0)</f>
        <v>0</v>
      </c>
      <c r="S602" s="50">
        <f>VLOOKUP(S591,Maths!$B$8:$Q$77,16,0)</f>
        <v>0</v>
      </c>
      <c r="V602" s="68"/>
      <c r="W602" s="68"/>
      <c r="X602" s="68"/>
      <c r="Y602" s="68"/>
    </row>
    <row r="603" spans="2:25" ht="27.9" customHeight="1">
      <c r="B603" s="359">
        <v>5</v>
      </c>
      <c r="C603" s="361" t="s">
        <v>6</v>
      </c>
      <c r="D603" s="39" t="s">
        <v>63</v>
      </c>
      <c r="E603" s="80"/>
      <c r="F603" s="78">
        <f>Sci!D$7</f>
        <v>15</v>
      </c>
      <c r="G603" s="78">
        <f>Sci!E$7</f>
        <v>15</v>
      </c>
      <c r="H603" s="78">
        <f>Sci!F$7</f>
        <v>15</v>
      </c>
      <c r="I603" s="78">
        <f>Sci!G$7</f>
        <v>0</v>
      </c>
      <c r="J603" s="78">
        <f>Sci!H$7</f>
        <v>15</v>
      </c>
      <c r="K603" s="78">
        <f>Sci!I$7</f>
        <v>10</v>
      </c>
      <c r="L603" s="78">
        <f>Sci!J$7</f>
        <v>0</v>
      </c>
      <c r="M603" s="78">
        <f>Sci!K$7</f>
        <v>70</v>
      </c>
      <c r="N603" s="78">
        <f>Sci!L$7</f>
        <v>5</v>
      </c>
      <c r="O603" s="78">
        <f>Sci!M$7</f>
        <v>5</v>
      </c>
      <c r="P603" s="78">
        <f>Sci!N$7</f>
        <v>20</v>
      </c>
      <c r="Q603" s="78">
        <f>Sci!O$7</f>
        <v>30</v>
      </c>
      <c r="R603" s="78">
        <f>Sci!P$7</f>
        <v>100</v>
      </c>
      <c r="S603" s="78">
        <f>Sci!Q$7</f>
        <v>0</v>
      </c>
      <c r="V603" s="68"/>
      <c r="W603" s="68"/>
      <c r="X603" s="68"/>
      <c r="Y603" s="68"/>
    </row>
    <row r="604" spans="2:25" ht="27.9" customHeight="1" thickBot="1">
      <c r="B604" s="360"/>
      <c r="C604" s="362"/>
      <c r="D604" s="40" t="s">
        <v>64</v>
      </c>
      <c r="E604" s="81"/>
      <c r="F604" s="50">
        <f>VLOOKUP(S591,Sci!$B$8:$Q$77,3,0)</f>
        <v>0</v>
      </c>
      <c r="G604" s="50">
        <f>VLOOKUP(S591,Sci!$B$8:$Q$77,4,0)</f>
        <v>0</v>
      </c>
      <c r="H604" s="50">
        <f>VLOOKUP(S591,Sci!$B$8:$Q$77,5,0)</f>
        <v>0</v>
      </c>
      <c r="I604" s="50">
        <f>VLOOKUP(S591,Sci!$B$8:$Q$77,6,0)</f>
        <v>0</v>
      </c>
      <c r="J604" s="50">
        <f>VLOOKUP(S591,Sci!$B$8:$Q$77,7,0)</f>
        <v>0</v>
      </c>
      <c r="K604" s="50">
        <f>VLOOKUP(S591,Sci!$B$8:$Q$77,8,0)</f>
        <v>0</v>
      </c>
      <c r="L604" s="50">
        <f>VLOOKUP(S591,Sci!$B$8:$Q$77,9,0)</f>
        <v>0</v>
      </c>
      <c r="M604" s="50">
        <f>VLOOKUP(S591,Sci!$B$8:$Q$77,10,0)</f>
        <v>0</v>
      </c>
      <c r="N604" s="50">
        <f>VLOOKUP(S591,Sci!$B$8:$Q$77,11,0)</f>
        <v>0</v>
      </c>
      <c r="O604" s="50">
        <f>VLOOKUP(S591,Sci!$B$8:$Q$77,12,0)</f>
        <v>0</v>
      </c>
      <c r="P604" s="50">
        <f>VLOOKUP(S591,Sci!$B$8:$Q$77,13,0)</f>
        <v>0</v>
      </c>
      <c r="Q604" s="50">
        <f>VLOOKUP(S591,Sci!$B$8:$Q$77,14,0)</f>
        <v>0</v>
      </c>
      <c r="R604" s="79">
        <f>VLOOKUP(S591,Sci!$B$8:$Q$77,15,0)</f>
        <v>0</v>
      </c>
      <c r="S604" s="50">
        <f>VLOOKUP(S591,Sci!$B$8:$Q$77,16,0)</f>
        <v>0</v>
      </c>
      <c r="V604" s="68"/>
      <c r="W604" s="68"/>
      <c r="X604" s="68"/>
      <c r="Y604" s="68"/>
    </row>
    <row r="605" spans="2:25" ht="27.9" customHeight="1">
      <c r="B605" s="359">
        <v>6</v>
      </c>
      <c r="C605" s="361" t="s">
        <v>7</v>
      </c>
      <c r="D605" s="39" t="s">
        <v>63</v>
      </c>
      <c r="E605" s="80"/>
      <c r="F605" s="78">
        <f>Sco!D$7</f>
        <v>15</v>
      </c>
      <c r="G605" s="78">
        <f>Sco!E$7</f>
        <v>15</v>
      </c>
      <c r="H605" s="78">
        <f>Sco!F$7</f>
        <v>15</v>
      </c>
      <c r="I605" s="78">
        <f>Sco!G$7</f>
        <v>0</v>
      </c>
      <c r="J605" s="78">
        <f>Sco!H$7</f>
        <v>15</v>
      </c>
      <c r="K605" s="78">
        <f>Sco!I$7</f>
        <v>10</v>
      </c>
      <c r="L605" s="78">
        <f>Sco!J$7</f>
        <v>0</v>
      </c>
      <c r="M605" s="78">
        <f>Sco!K$7</f>
        <v>70</v>
      </c>
      <c r="N605" s="78">
        <f>Sco!L$7</f>
        <v>5</v>
      </c>
      <c r="O605" s="78">
        <f>Sco!M$7</f>
        <v>5</v>
      </c>
      <c r="P605" s="78">
        <f>Sco!N$7</f>
        <v>20</v>
      </c>
      <c r="Q605" s="78">
        <f>Sco!O$7</f>
        <v>30</v>
      </c>
      <c r="R605" s="78">
        <f>Sco!P$7</f>
        <v>100</v>
      </c>
      <c r="S605" s="78">
        <f>Sco!Q$7</f>
        <v>0</v>
      </c>
      <c r="V605" s="68"/>
      <c r="W605" s="68"/>
      <c r="X605" s="68"/>
      <c r="Y605" s="68"/>
    </row>
    <row r="606" spans="2:25" ht="27.9" customHeight="1" thickBot="1">
      <c r="B606" s="360"/>
      <c r="C606" s="362"/>
      <c r="D606" s="40" t="s">
        <v>64</v>
      </c>
      <c r="E606" s="81"/>
      <c r="F606" s="50">
        <f>VLOOKUP(S591,Sco!$B$8:$Q$77,3,0)</f>
        <v>0</v>
      </c>
      <c r="G606" s="50">
        <f>VLOOKUP(S591,Sco!$B$8:$Q$77,4,0)</f>
        <v>0</v>
      </c>
      <c r="H606" s="50">
        <f>VLOOKUP(S591,Sco!$B$8:$Q$77,5,0)</f>
        <v>0</v>
      </c>
      <c r="I606" s="50">
        <f>VLOOKUP(S591,Sco!$B$8:$Q$77,6,0)</f>
        <v>0</v>
      </c>
      <c r="J606" s="50">
        <f>VLOOKUP(S591,Sco!$B$8:$Q$77,7,0)</f>
        <v>0</v>
      </c>
      <c r="K606" s="50">
        <f>VLOOKUP(S591,Sco!$B$8:$Q$77,8,0)</f>
        <v>0</v>
      </c>
      <c r="L606" s="50">
        <f>VLOOKUP(S591,Sco!$B$8:$Q$77,9,0)</f>
        <v>0</v>
      </c>
      <c r="M606" s="50">
        <f>VLOOKUP(S591,Sco!$B$8:$Q$77,10,0)</f>
        <v>0</v>
      </c>
      <c r="N606" s="50">
        <f>VLOOKUP(S591,Sco!$B$8:$Q$77,11,0)</f>
        <v>0</v>
      </c>
      <c r="O606" s="50">
        <f>VLOOKUP(S591,Sco!$B$8:$Q$77,12,0)</f>
        <v>0</v>
      </c>
      <c r="P606" s="50">
        <f>VLOOKUP(S591,Sco!$B$8:$Q$77,13,0)</f>
        <v>0</v>
      </c>
      <c r="Q606" s="50">
        <f>VLOOKUP(S591,Sco!$B$8:$Q$77,14,0)</f>
        <v>0</v>
      </c>
      <c r="R606" s="79">
        <f>VLOOKUP(S591,Sco!$B$8:$Q$77,15,0)</f>
        <v>0</v>
      </c>
      <c r="S606" s="50">
        <f>VLOOKUP(S591,Sco!$B$8:$Q$77,16,0)</f>
        <v>0</v>
      </c>
      <c r="V606" s="68"/>
      <c r="W606" s="68"/>
      <c r="X606" s="68"/>
      <c r="Y606" s="68"/>
    </row>
    <row r="607" spans="2:25" ht="27.9" customHeight="1">
      <c r="B607" s="359">
        <v>7</v>
      </c>
      <c r="C607" s="361" t="s">
        <v>8</v>
      </c>
      <c r="D607" s="39" t="s">
        <v>63</v>
      </c>
      <c r="E607" s="80"/>
      <c r="F607" s="78">
        <f>Kala!D$7</f>
        <v>20</v>
      </c>
      <c r="G607" s="78">
        <f>Kala!E$7</f>
        <v>40</v>
      </c>
      <c r="H607" s="78">
        <f>Kala!F$7</f>
        <v>20</v>
      </c>
      <c r="I607" s="78">
        <f>Kala!G$7</f>
        <v>0</v>
      </c>
      <c r="J607" s="78">
        <f>Kala!H$7</f>
        <v>0</v>
      </c>
      <c r="K607" s="78">
        <f>Kala!I$7</f>
        <v>20</v>
      </c>
      <c r="L607" s="78">
        <f>Kala!J$7</f>
        <v>0</v>
      </c>
      <c r="M607" s="78">
        <f>Kala!K$7</f>
        <v>100</v>
      </c>
      <c r="N607" s="363"/>
      <c r="O607" s="364"/>
      <c r="P607" s="364"/>
      <c r="Q607" s="365"/>
      <c r="R607" s="82">
        <f t="shared" ref="R607:R612" si="21">M607</f>
        <v>100</v>
      </c>
      <c r="S607" s="83"/>
      <c r="V607" s="68"/>
      <c r="W607" s="68"/>
      <c r="X607" s="68"/>
      <c r="Y607" s="68"/>
    </row>
    <row r="608" spans="2:25" ht="27.9" customHeight="1" thickBot="1">
      <c r="B608" s="360"/>
      <c r="C608" s="362"/>
      <c r="D608" s="40" t="s">
        <v>64</v>
      </c>
      <c r="E608" s="81"/>
      <c r="F608" s="50">
        <f>VLOOKUP(S591,Kala!$B$8:$Q$77,3,0)</f>
        <v>0</v>
      </c>
      <c r="G608" s="50">
        <f>VLOOKUP(S591,Kala!$B$8:$Q$77,4,0)</f>
        <v>0</v>
      </c>
      <c r="H608" s="50">
        <f>VLOOKUP(S591,Kala!$B$8:$Q$77,5,0)</f>
        <v>0</v>
      </c>
      <c r="I608" s="50">
        <f>VLOOKUP(S591,Kala!$B$8:$Q$77,6,0)</f>
        <v>0</v>
      </c>
      <c r="J608" s="50">
        <f>VLOOKUP(S591,Kala!$B$8:$Q$77,7,0)</f>
        <v>0</v>
      </c>
      <c r="K608" s="50">
        <f>VLOOKUP(S591,Kala!$B$8:$Q$77,8,0)</f>
        <v>0</v>
      </c>
      <c r="L608" s="50">
        <f>VLOOKUP(S591,Kala!$B$8:$Q$77,9,0)</f>
        <v>0</v>
      </c>
      <c r="M608" s="50">
        <f>VLOOKUP(S591,Kala!$B$8:$Q$77,10,0)</f>
        <v>0</v>
      </c>
      <c r="N608" s="366"/>
      <c r="O608" s="367"/>
      <c r="P608" s="367"/>
      <c r="Q608" s="368"/>
      <c r="R608" s="84">
        <f t="shared" si="21"/>
        <v>0</v>
      </c>
      <c r="S608" s="85" t="str">
        <f>IF(R608&gt;=91,"अ१",IF(R608&gt;=81,"अ२",IF(R608&gt;=71,"ब१",IF(R608&gt;=61,"ब२",IF(R608&gt;=51,"क१",IF(R608&gt;=41,"क२",IF(R608&gt;=33,"ड",IF(R608&gt;=21,"ई१",IF(R608&gt;=1,"ई२","")))))))))</f>
        <v/>
      </c>
      <c r="V608" s="68"/>
      <c r="W608" s="68"/>
      <c r="X608" s="68"/>
      <c r="Y608" s="68"/>
    </row>
    <row r="609" spans="2:25" ht="27.9" customHeight="1">
      <c r="B609" s="359">
        <v>8</v>
      </c>
      <c r="C609" s="361" t="s">
        <v>9</v>
      </c>
      <c r="D609" s="39" t="s">
        <v>63</v>
      </c>
      <c r="E609" s="80"/>
      <c r="F609" s="78">
        <f>Karya!D$7</f>
        <v>20</v>
      </c>
      <c r="G609" s="78">
        <f>Karya!E$7</f>
        <v>40</v>
      </c>
      <c r="H609" s="78">
        <f>Karya!F$7</f>
        <v>20</v>
      </c>
      <c r="I609" s="78">
        <f>Karya!G$7</f>
        <v>0</v>
      </c>
      <c r="J609" s="78">
        <f>Karya!H$7</f>
        <v>0</v>
      </c>
      <c r="K609" s="78">
        <f>Karya!I$7</f>
        <v>20</v>
      </c>
      <c r="L609" s="78">
        <f>Karya!J$7</f>
        <v>0</v>
      </c>
      <c r="M609" s="78">
        <f>Karya!K$7</f>
        <v>100</v>
      </c>
      <c r="N609" s="363"/>
      <c r="O609" s="364"/>
      <c r="P609" s="364"/>
      <c r="Q609" s="365"/>
      <c r="R609" s="82">
        <f t="shared" si="21"/>
        <v>100</v>
      </c>
      <c r="S609" s="83"/>
      <c r="V609" s="68"/>
      <c r="W609" s="68"/>
      <c r="X609" s="68"/>
      <c r="Y609" s="68"/>
    </row>
    <row r="610" spans="2:25" ht="27.9" customHeight="1" thickBot="1">
      <c r="B610" s="360"/>
      <c r="C610" s="362"/>
      <c r="D610" s="40" t="s">
        <v>64</v>
      </c>
      <c r="E610" s="81"/>
      <c r="F610" s="50">
        <f>VLOOKUP(S591,Karya!$B$8:$Q$77,3,0)</f>
        <v>0</v>
      </c>
      <c r="G610" s="50">
        <f>VLOOKUP(S591,Karya!$B$8:$Q$77,4,0)</f>
        <v>0</v>
      </c>
      <c r="H610" s="50">
        <f>VLOOKUP(S591,Karya!$B$8:$Q$77,5,0)</f>
        <v>0</v>
      </c>
      <c r="I610" s="50">
        <f>VLOOKUP(S591,Karya!$B$8:$Q$77,6,0)</f>
        <v>0</v>
      </c>
      <c r="J610" s="50">
        <f>VLOOKUP(S591,Karya!$B$8:$Q$77,7,0)</f>
        <v>0</v>
      </c>
      <c r="K610" s="50">
        <f>VLOOKUP(S591,Karya!$B$8:$Q$77,8,0)</f>
        <v>0</v>
      </c>
      <c r="L610" s="50">
        <f>VLOOKUP(S591,Karya!$B$8:$Q$77,9,0)</f>
        <v>0</v>
      </c>
      <c r="M610" s="50">
        <f>VLOOKUP(S591,Karya!$B$8:$Q$77,10,0)</f>
        <v>0</v>
      </c>
      <c r="N610" s="366"/>
      <c r="O610" s="367"/>
      <c r="P610" s="367"/>
      <c r="Q610" s="368"/>
      <c r="R610" s="84">
        <f t="shared" si="21"/>
        <v>0</v>
      </c>
      <c r="S610" s="85" t="str">
        <f>IF(R610&gt;=91,"अ१",IF(R610&gt;=81,"अ२",IF(R610&gt;=71,"ब१",IF(R610&gt;=61,"ब२",IF(R610&gt;=51,"क१",IF(R610&gt;=41,"क२",IF(R610&gt;=33,"ड",IF(R610&gt;=21,"ई१",IF(R610&gt;=1,"ई२","")))))))))</f>
        <v/>
      </c>
      <c r="V610" s="68"/>
      <c r="W610" s="68"/>
      <c r="X610" s="68"/>
      <c r="Y610" s="68"/>
    </row>
    <row r="611" spans="2:25" ht="27.9" customHeight="1">
      <c r="B611" s="359">
        <v>9</v>
      </c>
      <c r="C611" s="361" t="s">
        <v>10</v>
      </c>
      <c r="D611" s="39" t="s">
        <v>63</v>
      </c>
      <c r="E611" s="80"/>
      <c r="F611" s="78">
        <f>Shashi!D$7</f>
        <v>20</v>
      </c>
      <c r="G611" s="78">
        <f>Shashi!E$7</f>
        <v>40</v>
      </c>
      <c r="H611" s="78">
        <f>Shashi!F$7</f>
        <v>20</v>
      </c>
      <c r="I611" s="78">
        <f>Shashi!G$7</f>
        <v>0</v>
      </c>
      <c r="J611" s="78">
        <f>Shashi!H$7</f>
        <v>0</v>
      </c>
      <c r="K611" s="78">
        <f>Shashi!I$7</f>
        <v>20</v>
      </c>
      <c r="L611" s="78">
        <f>Shashi!J$7</f>
        <v>0</v>
      </c>
      <c r="M611" s="78">
        <f>Shashi!K$7</f>
        <v>100</v>
      </c>
      <c r="N611" s="363"/>
      <c r="O611" s="364"/>
      <c r="P611" s="364"/>
      <c r="Q611" s="365"/>
      <c r="R611" s="82">
        <f t="shared" si="21"/>
        <v>100</v>
      </c>
      <c r="S611" s="83"/>
      <c r="V611" s="68"/>
      <c r="W611" s="68"/>
      <c r="X611" s="68"/>
      <c r="Y611" s="68"/>
    </row>
    <row r="612" spans="2:25" ht="27.9" customHeight="1" thickBot="1">
      <c r="B612" s="360"/>
      <c r="C612" s="362"/>
      <c r="D612" s="40" t="s">
        <v>64</v>
      </c>
      <c r="E612" s="81"/>
      <c r="F612" s="50">
        <f>VLOOKUP(S591,Shashi!$B$8:$Q$77,3,0)</f>
        <v>0</v>
      </c>
      <c r="G612" s="50">
        <f>VLOOKUP(S591,Shashi!$B$8:$Q$77,4,0)</f>
        <v>0</v>
      </c>
      <c r="H612" s="50">
        <f>VLOOKUP(S591,Shashi!$B$8:$Q$77,5,0)</f>
        <v>0</v>
      </c>
      <c r="I612" s="50">
        <f>VLOOKUP(S591,Shashi!$B$8:$Q$77,6,0)</f>
        <v>0</v>
      </c>
      <c r="J612" s="50">
        <f>VLOOKUP(S591,Shashi!$B$8:$Q$77,7,0)</f>
        <v>0</v>
      </c>
      <c r="K612" s="50">
        <f>VLOOKUP(S591,Shashi!$B$8:$Q$77,8,0)</f>
        <v>0</v>
      </c>
      <c r="L612" s="50">
        <f>VLOOKUP(S591,Shashi!$B$8:$Q$77,9,0)</f>
        <v>0</v>
      </c>
      <c r="M612" s="50">
        <f>VLOOKUP(S591,Shashi!$B$8:$Q$77,10,0)</f>
        <v>0</v>
      </c>
      <c r="N612" s="366"/>
      <c r="O612" s="367"/>
      <c r="P612" s="367"/>
      <c r="Q612" s="368"/>
      <c r="R612" s="84">
        <f t="shared" si="21"/>
        <v>0</v>
      </c>
      <c r="S612" s="85" t="str">
        <f>IF(R612&gt;=91,"अ१",IF(R612&gt;=81,"अ२",IF(R612&gt;=71,"ब१",IF(R612&gt;=61,"ब२",IF(R612&gt;=51,"क१",IF(R612&gt;=41,"क२",IF(R612&gt;=33,"ड",IF(R612&gt;=21,"ई१",IF(R612&gt;=1,"ई२","")))))))))</f>
        <v/>
      </c>
      <c r="V612" s="68"/>
      <c r="W612" s="68"/>
      <c r="X612" s="68"/>
      <c r="Y612" s="68"/>
    </row>
    <row r="613" spans="2:25" ht="27.9" customHeight="1" thickBot="1">
      <c r="B613" s="369"/>
      <c r="C613" s="370"/>
      <c r="D613" s="370"/>
      <c r="E613" s="370"/>
      <c r="F613" s="370"/>
      <c r="G613" s="370"/>
      <c r="H613" s="370"/>
      <c r="I613" s="370"/>
      <c r="J613" s="370"/>
      <c r="K613" s="370"/>
      <c r="L613" s="370"/>
      <c r="M613" s="370"/>
      <c r="N613" s="370"/>
      <c r="O613" s="370"/>
      <c r="P613" s="370"/>
      <c r="Q613" s="370"/>
      <c r="R613" s="370"/>
      <c r="S613" s="371"/>
      <c r="V613" s="68"/>
      <c r="W613" s="68"/>
      <c r="X613" s="68"/>
      <c r="Y613" s="68"/>
    </row>
    <row r="614" spans="2:25" ht="27.9" customHeight="1">
      <c r="B614" s="41"/>
      <c r="C614" s="42"/>
      <c r="D614" s="43"/>
      <c r="N614" s="45"/>
      <c r="O614" s="45"/>
      <c r="P614" s="45"/>
      <c r="Q614" s="45"/>
      <c r="S614" s="46"/>
      <c r="V614" s="68"/>
      <c r="W614" s="68"/>
      <c r="X614" s="68"/>
      <c r="Y614" s="68"/>
    </row>
    <row r="615" spans="2:25" ht="27.9" customHeight="1">
      <c r="B615" s="372" t="s">
        <v>66</v>
      </c>
      <c r="C615" s="373"/>
      <c r="D615" s="373"/>
      <c r="E615" s="373"/>
      <c r="F615" s="373"/>
      <c r="G615" s="374" t="s">
        <v>67</v>
      </c>
      <c r="H615" s="374"/>
      <c r="I615" s="374"/>
      <c r="J615" s="374"/>
      <c r="K615" s="374"/>
      <c r="L615" s="374"/>
      <c r="M615" s="374"/>
      <c r="N615" s="375" t="s">
        <v>68</v>
      </c>
      <c r="O615" s="375"/>
      <c r="P615" s="375"/>
      <c r="Q615" s="375"/>
      <c r="R615" s="375"/>
      <c r="S615" s="376"/>
      <c r="V615" s="68"/>
      <c r="W615" s="68"/>
      <c r="X615" s="68"/>
      <c r="Y615" s="68"/>
    </row>
    <row r="616" spans="2:25" ht="27.9" customHeight="1" thickBot="1">
      <c r="B616" s="377" t="str">
        <f>students!$G$4</f>
        <v xml:space="preserve">श्री. सागर दत्तात्रय शिंदे </v>
      </c>
      <c r="C616" s="378"/>
      <c r="D616" s="378"/>
      <c r="E616" s="378"/>
      <c r="F616" s="378"/>
      <c r="G616" s="379"/>
      <c r="H616" s="379"/>
      <c r="I616" s="379"/>
      <c r="J616" s="379"/>
      <c r="K616" s="379"/>
      <c r="L616" s="379"/>
      <c r="M616" s="379"/>
      <c r="N616" s="380"/>
      <c r="O616" s="380"/>
      <c r="P616" s="380"/>
      <c r="Q616" s="380"/>
      <c r="R616" s="380"/>
      <c r="S616" s="381"/>
      <c r="V616" s="68"/>
      <c r="W616" s="68"/>
      <c r="X616" s="68"/>
      <c r="Y616" s="68"/>
    </row>
    <row r="617" spans="2:25" ht="26.25" customHeight="1">
      <c r="B617" s="402" t="s">
        <v>718</v>
      </c>
      <c r="C617" s="402"/>
      <c r="D617" s="402"/>
      <c r="E617" s="402"/>
      <c r="F617" s="402"/>
      <c r="G617" s="402"/>
      <c r="H617" s="402"/>
      <c r="I617" s="402"/>
      <c r="J617" s="402"/>
      <c r="K617" s="402"/>
      <c r="L617" s="402"/>
      <c r="M617" s="402"/>
      <c r="N617" s="402"/>
      <c r="O617" s="402"/>
      <c r="P617" s="402"/>
      <c r="Q617" s="402"/>
      <c r="R617" s="402"/>
      <c r="S617" s="402"/>
      <c r="V617" s="68"/>
      <c r="W617" s="68"/>
      <c r="X617" s="68"/>
      <c r="Y617" s="68"/>
    </row>
    <row r="618" spans="2:25" ht="24.75" customHeight="1" thickBot="1">
      <c r="B618" s="403" t="s">
        <v>52</v>
      </c>
      <c r="C618" s="403"/>
      <c r="D618" s="403"/>
      <c r="E618" s="404">
        <f>VLOOKUP(S619,students!$B$8:$D$57,3,0)</f>
        <v>0</v>
      </c>
      <c r="F618" s="405"/>
      <c r="G618" s="405"/>
      <c r="H618" s="405"/>
      <c r="I618" s="405"/>
      <c r="J618" s="405"/>
      <c r="K618" s="405"/>
      <c r="L618" s="405"/>
      <c r="M618" s="405"/>
      <c r="N618" s="405"/>
      <c r="O618" s="405"/>
      <c r="P618" s="406" t="s">
        <v>28</v>
      </c>
      <c r="Q618" s="406"/>
      <c r="R618" s="406" t="str">
        <f>students!$M$2</f>
        <v>पहिली</v>
      </c>
      <c r="S618" s="406"/>
      <c r="V618" s="68"/>
      <c r="W618" s="68"/>
      <c r="X618" s="68"/>
      <c r="Y618" s="68"/>
    </row>
    <row r="619" spans="2:25" ht="19.5" customHeight="1" thickBot="1">
      <c r="B619" s="407"/>
      <c r="C619" s="407"/>
      <c r="D619" s="408"/>
      <c r="E619" s="408"/>
      <c r="F619" s="47"/>
      <c r="G619" s="47"/>
      <c r="H619" s="409" t="s">
        <v>33</v>
      </c>
      <c r="I619" s="409"/>
      <c r="J619" s="409"/>
      <c r="K619" s="409"/>
      <c r="L619" s="409"/>
      <c r="M619" s="405">
        <f>[3]students!Y618</f>
        <v>0</v>
      </c>
      <c r="N619" s="405"/>
      <c r="O619" s="405"/>
      <c r="P619" s="406" t="s">
        <v>53</v>
      </c>
      <c r="Q619" s="406"/>
      <c r="R619" s="406"/>
      <c r="S619" s="77">
        <v>23</v>
      </c>
      <c r="V619" s="68"/>
      <c r="W619" s="68"/>
      <c r="X619" s="68"/>
      <c r="Y619" s="68"/>
    </row>
    <row r="620" spans="2:25" ht="21" customHeight="1">
      <c r="B620" s="382" t="s">
        <v>37</v>
      </c>
      <c r="C620" s="361" t="s">
        <v>54</v>
      </c>
      <c r="D620" s="361"/>
      <c r="E620" s="385" t="s">
        <v>55</v>
      </c>
      <c r="F620" s="386"/>
      <c r="G620" s="386"/>
      <c r="H620" s="386"/>
      <c r="I620" s="386"/>
      <c r="J620" s="386"/>
      <c r="K620" s="386"/>
      <c r="L620" s="386"/>
      <c r="M620" s="387"/>
      <c r="N620" s="388" t="s">
        <v>56</v>
      </c>
      <c r="O620" s="389"/>
      <c r="P620" s="389"/>
      <c r="Q620" s="390"/>
      <c r="R620" s="394" t="s">
        <v>69</v>
      </c>
      <c r="S620" s="397" t="s">
        <v>57</v>
      </c>
      <c r="V620" s="68"/>
      <c r="W620" s="68"/>
      <c r="X620" s="68"/>
      <c r="Y620" s="68"/>
    </row>
    <row r="621" spans="2:25" s="1" customFormat="1" ht="73.5" customHeight="1">
      <c r="B621" s="383"/>
      <c r="C621" s="384"/>
      <c r="D621" s="384"/>
      <c r="E621" s="48" t="s">
        <v>58</v>
      </c>
      <c r="F621" s="48" t="s">
        <v>15</v>
      </c>
      <c r="G621" s="48" t="s">
        <v>59</v>
      </c>
      <c r="H621" s="48" t="s">
        <v>17</v>
      </c>
      <c r="I621" s="48" t="s">
        <v>18</v>
      </c>
      <c r="J621" s="48" t="s">
        <v>19</v>
      </c>
      <c r="K621" s="48" t="s">
        <v>20</v>
      </c>
      <c r="L621" s="48" t="s">
        <v>21</v>
      </c>
      <c r="M621" s="49"/>
      <c r="N621" s="391"/>
      <c r="O621" s="392"/>
      <c r="P621" s="392"/>
      <c r="Q621" s="393"/>
      <c r="R621" s="395"/>
      <c r="S621" s="398"/>
      <c r="V621" s="18"/>
      <c r="W621" s="18"/>
      <c r="X621" s="18"/>
      <c r="Y621" s="18"/>
    </row>
    <row r="622" spans="2:25" ht="27.9" customHeight="1" thickBot="1">
      <c r="B622" s="5"/>
      <c r="C622" s="400" t="s">
        <v>60</v>
      </c>
      <c r="D622" s="401"/>
      <c r="E622" s="51">
        <v>1</v>
      </c>
      <c r="F622" s="51">
        <v>2</v>
      </c>
      <c r="G622" s="51">
        <v>3</v>
      </c>
      <c r="H622" s="51">
        <v>4</v>
      </c>
      <c r="I622" s="51">
        <v>5</v>
      </c>
      <c r="J622" s="51">
        <v>6</v>
      </c>
      <c r="K622" s="51">
        <v>7</v>
      </c>
      <c r="L622" s="51">
        <v>8</v>
      </c>
      <c r="M622" s="50" t="s">
        <v>22</v>
      </c>
      <c r="N622" s="50" t="s">
        <v>23</v>
      </c>
      <c r="O622" s="50" t="s">
        <v>61</v>
      </c>
      <c r="P622" s="50" t="s">
        <v>25</v>
      </c>
      <c r="Q622" s="50" t="s">
        <v>62</v>
      </c>
      <c r="R622" s="396"/>
      <c r="S622" s="399"/>
    </row>
    <row r="623" spans="2:25" ht="27.9" customHeight="1">
      <c r="B623" s="359">
        <v>1</v>
      </c>
      <c r="C623" s="361" t="s">
        <v>2</v>
      </c>
      <c r="D623" s="39" t="s">
        <v>63</v>
      </c>
      <c r="E623" s="80"/>
      <c r="F623" s="78">
        <f>Marathi!D$7</f>
        <v>15</v>
      </c>
      <c r="G623" s="78">
        <f>Marathi!E$7</f>
        <v>15</v>
      </c>
      <c r="H623" s="78">
        <f>Marathi!F$7</f>
        <v>15</v>
      </c>
      <c r="I623" s="78">
        <f>Marathi!G$7</f>
        <v>0</v>
      </c>
      <c r="J623" s="78">
        <f>Marathi!H$7</f>
        <v>15</v>
      </c>
      <c r="K623" s="78">
        <f>Marathi!I$7</f>
        <v>10</v>
      </c>
      <c r="L623" s="78">
        <f>Marathi!J$7</f>
        <v>0</v>
      </c>
      <c r="M623" s="78">
        <f>Marathi!K$7</f>
        <v>70</v>
      </c>
      <c r="N623" s="78">
        <f>Marathi!L$7</f>
        <v>5</v>
      </c>
      <c r="O623" s="78">
        <f>Marathi!M$7</f>
        <v>5</v>
      </c>
      <c r="P623" s="78">
        <f>Marathi!N$7</f>
        <v>20</v>
      </c>
      <c r="Q623" s="78">
        <f>Marathi!O$7</f>
        <v>30</v>
      </c>
      <c r="R623" s="78">
        <f>Marathi!P$7</f>
        <v>100</v>
      </c>
      <c r="S623" s="78">
        <f>Marathi!Q$7</f>
        <v>0</v>
      </c>
    </row>
    <row r="624" spans="2:25" ht="27.9" customHeight="1" thickBot="1">
      <c r="B624" s="360"/>
      <c r="C624" s="362"/>
      <c r="D624" s="40" t="s">
        <v>64</v>
      </c>
      <c r="E624" s="81"/>
      <c r="F624" s="50">
        <f>VLOOKUP(S619,Marathi!$B$8:$Q$77,3,0)</f>
        <v>0</v>
      </c>
      <c r="G624" s="50">
        <f>VLOOKUP(S619,Marathi!$B$8:$Q$77,4,0)</f>
        <v>0</v>
      </c>
      <c r="H624" s="50">
        <f>VLOOKUP(S619,Marathi!$B$8:$Q$77,5,0)</f>
        <v>0</v>
      </c>
      <c r="I624" s="50">
        <f>VLOOKUP(S619,Marathi!$B$8:$Q$77,6,0)</f>
        <v>0</v>
      </c>
      <c r="J624" s="50">
        <f>VLOOKUP(S619,Marathi!$B$8:$Q$77,7,0)</f>
        <v>0</v>
      </c>
      <c r="K624" s="50">
        <f>VLOOKUP(S619,Marathi!$B$8:$Q$77,8,0)</f>
        <v>0</v>
      </c>
      <c r="L624" s="50">
        <f>VLOOKUP(S619,Marathi!$B$8:$Q$77,9,0)</f>
        <v>0</v>
      </c>
      <c r="M624" s="50">
        <f>VLOOKUP(S619,Marathi!$B$8:$Q$77,10,0)</f>
        <v>0</v>
      </c>
      <c r="N624" s="50">
        <f>VLOOKUP(S619,Marathi!$B$8:$Q$77,11,0)</f>
        <v>0</v>
      </c>
      <c r="O624" s="50">
        <f>VLOOKUP(S619,Marathi!$B$8:$Q$77,12,0)</f>
        <v>0</v>
      </c>
      <c r="P624" s="50">
        <f>VLOOKUP(S619,Marathi!$B$8:$Q$77,13,0)</f>
        <v>0</v>
      </c>
      <c r="Q624" s="50">
        <f>VLOOKUP(S619,Marathi!$B$8:$Q$77,14,0)</f>
        <v>0</v>
      </c>
      <c r="R624" s="79">
        <f>VLOOKUP(S619,Marathi!$B$8:$Q$77,15,0)</f>
        <v>0</v>
      </c>
      <c r="S624" s="79">
        <f>VLOOKUP(S619,Marathi!$B$8:$Q$77,16,0)</f>
        <v>0</v>
      </c>
    </row>
    <row r="625" spans="2:25" ht="27.9" customHeight="1">
      <c r="B625" s="359">
        <v>2</v>
      </c>
      <c r="C625" s="361" t="s">
        <v>3</v>
      </c>
      <c r="D625" s="39" t="s">
        <v>63</v>
      </c>
      <c r="E625" s="80"/>
      <c r="F625" s="78">
        <f>Hindi!D$7</f>
        <v>15</v>
      </c>
      <c r="G625" s="78">
        <f>Hindi!E$7</f>
        <v>15</v>
      </c>
      <c r="H625" s="78">
        <f>Hindi!F$7</f>
        <v>15</v>
      </c>
      <c r="I625" s="78">
        <f>Hindi!G$7</f>
        <v>0</v>
      </c>
      <c r="J625" s="78">
        <f>Hindi!H$7</f>
        <v>15</v>
      </c>
      <c r="K625" s="78">
        <f>Hindi!I$7</f>
        <v>10</v>
      </c>
      <c r="L625" s="78">
        <f>Hindi!J$7</f>
        <v>0</v>
      </c>
      <c r="M625" s="78">
        <f>Hindi!K$7</f>
        <v>70</v>
      </c>
      <c r="N625" s="78">
        <f>Hindi!L$7</f>
        <v>5</v>
      </c>
      <c r="O625" s="78">
        <f>Hindi!M$7</f>
        <v>5</v>
      </c>
      <c r="P625" s="78">
        <f>Hindi!N$7</f>
        <v>20</v>
      </c>
      <c r="Q625" s="78">
        <f>Hindi!O$7</f>
        <v>30</v>
      </c>
      <c r="R625" s="78">
        <f>Hindi!P$7</f>
        <v>100</v>
      </c>
      <c r="S625" s="78">
        <f>Hindi!Q$7</f>
        <v>0</v>
      </c>
    </row>
    <row r="626" spans="2:25" ht="27.9" customHeight="1" thickBot="1">
      <c r="B626" s="360"/>
      <c r="C626" s="362"/>
      <c r="D626" s="40" t="s">
        <v>64</v>
      </c>
      <c r="E626" s="81"/>
      <c r="F626" s="50">
        <f>VLOOKUP(S619,Hindi!$B$8:$Q$77,3,0)</f>
        <v>0</v>
      </c>
      <c r="G626" s="50">
        <f>VLOOKUP(S619,Hindi!$B$8:$Q$77,4,0)</f>
        <v>0</v>
      </c>
      <c r="H626" s="50">
        <f>VLOOKUP(S619,Hindi!$B$8:$Q$77,5,0)</f>
        <v>0</v>
      </c>
      <c r="I626" s="50">
        <f>VLOOKUP(S619,Hindi!$B$8:$Q$77,6,0)</f>
        <v>0</v>
      </c>
      <c r="J626" s="50">
        <f>VLOOKUP(S619,Hindi!$B$8:$Q$77,7,0)</f>
        <v>0</v>
      </c>
      <c r="K626" s="50">
        <f>VLOOKUP(S619,Hindi!$B$8:$Q$77,8,0)</f>
        <v>0</v>
      </c>
      <c r="L626" s="50">
        <f>VLOOKUP(S619,Hindi!$B$8:$Q$77,9,0)</f>
        <v>0</v>
      </c>
      <c r="M626" s="50">
        <f>VLOOKUP(S619,Hindi!$B$8:$Q$77,10,0)</f>
        <v>0</v>
      </c>
      <c r="N626" s="50">
        <f>VLOOKUP(S619,Hindi!$B$8:$Q$77,11,0)</f>
        <v>0</v>
      </c>
      <c r="O626" s="50">
        <f>VLOOKUP(S619,Hindi!$B$8:$Q$77,12,0)</f>
        <v>0</v>
      </c>
      <c r="P626" s="50">
        <f>VLOOKUP(S619,Hindi!$B$8:$Q$77,13,0)</f>
        <v>0</v>
      </c>
      <c r="Q626" s="50">
        <f>VLOOKUP(S619,Hindi!$B$8:$Q$77,14,0)</f>
        <v>0</v>
      </c>
      <c r="R626" s="79">
        <f>VLOOKUP(S619,Hindi!$B$8:$Q$77,15,0)</f>
        <v>0</v>
      </c>
      <c r="S626" s="50">
        <f>VLOOKUP(S619,Hindi!$B$8:$Q$77,16,0)</f>
        <v>0</v>
      </c>
    </row>
    <row r="627" spans="2:25" ht="27.9" customHeight="1">
      <c r="B627" s="359">
        <v>3</v>
      </c>
      <c r="C627" s="361" t="s">
        <v>4</v>
      </c>
      <c r="D627" s="39" t="s">
        <v>63</v>
      </c>
      <c r="E627" s="80"/>
      <c r="F627" s="78">
        <f>English!D$7</f>
        <v>15</v>
      </c>
      <c r="G627" s="78">
        <f>English!E$7</f>
        <v>15</v>
      </c>
      <c r="H627" s="78">
        <f>English!F$7</f>
        <v>15</v>
      </c>
      <c r="I627" s="78">
        <f>English!G$7</f>
        <v>0</v>
      </c>
      <c r="J627" s="78">
        <f>English!H$7</f>
        <v>15</v>
      </c>
      <c r="K627" s="78">
        <f>English!I$7</f>
        <v>10</v>
      </c>
      <c r="L627" s="78">
        <f>English!J$7</f>
        <v>0</v>
      </c>
      <c r="M627" s="78">
        <f>English!K$7</f>
        <v>70</v>
      </c>
      <c r="N627" s="78">
        <f>English!L$7</f>
        <v>5</v>
      </c>
      <c r="O627" s="78">
        <f>English!M$7</f>
        <v>5</v>
      </c>
      <c r="P627" s="78">
        <f>English!N$7</f>
        <v>20</v>
      </c>
      <c r="Q627" s="78">
        <f>English!O$7</f>
        <v>30</v>
      </c>
      <c r="R627" s="78">
        <f>English!P$7</f>
        <v>100</v>
      </c>
      <c r="S627" s="78">
        <f>English!Q$7</f>
        <v>0</v>
      </c>
      <c r="V627" s="68"/>
      <c r="W627" s="68"/>
      <c r="X627" s="68"/>
      <c r="Y627" s="68"/>
    </row>
    <row r="628" spans="2:25" ht="27.9" customHeight="1" thickBot="1">
      <c r="B628" s="360"/>
      <c r="C628" s="362"/>
      <c r="D628" s="40" t="s">
        <v>64</v>
      </c>
      <c r="E628" s="81"/>
      <c r="F628" s="50">
        <f>VLOOKUP(S619,English!$B$8:$Q$77,3,0)</f>
        <v>0</v>
      </c>
      <c r="G628" s="50">
        <f>VLOOKUP(S619,English!$B$8:$Q$77,4,0)</f>
        <v>0</v>
      </c>
      <c r="H628" s="50">
        <f>VLOOKUP(S619,English!$B$8:$Q$77,5,0)</f>
        <v>0</v>
      </c>
      <c r="I628" s="50">
        <f>VLOOKUP(S619,English!$B$8:$Q$77,6,0)</f>
        <v>0</v>
      </c>
      <c r="J628" s="50">
        <f>VLOOKUP(S619,English!$B$8:$Q$77,7,0)</f>
        <v>0</v>
      </c>
      <c r="K628" s="50">
        <f>VLOOKUP(S619,English!$B$8:$Q$77,8,0)</f>
        <v>0</v>
      </c>
      <c r="L628" s="50">
        <f>VLOOKUP(S619,English!$B$8:$Q$77,9,0)</f>
        <v>0</v>
      </c>
      <c r="M628" s="50">
        <f>VLOOKUP(S619,English!$B$8:$Q$77,10,0)</f>
        <v>0</v>
      </c>
      <c r="N628" s="50">
        <f>VLOOKUP(S619,English!$B$8:$Q$77,11,0)</f>
        <v>0</v>
      </c>
      <c r="O628" s="50">
        <f>VLOOKUP(S619,English!$B$8:$Q$77,12,0)</f>
        <v>0</v>
      </c>
      <c r="P628" s="50">
        <f>VLOOKUP(S619,English!$B$8:$Q$77,13,0)</f>
        <v>0</v>
      </c>
      <c r="Q628" s="50">
        <f>VLOOKUP(S619,English!$B$8:$Q$77,14,0)</f>
        <v>0</v>
      </c>
      <c r="R628" s="79">
        <f>VLOOKUP(S619,English!$B$8:$Q$77,15,0)</f>
        <v>0</v>
      </c>
      <c r="S628" s="50">
        <f>VLOOKUP(S619,English!$B$8:$Q$77,16,0)</f>
        <v>0</v>
      </c>
      <c r="V628" s="68"/>
      <c r="W628" s="68"/>
      <c r="X628" s="68"/>
      <c r="Y628" s="68"/>
    </row>
    <row r="629" spans="2:25" ht="27.9" customHeight="1">
      <c r="B629" s="359">
        <v>4</v>
      </c>
      <c r="C629" s="361" t="s">
        <v>5</v>
      </c>
      <c r="D629" s="39" t="s">
        <v>63</v>
      </c>
      <c r="E629" s="80"/>
      <c r="F629" s="78">
        <f>Maths!D$7</f>
        <v>15</v>
      </c>
      <c r="G629" s="78">
        <f>Maths!E$7</f>
        <v>15</v>
      </c>
      <c r="H629" s="78">
        <f>Maths!F$7</f>
        <v>15</v>
      </c>
      <c r="I629" s="78">
        <f>Maths!G$7</f>
        <v>0</v>
      </c>
      <c r="J629" s="78">
        <f>Maths!H$7</f>
        <v>15</v>
      </c>
      <c r="K629" s="78">
        <f>Maths!I$7</f>
        <v>10</v>
      </c>
      <c r="L629" s="78">
        <f>Maths!J$7</f>
        <v>0</v>
      </c>
      <c r="M629" s="78">
        <f>Maths!K$7</f>
        <v>70</v>
      </c>
      <c r="N629" s="78">
        <f>Maths!L$7</f>
        <v>5</v>
      </c>
      <c r="O629" s="78">
        <f>Maths!M$7</f>
        <v>5</v>
      </c>
      <c r="P629" s="78">
        <f>Maths!N$7</f>
        <v>20</v>
      </c>
      <c r="Q629" s="78">
        <f>Maths!O$7</f>
        <v>30</v>
      </c>
      <c r="R629" s="78">
        <f>Maths!P$7</f>
        <v>100</v>
      </c>
      <c r="S629" s="78">
        <f>Maths!Q$7</f>
        <v>0</v>
      </c>
      <c r="V629" s="68"/>
      <c r="W629" s="68"/>
      <c r="X629" s="68"/>
      <c r="Y629" s="68"/>
    </row>
    <row r="630" spans="2:25" ht="27.9" customHeight="1" thickBot="1">
      <c r="B630" s="360"/>
      <c r="C630" s="362"/>
      <c r="D630" s="40" t="s">
        <v>64</v>
      </c>
      <c r="E630" s="81"/>
      <c r="F630" s="50">
        <f>VLOOKUP(S619,Maths!$B$8:$Q$77,3,0)</f>
        <v>0</v>
      </c>
      <c r="G630" s="50">
        <f>VLOOKUP(S619,Maths!$B$8:$Q$77,4,0)</f>
        <v>0</v>
      </c>
      <c r="H630" s="50">
        <f>VLOOKUP(S619,Maths!$B$8:$Q$77,5,0)</f>
        <v>0</v>
      </c>
      <c r="I630" s="50">
        <f>VLOOKUP(S619,Maths!$B$8:$Q$77,6,0)</f>
        <v>0</v>
      </c>
      <c r="J630" s="50">
        <f>VLOOKUP(S619,Maths!$B$8:$Q$77,7,0)</f>
        <v>0</v>
      </c>
      <c r="K630" s="50">
        <f>VLOOKUP(S619,Maths!$B$8:$Q$77,8,0)</f>
        <v>0</v>
      </c>
      <c r="L630" s="50">
        <f>VLOOKUP(S619,Maths!$B$8:$Q$77,9,0)</f>
        <v>0</v>
      </c>
      <c r="M630" s="50">
        <f>VLOOKUP(S619,Maths!$B$8:$Q$77,10,0)</f>
        <v>0</v>
      </c>
      <c r="N630" s="50">
        <f>VLOOKUP(S619,Maths!$B$8:$Q$77,11,0)</f>
        <v>0</v>
      </c>
      <c r="O630" s="50">
        <f>VLOOKUP(S619,Maths!$B$8:$Q$77,12,0)</f>
        <v>0</v>
      </c>
      <c r="P630" s="50">
        <f>VLOOKUP(S619,Maths!$B$8:$Q$77,13,0)</f>
        <v>0</v>
      </c>
      <c r="Q630" s="50">
        <f>VLOOKUP(S619,Maths!$B$8:$Q$77,14,0)</f>
        <v>0</v>
      </c>
      <c r="R630" s="79">
        <f>VLOOKUP(S619,Maths!$B$8:$Q$77,15,0)</f>
        <v>0</v>
      </c>
      <c r="S630" s="50">
        <f>VLOOKUP(S619,Maths!$B$8:$Q$77,16,0)</f>
        <v>0</v>
      </c>
      <c r="V630" s="68"/>
      <c r="W630" s="68"/>
      <c r="X630" s="68"/>
      <c r="Y630" s="68"/>
    </row>
    <row r="631" spans="2:25" ht="27.9" customHeight="1">
      <c r="B631" s="359">
        <v>5</v>
      </c>
      <c r="C631" s="361" t="s">
        <v>6</v>
      </c>
      <c r="D631" s="39" t="s">
        <v>63</v>
      </c>
      <c r="E631" s="80"/>
      <c r="F631" s="78">
        <f>Sci!D$7</f>
        <v>15</v>
      </c>
      <c r="G631" s="78">
        <f>Sci!E$7</f>
        <v>15</v>
      </c>
      <c r="H631" s="78">
        <f>Sci!F$7</f>
        <v>15</v>
      </c>
      <c r="I631" s="78">
        <f>Sci!G$7</f>
        <v>0</v>
      </c>
      <c r="J631" s="78">
        <f>Sci!H$7</f>
        <v>15</v>
      </c>
      <c r="K631" s="78">
        <f>Sci!I$7</f>
        <v>10</v>
      </c>
      <c r="L631" s="78">
        <f>Sci!J$7</f>
        <v>0</v>
      </c>
      <c r="M631" s="78">
        <f>Sci!K$7</f>
        <v>70</v>
      </c>
      <c r="N631" s="78">
        <f>Sci!L$7</f>
        <v>5</v>
      </c>
      <c r="O631" s="78">
        <f>Sci!M$7</f>
        <v>5</v>
      </c>
      <c r="P631" s="78">
        <f>Sci!N$7</f>
        <v>20</v>
      </c>
      <c r="Q631" s="78">
        <f>Sci!O$7</f>
        <v>30</v>
      </c>
      <c r="R631" s="78">
        <f>Sci!P$7</f>
        <v>100</v>
      </c>
      <c r="S631" s="78">
        <f>Sci!Q$7</f>
        <v>0</v>
      </c>
      <c r="V631" s="68"/>
      <c r="W631" s="68"/>
      <c r="X631" s="68"/>
      <c r="Y631" s="68"/>
    </row>
    <row r="632" spans="2:25" ht="27.9" customHeight="1" thickBot="1">
      <c r="B632" s="360"/>
      <c r="C632" s="362"/>
      <c r="D632" s="40" t="s">
        <v>64</v>
      </c>
      <c r="E632" s="81"/>
      <c r="F632" s="50">
        <f>VLOOKUP(S619,Sci!$B$8:$Q$77,3,0)</f>
        <v>0</v>
      </c>
      <c r="G632" s="50">
        <f>VLOOKUP(S619,Sci!$B$8:$Q$77,4,0)</f>
        <v>0</v>
      </c>
      <c r="H632" s="50">
        <f>VLOOKUP(S619,Sci!$B$8:$Q$77,5,0)</f>
        <v>0</v>
      </c>
      <c r="I632" s="50">
        <f>VLOOKUP(S619,Sci!$B$8:$Q$77,6,0)</f>
        <v>0</v>
      </c>
      <c r="J632" s="50">
        <f>VLOOKUP(S619,Sci!$B$8:$Q$77,7,0)</f>
        <v>0</v>
      </c>
      <c r="K632" s="50">
        <f>VLOOKUP(S619,Sci!$B$8:$Q$77,8,0)</f>
        <v>0</v>
      </c>
      <c r="L632" s="50">
        <f>VLOOKUP(S619,Sci!$B$8:$Q$77,9,0)</f>
        <v>0</v>
      </c>
      <c r="M632" s="50">
        <f>VLOOKUP(S619,Sci!$B$8:$Q$77,10,0)</f>
        <v>0</v>
      </c>
      <c r="N632" s="50">
        <f>VLOOKUP(S619,Sci!$B$8:$Q$77,11,0)</f>
        <v>0</v>
      </c>
      <c r="O632" s="50">
        <f>VLOOKUP(S619,Sci!$B$8:$Q$77,12,0)</f>
        <v>0</v>
      </c>
      <c r="P632" s="50">
        <f>VLOOKUP(S619,Sci!$B$8:$Q$77,13,0)</f>
        <v>0</v>
      </c>
      <c r="Q632" s="50">
        <f>VLOOKUP(S619,Sci!$B$8:$Q$77,14,0)</f>
        <v>0</v>
      </c>
      <c r="R632" s="79">
        <f>VLOOKUP(S619,Sci!$B$8:$Q$77,15,0)</f>
        <v>0</v>
      </c>
      <c r="S632" s="50">
        <f>VLOOKUP(S619,Sci!$B$8:$Q$77,16,0)</f>
        <v>0</v>
      </c>
      <c r="V632" s="68"/>
      <c r="W632" s="68"/>
      <c r="X632" s="68"/>
      <c r="Y632" s="68"/>
    </row>
    <row r="633" spans="2:25" ht="27.9" customHeight="1">
      <c r="B633" s="359">
        <v>6</v>
      </c>
      <c r="C633" s="361" t="s">
        <v>7</v>
      </c>
      <c r="D633" s="39" t="s">
        <v>63</v>
      </c>
      <c r="E633" s="80"/>
      <c r="F633" s="78">
        <f>Sco!D$7</f>
        <v>15</v>
      </c>
      <c r="G633" s="78">
        <f>Sco!E$7</f>
        <v>15</v>
      </c>
      <c r="H633" s="78">
        <f>Sco!F$7</f>
        <v>15</v>
      </c>
      <c r="I633" s="78">
        <f>Sco!G$7</f>
        <v>0</v>
      </c>
      <c r="J633" s="78">
        <f>Sco!H$7</f>
        <v>15</v>
      </c>
      <c r="K633" s="78">
        <f>Sco!I$7</f>
        <v>10</v>
      </c>
      <c r="L633" s="78">
        <f>Sco!J$7</f>
        <v>0</v>
      </c>
      <c r="M633" s="78">
        <f>Sco!K$7</f>
        <v>70</v>
      </c>
      <c r="N633" s="78">
        <f>Sco!L$7</f>
        <v>5</v>
      </c>
      <c r="O633" s="78">
        <f>Sco!M$7</f>
        <v>5</v>
      </c>
      <c r="P633" s="78">
        <f>Sco!N$7</f>
        <v>20</v>
      </c>
      <c r="Q633" s="78">
        <f>Sco!O$7</f>
        <v>30</v>
      </c>
      <c r="R633" s="78">
        <f>Sco!P$7</f>
        <v>100</v>
      </c>
      <c r="S633" s="78">
        <f>Sco!Q$7</f>
        <v>0</v>
      </c>
      <c r="V633" s="68"/>
      <c r="W633" s="68"/>
      <c r="X633" s="68"/>
      <c r="Y633" s="68"/>
    </row>
    <row r="634" spans="2:25" ht="27.9" customHeight="1" thickBot="1">
      <c r="B634" s="360"/>
      <c r="C634" s="362"/>
      <c r="D634" s="40" t="s">
        <v>64</v>
      </c>
      <c r="E634" s="81"/>
      <c r="F634" s="50">
        <f>VLOOKUP(S619,Sco!$B$8:$Q$77,3,0)</f>
        <v>0</v>
      </c>
      <c r="G634" s="50">
        <f>VLOOKUP(S619,Sco!$B$8:$Q$77,4,0)</f>
        <v>0</v>
      </c>
      <c r="H634" s="50">
        <f>VLOOKUP(S619,Sco!$B$8:$Q$77,5,0)</f>
        <v>0</v>
      </c>
      <c r="I634" s="50">
        <f>VLOOKUP(S619,Sco!$B$8:$Q$77,6,0)</f>
        <v>0</v>
      </c>
      <c r="J634" s="50">
        <f>VLOOKUP(S619,Sco!$B$8:$Q$77,7,0)</f>
        <v>0</v>
      </c>
      <c r="K634" s="50">
        <f>VLOOKUP(S619,Sco!$B$8:$Q$77,8,0)</f>
        <v>0</v>
      </c>
      <c r="L634" s="50">
        <f>VLOOKUP(S619,Sco!$B$8:$Q$77,9,0)</f>
        <v>0</v>
      </c>
      <c r="M634" s="50">
        <f>VLOOKUP(S619,Sco!$B$8:$Q$77,10,0)</f>
        <v>0</v>
      </c>
      <c r="N634" s="50">
        <f>VLOOKUP(S619,Sco!$B$8:$Q$77,11,0)</f>
        <v>0</v>
      </c>
      <c r="O634" s="50">
        <f>VLOOKUP(S619,Sco!$B$8:$Q$77,12,0)</f>
        <v>0</v>
      </c>
      <c r="P634" s="50">
        <f>VLOOKUP(S619,Sco!$B$8:$Q$77,13,0)</f>
        <v>0</v>
      </c>
      <c r="Q634" s="50">
        <f>VLOOKUP(S619,Sco!$B$8:$Q$77,14,0)</f>
        <v>0</v>
      </c>
      <c r="R634" s="79">
        <f>VLOOKUP(S619,Sco!$B$8:$Q$77,15,0)</f>
        <v>0</v>
      </c>
      <c r="S634" s="50">
        <f>VLOOKUP(S619,Sco!$B$8:$Q$77,16,0)</f>
        <v>0</v>
      </c>
      <c r="V634" s="68"/>
      <c r="W634" s="68"/>
      <c r="X634" s="68"/>
      <c r="Y634" s="68"/>
    </row>
    <row r="635" spans="2:25" ht="27.9" customHeight="1">
      <c r="B635" s="359">
        <v>7</v>
      </c>
      <c r="C635" s="361" t="s">
        <v>8</v>
      </c>
      <c r="D635" s="39" t="s">
        <v>63</v>
      </c>
      <c r="E635" s="80"/>
      <c r="F635" s="78">
        <f>Kala!D$7</f>
        <v>20</v>
      </c>
      <c r="G635" s="78">
        <f>Kala!E$7</f>
        <v>40</v>
      </c>
      <c r="H635" s="78">
        <f>Kala!F$7</f>
        <v>20</v>
      </c>
      <c r="I635" s="78">
        <f>Kala!G$7</f>
        <v>0</v>
      </c>
      <c r="J635" s="78">
        <f>Kala!H$7</f>
        <v>0</v>
      </c>
      <c r="K635" s="78">
        <f>Kala!I$7</f>
        <v>20</v>
      </c>
      <c r="L635" s="78">
        <f>Kala!J$7</f>
        <v>0</v>
      </c>
      <c r="M635" s="78">
        <f>Kala!K$7</f>
        <v>100</v>
      </c>
      <c r="N635" s="363"/>
      <c r="O635" s="364"/>
      <c r="P635" s="364"/>
      <c r="Q635" s="365"/>
      <c r="R635" s="82">
        <f t="shared" ref="R635:R640" si="22">M635</f>
        <v>100</v>
      </c>
      <c r="S635" s="83"/>
      <c r="V635" s="68"/>
      <c r="W635" s="68"/>
      <c r="X635" s="68"/>
      <c r="Y635" s="68"/>
    </row>
    <row r="636" spans="2:25" ht="27.9" customHeight="1" thickBot="1">
      <c r="B636" s="360"/>
      <c r="C636" s="362"/>
      <c r="D636" s="40" t="s">
        <v>64</v>
      </c>
      <c r="E636" s="81"/>
      <c r="F636" s="50">
        <f>VLOOKUP(S619,Kala!$B$8:$Q$77,3,0)</f>
        <v>0</v>
      </c>
      <c r="G636" s="50">
        <f>VLOOKUP(S619,Kala!$B$8:$Q$77,4,0)</f>
        <v>0</v>
      </c>
      <c r="H636" s="50">
        <f>VLOOKUP(S619,Kala!$B$8:$Q$77,5,0)</f>
        <v>0</v>
      </c>
      <c r="I636" s="50">
        <f>VLOOKUP(S619,Kala!$B$8:$Q$77,6,0)</f>
        <v>0</v>
      </c>
      <c r="J636" s="50">
        <f>VLOOKUP(S619,Kala!$B$8:$Q$77,7,0)</f>
        <v>0</v>
      </c>
      <c r="K636" s="50">
        <f>VLOOKUP(S619,Kala!$B$8:$Q$77,8,0)</f>
        <v>0</v>
      </c>
      <c r="L636" s="50">
        <f>VLOOKUP(S619,Kala!$B$8:$Q$77,9,0)</f>
        <v>0</v>
      </c>
      <c r="M636" s="50">
        <f>VLOOKUP(S619,Kala!$B$8:$Q$77,10,0)</f>
        <v>0</v>
      </c>
      <c r="N636" s="366"/>
      <c r="O636" s="367"/>
      <c r="P636" s="367"/>
      <c r="Q636" s="368"/>
      <c r="R636" s="84">
        <f t="shared" si="22"/>
        <v>0</v>
      </c>
      <c r="S636" s="85" t="str">
        <f>IF(R636&gt;=91,"अ१",IF(R636&gt;=81,"अ२",IF(R636&gt;=71,"ब१",IF(R636&gt;=61,"ब२",IF(R636&gt;=51,"क१",IF(R636&gt;=41,"क२",IF(R636&gt;=33,"ड",IF(R636&gt;=21,"ई१",IF(R636&gt;=1,"ई२","")))))))))</f>
        <v/>
      </c>
      <c r="V636" s="68"/>
      <c r="W636" s="68"/>
      <c r="X636" s="68"/>
      <c r="Y636" s="68"/>
    </row>
    <row r="637" spans="2:25" ht="27.9" customHeight="1">
      <c r="B637" s="359">
        <v>8</v>
      </c>
      <c r="C637" s="361" t="s">
        <v>9</v>
      </c>
      <c r="D637" s="39" t="s">
        <v>63</v>
      </c>
      <c r="E637" s="80"/>
      <c r="F637" s="78">
        <f>Karya!D$7</f>
        <v>20</v>
      </c>
      <c r="G637" s="78">
        <f>Karya!E$7</f>
        <v>40</v>
      </c>
      <c r="H637" s="78">
        <f>Karya!F$7</f>
        <v>20</v>
      </c>
      <c r="I637" s="78">
        <f>Karya!G$7</f>
        <v>0</v>
      </c>
      <c r="J637" s="78">
        <f>Karya!H$7</f>
        <v>0</v>
      </c>
      <c r="K637" s="78">
        <f>Karya!I$7</f>
        <v>20</v>
      </c>
      <c r="L637" s="78">
        <f>Karya!J$7</f>
        <v>0</v>
      </c>
      <c r="M637" s="78">
        <f>Karya!K$7</f>
        <v>100</v>
      </c>
      <c r="N637" s="363"/>
      <c r="O637" s="364"/>
      <c r="P637" s="364"/>
      <c r="Q637" s="365"/>
      <c r="R637" s="82">
        <f t="shared" si="22"/>
        <v>100</v>
      </c>
      <c r="S637" s="83"/>
      <c r="V637" s="68"/>
      <c r="W637" s="68"/>
      <c r="X637" s="68"/>
      <c r="Y637" s="68"/>
    </row>
    <row r="638" spans="2:25" ht="27.9" customHeight="1" thickBot="1">
      <c r="B638" s="360"/>
      <c r="C638" s="362"/>
      <c r="D638" s="40" t="s">
        <v>64</v>
      </c>
      <c r="E638" s="81"/>
      <c r="F638" s="50">
        <f>VLOOKUP(S619,Karya!$B$8:$Q$77,3,0)</f>
        <v>0</v>
      </c>
      <c r="G638" s="50">
        <f>VLOOKUP(S619,Karya!$B$8:$Q$77,4,0)</f>
        <v>0</v>
      </c>
      <c r="H638" s="50">
        <f>VLOOKUP(S619,Karya!$B$8:$Q$77,5,0)</f>
        <v>0</v>
      </c>
      <c r="I638" s="50">
        <f>VLOOKUP(S619,Karya!$B$8:$Q$77,6,0)</f>
        <v>0</v>
      </c>
      <c r="J638" s="50">
        <f>VLOOKUP(S619,Karya!$B$8:$Q$77,7,0)</f>
        <v>0</v>
      </c>
      <c r="K638" s="50">
        <f>VLOOKUP(S619,Karya!$B$8:$Q$77,8,0)</f>
        <v>0</v>
      </c>
      <c r="L638" s="50">
        <f>VLOOKUP(S619,Karya!$B$8:$Q$77,9,0)</f>
        <v>0</v>
      </c>
      <c r="M638" s="50">
        <f>VLOOKUP(S619,Karya!$B$8:$Q$77,10,0)</f>
        <v>0</v>
      </c>
      <c r="N638" s="366"/>
      <c r="O638" s="367"/>
      <c r="P638" s="367"/>
      <c r="Q638" s="368"/>
      <c r="R638" s="84">
        <f t="shared" si="22"/>
        <v>0</v>
      </c>
      <c r="S638" s="85" t="str">
        <f>IF(R638&gt;=91,"अ१",IF(R638&gt;=81,"अ२",IF(R638&gt;=71,"ब१",IF(R638&gt;=61,"ब२",IF(R638&gt;=51,"क१",IF(R638&gt;=41,"क२",IF(R638&gt;=33,"ड",IF(R638&gt;=21,"ई१",IF(R638&gt;=1,"ई२","")))))))))</f>
        <v/>
      </c>
      <c r="V638" s="68"/>
      <c r="W638" s="68"/>
      <c r="X638" s="68"/>
      <c r="Y638" s="68"/>
    </row>
    <row r="639" spans="2:25" ht="27.9" customHeight="1">
      <c r="B639" s="359">
        <v>9</v>
      </c>
      <c r="C639" s="361" t="s">
        <v>10</v>
      </c>
      <c r="D639" s="39" t="s">
        <v>63</v>
      </c>
      <c r="E639" s="80"/>
      <c r="F639" s="78">
        <f>Shashi!D$7</f>
        <v>20</v>
      </c>
      <c r="G639" s="78">
        <f>Shashi!E$7</f>
        <v>40</v>
      </c>
      <c r="H639" s="78">
        <f>Shashi!F$7</f>
        <v>20</v>
      </c>
      <c r="I639" s="78">
        <f>Shashi!G$7</f>
        <v>0</v>
      </c>
      <c r="J639" s="78">
        <f>Shashi!H$7</f>
        <v>0</v>
      </c>
      <c r="K639" s="78">
        <f>Shashi!I$7</f>
        <v>20</v>
      </c>
      <c r="L639" s="78">
        <f>Shashi!J$7</f>
        <v>0</v>
      </c>
      <c r="M639" s="78">
        <f>Shashi!K$7</f>
        <v>100</v>
      </c>
      <c r="N639" s="363"/>
      <c r="O639" s="364"/>
      <c r="P639" s="364"/>
      <c r="Q639" s="365"/>
      <c r="R639" s="82">
        <f t="shared" si="22"/>
        <v>100</v>
      </c>
      <c r="S639" s="83"/>
      <c r="V639" s="68"/>
      <c r="W639" s="68"/>
      <c r="X639" s="68"/>
      <c r="Y639" s="68"/>
    </row>
    <row r="640" spans="2:25" ht="27.9" customHeight="1" thickBot="1">
      <c r="B640" s="360"/>
      <c r="C640" s="362"/>
      <c r="D640" s="40" t="s">
        <v>64</v>
      </c>
      <c r="E640" s="81"/>
      <c r="F640" s="50">
        <f>VLOOKUP(S619,Shashi!$B$8:$Q$77,3,0)</f>
        <v>0</v>
      </c>
      <c r="G640" s="50">
        <f>VLOOKUP(S619,Shashi!$B$8:$Q$77,4,0)</f>
        <v>0</v>
      </c>
      <c r="H640" s="50">
        <f>VLOOKUP(S619,Shashi!$B$8:$Q$77,5,0)</f>
        <v>0</v>
      </c>
      <c r="I640" s="50">
        <f>VLOOKUP(S619,Shashi!$B$8:$Q$77,6,0)</f>
        <v>0</v>
      </c>
      <c r="J640" s="50">
        <f>VLOOKUP(S619,Shashi!$B$8:$Q$77,7,0)</f>
        <v>0</v>
      </c>
      <c r="K640" s="50">
        <f>VLOOKUP(S619,Shashi!$B$8:$Q$77,8,0)</f>
        <v>0</v>
      </c>
      <c r="L640" s="50">
        <f>VLOOKUP(S619,Shashi!$B$8:$Q$77,9,0)</f>
        <v>0</v>
      </c>
      <c r="M640" s="50">
        <f>VLOOKUP(S619,Shashi!$B$8:$Q$77,10,0)</f>
        <v>0</v>
      </c>
      <c r="N640" s="366"/>
      <c r="O640" s="367"/>
      <c r="P640" s="367"/>
      <c r="Q640" s="368"/>
      <c r="R640" s="84">
        <f t="shared" si="22"/>
        <v>0</v>
      </c>
      <c r="S640" s="85" t="str">
        <f>IF(R640&gt;=91,"अ१",IF(R640&gt;=81,"अ२",IF(R640&gt;=71,"ब१",IF(R640&gt;=61,"ब२",IF(R640&gt;=51,"क१",IF(R640&gt;=41,"क२",IF(R640&gt;=33,"ड",IF(R640&gt;=21,"ई१",IF(R640&gt;=1,"ई२","")))))))))</f>
        <v/>
      </c>
      <c r="V640" s="68"/>
      <c r="W640" s="68"/>
      <c r="X640" s="68"/>
      <c r="Y640" s="68"/>
    </row>
    <row r="641" spans="2:25" ht="27.9" customHeight="1" thickBot="1">
      <c r="B641" s="369"/>
      <c r="C641" s="370"/>
      <c r="D641" s="370"/>
      <c r="E641" s="370"/>
      <c r="F641" s="370"/>
      <c r="G641" s="370"/>
      <c r="H641" s="370"/>
      <c r="I641" s="370"/>
      <c r="J641" s="370"/>
      <c r="K641" s="370"/>
      <c r="L641" s="370"/>
      <c r="M641" s="370"/>
      <c r="N641" s="370"/>
      <c r="O641" s="370"/>
      <c r="P641" s="370"/>
      <c r="Q641" s="370"/>
      <c r="R641" s="370"/>
      <c r="S641" s="371"/>
      <c r="V641" s="68"/>
      <c r="W641" s="68"/>
      <c r="X641" s="68"/>
      <c r="Y641" s="68"/>
    </row>
    <row r="642" spans="2:25" ht="27.9" customHeight="1">
      <c r="B642" s="41"/>
      <c r="C642" s="42"/>
      <c r="D642" s="43"/>
      <c r="N642" s="45"/>
      <c r="O642" s="45"/>
      <c r="P642" s="45"/>
      <c r="Q642" s="45"/>
      <c r="S642" s="46"/>
      <c r="V642" s="68"/>
      <c r="W642" s="68"/>
      <c r="X642" s="68"/>
      <c r="Y642" s="68"/>
    </row>
    <row r="643" spans="2:25" ht="27.9" customHeight="1">
      <c r="B643" s="372" t="s">
        <v>66</v>
      </c>
      <c r="C643" s="373"/>
      <c r="D643" s="373"/>
      <c r="E643" s="373"/>
      <c r="F643" s="373"/>
      <c r="G643" s="374" t="s">
        <v>67</v>
      </c>
      <c r="H643" s="374"/>
      <c r="I643" s="374"/>
      <c r="J643" s="374"/>
      <c r="K643" s="374"/>
      <c r="L643" s="374"/>
      <c r="M643" s="374"/>
      <c r="N643" s="375" t="s">
        <v>68</v>
      </c>
      <c r="O643" s="375"/>
      <c r="P643" s="375"/>
      <c r="Q643" s="375"/>
      <c r="R643" s="375"/>
      <c r="S643" s="376"/>
      <c r="V643" s="68"/>
      <c r="W643" s="68"/>
      <c r="X643" s="68"/>
      <c r="Y643" s="68"/>
    </row>
    <row r="644" spans="2:25" ht="27.9" customHeight="1" thickBot="1">
      <c r="B644" s="377" t="str">
        <f>students!$G$4</f>
        <v xml:space="preserve">श्री. सागर दत्तात्रय शिंदे </v>
      </c>
      <c r="C644" s="378"/>
      <c r="D644" s="378"/>
      <c r="E644" s="378"/>
      <c r="F644" s="378"/>
      <c r="G644" s="379"/>
      <c r="H644" s="379"/>
      <c r="I644" s="379"/>
      <c r="J644" s="379"/>
      <c r="K644" s="379"/>
      <c r="L644" s="379"/>
      <c r="M644" s="379"/>
      <c r="N644" s="380"/>
      <c r="O644" s="380"/>
      <c r="P644" s="380"/>
      <c r="Q644" s="380"/>
      <c r="R644" s="380"/>
      <c r="S644" s="381"/>
      <c r="V644" s="68"/>
      <c r="W644" s="68"/>
      <c r="X644" s="68"/>
      <c r="Y644" s="68"/>
    </row>
    <row r="645" spans="2:25" ht="26.25" customHeight="1">
      <c r="B645" s="402" t="s">
        <v>718</v>
      </c>
      <c r="C645" s="402"/>
      <c r="D645" s="402"/>
      <c r="E645" s="402"/>
      <c r="F645" s="402"/>
      <c r="G645" s="402"/>
      <c r="H645" s="402"/>
      <c r="I645" s="402"/>
      <c r="J645" s="402"/>
      <c r="K645" s="402"/>
      <c r="L645" s="402"/>
      <c r="M645" s="402"/>
      <c r="N645" s="402"/>
      <c r="O645" s="402"/>
      <c r="P645" s="402"/>
      <c r="Q645" s="402"/>
      <c r="R645" s="402"/>
      <c r="S645" s="402"/>
      <c r="V645" s="68"/>
      <c r="W645" s="68"/>
      <c r="X645" s="68"/>
      <c r="Y645" s="68"/>
    </row>
    <row r="646" spans="2:25" ht="24.75" customHeight="1" thickBot="1">
      <c r="B646" s="403" t="s">
        <v>52</v>
      </c>
      <c r="C646" s="403"/>
      <c r="D646" s="403"/>
      <c r="E646" s="404">
        <f>VLOOKUP(S647,students!$B$8:$D$57,3,0)</f>
        <v>0</v>
      </c>
      <c r="F646" s="405"/>
      <c r="G646" s="405"/>
      <c r="H646" s="405"/>
      <c r="I646" s="405"/>
      <c r="J646" s="405"/>
      <c r="K646" s="405"/>
      <c r="L646" s="405"/>
      <c r="M646" s="405"/>
      <c r="N646" s="405"/>
      <c r="O646" s="405"/>
      <c r="P646" s="406" t="s">
        <v>28</v>
      </c>
      <c r="Q646" s="406"/>
      <c r="R646" s="406" t="str">
        <f>students!$M$2</f>
        <v>पहिली</v>
      </c>
      <c r="S646" s="406"/>
      <c r="V646" s="68"/>
      <c r="W646" s="68"/>
      <c r="X646" s="68"/>
      <c r="Y646" s="68"/>
    </row>
    <row r="647" spans="2:25" ht="19.5" customHeight="1" thickBot="1">
      <c r="B647" s="407"/>
      <c r="C647" s="407"/>
      <c r="D647" s="408"/>
      <c r="E647" s="408"/>
      <c r="F647" s="47"/>
      <c r="G647" s="47"/>
      <c r="H647" s="409" t="s">
        <v>33</v>
      </c>
      <c r="I647" s="409"/>
      <c r="J647" s="409"/>
      <c r="K647" s="409"/>
      <c r="L647" s="409"/>
      <c r="M647" s="405">
        <f>[3]students!Y646</f>
        <v>0</v>
      </c>
      <c r="N647" s="405"/>
      <c r="O647" s="405"/>
      <c r="P647" s="406" t="s">
        <v>53</v>
      </c>
      <c r="Q647" s="406"/>
      <c r="R647" s="406"/>
      <c r="S647" s="77">
        <v>24</v>
      </c>
      <c r="V647" s="68"/>
      <c r="W647" s="68"/>
      <c r="X647" s="68"/>
      <c r="Y647" s="68"/>
    </row>
    <row r="648" spans="2:25" ht="21" customHeight="1">
      <c r="B648" s="382" t="s">
        <v>37</v>
      </c>
      <c r="C648" s="361" t="s">
        <v>54</v>
      </c>
      <c r="D648" s="361"/>
      <c r="E648" s="385" t="s">
        <v>55</v>
      </c>
      <c r="F648" s="386"/>
      <c r="G648" s="386"/>
      <c r="H648" s="386"/>
      <c r="I648" s="386"/>
      <c r="J648" s="386"/>
      <c r="K648" s="386"/>
      <c r="L648" s="386"/>
      <c r="M648" s="387"/>
      <c r="N648" s="388" t="s">
        <v>56</v>
      </c>
      <c r="O648" s="389"/>
      <c r="P648" s="389"/>
      <c r="Q648" s="390"/>
      <c r="R648" s="394" t="s">
        <v>69</v>
      </c>
      <c r="S648" s="397" t="s">
        <v>57</v>
      </c>
      <c r="V648" s="68"/>
      <c r="W648" s="68"/>
      <c r="X648" s="68"/>
      <c r="Y648" s="68"/>
    </row>
    <row r="649" spans="2:25" s="1" customFormat="1" ht="73.5" customHeight="1">
      <c r="B649" s="383"/>
      <c r="C649" s="384"/>
      <c r="D649" s="384"/>
      <c r="E649" s="48" t="s">
        <v>58</v>
      </c>
      <c r="F649" s="48" t="s">
        <v>15</v>
      </c>
      <c r="G649" s="48" t="s">
        <v>59</v>
      </c>
      <c r="H649" s="48" t="s">
        <v>17</v>
      </c>
      <c r="I649" s="48" t="s">
        <v>18</v>
      </c>
      <c r="J649" s="48" t="s">
        <v>19</v>
      </c>
      <c r="K649" s="48" t="s">
        <v>20</v>
      </c>
      <c r="L649" s="48" t="s">
        <v>21</v>
      </c>
      <c r="M649" s="49"/>
      <c r="N649" s="391"/>
      <c r="O649" s="392"/>
      <c r="P649" s="392"/>
      <c r="Q649" s="393"/>
      <c r="R649" s="395"/>
      <c r="S649" s="398"/>
      <c r="V649" s="68"/>
      <c r="W649" s="68"/>
      <c r="X649" s="68"/>
      <c r="Y649" s="68"/>
    </row>
    <row r="650" spans="2:25" ht="27.9" customHeight="1" thickBot="1">
      <c r="B650" s="5"/>
      <c r="C650" s="400" t="s">
        <v>60</v>
      </c>
      <c r="D650" s="401"/>
      <c r="E650" s="51">
        <v>1</v>
      </c>
      <c r="F650" s="51">
        <v>2</v>
      </c>
      <c r="G650" s="51">
        <v>3</v>
      </c>
      <c r="H650" s="51">
        <v>4</v>
      </c>
      <c r="I650" s="51">
        <v>5</v>
      </c>
      <c r="J650" s="51">
        <v>6</v>
      </c>
      <c r="K650" s="51">
        <v>7</v>
      </c>
      <c r="L650" s="51">
        <v>8</v>
      </c>
      <c r="M650" s="50" t="s">
        <v>22</v>
      </c>
      <c r="N650" s="50" t="s">
        <v>23</v>
      </c>
      <c r="O650" s="50" t="s">
        <v>61</v>
      </c>
      <c r="P650" s="50" t="s">
        <v>25</v>
      </c>
      <c r="Q650" s="50" t="s">
        <v>62</v>
      </c>
      <c r="R650" s="396"/>
      <c r="S650" s="399"/>
      <c r="V650" s="68"/>
      <c r="W650" s="68"/>
      <c r="X650" s="68"/>
      <c r="Y650" s="68"/>
    </row>
    <row r="651" spans="2:25" ht="27.9" customHeight="1">
      <c r="B651" s="359">
        <v>1</v>
      </c>
      <c r="C651" s="361" t="s">
        <v>2</v>
      </c>
      <c r="D651" s="39" t="s">
        <v>63</v>
      </c>
      <c r="E651" s="80"/>
      <c r="F651" s="78">
        <f>Marathi!D$7</f>
        <v>15</v>
      </c>
      <c r="G651" s="78">
        <f>Marathi!E$7</f>
        <v>15</v>
      </c>
      <c r="H651" s="78">
        <f>Marathi!F$7</f>
        <v>15</v>
      </c>
      <c r="I651" s="78">
        <f>Marathi!G$7</f>
        <v>0</v>
      </c>
      <c r="J651" s="78">
        <f>Marathi!H$7</f>
        <v>15</v>
      </c>
      <c r="K651" s="78">
        <f>Marathi!I$7</f>
        <v>10</v>
      </c>
      <c r="L651" s="78">
        <f>Marathi!J$7</f>
        <v>0</v>
      </c>
      <c r="M651" s="78">
        <f>Marathi!K$7</f>
        <v>70</v>
      </c>
      <c r="N651" s="78">
        <f>Marathi!L$7</f>
        <v>5</v>
      </c>
      <c r="O651" s="78">
        <f>Marathi!M$7</f>
        <v>5</v>
      </c>
      <c r="P651" s="78">
        <f>Marathi!N$7</f>
        <v>20</v>
      </c>
      <c r="Q651" s="78">
        <f>Marathi!O$7</f>
        <v>30</v>
      </c>
      <c r="R651" s="78">
        <f>Marathi!P$7</f>
        <v>100</v>
      </c>
      <c r="S651" s="78">
        <f>Marathi!Q$7</f>
        <v>0</v>
      </c>
      <c r="V651" s="68"/>
      <c r="W651" s="68"/>
      <c r="X651" s="68"/>
      <c r="Y651" s="68"/>
    </row>
    <row r="652" spans="2:25" ht="27.9" customHeight="1" thickBot="1">
      <c r="B652" s="360"/>
      <c r="C652" s="362"/>
      <c r="D652" s="40" t="s">
        <v>64</v>
      </c>
      <c r="E652" s="81"/>
      <c r="F652" s="50">
        <f>VLOOKUP(S647,Marathi!$B$8:$Q$77,3,0)</f>
        <v>0</v>
      </c>
      <c r="G652" s="50">
        <f>VLOOKUP(S647,Marathi!$B$8:$Q$77,4,0)</f>
        <v>0</v>
      </c>
      <c r="H652" s="50">
        <f>VLOOKUP(S647,Marathi!$B$8:$Q$77,5,0)</f>
        <v>0</v>
      </c>
      <c r="I652" s="50">
        <f>VLOOKUP(S647,Marathi!$B$8:$Q$77,6,0)</f>
        <v>0</v>
      </c>
      <c r="J652" s="50">
        <f>VLOOKUP(S647,Marathi!$B$8:$Q$77,7,0)</f>
        <v>0</v>
      </c>
      <c r="K652" s="50">
        <f>VLOOKUP(S647,Marathi!$B$8:$Q$77,8,0)</f>
        <v>0</v>
      </c>
      <c r="L652" s="50">
        <f>VLOOKUP(S647,Marathi!$B$8:$Q$77,9,0)</f>
        <v>0</v>
      </c>
      <c r="M652" s="50">
        <f>VLOOKUP(S647,Marathi!$B$8:$Q$77,10,0)</f>
        <v>0</v>
      </c>
      <c r="N652" s="50">
        <f>VLOOKUP(S647,Marathi!$B$8:$Q$77,11,0)</f>
        <v>0</v>
      </c>
      <c r="O652" s="50">
        <f>VLOOKUP(S647,Marathi!$B$8:$Q$77,12,0)</f>
        <v>0</v>
      </c>
      <c r="P652" s="50">
        <f>VLOOKUP(S647,Marathi!$B$8:$Q$77,13,0)</f>
        <v>0</v>
      </c>
      <c r="Q652" s="50">
        <f>VLOOKUP(S647,Marathi!$B$8:$Q$77,14,0)</f>
        <v>0</v>
      </c>
      <c r="R652" s="79">
        <f>VLOOKUP(S647,Marathi!$B$8:$Q$77,15,0)</f>
        <v>0</v>
      </c>
      <c r="S652" s="79">
        <f>VLOOKUP(S647,Marathi!$B$8:$Q$77,16,0)</f>
        <v>0</v>
      </c>
    </row>
    <row r="653" spans="2:25" ht="27.9" customHeight="1">
      <c r="B653" s="359">
        <v>2</v>
      </c>
      <c r="C653" s="361" t="s">
        <v>3</v>
      </c>
      <c r="D653" s="39" t="s">
        <v>63</v>
      </c>
      <c r="E653" s="80"/>
      <c r="F653" s="78">
        <f>Hindi!D$7</f>
        <v>15</v>
      </c>
      <c r="G653" s="78">
        <f>Hindi!E$7</f>
        <v>15</v>
      </c>
      <c r="H653" s="78">
        <f>Hindi!F$7</f>
        <v>15</v>
      </c>
      <c r="I653" s="78">
        <f>Hindi!G$7</f>
        <v>0</v>
      </c>
      <c r="J653" s="78">
        <f>Hindi!H$7</f>
        <v>15</v>
      </c>
      <c r="K653" s="78">
        <f>Hindi!I$7</f>
        <v>10</v>
      </c>
      <c r="L653" s="78">
        <f>Hindi!J$7</f>
        <v>0</v>
      </c>
      <c r="M653" s="78">
        <f>Hindi!K$7</f>
        <v>70</v>
      </c>
      <c r="N653" s="78">
        <f>Hindi!L$7</f>
        <v>5</v>
      </c>
      <c r="O653" s="78">
        <f>Hindi!M$7</f>
        <v>5</v>
      </c>
      <c r="P653" s="78">
        <f>Hindi!N$7</f>
        <v>20</v>
      </c>
      <c r="Q653" s="78">
        <f>Hindi!O$7</f>
        <v>30</v>
      </c>
      <c r="R653" s="78">
        <f>Hindi!P$7</f>
        <v>100</v>
      </c>
      <c r="S653" s="78">
        <f>Hindi!Q$7</f>
        <v>0</v>
      </c>
    </row>
    <row r="654" spans="2:25" ht="27.9" customHeight="1" thickBot="1">
      <c r="B654" s="360"/>
      <c r="C654" s="362"/>
      <c r="D654" s="40" t="s">
        <v>64</v>
      </c>
      <c r="E654" s="81"/>
      <c r="F654" s="50">
        <f>VLOOKUP(S647,Hindi!$B$8:$Q$77,3,0)</f>
        <v>0</v>
      </c>
      <c r="G654" s="50">
        <f>VLOOKUP(S647,Hindi!$B$8:$Q$77,4,0)</f>
        <v>0</v>
      </c>
      <c r="H654" s="50">
        <f>VLOOKUP(S647,Hindi!$B$8:$Q$77,5,0)</f>
        <v>0</v>
      </c>
      <c r="I654" s="50">
        <f>VLOOKUP(S647,Hindi!$B$8:$Q$77,6,0)</f>
        <v>0</v>
      </c>
      <c r="J654" s="50">
        <f>VLOOKUP(S647,Hindi!$B$8:$Q$77,7,0)</f>
        <v>0</v>
      </c>
      <c r="K654" s="50">
        <f>VLOOKUP(S647,Hindi!$B$8:$Q$77,8,0)</f>
        <v>0</v>
      </c>
      <c r="L654" s="50">
        <f>VLOOKUP(S647,Hindi!$B$8:$Q$77,9,0)</f>
        <v>0</v>
      </c>
      <c r="M654" s="50">
        <f>VLOOKUP(S647,Hindi!$B$8:$Q$77,10,0)</f>
        <v>0</v>
      </c>
      <c r="N654" s="50">
        <f>VLOOKUP(S647,Hindi!$B$8:$Q$77,11,0)</f>
        <v>0</v>
      </c>
      <c r="O654" s="50">
        <f>VLOOKUP(S647,Hindi!$B$8:$Q$77,12,0)</f>
        <v>0</v>
      </c>
      <c r="P654" s="50">
        <f>VLOOKUP(S647,Hindi!$B$8:$Q$77,13,0)</f>
        <v>0</v>
      </c>
      <c r="Q654" s="50">
        <f>VLOOKUP(S647,Hindi!$B$8:$Q$77,14,0)</f>
        <v>0</v>
      </c>
      <c r="R654" s="79">
        <f>VLOOKUP(S647,Hindi!$B$8:$Q$77,15,0)</f>
        <v>0</v>
      </c>
      <c r="S654" s="50">
        <f>VLOOKUP(S647,Hindi!$B$8:$Q$77,16,0)</f>
        <v>0</v>
      </c>
    </row>
    <row r="655" spans="2:25" ht="27.9" customHeight="1">
      <c r="B655" s="359">
        <v>3</v>
      </c>
      <c r="C655" s="361" t="s">
        <v>4</v>
      </c>
      <c r="D655" s="39" t="s">
        <v>63</v>
      </c>
      <c r="E655" s="80"/>
      <c r="F655" s="78">
        <f>English!D$7</f>
        <v>15</v>
      </c>
      <c r="G655" s="78">
        <f>English!E$7</f>
        <v>15</v>
      </c>
      <c r="H655" s="78">
        <f>English!F$7</f>
        <v>15</v>
      </c>
      <c r="I655" s="78">
        <f>English!G$7</f>
        <v>0</v>
      </c>
      <c r="J655" s="78">
        <f>English!H$7</f>
        <v>15</v>
      </c>
      <c r="K655" s="78">
        <f>English!I$7</f>
        <v>10</v>
      </c>
      <c r="L655" s="78">
        <f>English!J$7</f>
        <v>0</v>
      </c>
      <c r="M655" s="78">
        <f>English!K$7</f>
        <v>70</v>
      </c>
      <c r="N655" s="78">
        <f>English!L$7</f>
        <v>5</v>
      </c>
      <c r="O655" s="78">
        <f>English!M$7</f>
        <v>5</v>
      </c>
      <c r="P655" s="78">
        <f>English!N$7</f>
        <v>20</v>
      </c>
      <c r="Q655" s="78">
        <f>English!O$7</f>
        <v>30</v>
      </c>
      <c r="R655" s="78">
        <f>English!P$7</f>
        <v>100</v>
      </c>
      <c r="S655" s="78">
        <f>English!Q$7</f>
        <v>0</v>
      </c>
    </row>
    <row r="656" spans="2:25" ht="27.9" customHeight="1" thickBot="1">
      <c r="B656" s="360"/>
      <c r="C656" s="362"/>
      <c r="D656" s="40" t="s">
        <v>64</v>
      </c>
      <c r="E656" s="81"/>
      <c r="F656" s="50">
        <f>VLOOKUP(S647,English!$B$8:$Q$77,3,0)</f>
        <v>0</v>
      </c>
      <c r="G656" s="50">
        <f>VLOOKUP(S647,English!$B$8:$Q$77,4,0)</f>
        <v>0</v>
      </c>
      <c r="H656" s="50">
        <f>VLOOKUP(S647,English!$B$8:$Q$77,5,0)</f>
        <v>0</v>
      </c>
      <c r="I656" s="50">
        <f>VLOOKUP(S647,English!$B$8:$Q$77,6,0)</f>
        <v>0</v>
      </c>
      <c r="J656" s="50">
        <f>VLOOKUP(S647,English!$B$8:$Q$77,7,0)</f>
        <v>0</v>
      </c>
      <c r="K656" s="50">
        <f>VLOOKUP(S647,English!$B$8:$Q$77,8,0)</f>
        <v>0</v>
      </c>
      <c r="L656" s="50">
        <f>VLOOKUP(S647,English!$B$8:$Q$77,9,0)</f>
        <v>0</v>
      </c>
      <c r="M656" s="50">
        <f>VLOOKUP(S647,English!$B$8:$Q$77,10,0)</f>
        <v>0</v>
      </c>
      <c r="N656" s="50">
        <f>VLOOKUP(S647,English!$B$8:$Q$77,11,0)</f>
        <v>0</v>
      </c>
      <c r="O656" s="50">
        <f>VLOOKUP(S647,English!$B$8:$Q$77,12,0)</f>
        <v>0</v>
      </c>
      <c r="P656" s="50">
        <f>VLOOKUP(S647,English!$B$8:$Q$77,13,0)</f>
        <v>0</v>
      </c>
      <c r="Q656" s="50">
        <f>VLOOKUP(S647,English!$B$8:$Q$77,14,0)</f>
        <v>0</v>
      </c>
      <c r="R656" s="79">
        <f>VLOOKUP(S647,English!$B$8:$Q$77,15,0)</f>
        <v>0</v>
      </c>
      <c r="S656" s="50">
        <f>VLOOKUP(S647,English!$B$8:$Q$77,16,0)</f>
        <v>0</v>
      </c>
    </row>
    <row r="657" spans="2:25" ht="27.9" customHeight="1">
      <c r="B657" s="359">
        <v>4</v>
      </c>
      <c r="C657" s="361" t="s">
        <v>5</v>
      </c>
      <c r="D657" s="39" t="s">
        <v>63</v>
      </c>
      <c r="E657" s="80"/>
      <c r="F657" s="78">
        <f>Maths!D$7</f>
        <v>15</v>
      </c>
      <c r="G657" s="78">
        <f>Maths!E$7</f>
        <v>15</v>
      </c>
      <c r="H657" s="78">
        <f>Maths!F$7</f>
        <v>15</v>
      </c>
      <c r="I657" s="78">
        <f>Maths!G$7</f>
        <v>0</v>
      </c>
      <c r="J657" s="78">
        <f>Maths!H$7</f>
        <v>15</v>
      </c>
      <c r="K657" s="78">
        <f>Maths!I$7</f>
        <v>10</v>
      </c>
      <c r="L657" s="78">
        <f>Maths!J$7</f>
        <v>0</v>
      </c>
      <c r="M657" s="78">
        <f>Maths!K$7</f>
        <v>70</v>
      </c>
      <c r="N657" s="78">
        <f>Maths!L$7</f>
        <v>5</v>
      </c>
      <c r="O657" s="78">
        <f>Maths!M$7</f>
        <v>5</v>
      </c>
      <c r="P657" s="78">
        <f>Maths!N$7</f>
        <v>20</v>
      </c>
      <c r="Q657" s="78">
        <f>Maths!O$7</f>
        <v>30</v>
      </c>
      <c r="R657" s="78">
        <f>Maths!P$7</f>
        <v>100</v>
      </c>
      <c r="S657" s="78">
        <f>Maths!Q$7</f>
        <v>0</v>
      </c>
    </row>
    <row r="658" spans="2:25" ht="27.9" customHeight="1" thickBot="1">
      <c r="B658" s="360"/>
      <c r="C658" s="362"/>
      <c r="D658" s="40" t="s">
        <v>64</v>
      </c>
      <c r="E658" s="81"/>
      <c r="F658" s="50">
        <f>VLOOKUP(S647,Maths!$B$8:$Q$77,3,0)</f>
        <v>0</v>
      </c>
      <c r="G658" s="50">
        <f>VLOOKUP(S647,Maths!$B$8:$Q$77,4,0)</f>
        <v>0</v>
      </c>
      <c r="H658" s="50">
        <f>VLOOKUP(S647,Maths!$B$8:$Q$77,5,0)</f>
        <v>0</v>
      </c>
      <c r="I658" s="50">
        <f>VLOOKUP(S647,Maths!$B$8:$Q$77,6,0)</f>
        <v>0</v>
      </c>
      <c r="J658" s="50">
        <f>VLOOKUP(S647,Maths!$B$8:$Q$77,7,0)</f>
        <v>0</v>
      </c>
      <c r="K658" s="50">
        <f>VLOOKUP(S647,Maths!$B$8:$Q$77,8,0)</f>
        <v>0</v>
      </c>
      <c r="L658" s="50">
        <f>VLOOKUP(S647,Maths!$B$8:$Q$77,9,0)</f>
        <v>0</v>
      </c>
      <c r="M658" s="50">
        <f>VLOOKUP(S647,Maths!$B$8:$Q$77,10,0)</f>
        <v>0</v>
      </c>
      <c r="N658" s="50">
        <f>VLOOKUP(S647,Maths!$B$8:$Q$77,11,0)</f>
        <v>0</v>
      </c>
      <c r="O658" s="50">
        <f>VLOOKUP(S647,Maths!$B$8:$Q$77,12,0)</f>
        <v>0</v>
      </c>
      <c r="P658" s="50">
        <f>VLOOKUP(S647,Maths!$B$8:$Q$77,13,0)</f>
        <v>0</v>
      </c>
      <c r="Q658" s="50">
        <f>VLOOKUP(S647,Maths!$B$8:$Q$77,14,0)</f>
        <v>0</v>
      </c>
      <c r="R658" s="79">
        <f>VLOOKUP(S647,Maths!$B$8:$Q$77,15,0)</f>
        <v>0</v>
      </c>
      <c r="S658" s="50">
        <f>VLOOKUP(S647,Maths!$B$8:$Q$77,16,0)</f>
        <v>0</v>
      </c>
      <c r="V658" s="68"/>
      <c r="W658" s="68"/>
      <c r="X658" s="68"/>
      <c r="Y658" s="68"/>
    </row>
    <row r="659" spans="2:25" ht="27.9" customHeight="1">
      <c r="B659" s="359">
        <v>5</v>
      </c>
      <c r="C659" s="361" t="s">
        <v>6</v>
      </c>
      <c r="D659" s="39" t="s">
        <v>63</v>
      </c>
      <c r="E659" s="80"/>
      <c r="F659" s="78">
        <f>Sci!D$7</f>
        <v>15</v>
      </c>
      <c r="G659" s="78">
        <f>Sci!E$7</f>
        <v>15</v>
      </c>
      <c r="H659" s="78">
        <f>Sci!F$7</f>
        <v>15</v>
      </c>
      <c r="I659" s="78">
        <f>Sci!G$7</f>
        <v>0</v>
      </c>
      <c r="J659" s="78">
        <f>Sci!H$7</f>
        <v>15</v>
      </c>
      <c r="K659" s="78">
        <f>Sci!I$7</f>
        <v>10</v>
      </c>
      <c r="L659" s="78">
        <f>Sci!J$7</f>
        <v>0</v>
      </c>
      <c r="M659" s="78">
        <f>Sci!K$7</f>
        <v>70</v>
      </c>
      <c r="N659" s="78">
        <f>Sci!L$7</f>
        <v>5</v>
      </c>
      <c r="O659" s="78">
        <f>Sci!M$7</f>
        <v>5</v>
      </c>
      <c r="P659" s="78">
        <f>Sci!N$7</f>
        <v>20</v>
      </c>
      <c r="Q659" s="78">
        <f>Sci!O$7</f>
        <v>30</v>
      </c>
      <c r="R659" s="78">
        <f>Sci!P$7</f>
        <v>100</v>
      </c>
      <c r="S659" s="78">
        <f>Sci!Q$7</f>
        <v>0</v>
      </c>
      <c r="V659" s="68"/>
      <c r="W659" s="68"/>
      <c r="X659" s="68"/>
      <c r="Y659" s="68"/>
    </row>
    <row r="660" spans="2:25" ht="27.9" customHeight="1" thickBot="1">
      <c r="B660" s="360"/>
      <c r="C660" s="362"/>
      <c r="D660" s="40" t="s">
        <v>64</v>
      </c>
      <c r="E660" s="81"/>
      <c r="F660" s="50">
        <f>VLOOKUP(S647,Sci!$B$8:$Q$77,3,0)</f>
        <v>0</v>
      </c>
      <c r="G660" s="50">
        <f>VLOOKUP(S647,Sci!$B$8:$Q$77,4,0)</f>
        <v>0</v>
      </c>
      <c r="H660" s="50">
        <f>VLOOKUP(S647,Sci!$B$8:$Q$77,5,0)</f>
        <v>0</v>
      </c>
      <c r="I660" s="50">
        <f>VLOOKUP(S647,Sci!$B$8:$Q$77,6,0)</f>
        <v>0</v>
      </c>
      <c r="J660" s="50">
        <f>VLOOKUP(S647,Sci!$B$8:$Q$77,7,0)</f>
        <v>0</v>
      </c>
      <c r="K660" s="50">
        <f>VLOOKUP(S647,Sci!$B$8:$Q$77,8,0)</f>
        <v>0</v>
      </c>
      <c r="L660" s="50">
        <f>VLOOKUP(S647,Sci!$B$8:$Q$77,9,0)</f>
        <v>0</v>
      </c>
      <c r="M660" s="50">
        <f>VLOOKUP(S647,Sci!$B$8:$Q$77,10,0)</f>
        <v>0</v>
      </c>
      <c r="N660" s="50">
        <f>VLOOKUP(S647,Sci!$B$8:$Q$77,11,0)</f>
        <v>0</v>
      </c>
      <c r="O660" s="50">
        <f>VLOOKUP(S647,Sci!$B$8:$Q$77,12,0)</f>
        <v>0</v>
      </c>
      <c r="P660" s="50">
        <f>VLOOKUP(S647,Sci!$B$8:$Q$77,13,0)</f>
        <v>0</v>
      </c>
      <c r="Q660" s="50">
        <f>VLOOKUP(S647,Sci!$B$8:$Q$77,14,0)</f>
        <v>0</v>
      </c>
      <c r="R660" s="79">
        <f>VLOOKUP(S647,Sci!$B$8:$Q$77,15,0)</f>
        <v>0</v>
      </c>
      <c r="S660" s="50">
        <f>VLOOKUP(S647,Sci!$B$8:$Q$77,16,0)</f>
        <v>0</v>
      </c>
      <c r="V660" s="68"/>
      <c r="W660" s="68"/>
      <c r="X660" s="68"/>
      <c r="Y660" s="68"/>
    </row>
    <row r="661" spans="2:25" ht="27.9" customHeight="1">
      <c r="B661" s="359">
        <v>6</v>
      </c>
      <c r="C661" s="361" t="s">
        <v>7</v>
      </c>
      <c r="D661" s="39" t="s">
        <v>63</v>
      </c>
      <c r="E661" s="80"/>
      <c r="F661" s="78">
        <f>Sco!D$7</f>
        <v>15</v>
      </c>
      <c r="G661" s="78">
        <f>Sco!E$7</f>
        <v>15</v>
      </c>
      <c r="H661" s="78">
        <f>Sco!F$7</f>
        <v>15</v>
      </c>
      <c r="I661" s="78">
        <f>Sco!G$7</f>
        <v>0</v>
      </c>
      <c r="J661" s="78">
        <f>Sco!H$7</f>
        <v>15</v>
      </c>
      <c r="K661" s="78">
        <f>Sco!I$7</f>
        <v>10</v>
      </c>
      <c r="L661" s="78">
        <f>Sco!J$7</f>
        <v>0</v>
      </c>
      <c r="M661" s="78">
        <f>Sco!K$7</f>
        <v>70</v>
      </c>
      <c r="N661" s="78">
        <f>Sco!L$7</f>
        <v>5</v>
      </c>
      <c r="O661" s="78">
        <f>Sco!M$7</f>
        <v>5</v>
      </c>
      <c r="P661" s="78">
        <f>Sco!N$7</f>
        <v>20</v>
      </c>
      <c r="Q661" s="78">
        <f>Sco!O$7</f>
        <v>30</v>
      </c>
      <c r="R661" s="78">
        <f>Sco!P$7</f>
        <v>100</v>
      </c>
      <c r="S661" s="78">
        <f>Sco!Q$7</f>
        <v>0</v>
      </c>
      <c r="V661" s="68"/>
      <c r="W661" s="68"/>
      <c r="X661" s="68"/>
      <c r="Y661" s="68"/>
    </row>
    <row r="662" spans="2:25" ht="27.9" customHeight="1" thickBot="1">
      <c r="B662" s="360"/>
      <c r="C662" s="362"/>
      <c r="D662" s="40" t="s">
        <v>64</v>
      </c>
      <c r="E662" s="81"/>
      <c r="F662" s="50">
        <f>VLOOKUP(S647,Sco!$B$8:$Q$77,3,0)</f>
        <v>0</v>
      </c>
      <c r="G662" s="50">
        <f>VLOOKUP(S647,Sco!$B$8:$Q$77,4,0)</f>
        <v>0</v>
      </c>
      <c r="H662" s="50">
        <f>VLOOKUP(S647,Sco!$B$8:$Q$77,5,0)</f>
        <v>0</v>
      </c>
      <c r="I662" s="50">
        <f>VLOOKUP(S647,Sco!$B$8:$Q$77,6,0)</f>
        <v>0</v>
      </c>
      <c r="J662" s="50">
        <f>VLOOKUP(S647,Sco!$B$8:$Q$77,7,0)</f>
        <v>0</v>
      </c>
      <c r="K662" s="50">
        <f>VLOOKUP(S647,Sco!$B$8:$Q$77,8,0)</f>
        <v>0</v>
      </c>
      <c r="L662" s="50">
        <f>VLOOKUP(S647,Sco!$B$8:$Q$77,9,0)</f>
        <v>0</v>
      </c>
      <c r="M662" s="50">
        <f>VLOOKUP(S647,Sco!$B$8:$Q$77,10,0)</f>
        <v>0</v>
      </c>
      <c r="N662" s="50">
        <f>VLOOKUP(S647,Sco!$B$8:$Q$77,11,0)</f>
        <v>0</v>
      </c>
      <c r="O662" s="50">
        <f>VLOOKUP(S647,Sco!$B$8:$Q$77,12,0)</f>
        <v>0</v>
      </c>
      <c r="P662" s="50">
        <f>VLOOKUP(S647,Sco!$B$8:$Q$77,13,0)</f>
        <v>0</v>
      </c>
      <c r="Q662" s="50">
        <f>VLOOKUP(S647,Sco!$B$8:$Q$77,14,0)</f>
        <v>0</v>
      </c>
      <c r="R662" s="79">
        <f>VLOOKUP(S647,Sco!$B$8:$Q$77,15,0)</f>
        <v>0</v>
      </c>
      <c r="S662" s="50">
        <f>VLOOKUP(S647,Sco!$B$8:$Q$77,16,0)</f>
        <v>0</v>
      </c>
      <c r="V662" s="68"/>
      <c r="W662" s="68"/>
      <c r="X662" s="68"/>
      <c r="Y662" s="68"/>
    </row>
    <row r="663" spans="2:25" ht="27.9" customHeight="1">
      <c r="B663" s="359">
        <v>7</v>
      </c>
      <c r="C663" s="361" t="s">
        <v>8</v>
      </c>
      <c r="D663" s="39" t="s">
        <v>63</v>
      </c>
      <c r="E663" s="80"/>
      <c r="F663" s="78">
        <f>Kala!D$7</f>
        <v>20</v>
      </c>
      <c r="G663" s="78">
        <f>Kala!E$7</f>
        <v>40</v>
      </c>
      <c r="H663" s="78">
        <f>Kala!F$7</f>
        <v>20</v>
      </c>
      <c r="I663" s="78">
        <f>Kala!G$7</f>
        <v>0</v>
      </c>
      <c r="J663" s="78">
        <f>Kala!H$7</f>
        <v>0</v>
      </c>
      <c r="K663" s="78">
        <f>Kala!I$7</f>
        <v>20</v>
      </c>
      <c r="L663" s="78">
        <f>Kala!J$7</f>
        <v>0</v>
      </c>
      <c r="M663" s="78">
        <f>Kala!K$7</f>
        <v>100</v>
      </c>
      <c r="N663" s="363"/>
      <c r="O663" s="364"/>
      <c r="P663" s="364"/>
      <c r="Q663" s="365"/>
      <c r="R663" s="82">
        <f t="shared" ref="R663:R668" si="23">M663</f>
        <v>100</v>
      </c>
      <c r="S663" s="83"/>
      <c r="V663" s="68"/>
      <c r="W663" s="68"/>
      <c r="X663" s="68"/>
      <c r="Y663" s="68"/>
    </row>
    <row r="664" spans="2:25" ht="27.9" customHeight="1" thickBot="1">
      <c r="B664" s="360"/>
      <c r="C664" s="362"/>
      <c r="D664" s="40" t="s">
        <v>64</v>
      </c>
      <c r="E664" s="81"/>
      <c r="F664" s="50">
        <f>VLOOKUP(S647,Kala!$B$8:$Q$77,3,0)</f>
        <v>0</v>
      </c>
      <c r="G664" s="50">
        <f>VLOOKUP(S647,Kala!$B$8:$Q$77,4,0)</f>
        <v>0</v>
      </c>
      <c r="H664" s="50">
        <f>VLOOKUP(S647,Kala!$B$8:$Q$77,5,0)</f>
        <v>0</v>
      </c>
      <c r="I664" s="50">
        <f>VLOOKUP(S647,Kala!$B$8:$Q$77,6,0)</f>
        <v>0</v>
      </c>
      <c r="J664" s="50">
        <f>VLOOKUP(S647,Kala!$B$8:$Q$77,7,0)</f>
        <v>0</v>
      </c>
      <c r="K664" s="50">
        <f>VLOOKUP(S647,Kala!$B$8:$Q$77,8,0)</f>
        <v>0</v>
      </c>
      <c r="L664" s="50">
        <f>VLOOKUP(S647,Kala!$B$8:$Q$77,9,0)</f>
        <v>0</v>
      </c>
      <c r="M664" s="50">
        <f>VLOOKUP(S647,Kala!$B$8:$Q$77,10,0)</f>
        <v>0</v>
      </c>
      <c r="N664" s="366"/>
      <c r="O664" s="367"/>
      <c r="P664" s="367"/>
      <c r="Q664" s="368"/>
      <c r="R664" s="84">
        <f t="shared" si="23"/>
        <v>0</v>
      </c>
      <c r="S664" s="85" t="str">
        <f>IF(R664&gt;=91,"अ१",IF(R664&gt;=81,"अ२",IF(R664&gt;=71,"ब१",IF(R664&gt;=61,"ब२",IF(R664&gt;=51,"क१",IF(R664&gt;=41,"क२",IF(R664&gt;=33,"ड",IF(R664&gt;=21,"ई१",IF(R664&gt;=1,"ई२","")))))))))</f>
        <v/>
      </c>
      <c r="V664" s="68"/>
      <c r="W664" s="68"/>
      <c r="X664" s="68"/>
      <c r="Y664" s="68"/>
    </row>
    <row r="665" spans="2:25" ht="27.9" customHeight="1">
      <c r="B665" s="359">
        <v>8</v>
      </c>
      <c r="C665" s="361" t="s">
        <v>9</v>
      </c>
      <c r="D665" s="39" t="s">
        <v>63</v>
      </c>
      <c r="E665" s="80"/>
      <c r="F665" s="78">
        <f>Karya!D$7</f>
        <v>20</v>
      </c>
      <c r="G665" s="78">
        <f>Karya!E$7</f>
        <v>40</v>
      </c>
      <c r="H665" s="78">
        <f>Karya!F$7</f>
        <v>20</v>
      </c>
      <c r="I665" s="78">
        <f>Karya!G$7</f>
        <v>0</v>
      </c>
      <c r="J665" s="78">
        <f>Karya!H$7</f>
        <v>0</v>
      </c>
      <c r="K665" s="78">
        <f>Karya!I$7</f>
        <v>20</v>
      </c>
      <c r="L665" s="78">
        <f>Karya!J$7</f>
        <v>0</v>
      </c>
      <c r="M665" s="78">
        <f>Karya!K$7</f>
        <v>100</v>
      </c>
      <c r="N665" s="363"/>
      <c r="O665" s="364"/>
      <c r="P665" s="364"/>
      <c r="Q665" s="365"/>
      <c r="R665" s="82">
        <f t="shared" si="23"/>
        <v>100</v>
      </c>
      <c r="S665" s="83"/>
      <c r="V665" s="68"/>
      <c r="W665" s="68"/>
      <c r="X665" s="68"/>
      <c r="Y665" s="68"/>
    </row>
    <row r="666" spans="2:25" ht="27.9" customHeight="1" thickBot="1">
      <c r="B666" s="360"/>
      <c r="C666" s="362"/>
      <c r="D666" s="40" t="s">
        <v>64</v>
      </c>
      <c r="E666" s="81"/>
      <c r="F666" s="50">
        <f>VLOOKUP(S647,Karya!$B$8:$Q$77,3,0)</f>
        <v>0</v>
      </c>
      <c r="G666" s="50">
        <f>VLOOKUP(S647,Karya!$B$8:$Q$77,4,0)</f>
        <v>0</v>
      </c>
      <c r="H666" s="50">
        <f>VLOOKUP(S647,Karya!$B$8:$Q$77,5,0)</f>
        <v>0</v>
      </c>
      <c r="I666" s="50">
        <f>VLOOKUP(S647,Karya!$B$8:$Q$77,6,0)</f>
        <v>0</v>
      </c>
      <c r="J666" s="50">
        <f>VLOOKUP(S647,Karya!$B$8:$Q$77,7,0)</f>
        <v>0</v>
      </c>
      <c r="K666" s="50">
        <f>VLOOKUP(S647,Karya!$B$8:$Q$77,8,0)</f>
        <v>0</v>
      </c>
      <c r="L666" s="50">
        <f>VLOOKUP(S647,Karya!$B$8:$Q$77,9,0)</f>
        <v>0</v>
      </c>
      <c r="M666" s="50">
        <f>VLOOKUP(S647,Karya!$B$8:$Q$77,10,0)</f>
        <v>0</v>
      </c>
      <c r="N666" s="366"/>
      <c r="O666" s="367"/>
      <c r="P666" s="367"/>
      <c r="Q666" s="368"/>
      <c r="R666" s="84">
        <f t="shared" si="23"/>
        <v>0</v>
      </c>
      <c r="S666" s="85" t="str">
        <f>IF(R666&gt;=91,"अ१",IF(R666&gt;=81,"अ२",IF(R666&gt;=71,"ब१",IF(R666&gt;=61,"ब२",IF(R666&gt;=51,"क१",IF(R666&gt;=41,"क२",IF(R666&gt;=33,"ड",IF(R666&gt;=21,"ई१",IF(R666&gt;=1,"ई२","")))))))))</f>
        <v/>
      </c>
      <c r="V666" s="68"/>
      <c r="W666" s="68"/>
      <c r="X666" s="68"/>
      <c r="Y666" s="68"/>
    </row>
    <row r="667" spans="2:25" ht="27.9" customHeight="1">
      <c r="B667" s="359">
        <v>9</v>
      </c>
      <c r="C667" s="361" t="s">
        <v>10</v>
      </c>
      <c r="D667" s="39" t="s">
        <v>63</v>
      </c>
      <c r="E667" s="80"/>
      <c r="F667" s="78">
        <f>Shashi!D$7</f>
        <v>20</v>
      </c>
      <c r="G667" s="78">
        <f>Shashi!E$7</f>
        <v>40</v>
      </c>
      <c r="H667" s="78">
        <f>Shashi!F$7</f>
        <v>20</v>
      </c>
      <c r="I667" s="78">
        <f>Shashi!G$7</f>
        <v>0</v>
      </c>
      <c r="J667" s="78">
        <f>Shashi!H$7</f>
        <v>0</v>
      </c>
      <c r="K667" s="78">
        <f>Shashi!I$7</f>
        <v>20</v>
      </c>
      <c r="L667" s="78">
        <f>Shashi!J$7</f>
        <v>0</v>
      </c>
      <c r="M667" s="78">
        <f>Shashi!K$7</f>
        <v>100</v>
      </c>
      <c r="N667" s="363"/>
      <c r="O667" s="364"/>
      <c r="P667" s="364"/>
      <c r="Q667" s="365"/>
      <c r="R667" s="82">
        <f t="shared" si="23"/>
        <v>100</v>
      </c>
      <c r="S667" s="83"/>
      <c r="V667" s="68"/>
      <c r="W667" s="68"/>
      <c r="X667" s="68"/>
      <c r="Y667" s="68"/>
    </row>
    <row r="668" spans="2:25" ht="27.9" customHeight="1" thickBot="1">
      <c r="B668" s="360"/>
      <c r="C668" s="362"/>
      <c r="D668" s="40" t="s">
        <v>64</v>
      </c>
      <c r="E668" s="81"/>
      <c r="F668" s="50">
        <f>VLOOKUP(S647,Shashi!$B$8:$Q$77,3,0)</f>
        <v>0</v>
      </c>
      <c r="G668" s="50">
        <f>VLOOKUP(S647,Shashi!$B$8:$Q$77,4,0)</f>
        <v>0</v>
      </c>
      <c r="H668" s="50">
        <f>VLOOKUP(S647,Shashi!$B$8:$Q$77,5,0)</f>
        <v>0</v>
      </c>
      <c r="I668" s="50">
        <f>VLOOKUP(S647,Shashi!$B$8:$Q$77,6,0)</f>
        <v>0</v>
      </c>
      <c r="J668" s="50">
        <f>VLOOKUP(S647,Shashi!$B$8:$Q$77,7,0)</f>
        <v>0</v>
      </c>
      <c r="K668" s="50">
        <f>VLOOKUP(S647,Shashi!$B$8:$Q$77,8,0)</f>
        <v>0</v>
      </c>
      <c r="L668" s="50">
        <f>VLOOKUP(S647,Shashi!$B$8:$Q$77,9,0)</f>
        <v>0</v>
      </c>
      <c r="M668" s="50">
        <f>VLOOKUP(S647,Shashi!$B$8:$Q$77,10,0)</f>
        <v>0</v>
      </c>
      <c r="N668" s="366"/>
      <c r="O668" s="367"/>
      <c r="P668" s="367"/>
      <c r="Q668" s="368"/>
      <c r="R668" s="84">
        <f t="shared" si="23"/>
        <v>0</v>
      </c>
      <c r="S668" s="85" t="str">
        <f>IF(R668&gt;=91,"अ१",IF(R668&gt;=81,"अ२",IF(R668&gt;=71,"ब१",IF(R668&gt;=61,"ब२",IF(R668&gt;=51,"क१",IF(R668&gt;=41,"क२",IF(R668&gt;=33,"ड",IF(R668&gt;=21,"ई१",IF(R668&gt;=1,"ई२","")))))))))</f>
        <v/>
      </c>
      <c r="V668" s="68"/>
      <c r="W668" s="68"/>
      <c r="X668" s="68"/>
      <c r="Y668" s="68"/>
    </row>
    <row r="669" spans="2:25" ht="27.9" customHeight="1" thickBot="1">
      <c r="B669" s="369"/>
      <c r="C669" s="370"/>
      <c r="D669" s="370"/>
      <c r="E669" s="370"/>
      <c r="F669" s="370"/>
      <c r="G669" s="370"/>
      <c r="H669" s="370"/>
      <c r="I669" s="370"/>
      <c r="J669" s="370"/>
      <c r="K669" s="370"/>
      <c r="L669" s="370"/>
      <c r="M669" s="370"/>
      <c r="N669" s="370"/>
      <c r="O669" s="370"/>
      <c r="P669" s="370"/>
      <c r="Q669" s="370"/>
      <c r="R669" s="370"/>
      <c r="S669" s="371"/>
      <c r="V669" s="68"/>
      <c r="W669" s="68"/>
      <c r="X669" s="68"/>
      <c r="Y669" s="68"/>
    </row>
    <row r="670" spans="2:25" ht="27.9" customHeight="1">
      <c r="B670" s="41"/>
      <c r="C670" s="42"/>
      <c r="D670" s="43"/>
      <c r="N670" s="45"/>
      <c r="O670" s="45"/>
      <c r="P670" s="45"/>
      <c r="Q670" s="45"/>
      <c r="S670" s="46"/>
      <c r="V670" s="68"/>
      <c r="W670" s="68"/>
      <c r="X670" s="68"/>
      <c r="Y670" s="68"/>
    </row>
    <row r="671" spans="2:25" ht="27.9" customHeight="1">
      <c r="B671" s="372" t="s">
        <v>66</v>
      </c>
      <c r="C671" s="373"/>
      <c r="D671" s="373"/>
      <c r="E671" s="373"/>
      <c r="F671" s="373"/>
      <c r="G671" s="374" t="s">
        <v>67</v>
      </c>
      <c r="H671" s="374"/>
      <c r="I671" s="374"/>
      <c r="J671" s="374"/>
      <c r="K671" s="374"/>
      <c r="L671" s="374"/>
      <c r="M671" s="374"/>
      <c r="N671" s="375" t="s">
        <v>68</v>
      </c>
      <c r="O671" s="375"/>
      <c r="P671" s="375"/>
      <c r="Q671" s="375"/>
      <c r="R671" s="375"/>
      <c r="S671" s="376"/>
      <c r="V671" s="68"/>
      <c r="W671" s="68"/>
      <c r="X671" s="68"/>
      <c r="Y671" s="68"/>
    </row>
    <row r="672" spans="2:25" ht="27.9" customHeight="1" thickBot="1">
      <c r="B672" s="377" t="str">
        <f>students!$G$4</f>
        <v xml:space="preserve">श्री. सागर दत्तात्रय शिंदे </v>
      </c>
      <c r="C672" s="378"/>
      <c r="D672" s="378"/>
      <c r="E672" s="378"/>
      <c r="F672" s="378"/>
      <c r="G672" s="379"/>
      <c r="H672" s="379"/>
      <c r="I672" s="379"/>
      <c r="J672" s="379"/>
      <c r="K672" s="379"/>
      <c r="L672" s="379"/>
      <c r="M672" s="379"/>
      <c r="N672" s="380"/>
      <c r="O672" s="380"/>
      <c r="P672" s="380"/>
      <c r="Q672" s="380"/>
      <c r="R672" s="380"/>
      <c r="S672" s="381"/>
      <c r="V672" s="68"/>
      <c r="W672" s="68"/>
      <c r="X672" s="68"/>
      <c r="Y672" s="68"/>
    </row>
    <row r="673" spans="2:25" ht="26.25" customHeight="1">
      <c r="B673" s="402" t="s">
        <v>718</v>
      </c>
      <c r="C673" s="402"/>
      <c r="D673" s="402"/>
      <c r="E673" s="402"/>
      <c r="F673" s="402"/>
      <c r="G673" s="402"/>
      <c r="H673" s="402"/>
      <c r="I673" s="402"/>
      <c r="J673" s="402"/>
      <c r="K673" s="402"/>
      <c r="L673" s="402"/>
      <c r="M673" s="402"/>
      <c r="N673" s="402"/>
      <c r="O673" s="402"/>
      <c r="P673" s="402"/>
      <c r="Q673" s="402"/>
      <c r="R673" s="402"/>
      <c r="S673" s="402"/>
      <c r="V673" s="68"/>
      <c r="W673" s="68"/>
      <c r="X673" s="68"/>
      <c r="Y673" s="68"/>
    </row>
    <row r="674" spans="2:25" ht="24.75" customHeight="1" thickBot="1">
      <c r="B674" s="403" t="s">
        <v>52</v>
      </c>
      <c r="C674" s="403"/>
      <c r="D674" s="403"/>
      <c r="E674" s="404">
        <f>VLOOKUP(S675,students!$B$8:$D$57,3,0)</f>
        <v>0</v>
      </c>
      <c r="F674" s="405"/>
      <c r="G674" s="405"/>
      <c r="H674" s="405"/>
      <c r="I674" s="405"/>
      <c r="J674" s="405"/>
      <c r="K674" s="405"/>
      <c r="L674" s="405"/>
      <c r="M674" s="405"/>
      <c r="N674" s="405"/>
      <c r="O674" s="405"/>
      <c r="P674" s="406" t="s">
        <v>28</v>
      </c>
      <c r="Q674" s="406"/>
      <c r="R674" s="406" t="str">
        <f>students!$M$2</f>
        <v>पहिली</v>
      </c>
      <c r="S674" s="406"/>
      <c r="V674" s="68"/>
      <c r="W674" s="68"/>
      <c r="X674" s="68"/>
      <c r="Y674" s="68"/>
    </row>
    <row r="675" spans="2:25" ht="19.5" customHeight="1" thickBot="1">
      <c r="B675" s="407"/>
      <c r="C675" s="407"/>
      <c r="D675" s="408"/>
      <c r="E675" s="408"/>
      <c r="F675" s="47"/>
      <c r="G675" s="47"/>
      <c r="H675" s="409" t="s">
        <v>33</v>
      </c>
      <c r="I675" s="409"/>
      <c r="J675" s="409"/>
      <c r="K675" s="409"/>
      <c r="L675" s="409"/>
      <c r="M675" s="405">
        <f>[3]students!Y674</f>
        <v>0</v>
      </c>
      <c r="N675" s="405"/>
      <c r="O675" s="405"/>
      <c r="P675" s="406" t="s">
        <v>53</v>
      </c>
      <c r="Q675" s="406"/>
      <c r="R675" s="406"/>
      <c r="S675" s="77">
        <v>25</v>
      </c>
      <c r="V675" s="68"/>
      <c r="W675" s="68"/>
      <c r="X675" s="68"/>
      <c r="Y675" s="68"/>
    </row>
    <row r="676" spans="2:25" ht="21" customHeight="1">
      <c r="B676" s="382" t="s">
        <v>37</v>
      </c>
      <c r="C676" s="361" t="s">
        <v>54</v>
      </c>
      <c r="D676" s="361"/>
      <c r="E676" s="385" t="s">
        <v>55</v>
      </c>
      <c r="F676" s="386"/>
      <c r="G676" s="386"/>
      <c r="H676" s="386"/>
      <c r="I676" s="386"/>
      <c r="J676" s="386"/>
      <c r="K676" s="386"/>
      <c r="L676" s="386"/>
      <c r="M676" s="387"/>
      <c r="N676" s="388" t="s">
        <v>56</v>
      </c>
      <c r="O676" s="389"/>
      <c r="P676" s="389"/>
      <c r="Q676" s="390"/>
      <c r="R676" s="394" t="s">
        <v>69</v>
      </c>
      <c r="S676" s="397" t="s">
        <v>57</v>
      </c>
      <c r="V676" s="68"/>
      <c r="W676" s="68"/>
      <c r="X676" s="68"/>
      <c r="Y676" s="68"/>
    </row>
    <row r="677" spans="2:25" s="1" customFormat="1" ht="73.5" customHeight="1">
      <c r="B677" s="383"/>
      <c r="C677" s="384"/>
      <c r="D677" s="384"/>
      <c r="E677" s="48" t="s">
        <v>58</v>
      </c>
      <c r="F677" s="48" t="s">
        <v>15</v>
      </c>
      <c r="G677" s="48" t="s">
        <v>59</v>
      </c>
      <c r="H677" s="48" t="s">
        <v>17</v>
      </c>
      <c r="I677" s="48" t="s">
        <v>18</v>
      </c>
      <c r="J677" s="48" t="s">
        <v>19</v>
      </c>
      <c r="K677" s="48" t="s">
        <v>20</v>
      </c>
      <c r="L677" s="48" t="s">
        <v>21</v>
      </c>
      <c r="M677" s="49"/>
      <c r="N677" s="391"/>
      <c r="O677" s="392"/>
      <c r="P677" s="392"/>
      <c r="Q677" s="393"/>
      <c r="R677" s="395"/>
      <c r="S677" s="398"/>
      <c r="V677" s="68"/>
      <c r="W677" s="68"/>
      <c r="X677" s="68"/>
      <c r="Y677" s="68"/>
    </row>
    <row r="678" spans="2:25" ht="27.9" customHeight="1" thickBot="1">
      <c r="B678" s="5"/>
      <c r="C678" s="400" t="s">
        <v>60</v>
      </c>
      <c r="D678" s="401"/>
      <c r="E678" s="51">
        <v>1</v>
      </c>
      <c r="F678" s="51">
        <v>2</v>
      </c>
      <c r="G678" s="51">
        <v>3</v>
      </c>
      <c r="H678" s="51">
        <v>4</v>
      </c>
      <c r="I678" s="51">
        <v>5</v>
      </c>
      <c r="J678" s="51">
        <v>6</v>
      </c>
      <c r="K678" s="51">
        <v>7</v>
      </c>
      <c r="L678" s="51">
        <v>8</v>
      </c>
      <c r="M678" s="50" t="s">
        <v>22</v>
      </c>
      <c r="N678" s="50" t="s">
        <v>23</v>
      </c>
      <c r="O678" s="50" t="s">
        <v>61</v>
      </c>
      <c r="P678" s="50" t="s">
        <v>25</v>
      </c>
      <c r="Q678" s="50" t="s">
        <v>62</v>
      </c>
      <c r="R678" s="396"/>
      <c r="S678" s="399"/>
      <c r="V678" s="68"/>
      <c r="W678" s="68"/>
      <c r="X678" s="68"/>
      <c r="Y678" s="68"/>
    </row>
    <row r="679" spans="2:25" ht="27.9" customHeight="1">
      <c r="B679" s="359">
        <v>1</v>
      </c>
      <c r="C679" s="361" t="s">
        <v>2</v>
      </c>
      <c r="D679" s="39" t="s">
        <v>63</v>
      </c>
      <c r="E679" s="80"/>
      <c r="F679" s="78">
        <f>Marathi!D$7</f>
        <v>15</v>
      </c>
      <c r="G679" s="78">
        <f>Marathi!E$7</f>
        <v>15</v>
      </c>
      <c r="H679" s="78">
        <f>Marathi!F$7</f>
        <v>15</v>
      </c>
      <c r="I679" s="78">
        <f>Marathi!G$7</f>
        <v>0</v>
      </c>
      <c r="J679" s="78">
        <f>Marathi!H$7</f>
        <v>15</v>
      </c>
      <c r="K679" s="78">
        <f>Marathi!I$7</f>
        <v>10</v>
      </c>
      <c r="L679" s="78">
        <f>Marathi!J$7</f>
        <v>0</v>
      </c>
      <c r="M679" s="78">
        <f>Marathi!K$7</f>
        <v>70</v>
      </c>
      <c r="N679" s="78">
        <f>Marathi!L$7</f>
        <v>5</v>
      </c>
      <c r="O679" s="78">
        <f>Marathi!M$7</f>
        <v>5</v>
      </c>
      <c r="P679" s="78">
        <f>Marathi!N$7</f>
        <v>20</v>
      </c>
      <c r="Q679" s="78">
        <f>Marathi!O$7</f>
        <v>30</v>
      </c>
      <c r="R679" s="78">
        <f>Marathi!P$7</f>
        <v>100</v>
      </c>
      <c r="S679" s="78">
        <f>Marathi!Q$7</f>
        <v>0</v>
      </c>
      <c r="V679" s="68"/>
      <c r="W679" s="68"/>
      <c r="X679" s="68"/>
      <c r="Y679" s="68"/>
    </row>
    <row r="680" spans="2:25" ht="27.9" customHeight="1" thickBot="1">
      <c r="B680" s="360"/>
      <c r="C680" s="362"/>
      <c r="D680" s="40" t="s">
        <v>64</v>
      </c>
      <c r="E680" s="81"/>
      <c r="F680" s="50">
        <f>VLOOKUP(S675,Marathi!$B$8:$Q$77,3,0)</f>
        <v>0</v>
      </c>
      <c r="G680" s="50">
        <f>VLOOKUP(S675,Marathi!$B$8:$Q$77,4,0)</f>
        <v>0</v>
      </c>
      <c r="H680" s="50">
        <f>VLOOKUP(S675,Marathi!$B$8:$Q$77,5,0)</f>
        <v>0</v>
      </c>
      <c r="I680" s="50">
        <f>VLOOKUP(S675,Marathi!$B$8:$Q$77,6,0)</f>
        <v>0</v>
      </c>
      <c r="J680" s="50">
        <f>VLOOKUP(S675,Marathi!$B$8:$Q$77,7,0)</f>
        <v>0</v>
      </c>
      <c r="K680" s="50">
        <f>VLOOKUP(S675,Marathi!$B$8:$Q$77,8,0)</f>
        <v>0</v>
      </c>
      <c r="L680" s="50">
        <f>VLOOKUP(S675,Marathi!$B$8:$Q$77,9,0)</f>
        <v>0</v>
      </c>
      <c r="M680" s="50">
        <f>VLOOKUP(S675,Marathi!$B$8:$Q$77,10,0)</f>
        <v>0</v>
      </c>
      <c r="N680" s="50">
        <f>VLOOKUP(S675,Marathi!$B$8:$Q$77,11,0)</f>
        <v>0</v>
      </c>
      <c r="O680" s="50">
        <f>VLOOKUP(S675,Marathi!$B$8:$Q$77,12,0)</f>
        <v>0</v>
      </c>
      <c r="P680" s="50">
        <f>VLOOKUP(S675,Marathi!$B$8:$Q$77,13,0)</f>
        <v>0</v>
      </c>
      <c r="Q680" s="50">
        <f>VLOOKUP(S675,Marathi!$B$8:$Q$77,14,0)</f>
        <v>0</v>
      </c>
      <c r="R680" s="79">
        <f>VLOOKUP(S675,Marathi!$B$8:$Q$77,15,0)</f>
        <v>0</v>
      </c>
      <c r="S680" s="79">
        <f>VLOOKUP(S675,Marathi!$B$8:$Q$77,16,0)</f>
        <v>0</v>
      </c>
      <c r="V680" s="68"/>
      <c r="W680" s="68"/>
      <c r="X680" s="68"/>
      <c r="Y680" s="68"/>
    </row>
    <row r="681" spans="2:25" ht="27.9" customHeight="1">
      <c r="B681" s="359">
        <v>2</v>
      </c>
      <c r="C681" s="361" t="s">
        <v>3</v>
      </c>
      <c r="D681" s="39" t="s">
        <v>63</v>
      </c>
      <c r="E681" s="80"/>
      <c r="F681" s="78">
        <f>Hindi!D$7</f>
        <v>15</v>
      </c>
      <c r="G681" s="78">
        <f>Hindi!E$7</f>
        <v>15</v>
      </c>
      <c r="H681" s="78">
        <f>Hindi!F$7</f>
        <v>15</v>
      </c>
      <c r="I681" s="78">
        <f>Hindi!G$7</f>
        <v>0</v>
      </c>
      <c r="J681" s="78">
        <f>Hindi!H$7</f>
        <v>15</v>
      </c>
      <c r="K681" s="78">
        <f>Hindi!I$7</f>
        <v>10</v>
      </c>
      <c r="L681" s="78">
        <f>Hindi!J$7</f>
        <v>0</v>
      </c>
      <c r="M681" s="78">
        <f>Hindi!K$7</f>
        <v>70</v>
      </c>
      <c r="N681" s="78">
        <f>Hindi!L$7</f>
        <v>5</v>
      </c>
      <c r="O681" s="78">
        <f>Hindi!M$7</f>
        <v>5</v>
      </c>
      <c r="P681" s="78">
        <f>Hindi!N$7</f>
        <v>20</v>
      </c>
      <c r="Q681" s="78">
        <f>Hindi!O$7</f>
        <v>30</v>
      </c>
      <c r="R681" s="78">
        <f>Hindi!P$7</f>
        <v>100</v>
      </c>
      <c r="S681" s="78">
        <f>Hindi!Q$7</f>
        <v>0</v>
      </c>
      <c r="V681" s="68"/>
      <c r="W681" s="68"/>
      <c r="X681" s="68"/>
      <c r="Y681" s="68"/>
    </row>
    <row r="682" spans="2:25" ht="27.9" customHeight="1" thickBot="1">
      <c r="B682" s="360"/>
      <c r="C682" s="362"/>
      <c r="D682" s="40" t="s">
        <v>64</v>
      </c>
      <c r="E682" s="81"/>
      <c r="F682" s="50">
        <f>VLOOKUP(S675,Hindi!$B$8:$Q$77,3,0)</f>
        <v>0</v>
      </c>
      <c r="G682" s="50">
        <f>VLOOKUP(S675,Hindi!$B$8:$Q$77,4,0)</f>
        <v>0</v>
      </c>
      <c r="H682" s="50">
        <f>VLOOKUP(S675,Hindi!$B$8:$Q$77,5,0)</f>
        <v>0</v>
      </c>
      <c r="I682" s="50">
        <f>VLOOKUP(S675,Hindi!$B$8:$Q$77,6,0)</f>
        <v>0</v>
      </c>
      <c r="J682" s="50">
        <f>VLOOKUP(S675,Hindi!$B$8:$Q$77,7,0)</f>
        <v>0</v>
      </c>
      <c r="K682" s="50">
        <f>VLOOKUP(S675,Hindi!$B$8:$Q$77,8,0)</f>
        <v>0</v>
      </c>
      <c r="L682" s="50">
        <f>VLOOKUP(S675,Hindi!$B$8:$Q$77,9,0)</f>
        <v>0</v>
      </c>
      <c r="M682" s="50">
        <f>VLOOKUP(S675,Hindi!$B$8:$Q$77,10,0)</f>
        <v>0</v>
      </c>
      <c r="N682" s="50">
        <f>VLOOKUP(S675,Hindi!$B$8:$Q$77,11,0)</f>
        <v>0</v>
      </c>
      <c r="O682" s="50">
        <f>VLOOKUP(S675,Hindi!$B$8:$Q$77,12,0)</f>
        <v>0</v>
      </c>
      <c r="P682" s="50">
        <f>VLOOKUP(S675,Hindi!$B$8:$Q$77,13,0)</f>
        <v>0</v>
      </c>
      <c r="Q682" s="50">
        <f>VLOOKUP(S675,Hindi!$B$8:$Q$77,14,0)</f>
        <v>0</v>
      </c>
      <c r="R682" s="79">
        <f>VLOOKUP(S675,Hindi!$B$8:$Q$77,15,0)</f>
        <v>0</v>
      </c>
      <c r="S682" s="50">
        <f>VLOOKUP(S675,Hindi!$B$8:$Q$77,16,0)</f>
        <v>0</v>
      </c>
      <c r="V682" s="68"/>
      <c r="W682" s="68"/>
      <c r="X682" s="68"/>
      <c r="Y682" s="68"/>
    </row>
    <row r="683" spans="2:25" ht="27.9" customHeight="1">
      <c r="B683" s="359">
        <v>3</v>
      </c>
      <c r="C683" s="361" t="s">
        <v>4</v>
      </c>
      <c r="D683" s="39" t="s">
        <v>63</v>
      </c>
      <c r="E683" s="80"/>
      <c r="F683" s="78">
        <f>English!D$7</f>
        <v>15</v>
      </c>
      <c r="G683" s="78">
        <f>English!E$7</f>
        <v>15</v>
      </c>
      <c r="H683" s="78">
        <f>English!F$7</f>
        <v>15</v>
      </c>
      <c r="I683" s="78">
        <f>English!G$7</f>
        <v>0</v>
      </c>
      <c r="J683" s="78">
        <f>English!H$7</f>
        <v>15</v>
      </c>
      <c r="K683" s="78">
        <f>English!I$7</f>
        <v>10</v>
      </c>
      <c r="L683" s="78">
        <f>English!J$7</f>
        <v>0</v>
      </c>
      <c r="M683" s="78">
        <f>English!K$7</f>
        <v>70</v>
      </c>
      <c r="N683" s="78">
        <f>English!L$7</f>
        <v>5</v>
      </c>
      <c r="O683" s="78">
        <f>English!M$7</f>
        <v>5</v>
      </c>
      <c r="P683" s="78">
        <f>English!N$7</f>
        <v>20</v>
      </c>
      <c r="Q683" s="78">
        <f>English!O$7</f>
        <v>30</v>
      </c>
      <c r="R683" s="78">
        <f>English!P$7</f>
        <v>100</v>
      </c>
      <c r="S683" s="78">
        <f>English!Q$7</f>
        <v>0</v>
      </c>
    </row>
    <row r="684" spans="2:25" ht="27.9" customHeight="1" thickBot="1">
      <c r="B684" s="360"/>
      <c r="C684" s="362"/>
      <c r="D684" s="40" t="s">
        <v>64</v>
      </c>
      <c r="E684" s="81"/>
      <c r="F684" s="50">
        <f>VLOOKUP(S675,English!$B$8:$Q$77,3,0)</f>
        <v>0</v>
      </c>
      <c r="G684" s="50">
        <f>VLOOKUP(S675,English!$B$8:$Q$77,4,0)</f>
        <v>0</v>
      </c>
      <c r="H684" s="50">
        <f>VLOOKUP(S675,English!$B$8:$Q$77,5,0)</f>
        <v>0</v>
      </c>
      <c r="I684" s="50">
        <f>VLOOKUP(S675,English!$B$8:$Q$77,6,0)</f>
        <v>0</v>
      </c>
      <c r="J684" s="50">
        <f>VLOOKUP(S675,English!$B$8:$Q$77,7,0)</f>
        <v>0</v>
      </c>
      <c r="K684" s="50">
        <f>VLOOKUP(S675,English!$B$8:$Q$77,8,0)</f>
        <v>0</v>
      </c>
      <c r="L684" s="50">
        <f>VLOOKUP(S675,English!$B$8:$Q$77,9,0)</f>
        <v>0</v>
      </c>
      <c r="M684" s="50">
        <f>VLOOKUP(S675,English!$B$8:$Q$77,10,0)</f>
        <v>0</v>
      </c>
      <c r="N684" s="50">
        <f>VLOOKUP(S675,English!$B$8:$Q$77,11,0)</f>
        <v>0</v>
      </c>
      <c r="O684" s="50">
        <f>VLOOKUP(S675,English!$B$8:$Q$77,12,0)</f>
        <v>0</v>
      </c>
      <c r="P684" s="50">
        <f>VLOOKUP(S675,English!$B$8:$Q$77,13,0)</f>
        <v>0</v>
      </c>
      <c r="Q684" s="50">
        <f>VLOOKUP(S675,English!$B$8:$Q$77,14,0)</f>
        <v>0</v>
      </c>
      <c r="R684" s="79">
        <f>VLOOKUP(S675,English!$B$8:$Q$77,15,0)</f>
        <v>0</v>
      </c>
      <c r="S684" s="50">
        <f>VLOOKUP(S675,English!$B$8:$Q$77,16,0)</f>
        <v>0</v>
      </c>
    </row>
    <row r="685" spans="2:25" ht="27.9" customHeight="1">
      <c r="B685" s="359">
        <v>4</v>
      </c>
      <c r="C685" s="361" t="s">
        <v>5</v>
      </c>
      <c r="D685" s="39" t="s">
        <v>63</v>
      </c>
      <c r="E685" s="80"/>
      <c r="F685" s="78">
        <f>Maths!D$7</f>
        <v>15</v>
      </c>
      <c r="G685" s="78">
        <f>Maths!E$7</f>
        <v>15</v>
      </c>
      <c r="H685" s="78">
        <f>Maths!F$7</f>
        <v>15</v>
      </c>
      <c r="I685" s="78">
        <f>Maths!G$7</f>
        <v>0</v>
      </c>
      <c r="J685" s="78">
        <f>Maths!H$7</f>
        <v>15</v>
      </c>
      <c r="K685" s="78">
        <f>Maths!I$7</f>
        <v>10</v>
      </c>
      <c r="L685" s="78">
        <f>Maths!J$7</f>
        <v>0</v>
      </c>
      <c r="M685" s="78">
        <f>Maths!K$7</f>
        <v>70</v>
      </c>
      <c r="N685" s="78">
        <f>Maths!L$7</f>
        <v>5</v>
      </c>
      <c r="O685" s="78">
        <f>Maths!M$7</f>
        <v>5</v>
      </c>
      <c r="P685" s="78">
        <f>Maths!N$7</f>
        <v>20</v>
      </c>
      <c r="Q685" s="78">
        <f>Maths!O$7</f>
        <v>30</v>
      </c>
      <c r="R685" s="78">
        <f>Maths!P$7</f>
        <v>100</v>
      </c>
      <c r="S685" s="78">
        <f>Maths!Q$7</f>
        <v>0</v>
      </c>
    </row>
    <row r="686" spans="2:25" ht="27.9" customHeight="1" thickBot="1">
      <c r="B686" s="360"/>
      <c r="C686" s="362"/>
      <c r="D686" s="40" t="s">
        <v>64</v>
      </c>
      <c r="E686" s="81"/>
      <c r="F686" s="50">
        <f>VLOOKUP(S675,Maths!$B$8:$Q$77,3,0)</f>
        <v>0</v>
      </c>
      <c r="G686" s="50">
        <f>VLOOKUP(S675,Maths!$B$8:$Q$77,4,0)</f>
        <v>0</v>
      </c>
      <c r="H686" s="50">
        <f>VLOOKUP(S675,Maths!$B$8:$Q$77,5,0)</f>
        <v>0</v>
      </c>
      <c r="I686" s="50">
        <f>VLOOKUP(S675,Maths!$B$8:$Q$77,6,0)</f>
        <v>0</v>
      </c>
      <c r="J686" s="50">
        <f>VLOOKUP(S675,Maths!$B$8:$Q$77,7,0)</f>
        <v>0</v>
      </c>
      <c r="K686" s="50">
        <f>VLOOKUP(S675,Maths!$B$8:$Q$77,8,0)</f>
        <v>0</v>
      </c>
      <c r="L686" s="50">
        <f>VLOOKUP(S675,Maths!$B$8:$Q$77,9,0)</f>
        <v>0</v>
      </c>
      <c r="M686" s="50">
        <f>VLOOKUP(S675,Maths!$B$8:$Q$77,10,0)</f>
        <v>0</v>
      </c>
      <c r="N686" s="50">
        <f>VLOOKUP(S675,Maths!$B$8:$Q$77,11,0)</f>
        <v>0</v>
      </c>
      <c r="O686" s="50">
        <f>VLOOKUP(S675,Maths!$B$8:$Q$77,12,0)</f>
        <v>0</v>
      </c>
      <c r="P686" s="50">
        <f>VLOOKUP(S675,Maths!$B$8:$Q$77,13,0)</f>
        <v>0</v>
      </c>
      <c r="Q686" s="50">
        <f>VLOOKUP(S675,Maths!$B$8:$Q$77,14,0)</f>
        <v>0</v>
      </c>
      <c r="R686" s="79">
        <f>VLOOKUP(S675,Maths!$B$8:$Q$77,15,0)</f>
        <v>0</v>
      </c>
      <c r="S686" s="50">
        <f>VLOOKUP(S675,Maths!$B$8:$Q$77,16,0)</f>
        <v>0</v>
      </c>
    </row>
    <row r="687" spans="2:25" ht="27.9" customHeight="1">
      <c r="B687" s="359">
        <v>5</v>
      </c>
      <c r="C687" s="361" t="s">
        <v>6</v>
      </c>
      <c r="D687" s="39" t="s">
        <v>63</v>
      </c>
      <c r="E687" s="80"/>
      <c r="F687" s="78">
        <f>Sci!D$7</f>
        <v>15</v>
      </c>
      <c r="G687" s="78">
        <f>Sci!E$7</f>
        <v>15</v>
      </c>
      <c r="H687" s="78">
        <f>Sci!F$7</f>
        <v>15</v>
      </c>
      <c r="I687" s="78">
        <f>Sci!G$7</f>
        <v>0</v>
      </c>
      <c r="J687" s="78">
        <f>Sci!H$7</f>
        <v>15</v>
      </c>
      <c r="K687" s="78">
        <f>Sci!I$7</f>
        <v>10</v>
      </c>
      <c r="L687" s="78">
        <f>Sci!J$7</f>
        <v>0</v>
      </c>
      <c r="M687" s="78">
        <f>Sci!K$7</f>
        <v>70</v>
      </c>
      <c r="N687" s="78">
        <f>Sci!L$7</f>
        <v>5</v>
      </c>
      <c r="O687" s="78">
        <f>Sci!M$7</f>
        <v>5</v>
      </c>
      <c r="P687" s="78">
        <f>Sci!N$7</f>
        <v>20</v>
      </c>
      <c r="Q687" s="78">
        <f>Sci!O$7</f>
        <v>30</v>
      </c>
      <c r="R687" s="78">
        <f>Sci!P$7</f>
        <v>100</v>
      </c>
      <c r="S687" s="78">
        <f>Sci!Q$7</f>
        <v>0</v>
      </c>
    </row>
    <row r="688" spans="2:25" ht="27.9" customHeight="1" thickBot="1">
      <c r="B688" s="360"/>
      <c r="C688" s="362"/>
      <c r="D688" s="40" t="s">
        <v>64</v>
      </c>
      <c r="E688" s="81"/>
      <c r="F688" s="50">
        <f>VLOOKUP(S675,Sci!$B$8:$Q$77,3,0)</f>
        <v>0</v>
      </c>
      <c r="G688" s="50">
        <f>VLOOKUP(S675,Sci!$B$8:$Q$77,4,0)</f>
        <v>0</v>
      </c>
      <c r="H688" s="50">
        <f>VLOOKUP(S675,Sci!$B$8:$Q$77,5,0)</f>
        <v>0</v>
      </c>
      <c r="I688" s="50">
        <f>VLOOKUP(S675,Sci!$B$8:$Q$77,6,0)</f>
        <v>0</v>
      </c>
      <c r="J688" s="50">
        <f>VLOOKUP(S675,Sci!$B$8:$Q$77,7,0)</f>
        <v>0</v>
      </c>
      <c r="K688" s="50">
        <f>VLOOKUP(S675,Sci!$B$8:$Q$77,8,0)</f>
        <v>0</v>
      </c>
      <c r="L688" s="50">
        <f>VLOOKUP(S675,Sci!$B$8:$Q$77,9,0)</f>
        <v>0</v>
      </c>
      <c r="M688" s="50">
        <f>VLOOKUP(S675,Sci!$B$8:$Q$77,10,0)</f>
        <v>0</v>
      </c>
      <c r="N688" s="50">
        <f>VLOOKUP(S675,Sci!$B$8:$Q$77,11,0)</f>
        <v>0</v>
      </c>
      <c r="O688" s="50">
        <f>VLOOKUP(S675,Sci!$B$8:$Q$77,12,0)</f>
        <v>0</v>
      </c>
      <c r="P688" s="50">
        <f>VLOOKUP(S675,Sci!$B$8:$Q$77,13,0)</f>
        <v>0</v>
      </c>
      <c r="Q688" s="50">
        <f>VLOOKUP(S675,Sci!$B$8:$Q$77,14,0)</f>
        <v>0</v>
      </c>
      <c r="R688" s="79">
        <f>VLOOKUP(S675,Sci!$B$8:$Q$77,15,0)</f>
        <v>0</v>
      </c>
      <c r="S688" s="50">
        <f>VLOOKUP(S675,Sci!$B$8:$Q$77,16,0)</f>
        <v>0</v>
      </c>
    </row>
    <row r="689" spans="2:25" ht="27.9" customHeight="1">
      <c r="B689" s="359">
        <v>6</v>
      </c>
      <c r="C689" s="361" t="s">
        <v>7</v>
      </c>
      <c r="D689" s="39" t="s">
        <v>63</v>
      </c>
      <c r="E689" s="80"/>
      <c r="F689" s="78">
        <f>Sco!D$7</f>
        <v>15</v>
      </c>
      <c r="G689" s="78">
        <f>Sco!E$7</f>
        <v>15</v>
      </c>
      <c r="H689" s="78">
        <f>Sco!F$7</f>
        <v>15</v>
      </c>
      <c r="I689" s="78">
        <f>Sco!G$7</f>
        <v>0</v>
      </c>
      <c r="J689" s="78">
        <f>Sco!H$7</f>
        <v>15</v>
      </c>
      <c r="K689" s="78">
        <f>Sco!I$7</f>
        <v>10</v>
      </c>
      <c r="L689" s="78">
        <f>Sco!J$7</f>
        <v>0</v>
      </c>
      <c r="M689" s="78">
        <f>Sco!K$7</f>
        <v>70</v>
      </c>
      <c r="N689" s="78">
        <f>Sco!L$7</f>
        <v>5</v>
      </c>
      <c r="O689" s="78">
        <f>Sco!M$7</f>
        <v>5</v>
      </c>
      <c r="P689" s="78">
        <f>Sco!N$7</f>
        <v>20</v>
      </c>
      <c r="Q689" s="78">
        <f>Sco!O$7</f>
        <v>30</v>
      </c>
      <c r="R689" s="78">
        <f>Sco!P$7</f>
        <v>100</v>
      </c>
      <c r="S689" s="78">
        <f>Sco!Q$7</f>
        <v>0</v>
      </c>
      <c r="V689" s="68"/>
      <c r="W689" s="68"/>
      <c r="X689" s="68"/>
      <c r="Y689" s="68"/>
    </row>
    <row r="690" spans="2:25" ht="27.9" customHeight="1" thickBot="1">
      <c r="B690" s="360"/>
      <c r="C690" s="362"/>
      <c r="D690" s="40" t="s">
        <v>64</v>
      </c>
      <c r="E690" s="81"/>
      <c r="F690" s="50">
        <f>VLOOKUP(S675,Sco!$B$8:$Q$77,3,0)</f>
        <v>0</v>
      </c>
      <c r="G690" s="50">
        <f>VLOOKUP(S675,Sco!$B$8:$Q$77,4,0)</f>
        <v>0</v>
      </c>
      <c r="H690" s="50">
        <f>VLOOKUP(S675,Sco!$B$8:$Q$77,5,0)</f>
        <v>0</v>
      </c>
      <c r="I690" s="50">
        <f>VLOOKUP(S675,Sco!$B$8:$Q$77,6,0)</f>
        <v>0</v>
      </c>
      <c r="J690" s="50">
        <f>VLOOKUP(S675,Sco!$B$8:$Q$77,7,0)</f>
        <v>0</v>
      </c>
      <c r="K690" s="50">
        <f>VLOOKUP(S675,Sco!$B$8:$Q$77,8,0)</f>
        <v>0</v>
      </c>
      <c r="L690" s="50">
        <f>VLOOKUP(S675,Sco!$B$8:$Q$77,9,0)</f>
        <v>0</v>
      </c>
      <c r="M690" s="50">
        <f>VLOOKUP(S675,Sco!$B$8:$Q$77,10,0)</f>
        <v>0</v>
      </c>
      <c r="N690" s="50">
        <f>VLOOKUP(S675,Sco!$B$8:$Q$77,11,0)</f>
        <v>0</v>
      </c>
      <c r="O690" s="50">
        <f>VLOOKUP(S675,Sco!$B$8:$Q$77,12,0)</f>
        <v>0</v>
      </c>
      <c r="P690" s="50">
        <f>VLOOKUP(S675,Sco!$B$8:$Q$77,13,0)</f>
        <v>0</v>
      </c>
      <c r="Q690" s="50">
        <f>VLOOKUP(S675,Sco!$B$8:$Q$77,14,0)</f>
        <v>0</v>
      </c>
      <c r="R690" s="79">
        <f>VLOOKUP(S675,Sco!$B$8:$Q$77,15,0)</f>
        <v>0</v>
      </c>
      <c r="S690" s="50">
        <f>VLOOKUP(S675,Sco!$B$8:$Q$77,16,0)</f>
        <v>0</v>
      </c>
      <c r="V690" s="68"/>
      <c r="W690" s="68"/>
      <c r="X690" s="68"/>
      <c r="Y690" s="68"/>
    </row>
    <row r="691" spans="2:25" ht="27.9" customHeight="1">
      <c r="B691" s="359">
        <v>7</v>
      </c>
      <c r="C691" s="361" t="s">
        <v>8</v>
      </c>
      <c r="D691" s="39" t="s">
        <v>63</v>
      </c>
      <c r="E691" s="80"/>
      <c r="F691" s="78">
        <f>Kala!D$7</f>
        <v>20</v>
      </c>
      <c r="G691" s="78">
        <f>Kala!E$7</f>
        <v>40</v>
      </c>
      <c r="H691" s="78">
        <f>Kala!F$7</f>
        <v>20</v>
      </c>
      <c r="I691" s="78">
        <f>Kala!G$7</f>
        <v>0</v>
      </c>
      <c r="J691" s="78">
        <f>Kala!H$7</f>
        <v>0</v>
      </c>
      <c r="K691" s="78">
        <f>Kala!I$7</f>
        <v>20</v>
      </c>
      <c r="L691" s="78">
        <f>Kala!J$7</f>
        <v>0</v>
      </c>
      <c r="M691" s="78">
        <f>Kala!K$7</f>
        <v>100</v>
      </c>
      <c r="N691" s="363"/>
      <c r="O691" s="364"/>
      <c r="P691" s="364"/>
      <c r="Q691" s="365"/>
      <c r="R691" s="82">
        <f t="shared" ref="R691:R696" si="24">M691</f>
        <v>100</v>
      </c>
      <c r="S691" s="83"/>
      <c r="V691" s="68"/>
      <c r="W691" s="68"/>
      <c r="X691" s="68"/>
      <c r="Y691" s="68"/>
    </row>
    <row r="692" spans="2:25" ht="27.9" customHeight="1" thickBot="1">
      <c r="B692" s="360"/>
      <c r="C692" s="362"/>
      <c r="D692" s="40" t="s">
        <v>64</v>
      </c>
      <c r="E692" s="81"/>
      <c r="F692" s="50">
        <f>VLOOKUP(S675,Kala!$B$8:$Q$77,3,0)</f>
        <v>0</v>
      </c>
      <c r="G692" s="50">
        <f>VLOOKUP(S675,Kala!$B$8:$Q$77,4,0)</f>
        <v>0</v>
      </c>
      <c r="H692" s="50">
        <f>VLOOKUP(S675,Kala!$B$8:$Q$77,5,0)</f>
        <v>0</v>
      </c>
      <c r="I692" s="50">
        <f>VLOOKUP(S675,Kala!$B$8:$Q$77,6,0)</f>
        <v>0</v>
      </c>
      <c r="J692" s="50">
        <f>VLOOKUP(S675,Kala!$B$8:$Q$77,7,0)</f>
        <v>0</v>
      </c>
      <c r="K692" s="50">
        <f>VLOOKUP(S675,Kala!$B$8:$Q$77,8,0)</f>
        <v>0</v>
      </c>
      <c r="L692" s="50">
        <f>VLOOKUP(S675,Kala!$B$8:$Q$77,9,0)</f>
        <v>0</v>
      </c>
      <c r="M692" s="50">
        <f>VLOOKUP(S675,Kala!$B$8:$Q$77,10,0)</f>
        <v>0</v>
      </c>
      <c r="N692" s="366"/>
      <c r="O692" s="367"/>
      <c r="P692" s="367"/>
      <c r="Q692" s="368"/>
      <c r="R692" s="84">
        <f t="shared" si="24"/>
        <v>0</v>
      </c>
      <c r="S692" s="85" t="str">
        <f>IF(R692&gt;=91,"अ१",IF(R692&gt;=81,"अ२",IF(R692&gt;=71,"ब१",IF(R692&gt;=61,"ब२",IF(R692&gt;=51,"क१",IF(R692&gt;=41,"क२",IF(R692&gt;=33,"ड",IF(R692&gt;=21,"ई१",IF(R692&gt;=1,"ई२","")))))))))</f>
        <v/>
      </c>
      <c r="V692" s="68"/>
      <c r="W692" s="68"/>
      <c r="X692" s="68"/>
      <c r="Y692" s="68"/>
    </row>
    <row r="693" spans="2:25" ht="27.9" customHeight="1">
      <c r="B693" s="359">
        <v>8</v>
      </c>
      <c r="C693" s="361" t="s">
        <v>9</v>
      </c>
      <c r="D693" s="39" t="s">
        <v>63</v>
      </c>
      <c r="E693" s="80"/>
      <c r="F693" s="78">
        <f>Karya!D$7</f>
        <v>20</v>
      </c>
      <c r="G693" s="78">
        <f>Karya!E$7</f>
        <v>40</v>
      </c>
      <c r="H693" s="78">
        <f>Karya!F$7</f>
        <v>20</v>
      </c>
      <c r="I693" s="78">
        <f>Karya!G$7</f>
        <v>0</v>
      </c>
      <c r="J693" s="78">
        <f>Karya!H$7</f>
        <v>0</v>
      </c>
      <c r="K693" s="78">
        <f>Karya!I$7</f>
        <v>20</v>
      </c>
      <c r="L693" s="78">
        <f>Karya!J$7</f>
        <v>0</v>
      </c>
      <c r="M693" s="78">
        <f>Karya!K$7</f>
        <v>100</v>
      </c>
      <c r="N693" s="363"/>
      <c r="O693" s="364"/>
      <c r="P693" s="364"/>
      <c r="Q693" s="365"/>
      <c r="R693" s="82">
        <f t="shared" si="24"/>
        <v>100</v>
      </c>
      <c r="S693" s="83"/>
      <c r="V693" s="68"/>
      <c r="W693" s="68"/>
      <c r="X693" s="68"/>
      <c r="Y693" s="68"/>
    </row>
    <row r="694" spans="2:25" ht="27.9" customHeight="1" thickBot="1">
      <c r="B694" s="360"/>
      <c r="C694" s="362"/>
      <c r="D694" s="40" t="s">
        <v>64</v>
      </c>
      <c r="E694" s="81"/>
      <c r="F694" s="50">
        <f>VLOOKUP(S675,Karya!$B$8:$Q$77,3,0)</f>
        <v>0</v>
      </c>
      <c r="G694" s="50">
        <f>VLOOKUP(S675,Karya!$B$8:$Q$77,4,0)</f>
        <v>0</v>
      </c>
      <c r="H694" s="50">
        <f>VLOOKUP(S675,Karya!$B$8:$Q$77,5,0)</f>
        <v>0</v>
      </c>
      <c r="I694" s="50">
        <f>VLOOKUP(S675,Karya!$B$8:$Q$77,6,0)</f>
        <v>0</v>
      </c>
      <c r="J694" s="50">
        <f>VLOOKUP(S675,Karya!$B$8:$Q$77,7,0)</f>
        <v>0</v>
      </c>
      <c r="K694" s="50">
        <f>VLOOKUP(S675,Karya!$B$8:$Q$77,8,0)</f>
        <v>0</v>
      </c>
      <c r="L694" s="50">
        <f>VLOOKUP(S675,Karya!$B$8:$Q$77,9,0)</f>
        <v>0</v>
      </c>
      <c r="M694" s="50">
        <f>VLOOKUP(S675,Karya!$B$8:$Q$77,10,0)</f>
        <v>0</v>
      </c>
      <c r="N694" s="366"/>
      <c r="O694" s="367"/>
      <c r="P694" s="367"/>
      <c r="Q694" s="368"/>
      <c r="R694" s="84">
        <f t="shared" si="24"/>
        <v>0</v>
      </c>
      <c r="S694" s="85" t="str">
        <f>IF(R694&gt;=91,"अ१",IF(R694&gt;=81,"अ२",IF(R694&gt;=71,"ब१",IF(R694&gt;=61,"ब२",IF(R694&gt;=51,"क१",IF(R694&gt;=41,"क२",IF(R694&gt;=33,"ड",IF(R694&gt;=21,"ई१",IF(R694&gt;=1,"ई२","")))))))))</f>
        <v/>
      </c>
      <c r="V694" s="68"/>
      <c r="W694" s="68"/>
      <c r="X694" s="68"/>
      <c r="Y694" s="68"/>
    </row>
    <row r="695" spans="2:25" ht="27.9" customHeight="1">
      <c r="B695" s="359">
        <v>9</v>
      </c>
      <c r="C695" s="361" t="s">
        <v>10</v>
      </c>
      <c r="D695" s="39" t="s">
        <v>63</v>
      </c>
      <c r="E695" s="80"/>
      <c r="F695" s="78">
        <f>Shashi!D$7</f>
        <v>20</v>
      </c>
      <c r="G695" s="78">
        <f>Shashi!E$7</f>
        <v>40</v>
      </c>
      <c r="H695" s="78">
        <f>Shashi!F$7</f>
        <v>20</v>
      </c>
      <c r="I695" s="78">
        <f>Shashi!G$7</f>
        <v>0</v>
      </c>
      <c r="J695" s="78">
        <f>Shashi!H$7</f>
        <v>0</v>
      </c>
      <c r="K695" s="78">
        <f>Shashi!I$7</f>
        <v>20</v>
      </c>
      <c r="L695" s="78">
        <f>Shashi!J$7</f>
        <v>0</v>
      </c>
      <c r="M695" s="78">
        <f>Shashi!K$7</f>
        <v>100</v>
      </c>
      <c r="N695" s="363"/>
      <c r="O695" s="364"/>
      <c r="P695" s="364"/>
      <c r="Q695" s="365"/>
      <c r="R695" s="82">
        <f t="shared" si="24"/>
        <v>100</v>
      </c>
      <c r="S695" s="83"/>
      <c r="V695" s="68"/>
      <c r="W695" s="68"/>
      <c r="X695" s="68"/>
      <c r="Y695" s="68"/>
    </row>
    <row r="696" spans="2:25" ht="27.9" customHeight="1" thickBot="1">
      <c r="B696" s="360"/>
      <c r="C696" s="362"/>
      <c r="D696" s="40" t="s">
        <v>64</v>
      </c>
      <c r="E696" s="81"/>
      <c r="F696" s="50">
        <f>VLOOKUP(S675,Shashi!$B$8:$Q$77,3,0)</f>
        <v>0</v>
      </c>
      <c r="G696" s="50">
        <f>VLOOKUP(S675,Shashi!$B$8:$Q$77,4,0)</f>
        <v>0</v>
      </c>
      <c r="H696" s="50">
        <f>VLOOKUP(S675,Shashi!$B$8:$Q$77,5,0)</f>
        <v>0</v>
      </c>
      <c r="I696" s="50">
        <f>VLOOKUP(S675,Shashi!$B$8:$Q$77,6,0)</f>
        <v>0</v>
      </c>
      <c r="J696" s="50">
        <f>VLOOKUP(S675,Shashi!$B$8:$Q$77,7,0)</f>
        <v>0</v>
      </c>
      <c r="K696" s="50">
        <f>VLOOKUP(S675,Shashi!$B$8:$Q$77,8,0)</f>
        <v>0</v>
      </c>
      <c r="L696" s="50">
        <f>VLOOKUP(S675,Shashi!$B$8:$Q$77,9,0)</f>
        <v>0</v>
      </c>
      <c r="M696" s="50">
        <f>VLOOKUP(S675,Shashi!$B$8:$Q$77,10,0)</f>
        <v>0</v>
      </c>
      <c r="N696" s="366"/>
      <c r="O696" s="367"/>
      <c r="P696" s="367"/>
      <c r="Q696" s="368"/>
      <c r="R696" s="84">
        <f t="shared" si="24"/>
        <v>0</v>
      </c>
      <c r="S696" s="85" t="str">
        <f>IF(R696&gt;=91,"अ१",IF(R696&gt;=81,"अ२",IF(R696&gt;=71,"ब१",IF(R696&gt;=61,"ब२",IF(R696&gt;=51,"क१",IF(R696&gt;=41,"क२",IF(R696&gt;=33,"ड",IF(R696&gt;=21,"ई१",IF(R696&gt;=1,"ई२","")))))))))</f>
        <v/>
      </c>
      <c r="V696" s="68"/>
      <c r="W696" s="68"/>
      <c r="X696" s="68"/>
      <c r="Y696" s="68"/>
    </row>
    <row r="697" spans="2:25" ht="27.9" customHeight="1" thickBot="1">
      <c r="B697" s="369"/>
      <c r="C697" s="370"/>
      <c r="D697" s="370"/>
      <c r="E697" s="370"/>
      <c r="F697" s="370"/>
      <c r="G697" s="370"/>
      <c r="H697" s="370"/>
      <c r="I697" s="370"/>
      <c r="J697" s="370"/>
      <c r="K697" s="370"/>
      <c r="L697" s="370"/>
      <c r="M697" s="370"/>
      <c r="N697" s="370"/>
      <c r="O697" s="370"/>
      <c r="P697" s="370"/>
      <c r="Q697" s="370"/>
      <c r="R697" s="370"/>
      <c r="S697" s="371"/>
      <c r="V697" s="68"/>
      <c r="W697" s="68"/>
      <c r="X697" s="68"/>
      <c r="Y697" s="68"/>
    </row>
    <row r="698" spans="2:25" ht="27.9" customHeight="1">
      <c r="B698" s="41"/>
      <c r="C698" s="42"/>
      <c r="D698" s="43"/>
      <c r="N698" s="45"/>
      <c r="O698" s="45"/>
      <c r="P698" s="45"/>
      <c r="Q698" s="45"/>
      <c r="S698" s="46"/>
      <c r="V698" s="68"/>
      <c r="W698" s="68"/>
      <c r="X698" s="68"/>
      <c r="Y698" s="68"/>
    </row>
    <row r="699" spans="2:25" ht="27.9" customHeight="1">
      <c r="B699" s="372" t="s">
        <v>66</v>
      </c>
      <c r="C699" s="373"/>
      <c r="D699" s="373"/>
      <c r="E699" s="373"/>
      <c r="F699" s="373"/>
      <c r="G699" s="374" t="s">
        <v>67</v>
      </c>
      <c r="H699" s="374"/>
      <c r="I699" s="374"/>
      <c r="J699" s="374"/>
      <c r="K699" s="374"/>
      <c r="L699" s="374"/>
      <c r="M699" s="374"/>
      <c r="N699" s="375" t="s">
        <v>68</v>
      </c>
      <c r="O699" s="375"/>
      <c r="P699" s="375"/>
      <c r="Q699" s="375"/>
      <c r="R699" s="375"/>
      <c r="S699" s="376"/>
      <c r="V699" s="68"/>
      <c r="W699" s="68"/>
      <c r="X699" s="68"/>
      <c r="Y699" s="68"/>
    </row>
    <row r="700" spans="2:25" ht="27.9" customHeight="1" thickBot="1">
      <c r="B700" s="377" t="str">
        <f>students!$G$4</f>
        <v xml:space="preserve">श्री. सागर दत्तात्रय शिंदे </v>
      </c>
      <c r="C700" s="378"/>
      <c r="D700" s="378"/>
      <c r="E700" s="378"/>
      <c r="F700" s="378"/>
      <c r="G700" s="379"/>
      <c r="H700" s="379"/>
      <c r="I700" s="379"/>
      <c r="J700" s="379"/>
      <c r="K700" s="379"/>
      <c r="L700" s="379"/>
      <c r="M700" s="379"/>
      <c r="N700" s="380"/>
      <c r="O700" s="380"/>
      <c r="P700" s="380"/>
      <c r="Q700" s="380"/>
      <c r="R700" s="380"/>
      <c r="S700" s="381"/>
      <c r="V700" s="68"/>
      <c r="W700" s="68"/>
      <c r="X700" s="68"/>
      <c r="Y700" s="68"/>
    </row>
    <row r="701" spans="2:25" ht="26.25" customHeight="1">
      <c r="B701" s="402" t="s">
        <v>718</v>
      </c>
      <c r="C701" s="402"/>
      <c r="D701" s="402"/>
      <c r="E701" s="402"/>
      <c r="F701" s="402"/>
      <c r="G701" s="402"/>
      <c r="H701" s="402"/>
      <c r="I701" s="402"/>
      <c r="J701" s="402"/>
      <c r="K701" s="402"/>
      <c r="L701" s="402"/>
      <c r="M701" s="402"/>
      <c r="N701" s="402"/>
      <c r="O701" s="402"/>
      <c r="P701" s="402"/>
      <c r="Q701" s="402"/>
      <c r="R701" s="402"/>
      <c r="S701" s="402"/>
      <c r="V701" s="68"/>
      <c r="W701" s="68"/>
      <c r="X701" s="68"/>
      <c r="Y701" s="68"/>
    </row>
    <row r="702" spans="2:25" ht="24.75" customHeight="1" thickBot="1">
      <c r="B702" s="403" t="s">
        <v>52</v>
      </c>
      <c r="C702" s="403"/>
      <c r="D702" s="403"/>
      <c r="E702" s="404">
        <f>VLOOKUP(S703,students!$B$8:$D$57,3,0)</f>
        <v>0</v>
      </c>
      <c r="F702" s="405"/>
      <c r="G702" s="405"/>
      <c r="H702" s="405"/>
      <c r="I702" s="405"/>
      <c r="J702" s="405"/>
      <c r="K702" s="405"/>
      <c r="L702" s="405"/>
      <c r="M702" s="405"/>
      <c r="N702" s="405"/>
      <c r="O702" s="405"/>
      <c r="P702" s="406" t="s">
        <v>28</v>
      </c>
      <c r="Q702" s="406"/>
      <c r="R702" s="406" t="str">
        <f>students!$M$2</f>
        <v>पहिली</v>
      </c>
      <c r="S702" s="406"/>
      <c r="V702" s="68"/>
      <c r="W702" s="68"/>
      <c r="X702" s="68"/>
      <c r="Y702" s="68"/>
    </row>
    <row r="703" spans="2:25" ht="19.5" customHeight="1" thickBot="1">
      <c r="B703" s="407"/>
      <c r="C703" s="407"/>
      <c r="D703" s="408"/>
      <c r="E703" s="408"/>
      <c r="F703" s="47"/>
      <c r="G703" s="47"/>
      <c r="H703" s="409" t="s">
        <v>33</v>
      </c>
      <c r="I703" s="409"/>
      <c r="J703" s="409"/>
      <c r="K703" s="409"/>
      <c r="L703" s="409"/>
      <c r="M703" s="405">
        <f>[3]students!Y702</f>
        <v>0</v>
      </c>
      <c r="N703" s="405"/>
      <c r="O703" s="405"/>
      <c r="P703" s="406" t="s">
        <v>53</v>
      </c>
      <c r="Q703" s="406"/>
      <c r="R703" s="406"/>
      <c r="S703" s="77">
        <v>26</v>
      </c>
      <c r="V703" s="68"/>
      <c r="W703" s="68"/>
      <c r="X703" s="68"/>
      <c r="Y703" s="68"/>
    </row>
    <row r="704" spans="2:25" ht="21" customHeight="1">
      <c r="B704" s="382" t="s">
        <v>37</v>
      </c>
      <c r="C704" s="361" t="s">
        <v>54</v>
      </c>
      <c r="D704" s="361"/>
      <c r="E704" s="385" t="s">
        <v>55</v>
      </c>
      <c r="F704" s="386"/>
      <c r="G704" s="386"/>
      <c r="H704" s="386"/>
      <c r="I704" s="386"/>
      <c r="J704" s="386"/>
      <c r="K704" s="386"/>
      <c r="L704" s="386"/>
      <c r="M704" s="387"/>
      <c r="N704" s="388" t="s">
        <v>56</v>
      </c>
      <c r="O704" s="389"/>
      <c r="P704" s="389"/>
      <c r="Q704" s="390"/>
      <c r="R704" s="394" t="s">
        <v>69</v>
      </c>
      <c r="S704" s="397" t="s">
        <v>57</v>
      </c>
      <c r="V704" s="68"/>
      <c r="W704" s="68"/>
      <c r="X704" s="68"/>
      <c r="Y704" s="68"/>
    </row>
    <row r="705" spans="2:25" s="1" customFormat="1" ht="73.5" customHeight="1">
      <c r="B705" s="383"/>
      <c r="C705" s="384"/>
      <c r="D705" s="384"/>
      <c r="E705" s="48" t="s">
        <v>58</v>
      </c>
      <c r="F705" s="48" t="s">
        <v>15</v>
      </c>
      <c r="G705" s="48" t="s">
        <v>59</v>
      </c>
      <c r="H705" s="48" t="s">
        <v>17</v>
      </c>
      <c r="I705" s="48" t="s">
        <v>18</v>
      </c>
      <c r="J705" s="48" t="s">
        <v>19</v>
      </c>
      <c r="K705" s="48" t="s">
        <v>20</v>
      </c>
      <c r="L705" s="48" t="s">
        <v>21</v>
      </c>
      <c r="M705" s="49"/>
      <c r="N705" s="391"/>
      <c r="O705" s="392"/>
      <c r="P705" s="392"/>
      <c r="Q705" s="393"/>
      <c r="R705" s="395"/>
      <c r="S705" s="398"/>
      <c r="V705" s="68"/>
      <c r="W705" s="68"/>
      <c r="X705" s="68"/>
      <c r="Y705" s="68"/>
    </row>
    <row r="706" spans="2:25" ht="27.9" customHeight="1" thickBot="1">
      <c r="B706" s="5"/>
      <c r="C706" s="400" t="s">
        <v>60</v>
      </c>
      <c r="D706" s="401"/>
      <c r="E706" s="51">
        <v>1</v>
      </c>
      <c r="F706" s="51">
        <v>2</v>
      </c>
      <c r="G706" s="51">
        <v>3</v>
      </c>
      <c r="H706" s="51">
        <v>4</v>
      </c>
      <c r="I706" s="51">
        <v>5</v>
      </c>
      <c r="J706" s="51">
        <v>6</v>
      </c>
      <c r="K706" s="51">
        <v>7</v>
      </c>
      <c r="L706" s="51">
        <v>8</v>
      </c>
      <c r="M706" s="50" t="s">
        <v>22</v>
      </c>
      <c r="N706" s="50" t="s">
        <v>23</v>
      </c>
      <c r="O706" s="50" t="s">
        <v>61</v>
      </c>
      <c r="P706" s="50" t="s">
        <v>25</v>
      </c>
      <c r="Q706" s="50" t="s">
        <v>62</v>
      </c>
      <c r="R706" s="396"/>
      <c r="S706" s="399"/>
      <c r="V706" s="68"/>
      <c r="W706" s="68"/>
      <c r="X706" s="68"/>
      <c r="Y706" s="68"/>
    </row>
    <row r="707" spans="2:25" ht="27.9" customHeight="1">
      <c r="B707" s="359">
        <v>1</v>
      </c>
      <c r="C707" s="361" t="s">
        <v>2</v>
      </c>
      <c r="D707" s="39" t="s">
        <v>63</v>
      </c>
      <c r="E707" s="80"/>
      <c r="F707" s="78">
        <f>Marathi!D$7</f>
        <v>15</v>
      </c>
      <c r="G707" s="78">
        <f>Marathi!E$7</f>
        <v>15</v>
      </c>
      <c r="H707" s="78">
        <f>Marathi!F$7</f>
        <v>15</v>
      </c>
      <c r="I707" s="78">
        <f>Marathi!G$7</f>
        <v>0</v>
      </c>
      <c r="J707" s="78">
        <f>Marathi!H$7</f>
        <v>15</v>
      </c>
      <c r="K707" s="78">
        <f>Marathi!I$7</f>
        <v>10</v>
      </c>
      <c r="L707" s="78">
        <f>Marathi!J$7</f>
        <v>0</v>
      </c>
      <c r="M707" s="78">
        <f>Marathi!K$7</f>
        <v>70</v>
      </c>
      <c r="N707" s="78">
        <f>Marathi!L$7</f>
        <v>5</v>
      </c>
      <c r="O707" s="78">
        <f>Marathi!M$7</f>
        <v>5</v>
      </c>
      <c r="P707" s="78">
        <f>Marathi!N$7</f>
        <v>20</v>
      </c>
      <c r="Q707" s="78">
        <f>Marathi!O$7</f>
        <v>30</v>
      </c>
      <c r="R707" s="78">
        <f>Marathi!P$7</f>
        <v>100</v>
      </c>
      <c r="S707" s="78">
        <f>Marathi!Q$7</f>
        <v>0</v>
      </c>
      <c r="V707" s="68"/>
      <c r="W707" s="68"/>
      <c r="X707" s="68"/>
      <c r="Y707" s="68"/>
    </row>
    <row r="708" spans="2:25" ht="27.9" customHeight="1" thickBot="1">
      <c r="B708" s="360"/>
      <c r="C708" s="362"/>
      <c r="D708" s="40" t="s">
        <v>64</v>
      </c>
      <c r="E708" s="81"/>
      <c r="F708" s="50">
        <f>VLOOKUP(S703,Marathi!$B$8:$Q$77,3,0)</f>
        <v>0</v>
      </c>
      <c r="G708" s="50">
        <f>VLOOKUP(S703,Marathi!$B$8:$Q$77,4,0)</f>
        <v>0</v>
      </c>
      <c r="H708" s="50">
        <f>VLOOKUP(S703,Marathi!$B$8:$Q$77,5,0)</f>
        <v>0</v>
      </c>
      <c r="I708" s="50">
        <f>VLOOKUP(S703,Marathi!$B$8:$Q$77,6,0)</f>
        <v>0</v>
      </c>
      <c r="J708" s="50">
        <f>VLOOKUP(S703,Marathi!$B$8:$Q$77,7,0)</f>
        <v>0</v>
      </c>
      <c r="K708" s="50">
        <f>VLOOKUP(S703,Marathi!$B$8:$Q$77,8,0)</f>
        <v>0</v>
      </c>
      <c r="L708" s="50">
        <f>VLOOKUP(S703,Marathi!$B$8:$Q$77,9,0)</f>
        <v>0</v>
      </c>
      <c r="M708" s="50">
        <f>VLOOKUP(S703,Marathi!$B$8:$Q$77,10,0)</f>
        <v>0</v>
      </c>
      <c r="N708" s="50">
        <f>VLOOKUP(S703,Marathi!$B$8:$Q$77,11,0)</f>
        <v>0</v>
      </c>
      <c r="O708" s="50">
        <f>VLOOKUP(S703,Marathi!$B$8:$Q$77,12,0)</f>
        <v>0</v>
      </c>
      <c r="P708" s="50">
        <f>VLOOKUP(S703,Marathi!$B$8:$Q$77,13,0)</f>
        <v>0</v>
      </c>
      <c r="Q708" s="50">
        <f>VLOOKUP(S703,Marathi!$B$8:$Q$77,14,0)</f>
        <v>0</v>
      </c>
      <c r="R708" s="79">
        <f>VLOOKUP(S703,Marathi!$B$8:$Q$77,15,0)</f>
        <v>0</v>
      </c>
      <c r="S708" s="79">
        <f>VLOOKUP(S703,Marathi!$B$8:$Q$77,16,0)</f>
        <v>0</v>
      </c>
      <c r="V708" s="68"/>
      <c r="W708" s="68"/>
      <c r="X708" s="68"/>
      <c r="Y708" s="68"/>
    </row>
    <row r="709" spans="2:25" ht="27.9" customHeight="1">
      <c r="B709" s="359">
        <v>2</v>
      </c>
      <c r="C709" s="361" t="s">
        <v>3</v>
      </c>
      <c r="D709" s="39" t="s">
        <v>63</v>
      </c>
      <c r="E709" s="80"/>
      <c r="F709" s="78">
        <f>Hindi!D$7</f>
        <v>15</v>
      </c>
      <c r="G709" s="78">
        <f>Hindi!E$7</f>
        <v>15</v>
      </c>
      <c r="H709" s="78">
        <f>Hindi!F$7</f>
        <v>15</v>
      </c>
      <c r="I709" s="78">
        <f>Hindi!G$7</f>
        <v>0</v>
      </c>
      <c r="J709" s="78">
        <f>Hindi!H$7</f>
        <v>15</v>
      </c>
      <c r="K709" s="78">
        <f>Hindi!I$7</f>
        <v>10</v>
      </c>
      <c r="L709" s="78">
        <f>Hindi!J$7</f>
        <v>0</v>
      </c>
      <c r="M709" s="78">
        <f>Hindi!K$7</f>
        <v>70</v>
      </c>
      <c r="N709" s="78">
        <f>Hindi!L$7</f>
        <v>5</v>
      </c>
      <c r="O709" s="78">
        <f>Hindi!M$7</f>
        <v>5</v>
      </c>
      <c r="P709" s="78">
        <f>Hindi!N$7</f>
        <v>20</v>
      </c>
      <c r="Q709" s="78">
        <f>Hindi!O$7</f>
        <v>30</v>
      </c>
      <c r="R709" s="78">
        <f>Hindi!P$7</f>
        <v>100</v>
      </c>
      <c r="S709" s="78">
        <f>Hindi!Q$7</f>
        <v>0</v>
      </c>
      <c r="V709" s="68"/>
      <c r="W709" s="68"/>
      <c r="X709" s="68"/>
      <c r="Y709" s="68"/>
    </row>
    <row r="710" spans="2:25" ht="27.9" customHeight="1" thickBot="1">
      <c r="B710" s="360"/>
      <c r="C710" s="362"/>
      <c r="D710" s="40" t="s">
        <v>64</v>
      </c>
      <c r="E710" s="81"/>
      <c r="F710" s="50">
        <f>VLOOKUP(S703,Hindi!$B$8:$Q$77,3,0)</f>
        <v>0</v>
      </c>
      <c r="G710" s="50">
        <f>VLOOKUP(S703,Hindi!$B$8:$Q$77,4,0)</f>
        <v>0</v>
      </c>
      <c r="H710" s="50">
        <f>VLOOKUP(S703,Hindi!$B$8:$Q$77,5,0)</f>
        <v>0</v>
      </c>
      <c r="I710" s="50">
        <f>VLOOKUP(S703,Hindi!$B$8:$Q$77,6,0)</f>
        <v>0</v>
      </c>
      <c r="J710" s="50">
        <f>VLOOKUP(S703,Hindi!$B$8:$Q$77,7,0)</f>
        <v>0</v>
      </c>
      <c r="K710" s="50">
        <f>VLOOKUP(S703,Hindi!$B$8:$Q$77,8,0)</f>
        <v>0</v>
      </c>
      <c r="L710" s="50">
        <f>VLOOKUP(S703,Hindi!$B$8:$Q$77,9,0)</f>
        <v>0</v>
      </c>
      <c r="M710" s="50">
        <f>VLOOKUP(S703,Hindi!$B$8:$Q$77,10,0)</f>
        <v>0</v>
      </c>
      <c r="N710" s="50">
        <f>VLOOKUP(S703,Hindi!$B$8:$Q$77,11,0)</f>
        <v>0</v>
      </c>
      <c r="O710" s="50">
        <f>VLOOKUP(S703,Hindi!$B$8:$Q$77,12,0)</f>
        <v>0</v>
      </c>
      <c r="P710" s="50">
        <f>VLOOKUP(S703,Hindi!$B$8:$Q$77,13,0)</f>
        <v>0</v>
      </c>
      <c r="Q710" s="50">
        <f>VLOOKUP(S703,Hindi!$B$8:$Q$77,14,0)</f>
        <v>0</v>
      </c>
      <c r="R710" s="79">
        <f>VLOOKUP(S703,Hindi!$B$8:$Q$77,15,0)</f>
        <v>0</v>
      </c>
      <c r="S710" s="50">
        <f>VLOOKUP(S703,Hindi!$B$8:$Q$77,16,0)</f>
        <v>0</v>
      </c>
      <c r="V710" s="68"/>
      <c r="W710" s="68"/>
      <c r="X710" s="68"/>
      <c r="Y710" s="68"/>
    </row>
    <row r="711" spans="2:25" ht="27.9" customHeight="1">
      <c r="B711" s="359">
        <v>3</v>
      </c>
      <c r="C711" s="361" t="s">
        <v>4</v>
      </c>
      <c r="D711" s="39" t="s">
        <v>63</v>
      </c>
      <c r="E711" s="80"/>
      <c r="F711" s="78">
        <f>English!D$7</f>
        <v>15</v>
      </c>
      <c r="G711" s="78">
        <f>English!E$7</f>
        <v>15</v>
      </c>
      <c r="H711" s="78">
        <f>English!F$7</f>
        <v>15</v>
      </c>
      <c r="I711" s="78">
        <f>English!G$7</f>
        <v>0</v>
      </c>
      <c r="J711" s="78">
        <f>English!H$7</f>
        <v>15</v>
      </c>
      <c r="K711" s="78">
        <f>English!I$7</f>
        <v>10</v>
      </c>
      <c r="L711" s="78">
        <f>English!J$7</f>
        <v>0</v>
      </c>
      <c r="M711" s="78">
        <f>English!K$7</f>
        <v>70</v>
      </c>
      <c r="N711" s="78">
        <f>English!L$7</f>
        <v>5</v>
      </c>
      <c r="O711" s="78">
        <f>English!M$7</f>
        <v>5</v>
      </c>
      <c r="P711" s="78">
        <f>English!N$7</f>
        <v>20</v>
      </c>
      <c r="Q711" s="78">
        <f>English!O$7</f>
        <v>30</v>
      </c>
      <c r="R711" s="78">
        <f>English!P$7</f>
        <v>100</v>
      </c>
      <c r="S711" s="78">
        <f>English!Q$7</f>
        <v>0</v>
      </c>
      <c r="V711" s="68"/>
      <c r="W711" s="68"/>
      <c r="X711" s="68"/>
      <c r="Y711" s="68"/>
    </row>
    <row r="712" spans="2:25" ht="27.9" customHeight="1" thickBot="1">
      <c r="B712" s="360"/>
      <c r="C712" s="362"/>
      <c r="D712" s="40" t="s">
        <v>64</v>
      </c>
      <c r="E712" s="81"/>
      <c r="F712" s="50">
        <f>VLOOKUP(S703,English!$B$8:$Q$77,3,0)</f>
        <v>0</v>
      </c>
      <c r="G712" s="50">
        <f>VLOOKUP(S703,English!$B$8:$Q$77,4,0)</f>
        <v>0</v>
      </c>
      <c r="H712" s="50">
        <f>VLOOKUP(S703,English!$B$8:$Q$77,5,0)</f>
        <v>0</v>
      </c>
      <c r="I712" s="50">
        <f>VLOOKUP(S703,English!$B$8:$Q$77,6,0)</f>
        <v>0</v>
      </c>
      <c r="J712" s="50">
        <f>VLOOKUP(S703,English!$B$8:$Q$77,7,0)</f>
        <v>0</v>
      </c>
      <c r="K712" s="50">
        <f>VLOOKUP(S703,English!$B$8:$Q$77,8,0)</f>
        <v>0</v>
      </c>
      <c r="L712" s="50">
        <f>VLOOKUP(S703,English!$B$8:$Q$77,9,0)</f>
        <v>0</v>
      </c>
      <c r="M712" s="50">
        <f>VLOOKUP(S703,English!$B$8:$Q$77,10,0)</f>
        <v>0</v>
      </c>
      <c r="N712" s="50">
        <f>VLOOKUP(S703,English!$B$8:$Q$77,11,0)</f>
        <v>0</v>
      </c>
      <c r="O712" s="50">
        <f>VLOOKUP(S703,English!$B$8:$Q$77,12,0)</f>
        <v>0</v>
      </c>
      <c r="P712" s="50">
        <f>VLOOKUP(S703,English!$B$8:$Q$77,13,0)</f>
        <v>0</v>
      </c>
      <c r="Q712" s="50">
        <f>VLOOKUP(S703,English!$B$8:$Q$77,14,0)</f>
        <v>0</v>
      </c>
      <c r="R712" s="79">
        <f>VLOOKUP(S703,English!$B$8:$Q$77,15,0)</f>
        <v>0</v>
      </c>
      <c r="S712" s="50">
        <f>VLOOKUP(S703,English!$B$8:$Q$77,16,0)</f>
        <v>0</v>
      </c>
      <c r="V712" s="68"/>
      <c r="W712" s="68"/>
      <c r="X712" s="68"/>
      <c r="Y712" s="68"/>
    </row>
    <row r="713" spans="2:25" ht="27.9" customHeight="1">
      <c r="B713" s="359">
        <v>4</v>
      </c>
      <c r="C713" s="361" t="s">
        <v>5</v>
      </c>
      <c r="D713" s="39" t="s">
        <v>63</v>
      </c>
      <c r="E713" s="80"/>
      <c r="F713" s="78">
        <f>Maths!D$7</f>
        <v>15</v>
      </c>
      <c r="G713" s="78">
        <f>Maths!E$7</f>
        <v>15</v>
      </c>
      <c r="H713" s="78">
        <f>Maths!F$7</f>
        <v>15</v>
      </c>
      <c r="I713" s="78">
        <f>Maths!G$7</f>
        <v>0</v>
      </c>
      <c r="J713" s="78">
        <f>Maths!H$7</f>
        <v>15</v>
      </c>
      <c r="K713" s="78">
        <f>Maths!I$7</f>
        <v>10</v>
      </c>
      <c r="L713" s="78">
        <f>Maths!J$7</f>
        <v>0</v>
      </c>
      <c r="M713" s="78">
        <f>Maths!K$7</f>
        <v>70</v>
      </c>
      <c r="N713" s="78">
        <f>Maths!L$7</f>
        <v>5</v>
      </c>
      <c r="O713" s="78">
        <f>Maths!M$7</f>
        <v>5</v>
      </c>
      <c r="P713" s="78">
        <f>Maths!N$7</f>
        <v>20</v>
      </c>
      <c r="Q713" s="78">
        <f>Maths!O$7</f>
        <v>30</v>
      </c>
      <c r="R713" s="78">
        <f>Maths!P$7</f>
        <v>100</v>
      </c>
      <c r="S713" s="78">
        <f>Maths!Q$7</f>
        <v>0</v>
      </c>
      <c r="V713" s="68"/>
      <c r="W713" s="68"/>
      <c r="X713" s="68"/>
      <c r="Y713" s="68"/>
    </row>
    <row r="714" spans="2:25" ht="27.9" customHeight="1" thickBot="1">
      <c r="B714" s="360"/>
      <c r="C714" s="362"/>
      <c r="D714" s="40" t="s">
        <v>64</v>
      </c>
      <c r="E714" s="81"/>
      <c r="F714" s="50">
        <f>VLOOKUP(S703,Maths!$B$8:$Q$77,3,0)</f>
        <v>0</v>
      </c>
      <c r="G714" s="50">
        <f>VLOOKUP(S703,Maths!$B$8:$Q$77,4,0)</f>
        <v>0</v>
      </c>
      <c r="H714" s="50">
        <f>VLOOKUP(S703,Maths!$B$8:$Q$77,5,0)</f>
        <v>0</v>
      </c>
      <c r="I714" s="50">
        <f>VLOOKUP(S703,Maths!$B$8:$Q$77,6,0)</f>
        <v>0</v>
      </c>
      <c r="J714" s="50">
        <f>VLOOKUP(S703,Maths!$B$8:$Q$77,7,0)</f>
        <v>0</v>
      </c>
      <c r="K714" s="50">
        <f>VLOOKUP(S703,Maths!$B$8:$Q$77,8,0)</f>
        <v>0</v>
      </c>
      <c r="L714" s="50">
        <f>VLOOKUP(S703,Maths!$B$8:$Q$77,9,0)</f>
        <v>0</v>
      </c>
      <c r="M714" s="50">
        <f>VLOOKUP(S703,Maths!$B$8:$Q$77,10,0)</f>
        <v>0</v>
      </c>
      <c r="N714" s="50">
        <f>VLOOKUP(S703,Maths!$B$8:$Q$77,11,0)</f>
        <v>0</v>
      </c>
      <c r="O714" s="50">
        <f>VLOOKUP(S703,Maths!$B$8:$Q$77,12,0)</f>
        <v>0</v>
      </c>
      <c r="P714" s="50">
        <f>VLOOKUP(S703,Maths!$B$8:$Q$77,13,0)</f>
        <v>0</v>
      </c>
      <c r="Q714" s="50">
        <f>VLOOKUP(S703,Maths!$B$8:$Q$77,14,0)</f>
        <v>0</v>
      </c>
      <c r="R714" s="79">
        <f>VLOOKUP(S703,Maths!$B$8:$Q$77,15,0)</f>
        <v>0</v>
      </c>
      <c r="S714" s="50">
        <f>VLOOKUP(S703,Maths!$B$8:$Q$77,16,0)</f>
        <v>0</v>
      </c>
    </row>
    <row r="715" spans="2:25" ht="27.9" customHeight="1">
      <c r="B715" s="359">
        <v>5</v>
      </c>
      <c r="C715" s="361" t="s">
        <v>6</v>
      </c>
      <c r="D715" s="39" t="s">
        <v>63</v>
      </c>
      <c r="E715" s="80"/>
      <c r="F715" s="78">
        <f>Sci!D$7</f>
        <v>15</v>
      </c>
      <c r="G715" s="78">
        <f>Sci!E$7</f>
        <v>15</v>
      </c>
      <c r="H715" s="78">
        <f>Sci!F$7</f>
        <v>15</v>
      </c>
      <c r="I715" s="78">
        <f>Sci!G$7</f>
        <v>0</v>
      </c>
      <c r="J715" s="78">
        <f>Sci!H$7</f>
        <v>15</v>
      </c>
      <c r="K715" s="78">
        <f>Sci!I$7</f>
        <v>10</v>
      </c>
      <c r="L715" s="78">
        <f>Sci!J$7</f>
        <v>0</v>
      </c>
      <c r="M715" s="78">
        <f>Sci!K$7</f>
        <v>70</v>
      </c>
      <c r="N715" s="78">
        <f>Sci!L$7</f>
        <v>5</v>
      </c>
      <c r="O715" s="78">
        <f>Sci!M$7</f>
        <v>5</v>
      </c>
      <c r="P715" s="78">
        <f>Sci!N$7</f>
        <v>20</v>
      </c>
      <c r="Q715" s="78">
        <f>Sci!O$7</f>
        <v>30</v>
      </c>
      <c r="R715" s="78">
        <f>Sci!P$7</f>
        <v>100</v>
      </c>
      <c r="S715" s="78">
        <f>Sci!Q$7</f>
        <v>0</v>
      </c>
    </row>
    <row r="716" spans="2:25" ht="27.9" customHeight="1" thickBot="1">
      <c r="B716" s="360"/>
      <c r="C716" s="362"/>
      <c r="D716" s="40" t="s">
        <v>64</v>
      </c>
      <c r="E716" s="81"/>
      <c r="F716" s="50">
        <f>VLOOKUP(S703,Sci!$B$8:$Q$77,3,0)</f>
        <v>0</v>
      </c>
      <c r="G716" s="50">
        <f>VLOOKUP(S703,Sci!$B$8:$Q$77,4,0)</f>
        <v>0</v>
      </c>
      <c r="H716" s="50">
        <f>VLOOKUP(S703,Sci!$B$8:$Q$77,5,0)</f>
        <v>0</v>
      </c>
      <c r="I716" s="50">
        <f>VLOOKUP(S703,Sci!$B$8:$Q$77,6,0)</f>
        <v>0</v>
      </c>
      <c r="J716" s="50">
        <f>VLOOKUP(S703,Sci!$B$8:$Q$77,7,0)</f>
        <v>0</v>
      </c>
      <c r="K716" s="50">
        <f>VLOOKUP(S703,Sci!$B$8:$Q$77,8,0)</f>
        <v>0</v>
      </c>
      <c r="L716" s="50">
        <f>VLOOKUP(S703,Sci!$B$8:$Q$77,9,0)</f>
        <v>0</v>
      </c>
      <c r="M716" s="50">
        <f>VLOOKUP(S703,Sci!$B$8:$Q$77,10,0)</f>
        <v>0</v>
      </c>
      <c r="N716" s="50">
        <f>VLOOKUP(S703,Sci!$B$8:$Q$77,11,0)</f>
        <v>0</v>
      </c>
      <c r="O716" s="50">
        <f>VLOOKUP(S703,Sci!$B$8:$Q$77,12,0)</f>
        <v>0</v>
      </c>
      <c r="P716" s="50">
        <f>VLOOKUP(S703,Sci!$B$8:$Q$77,13,0)</f>
        <v>0</v>
      </c>
      <c r="Q716" s="50">
        <f>VLOOKUP(S703,Sci!$B$8:$Q$77,14,0)</f>
        <v>0</v>
      </c>
      <c r="R716" s="79">
        <f>VLOOKUP(S703,Sci!$B$8:$Q$77,15,0)</f>
        <v>0</v>
      </c>
      <c r="S716" s="50">
        <f>VLOOKUP(S703,Sci!$B$8:$Q$77,16,0)</f>
        <v>0</v>
      </c>
    </row>
    <row r="717" spans="2:25" ht="27.9" customHeight="1">
      <c r="B717" s="359">
        <v>6</v>
      </c>
      <c r="C717" s="361" t="s">
        <v>7</v>
      </c>
      <c r="D717" s="39" t="s">
        <v>63</v>
      </c>
      <c r="E717" s="80"/>
      <c r="F717" s="78">
        <f>Sco!D$7</f>
        <v>15</v>
      </c>
      <c r="G717" s="78">
        <f>Sco!E$7</f>
        <v>15</v>
      </c>
      <c r="H717" s="78">
        <f>Sco!F$7</f>
        <v>15</v>
      </c>
      <c r="I717" s="78">
        <f>Sco!G$7</f>
        <v>0</v>
      </c>
      <c r="J717" s="78">
        <f>Sco!H$7</f>
        <v>15</v>
      </c>
      <c r="K717" s="78">
        <f>Sco!I$7</f>
        <v>10</v>
      </c>
      <c r="L717" s="78">
        <f>Sco!J$7</f>
        <v>0</v>
      </c>
      <c r="M717" s="78">
        <f>Sco!K$7</f>
        <v>70</v>
      </c>
      <c r="N717" s="78">
        <f>Sco!L$7</f>
        <v>5</v>
      </c>
      <c r="O717" s="78">
        <f>Sco!M$7</f>
        <v>5</v>
      </c>
      <c r="P717" s="78">
        <f>Sco!N$7</f>
        <v>20</v>
      </c>
      <c r="Q717" s="78">
        <f>Sco!O$7</f>
        <v>30</v>
      </c>
      <c r="R717" s="78">
        <f>Sco!P$7</f>
        <v>100</v>
      </c>
      <c r="S717" s="78">
        <f>Sco!Q$7</f>
        <v>0</v>
      </c>
    </row>
    <row r="718" spans="2:25" ht="27.9" customHeight="1" thickBot="1">
      <c r="B718" s="360"/>
      <c r="C718" s="362"/>
      <c r="D718" s="40" t="s">
        <v>64</v>
      </c>
      <c r="E718" s="81"/>
      <c r="F718" s="50">
        <f>VLOOKUP(S703,Sco!$B$8:$Q$77,3,0)</f>
        <v>0</v>
      </c>
      <c r="G718" s="50">
        <f>VLOOKUP(S703,Sco!$B$8:$Q$77,4,0)</f>
        <v>0</v>
      </c>
      <c r="H718" s="50">
        <f>VLOOKUP(S703,Sco!$B$8:$Q$77,5,0)</f>
        <v>0</v>
      </c>
      <c r="I718" s="50">
        <f>VLOOKUP(S703,Sco!$B$8:$Q$77,6,0)</f>
        <v>0</v>
      </c>
      <c r="J718" s="50">
        <f>VLOOKUP(S703,Sco!$B$8:$Q$77,7,0)</f>
        <v>0</v>
      </c>
      <c r="K718" s="50">
        <f>VLOOKUP(S703,Sco!$B$8:$Q$77,8,0)</f>
        <v>0</v>
      </c>
      <c r="L718" s="50">
        <f>VLOOKUP(S703,Sco!$B$8:$Q$77,9,0)</f>
        <v>0</v>
      </c>
      <c r="M718" s="50">
        <f>VLOOKUP(S703,Sco!$B$8:$Q$77,10,0)</f>
        <v>0</v>
      </c>
      <c r="N718" s="50">
        <f>VLOOKUP(S703,Sco!$B$8:$Q$77,11,0)</f>
        <v>0</v>
      </c>
      <c r="O718" s="50">
        <f>VLOOKUP(S703,Sco!$B$8:$Q$77,12,0)</f>
        <v>0</v>
      </c>
      <c r="P718" s="50">
        <f>VLOOKUP(S703,Sco!$B$8:$Q$77,13,0)</f>
        <v>0</v>
      </c>
      <c r="Q718" s="50">
        <f>VLOOKUP(S703,Sco!$B$8:$Q$77,14,0)</f>
        <v>0</v>
      </c>
      <c r="R718" s="79">
        <f>VLOOKUP(S703,Sco!$B$8:$Q$77,15,0)</f>
        <v>0</v>
      </c>
      <c r="S718" s="50">
        <f>VLOOKUP(S703,Sco!$B$8:$Q$77,16,0)</f>
        <v>0</v>
      </c>
    </row>
    <row r="719" spans="2:25" ht="27.9" customHeight="1">
      <c r="B719" s="359">
        <v>7</v>
      </c>
      <c r="C719" s="361" t="s">
        <v>8</v>
      </c>
      <c r="D719" s="39" t="s">
        <v>63</v>
      </c>
      <c r="E719" s="80"/>
      <c r="F719" s="78">
        <f>Kala!D$7</f>
        <v>20</v>
      </c>
      <c r="G719" s="78">
        <f>Kala!E$7</f>
        <v>40</v>
      </c>
      <c r="H719" s="78">
        <f>Kala!F$7</f>
        <v>20</v>
      </c>
      <c r="I719" s="78">
        <f>Kala!G$7</f>
        <v>0</v>
      </c>
      <c r="J719" s="78">
        <f>Kala!H$7</f>
        <v>0</v>
      </c>
      <c r="K719" s="78">
        <f>Kala!I$7</f>
        <v>20</v>
      </c>
      <c r="L719" s="78">
        <f>Kala!J$7</f>
        <v>0</v>
      </c>
      <c r="M719" s="78">
        <f>Kala!K$7</f>
        <v>100</v>
      </c>
      <c r="N719" s="363"/>
      <c r="O719" s="364"/>
      <c r="P719" s="364"/>
      <c r="Q719" s="365"/>
      <c r="R719" s="82">
        <f t="shared" ref="R719:R724" si="25">M719</f>
        <v>100</v>
      </c>
      <c r="S719" s="83"/>
    </row>
    <row r="720" spans="2:25" ht="27.9" customHeight="1" thickBot="1">
      <c r="B720" s="360"/>
      <c r="C720" s="362"/>
      <c r="D720" s="40" t="s">
        <v>64</v>
      </c>
      <c r="E720" s="81"/>
      <c r="F720" s="50">
        <f>VLOOKUP(S703,Kala!$B$8:$Q$77,3,0)</f>
        <v>0</v>
      </c>
      <c r="G720" s="50">
        <f>VLOOKUP(S703,Kala!$B$8:$Q$77,4,0)</f>
        <v>0</v>
      </c>
      <c r="H720" s="50">
        <f>VLOOKUP(S703,Kala!$B$8:$Q$77,5,0)</f>
        <v>0</v>
      </c>
      <c r="I720" s="50">
        <f>VLOOKUP(S703,Kala!$B$8:$Q$77,6,0)</f>
        <v>0</v>
      </c>
      <c r="J720" s="50">
        <f>VLOOKUP(S703,Kala!$B$8:$Q$77,7,0)</f>
        <v>0</v>
      </c>
      <c r="K720" s="50">
        <f>VLOOKUP(S703,Kala!$B$8:$Q$77,8,0)</f>
        <v>0</v>
      </c>
      <c r="L720" s="50">
        <f>VLOOKUP(S703,Kala!$B$8:$Q$77,9,0)</f>
        <v>0</v>
      </c>
      <c r="M720" s="50">
        <f>VLOOKUP(S703,Kala!$B$8:$Q$77,10,0)</f>
        <v>0</v>
      </c>
      <c r="N720" s="366"/>
      <c r="O720" s="367"/>
      <c r="P720" s="367"/>
      <c r="Q720" s="368"/>
      <c r="R720" s="84">
        <f t="shared" si="25"/>
        <v>0</v>
      </c>
      <c r="S720" s="85" t="str">
        <f>IF(R720&gt;=91,"अ१",IF(R720&gt;=81,"अ२",IF(R720&gt;=71,"ब१",IF(R720&gt;=61,"ब२",IF(R720&gt;=51,"क१",IF(R720&gt;=41,"क२",IF(R720&gt;=33,"ड",IF(R720&gt;=21,"ई१",IF(R720&gt;=1,"ई२","")))))))))</f>
        <v/>
      </c>
      <c r="V720" s="68"/>
      <c r="W720" s="68"/>
      <c r="X720" s="68"/>
      <c r="Y720" s="68"/>
    </row>
    <row r="721" spans="2:25" ht="27.9" customHeight="1">
      <c r="B721" s="359">
        <v>8</v>
      </c>
      <c r="C721" s="361" t="s">
        <v>9</v>
      </c>
      <c r="D721" s="39" t="s">
        <v>63</v>
      </c>
      <c r="E721" s="80"/>
      <c r="F721" s="78">
        <f>Karya!D$7</f>
        <v>20</v>
      </c>
      <c r="G721" s="78">
        <f>Karya!E$7</f>
        <v>40</v>
      </c>
      <c r="H721" s="78">
        <f>Karya!F$7</f>
        <v>20</v>
      </c>
      <c r="I721" s="78">
        <f>Karya!G$7</f>
        <v>0</v>
      </c>
      <c r="J721" s="78">
        <f>Karya!H$7</f>
        <v>0</v>
      </c>
      <c r="K721" s="78">
        <f>Karya!I$7</f>
        <v>20</v>
      </c>
      <c r="L721" s="78">
        <f>Karya!J$7</f>
        <v>0</v>
      </c>
      <c r="M721" s="78">
        <f>Karya!K$7</f>
        <v>100</v>
      </c>
      <c r="N721" s="363"/>
      <c r="O721" s="364"/>
      <c r="P721" s="364"/>
      <c r="Q721" s="365"/>
      <c r="R721" s="82">
        <f t="shared" si="25"/>
        <v>100</v>
      </c>
      <c r="S721" s="83"/>
      <c r="V721" s="68"/>
      <c r="W721" s="68"/>
      <c r="X721" s="68"/>
      <c r="Y721" s="68"/>
    </row>
    <row r="722" spans="2:25" ht="27.9" customHeight="1" thickBot="1">
      <c r="B722" s="360"/>
      <c r="C722" s="362"/>
      <c r="D722" s="40" t="s">
        <v>64</v>
      </c>
      <c r="E722" s="81"/>
      <c r="F722" s="50">
        <f>VLOOKUP(S703,Karya!$B$8:$Q$77,3,0)</f>
        <v>0</v>
      </c>
      <c r="G722" s="50">
        <f>VLOOKUP(S703,Karya!$B$8:$Q$77,4,0)</f>
        <v>0</v>
      </c>
      <c r="H722" s="50">
        <f>VLOOKUP(S703,Karya!$B$8:$Q$77,5,0)</f>
        <v>0</v>
      </c>
      <c r="I722" s="50">
        <f>VLOOKUP(S703,Karya!$B$8:$Q$77,6,0)</f>
        <v>0</v>
      </c>
      <c r="J722" s="50">
        <f>VLOOKUP(S703,Karya!$B$8:$Q$77,7,0)</f>
        <v>0</v>
      </c>
      <c r="K722" s="50">
        <f>VLOOKUP(S703,Karya!$B$8:$Q$77,8,0)</f>
        <v>0</v>
      </c>
      <c r="L722" s="50">
        <f>VLOOKUP(S703,Karya!$B$8:$Q$77,9,0)</f>
        <v>0</v>
      </c>
      <c r="M722" s="50">
        <f>VLOOKUP(S703,Karya!$B$8:$Q$77,10,0)</f>
        <v>0</v>
      </c>
      <c r="N722" s="366"/>
      <c r="O722" s="367"/>
      <c r="P722" s="367"/>
      <c r="Q722" s="368"/>
      <c r="R722" s="84">
        <f t="shared" si="25"/>
        <v>0</v>
      </c>
      <c r="S722" s="85" t="str">
        <f>IF(R722&gt;=91,"अ१",IF(R722&gt;=81,"अ२",IF(R722&gt;=71,"ब१",IF(R722&gt;=61,"ब२",IF(R722&gt;=51,"क१",IF(R722&gt;=41,"क२",IF(R722&gt;=33,"ड",IF(R722&gt;=21,"ई१",IF(R722&gt;=1,"ई२","")))))))))</f>
        <v/>
      </c>
      <c r="V722" s="68"/>
      <c r="W722" s="68"/>
      <c r="X722" s="68"/>
      <c r="Y722" s="68"/>
    </row>
    <row r="723" spans="2:25" ht="27.9" customHeight="1">
      <c r="B723" s="359">
        <v>9</v>
      </c>
      <c r="C723" s="361" t="s">
        <v>10</v>
      </c>
      <c r="D723" s="39" t="s">
        <v>63</v>
      </c>
      <c r="E723" s="80"/>
      <c r="F723" s="78">
        <f>Shashi!D$7</f>
        <v>20</v>
      </c>
      <c r="G723" s="78">
        <f>Shashi!E$7</f>
        <v>40</v>
      </c>
      <c r="H723" s="78">
        <f>Shashi!F$7</f>
        <v>20</v>
      </c>
      <c r="I723" s="78">
        <f>Shashi!G$7</f>
        <v>0</v>
      </c>
      <c r="J723" s="78">
        <f>Shashi!H$7</f>
        <v>0</v>
      </c>
      <c r="K723" s="78">
        <f>Shashi!I$7</f>
        <v>20</v>
      </c>
      <c r="L723" s="78">
        <f>Shashi!J$7</f>
        <v>0</v>
      </c>
      <c r="M723" s="78">
        <f>Shashi!K$7</f>
        <v>100</v>
      </c>
      <c r="N723" s="363"/>
      <c r="O723" s="364"/>
      <c r="P723" s="364"/>
      <c r="Q723" s="365"/>
      <c r="R723" s="82">
        <f t="shared" si="25"/>
        <v>100</v>
      </c>
      <c r="S723" s="83"/>
      <c r="V723" s="68"/>
      <c r="W723" s="68"/>
      <c r="X723" s="68"/>
      <c r="Y723" s="68"/>
    </row>
    <row r="724" spans="2:25" ht="27.9" customHeight="1" thickBot="1">
      <c r="B724" s="360"/>
      <c r="C724" s="362"/>
      <c r="D724" s="40" t="s">
        <v>64</v>
      </c>
      <c r="E724" s="81"/>
      <c r="F724" s="50">
        <f>VLOOKUP(S703,Shashi!$B$8:$Q$77,3,0)</f>
        <v>0</v>
      </c>
      <c r="G724" s="50">
        <f>VLOOKUP(S703,Shashi!$B$8:$Q$77,4,0)</f>
        <v>0</v>
      </c>
      <c r="H724" s="50">
        <f>VLOOKUP(S703,Shashi!$B$8:$Q$77,5,0)</f>
        <v>0</v>
      </c>
      <c r="I724" s="50">
        <f>VLOOKUP(S703,Shashi!$B$8:$Q$77,6,0)</f>
        <v>0</v>
      </c>
      <c r="J724" s="50">
        <f>VLOOKUP(S703,Shashi!$B$8:$Q$77,7,0)</f>
        <v>0</v>
      </c>
      <c r="K724" s="50">
        <f>VLOOKUP(S703,Shashi!$B$8:$Q$77,8,0)</f>
        <v>0</v>
      </c>
      <c r="L724" s="50">
        <f>VLOOKUP(S703,Shashi!$B$8:$Q$77,9,0)</f>
        <v>0</v>
      </c>
      <c r="M724" s="50">
        <f>VLOOKUP(S703,Shashi!$B$8:$Q$77,10,0)</f>
        <v>0</v>
      </c>
      <c r="N724" s="366"/>
      <c r="O724" s="367"/>
      <c r="P724" s="367"/>
      <c r="Q724" s="368"/>
      <c r="R724" s="84">
        <f t="shared" si="25"/>
        <v>0</v>
      </c>
      <c r="S724" s="85" t="str">
        <f>IF(R724&gt;=91,"अ१",IF(R724&gt;=81,"अ२",IF(R724&gt;=71,"ब१",IF(R724&gt;=61,"ब२",IF(R724&gt;=51,"क१",IF(R724&gt;=41,"क२",IF(R724&gt;=33,"ड",IF(R724&gt;=21,"ई१",IF(R724&gt;=1,"ई२","")))))))))</f>
        <v/>
      </c>
      <c r="V724" s="68"/>
      <c r="W724" s="68"/>
      <c r="X724" s="68"/>
      <c r="Y724" s="68"/>
    </row>
    <row r="725" spans="2:25" ht="27.9" customHeight="1" thickBot="1">
      <c r="B725" s="369"/>
      <c r="C725" s="370"/>
      <c r="D725" s="370"/>
      <c r="E725" s="370"/>
      <c r="F725" s="370"/>
      <c r="G725" s="370"/>
      <c r="H725" s="370"/>
      <c r="I725" s="370"/>
      <c r="J725" s="370"/>
      <c r="K725" s="370"/>
      <c r="L725" s="370"/>
      <c r="M725" s="370"/>
      <c r="N725" s="370"/>
      <c r="O725" s="370"/>
      <c r="P725" s="370"/>
      <c r="Q725" s="370"/>
      <c r="R725" s="370"/>
      <c r="S725" s="371"/>
      <c r="V725" s="68"/>
      <c r="W725" s="68"/>
      <c r="X725" s="68"/>
      <c r="Y725" s="68"/>
    </row>
    <row r="726" spans="2:25" ht="27.9" customHeight="1">
      <c r="B726" s="41"/>
      <c r="C726" s="42"/>
      <c r="D726" s="43"/>
      <c r="N726" s="45"/>
      <c r="O726" s="45"/>
      <c r="P726" s="45"/>
      <c r="Q726" s="45"/>
      <c r="S726" s="46"/>
      <c r="V726" s="68"/>
      <c r="W726" s="68"/>
      <c r="X726" s="68"/>
      <c r="Y726" s="68"/>
    </row>
    <row r="727" spans="2:25" ht="27.9" customHeight="1">
      <c r="B727" s="372" t="s">
        <v>66</v>
      </c>
      <c r="C727" s="373"/>
      <c r="D727" s="373"/>
      <c r="E727" s="373"/>
      <c r="F727" s="373"/>
      <c r="G727" s="374" t="s">
        <v>67</v>
      </c>
      <c r="H727" s="374"/>
      <c r="I727" s="374"/>
      <c r="J727" s="374"/>
      <c r="K727" s="374"/>
      <c r="L727" s="374"/>
      <c r="M727" s="374"/>
      <c r="N727" s="375" t="s">
        <v>68</v>
      </c>
      <c r="O727" s="375"/>
      <c r="P727" s="375"/>
      <c r="Q727" s="375"/>
      <c r="R727" s="375"/>
      <c r="S727" s="376"/>
      <c r="V727" s="68"/>
      <c r="W727" s="68"/>
      <c r="X727" s="68"/>
      <c r="Y727" s="68"/>
    </row>
    <row r="728" spans="2:25" ht="27.9" customHeight="1" thickBot="1">
      <c r="B728" s="377" t="str">
        <f>students!$G$4</f>
        <v xml:space="preserve">श्री. सागर दत्तात्रय शिंदे </v>
      </c>
      <c r="C728" s="378"/>
      <c r="D728" s="378"/>
      <c r="E728" s="378"/>
      <c r="F728" s="378"/>
      <c r="G728" s="379"/>
      <c r="H728" s="379"/>
      <c r="I728" s="379"/>
      <c r="J728" s="379"/>
      <c r="K728" s="379"/>
      <c r="L728" s="379"/>
      <c r="M728" s="379"/>
      <c r="N728" s="380"/>
      <c r="O728" s="380"/>
      <c r="P728" s="380"/>
      <c r="Q728" s="380"/>
      <c r="R728" s="380"/>
      <c r="S728" s="381"/>
      <c r="V728" s="68"/>
      <c r="W728" s="68"/>
      <c r="X728" s="68"/>
      <c r="Y728" s="68"/>
    </row>
    <row r="729" spans="2:25" ht="26.25" customHeight="1">
      <c r="B729" s="402" t="s">
        <v>718</v>
      </c>
      <c r="C729" s="402"/>
      <c r="D729" s="402"/>
      <c r="E729" s="402"/>
      <c r="F729" s="402"/>
      <c r="G729" s="402"/>
      <c r="H729" s="402"/>
      <c r="I729" s="402"/>
      <c r="J729" s="402"/>
      <c r="K729" s="402"/>
      <c r="L729" s="402"/>
      <c r="M729" s="402"/>
      <c r="N729" s="402"/>
      <c r="O729" s="402"/>
      <c r="P729" s="402"/>
      <c r="Q729" s="402"/>
      <c r="R729" s="402"/>
      <c r="S729" s="402"/>
      <c r="V729" s="68"/>
      <c r="W729" s="68"/>
      <c r="X729" s="68"/>
      <c r="Y729" s="68"/>
    </row>
    <row r="730" spans="2:25" ht="24.75" customHeight="1" thickBot="1">
      <c r="B730" s="403" t="s">
        <v>52</v>
      </c>
      <c r="C730" s="403"/>
      <c r="D730" s="403"/>
      <c r="E730" s="404">
        <f>VLOOKUP(S731,students!$B$8:$D$57,3,0)</f>
        <v>0</v>
      </c>
      <c r="F730" s="405"/>
      <c r="G730" s="405"/>
      <c r="H730" s="405"/>
      <c r="I730" s="405"/>
      <c r="J730" s="405"/>
      <c r="K730" s="405"/>
      <c r="L730" s="405"/>
      <c r="M730" s="405"/>
      <c r="N730" s="405"/>
      <c r="O730" s="405"/>
      <c r="P730" s="406" t="s">
        <v>28</v>
      </c>
      <c r="Q730" s="406"/>
      <c r="R730" s="406" t="str">
        <f>students!$M$2</f>
        <v>पहिली</v>
      </c>
      <c r="S730" s="406"/>
      <c r="V730" s="68"/>
      <c r="W730" s="68"/>
      <c r="X730" s="68"/>
      <c r="Y730" s="68"/>
    </row>
    <row r="731" spans="2:25" ht="19.5" customHeight="1" thickBot="1">
      <c r="B731" s="407"/>
      <c r="C731" s="407"/>
      <c r="D731" s="408"/>
      <c r="E731" s="408"/>
      <c r="F731" s="47"/>
      <c r="G731" s="47"/>
      <c r="H731" s="409" t="s">
        <v>33</v>
      </c>
      <c r="I731" s="409"/>
      <c r="J731" s="409"/>
      <c r="K731" s="409"/>
      <c r="L731" s="409"/>
      <c r="M731" s="405">
        <f>[3]students!Y730</f>
        <v>0</v>
      </c>
      <c r="N731" s="405"/>
      <c r="O731" s="405"/>
      <c r="P731" s="406" t="s">
        <v>53</v>
      </c>
      <c r="Q731" s="406"/>
      <c r="R731" s="406"/>
      <c r="S731" s="77">
        <v>27</v>
      </c>
      <c r="V731" s="68"/>
      <c r="W731" s="68"/>
      <c r="X731" s="68"/>
      <c r="Y731" s="68"/>
    </row>
    <row r="732" spans="2:25" ht="21" customHeight="1">
      <c r="B732" s="382" t="s">
        <v>37</v>
      </c>
      <c r="C732" s="361" t="s">
        <v>54</v>
      </c>
      <c r="D732" s="361"/>
      <c r="E732" s="385" t="s">
        <v>55</v>
      </c>
      <c r="F732" s="386"/>
      <c r="G732" s="386"/>
      <c r="H732" s="386"/>
      <c r="I732" s="386"/>
      <c r="J732" s="386"/>
      <c r="K732" s="386"/>
      <c r="L732" s="386"/>
      <c r="M732" s="387"/>
      <c r="N732" s="388" t="s">
        <v>56</v>
      </c>
      <c r="O732" s="389"/>
      <c r="P732" s="389"/>
      <c r="Q732" s="390"/>
      <c r="R732" s="394" t="s">
        <v>69</v>
      </c>
      <c r="S732" s="397" t="s">
        <v>57</v>
      </c>
      <c r="V732" s="68"/>
      <c r="W732" s="68"/>
      <c r="X732" s="68"/>
      <c r="Y732" s="68"/>
    </row>
    <row r="733" spans="2:25" s="1" customFormat="1" ht="73.5" customHeight="1">
      <c r="B733" s="383"/>
      <c r="C733" s="384"/>
      <c r="D733" s="384"/>
      <c r="E733" s="48" t="s">
        <v>58</v>
      </c>
      <c r="F733" s="48" t="s">
        <v>15</v>
      </c>
      <c r="G733" s="48" t="s">
        <v>59</v>
      </c>
      <c r="H733" s="48" t="s">
        <v>17</v>
      </c>
      <c r="I733" s="48" t="s">
        <v>18</v>
      </c>
      <c r="J733" s="48" t="s">
        <v>19</v>
      </c>
      <c r="K733" s="48" t="s">
        <v>20</v>
      </c>
      <c r="L733" s="48" t="s">
        <v>21</v>
      </c>
      <c r="M733" s="49"/>
      <c r="N733" s="391"/>
      <c r="O733" s="392"/>
      <c r="P733" s="392"/>
      <c r="Q733" s="393"/>
      <c r="R733" s="395"/>
      <c r="S733" s="398"/>
      <c r="V733" s="68"/>
      <c r="W733" s="68"/>
      <c r="X733" s="68"/>
      <c r="Y733" s="68"/>
    </row>
    <row r="734" spans="2:25" ht="27.9" customHeight="1" thickBot="1">
      <c r="B734" s="5"/>
      <c r="C734" s="400" t="s">
        <v>60</v>
      </c>
      <c r="D734" s="401"/>
      <c r="E734" s="51">
        <v>1</v>
      </c>
      <c r="F734" s="51">
        <v>2</v>
      </c>
      <c r="G734" s="51">
        <v>3</v>
      </c>
      <c r="H734" s="51">
        <v>4</v>
      </c>
      <c r="I734" s="51">
        <v>5</v>
      </c>
      <c r="J734" s="51">
        <v>6</v>
      </c>
      <c r="K734" s="51">
        <v>7</v>
      </c>
      <c r="L734" s="51">
        <v>8</v>
      </c>
      <c r="M734" s="50" t="s">
        <v>22</v>
      </c>
      <c r="N734" s="50" t="s">
        <v>23</v>
      </c>
      <c r="O734" s="50" t="s">
        <v>61</v>
      </c>
      <c r="P734" s="50" t="s">
        <v>25</v>
      </c>
      <c r="Q734" s="50" t="s">
        <v>62</v>
      </c>
      <c r="R734" s="396"/>
      <c r="S734" s="399"/>
      <c r="V734" s="68"/>
      <c r="W734" s="68"/>
      <c r="X734" s="68"/>
      <c r="Y734" s="68"/>
    </row>
    <row r="735" spans="2:25" ht="27.9" customHeight="1">
      <c r="B735" s="359">
        <v>1</v>
      </c>
      <c r="C735" s="361" t="s">
        <v>2</v>
      </c>
      <c r="D735" s="39" t="s">
        <v>63</v>
      </c>
      <c r="E735" s="80"/>
      <c r="F735" s="78">
        <f>Marathi!D$7</f>
        <v>15</v>
      </c>
      <c r="G735" s="78">
        <f>Marathi!E$7</f>
        <v>15</v>
      </c>
      <c r="H735" s="78">
        <f>Marathi!F$7</f>
        <v>15</v>
      </c>
      <c r="I735" s="78">
        <f>Marathi!G$7</f>
        <v>0</v>
      </c>
      <c r="J735" s="78">
        <f>Marathi!H$7</f>
        <v>15</v>
      </c>
      <c r="K735" s="78">
        <f>Marathi!I$7</f>
        <v>10</v>
      </c>
      <c r="L735" s="78">
        <f>Marathi!J$7</f>
        <v>0</v>
      </c>
      <c r="M735" s="78">
        <f>Marathi!K$7</f>
        <v>70</v>
      </c>
      <c r="N735" s="78">
        <f>Marathi!L$7</f>
        <v>5</v>
      </c>
      <c r="O735" s="78">
        <f>Marathi!M$7</f>
        <v>5</v>
      </c>
      <c r="P735" s="78">
        <f>Marathi!N$7</f>
        <v>20</v>
      </c>
      <c r="Q735" s="78">
        <f>Marathi!O$7</f>
        <v>30</v>
      </c>
      <c r="R735" s="78">
        <f>Marathi!P$7</f>
        <v>100</v>
      </c>
      <c r="S735" s="78">
        <f>Marathi!Q$7</f>
        <v>0</v>
      </c>
      <c r="V735" s="68"/>
      <c r="W735" s="68"/>
      <c r="X735" s="68"/>
      <c r="Y735" s="68"/>
    </row>
    <row r="736" spans="2:25" ht="27.9" customHeight="1" thickBot="1">
      <c r="B736" s="360"/>
      <c r="C736" s="362"/>
      <c r="D736" s="40" t="s">
        <v>64</v>
      </c>
      <c r="E736" s="81"/>
      <c r="F736" s="50">
        <f>VLOOKUP(S731,Marathi!$B$8:$Q$77,3,0)</f>
        <v>0</v>
      </c>
      <c r="G736" s="50">
        <f>VLOOKUP(S731,Marathi!$B$8:$Q$77,4,0)</f>
        <v>0</v>
      </c>
      <c r="H736" s="50">
        <f>VLOOKUP(S731,Marathi!$B$8:$Q$77,5,0)</f>
        <v>0</v>
      </c>
      <c r="I736" s="50">
        <f>VLOOKUP(S731,Marathi!$B$8:$Q$77,6,0)</f>
        <v>0</v>
      </c>
      <c r="J736" s="50">
        <f>VLOOKUP(S731,Marathi!$B$8:$Q$77,7,0)</f>
        <v>0</v>
      </c>
      <c r="K736" s="50">
        <f>VLOOKUP(S731,Marathi!$B$8:$Q$77,8,0)</f>
        <v>0</v>
      </c>
      <c r="L736" s="50">
        <f>VLOOKUP(S731,Marathi!$B$8:$Q$77,9,0)</f>
        <v>0</v>
      </c>
      <c r="M736" s="50">
        <f>VLOOKUP(S731,Marathi!$B$8:$Q$77,10,0)</f>
        <v>0</v>
      </c>
      <c r="N736" s="50">
        <f>VLOOKUP(S731,Marathi!$B$8:$Q$77,11,0)</f>
        <v>0</v>
      </c>
      <c r="O736" s="50">
        <f>VLOOKUP(S731,Marathi!$B$8:$Q$77,12,0)</f>
        <v>0</v>
      </c>
      <c r="P736" s="50">
        <f>VLOOKUP(S731,Marathi!$B$8:$Q$77,13,0)</f>
        <v>0</v>
      </c>
      <c r="Q736" s="50">
        <f>VLOOKUP(S731,Marathi!$B$8:$Q$77,14,0)</f>
        <v>0</v>
      </c>
      <c r="R736" s="79">
        <f>VLOOKUP(S731,Marathi!$B$8:$Q$77,15,0)</f>
        <v>0</v>
      </c>
      <c r="S736" s="79">
        <f>VLOOKUP(S731,Marathi!$B$8:$Q$77,16,0)</f>
        <v>0</v>
      </c>
      <c r="V736" s="68"/>
      <c r="W736" s="68"/>
      <c r="X736" s="68"/>
      <c r="Y736" s="68"/>
    </row>
    <row r="737" spans="2:25" ht="27.9" customHeight="1">
      <c r="B737" s="359">
        <v>2</v>
      </c>
      <c r="C737" s="361" t="s">
        <v>3</v>
      </c>
      <c r="D737" s="39" t="s">
        <v>63</v>
      </c>
      <c r="E737" s="80"/>
      <c r="F737" s="78">
        <f>Hindi!D$7</f>
        <v>15</v>
      </c>
      <c r="G737" s="78">
        <f>Hindi!E$7</f>
        <v>15</v>
      </c>
      <c r="H737" s="78">
        <f>Hindi!F$7</f>
        <v>15</v>
      </c>
      <c r="I737" s="78">
        <f>Hindi!G$7</f>
        <v>0</v>
      </c>
      <c r="J737" s="78">
        <f>Hindi!H$7</f>
        <v>15</v>
      </c>
      <c r="K737" s="78">
        <f>Hindi!I$7</f>
        <v>10</v>
      </c>
      <c r="L737" s="78">
        <f>Hindi!J$7</f>
        <v>0</v>
      </c>
      <c r="M737" s="78">
        <f>Hindi!K$7</f>
        <v>70</v>
      </c>
      <c r="N737" s="78">
        <f>Hindi!L$7</f>
        <v>5</v>
      </c>
      <c r="O737" s="78">
        <f>Hindi!M$7</f>
        <v>5</v>
      </c>
      <c r="P737" s="78">
        <f>Hindi!N$7</f>
        <v>20</v>
      </c>
      <c r="Q737" s="78">
        <f>Hindi!O$7</f>
        <v>30</v>
      </c>
      <c r="R737" s="78">
        <f>Hindi!P$7</f>
        <v>100</v>
      </c>
      <c r="S737" s="78">
        <f>Hindi!Q$7</f>
        <v>0</v>
      </c>
      <c r="V737" s="68"/>
      <c r="W737" s="68"/>
      <c r="X737" s="68"/>
      <c r="Y737" s="68"/>
    </row>
    <row r="738" spans="2:25" ht="27.9" customHeight="1" thickBot="1">
      <c r="B738" s="360"/>
      <c r="C738" s="362"/>
      <c r="D738" s="40" t="s">
        <v>64</v>
      </c>
      <c r="E738" s="81"/>
      <c r="F738" s="50">
        <f>VLOOKUP(S731,Hindi!$B$8:$Q$77,3,0)</f>
        <v>0</v>
      </c>
      <c r="G738" s="50">
        <f>VLOOKUP(S731,Hindi!$B$8:$Q$77,4,0)</f>
        <v>0</v>
      </c>
      <c r="H738" s="50">
        <f>VLOOKUP(S731,Hindi!$B$8:$Q$77,5,0)</f>
        <v>0</v>
      </c>
      <c r="I738" s="50">
        <f>VLOOKUP(S731,Hindi!$B$8:$Q$77,6,0)</f>
        <v>0</v>
      </c>
      <c r="J738" s="50">
        <f>VLOOKUP(S731,Hindi!$B$8:$Q$77,7,0)</f>
        <v>0</v>
      </c>
      <c r="K738" s="50">
        <f>VLOOKUP(S731,Hindi!$B$8:$Q$77,8,0)</f>
        <v>0</v>
      </c>
      <c r="L738" s="50">
        <f>VLOOKUP(S731,Hindi!$B$8:$Q$77,9,0)</f>
        <v>0</v>
      </c>
      <c r="M738" s="50">
        <f>VLOOKUP(S731,Hindi!$B$8:$Q$77,10,0)</f>
        <v>0</v>
      </c>
      <c r="N738" s="50">
        <f>VLOOKUP(S731,Hindi!$B$8:$Q$77,11,0)</f>
        <v>0</v>
      </c>
      <c r="O738" s="50">
        <f>VLOOKUP(S731,Hindi!$B$8:$Q$77,12,0)</f>
        <v>0</v>
      </c>
      <c r="P738" s="50">
        <f>VLOOKUP(S731,Hindi!$B$8:$Q$77,13,0)</f>
        <v>0</v>
      </c>
      <c r="Q738" s="50">
        <f>VLOOKUP(S731,Hindi!$B$8:$Q$77,14,0)</f>
        <v>0</v>
      </c>
      <c r="R738" s="79">
        <f>VLOOKUP(S731,Hindi!$B$8:$Q$77,15,0)</f>
        <v>0</v>
      </c>
      <c r="S738" s="50">
        <f>VLOOKUP(S731,Hindi!$B$8:$Q$77,16,0)</f>
        <v>0</v>
      </c>
      <c r="V738" s="68"/>
      <c r="W738" s="68"/>
      <c r="X738" s="68"/>
      <c r="Y738" s="68"/>
    </row>
    <row r="739" spans="2:25" ht="27.9" customHeight="1">
      <c r="B739" s="359">
        <v>3</v>
      </c>
      <c r="C739" s="361" t="s">
        <v>4</v>
      </c>
      <c r="D739" s="39" t="s">
        <v>63</v>
      </c>
      <c r="E739" s="80"/>
      <c r="F739" s="78">
        <f>English!D$7</f>
        <v>15</v>
      </c>
      <c r="G739" s="78">
        <f>English!E$7</f>
        <v>15</v>
      </c>
      <c r="H739" s="78">
        <f>English!F$7</f>
        <v>15</v>
      </c>
      <c r="I739" s="78">
        <f>English!G$7</f>
        <v>0</v>
      </c>
      <c r="J739" s="78">
        <f>English!H$7</f>
        <v>15</v>
      </c>
      <c r="K739" s="78">
        <f>English!I$7</f>
        <v>10</v>
      </c>
      <c r="L739" s="78">
        <f>English!J$7</f>
        <v>0</v>
      </c>
      <c r="M739" s="78">
        <f>English!K$7</f>
        <v>70</v>
      </c>
      <c r="N739" s="78">
        <f>English!L$7</f>
        <v>5</v>
      </c>
      <c r="O739" s="78">
        <f>English!M$7</f>
        <v>5</v>
      </c>
      <c r="P739" s="78">
        <f>English!N$7</f>
        <v>20</v>
      </c>
      <c r="Q739" s="78">
        <f>English!O$7</f>
        <v>30</v>
      </c>
      <c r="R739" s="78">
        <f>English!P$7</f>
        <v>100</v>
      </c>
      <c r="S739" s="78">
        <f>English!Q$7</f>
        <v>0</v>
      </c>
      <c r="V739" s="68"/>
      <c r="W739" s="68"/>
      <c r="X739" s="68"/>
      <c r="Y739" s="68"/>
    </row>
    <row r="740" spans="2:25" ht="27.9" customHeight="1" thickBot="1">
      <c r="B740" s="360"/>
      <c r="C740" s="362"/>
      <c r="D740" s="40" t="s">
        <v>64</v>
      </c>
      <c r="E740" s="81"/>
      <c r="F740" s="50">
        <f>VLOOKUP(S731,English!$B$8:$Q$77,3,0)</f>
        <v>0</v>
      </c>
      <c r="G740" s="50">
        <f>VLOOKUP(S731,English!$B$8:$Q$77,4,0)</f>
        <v>0</v>
      </c>
      <c r="H740" s="50">
        <f>VLOOKUP(S731,English!$B$8:$Q$77,5,0)</f>
        <v>0</v>
      </c>
      <c r="I740" s="50">
        <f>VLOOKUP(S731,English!$B$8:$Q$77,6,0)</f>
        <v>0</v>
      </c>
      <c r="J740" s="50">
        <f>VLOOKUP(S731,English!$B$8:$Q$77,7,0)</f>
        <v>0</v>
      </c>
      <c r="K740" s="50">
        <f>VLOOKUP(S731,English!$B$8:$Q$77,8,0)</f>
        <v>0</v>
      </c>
      <c r="L740" s="50">
        <f>VLOOKUP(S731,English!$B$8:$Q$77,9,0)</f>
        <v>0</v>
      </c>
      <c r="M740" s="50">
        <f>VLOOKUP(S731,English!$B$8:$Q$77,10,0)</f>
        <v>0</v>
      </c>
      <c r="N740" s="50">
        <f>VLOOKUP(S731,English!$B$8:$Q$77,11,0)</f>
        <v>0</v>
      </c>
      <c r="O740" s="50">
        <f>VLOOKUP(S731,English!$B$8:$Q$77,12,0)</f>
        <v>0</v>
      </c>
      <c r="P740" s="50">
        <f>VLOOKUP(S731,English!$B$8:$Q$77,13,0)</f>
        <v>0</v>
      </c>
      <c r="Q740" s="50">
        <f>VLOOKUP(S731,English!$B$8:$Q$77,14,0)</f>
        <v>0</v>
      </c>
      <c r="R740" s="79">
        <f>VLOOKUP(S731,English!$B$8:$Q$77,15,0)</f>
        <v>0</v>
      </c>
      <c r="S740" s="50">
        <f>VLOOKUP(S731,English!$B$8:$Q$77,16,0)</f>
        <v>0</v>
      </c>
      <c r="V740" s="68"/>
      <c r="W740" s="68"/>
      <c r="X740" s="68"/>
      <c r="Y740" s="68"/>
    </row>
    <row r="741" spans="2:25" ht="27.9" customHeight="1">
      <c r="B741" s="359">
        <v>4</v>
      </c>
      <c r="C741" s="361" t="s">
        <v>5</v>
      </c>
      <c r="D741" s="39" t="s">
        <v>63</v>
      </c>
      <c r="E741" s="80"/>
      <c r="F741" s="78">
        <f>Maths!D$7</f>
        <v>15</v>
      </c>
      <c r="G741" s="78">
        <f>Maths!E$7</f>
        <v>15</v>
      </c>
      <c r="H741" s="78">
        <f>Maths!F$7</f>
        <v>15</v>
      </c>
      <c r="I741" s="78">
        <f>Maths!G$7</f>
        <v>0</v>
      </c>
      <c r="J741" s="78">
        <f>Maths!H$7</f>
        <v>15</v>
      </c>
      <c r="K741" s="78">
        <f>Maths!I$7</f>
        <v>10</v>
      </c>
      <c r="L741" s="78">
        <f>Maths!J$7</f>
        <v>0</v>
      </c>
      <c r="M741" s="78">
        <f>Maths!K$7</f>
        <v>70</v>
      </c>
      <c r="N741" s="78">
        <f>Maths!L$7</f>
        <v>5</v>
      </c>
      <c r="O741" s="78">
        <f>Maths!M$7</f>
        <v>5</v>
      </c>
      <c r="P741" s="78">
        <f>Maths!N$7</f>
        <v>20</v>
      </c>
      <c r="Q741" s="78">
        <f>Maths!O$7</f>
        <v>30</v>
      </c>
      <c r="R741" s="78">
        <f>Maths!P$7</f>
        <v>100</v>
      </c>
      <c r="S741" s="78">
        <f>Maths!Q$7</f>
        <v>0</v>
      </c>
      <c r="V741" s="68"/>
      <c r="W741" s="68"/>
      <c r="X741" s="68"/>
      <c r="Y741" s="68"/>
    </row>
    <row r="742" spans="2:25" ht="27.9" customHeight="1" thickBot="1">
      <c r="B742" s="360"/>
      <c r="C742" s="362"/>
      <c r="D742" s="40" t="s">
        <v>64</v>
      </c>
      <c r="E742" s="81"/>
      <c r="F742" s="50">
        <f>VLOOKUP(S731,Maths!$B$8:$Q$77,3,0)</f>
        <v>0</v>
      </c>
      <c r="G742" s="50">
        <f>VLOOKUP(S731,Maths!$B$8:$Q$77,4,0)</f>
        <v>0</v>
      </c>
      <c r="H742" s="50">
        <f>VLOOKUP(S731,Maths!$B$8:$Q$77,5,0)</f>
        <v>0</v>
      </c>
      <c r="I742" s="50">
        <f>VLOOKUP(S731,Maths!$B$8:$Q$77,6,0)</f>
        <v>0</v>
      </c>
      <c r="J742" s="50">
        <f>VLOOKUP(S731,Maths!$B$8:$Q$77,7,0)</f>
        <v>0</v>
      </c>
      <c r="K742" s="50">
        <f>VLOOKUP(S731,Maths!$B$8:$Q$77,8,0)</f>
        <v>0</v>
      </c>
      <c r="L742" s="50">
        <f>VLOOKUP(S731,Maths!$B$8:$Q$77,9,0)</f>
        <v>0</v>
      </c>
      <c r="M742" s="50">
        <f>VLOOKUP(S731,Maths!$B$8:$Q$77,10,0)</f>
        <v>0</v>
      </c>
      <c r="N742" s="50">
        <f>VLOOKUP(S731,Maths!$B$8:$Q$77,11,0)</f>
        <v>0</v>
      </c>
      <c r="O742" s="50">
        <f>VLOOKUP(S731,Maths!$B$8:$Q$77,12,0)</f>
        <v>0</v>
      </c>
      <c r="P742" s="50">
        <f>VLOOKUP(S731,Maths!$B$8:$Q$77,13,0)</f>
        <v>0</v>
      </c>
      <c r="Q742" s="50">
        <f>VLOOKUP(S731,Maths!$B$8:$Q$77,14,0)</f>
        <v>0</v>
      </c>
      <c r="R742" s="79">
        <f>VLOOKUP(S731,Maths!$B$8:$Q$77,15,0)</f>
        <v>0</v>
      </c>
      <c r="S742" s="50">
        <f>VLOOKUP(S731,Maths!$B$8:$Q$77,16,0)</f>
        <v>0</v>
      </c>
      <c r="V742" s="68"/>
      <c r="W742" s="68"/>
      <c r="X742" s="68"/>
      <c r="Y742" s="68"/>
    </row>
    <row r="743" spans="2:25" ht="27.9" customHeight="1">
      <c r="B743" s="359">
        <v>5</v>
      </c>
      <c r="C743" s="361" t="s">
        <v>6</v>
      </c>
      <c r="D743" s="39" t="s">
        <v>63</v>
      </c>
      <c r="E743" s="80"/>
      <c r="F743" s="78">
        <f>Sci!D$7</f>
        <v>15</v>
      </c>
      <c r="G743" s="78">
        <f>Sci!E$7</f>
        <v>15</v>
      </c>
      <c r="H743" s="78">
        <f>Sci!F$7</f>
        <v>15</v>
      </c>
      <c r="I743" s="78">
        <f>Sci!G$7</f>
        <v>0</v>
      </c>
      <c r="J743" s="78">
        <f>Sci!H$7</f>
        <v>15</v>
      </c>
      <c r="K743" s="78">
        <f>Sci!I$7</f>
        <v>10</v>
      </c>
      <c r="L743" s="78">
        <f>Sci!J$7</f>
        <v>0</v>
      </c>
      <c r="M743" s="78">
        <f>Sci!K$7</f>
        <v>70</v>
      </c>
      <c r="N743" s="78">
        <f>Sci!L$7</f>
        <v>5</v>
      </c>
      <c r="O743" s="78">
        <f>Sci!M$7</f>
        <v>5</v>
      </c>
      <c r="P743" s="78">
        <f>Sci!N$7</f>
        <v>20</v>
      </c>
      <c r="Q743" s="78">
        <f>Sci!O$7</f>
        <v>30</v>
      </c>
      <c r="R743" s="78">
        <f>Sci!P$7</f>
        <v>100</v>
      </c>
      <c r="S743" s="78">
        <f>Sci!Q$7</f>
        <v>0</v>
      </c>
      <c r="V743" s="68"/>
      <c r="W743" s="68"/>
      <c r="X743" s="68"/>
      <c r="Y743" s="68"/>
    </row>
    <row r="744" spans="2:25" ht="27.9" customHeight="1" thickBot="1">
      <c r="B744" s="360"/>
      <c r="C744" s="362"/>
      <c r="D744" s="40" t="s">
        <v>64</v>
      </c>
      <c r="E744" s="81"/>
      <c r="F744" s="50">
        <f>VLOOKUP(S731,Sci!$B$8:$Q$77,3,0)</f>
        <v>0</v>
      </c>
      <c r="G744" s="50">
        <f>VLOOKUP(S731,Sci!$B$8:$Q$77,4,0)</f>
        <v>0</v>
      </c>
      <c r="H744" s="50">
        <f>VLOOKUP(S731,Sci!$B$8:$Q$77,5,0)</f>
        <v>0</v>
      </c>
      <c r="I744" s="50">
        <f>VLOOKUP(S731,Sci!$B$8:$Q$77,6,0)</f>
        <v>0</v>
      </c>
      <c r="J744" s="50">
        <f>VLOOKUP(S731,Sci!$B$8:$Q$77,7,0)</f>
        <v>0</v>
      </c>
      <c r="K744" s="50">
        <f>VLOOKUP(S731,Sci!$B$8:$Q$77,8,0)</f>
        <v>0</v>
      </c>
      <c r="L744" s="50">
        <f>VLOOKUP(S731,Sci!$B$8:$Q$77,9,0)</f>
        <v>0</v>
      </c>
      <c r="M744" s="50">
        <f>VLOOKUP(S731,Sci!$B$8:$Q$77,10,0)</f>
        <v>0</v>
      </c>
      <c r="N744" s="50">
        <f>VLOOKUP(S731,Sci!$B$8:$Q$77,11,0)</f>
        <v>0</v>
      </c>
      <c r="O744" s="50">
        <f>VLOOKUP(S731,Sci!$B$8:$Q$77,12,0)</f>
        <v>0</v>
      </c>
      <c r="P744" s="50">
        <f>VLOOKUP(S731,Sci!$B$8:$Q$77,13,0)</f>
        <v>0</v>
      </c>
      <c r="Q744" s="50">
        <f>VLOOKUP(S731,Sci!$B$8:$Q$77,14,0)</f>
        <v>0</v>
      </c>
      <c r="R744" s="79">
        <f>VLOOKUP(S731,Sci!$B$8:$Q$77,15,0)</f>
        <v>0</v>
      </c>
      <c r="S744" s="50">
        <f>VLOOKUP(S731,Sci!$B$8:$Q$77,16,0)</f>
        <v>0</v>
      </c>
      <c r="V744" s="68"/>
      <c r="W744" s="68"/>
      <c r="X744" s="68"/>
      <c r="Y744" s="68"/>
    </row>
    <row r="745" spans="2:25" ht="27.9" customHeight="1">
      <c r="B745" s="359">
        <v>6</v>
      </c>
      <c r="C745" s="361" t="s">
        <v>7</v>
      </c>
      <c r="D745" s="39" t="s">
        <v>63</v>
      </c>
      <c r="E745" s="80"/>
      <c r="F745" s="78">
        <f>Sco!D$7</f>
        <v>15</v>
      </c>
      <c r="G745" s="78">
        <f>Sco!E$7</f>
        <v>15</v>
      </c>
      <c r="H745" s="78">
        <f>Sco!F$7</f>
        <v>15</v>
      </c>
      <c r="I745" s="78">
        <f>Sco!G$7</f>
        <v>0</v>
      </c>
      <c r="J745" s="78">
        <f>Sco!H$7</f>
        <v>15</v>
      </c>
      <c r="K745" s="78">
        <f>Sco!I$7</f>
        <v>10</v>
      </c>
      <c r="L745" s="78">
        <f>Sco!J$7</f>
        <v>0</v>
      </c>
      <c r="M745" s="78">
        <f>Sco!K$7</f>
        <v>70</v>
      </c>
      <c r="N745" s="78">
        <f>Sco!L$7</f>
        <v>5</v>
      </c>
      <c r="O745" s="78">
        <f>Sco!M$7</f>
        <v>5</v>
      </c>
      <c r="P745" s="78">
        <f>Sco!N$7</f>
        <v>20</v>
      </c>
      <c r="Q745" s="78">
        <f>Sco!O$7</f>
        <v>30</v>
      </c>
      <c r="R745" s="78">
        <f>Sco!P$7</f>
        <v>100</v>
      </c>
      <c r="S745" s="78">
        <f>Sco!Q$7</f>
        <v>0</v>
      </c>
    </row>
    <row r="746" spans="2:25" ht="27.9" customHeight="1" thickBot="1">
      <c r="B746" s="360"/>
      <c r="C746" s="362"/>
      <c r="D746" s="40" t="s">
        <v>64</v>
      </c>
      <c r="E746" s="81"/>
      <c r="F746" s="50">
        <f>VLOOKUP(S731,Sco!$B$8:$Q$77,3,0)</f>
        <v>0</v>
      </c>
      <c r="G746" s="50">
        <f>VLOOKUP(S731,Sco!$B$8:$Q$77,4,0)</f>
        <v>0</v>
      </c>
      <c r="H746" s="50">
        <f>VLOOKUP(S731,Sco!$B$8:$Q$77,5,0)</f>
        <v>0</v>
      </c>
      <c r="I746" s="50">
        <f>VLOOKUP(S731,Sco!$B$8:$Q$77,6,0)</f>
        <v>0</v>
      </c>
      <c r="J746" s="50">
        <f>VLOOKUP(S731,Sco!$B$8:$Q$77,7,0)</f>
        <v>0</v>
      </c>
      <c r="K746" s="50">
        <f>VLOOKUP(S731,Sco!$B$8:$Q$77,8,0)</f>
        <v>0</v>
      </c>
      <c r="L746" s="50">
        <f>VLOOKUP(S731,Sco!$B$8:$Q$77,9,0)</f>
        <v>0</v>
      </c>
      <c r="M746" s="50">
        <f>VLOOKUP(S731,Sco!$B$8:$Q$77,10,0)</f>
        <v>0</v>
      </c>
      <c r="N746" s="50">
        <f>VLOOKUP(S731,Sco!$B$8:$Q$77,11,0)</f>
        <v>0</v>
      </c>
      <c r="O746" s="50">
        <f>VLOOKUP(S731,Sco!$B$8:$Q$77,12,0)</f>
        <v>0</v>
      </c>
      <c r="P746" s="50">
        <f>VLOOKUP(S731,Sco!$B$8:$Q$77,13,0)</f>
        <v>0</v>
      </c>
      <c r="Q746" s="50">
        <f>VLOOKUP(S731,Sco!$B$8:$Q$77,14,0)</f>
        <v>0</v>
      </c>
      <c r="R746" s="79">
        <f>VLOOKUP(S731,Sco!$B$8:$Q$77,15,0)</f>
        <v>0</v>
      </c>
      <c r="S746" s="50">
        <f>VLOOKUP(S731,Sco!$B$8:$Q$77,16,0)</f>
        <v>0</v>
      </c>
    </row>
    <row r="747" spans="2:25" ht="27.9" customHeight="1">
      <c r="B747" s="359">
        <v>7</v>
      </c>
      <c r="C747" s="361" t="s">
        <v>8</v>
      </c>
      <c r="D747" s="39" t="s">
        <v>63</v>
      </c>
      <c r="E747" s="80"/>
      <c r="F747" s="78">
        <f>Kala!D$7</f>
        <v>20</v>
      </c>
      <c r="G747" s="78">
        <f>Kala!E$7</f>
        <v>40</v>
      </c>
      <c r="H747" s="78">
        <f>Kala!F$7</f>
        <v>20</v>
      </c>
      <c r="I747" s="78">
        <f>Kala!G$7</f>
        <v>0</v>
      </c>
      <c r="J747" s="78">
        <f>Kala!H$7</f>
        <v>0</v>
      </c>
      <c r="K747" s="78">
        <f>Kala!I$7</f>
        <v>20</v>
      </c>
      <c r="L747" s="78">
        <f>Kala!J$7</f>
        <v>0</v>
      </c>
      <c r="M747" s="78">
        <f>Kala!K$7</f>
        <v>100</v>
      </c>
      <c r="N747" s="363"/>
      <c r="O747" s="364"/>
      <c r="P747" s="364"/>
      <c r="Q747" s="365"/>
      <c r="R747" s="82">
        <f t="shared" ref="R747:R752" si="26">M747</f>
        <v>100</v>
      </c>
      <c r="S747" s="83"/>
    </row>
    <row r="748" spans="2:25" ht="27.9" customHeight="1" thickBot="1">
      <c r="B748" s="360"/>
      <c r="C748" s="362"/>
      <c r="D748" s="40" t="s">
        <v>64</v>
      </c>
      <c r="E748" s="81"/>
      <c r="F748" s="50">
        <f>VLOOKUP(S731,Kala!$B$8:$Q$77,3,0)</f>
        <v>0</v>
      </c>
      <c r="G748" s="50">
        <f>VLOOKUP(S731,Kala!$B$8:$Q$77,4,0)</f>
        <v>0</v>
      </c>
      <c r="H748" s="50">
        <f>VLOOKUP(S731,Kala!$B$8:$Q$77,5,0)</f>
        <v>0</v>
      </c>
      <c r="I748" s="50">
        <f>VLOOKUP(S731,Kala!$B$8:$Q$77,6,0)</f>
        <v>0</v>
      </c>
      <c r="J748" s="50">
        <f>VLOOKUP(S731,Kala!$B$8:$Q$77,7,0)</f>
        <v>0</v>
      </c>
      <c r="K748" s="50">
        <f>VLOOKUP(S731,Kala!$B$8:$Q$77,8,0)</f>
        <v>0</v>
      </c>
      <c r="L748" s="50">
        <f>VLOOKUP(S731,Kala!$B$8:$Q$77,9,0)</f>
        <v>0</v>
      </c>
      <c r="M748" s="50">
        <f>VLOOKUP(S731,Kala!$B$8:$Q$77,10,0)</f>
        <v>0</v>
      </c>
      <c r="N748" s="366"/>
      <c r="O748" s="367"/>
      <c r="P748" s="367"/>
      <c r="Q748" s="368"/>
      <c r="R748" s="84">
        <f t="shared" si="26"/>
        <v>0</v>
      </c>
      <c r="S748" s="85" t="str">
        <f>IF(R748&gt;=91,"अ१",IF(R748&gt;=81,"अ२",IF(R748&gt;=71,"ब१",IF(R748&gt;=61,"ब२",IF(R748&gt;=51,"क१",IF(R748&gt;=41,"क२",IF(R748&gt;=33,"ड",IF(R748&gt;=21,"ई१",IF(R748&gt;=1,"ई२","")))))))))</f>
        <v/>
      </c>
    </row>
    <row r="749" spans="2:25" ht="27.9" customHeight="1">
      <c r="B749" s="359">
        <v>8</v>
      </c>
      <c r="C749" s="361" t="s">
        <v>9</v>
      </c>
      <c r="D749" s="39" t="s">
        <v>63</v>
      </c>
      <c r="E749" s="80"/>
      <c r="F749" s="78">
        <f>Karya!D$7</f>
        <v>20</v>
      </c>
      <c r="G749" s="78">
        <f>Karya!E$7</f>
        <v>40</v>
      </c>
      <c r="H749" s="78">
        <f>Karya!F$7</f>
        <v>20</v>
      </c>
      <c r="I749" s="78">
        <f>Karya!G$7</f>
        <v>0</v>
      </c>
      <c r="J749" s="78">
        <f>Karya!H$7</f>
        <v>0</v>
      </c>
      <c r="K749" s="78">
        <f>Karya!I$7</f>
        <v>20</v>
      </c>
      <c r="L749" s="78">
        <f>Karya!J$7</f>
        <v>0</v>
      </c>
      <c r="M749" s="78">
        <f>Karya!K$7</f>
        <v>100</v>
      </c>
      <c r="N749" s="363"/>
      <c r="O749" s="364"/>
      <c r="P749" s="364"/>
      <c r="Q749" s="365"/>
      <c r="R749" s="82">
        <f t="shared" si="26"/>
        <v>100</v>
      </c>
      <c r="S749" s="83"/>
    </row>
    <row r="750" spans="2:25" ht="27.9" customHeight="1" thickBot="1">
      <c r="B750" s="360"/>
      <c r="C750" s="362"/>
      <c r="D750" s="40" t="s">
        <v>64</v>
      </c>
      <c r="E750" s="81"/>
      <c r="F750" s="50">
        <f>VLOOKUP(S731,Karya!$B$8:$Q$77,3,0)</f>
        <v>0</v>
      </c>
      <c r="G750" s="50">
        <f>VLOOKUP(S731,Karya!$B$8:$Q$77,4,0)</f>
        <v>0</v>
      </c>
      <c r="H750" s="50">
        <f>VLOOKUP(S731,Karya!$B$8:$Q$77,5,0)</f>
        <v>0</v>
      </c>
      <c r="I750" s="50">
        <f>VLOOKUP(S731,Karya!$B$8:$Q$77,6,0)</f>
        <v>0</v>
      </c>
      <c r="J750" s="50">
        <f>VLOOKUP(S731,Karya!$B$8:$Q$77,7,0)</f>
        <v>0</v>
      </c>
      <c r="K750" s="50">
        <f>VLOOKUP(S731,Karya!$B$8:$Q$77,8,0)</f>
        <v>0</v>
      </c>
      <c r="L750" s="50">
        <f>VLOOKUP(S731,Karya!$B$8:$Q$77,9,0)</f>
        <v>0</v>
      </c>
      <c r="M750" s="50">
        <f>VLOOKUP(S731,Karya!$B$8:$Q$77,10,0)</f>
        <v>0</v>
      </c>
      <c r="N750" s="366"/>
      <c r="O750" s="367"/>
      <c r="P750" s="367"/>
      <c r="Q750" s="368"/>
      <c r="R750" s="84">
        <f t="shared" si="26"/>
        <v>0</v>
      </c>
      <c r="S750" s="85" t="str">
        <f>IF(R750&gt;=91,"अ१",IF(R750&gt;=81,"अ२",IF(R750&gt;=71,"ब१",IF(R750&gt;=61,"ब२",IF(R750&gt;=51,"क१",IF(R750&gt;=41,"क२",IF(R750&gt;=33,"ड",IF(R750&gt;=21,"ई१",IF(R750&gt;=1,"ई२","")))))))))</f>
        <v/>
      </c>
    </row>
    <row r="751" spans="2:25" ht="27.9" customHeight="1">
      <c r="B751" s="359">
        <v>9</v>
      </c>
      <c r="C751" s="361" t="s">
        <v>10</v>
      </c>
      <c r="D751" s="39" t="s">
        <v>63</v>
      </c>
      <c r="E751" s="80"/>
      <c r="F751" s="78">
        <f>Shashi!D$7</f>
        <v>20</v>
      </c>
      <c r="G751" s="78">
        <f>Shashi!E$7</f>
        <v>40</v>
      </c>
      <c r="H751" s="78">
        <f>Shashi!F$7</f>
        <v>20</v>
      </c>
      <c r="I751" s="78">
        <f>Shashi!G$7</f>
        <v>0</v>
      </c>
      <c r="J751" s="78">
        <f>Shashi!H$7</f>
        <v>0</v>
      </c>
      <c r="K751" s="78">
        <f>Shashi!I$7</f>
        <v>20</v>
      </c>
      <c r="L751" s="78">
        <f>Shashi!J$7</f>
        <v>0</v>
      </c>
      <c r="M751" s="78">
        <f>Shashi!K$7</f>
        <v>100</v>
      </c>
      <c r="N751" s="363"/>
      <c r="O751" s="364"/>
      <c r="P751" s="364"/>
      <c r="Q751" s="365"/>
      <c r="R751" s="82">
        <f t="shared" si="26"/>
        <v>100</v>
      </c>
      <c r="S751" s="83"/>
      <c r="V751" s="68"/>
      <c r="W751" s="68"/>
      <c r="X751" s="68"/>
      <c r="Y751" s="68"/>
    </row>
    <row r="752" spans="2:25" ht="27.9" customHeight="1" thickBot="1">
      <c r="B752" s="360"/>
      <c r="C752" s="362"/>
      <c r="D752" s="40" t="s">
        <v>64</v>
      </c>
      <c r="E752" s="81"/>
      <c r="F752" s="50">
        <f>VLOOKUP(S731,Shashi!$B$8:$Q$77,3,0)</f>
        <v>0</v>
      </c>
      <c r="G752" s="50">
        <f>VLOOKUP(S731,Shashi!$B$8:$Q$77,4,0)</f>
        <v>0</v>
      </c>
      <c r="H752" s="50">
        <f>VLOOKUP(S731,Shashi!$B$8:$Q$77,5,0)</f>
        <v>0</v>
      </c>
      <c r="I752" s="50">
        <f>VLOOKUP(S731,Shashi!$B$8:$Q$77,6,0)</f>
        <v>0</v>
      </c>
      <c r="J752" s="50">
        <f>VLOOKUP(S731,Shashi!$B$8:$Q$77,7,0)</f>
        <v>0</v>
      </c>
      <c r="K752" s="50">
        <f>VLOOKUP(S731,Shashi!$B$8:$Q$77,8,0)</f>
        <v>0</v>
      </c>
      <c r="L752" s="50">
        <f>VLOOKUP(S731,Shashi!$B$8:$Q$77,9,0)</f>
        <v>0</v>
      </c>
      <c r="M752" s="50">
        <f>VLOOKUP(S731,Shashi!$B$8:$Q$77,10,0)</f>
        <v>0</v>
      </c>
      <c r="N752" s="366"/>
      <c r="O752" s="367"/>
      <c r="P752" s="367"/>
      <c r="Q752" s="368"/>
      <c r="R752" s="84">
        <f t="shared" si="26"/>
        <v>0</v>
      </c>
      <c r="S752" s="85" t="str">
        <f>IF(R752&gt;=91,"अ१",IF(R752&gt;=81,"अ२",IF(R752&gt;=71,"ब१",IF(R752&gt;=61,"ब२",IF(R752&gt;=51,"क१",IF(R752&gt;=41,"क२",IF(R752&gt;=33,"ड",IF(R752&gt;=21,"ई१",IF(R752&gt;=1,"ई२","")))))))))</f>
        <v/>
      </c>
      <c r="V752" s="68"/>
      <c r="W752" s="68"/>
      <c r="X752" s="68"/>
      <c r="Y752" s="68"/>
    </row>
    <row r="753" spans="2:25" ht="27.9" customHeight="1" thickBot="1">
      <c r="B753" s="369"/>
      <c r="C753" s="370"/>
      <c r="D753" s="370"/>
      <c r="E753" s="370"/>
      <c r="F753" s="370"/>
      <c r="G753" s="370"/>
      <c r="H753" s="370"/>
      <c r="I753" s="370"/>
      <c r="J753" s="370"/>
      <c r="K753" s="370"/>
      <c r="L753" s="370"/>
      <c r="M753" s="370"/>
      <c r="N753" s="370"/>
      <c r="O753" s="370"/>
      <c r="P753" s="370"/>
      <c r="Q753" s="370"/>
      <c r="R753" s="370"/>
      <c r="S753" s="371"/>
      <c r="V753" s="68"/>
      <c r="W753" s="68"/>
      <c r="X753" s="68"/>
      <c r="Y753" s="68"/>
    </row>
    <row r="754" spans="2:25" ht="27.9" customHeight="1">
      <c r="B754" s="41"/>
      <c r="C754" s="42"/>
      <c r="D754" s="43"/>
      <c r="N754" s="45"/>
      <c r="O754" s="45"/>
      <c r="P754" s="45"/>
      <c r="Q754" s="45"/>
      <c r="S754" s="46"/>
      <c r="V754" s="68"/>
      <c r="W754" s="68"/>
      <c r="X754" s="68"/>
      <c r="Y754" s="68"/>
    </row>
    <row r="755" spans="2:25" ht="27.9" customHeight="1">
      <c r="B755" s="372" t="s">
        <v>66</v>
      </c>
      <c r="C755" s="373"/>
      <c r="D755" s="373"/>
      <c r="E755" s="373"/>
      <c r="F755" s="373"/>
      <c r="G755" s="374" t="s">
        <v>67</v>
      </c>
      <c r="H755" s="374"/>
      <c r="I755" s="374"/>
      <c r="J755" s="374"/>
      <c r="K755" s="374"/>
      <c r="L755" s="374"/>
      <c r="M755" s="374"/>
      <c r="N755" s="375" t="s">
        <v>68</v>
      </c>
      <c r="O755" s="375"/>
      <c r="P755" s="375"/>
      <c r="Q755" s="375"/>
      <c r="R755" s="375"/>
      <c r="S755" s="376"/>
      <c r="V755" s="68"/>
      <c r="W755" s="68"/>
      <c r="X755" s="68"/>
      <c r="Y755" s="68"/>
    </row>
    <row r="756" spans="2:25" ht="27.9" customHeight="1" thickBot="1">
      <c r="B756" s="377" t="str">
        <f>students!$G$4</f>
        <v xml:space="preserve">श्री. सागर दत्तात्रय शिंदे </v>
      </c>
      <c r="C756" s="378"/>
      <c r="D756" s="378"/>
      <c r="E756" s="378"/>
      <c r="F756" s="378"/>
      <c r="G756" s="379"/>
      <c r="H756" s="379"/>
      <c r="I756" s="379"/>
      <c r="J756" s="379"/>
      <c r="K756" s="379"/>
      <c r="L756" s="379"/>
      <c r="M756" s="379"/>
      <c r="N756" s="380"/>
      <c r="O756" s="380"/>
      <c r="P756" s="380"/>
      <c r="Q756" s="380"/>
      <c r="R756" s="380"/>
      <c r="S756" s="381"/>
      <c r="V756" s="68"/>
      <c r="W756" s="68"/>
      <c r="X756" s="68"/>
      <c r="Y756" s="68"/>
    </row>
    <row r="757" spans="2:25" ht="26.25" customHeight="1">
      <c r="B757" s="402" t="s">
        <v>718</v>
      </c>
      <c r="C757" s="402"/>
      <c r="D757" s="402"/>
      <c r="E757" s="402"/>
      <c r="F757" s="402"/>
      <c r="G757" s="402"/>
      <c r="H757" s="402"/>
      <c r="I757" s="402"/>
      <c r="J757" s="402"/>
      <c r="K757" s="402"/>
      <c r="L757" s="402"/>
      <c r="M757" s="402"/>
      <c r="N757" s="402"/>
      <c r="O757" s="402"/>
      <c r="P757" s="402"/>
      <c r="Q757" s="402"/>
      <c r="R757" s="402"/>
      <c r="S757" s="402"/>
      <c r="V757" s="68"/>
      <c r="W757" s="68"/>
      <c r="X757" s="68"/>
      <c r="Y757" s="68"/>
    </row>
    <row r="758" spans="2:25" ht="24.75" customHeight="1" thickBot="1">
      <c r="B758" s="403" t="s">
        <v>52</v>
      </c>
      <c r="C758" s="403"/>
      <c r="D758" s="403"/>
      <c r="E758" s="404">
        <f>VLOOKUP(S759,students!$B$8:$D$57,3,0)</f>
        <v>0</v>
      </c>
      <c r="F758" s="405"/>
      <c r="G758" s="405"/>
      <c r="H758" s="405"/>
      <c r="I758" s="405"/>
      <c r="J758" s="405"/>
      <c r="K758" s="405"/>
      <c r="L758" s="405"/>
      <c r="M758" s="405"/>
      <c r="N758" s="405"/>
      <c r="O758" s="405"/>
      <c r="P758" s="406" t="s">
        <v>28</v>
      </c>
      <c r="Q758" s="406"/>
      <c r="R758" s="406" t="str">
        <f>students!$M$2</f>
        <v>पहिली</v>
      </c>
      <c r="S758" s="406"/>
      <c r="V758" s="68"/>
      <c r="W758" s="68"/>
      <c r="X758" s="68"/>
      <c r="Y758" s="68"/>
    </row>
    <row r="759" spans="2:25" ht="19.5" customHeight="1" thickBot="1">
      <c r="B759" s="407"/>
      <c r="C759" s="407"/>
      <c r="D759" s="408"/>
      <c r="E759" s="408"/>
      <c r="F759" s="47"/>
      <c r="G759" s="47"/>
      <c r="H759" s="409" t="s">
        <v>33</v>
      </c>
      <c r="I759" s="409"/>
      <c r="J759" s="409"/>
      <c r="K759" s="409"/>
      <c r="L759" s="409"/>
      <c r="M759" s="405">
        <f>[3]students!Y758</f>
        <v>0</v>
      </c>
      <c r="N759" s="405"/>
      <c r="O759" s="405"/>
      <c r="P759" s="406" t="s">
        <v>53</v>
      </c>
      <c r="Q759" s="406"/>
      <c r="R759" s="406"/>
      <c r="S759" s="77">
        <v>28</v>
      </c>
      <c r="V759" s="68"/>
      <c r="W759" s="68"/>
      <c r="X759" s="68"/>
      <c r="Y759" s="68"/>
    </row>
    <row r="760" spans="2:25" ht="21" customHeight="1">
      <c r="B760" s="382" t="s">
        <v>37</v>
      </c>
      <c r="C760" s="361" t="s">
        <v>54</v>
      </c>
      <c r="D760" s="361"/>
      <c r="E760" s="385" t="s">
        <v>55</v>
      </c>
      <c r="F760" s="386"/>
      <c r="G760" s="386"/>
      <c r="H760" s="386"/>
      <c r="I760" s="386"/>
      <c r="J760" s="386"/>
      <c r="K760" s="386"/>
      <c r="L760" s="386"/>
      <c r="M760" s="387"/>
      <c r="N760" s="388" t="s">
        <v>56</v>
      </c>
      <c r="O760" s="389"/>
      <c r="P760" s="389"/>
      <c r="Q760" s="390"/>
      <c r="R760" s="394" t="s">
        <v>69</v>
      </c>
      <c r="S760" s="397" t="s">
        <v>57</v>
      </c>
      <c r="V760" s="68"/>
      <c r="W760" s="68"/>
      <c r="X760" s="68"/>
      <c r="Y760" s="68"/>
    </row>
    <row r="761" spans="2:25" s="1" customFormat="1" ht="73.5" customHeight="1">
      <c r="B761" s="383"/>
      <c r="C761" s="384"/>
      <c r="D761" s="384"/>
      <c r="E761" s="48" t="s">
        <v>58</v>
      </c>
      <c r="F761" s="48" t="s">
        <v>15</v>
      </c>
      <c r="G761" s="48" t="s">
        <v>59</v>
      </c>
      <c r="H761" s="48" t="s">
        <v>17</v>
      </c>
      <c r="I761" s="48" t="s">
        <v>18</v>
      </c>
      <c r="J761" s="48" t="s">
        <v>19</v>
      </c>
      <c r="K761" s="48" t="s">
        <v>20</v>
      </c>
      <c r="L761" s="48" t="s">
        <v>21</v>
      </c>
      <c r="M761" s="49"/>
      <c r="N761" s="391"/>
      <c r="O761" s="392"/>
      <c r="P761" s="392"/>
      <c r="Q761" s="393"/>
      <c r="R761" s="395"/>
      <c r="S761" s="398"/>
      <c r="V761" s="68"/>
      <c r="W761" s="68"/>
      <c r="X761" s="68"/>
      <c r="Y761" s="68"/>
    </row>
    <row r="762" spans="2:25" ht="27.9" customHeight="1" thickBot="1">
      <c r="B762" s="5"/>
      <c r="C762" s="400" t="s">
        <v>60</v>
      </c>
      <c r="D762" s="401"/>
      <c r="E762" s="51">
        <v>1</v>
      </c>
      <c r="F762" s="51">
        <v>2</v>
      </c>
      <c r="G762" s="51">
        <v>3</v>
      </c>
      <c r="H762" s="51">
        <v>4</v>
      </c>
      <c r="I762" s="51">
        <v>5</v>
      </c>
      <c r="J762" s="51">
        <v>6</v>
      </c>
      <c r="K762" s="51">
        <v>7</v>
      </c>
      <c r="L762" s="51">
        <v>8</v>
      </c>
      <c r="M762" s="50" t="s">
        <v>22</v>
      </c>
      <c r="N762" s="50" t="s">
        <v>23</v>
      </c>
      <c r="O762" s="50" t="s">
        <v>61</v>
      </c>
      <c r="P762" s="50" t="s">
        <v>25</v>
      </c>
      <c r="Q762" s="50" t="s">
        <v>62</v>
      </c>
      <c r="R762" s="396"/>
      <c r="S762" s="399"/>
      <c r="V762" s="68"/>
      <c r="W762" s="68"/>
      <c r="X762" s="68"/>
      <c r="Y762" s="68"/>
    </row>
    <row r="763" spans="2:25" ht="27.9" customHeight="1">
      <c r="B763" s="359">
        <v>1</v>
      </c>
      <c r="C763" s="361" t="s">
        <v>2</v>
      </c>
      <c r="D763" s="39" t="s">
        <v>63</v>
      </c>
      <c r="E763" s="80"/>
      <c r="F763" s="78">
        <f>Marathi!D$7</f>
        <v>15</v>
      </c>
      <c r="G763" s="78">
        <f>Marathi!E$7</f>
        <v>15</v>
      </c>
      <c r="H763" s="78">
        <f>Marathi!F$7</f>
        <v>15</v>
      </c>
      <c r="I763" s="78">
        <f>Marathi!G$7</f>
        <v>0</v>
      </c>
      <c r="J763" s="78">
        <f>Marathi!H$7</f>
        <v>15</v>
      </c>
      <c r="K763" s="78">
        <f>Marathi!I$7</f>
        <v>10</v>
      </c>
      <c r="L763" s="78">
        <f>Marathi!J$7</f>
        <v>0</v>
      </c>
      <c r="M763" s="78">
        <f>Marathi!K$7</f>
        <v>70</v>
      </c>
      <c r="N763" s="78">
        <f>Marathi!L$7</f>
        <v>5</v>
      </c>
      <c r="O763" s="78">
        <f>Marathi!M$7</f>
        <v>5</v>
      </c>
      <c r="P763" s="78">
        <f>Marathi!N$7</f>
        <v>20</v>
      </c>
      <c r="Q763" s="78">
        <f>Marathi!O$7</f>
        <v>30</v>
      </c>
      <c r="R763" s="78">
        <f>Marathi!P$7</f>
        <v>100</v>
      </c>
      <c r="S763" s="78">
        <f>Marathi!Q$7</f>
        <v>0</v>
      </c>
      <c r="V763" s="68"/>
      <c r="W763" s="68"/>
      <c r="X763" s="68"/>
      <c r="Y763" s="68"/>
    </row>
    <row r="764" spans="2:25" ht="27.9" customHeight="1" thickBot="1">
      <c r="B764" s="360"/>
      <c r="C764" s="362"/>
      <c r="D764" s="40" t="s">
        <v>64</v>
      </c>
      <c r="E764" s="81"/>
      <c r="F764" s="50">
        <f>VLOOKUP(S759,Marathi!$B$8:$Q$77,3,0)</f>
        <v>0</v>
      </c>
      <c r="G764" s="50">
        <f>VLOOKUP(S759,Marathi!$B$8:$Q$77,4,0)</f>
        <v>0</v>
      </c>
      <c r="H764" s="50">
        <f>VLOOKUP(S759,Marathi!$B$8:$Q$77,5,0)</f>
        <v>0</v>
      </c>
      <c r="I764" s="50">
        <f>VLOOKUP(S759,Marathi!$B$8:$Q$77,6,0)</f>
        <v>0</v>
      </c>
      <c r="J764" s="50">
        <f>VLOOKUP(S759,Marathi!$B$8:$Q$77,7,0)</f>
        <v>0</v>
      </c>
      <c r="K764" s="50">
        <f>VLOOKUP(S759,Marathi!$B$8:$Q$77,8,0)</f>
        <v>0</v>
      </c>
      <c r="L764" s="50">
        <f>VLOOKUP(S759,Marathi!$B$8:$Q$77,9,0)</f>
        <v>0</v>
      </c>
      <c r="M764" s="50">
        <f>VLOOKUP(S759,Marathi!$B$8:$Q$77,10,0)</f>
        <v>0</v>
      </c>
      <c r="N764" s="50">
        <f>VLOOKUP(S759,Marathi!$B$8:$Q$77,11,0)</f>
        <v>0</v>
      </c>
      <c r="O764" s="50">
        <f>VLOOKUP(S759,Marathi!$B$8:$Q$77,12,0)</f>
        <v>0</v>
      </c>
      <c r="P764" s="50">
        <f>VLOOKUP(S759,Marathi!$B$8:$Q$77,13,0)</f>
        <v>0</v>
      </c>
      <c r="Q764" s="50">
        <f>VLOOKUP(S759,Marathi!$B$8:$Q$77,14,0)</f>
        <v>0</v>
      </c>
      <c r="R764" s="79">
        <f>VLOOKUP(S759,Marathi!$B$8:$Q$77,15,0)</f>
        <v>0</v>
      </c>
      <c r="S764" s="79">
        <f>VLOOKUP(S759,Marathi!$B$8:$Q$77,16,0)</f>
        <v>0</v>
      </c>
      <c r="V764" s="68"/>
      <c r="W764" s="68"/>
      <c r="X764" s="68"/>
      <c r="Y764" s="68"/>
    </row>
    <row r="765" spans="2:25" ht="27.9" customHeight="1">
      <c r="B765" s="359">
        <v>2</v>
      </c>
      <c r="C765" s="361" t="s">
        <v>3</v>
      </c>
      <c r="D765" s="39" t="s">
        <v>63</v>
      </c>
      <c r="E765" s="80"/>
      <c r="F765" s="78">
        <f>Hindi!D$7</f>
        <v>15</v>
      </c>
      <c r="G765" s="78">
        <f>Hindi!E$7</f>
        <v>15</v>
      </c>
      <c r="H765" s="78">
        <f>Hindi!F$7</f>
        <v>15</v>
      </c>
      <c r="I765" s="78">
        <f>Hindi!G$7</f>
        <v>0</v>
      </c>
      <c r="J765" s="78">
        <f>Hindi!H$7</f>
        <v>15</v>
      </c>
      <c r="K765" s="78">
        <f>Hindi!I$7</f>
        <v>10</v>
      </c>
      <c r="L765" s="78">
        <f>Hindi!J$7</f>
        <v>0</v>
      </c>
      <c r="M765" s="78">
        <f>Hindi!K$7</f>
        <v>70</v>
      </c>
      <c r="N765" s="78">
        <f>Hindi!L$7</f>
        <v>5</v>
      </c>
      <c r="O765" s="78">
        <f>Hindi!M$7</f>
        <v>5</v>
      </c>
      <c r="P765" s="78">
        <f>Hindi!N$7</f>
        <v>20</v>
      </c>
      <c r="Q765" s="78">
        <f>Hindi!O$7</f>
        <v>30</v>
      </c>
      <c r="R765" s="78">
        <f>Hindi!P$7</f>
        <v>100</v>
      </c>
      <c r="S765" s="78">
        <f>Hindi!Q$7</f>
        <v>0</v>
      </c>
      <c r="V765" s="68"/>
      <c r="W765" s="68"/>
      <c r="X765" s="68"/>
      <c r="Y765" s="68"/>
    </row>
    <row r="766" spans="2:25" ht="27.9" customHeight="1" thickBot="1">
      <c r="B766" s="360"/>
      <c r="C766" s="362"/>
      <c r="D766" s="40" t="s">
        <v>64</v>
      </c>
      <c r="E766" s="81"/>
      <c r="F766" s="50">
        <f>VLOOKUP(S759,Hindi!$B$8:$Q$77,3,0)</f>
        <v>0</v>
      </c>
      <c r="G766" s="50">
        <f>VLOOKUP(S759,Hindi!$B$8:$Q$77,4,0)</f>
        <v>0</v>
      </c>
      <c r="H766" s="50">
        <f>VLOOKUP(S759,Hindi!$B$8:$Q$77,5,0)</f>
        <v>0</v>
      </c>
      <c r="I766" s="50">
        <f>VLOOKUP(S759,Hindi!$B$8:$Q$77,6,0)</f>
        <v>0</v>
      </c>
      <c r="J766" s="50">
        <f>VLOOKUP(S759,Hindi!$B$8:$Q$77,7,0)</f>
        <v>0</v>
      </c>
      <c r="K766" s="50">
        <f>VLOOKUP(S759,Hindi!$B$8:$Q$77,8,0)</f>
        <v>0</v>
      </c>
      <c r="L766" s="50">
        <f>VLOOKUP(S759,Hindi!$B$8:$Q$77,9,0)</f>
        <v>0</v>
      </c>
      <c r="M766" s="50">
        <f>VLOOKUP(S759,Hindi!$B$8:$Q$77,10,0)</f>
        <v>0</v>
      </c>
      <c r="N766" s="50">
        <f>VLOOKUP(S759,Hindi!$B$8:$Q$77,11,0)</f>
        <v>0</v>
      </c>
      <c r="O766" s="50">
        <f>VLOOKUP(S759,Hindi!$B$8:$Q$77,12,0)</f>
        <v>0</v>
      </c>
      <c r="P766" s="50">
        <f>VLOOKUP(S759,Hindi!$B$8:$Q$77,13,0)</f>
        <v>0</v>
      </c>
      <c r="Q766" s="50">
        <f>VLOOKUP(S759,Hindi!$B$8:$Q$77,14,0)</f>
        <v>0</v>
      </c>
      <c r="R766" s="79">
        <f>VLOOKUP(S759,Hindi!$B$8:$Q$77,15,0)</f>
        <v>0</v>
      </c>
      <c r="S766" s="50">
        <f>VLOOKUP(S759,Hindi!$B$8:$Q$77,16,0)</f>
        <v>0</v>
      </c>
      <c r="V766" s="68"/>
      <c r="W766" s="68"/>
      <c r="X766" s="68"/>
      <c r="Y766" s="68"/>
    </row>
    <row r="767" spans="2:25" ht="27.9" customHeight="1">
      <c r="B767" s="359">
        <v>3</v>
      </c>
      <c r="C767" s="361" t="s">
        <v>4</v>
      </c>
      <c r="D767" s="39" t="s">
        <v>63</v>
      </c>
      <c r="E767" s="80"/>
      <c r="F767" s="78">
        <f>English!D$7</f>
        <v>15</v>
      </c>
      <c r="G767" s="78">
        <f>English!E$7</f>
        <v>15</v>
      </c>
      <c r="H767" s="78">
        <f>English!F$7</f>
        <v>15</v>
      </c>
      <c r="I767" s="78">
        <f>English!G$7</f>
        <v>0</v>
      </c>
      <c r="J767" s="78">
        <f>English!H$7</f>
        <v>15</v>
      </c>
      <c r="K767" s="78">
        <f>English!I$7</f>
        <v>10</v>
      </c>
      <c r="L767" s="78">
        <f>English!J$7</f>
        <v>0</v>
      </c>
      <c r="M767" s="78">
        <f>English!K$7</f>
        <v>70</v>
      </c>
      <c r="N767" s="78">
        <f>English!L$7</f>
        <v>5</v>
      </c>
      <c r="O767" s="78">
        <f>English!M$7</f>
        <v>5</v>
      </c>
      <c r="P767" s="78">
        <f>English!N$7</f>
        <v>20</v>
      </c>
      <c r="Q767" s="78">
        <f>English!O$7</f>
        <v>30</v>
      </c>
      <c r="R767" s="78">
        <f>English!P$7</f>
        <v>100</v>
      </c>
      <c r="S767" s="78">
        <f>English!Q$7</f>
        <v>0</v>
      </c>
      <c r="V767" s="68"/>
      <c r="W767" s="68"/>
      <c r="X767" s="68"/>
      <c r="Y767" s="68"/>
    </row>
    <row r="768" spans="2:25" ht="27.9" customHeight="1" thickBot="1">
      <c r="B768" s="360"/>
      <c r="C768" s="362"/>
      <c r="D768" s="40" t="s">
        <v>64</v>
      </c>
      <c r="E768" s="81"/>
      <c r="F768" s="50">
        <f>VLOOKUP(S759,English!$B$8:$Q$77,3,0)</f>
        <v>0</v>
      </c>
      <c r="G768" s="50">
        <f>VLOOKUP(S759,English!$B$8:$Q$77,4,0)</f>
        <v>0</v>
      </c>
      <c r="H768" s="50">
        <f>VLOOKUP(S759,English!$B$8:$Q$77,5,0)</f>
        <v>0</v>
      </c>
      <c r="I768" s="50">
        <f>VLOOKUP(S759,English!$B$8:$Q$77,6,0)</f>
        <v>0</v>
      </c>
      <c r="J768" s="50">
        <f>VLOOKUP(S759,English!$B$8:$Q$77,7,0)</f>
        <v>0</v>
      </c>
      <c r="K768" s="50">
        <f>VLOOKUP(S759,English!$B$8:$Q$77,8,0)</f>
        <v>0</v>
      </c>
      <c r="L768" s="50">
        <f>VLOOKUP(S759,English!$B$8:$Q$77,9,0)</f>
        <v>0</v>
      </c>
      <c r="M768" s="50">
        <f>VLOOKUP(S759,English!$B$8:$Q$77,10,0)</f>
        <v>0</v>
      </c>
      <c r="N768" s="50">
        <f>VLOOKUP(S759,English!$B$8:$Q$77,11,0)</f>
        <v>0</v>
      </c>
      <c r="O768" s="50">
        <f>VLOOKUP(S759,English!$B$8:$Q$77,12,0)</f>
        <v>0</v>
      </c>
      <c r="P768" s="50">
        <f>VLOOKUP(S759,English!$B$8:$Q$77,13,0)</f>
        <v>0</v>
      </c>
      <c r="Q768" s="50">
        <f>VLOOKUP(S759,English!$B$8:$Q$77,14,0)</f>
        <v>0</v>
      </c>
      <c r="R768" s="79">
        <f>VLOOKUP(S759,English!$B$8:$Q$77,15,0)</f>
        <v>0</v>
      </c>
      <c r="S768" s="50">
        <f>VLOOKUP(S759,English!$B$8:$Q$77,16,0)</f>
        <v>0</v>
      </c>
      <c r="V768" s="68"/>
      <c r="W768" s="68"/>
      <c r="X768" s="68"/>
      <c r="Y768" s="68"/>
    </row>
    <row r="769" spans="2:25" ht="27.9" customHeight="1">
      <c r="B769" s="359">
        <v>4</v>
      </c>
      <c r="C769" s="361" t="s">
        <v>5</v>
      </c>
      <c r="D769" s="39" t="s">
        <v>63</v>
      </c>
      <c r="E769" s="80"/>
      <c r="F769" s="78">
        <f>Maths!D$7</f>
        <v>15</v>
      </c>
      <c r="G769" s="78">
        <f>Maths!E$7</f>
        <v>15</v>
      </c>
      <c r="H769" s="78">
        <f>Maths!F$7</f>
        <v>15</v>
      </c>
      <c r="I769" s="78">
        <f>Maths!G$7</f>
        <v>0</v>
      </c>
      <c r="J769" s="78">
        <f>Maths!H$7</f>
        <v>15</v>
      </c>
      <c r="K769" s="78">
        <f>Maths!I$7</f>
        <v>10</v>
      </c>
      <c r="L769" s="78">
        <f>Maths!J$7</f>
        <v>0</v>
      </c>
      <c r="M769" s="78">
        <f>Maths!K$7</f>
        <v>70</v>
      </c>
      <c r="N769" s="78">
        <f>Maths!L$7</f>
        <v>5</v>
      </c>
      <c r="O769" s="78">
        <f>Maths!M$7</f>
        <v>5</v>
      </c>
      <c r="P769" s="78">
        <f>Maths!N$7</f>
        <v>20</v>
      </c>
      <c r="Q769" s="78">
        <f>Maths!O$7</f>
        <v>30</v>
      </c>
      <c r="R769" s="78">
        <f>Maths!P$7</f>
        <v>100</v>
      </c>
      <c r="S769" s="78">
        <f>Maths!Q$7</f>
        <v>0</v>
      </c>
      <c r="V769" s="68"/>
      <c r="W769" s="68"/>
      <c r="X769" s="68"/>
      <c r="Y769" s="68"/>
    </row>
    <row r="770" spans="2:25" ht="27.9" customHeight="1" thickBot="1">
      <c r="B770" s="360"/>
      <c r="C770" s="362"/>
      <c r="D770" s="40" t="s">
        <v>64</v>
      </c>
      <c r="E770" s="81"/>
      <c r="F770" s="50">
        <f>VLOOKUP(S759,Maths!$B$8:$Q$77,3,0)</f>
        <v>0</v>
      </c>
      <c r="G770" s="50">
        <f>VLOOKUP(S759,Maths!$B$8:$Q$77,4,0)</f>
        <v>0</v>
      </c>
      <c r="H770" s="50">
        <f>VLOOKUP(S759,Maths!$B$8:$Q$77,5,0)</f>
        <v>0</v>
      </c>
      <c r="I770" s="50">
        <f>VLOOKUP(S759,Maths!$B$8:$Q$77,6,0)</f>
        <v>0</v>
      </c>
      <c r="J770" s="50">
        <f>VLOOKUP(S759,Maths!$B$8:$Q$77,7,0)</f>
        <v>0</v>
      </c>
      <c r="K770" s="50">
        <f>VLOOKUP(S759,Maths!$B$8:$Q$77,8,0)</f>
        <v>0</v>
      </c>
      <c r="L770" s="50">
        <f>VLOOKUP(S759,Maths!$B$8:$Q$77,9,0)</f>
        <v>0</v>
      </c>
      <c r="M770" s="50">
        <f>VLOOKUP(S759,Maths!$B$8:$Q$77,10,0)</f>
        <v>0</v>
      </c>
      <c r="N770" s="50">
        <f>VLOOKUP(S759,Maths!$B$8:$Q$77,11,0)</f>
        <v>0</v>
      </c>
      <c r="O770" s="50">
        <f>VLOOKUP(S759,Maths!$B$8:$Q$77,12,0)</f>
        <v>0</v>
      </c>
      <c r="P770" s="50">
        <f>VLOOKUP(S759,Maths!$B$8:$Q$77,13,0)</f>
        <v>0</v>
      </c>
      <c r="Q770" s="50">
        <f>VLOOKUP(S759,Maths!$B$8:$Q$77,14,0)</f>
        <v>0</v>
      </c>
      <c r="R770" s="79">
        <f>VLOOKUP(S759,Maths!$B$8:$Q$77,15,0)</f>
        <v>0</v>
      </c>
      <c r="S770" s="50">
        <f>VLOOKUP(S759,Maths!$B$8:$Q$77,16,0)</f>
        <v>0</v>
      </c>
      <c r="V770" s="68"/>
      <c r="W770" s="68"/>
      <c r="X770" s="68"/>
      <c r="Y770" s="68"/>
    </row>
    <row r="771" spans="2:25" ht="27.9" customHeight="1">
      <c r="B771" s="359">
        <v>5</v>
      </c>
      <c r="C771" s="361" t="s">
        <v>6</v>
      </c>
      <c r="D771" s="39" t="s">
        <v>63</v>
      </c>
      <c r="E771" s="80"/>
      <c r="F771" s="78">
        <f>Sci!D$7</f>
        <v>15</v>
      </c>
      <c r="G771" s="78">
        <f>Sci!E$7</f>
        <v>15</v>
      </c>
      <c r="H771" s="78">
        <f>Sci!F$7</f>
        <v>15</v>
      </c>
      <c r="I771" s="78">
        <f>Sci!G$7</f>
        <v>0</v>
      </c>
      <c r="J771" s="78">
        <f>Sci!H$7</f>
        <v>15</v>
      </c>
      <c r="K771" s="78">
        <f>Sci!I$7</f>
        <v>10</v>
      </c>
      <c r="L771" s="78">
        <f>Sci!J$7</f>
        <v>0</v>
      </c>
      <c r="M771" s="78">
        <f>Sci!K$7</f>
        <v>70</v>
      </c>
      <c r="N771" s="78">
        <f>Sci!L$7</f>
        <v>5</v>
      </c>
      <c r="O771" s="78">
        <f>Sci!M$7</f>
        <v>5</v>
      </c>
      <c r="P771" s="78">
        <f>Sci!N$7</f>
        <v>20</v>
      </c>
      <c r="Q771" s="78">
        <f>Sci!O$7</f>
        <v>30</v>
      </c>
      <c r="R771" s="78">
        <f>Sci!P$7</f>
        <v>100</v>
      </c>
      <c r="S771" s="78">
        <f>Sci!Q$7</f>
        <v>0</v>
      </c>
      <c r="V771" s="68"/>
      <c r="W771" s="68"/>
      <c r="X771" s="68"/>
      <c r="Y771" s="68"/>
    </row>
    <row r="772" spans="2:25" ht="27.9" customHeight="1" thickBot="1">
      <c r="B772" s="360"/>
      <c r="C772" s="362"/>
      <c r="D772" s="40" t="s">
        <v>64</v>
      </c>
      <c r="E772" s="81"/>
      <c r="F772" s="50">
        <f>VLOOKUP(S759,Sci!$B$8:$Q$77,3,0)</f>
        <v>0</v>
      </c>
      <c r="G772" s="50">
        <f>VLOOKUP(S759,Sci!$B$8:$Q$77,4,0)</f>
        <v>0</v>
      </c>
      <c r="H772" s="50">
        <f>VLOOKUP(S759,Sci!$B$8:$Q$77,5,0)</f>
        <v>0</v>
      </c>
      <c r="I772" s="50">
        <f>VLOOKUP(S759,Sci!$B$8:$Q$77,6,0)</f>
        <v>0</v>
      </c>
      <c r="J772" s="50">
        <f>VLOOKUP(S759,Sci!$B$8:$Q$77,7,0)</f>
        <v>0</v>
      </c>
      <c r="K772" s="50">
        <f>VLOOKUP(S759,Sci!$B$8:$Q$77,8,0)</f>
        <v>0</v>
      </c>
      <c r="L772" s="50">
        <f>VLOOKUP(S759,Sci!$B$8:$Q$77,9,0)</f>
        <v>0</v>
      </c>
      <c r="M772" s="50">
        <f>VLOOKUP(S759,Sci!$B$8:$Q$77,10,0)</f>
        <v>0</v>
      </c>
      <c r="N772" s="50">
        <f>VLOOKUP(S759,Sci!$B$8:$Q$77,11,0)</f>
        <v>0</v>
      </c>
      <c r="O772" s="50">
        <f>VLOOKUP(S759,Sci!$B$8:$Q$77,12,0)</f>
        <v>0</v>
      </c>
      <c r="P772" s="50">
        <f>VLOOKUP(S759,Sci!$B$8:$Q$77,13,0)</f>
        <v>0</v>
      </c>
      <c r="Q772" s="50">
        <f>VLOOKUP(S759,Sci!$B$8:$Q$77,14,0)</f>
        <v>0</v>
      </c>
      <c r="R772" s="79">
        <f>VLOOKUP(S759,Sci!$B$8:$Q$77,15,0)</f>
        <v>0</v>
      </c>
      <c r="S772" s="50">
        <f>VLOOKUP(S759,Sci!$B$8:$Q$77,16,0)</f>
        <v>0</v>
      </c>
      <c r="V772" s="68"/>
      <c r="W772" s="68"/>
      <c r="X772" s="68"/>
      <c r="Y772" s="68"/>
    </row>
    <row r="773" spans="2:25" ht="27.9" customHeight="1">
      <c r="B773" s="359">
        <v>6</v>
      </c>
      <c r="C773" s="361" t="s">
        <v>7</v>
      </c>
      <c r="D773" s="39" t="s">
        <v>63</v>
      </c>
      <c r="E773" s="80"/>
      <c r="F773" s="78">
        <f>Sco!D$7</f>
        <v>15</v>
      </c>
      <c r="G773" s="78">
        <f>Sco!E$7</f>
        <v>15</v>
      </c>
      <c r="H773" s="78">
        <f>Sco!F$7</f>
        <v>15</v>
      </c>
      <c r="I773" s="78">
        <f>Sco!G$7</f>
        <v>0</v>
      </c>
      <c r="J773" s="78">
        <f>Sco!H$7</f>
        <v>15</v>
      </c>
      <c r="K773" s="78">
        <f>Sco!I$7</f>
        <v>10</v>
      </c>
      <c r="L773" s="78">
        <f>Sco!J$7</f>
        <v>0</v>
      </c>
      <c r="M773" s="78">
        <f>Sco!K$7</f>
        <v>70</v>
      </c>
      <c r="N773" s="78">
        <f>Sco!L$7</f>
        <v>5</v>
      </c>
      <c r="O773" s="78">
        <f>Sco!M$7</f>
        <v>5</v>
      </c>
      <c r="P773" s="78">
        <f>Sco!N$7</f>
        <v>20</v>
      </c>
      <c r="Q773" s="78">
        <f>Sco!O$7</f>
        <v>30</v>
      </c>
      <c r="R773" s="78">
        <f>Sco!P$7</f>
        <v>100</v>
      </c>
      <c r="S773" s="78">
        <f>Sco!Q$7</f>
        <v>0</v>
      </c>
      <c r="V773" s="68"/>
      <c r="W773" s="68"/>
      <c r="X773" s="68"/>
      <c r="Y773" s="68"/>
    </row>
    <row r="774" spans="2:25" ht="27.9" customHeight="1" thickBot="1">
      <c r="B774" s="360"/>
      <c r="C774" s="362"/>
      <c r="D774" s="40" t="s">
        <v>64</v>
      </c>
      <c r="E774" s="81"/>
      <c r="F774" s="50">
        <f>VLOOKUP(S759,Sco!$B$8:$Q$77,3,0)</f>
        <v>0</v>
      </c>
      <c r="G774" s="50">
        <f>VLOOKUP(S759,Sco!$B$8:$Q$77,4,0)</f>
        <v>0</v>
      </c>
      <c r="H774" s="50">
        <f>VLOOKUP(S759,Sco!$B$8:$Q$77,5,0)</f>
        <v>0</v>
      </c>
      <c r="I774" s="50">
        <f>VLOOKUP(S759,Sco!$B$8:$Q$77,6,0)</f>
        <v>0</v>
      </c>
      <c r="J774" s="50">
        <f>VLOOKUP(S759,Sco!$B$8:$Q$77,7,0)</f>
        <v>0</v>
      </c>
      <c r="K774" s="50">
        <f>VLOOKUP(S759,Sco!$B$8:$Q$77,8,0)</f>
        <v>0</v>
      </c>
      <c r="L774" s="50">
        <f>VLOOKUP(S759,Sco!$B$8:$Q$77,9,0)</f>
        <v>0</v>
      </c>
      <c r="M774" s="50">
        <f>VLOOKUP(S759,Sco!$B$8:$Q$77,10,0)</f>
        <v>0</v>
      </c>
      <c r="N774" s="50">
        <f>VLOOKUP(S759,Sco!$B$8:$Q$77,11,0)</f>
        <v>0</v>
      </c>
      <c r="O774" s="50">
        <f>VLOOKUP(S759,Sco!$B$8:$Q$77,12,0)</f>
        <v>0</v>
      </c>
      <c r="P774" s="50">
        <f>VLOOKUP(S759,Sco!$B$8:$Q$77,13,0)</f>
        <v>0</v>
      </c>
      <c r="Q774" s="50">
        <f>VLOOKUP(S759,Sco!$B$8:$Q$77,14,0)</f>
        <v>0</v>
      </c>
      <c r="R774" s="79">
        <f>VLOOKUP(S759,Sco!$B$8:$Q$77,15,0)</f>
        <v>0</v>
      </c>
      <c r="S774" s="50">
        <f>VLOOKUP(S759,Sco!$B$8:$Q$77,16,0)</f>
        <v>0</v>
      </c>
      <c r="V774" s="68"/>
      <c r="W774" s="68"/>
      <c r="X774" s="68"/>
      <c r="Y774" s="68"/>
    </row>
    <row r="775" spans="2:25" ht="27.9" customHeight="1">
      <c r="B775" s="359">
        <v>7</v>
      </c>
      <c r="C775" s="361" t="s">
        <v>8</v>
      </c>
      <c r="D775" s="39" t="s">
        <v>63</v>
      </c>
      <c r="E775" s="80"/>
      <c r="F775" s="78">
        <f>Kala!D$7</f>
        <v>20</v>
      </c>
      <c r="G775" s="78">
        <f>Kala!E$7</f>
        <v>40</v>
      </c>
      <c r="H775" s="78">
        <f>Kala!F$7</f>
        <v>20</v>
      </c>
      <c r="I775" s="78">
        <f>Kala!G$7</f>
        <v>0</v>
      </c>
      <c r="J775" s="78">
        <f>Kala!H$7</f>
        <v>0</v>
      </c>
      <c r="K775" s="78">
        <f>Kala!I$7</f>
        <v>20</v>
      </c>
      <c r="L775" s="78">
        <f>Kala!J$7</f>
        <v>0</v>
      </c>
      <c r="M775" s="78">
        <f>Kala!K$7</f>
        <v>100</v>
      </c>
      <c r="N775" s="363"/>
      <c r="O775" s="364"/>
      <c r="P775" s="364"/>
      <c r="Q775" s="365"/>
      <c r="R775" s="82">
        <f t="shared" ref="R775:R780" si="27">M775</f>
        <v>100</v>
      </c>
      <c r="S775" s="83"/>
      <c r="V775" s="68"/>
      <c r="W775" s="68"/>
      <c r="X775" s="68"/>
      <c r="Y775" s="68"/>
    </row>
    <row r="776" spans="2:25" ht="27.9" customHeight="1" thickBot="1">
      <c r="B776" s="360"/>
      <c r="C776" s="362"/>
      <c r="D776" s="40" t="s">
        <v>64</v>
      </c>
      <c r="E776" s="81"/>
      <c r="F776" s="50">
        <f>VLOOKUP(S759,Kala!$B$8:$Q$77,3,0)</f>
        <v>0</v>
      </c>
      <c r="G776" s="50">
        <f>VLOOKUP(S759,Kala!$B$8:$Q$77,4,0)</f>
        <v>0</v>
      </c>
      <c r="H776" s="50">
        <f>VLOOKUP(S759,Kala!$B$8:$Q$77,5,0)</f>
        <v>0</v>
      </c>
      <c r="I776" s="50">
        <f>VLOOKUP(S759,Kala!$B$8:$Q$77,6,0)</f>
        <v>0</v>
      </c>
      <c r="J776" s="50">
        <f>VLOOKUP(S759,Kala!$B$8:$Q$77,7,0)</f>
        <v>0</v>
      </c>
      <c r="K776" s="50">
        <f>VLOOKUP(S759,Kala!$B$8:$Q$77,8,0)</f>
        <v>0</v>
      </c>
      <c r="L776" s="50">
        <f>VLOOKUP(S759,Kala!$B$8:$Q$77,9,0)</f>
        <v>0</v>
      </c>
      <c r="M776" s="50">
        <f>VLOOKUP(S759,Kala!$B$8:$Q$77,10,0)</f>
        <v>0</v>
      </c>
      <c r="N776" s="366"/>
      <c r="O776" s="367"/>
      <c r="P776" s="367"/>
      <c r="Q776" s="368"/>
      <c r="R776" s="84">
        <f t="shared" si="27"/>
        <v>0</v>
      </c>
      <c r="S776" s="85" t="str">
        <f>IF(R776&gt;=91,"अ१",IF(R776&gt;=81,"अ२",IF(R776&gt;=71,"ब१",IF(R776&gt;=61,"ब२",IF(R776&gt;=51,"क१",IF(R776&gt;=41,"क२",IF(R776&gt;=33,"ड",IF(R776&gt;=21,"ई१",IF(R776&gt;=1,"ई२","")))))))))</f>
        <v/>
      </c>
    </row>
    <row r="777" spans="2:25" ht="27.9" customHeight="1">
      <c r="B777" s="359">
        <v>8</v>
      </c>
      <c r="C777" s="361" t="s">
        <v>9</v>
      </c>
      <c r="D777" s="39" t="s">
        <v>63</v>
      </c>
      <c r="E777" s="80"/>
      <c r="F777" s="78">
        <f>Karya!D$7</f>
        <v>20</v>
      </c>
      <c r="G777" s="78">
        <f>Karya!E$7</f>
        <v>40</v>
      </c>
      <c r="H777" s="78">
        <f>Karya!F$7</f>
        <v>20</v>
      </c>
      <c r="I777" s="78">
        <f>Karya!G$7</f>
        <v>0</v>
      </c>
      <c r="J777" s="78">
        <f>Karya!H$7</f>
        <v>0</v>
      </c>
      <c r="K777" s="78">
        <f>Karya!I$7</f>
        <v>20</v>
      </c>
      <c r="L777" s="78">
        <f>Karya!J$7</f>
        <v>0</v>
      </c>
      <c r="M777" s="78">
        <f>Karya!K$7</f>
        <v>100</v>
      </c>
      <c r="N777" s="363"/>
      <c r="O777" s="364"/>
      <c r="P777" s="364"/>
      <c r="Q777" s="365"/>
      <c r="R777" s="82">
        <f t="shared" si="27"/>
        <v>100</v>
      </c>
      <c r="S777" s="83"/>
    </row>
    <row r="778" spans="2:25" ht="27.9" customHeight="1" thickBot="1">
      <c r="B778" s="360"/>
      <c r="C778" s="362"/>
      <c r="D778" s="40" t="s">
        <v>64</v>
      </c>
      <c r="E778" s="81"/>
      <c r="F778" s="50">
        <f>VLOOKUP(S759,Karya!$B$8:$Q$77,3,0)</f>
        <v>0</v>
      </c>
      <c r="G778" s="50">
        <f>VLOOKUP(S759,Karya!$B$8:$Q$77,4,0)</f>
        <v>0</v>
      </c>
      <c r="H778" s="50">
        <f>VLOOKUP(S759,Karya!$B$8:$Q$77,5,0)</f>
        <v>0</v>
      </c>
      <c r="I778" s="50">
        <f>VLOOKUP(S759,Karya!$B$8:$Q$77,6,0)</f>
        <v>0</v>
      </c>
      <c r="J778" s="50">
        <f>VLOOKUP(S759,Karya!$B$8:$Q$77,7,0)</f>
        <v>0</v>
      </c>
      <c r="K778" s="50">
        <f>VLOOKUP(S759,Karya!$B$8:$Q$77,8,0)</f>
        <v>0</v>
      </c>
      <c r="L778" s="50">
        <f>VLOOKUP(S759,Karya!$B$8:$Q$77,9,0)</f>
        <v>0</v>
      </c>
      <c r="M778" s="50">
        <f>VLOOKUP(S759,Karya!$B$8:$Q$77,10,0)</f>
        <v>0</v>
      </c>
      <c r="N778" s="366"/>
      <c r="O778" s="367"/>
      <c r="P778" s="367"/>
      <c r="Q778" s="368"/>
      <c r="R778" s="84">
        <f t="shared" si="27"/>
        <v>0</v>
      </c>
      <c r="S778" s="85" t="str">
        <f>IF(R778&gt;=91,"अ१",IF(R778&gt;=81,"अ२",IF(R778&gt;=71,"ब१",IF(R778&gt;=61,"ब२",IF(R778&gt;=51,"क१",IF(R778&gt;=41,"क२",IF(R778&gt;=33,"ड",IF(R778&gt;=21,"ई१",IF(R778&gt;=1,"ई२","")))))))))</f>
        <v/>
      </c>
    </row>
    <row r="779" spans="2:25" ht="27.9" customHeight="1">
      <c r="B779" s="359">
        <v>9</v>
      </c>
      <c r="C779" s="361" t="s">
        <v>10</v>
      </c>
      <c r="D779" s="39" t="s">
        <v>63</v>
      </c>
      <c r="E779" s="80"/>
      <c r="F779" s="78">
        <f>Shashi!D$7</f>
        <v>20</v>
      </c>
      <c r="G779" s="78">
        <f>Shashi!E$7</f>
        <v>40</v>
      </c>
      <c r="H779" s="78">
        <f>Shashi!F$7</f>
        <v>20</v>
      </c>
      <c r="I779" s="78">
        <f>Shashi!G$7</f>
        <v>0</v>
      </c>
      <c r="J779" s="78">
        <f>Shashi!H$7</f>
        <v>0</v>
      </c>
      <c r="K779" s="78">
        <f>Shashi!I$7</f>
        <v>20</v>
      </c>
      <c r="L779" s="78">
        <f>Shashi!J$7</f>
        <v>0</v>
      </c>
      <c r="M779" s="78">
        <f>Shashi!K$7</f>
        <v>100</v>
      </c>
      <c r="N779" s="363"/>
      <c r="O779" s="364"/>
      <c r="P779" s="364"/>
      <c r="Q779" s="365"/>
      <c r="R779" s="82">
        <f t="shared" si="27"/>
        <v>100</v>
      </c>
      <c r="S779" s="83"/>
    </row>
    <row r="780" spans="2:25" ht="27.9" customHeight="1" thickBot="1">
      <c r="B780" s="360"/>
      <c r="C780" s="362"/>
      <c r="D780" s="40" t="s">
        <v>64</v>
      </c>
      <c r="E780" s="81"/>
      <c r="F780" s="50">
        <f>VLOOKUP(S759,Shashi!$B$8:$Q$77,3,0)</f>
        <v>0</v>
      </c>
      <c r="G780" s="50">
        <f>VLOOKUP(S759,Shashi!$B$8:$Q$77,4,0)</f>
        <v>0</v>
      </c>
      <c r="H780" s="50">
        <f>VLOOKUP(S759,Shashi!$B$8:$Q$77,5,0)</f>
        <v>0</v>
      </c>
      <c r="I780" s="50">
        <f>VLOOKUP(S759,Shashi!$B$8:$Q$77,6,0)</f>
        <v>0</v>
      </c>
      <c r="J780" s="50">
        <f>VLOOKUP(S759,Shashi!$B$8:$Q$77,7,0)</f>
        <v>0</v>
      </c>
      <c r="K780" s="50">
        <f>VLOOKUP(S759,Shashi!$B$8:$Q$77,8,0)</f>
        <v>0</v>
      </c>
      <c r="L780" s="50">
        <f>VLOOKUP(S759,Shashi!$B$8:$Q$77,9,0)</f>
        <v>0</v>
      </c>
      <c r="M780" s="50">
        <f>VLOOKUP(S759,Shashi!$B$8:$Q$77,10,0)</f>
        <v>0</v>
      </c>
      <c r="N780" s="366"/>
      <c r="O780" s="367"/>
      <c r="P780" s="367"/>
      <c r="Q780" s="368"/>
      <c r="R780" s="84">
        <f t="shared" si="27"/>
        <v>0</v>
      </c>
      <c r="S780" s="85" t="str">
        <f>IF(R780&gt;=91,"अ१",IF(R780&gt;=81,"अ२",IF(R780&gt;=71,"ब१",IF(R780&gt;=61,"ब२",IF(R780&gt;=51,"क१",IF(R780&gt;=41,"क२",IF(R780&gt;=33,"ड",IF(R780&gt;=21,"ई१",IF(R780&gt;=1,"ई२","")))))))))</f>
        <v/>
      </c>
    </row>
    <row r="781" spans="2:25" ht="27.9" customHeight="1" thickBot="1">
      <c r="B781" s="369"/>
      <c r="C781" s="370"/>
      <c r="D781" s="370"/>
      <c r="E781" s="370"/>
      <c r="F781" s="370"/>
      <c r="G781" s="370"/>
      <c r="H781" s="370"/>
      <c r="I781" s="370"/>
      <c r="J781" s="370"/>
      <c r="K781" s="370"/>
      <c r="L781" s="370"/>
      <c r="M781" s="370"/>
      <c r="N781" s="370"/>
      <c r="O781" s="370"/>
      <c r="P781" s="370"/>
      <c r="Q781" s="370"/>
      <c r="R781" s="370"/>
      <c r="S781" s="371"/>
    </row>
    <row r="782" spans="2:25" ht="27.9" customHeight="1">
      <c r="B782" s="41"/>
      <c r="C782" s="42"/>
      <c r="D782" s="43"/>
      <c r="N782" s="45"/>
      <c r="O782" s="45"/>
      <c r="P782" s="45"/>
      <c r="Q782" s="45"/>
      <c r="S782" s="46"/>
      <c r="V782" s="68"/>
      <c r="W782" s="68"/>
      <c r="X782" s="68"/>
      <c r="Y782" s="68"/>
    </row>
    <row r="783" spans="2:25" ht="27.9" customHeight="1">
      <c r="B783" s="372" t="s">
        <v>66</v>
      </c>
      <c r="C783" s="373"/>
      <c r="D783" s="373"/>
      <c r="E783" s="373"/>
      <c r="F783" s="373"/>
      <c r="G783" s="374" t="s">
        <v>67</v>
      </c>
      <c r="H783" s="374"/>
      <c r="I783" s="374"/>
      <c r="J783" s="374"/>
      <c r="K783" s="374"/>
      <c r="L783" s="374"/>
      <c r="M783" s="374"/>
      <c r="N783" s="375" t="s">
        <v>68</v>
      </c>
      <c r="O783" s="375"/>
      <c r="P783" s="375"/>
      <c r="Q783" s="375"/>
      <c r="R783" s="375"/>
      <c r="S783" s="376"/>
      <c r="V783" s="68"/>
      <c r="W783" s="68"/>
      <c r="X783" s="68"/>
      <c r="Y783" s="68"/>
    </row>
    <row r="784" spans="2:25" ht="27.9" customHeight="1" thickBot="1">
      <c r="B784" s="377" t="str">
        <f>students!$G$4</f>
        <v xml:space="preserve">श्री. सागर दत्तात्रय शिंदे </v>
      </c>
      <c r="C784" s="378"/>
      <c r="D784" s="378"/>
      <c r="E784" s="378"/>
      <c r="F784" s="378"/>
      <c r="G784" s="379"/>
      <c r="H784" s="379"/>
      <c r="I784" s="379"/>
      <c r="J784" s="379"/>
      <c r="K784" s="379"/>
      <c r="L784" s="379"/>
      <c r="M784" s="379"/>
      <c r="N784" s="380"/>
      <c r="O784" s="380"/>
      <c r="P784" s="380"/>
      <c r="Q784" s="380"/>
      <c r="R784" s="380"/>
      <c r="S784" s="381"/>
      <c r="V784" s="68"/>
      <c r="W784" s="68"/>
      <c r="X784" s="68"/>
      <c r="Y784" s="68"/>
    </row>
    <row r="785" spans="2:25" ht="26.25" customHeight="1">
      <c r="B785" s="402" t="s">
        <v>718</v>
      </c>
      <c r="C785" s="402"/>
      <c r="D785" s="402"/>
      <c r="E785" s="402"/>
      <c r="F785" s="402"/>
      <c r="G785" s="402"/>
      <c r="H785" s="402"/>
      <c r="I785" s="402"/>
      <c r="J785" s="402"/>
      <c r="K785" s="402"/>
      <c r="L785" s="402"/>
      <c r="M785" s="402"/>
      <c r="N785" s="402"/>
      <c r="O785" s="402"/>
      <c r="P785" s="402"/>
      <c r="Q785" s="402"/>
      <c r="R785" s="402"/>
      <c r="S785" s="402"/>
      <c r="V785" s="68"/>
      <c r="W785" s="68"/>
      <c r="X785" s="68"/>
      <c r="Y785" s="68"/>
    </row>
    <row r="786" spans="2:25" ht="24.75" customHeight="1" thickBot="1">
      <c r="B786" s="403" t="s">
        <v>52</v>
      </c>
      <c r="C786" s="403"/>
      <c r="D786" s="403"/>
      <c r="E786" s="404">
        <f>VLOOKUP(S787,students!$B$8:$D$57,3,0)</f>
        <v>0</v>
      </c>
      <c r="F786" s="405"/>
      <c r="G786" s="405"/>
      <c r="H786" s="405"/>
      <c r="I786" s="405"/>
      <c r="J786" s="405"/>
      <c r="K786" s="405"/>
      <c r="L786" s="405"/>
      <c r="M786" s="405"/>
      <c r="N786" s="405"/>
      <c r="O786" s="405"/>
      <c r="P786" s="406" t="s">
        <v>28</v>
      </c>
      <c r="Q786" s="406"/>
      <c r="R786" s="406" t="str">
        <f>students!$M$2</f>
        <v>पहिली</v>
      </c>
      <c r="S786" s="406"/>
      <c r="V786" s="68"/>
      <c r="W786" s="68"/>
      <c r="X786" s="68"/>
      <c r="Y786" s="68"/>
    </row>
    <row r="787" spans="2:25" ht="19.5" customHeight="1" thickBot="1">
      <c r="B787" s="407"/>
      <c r="C787" s="407"/>
      <c r="D787" s="408"/>
      <c r="E787" s="408"/>
      <c r="F787" s="47"/>
      <c r="G787" s="47"/>
      <c r="H787" s="409" t="s">
        <v>33</v>
      </c>
      <c r="I787" s="409"/>
      <c r="J787" s="409"/>
      <c r="K787" s="409"/>
      <c r="L787" s="409"/>
      <c r="M787" s="405">
        <f>[3]students!Y786</f>
        <v>0</v>
      </c>
      <c r="N787" s="405"/>
      <c r="O787" s="405"/>
      <c r="P787" s="406" t="s">
        <v>53</v>
      </c>
      <c r="Q787" s="406"/>
      <c r="R787" s="406"/>
      <c r="S787" s="77">
        <v>29</v>
      </c>
      <c r="V787" s="68"/>
      <c r="W787" s="68"/>
      <c r="X787" s="68"/>
      <c r="Y787" s="68"/>
    </row>
    <row r="788" spans="2:25" ht="21" customHeight="1">
      <c r="B788" s="382" t="s">
        <v>37</v>
      </c>
      <c r="C788" s="361" t="s">
        <v>54</v>
      </c>
      <c r="D788" s="361"/>
      <c r="E788" s="385" t="s">
        <v>55</v>
      </c>
      <c r="F788" s="386"/>
      <c r="G788" s="386"/>
      <c r="H788" s="386"/>
      <c r="I788" s="386"/>
      <c r="J788" s="386"/>
      <c r="K788" s="386"/>
      <c r="L788" s="386"/>
      <c r="M788" s="387"/>
      <c r="N788" s="388" t="s">
        <v>56</v>
      </c>
      <c r="O788" s="389"/>
      <c r="P788" s="389"/>
      <c r="Q788" s="390"/>
      <c r="R788" s="394" t="s">
        <v>69</v>
      </c>
      <c r="S788" s="397" t="s">
        <v>57</v>
      </c>
      <c r="V788" s="68"/>
      <c r="W788" s="68"/>
      <c r="X788" s="68"/>
      <c r="Y788" s="68"/>
    </row>
    <row r="789" spans="2:25" s="1" customFormat="1" ht="73.5" customHeight="1">
      <c r="B789" s="383"/>
      <c r="C789" s="384"/>
      <c r="D789" s="384"/>
      <c r="E789" s="48" t="s">
        <v>58</v>
      </c>
      <c r="F789" s="48" t="s">
        <v>15</v>
      </c>
      <c r="G789" s="48" t="s">
        <v>59</v>
      </c>
      <c r="H789" s="48" t="s">
        <v>17</v>
      </c>
      <c r="I789" s="48" t="s">
        <v>18</v>
      </c>
      <c r="J789" s="48" t="s">
        <v>19</v>
      </c>
      <c r="K789" s="48" t="s">
        <v>20</v>
      </c>
      <c r="L789" s="48" t="s">
        <v>21</v>
      </c>
      <c r="M789" s="49"/>
      <c r="N789" s="391"/>
      <c r="O789" s="392"/>
      <c r="P789" s="392"/>
      <c r="Q789" s="393"/>
      <c r="R789" s="395"/>
      <c r="S789" s="398"/>
      <c r="V789" s="68"/>
      <c r="W789" s="68"/>
      <c r="X789" s="68"/>
      <c r="Y789" s="68"/>
    </row>
    <row r="790" spans="2:25" ht="27.9" customHeight="1" thickBot="1">
      <c r="B790" s="5"/>
      <c r="C790" s="400" t="s">
        <v>60</v>
      </c>
      <c r="D790" s="401"/>
      <c r="E790" s="51">
        <v>1</v>
      </c>
      <c r="F790" s="51">
        <v>2</v>
      </c>
      <c r="G790" s="51">
        <v>3</v>
      </c>
      <c r="H790" s="51">
        <v>4</v>
      </c>
      <c r="I790" s="51">
        <v>5</v>
      </c>
      <c r="J790" s="51">
        <v>6</v>
      </c>
      <c r="K790" s="51">
        <v>7</v>
      </c>
      <c r="L790" s="51">
        <v>8</v>
      </c>
      <c r="M790" s="50" t="s">
        <v>22</v>
      </c>
      <c r="N790" s="50" t="s">
        <v>23</v>
      </c>
      <c r="O790" s="50" t="s">
        <v>61</v>
      </c>
      <c r="P790" s="50" t="s">
        <v>25</v>
      </c>
      <c r="Q790" s="50" t="s">
        <v>62</v>
      </c>
      <c r="R790" s="396"/>
      <c r="S790" s="399"/>
      <c r="V790" s="68"/>
      <c r="W790" s="68"/>
      <c r="X790" s="68"/>
      <c r="Y790" s="68"/>
    </row>
    <row r="791" spans="2:25" ht="27.9" customHeight="1">
      <c r="B791" s="359">
        <v>1</v>
      </c>
      <c r="C791" s="361" t="s">
        <v>2</v>
      </c>
      <c r="D791" s="39" t="s">
        <v>63</v>
      </c>
      <c r="E791" s="80"/>
      <c r="F791" s="78">
        <f>Marathi!D$7</f>
        <v>15</v>
      </c>
      <c r="G791" s="78">
        <f>Marathi!E$7</f>
        <v>15</v>
      </c>
      <c r="H791" s="78">
        <f>Marathi!F$7</f>
        <v>15</v>
      </c>
      <c r="I791" s="78">
        <f>Marathi!G$7</f>
        <v>0</v>
      </c>
      <c r="J791" s="78">
        <f>Marathi!H$7</f>
        <v>15</v>
      </c>
      <c r="K791" s="78">
        <f>Marathi!I$7</f>
        <v>10</v>
      </c>
      <c r="L791" s="78">
        <f>Marathi!J$7</f>
        <v>0</v>
      </c>
      <c r="M791" s="78">
        <f>Marathi!K$7</f>
        <v>70</v>
      </c>
      <c r="N791" s="78">
        <f>Marathi!L$7</f>
        <v>5</v>
      </c>
      <c r="O791" s="78">
        <f>Marathi!M$7</f>
        <v>5</v>
      </c>
      <c r="P791" s="78">
        <f>Marathi!N$7</f>
        <v>20</v>
      </c>
      <c r="Q791" s="78">
        <f>Marathi!O$7</f>
        <v>30</v>
      </c>
      <c r="R791" s="78">
        <f>Marathi!P$7</f>
        <v>100</v>
      </c>
      <c r="S791" s="78">
        <f>Marathi!Q$7</f>
        <v>0</v>
      </c>
      <c r="V791" s="68"/>
      <c r="W791" s="68"/>
      <c r="X791" s="68"/>
      <c r="Y791" s="68"/>
    </row>
    <row r="792" spans="2:25" ht="27.9" customHeight="1" thickBot="1">
      <c r="B792" s="360"/>
      <c r="C792" s="362"/>
      <c r="D792" s="40" t="s">
        <v>64</v>
      </c>
      <c r="E792" s="81"/>
      <c r="F792" s="50">
        <f>VLOOKUP(S787,Marathi!$B$8:$Q$77,3,0)</f>
        <v>0</v>
      </c>
      <c r="G792" s="50">
        <f>VLOOKUP(S787,Marathi!$B$8:$Q$77,4,0)</f>
        <v>0</v>
      </c>
      <c r="H792" s="50">
        <f>VLOOKUP(S787,Marathi!$B$8:$Q$77,5,0)</f>
        <v>0</v>
      </c>
      <c r="I792" s="50">
        <f>VLOOKUP(S787,Marathi!$B$8:$Q$77,6,0)</f>
        <v>0</v>
      </c>
      <c r="J792" s="50">
        <f>VLOOKUP(S787,Marathi!$B$8:$Q$77,7,0)</f>
        <v>0</v>
      </c>
      <c r="K792" s="50">
        <f>VLOOKUP(S787,Marathi!$B$8:$Q$77,8,0)</f>
        <v>0</v>
      </c>
      <c r="L792" s="50">
        <f>VLOOKUP(S787,Marathi!$B$8:$Q$77,9,0)</f>
        <v>0</v>
      </c>
      <c r="M792" s="50">
        <f>VLOOKUP(S787,Marathi!$B$8:$Q$77,10,0)</f>
        <v>0</v>
      </c>
      <c r="N792" s="50">
        <f>VLOOKUP(S787,Marathi!$B$8:$Q$77,11,0)</f>
        <v>0</v>
      </c>
      <c r="O792" s="50">
        <f>VLOOKUP(S787,Marathi!$B$8:$Q$77,12,0)</f>
        <v>0</v>
      </c>
      <c r="P792" s="50">
        <f>VLOOKUP(S787,Marathi!$B$8:$Q$77,13,0)</f>
        <v>0</v>
      </c>
      <c r="Q792" s="50">
        <f>VLOOKUP(S787,Marathi!$B$8:$Q$77,14,0)</f>
        <v>0</v>
      </c>
      <c r="R792" s="79">
        <f>VLOOKUP(S787,Marathi!$B$8:$Q$77,15,0)</f>
        <v>0</v>
      </c>
      <c r="S792" s="79">
        <f>VLOOKUP(S787,Marathi!$B$8:$Q$77,16,0)</f>
        <v>0</v>
      </c>
      <c r="V792" s="68"/>
      <c r="W792" s="68"/>
      <c r="X792" s="68"/>
      <c r="Y792" s="68"/>
    </row>
    <row r="793" spans="2:25" ht="27.9" customHeight="1">
      <c r="B793" s="359">
        <v>2</v>
      </c>
      <c r="C793" s="361" t="s">
        <v>3</v>
      </c>
      <c r="D793" s="39" t="s">
        <v>63</v>
      </c>
      <c r="E793" s="80"/>
      <c r="F793" s="78">
        <f>Hindi!D$7</f>
        <v>15</v>
      </c>
      <c r="G793" s="78">
        <f>Hindi!E$7</f>
        <v>15</v>
      </c>
      <c r="H793" s="78">
        <f>Hindi!F$7</f>
        <v>15</v>
      </c>
      <c r="I793" s="78">
        <f>Hindi!G$7</f>
        <v>0</v>
      </c>
      <c r="J793" s="78">
        <f>Hindi!H$7</f>
        <v>15</v>
      </c>
      <c r="K793" s="78">
        <f>Hindi!I$7</f>
        <v>10</v>
      </c>
      <c r="L793" s="78">
        <f>Hindi!J$7</f>
        <v>0</v>
      </c>
      <c r="M793" s="78">
        <f>Hindi!K$7</f>
        <v>70</v>
      </c>
      <c r="N793" s="78">
        <f>Hindi!L$7</f>
        <v>5</v>
      </c>
      <c r="O793" s="78">
        <f>Hindi!M$7</f>
        <v>5</v>
      </c>
      <c r="P793" s="78">
        <f>Hindi!N$7</f>
        <v>20</v>
      </c>
      <c r="Q793" s="78">
        <f>Hindi!O$7</f>
        <v>30</v>
      </c>
      <c r="R793" s="78">
        <f>Hindi!P$7</f>
        <v>100</v>
      </c>
      <c r="S793" s="78">
        <f>Hindi!Q$7</f>
        <v>0</v>
      </c>
      <c r="V793" s="68"/>
      <c r="W793" s="68"/>
      <c r="X793" s="68"/>
      <c r="Y793" s="68"/>
    </row>
    <row r="794" spans="2:25" ht="27.9" customHeight="1" thickBot="1">
      <c r="B794" s="360"/>
      <c r="C794" s="362"/>
      <c r="D794" s="40" t="s">
        <v>64</v>
      </c>
      <c r="E794" s="81"/>
      <c r="F794" s="50">
        <f>VLOOKUP(S787,Hindi!$B$8:$Q$77,3,0)</f>
        <v>0</v>
      </c>
      <c r="G794" s="50">
        <f>VLOOKUP(S787,Hindi!$B$8:$Q$77,4,0)</f>
        <v>0</v>
      </c>
      <c r="H794" s="50">
        <f>VLOOKUP(S787,Hindi!$B$8:$Q$77,5,0)</f>
        <v>0</v>
      </c>
      <c r="I794" s="50">
        <f>VLOOKUP(S787,Hindi!$B$8:$Q$77,6,0)</f>
        <v>0</v>
      </c>
      <c r="J794" s="50">
        <f>VLOOKUP(S787,Hindi!$B$8:$Q$77,7,0)</f>
        <v>0</v>
      </c>
      <c r="K794" s="50">
        <f>VLOOKUP(S787,Hindi!$B$8:$Q$77,8,0)</f>
        <v>0</v>
      </c>
      <c r="L794" s="50">
        <f>VLOOKUP(S787,Hindi!$B$8:$Q$77,9,0)</f>
        <v>0</v>
      </c>
      <c r="M794" s="50">
        <f>VLOOKUP(S787,Hindi!$B$8:$Q$77,10,0)</f>
        <v>0</v>
      </c>
      <c r="N794" s="50">
        <f>VLOOKUP(S787,Hindi!$B$8:$Q$77,11,0)</f>
        <v>0</v>
      </c>
      <c r="O794" s="50">
        <f>VLOOKUP(S787,Hindi!$B$8:$Q$77,12,0)</f>
        <v>0</v>
      </c>
      <c r="P794" s="50">
        <f>VLOOKUP(S787,Hindi!$B$8:$Q$77,13,0)</f>
        <v>0</v>
      </c>
      <c r="Q794" s="50">
        <f>VLOOKUP(S787,Hindi!$B$8:$Q$77,14,0)</f>
        <v>0</v>
      </c>
      <c r="R794" s="79">
        <f>VLOOKUP(S787,Hindi!$B$8:$Q$77,15,0)</f>
        <v>0</v>
      </c>
      <c r="S794" s="50">
        <f>VLOOKUP(S787,Hindi!$B$8:$Q$77,16,0)</f>
        <v>0</v>
      </c>
      <c r="V794" s="68"/>
      <c r="W794" s="68"/>
      <c r="X794" s="68"/>
      <c r="Y794" s="68"/>
    </row>
    <row r="795" spans="2:25" ht="27.9" customHeight="1">
      <c r="B795" s="359">
        <v>3</v>
      </c>
      <c r="C795" s="361" t="s">
        <v>4</v>
      </c>
      <c r="D795" s="39" t="s">
        <v>63</v>
      </c>
      <c r="E795" s="80"/>
      <c r="F795" s="78">
        <f>English!D$7</f>
        <v>15</v>
      </c>
      <c r="G795" s="78">
        <f>English!E$7</f>
        <v>15</v>
      </c>
      <c r="H795" s="78">
        <f>English!F$7</f>
        <v>15</v>
      </c>
      <c r="I795" s="78">
        <f>English!G$7</f>
        <v>0</v>
      </c>
      <c r="J795" s="78">
        <f>English!H$7</f>
        <v>15</v>
      </c>
      <c r="K795" s="78">
        <f>English!I$7</f>
        <v>10</v>
      </c>
      <c r="L795" s="78">
        <f>English!J$7</f>
        <v>0</v>
      </c>
      <c r="M795" s="78">
        <f>English!K$7</f>
        <v>70</v>
      </c>
      <c r="N795" s="78">
        <f>English!L$7</f>
        <v>5</v>
      </c>
      <c r="O795" s="78">
        <f>English!M$7</f>
        <v>5</v>
      </c>
      <c r="P795" s="78">
        <f>English!N$7</f>
        <v>20</v>
      </c>
      <c r="Q795" s="78">
        <f>English!O$7</f>
        <v>30</v>
      </c>
      <c r="R795" s="78">
        <f>English!P$7</f>
        <v>100</v>
      </c>
      <c r="S795" s="78">
        <f>English!Q$7</f>
        <v>0</v>
      </c>
      <c r="V795" s="68"/>
      <c r="W795" s="68"/>
      <c r="X795" s="68"/>
      <c r="Y795" s="68"/>
    </row>
    <row r="796" spans="2:25" ht="27.9" customHeight="1" thickBot="1">
      <c r="B796" s="360"/>
      <c r="C796" s="362"/>
      <c r="D796" s="40" t="s">
        <v>64</v>
      </c>
      <c r="E796" s="81"/>
      <c r="F796" s="50">
        <f>VLOOKUP(S787,English!$B$8:$Q$77,3,0)</f>
        <v>0</v>
      </c>
      <c r="G796" s="50">
        <f>VLOOKUP(S787,English!$B$8:$Q$77,4,0)</f>
        <v>0</v>
      </c>
      <c r="H796" s="50">
        <f>VLOOKUP(S787,English!$B$8:$Q$77,5,0)</f>
        <v>0</v>
      </c>
      <c r="I796" s="50">
        <f>VLOOKUP(S787,English!$B$8:$Q$77,6,0)</f>
        <v>0</v>
      </c>
      <c r="J796" s="50">
        <f>VLOOKUP(S787,English!$B$8:$Q$77,7,0)</f>
        <v>0</v>
      </c>
      <c r="K796" s="50">
        <f>VLOOKUP(S787,English!$B$8:$Q$77,8,0)</f>
        <v>0</v>
      </c>
      <c r="L796" s="50">
        <f>VLOOKUP(S787,English!$B$8:$Q$77,9,0)</f>
        <v>0</v>
      </c>
      <c r="M796" s="50">
        <f>VLOOKUP(S787,English!$B$8:$Q$77,10,0)</f>
        <v>0</v>
      </c>
      <c r="N796" s="50">
        <f>VLOOKUP(S787,English!$B$8:$Q$77,11,0)</f>
        <v>0</v>
      </c>
      <c r="O796" s="50">
        <f>VLOOKUP(S787,English!$B$8:$Q$77,12,0)</f>
        <v>0</v>
      </c>
      <c r="P796" s="50">
        <f>VLOOKUP(S787,English!$B$8:$Q$77,13,0)</f>
        <v>0</v>
      </c>
      <c r="Q796" s="50">
        <f>VLOOKUP(S787,English!$B$8:$Q$77,14,0)</f>
        <v>0</v>
      </c>
      <c r="R796" s="79">
        <f>VLOOKUP(S787,English!$B$8:$Q$77,15,0)</f>
        <v>0</v>
      </c>
      <c r="S796" s="50">
        <f>VLOOKUP(S787,English!$B$8:$Q$77,16,0)</f>
        <v>0</v>
      </c>
      <c r="V796" s="68"/>
      <c r="W796" s="68"/>
      <c r="X796" s="68"/>
      <c r="Y796" s="68"/>
    </row>
    <row r="797" spans="2:25" ht="27.9" customHeight="1">
      <c r="B797" s="359">
        <v>4</v>
      </c>
      <c r="C797" s="361" t="s">
        <v>5</v>
      </c>
      <c r="D797" s="39" t="s">
        <v>63</v>
      </c>
      <c r="E797" s="80"/>
      <c r="F797" s="78">
        <f>Maths!D$7</f>
        <v>15</v>
      </c>
      <c r="G797" s="78">
        <f>Maths!E$7</f>
        <v>15</v>
      </c>
      <c r="H797" s="78">
        <f>Maths!F$7</f>
        <v>15</v>
      </c>
      <c r="I797" s="78">
        <f>Maths!G$7</f>
        <v>0</v>
      </c>
      <c r="J797" s="78">
        <f>Maths!H$7</f>
        <v>15</v>
      </c>
      <c r="K797" s="78">
        <f>Maths!I$7</f>
        <v>10</v>
      </c>
      <c r="L797" s="78">
        <f>Maths!J$7</f>
        <v>0</v>
      </c>
      <c r="M797" s="78">
        <f>Maths!K$7</f>
        <v>70</v>
      </c>
      <c r="N797" s="78">
        <f>Maths!L$7</f>
        <v>5</v>
      </c>
      <c r="O797" s="78">
        <f>Maths!M$7</f>
        <v>5</v>
      </c>
      <c r="P797" s="78">
        <f>Maths!N$7</f>
        <v>20</v>
      </c>
      <c r="Q797" s="78">
        <f>Maths!O$7</f>
        <v>30</v>
      </c>
      <c r="R797" s="78">
        <f>Maths!P$7</f>
        <v>100</v>
      </c>
      <c r="S797" s="78">
        <f>Maths!Q$7</f>
        <v>0</v>
      </c>
      <c r="V797" s="68"/>
      <c r="W797" s="68"/>
      <c r="X797" s="68"/>
      <c r="Y797" s="68"/>
    </row>
    <row r="798" spans="2:25" ht="27.9" customHeight="1" thickBot="1">
      <c r="B798" s="360"/>
      <c r="C798" s="362"/>
      <c r="D798" s="40" t="s">
        <v>64</v>
      </c>
      <c r="E798" s="81"/>
      <c r="F798" s="50">
        <f>VLOOKUP(S787,Maths!$B$8:$Q$77,3,0)</f>
        <v>0</v>
      </c>
      <c r="G798" s="50">
        <f>VLOOKUP(S787,Maths!$B$8:$Q$77,4,0)</f>
        <v>0</v>
      </c>
      <c r="H798" s="50">
        <f>VLOOKUP(S787,Maths!$B$8:$Q$77,5,0)</f>
        <v>0</v>
      </c>
      <c r="I798" s="50">
        <f>VLOOKUP(S787,Maths!$B$8:$Q$77,6,0)</f>
        <v>0</v>
      </c>
      <c r="J798" s="50">
        <f>VLOOKUP(S787,Maths!$B$8:$Q$77,7,0)</f>
        <v>0</v>
      </c>
      <c r="K798" s="50">
        <f>VLOOKUP(S787,Maths!$B$8:$Q$77,8,0)</f>
        <v>0</v>
      </c>
      <c r="L798" s="50">
        <f>VLOOKUP(S787,Maths!$B$8:$Q$77,9,0)</f>
        <v>0</v>
      </c>
      <c r="M798" s="50">
        <f>VLOOKUP(S787,Maths!$B$8:$Q$77,10,0)</f>
        <v>0</v>
      </c>
      <c r="N798" s="50">
        <f>VLOOKUP(S787,Maths!$B$8:$Q$77,11,0)</f>
        <v>0</v>
      </c>
      <c r="O798" s="50">
        <f>VLOOKUP(S787,Maths!$B$8:$Q$77,12,0)</f>
        <v>0</v>
      </c>
      <c r="P798" s="50">
        <f>VLOOKUP(S787,Maths!$B$8:$Q$77,13,0)</f>
        <v>0</v>
      </c>
      <c r="Q798" s="50">
        <f>VLOOKUP(S787,Maths!$B$8:$Q$77,14,0)</f>
        <v>0</v>
      </c>
      <c r="R798" s="79">
        <f>VLOOKUP(S787,Maths!$B$8:$Q$77,15,0)</f>
        <v>0</v>
      </c>
      <c r="S798" s="50">
        <f>VLOOKUP(S787,Maths!$B$8:$Q$77,16,0)</f>
        <v>0</v>
      </c>
      <c r="V798" s="68"/>
      <c r="W798" s="68"/>
      <c r="X798" s="68"/>
      <c r="Y798" s="68"/>
    </row>
    <row r="799" spans="2:25" ht="27.9" customHeight="1">
      <c r="B799" s="359">
        <v>5</v>
      </c>
      <c r="C799" s="361" t="s">
        <v>6</v>
      </c>
      <c r="D799" s="39" t="s">
        <v>63</v>
      </c>
      <c r="E799" s="80"/>
      <c r="F799" s="78">
        <f>Sci!D$7</f>
        <v>15</v>
      </c>
      <c r="G799" s="78">
        <f>Sci!E$7</f>
        <v>15</v>
      </c>
      <c r="H799" s="78">
        <f>Sci!F$7</f>
        <v>15</v>
      </c>
      <c r="I799" s="78">
        <f>Sci!G$7</f>
        <v>0</v>
      </c>
      <c r="J799" s="78">
        <f>Sci!H$7</f>
        <v>15</v>
      </c>
      <c r="K799" s="78">
        <f>Sci!I$7</f>
        <v>10</v>
      </c>
      <c r="L799" s="78">
        <f>Sci!J$7</f>
        <v>0</v>
      </c>
      <c r="M799" s="78">
        <f>Sci!K$7</f>
        <v>70</v>
      </c>
      <c r="N799" s="78">
        <f>Sci!L$7</f>
        <v>5</v>
      </c>
      <c r="O799" s="78">
        <f>Sci!M$7</f>
        <v>5</v>
      </c>
      <c r="P799" s="78">
        <f>Sci!N$7</f>
        <v>20</v>
      </c>
      <c r="Q799" s="78">
        <f>Sci!O$7</f>
        <v>30</v>
      </c>
      <c r="R799" s="78">
        <f>Sci!P$7</f>
        <v>100</v>
      </c>
      <c r="S799" s="78">
        <f>Sci!Q$7</f>
        <v>0</v>
      </c>
      <c r="V799" s="68"/>
      <c r="W799" s="68"/>
      <c r="X799" s="68"/>
      <c r="Y799" s="68"/>
    </row>
    <row r="800" spans="2:25" ht="27.9" customHeight="1" thickBot="1">
      <c r="B800" s="360"/>
      <c r="C800" s="362"/>
      <c r="D800" s="40" t="s">
        <v>64</v>
      </c>
      <c r="E800" s="81"/>
      <c r="F800" s="50">
        <f>VLOOKUP(S787,Sci!$B$8:$Q$77,3,0)</f>
        <v>0</v>
      </c>
      <c r="G800" s="50">
        <f>VLOOKUP(S787,Sci!$B$8:$Q$77,4,0)</f>
        <v>0</v>
      </c>
      <c r="H800" s="50">
        <f>VLOOKUP(S787,Sci!$B$8:$Q$77,5,0)</f>
        <v>0</v>
      </c>
      <c r="I800" s="50">
        <f>VLOOKUP(S787,Sci!$B$8:$Q$77,6,0)</f>
        <v>0</v>
      </c>
      <c r="J800" s="50">
        <f>VLOOKUP(S787,Sci!$B$8:$Q$77,7,0)</f>
        <v>0</v>
      </c>
      <c r="K800" s="50">
        <f>VLOOKUP(S787,Sci!$B$8:$Q$77,8,0)</f>
        <v>0</v>
      </c>
      <c r="L800" s="50">
        <f>VLOOKUP(S787,Sci!$B$8:$Q$77,9,0)</f>
        <v>0</v>
      </c>
      <c r="M800" s="50">
        <f>VLOOKUP(S787,Sci!$B$8:$Q$77,10,0)</f>
        <v>0</v>
      </c>
      <c r="N800" s="50">
        <f>VLOOKUP(S787,Sci!$B$8:$Q$77,11,0)</f>
        <v>0</v>
      </c>
      <c r="O800" s="50">
        <f>VLOOKUP(S787,Sci!$B$8:$Q$77,12,0)</f>
        <v>0</v>
      </c>
      <c r="P800" s="50">
        <f>VLOOKUP(S787,Sci!$B$8:$Q$77,13,0)</f>
        <v>0</v>
      </c>
      <c r="Q800" s="50">
        <f>VLOOKUP(S787,Sci!$B$8:$Q$77,14,0)</f>
        <v>0</v>
      </c>
      <c r="R800" s="79">
        <f>VLOOKUP(S787,Sci!$B$8:$Q$77,15,0)</f>
        <v>0</v>
      </c>
      <c r="S800" s="50">
        <f>VLOOKUP(S787,Sci!$B$8:$Q$77,16,0)</f>
        <v>0</v>
      </c>
      <c r="V800" s="68"/>
      <c r="W800" s="68"/>
      <c r="X800" s="68"/>
      <c r="Y800" s="68"/>
    </row>
    <row r="801" spans="2:25" ht="27.9" customHeight="1">
      <c r="B801" s="359">
        <v>6</v>
      </c>
      <c r="C801" s="361" t="s">
        <v>7</v>
      </c>
      <c r="D801" s="39" t="s">
        <v>63</v>
      </c>
      <c r="E801" s="80"/>
      <c r="F801" s="78">
        <f>Sco!D$7</f>
        <v>15</v>
      </c>
      <c r="G801" s="78">
        <f>Sco!E$7</f>
        <v>15</v>
      </c>
      <c r="H801" s="78">
        <f>Sco!F$7</f>
        <v>15</v>
      </c>
      <c r="I801" s="78">
        <f>Sco!G$7</f>
        <v>0</v>
      </c>
      <c r="J801" s="78">
        <f>Sco!H$7</f>
        <v>15</v>
      </c>
      <c r="K801" s="78">
        <f>Sco!I$7</f>
        <v>10</v>
      </c>
      <c r="L801" s="78">
        <f>Sco!J$7</f>
        <v>0</v>
      </c>
      <c r="M801" s="78">
        <f>Sco!K$7</f>
        <v>70</v>
      </c>
      <c r="N801" s="78">
        <f>Sco!L$7</f>
        <v>5</v>
      </c>
      <c r="O801" s="78">
        <f>Sco!M$7</f>
        <v>5</v>
      </c>
      <c r="P801" s="78">
        <f>Sco!N$7</f>
        <v>20</v>
      </c>
      <c r="Q801" s="78">
        <f>Sco!O$7</f>
        <v>30</v>
      </c>
      <c r="R801" s="78">
        <f>Sco!P$7</f>
        <v>100</v>
      </c>
      <c r="S801" s="78">
        <f>Sco!Q$7</f>
        <v>0</v>
      </c>
      <c r="V801" s="68"/>
      <c r="W801" s="68"/>
      <c r="X801" s="68"/>
      <c r="Y801" s="68"/>
    </row>
    <row r="802" spans="2:25" ht="27.9" customHeight="1" thickBot="1">
      <c r="B802" s="360"/>
      <c r="C802" s="362"/>
      <c r="D802" s="40" t="s">
        <v>64</v>
      </c>
      <c r="E802" s="81"/>
      <c r="F802" s="50">
        <f>VLOOKUP(S787,Sco!$B$8:$Q$77,3,0)</f>
        <v>0</v>
      </c>
      <c r="G802" s="50">
        <f>VLOOKUP(S787,Sco!$B$8:$Q$77,4,0)</f>
        <v>0</v>
      </c>
      <c r="H802" s="50">
        <f>VLOOKUP(S787,Sco!$B$8:$Q$77,5,0)</f>
        <v>0</v>
      </c>
      <c r="I802" s="50">
        <f>VLOOKUP(S787,Sco!$B$8:$Q$77,6,0)</f>
        <v>0</v>
      </c>
      <c r="J802" s="50">
        <f>VLOOKUP(S787,Sco!$B$8:$Q$77,7,0)</f>
        <v>0</v>
      </c>
      <c r="K802" s="50">
        <f>VLOOKUP(S787,Sco!$B$8:$Q$77,8,0)</f>
        <v>0</v>
      </c>
      <c r="L802" s="50">
        <f>VLOOKUP(S787,Sco!$B$8:$Q$77,9,0)</f>
        <v>0</v>
      </c>
      <c r="M802" s="50">
        <f>VLOOKUP(S787,Sco!$B$8:$Q$77,10,0)</f>
        <v>0</v>
      </c>
      <c r="N802" s="50">
        <f>VLOOKUP(S787,Sco!$B$8:$Q$77,11,0)</f>
        <v>0</v>
      </c>
      <c r="O802" s="50">
        <f>VLOOKUP(S787,Sco!$B$8:$Q$77,12,0)</f>
        <v>0</v>
      </c>
      <c r="P802" s="50">
        <f>VLOOKUP(S787,Sco!$B$8:$Q$77,13,0)</f>
        <v>0</v>
      </c>
      <c r="Q802" s="50">
        <f>VLOOKUP(S787,Sco!$B$8:$Q$77,14,0)</f>
        <v>0</v>
      </c>
      <c r="R802" s="79">
        <f>VLOOKUP(S787,Sco!$B$8:$Q$77,15,0)</f>
        <v>0</v>
      </c>
      <c r="S802" s="50">
        <f>VLOOKUP(S787,Sco!$B$8:$Q$77,16,0)</f>
        <v>0</v>
      </c>
      <c r="V802" s="68"/>
      <c r="W802" s="68"/>
      <c r="X802" s="68"/>
      <c r="Y802" s="68"/>
    </row>
    <row r="803" spans="2:25" ht="27.9" customHeight="1">
      <c r="B803" s="359">
        <v>7</v>
      </c>
      <c r="C803" s="361" t="s">
        <v>8</v>
      </c>
      <c r="D803" s="39" t="s">
        <v>63</v>
      </c>
      <c r="E803" s="80"/>
      <c r="F803" s="78">
        <f>Kala!D$7</f>
        <v>20</v>
      </c>
      <c r="G803" s="78">
        <f>Kala!E$7</f>
        <v>40</v>
      </c>
      <c r="H803" s="78">
        <f>Kala!F$7</f>
        <v>20</v>
      </c>
      <c r="I803" s="78">
        <f>Kala!G$7</f>
        <v>0</v>
      </c>
      <c r="J803" s="78">
        <f>Kala!H$7</f>
        <v>0</v>
      </c>
      <c r="K803" s="78">
        <f>Kala!I$7</f>
        <v>20</v>
      </c>
      <c r="L803" s="78">
        <f>Kala!J$7</f>
        <v>0</v>
      </c>
      <c r="M803" s="78">
        <f>Kala!K$7</f>
        <v>100</v>
      </c>
      <c r="N803" s="363"/>
      <c r="O803" s="364"/>
      <c r="P803" s="364"/>
      <c r="Q803" s="365"/>
      <c r="R803" s="82">
        <f t="shared" ref="R803:R808" si="28">M803</f>
        <v>100</v>
      </c>
      <c r="S803" s="83"/>
      <c r="V803" s="68"/>
      <c r="W803" s="68"/>
      <c r="X803" s="68"/>
      <c r="Y803" s="68"/>
    </row>
    <row r="804" spans="2:25" ht="27.9" customHeight="1" thickBot="1">
      <c r="B804" s="360"/>
      <c r="C804" s="362"/>
      <c r="D804" s="40" t="s">
        <v>64</v>
      </c>
      <c r="E804" s="81"/>
      <c r="F804" s="50">
        <f>VLOOKUP(S787,Kala!$B$8:$Q$77,3,0)</f>
        <v>0</v>
      </c>
      <c r="G804" s="50">
        <f>VLOOKUP(S787,Kala!$B$8:$Q$77,4,0)</f>
        <v>0</v>
      </c>
      <c r="H804" s="50">
        <f>VLOOKUP(S787,Kala!$B$8:$Q$77,5,0)</f>
        <v>0</v>
      </c>
      <c r="I804" s="50">
        <f>VLOOKUP(S787,Kala!$B$8:$Q$77,6,0)</f>
        <v>0</v>
      </c>
      <c r="J804" s="50">
        <f>VLOOKUP(S787,Kala!$B$8:$Q$77,7,0)</f>
        <v>0</v>
      </c>
      <c r="K804" s="50">
        <f>VLOOKUP(S787,Kala!$B$8:$Q$77,8,0)</f>
        <v>0</v>
      </c>
      <c r="L804" s="50">
        <f>VLOOKUP(S787,Kala!$B$8:$Q$77,9,0)</f>
        <v>0</v>
      </c>
      <c r="M804" s="50">
        <f>VLOOKUP(S787,Kala!$B$8:$Q$77,10,0)</f>
        <v>0</v>
      </c>
      <c r="N804" s="366"/>
      <c r="O804" s="367"/>
      <c r="P804" s="367"/>
      <c r="Q804" s="368"/>
      <c r="R804" s="84">
        <f t="shared" si="28"/>
        <v>0</v>
      </c>
      <c r="S804" s="85" t="str">
        <f>IF(R804&gt;=91,"अ१",IF(R804&gt;=81,"अ२",IF(R804&gt;=71,"ब१",IF(R804&gt;=61,"ब२",IF(R804&gt;=51,"क१",IF(R804&gt;=41,"क२",IF(R804&gt;=33,"ड",IF(R804&gt;=21,"ई१",IF(R804&gt;=1,"ई२","")))))))))</f>
        <v/>
      </c>
      <c r="V804" s="68"/>
      <c r="W804" s="68"/>
      <c r="X804" s="68"/>
      <c r="Y804" s="68"/>
    </row>
    <row r="805" spans="2:25" ht="27.9" customHeight="1">
      <c r="B805" s="359">
        <v>8</v>
      </c>
      <c r="C805" s="361" t="s">
        <v>9</v>
      </c>
      <c r="D805" s="39" t="s">
        <v>63</v>
      </c>
      <c r="E805" s="80"/>
      <c r="F805" s="78">
        <f>Karya!D$7</f>
        <v>20</v>
      </c>
      <c r="G805" s="78">
        <f>Karya!E$7</f>
        <v>40</v>
      </c>
      <c r="H805" s="78">
        <f>Karya!F$7</f>
        <v>20</v>
      </c>
      <c r="I805" s="78">
        <f>Karya!G$7</f>
        <v>0</v>
      </c>
      <c r="J805" s="78">
        <f>Karya!H$7</f>
        <v>0</v>
      </c>
      <c r="K805" s="78">
        <f>Karya!I$7</f>
        <v>20</v>
      </c>
      <c r="L805" s="78">
        <f>Karya!J$7</f>
        <v>0</v>
      </c>
      <c r="M805" s="78">
        <f>Karya!K$7</f>
        <v>100</v>
      </c>
      <c r="N805" s="363"/>
      <c r="O805" s="364"/>
      <c r="P805" s="364"/>
      <c r="Q805" s="365"/>
      <c r="R805" s="82">
        <f t="shared" si="28"/>
        <v>100</v>
      </c>
      <c r="S805" s="83"/>
      <c r="V805" s="68"/>
      <c r="W805" s="68"/>
      <c r="X805" s="68"/>
      <c r="Y805" s="68"/>
    </row>
    <row r="806" spans="2:25" ht="27.9" customHeight="1" thickBot="1">
      <c r="B806" s="360"/>
      <c r="C806" s="362"/>
      <c r="D806" s="40" t="s">
        <v>64</v>
      </c>
      <c r="E806" s="81"/>
      <c r="F806" s="50">
        <f>VLOOKUP(S787,Karya!$B$8:$Q$77,3,0)</f>
        <v>0</v>
      </c>
      <c r="G806" s="50">
        <f>VLOOKUP(S787,Karya!$B$8:$Q$77,4,0)</f>
        <v>0</v>
      </c>
      <c r="H806" s="50">
        <f>VLOOKUP(S787,Karya!$B$8:$Q$77,5,0)</f>
        <v>0</v>
      </c>
      <c r="I806" s="50">
        <f>VLOOKUP(S787,Karya!$B$8:$Q$77,6,0)</f>
        <v>0</v>
      </c>
      <c r="J806" s="50">
        <f>VLOOKUP(S787,Karya!$B$8:$Q$77,7,0)</f>
        <v>0</v>
      </c>
      <c r="K806" s="50">
        <f>VLOOKUP(S787,Karya!$B$8:$Q$77,8,0)</f>
        <v>0</v>
      </c>
      <c r="L806" s="50">
        <f>VLOOKUP(S787,Karya!$B$8:$Q$77,9,0)</f>
        <v>0</v>
      </c>
      <c r="M806" s="50">
        <f>VLOOKUP(S787,Karya!$B$8:$Q$77,10,0)</f>
        <v>0</v>
      </c>
      <c r="N806" s="366"/>
      <c r="O806" s="367"/>
      <c r="P806" s="367"/>
      <c r="Q806" s="368"/>
      <c r="R806" s="84">
        <f t="shared" si="28"/>
        <v>0</v>
      </c>
      <c r="S806" s="85" t="str">
        <f>IF(R806&gt;=91,"अ१",IF(R806&gt;=81,"अ२",IF(R806&gt;=71,"ब१",IF(R806&gt;=61,"ब२",IF(R806&gt;=51,"क१",IF(R806&gt;=41,"क२",IF(R806&gt;=33,"ड",IF(R806&gt;=21,"ई१",IF(R806&gt;=1,"ई२","")))))))))</f>
        <v/>
      </c>
      <c r="V806" s="68"/>
      <c r="W806" s="68"/>
      <c r="X806" s="68"/>
      <c r="Y806" s="68"/>
    </row>
    <row r="807" spans="2:25" ht="27.9" customHeight="1">
      <c r="B807" s="359">
        <v>9</v>
      </c>
      <c r="C807" s="361" t="s">
        <v>10</v>
      </c>
      <c r="D807" s="39" t="s">
        <v>63</v>
      </c>
      <c r="E807" s="80"/>
      <c r="F807" s="78">
        <f>Shashi!D$7</f>
        <v>20</v>
      </c>
      <c r="G807" s="78">
        <f>Shashi!E$7</f>
        <v>40</v>
      </c>
      <c r="H807" s="78">
        <f>Shashi!F$7</f>
        <v>20</v>
      </c>
      <c r="I807" s="78">
        <f>Shashi!G$7</f>
        <v>0</v>
      </c>
      <c r="J807" s="78">
        <f>Shashi!H$7</f>
        <v>0</v>
      </c>
      <c r="K807" s="78">
        <f>Shashi!I$7</f>
        <v>20</v>
      </c>
      <c r="L807" s="78">
        <f>Shashi!J$7</f>
        <v>0</v>
      </c>
      <c r="M807" s="78">
        <f>Shashi!K$7</f>
        <v>100</v>
      </c>
      <c r="N807" s="363"/>
      <c r="O807" s="364"/>
      <c r="P807" s="364"/>
      <c r="Q807" s="365"/>
      <c r="R807" s="82">
        <f t="shared" si="28"/>
        <v>100</v>
      </c>
      <c r="S807" s="83"/>
    </row>
    <row r="808" spans="2:25" ht="27.9" customHeight="1" thickBot="1">
      <c r="B808" s="360"/>
      <c r="C808" s="362"/>
      <c r="D808" s="40" t="s">
        <v>64</v>
      </c>
      <c r="E808" s="81"/>
      <c r="F808" s="50">
        <f>VLOOKUP(S787,Shashi!$B$8:$Q$77,3,0)</f>
        <v>0</v>
      </c>
      <c r="G808" s="50">
        <f>VLOOKUP(S787,Shashi!$B$8:$Q$77,4,0)</f>
        <v>0</v>
      </c>
      <c r="H808" s="50">
        <f>VLOOKUP(S787,Shashi!$B$8:$Q$77,5,0)</f>
        <v>0</v>
      </c>
      <c r="I808" s="50">
        <f>VLOOKUP(S787,Shashi!$B$8:$Q$77,6,0)</f>
        <v>0</v>
      </c>
      <c r="J808" s="50">
        <f>VLOOKUP(S787,Shashi!$B$8:$Q$77,7,0)</f>
        <v>0</v>
      </c>
      <c r="K808" s="50">
        <f>VLOOKUP(S787,Shashi!$B$8:$Q$77,8,0)</f>
        <v>0</v>
      </c>
      <c r="L808" s="50">
        <f>VLOOKUP(S787,Shashi!$B$8:$Q$77,9,0)</f>
        <v>0</v>
      </c>
      <c r="M808" s="50">
        <f>VLOOKUP(S787,Shashi!$B$8:$Q$77,10,0)</f>
        <v>0</v>
      </c>
      <c r="N808" s="366"/>
      <c r="O808" s="367"/>
      <c r="P808" s="367"/>
      <c r="Q808" s="368"/>
      <c r="R808" s="84">
        <f t="shared" si="28"/>
        <v>0</v>
      </c>
      <c r="S808" s="85" t="str">
        <f>IF(R808&gt;=91,"अ१",IF(R808&gt;=81,"अ२",IF(R808&gt;=71,"ब१",IF(R808&gt;=61,"ब२",IF(R808&gt;=51,"क१",IF(R808&gt;=41,"क२",IF(R808&gt;=33,"ड",IF(R808&gt;=21,"ई१",IF(R808&gt;=1,"ई२","")))))))))</f>
        <v/>
      </c>
    </row>
    <row r="809" spans="2:25" ht="27.9" customHeight="1" thickBot="1">
      <c r="B809" s="369"/>
      <c r="C809" s="370"/>
      <c r="D809" s="370"/>
      <c r="E809" s="370"/>
      <c r="F809" s="370"/>
      <c r="G809" s="370"/>
      <c r="H809" s="370"/>
      <c r="I809" s="370"/>
      <c r="J809" s="370"/>
      <c r="K809" s="370"/>
      <c r="L809" s="370"/>
      <c r="M809" s="370"/>
      <c r="N809" s="370"/>
      <c r="O809" s="370"/>
      <c r="P809" s="370"/>
      <c r="Q809" s="370"/>
      <c r="R809" s="370"/>
      <c r="S809" s="371"/>
    </row>
    <row r="810" spans="2:25" ht="27.9" customHeight="1">
      <c r="B810" s="41"/>
      <c r="C810" s="42"/>
      <c r="D810" s="43"/>
      <c r="N810" s="45"/>
      <c r="O810" s="45"/>
      <c r="P810" s="45"/>
      <c r="Q810" s="45"/>
      <c r="S810" s="46"/>
    </row>
    <row r="811" spans="2:25" ht="27.9" customHeight="1">
      <c r="B811" s="372" t="s">
        <v>66</v>
      </c>
      <c r="C811" s="373"/>
      <c r="D811" s="373"/>
      <c r="E811" s="373"/>
      <c r="F811" s="373"/>
      <c r="G811" s="374" t="s">
        <v>67</v>
      </c>
      <c r="H811" s="374"/>
      <c r="I811" s="374"/>
      <c r="J811" s="374"/>
      <c r="K811" s="374"/>
      <c r="L811" s="374"/>
      <c r="M811" s="374"/>
      <c r="N811" s="375" t="s">
        <v>68</v>
      </c>
      <c r="O811" s="375"/>
      <c r="P811" s="375"/>
      <c r="Q811" s="375"/>
      <c r="R811" s="375"/>
      <c r="S811" s="376"/>
    </row>
    <row r="812" spans="2:25" ht="27.9" customHeight="1" thickBot="1">
      <c r="B812" s="377" t="str">
        <f>students!$G$4</f>
        <v xml:space="preserve">श्री. सागर दत्तात्रय शिंदे </v>
      </c>
      <c r="C812" s="378"/>
      <c r="D812" s="378"/>
      <c r="E812" s="378"/>
      <c r="F812" s="378"/>
      <c r="G812" s="379"/>
      <c r="H812" s="379"/>
      <c r="I812" s="379"/>
      <c r="J812" s="379"/>
      <c r="K812" s="379"/>
      <c r="L812" s="379"/>
      <c r="M812" s="379"/>
      <c r="N812" s="380"/>
      <c r="O812" s="380"/>
      <c r="P812" s="380"/>
      <c r="Q812" s="380"/>
      <c r="R812" s="380"/>
      <c r="S812" s="381"/>
    </row>
    <row r="813" spans="2:25" ht="26.25" customHeight="1">
      <c r="B813" s="402" t="s">
        <v>718</v>
      </c>
      <c r="C813" s="402"/>
      <c r="D813" s="402"/>
      <c r="E813" s="402"/>
      <c r="F813" s="402"/>
      <c r="G813" s="402"/>
      <c r="H813" s="402"/>
      <c r="I813" s="402"/>
      <c r="J813" s="402"/>
      <c r="K813" s="402"/>
      <c r="L813" s="402"/>
      <c r="M813" s="402"/>
      <c r="N813" s="402"/>
      <c r="O813" s="402"/>
      <c r="P813" s="402"/>
      <c r="Q813" s="402"/>
      <c r="R813" s="402"/>
      <c r="S813" s="402"/>
      <c r="V813" s="68"/>
      <c r="W813" s="68"/>
      <c r="X813" s="68"/>
      <c r="Y813" s="68"/>
    </row>
    <row r="814" spans="2:25" ht="24.75" customHeight="1" thickBot="1">
      <c r="B814" s="403" t="s">
        <v>52</v>
      </c>
      <c r="C814" s="403"/>
      <c r="D814" s="403"/>
      <c r="E814" s="404">
        <f>VLOOKUP(S815,students!$B$8:$D$57,3,0)</f>
        <v>0</v>
      </c>
      <c r="F814" s="405"/>
      <c r="G814" s="405"/>
      <c r="H814" s="405"/>
      <c r="I814" s="405"/>
      <c r="J814" s="405"/>
      <c r="K814" s="405"/>
      <c r="L814" s="405"/>
      <c r="M814" s="405"/>
      <c r="N814" s="405"/>
      <c r="O814" s="405"/>
      <c r="P814" s="406" t="s">
        <v>28</v>
      </c>
      <c r="Q814" s="406"/>
      <c r="R814" s="406" t="str">
        <f>students!$M$2</f>
        <v>पहिली</v>
      </c>
      <c r="S814" s="406"/>
      <c r="V814" s="68"/>
      <c r="W814" s="68"/>
      <c r="X814" s="68"/>
      <c r="Y814" s="68"/>
    </row>
    <row r="815" spans="2:25" ht="19.5" customHeight="1" thickBot="1">
      <c r="B815" s="407"/>
      <c r="C815" s="407"/>
      <c r="D815" s="408"/>
      <c r="E815" s="408"/>
      <c r="F815" s="47"/>
      <c r="G815" s="47"/>
      <c r="H815" s="409" t="s">
        <v>33</v>
      </c>
      <c r="I815" s="409"/>
      <c r="J815" s="409"/>
      <c r="K815" s="409"/>
      <c r="L815" s="409"/>
      <c r="M815" s="405">
        <f>[3]students!Y814</f>
        <v>0</v>
      </c>
      <c r="N815" s="405"/>
      <c r="O815" s="405"/>
      <c r="P815" s="406" t="s">
        <v>53</v>
      </c>
      <c r="Q815" s="406"/>
      <c r="R815" s="406"/>
      <c r="S815" s="77">
        <v>30</v>
      </c>
      <c r="V815" s="68"/>
      <c r="W815" s="68"/>
      <c r="X815" s="68"/>
      <c r="Y815" s="68"/>
    </row>
    <row r="816" spans="2:25" ht="21" customHeight="1">
      <c r="B816" s="382" t="s">
        <v>37</v>
      </c>
      <c r="C816" s="361" t="s">
        <v>54</v>
      </c>
      <c r="D816" s="361"/>
      <c r="E816" s="385" t="s">
        <v>55</v>
      </c>
      <c r="F816" s="386"/>
      <c r="G816" s="386"/>
      <c r="H816" s="386"/>
      <c r="I816" s="386"/>
      <c r="J816" s="386"/>
      <c r="K816" s="386"/>
      <c r="L816" s="386"/>
      <c r="M816" s="387"/>
      <c r="N816" s="388" t="s">
        <v>56</v>
      </c>
      <c r="O816" s="389"/>
      <c r="P816" s="389"/>
      <c r="Q816" s="390"/>
      <c r="R816" s="394" t="s">
        <v>69</v>
      </c>
      <c r="S816" s="397" t="s">
        <v>57</v>
      </c>
      <c r="V816" s="68"/>
      <c r="W816" s="68"/>
      <c r="X816" s="68"/>
      <c r="Y816" s="68"/>
    </row>
    <row r="817" spans="2:25" s="1" customFormat="1" ht="73.5" customHeight="1">
      <c r="B817" s="383"/>
      <c r="C817" s="384"/>
      <c r="D817" s="384"/>
      <c r="E817" s="48" t="s">
        <v>58</v>
      </c>
      <c r="F817" s="48" t="s">
        <v>15</v>
      </c>
      <c r="G817" s="48" t="s">
        <v>59</v>
      </c>
      <c r="H817" s="48" t="s">
        <v>17</v>
      </c>
      <c r="I817" s="48" t="s">
        <v>18</v>
      </c>
      <c r="J817" s="48" t="s">
        <v>19</v>
      </c>
      <c r="K817" s="48" t="s">
        <v>20</v>
      </c>
      <c r="L817" s="48" t="s">
        <v>21</v>
      </c>
      <c r="M817" s="49"/>
      <c r="N817" s="391"/>
      <c r="O817" s="392"/>
      <c r="P817" s="392"/>
      <c r="Q817" s="393"/>
      <c r="R817" s="395"/>
      <c r="S817" s="398"/>
      <c r="V817" s="68"/>
      <c r="W817" s="68"/>
      <c r="X817" s="68"/>
      <c r="Y817" s="68"/>
    </row>
    <row r="818" spans="2:25" ht="27.9" customHeight="1" thickBot="1">
      <c r="B818" s="5"/>
      <c r="C818" s="400" t="s">
        <v>60</v>
      </c>
      <c r="D818" s="401"/>
      <c r="E818" s="51">
        <v>1</v>
      </c>
      <c r="F818" s="51">
        <v>2</v>
      </c>
      <c r="G818" s="51">
        <v>3</v>
      </c>
      <c r="H818" s="51">
        <v>4</v>
      </c>
      <c r="I818" s="51">
        <v>5</v>
      </c>
      <c r="J818" s="51">
        <v>6</v>
      </c>
      <c r="K818" s="51">
        <v>7</v>
      </c>
      <c r="L818" s="51">
        <v>8</v>
      </c>
      <c r="M818" s="50" t="s">
        <v>22</v>
      </c>
      <c r="N818" s="50" t="s">
        <v>23</v>
      </c>
      <c r="O818" s="50" t="s">
        <v>61</v>
      </c>
      <c r="P818" s="50" t="s">
        <v>25</v>
      </c>
      <c r="Q818" s="50" t="s">
        <v>62</v>
      </c>
      <c r="R818" s="396"/>
      <c r="S818" s="399"/>
      <c r="V818" s="68"/>
      <c r="W818" s="68"/>
      <c r="X818" s="68"/>
      <c r="Y818" s="68"/>
    </row>
    <row r="819" spans="2:25" ht="27.9" customHeight="1">
      <c r="B819" s="359">
        <v>1</v>
      </c>
      <c r="C819" s="361" t="s">
        <v>2</v>
      </c>
      <c r="D819" s="39" t="s">
        <v>63</v>
      </c>
      <c r="E819" s="80"/>
      <c r="F819" s="78">
        <f>Marathi!D$7</f>
        <v>15</v>
      </c>
      <c r="G819" s="78">
        <f>Marathi!E$7</f>
        <v>15</v>
      </c>
      <c r="H819" s="78">
        <f>Marathi!F$7</f>
        <v>15</v>
      </c>
      <c r="I819" s="78">
        <f>Marathi!G$7</f>
        <v>0</v>
      </c>
      <c r="J819" s="78">
        <f>Marathi!H$7</f>
        <v>15</v>
      </c>
      <c r="K819" s="78">
        <f>Marathi!I$7</f>
        <v>10</v>
      </c>
      <c r="L819" s="78">
        <f>Marathi!J$7</f>
        <v>0</v>
      </c>
      <c r="M819" s="78">
        <f>Marathi!K$7</f>
        <v>70</v>
      </c>
      <c r="N819" s="78">
        <f>Marathi!L$7</f>
        <v>5</v>
      </c>
      <c r="O819" s="78">
        <f>Marathi!M$7</f>
        <v>5</v>
      </c>
      <c r="P819" s="78">
        <f>Marathi!N$7</f>
        <v>20</v>
      </c>
      <c r="Q819" s="78">
        <f>Marathi!O$7</f>
        <v>30</v>
      </c>
      <c r="R819" s="78">
        <f>Marathi!P$7</f>
        <v>100</v>
      </c>
      <c r="S819" s="78">
        <f>Marathi!Q$7</f>
        <v>0</v>
      </c>
      <c r="V819" s="68"/>
      <c r="W819" s="68"/>
      <c r="X819" s="68"/>
      <c r="Y819" s="68"/>
    </row>
    <row r="820" spans="2:25" ht="27.9" customHeight="1" thickBot="1">
      <c r="B820" s="360"/>
      <c r="C820" s="362"/>
      <c r="D820" s="40" t="s">
        <v>64</v>
      </c>
      <c r="E820" s="81"/>
      <c r="F820" s="50">
        <f>VLOOKUP(S815,Marathi!$B$8:$Q$77,3,0)</f>
        <v>0</v>
      </c>
      <c r="G820" s="50">
        <f>VLOOKUP(S815,Marathi!$B$8:$Q$77,4,0)</f>
        <v>0</v>
      </c>
      <c r="H820" s="50">
        <f>VLOOKUP(S815,Marathi!$B$8:$Q$77,5,0)</f>
        <v>0</v>
      </c>
      <c r="I820" s="50">
        <f>VLOOKUP(S815,Marathi!$B$8:$Q$77,6,0)</f>
        <v>0</v>
      </c>
      <c r="J820" s="50">
        <f>VLOOKUP(S815,Marathi!$B$8:$Q$77,7,0)</f>
        <v>0</v>
      </c>
      <c r="K820" s="50">
        <f>VLOOKUP(S815,Marathi!$B$8:$Q$77,8,0)</f>
        <v>0</v>
      </c>
      <c r="L820" s="50">
        <f>VLOOKUP(S815,Marathi!$B$8:$Q$77,9,0)</f>
        <v>0</v>
      </c>
      <c r="M820" s="50">
        <f>VLOOKUP(S815,Marathi!$B$8:$Q$77,10,0)</f>
        <v>0</v>
      </c>
      <c r="N820" s="50">
        <f>VLOOKUP(S815,Marathi!$B$8:$Q$77,11,0)</f>
        <v>0</v>
      </c>
      <c r="O820" s="50">
        <f>VLOOKUP(S815,Marathi!$B$8:$Q$77,12,0)</f>
        <v>0</v>
      </c>
      <c r="P820" s="50">
        <f>VLOOKUP(S815,Marathi!$B$8:$Q$77,13,0)</f>
        <v>0</v>
      </c>
      <c r="Q820" s="50">
        <f>VLOOKUP(S815,Marathi!$B$8:$Q$77,14,0)</f>
        <v>0</v>
      </c>
      <c r="R820" s="79">
        <f>VLOOKUP(S815,Marathi!$B$8:$Q$77,15,0)</f>
        <v>0</v>
      </c>
      <c r="S820" s="79">
        <f>VLOOKUP(S815,Marathi!$B$8:$Q$77,16,0)</f>
        <v>0</v>
      </c>
      <c r="V820" s="68"/>
      <c r="W820" s="68"/>
      <c r="X820" s="68"/>
      <c r="Y820" s="68"/>
    </row>
    <row r="821" spans="2:25" ht="27.9" customHeight="1">
      <c r="B821" s="359">
        <v>2</v>
      </c>
      <c r="C821" s="361" t="s">
        <v>3</v>
      </c>
      <c r="D821" s="39" t="s">
        <v>63</v>
      </c>
      <c r="E821" s="80"/>
      <c r="F821" s="78">
        <f>Hindi!D$7</f>
        <v>15</v>
      </c>
      <c r="G821" s="78">
        <f>Hindi!E$7</f>
        <v>15</v>
      </c>
      <c r="H821" s="78">
        <f>Hindi!F$7</f>
        <v>15</v>
      </c>
      <c r="I821" s="78">
        <f>Hindi!G$7</f>
        <v>0</v>
      </c>
      <c r="J821" s="78">
        <f>Hindi!H$7</f>
        <v>15</v>
      </c>
      <c r="K821" s="78">
        <f>Hindi!I$7</f>
        <v>10</v>
      </c>
      <c r="L821" s="78">
        <f>Hindi!J$7</f>
        <v>0</v>
      </c>
      <c r="M821" s="78">
        <f>Hindi!K$7</f>
        <v>70</v>
      </c>
      <c r="N821" s="78">
        <f>Hindi!L$7</f>
        <v>5</v>
      </c>
      <c r="O821" s="78">
        <f>Hindi!M$7</f>
        <v>5</v>
      </c>
      <c r="P821" s="78">
        <f>Hindi!N$7</f>
        <v>20</v>
      </c>
      <c r="Q821" s="78">
        <f>Hindi!O$7</f>
        <v>30</v>
      </c>
      <c r="R821" s="78">
        <f>Hindi!P$7</f>
        <v>100</v>
      </c>
      <c r="S821" s="78">
        <f>Hindi!Q$7</f>
        <v>0</v>
      </c>
      <c r="V821" s="68"/>
      <c r="W821" s="68"/>
      <c r="X821" s="68"/>
      <c r="Y821" s="68"/>
    </row>
    <row r="822" spans="2:25" ht="27.9" customHeight="1" thickBot="1">
      <c r="B822" s="360"/>
      <c r="C822" s="362"/>
      <c r="D822" s="40" t="s">
        <v>64</v>
      </c>
      <c r="E822" s="81"/>
      <c r="F822" s="50">
        <f>VLOOKUP(S815,Hindi!$B$8:$Q$77,3,0)</f>
        <v>0</v>
      </c>
      <c r="G822" s="50">
        <f>VLOOKUP(S815,Hindi!$B$8:$Q$77,4,0)</f>
        <v>0</v>
      </c>
      <c r="H822" s="50">
        <f>VLOOKUP(S815,Hindi!$B$8:$Q$77,5,0)</f>
        <v>0</v>
      </c>
      <c r="I822" s="50">
        <f>VLOOKUP(S815,Hindi!$B$8:$Q$77,6,0)</f>
        <v>0</v>
      </c>
      <c r="J822" s="50">
        <f>VLOOKUP(S815,Hindi!$B$8:$Q$77,7,0)</f>
        <v>0</v>
      </c>
      <c r="K822" s="50">
        <f>VLOOKUP(S815,Hindi!$B$8:$Q$77,8,0)</f>
        <v>0</v>
      </c>
      <c r="L822" s="50">
        <f>VLOOKUP(S815,Hindi!$B$8:$Q$77,9,0)</f>
        <v>0</v>
      </c>
      <c r="M822" s="50">
        <f>VLOOKUP(S815,Hindi!$B$8:$Q$77,10,0)</f>
        <v>0</v>
      </c>
      <c r="N822" s="50">
        <f>VLOOKUP(S815,Hindi!$B$8:$Q$77,11,0)</f>
        <v>0</v>
      </c>
      <c r="O822" s="50">
        <f>VLOOKUP(S815,Hindi!$B$8:$Q$77,12,0)</f>
        <v>0</v>
      </c>
      <c r="P822" s="50">
        <f>VLOOKUP(S815,Hindi!$B$8:$Q$77,13,0)</f>
        <v>0</v>
      </c>
      <c r="Q822" s="50">
        <f>VLOOKUP(S815,Hindi!$B$8:$Q$77,14,0)</f>
        <v>0</v>
      </c>
      <c r="R822" s="79">
        <f>VLOOKUP(S815,Hindi!$B$8:$Q$77,15,0)</f>
        <v>0</v>
      </c>
      <c r="S822" s="50">
        <f>VLOOKUP(S815,Hindi!$B$8:$Q$77,16,0)</f>
        <v>0</v>
      </c>
      <c r="V822" s="68"/>
      <c r="W822" s="68"/>
      <c r="X822" s="68"/>
      <c r="Y822" s="68"/>
    </row>
    <row r="823" spans="2:25" ht="27.9" customHeight="1">
      <c r="B823" s="359">
        <v>3</v>
      </c>
      <c r="C823" s="361" t="s">
        <v>4</v>
      </c>
      <c r="D823" s="39" t="s">
        <v>63</v>
      </c>
      <c r="E823" s="80"/>
      <c r="F823" s="78">
        <f>English!D$7</f>
        <v>15</v>
      </c>
      <c r="G823" s="78">
        <f>English!E$7</f>
        <v>15</v>
      </c>
      <c r="H823" s="78">
        <f>English!F$7</f>
        <v>15</v>
      </c>
      <c r="I823" s="78">
        <f>English!G$7</f>
        <v>0</v>
      </c>
      <c r="J823" s="78">
        <f>English!H$7</f>
        <v>15</v>
      </c>
      <c r="K823" s="78">
        <f>English!I$7</f>
        <v>10</v>
      </c>
      <c r="L823" s="78">
        <f>English!J$7</f>
        <v>0</v>
      </c>
      <c r="M823" s="78">
        <f>English!K$7</f>
        <v>70</v>
      </c>
      <c r="N823" s="78">
        <f>English!L$7</f>
        <v>5</v>
      </c>
      <c r="O823" s="78">
        <f>English!M$7</f>
        <v>5</v>
      </c>
      <c r="P823" s="78">
        <f>English!N$7</f>
        <v>20</v>
      </c>
      <c r="Q823" s="78">
        <f>English!O$7</f>
        <v>30</v>
      </c>
      <c r="R823" s="78">
        <f>English!P$7</f>
        <v>100</v>
      </c>
      <c r="S823" s="78">
        <f>English!Q$7</f>
        <v>0</v>
      </c>
      <c r="V823" s="68"/>
      <c r="W823" s="68"/>
      <c r="X823" s="68"/>
      <c r="Y823" s="68"/>
    </row>
    <row r="824" spans="2:25" ht="27.9" customHeight="1" thickBot="1">
      <c r="B824" s="360"/>
      <c r="C824" s="362"/>
      <c r="D824" s="40" t="s">
        <v>64</v>
      </c>
      <c r="E824" s="81"/>
      <c r="F824" s="50">
        <f>VLOOKUP(S815,English!$B$8:$Q$77,3,0)</f>
        <v>0</v>
      </c>
      <c r="G824" s="50">
        <f>VLOOKUP(S815,English!$B$8:$Q$77,4,0)</f>
        <v>0</v>
      </c>
      <c r="H824" s="50">
        <f>VLOOKUP(S815,English!$B$8:$Q$77,5,0)</f>
        <v>0</v>
      </c>
      <c r="I824" s="50">
        <f>VLOOKUP(S815,English!$B$8:$Q$77,6,0)</f>
        <v>0</v>
      </c>
      <c r="J824" s="50">
        <f>VLOOKUP(S815,English!$B$8:$Q$77,7,0)</f>
        <v>0</v>
      </c>
      <c r="K824" s="50">
        <f>VLOOKUP(S815,English!$B$8:$Q$77,8,0)</f>
        <v>0</v>
      </c>
      <c r="L824" s="50">
        <f>VLOOKUP(S815,English!$B$8:$Q$77,9,0)</f>
        <v>0</v>
      </c>
      <c r="M824" s="50">
        <f>VLOOKUP(S815,English!$B$8:$Q$77,10,0)</f>
        <v>0</v>
      </c>
      <c r="N824" s="50">
        <f>VLOOKUP(S815,English!$B$8:$Q$77,11,0)</f>
        <v>0</v>
      </c>
      <c r="O824" s="50">
        <f>VLOOKUP(S815,English!$B$8:$Q$77,12,0)</f>
        <v>0</v>
      </c>
      <c r="P824" s="50">
        <f>VLOOKUP(S815,English!$B$8:$Q$77,13,0)</f>
        <v>0</v>
      </c>
      <c r="Q824" s="50">
        <f>VLOOKUP(S815,English!$B$8:$Q$77,14,0)</f>
        <v>0</v>
      </c>
      <c r="R824" s="79">
        <f>VLOOKUP(S815,English!$B$8:$Q$77,15,0)</f>
        <v>0</v>
      </c>
      <c r="S824" s="50">
        <f>VLOOKUP(S815,English!$B$8:$Q$77,16,0)</f>
        <v>0</v>
      </c>
      <c r="V824" s="68"/>
      <c r="W824" s="68"/>
      <c r="X824" s="68"/>
      <c r="Y824" s="68"/>
    </row>
    <row r="825" spans="2:25" ht="27.9" customHeight="1">
      <c r="B825" s="359">
        <v>4</v>
      </c>
      <c r="C825" s="361" t="s">
        <v>5</v>
      </c>
      <c r="D825" s="39" t="s">
        <v>63</v>
      </c>
      <c r="E825" s="80"/>
      <c r="F825" s="78">
        <f>Maths!D$7</f>
        <v>15</v>
      </c>
      <c r="G825" s="78">
        <f>Maths!E$7</f>
        <v>15</v>
      </c>
      <c r="H825" s="78">
        <f>Maths!F$7</f>
        <v>15</v>
      </c>
      <c r="I825" s="78">
        <f>Maths!G$7</f>
        <v>0</v>
      </c>
      <c r="J825" s="78">
        <f>Maths!H$7</f>
        <v>15</v>
      </c>
      <c r="K825" s="78">
        <f>Maths!I$7</f>
        <v>10</v>
      </c>
      <c r="L825" s="78">
        <f>Maths!J$7</f>
        <v>0</v>
      </c>
      <c r="M825" s="78">
        <f>Maths!K$7</f>
        <v>70</v>
      </c>
      <c r="N825" s="78">
        <f>Maths!L$7</f>
        <v>5</v>
      </c>
      <c r="O825" s="78">
        <f>Maths!M$7</f>
        <v>5</v>
      </c>
      <c r="P825" s="78">
        <f>Maths!N$7</f>
        <v>20</v>
      </c>
      <c r="Q825" s="78">
        <f>Maths!O$7</f>
        <v>30</v>
      </c>
      <c r="R825" s="78">
        <f>Maths!P$7</f>
        <v>100</v>
      </c>
      <c r="S825" s="78">
        <f>Maths!Q$7</f>
        <v>0</v>
      </c>
      <c r="V825" s="68"/>
      <c r="W825" s="68"/>
      <c r="X825" s="68"/>
      <c r="Y825" s="68"/>
    </row>
    <row r="826" spans="2:25" ht="27.9" customHeight="1" thickBot="1">
      <c r="B826" s="360"/>
      <c r="C826" s="362"/>
      <c r="D826" s="40" t="s">
        <v>64</v>
      </c>
      <c r="E826" s="81"/>
      <c r="F826" s="50">
        <f>VLOOKUP(S815,Maths!$B$8:$Q$77,3,0)</f>
        <v>0</v>
      </c>
      <c r="G826" s="50">
        <f>VLOOKUP(S815,Maths!$B$8:$Q$77,4,0)</f>
        <v>0</v>
      </c>
      <c r="H826" s="50">
        <f>VLOOKUP(S815,Maths!$B$8:$Q$77,5,0)</f>
        <v>0</v>
      </c>
      <c r="I826" s="50">
        <f>VLOOKUP(S815,Maths!$B$8:$Q$77,6,0)</f>
        <v>0</v>
      </c>
      <c r="J826" s="50">
        <f>VLOOKUP(S815,Maths!$B$8:$Q$77,7,0)</f>
        <v>0</v>
      </c>
      <c r="K826" s="50">
        <f>VLOOKUP(S815,Maths!$B$8:$Q$77,8,0)</f>
        <v>0</v>
      </c>
      <c r="L826" s="50">
        <f>VLOOKUP(S815,Maths!$B$8:$Q$77,9,0)</f>
        <v>0</v>
      </c>
      <c r="M826" s="50">
        <f>VLOOKUP(S815,Maths!$B$8:$Q$77,10,0)</f>
        <v>0</v>
      </c>
      <c r="N826" s="50">
        <f>VLOOKUP(S815,Maths!$B$8:$Q$77,11,0)</f>
        <v>0</v>
      </c>
      <c r="O826" s="50">
        <f>VLOOKUP(S815,Maths!$B$8:$Q$77,12,0)</f>
        <v>0</v>
      </c>
      <c r="P826" s="50">
        <f>VLOOKUP(S815,Maths!$B$8:$Q$77,13,0)</f>
        <v>0</v>
      </c>
      <c r="Q826" s="50">
        <f>VLOOKUP(S815,Maths!$B$8:$Q$77,14,0)</f>
        <v>0</v>
      </c>
      <c r="R826" s="79">
        <f>VLOOKUP(S815,Maths!$B$8:$Q$77,15,0)</f>
        <v>0</v>
      </c>
      <c r="S826" s="50">
        <f>VLOOKUP(S815,Maths!$B$8:$Q$77,16,0)</f>
        <v>0</v>
      </c>
      <c r="V826" s="68"/>
      <c r="W826" s="68"/>
      <c r="X826" s="68"/>
      <c r="Y826" s="68"/>
    </row>
    <row r="827" spans="2:25" ht="27.9" customHeight="1">
      <c r="B827" s="359">
        <v>5</v>
      </c>
      <c r="C827" s="361" t="s">
        <v>6</v>
      </c>
      <c r="D827" s="39" t="s">
        <v>63</v>
      </c>
      <c r="E827" s="80"/>
      <c r="F827" s="78">
        <f>Sci!D$7</f>
        <v>15</v>
      </c>
      <c r="G827" s="78">
        <f>Sci!E$7</f>
        <v>15</v>
      </c>
      <c r="H827" s="78">
        <f>Sci!F$7</f>
        <v>15</v>
      </c>
      <c r="I827" s="78">
        <f>Sci!G$7</f>
        <v>0</v>
      </c>
      <c r="J827" s="78">
        <f>Sci!H$7</f>
        <v>15</v>
      </c>
      <c r="K827" s="78">
        <f>Sci!I$7</f>
        <v>10</v>
      </c>
      <c r="L827" s="78">
        <f>Sci!J$7</f>
        <v>0</v>
      </c>
      <c r="M827" s="78">
        <f>Sci!K$7</f>
        <v>70</v>
      </c>
      <c r="N827" s="78">
        <f>Sci!L$7</f>
        <v>5</v>
      </c>
      <c r="O827" s="78">
        <f>Sci!M$7</f>
        <v>5</v>
      </c>
      <c r="P827" s="78">
        <f>Sci!N$7</f>
        <v>20</v>
      </c>
      <c r="Q827" s="78">
        <f>Sci!O$7</f>
        <v>30</v>
      </c>
      <c r="R827" s="78">
        <f>Sci!P$7</f>
        <v>100</v>
      </c>
      <c r="S827" s="78">
        <f>Sci!Q$7</f>
        <v>0</v>
      </c>
      <c r="V827" s="68"/>
      <c r="W827" s="68"/>
      <c r="X827" s="68"/>
      <c r="Y827" s="68"/>
    </row>
    <row r="828" spans="2:25" ht="27.9" customHeight="1" thickBot="1">
      <c r="B828" s="360"/>
      <c r="C828" s="362"/>
      <c r="D828" s="40" t="s">
        <v>64</v>
      </c>
      <c r="E828" s="81"/>
      <c r="F828" s="50">
        <f>VLOOKUP(S815,Sci!$B$8:$Q$77,3,0)</f>
        <v>0</v>
      </c>
      <c r="G828" s="50">
        <f>VLOOKUP(S815,Sci!$B$8:$Q$77,4,0)</f>
        <v>0</v>
      </c>
      <c r="H828" s="50">
        <f>VLOOKUP(S815,Sci!$B$8:$Q$77,5,0)</f>
        <v>0</v>
      </c>
      <c r="I828" s="50">
        <f>VLOOKUP(S815,Sci!$B$8:$Q$77,6,0)</f>
        <v>0</v>
      </c>
      <c r="J828" s="50">
        <f>VLOOKUP(S815,Sci!$B$8:$Q$77,7,0)</f>
        <v>0</v>
      </c>
      <c r="K828" s="50">
        <f>VLOOKUP(S815,Sci!$B$8:$Q$77,8,0)</f>
        <v>0</v>
      </c>
      <c r="L828" s="50">
        <f>VLOOKUP(S815,Sci!$B$8:$Q$77,9,0)</f>
        <v>0</v>
      </c>
      <c r="M828" s="50">
        <f>VLOOKUP(S815,Sci!$B$8:$Q$77,10,0)</f>
        <v>0</v>
      </c>
      <c r="N828" s="50">
        <f>VLOOKUP(S815,Sci!$B$8:$Q$77,11,0)</f>
        <v>0</v>
      </c>
      <c r="O828" s="50">
        <f>VLOOKUP(S815,Sci!$B$8:$Q$77,12,0)</f>
        <v>0</v>
      </c>
      <c r="P828" s="50">
        <f>VLOOKUP(S815,Sci!$B$8:$Q$77,13,0)</f>
        <v>0</v>
      </c>
      <c r="Q828" s="50">
        <f>VLOOKUP(S815,Sci!$B$8:$Q$77,14,0)</f>
        <v>0</v>
      </c>
      <c r="R828" s="79">
        <f>VLOOKUP(S815,Sci!$B$8:$Q$77,15,0)</f>
        <v>0</v>
      </c>
      <c r="S828" s="50">
        <f>VLOOKUP(S815,Sci!$B$8:$Q$77,16,0)</f>
        <v>0</v>
      </c>
      <c r="V828" s="68"/>
      <c r="W828" s="68"/>
      <c r="X828" s="68"/>
      <c r="Y828" s="68"/>
    </row>
    <row r="829" spans="2:25" ht="27.9" customHeight="1">
      <c r="B829" s="359">
        <v>6</v>
      </c>
      <c r="C829" s="361" t="s">
        <v>7</v>
      </c>
      <c r="D829" s="39" t="s">
        <v>63</v>
      </c>
      <c r="E829" s="80"/>
      <c r="F829" s="78">
        <f>Sco!D$7</f>
        <v>15</v>
      </c>
      <c r="G829" s="78">
        <f>Sco!E$7</f>
        <v>15</v>
      </c>
      <c r="H829" s="78">
        <f>Sco!F$7</f>
        <v>15</v>
      </c>
      <c r="I829" s="78">
        <f>Sco!G$7</f>
        <v>0</v>
      </c>
      <c r="J829" s="78">
        <f>Sco!H$7</f>
        <v>15</v>
      </c>
      <c r="K829" s="78">
        <f>Sco!I$7</f>
        <v>10</v>
      </c>
      <c r="L829" s="78">
        <f>Sco!J$7</f>
        <v>0</v>
      </c>
      <c r="M829" s="78">
        <f>Sco!K$7</f>
        <v>70</v>
      </c>
      <c r="N829" s="78">
        <f>Sco!L$7</f>
        <v>5</v>
      </c>
      <c r="O829" s="78">
        <f>Sco!M$7</f>
        <v>5</v>
      </c>
      <c r="P829" s="78">
        <f>Sco!N$7</f>
        <v>20</v>
      </c>
      <c r="Q829" s="78">
        <f>Sco!O$7</f>
        <v>30</v>
      </c>
      <c r="R829" s="78">
        <f>Sco!P$7</f>
        <v>100</v>
      </c>
      <c r="S829" s="78">
        <f>Sco!Q$7</f>
        <v>0</v>
      </c>
      <c r="V829" s="68"/>
      <c r="W829" s="68"/>
      <c r="X829" s="68"/>
      <c r="Y829" s="68"/>
    </row>
    <row r="830" spans="2:25" ht="27.9" customHeight="1" thickBot="1">
      <c r="B830" s="360"/>
      <c r="C830" s="362"/>
      <c r="D830" s="40" t="s">
        <v>64</v>
      </c>
      <c r="E830" s="81"/>
      <c r="F830" s="50">
        <f>VLOOKUP(S815,Sco!$B$8:$Q$77,3,0)</f>
        <v>0</v>
      </c>
      <c r="G830" s="50">
        <f>VLOOKUP(S815,Sco!$B$8:$Q$77,4,0)</f>
        <v>0</v>
      </c>
      <c r="H830" s="50">
        <f>VLOOKUP(S815,Sco!$B$8:$Q$77,5,0)</f>
        <v>0</v>
      </c>
      <c r="I830" s="50">
        <f>VLOOKUP(S815,Sco!$B$8:$Q$77,6,0)</f>
        <v>0</v>
      </c>
      <c r="J830" s="50">
        <f>VLOOKUP(S815,Sco!$B$8:$Q$77,7,0)</f>
        <v>0</v>
      </c>
      <c r="K830" s="50">
        <f>VLOOKUP(S815,Sco!$B$8:$Q$77,8,0)</f>
        <v>0</v>
      </c>
      <c r="L830" s="50">
        <f>VLOOKUP(S815,Sco!$B$8:$Q$77,9,0)</f>
        <v>0</v>
      </c>
      <c r="M830" s="50">
        <f>VLOOKUP(S815,Sco!$B$8:$Q$77,10,0)</f>
        <v>0</v>
      </c>
      <c r="N830" s="50">
        <f>VLOOKUP(S815,Sco!$B$8:$Q$77,11,0)</f>
        <v>0</v>
      </c>
      <c r="O830" s="50">
        <f>VLOOKUP(S815,Sco!$B$8:$Q$77,12,0)</f>
        <v>0</v>
      </c>
      <c r="P830" s="50">
        <f>VLOOKUP(S815,Sco!$B$8:$Q$77,13,0)</f>
        <v>0</v>
      </c>
      <c r="Q830" s="50">
        <f>VLOOKUP(S815,Sco!$B$8:$Q$77,14,0)</f>
        <v>0</v>
      </c>
      <c r="R830" s="79">
        <f>VLOOKUP(S815,Sco!$B$8:$Q$77,15,0)</f>
        <v>0</v>
      </c>
      <c r="S830" s="50">
        <f>VLOOKUP(S815,Sco!$B$8:$Q$77,16,0)</f>
        <v>0</v>
      </c>
      <c r="V830" s="68"/>
      <c r="W830" s="68"/>
      <c r="X830" s="68"/>
      <c r="Y830" s="68"/>
    </row>
    <row r="831" spans="2:25" ht="27.9" customHeight="1">
      <c r="B831" s="359">
        <v>7</v>
      </c>
      <c r="C831" s="361" t="s">
        <v>8</v>
      </c>
      <c r="D831" s="39" t="s">
        <v>63</v>
      </c>
      <c r="E831" s="80"/>
      <c r="F831" s="78">
        <f>Kala!D$7</f>
        <v>20</v>
      </c>
      <c r="G831" s="78">
        <f>Kala!E$7</f>
        <v>40</v>
      </c>
      <c r="H831" s="78">
        <f>Kala!F$7</f>
        <v>20</v>
      </c>
      <c r="I831" s="78">
        <f>Kala!G$7</f>
        <v>0</v>
      </c>
      <c r="J831" s="78">
        <f>Kala!H$7</f>
        <v>0</v>
      </c>
      <c r="K831" s="78">
        <f>Kala!I$7</f>
        <v>20</v>
      </c>
      <c r="L831" s="78">
        <f>Kala!J$7</f>
        <v>0</v>
      </c>
      <c r="M831" s="78">
        <f>Kala!K$7</f>
        <v>100</v>
      </c>
      <c r="N831" s="363"/>
      <c r="O831" s="364"/>
      <c r="P831" s="364"/>
      <c r="Q831" s="365"/>
      <c r="R831" s="82">
        <f t="shared" ref="R831:R836" si="29">M831</f>
        <v>100</v>
      </c>
      <c r="S831" s="83"/>
      <c r="V831" s="68"/>
      <c r="W831" s="68"/>
      <c r="X831" s="68"/>
      <c r="Y831" s="68"/>
    </row>
    <row r="832" spans="2:25" ht="27.9" customHeight="1" thickBot="1">
      <c r="B832" s="360"/>
      <c r="C832" s="362"/>
      <c r="D832" s="40" t="s">
        <v>64</v>
      </c>
      <c r="E832" s="81"/>
      <c r="F832" s="50">
        <f>VLOOKUP(S815,Kala!$B$8:$Q$77,3,0)</f>
        <v>0</v>
      </c>
      <c r="G832" s="50">
        <f>VLOOKUP(S815,Kala!$B$8:$Q$77,4,0)</f>
        <v>0</v>
      </c>
      <c r="H832" s="50">
        <f>VLOOKUP(S815,Kala!$B$8:$Q$77,5,0)</f>
        <v>0</v>
      </c>
      <c r="I832" s="50">
        <f>VLOOKUP(S815,Kala!$B$8:$Q$77,6,0)</f>
        <v>0</v>
      </c>
      <c r="J832" s="50">
        <f>VLOOKUP(S815,Kala!$B$8:$Q$77,7,0)</f>
        <v>0</v>
      </c>
      <c r="K832" s="50">
        <f>VLOOKUP(S815,Kala!$B$8:$Q$77,8,0)</f>
        <v>0</v>
      </c>
      <c r="L832" s="50">
        <f>VLOOKUP(S815,Kala!$B$8:$Q$77,9,0)</f>
        <v>0</v>
      </c>
      <c r="M832" s="50">
        <f>VLOOKUP(S815,Kala!$B$8:$Q$77,10,0)</f>
        <v>0</v>
      </c>
      <c r="N832" s="366"/>
      <c r="O832" s="367"/>
      <c r="P832" s="367"/>
      <c r="Q832" s="368"/>
      <c r="R832" s="84">
        <f t="shared" si="29"/>
        <v>0</v>
      </c>
      <c r="S832" s="85" t="str">
        <f>IF(R832&gt;=91,"अ१",IF(R832&gt;=81,"अ२",IF(R832&gt;=71,"ब१",IF(R832&gt;=61,"ब२",IF(R832&gt;=51,"क१",IF(R832&gt;=41,"क२",IF(R832&gt;=33,"ड",IF(R832&gt;=21,"ई१",IF(R832&gt;=1,"ई२","")))))))))</f>
        <v/>
      </c>
      <c r="V832" s="68"/>
      <c r="W832" s="68"/>
      <c r="X832" s="68"/>
      <c r="Y832" s="68"/>
    </row>
    <row r="833" spans="2:25" ht="27.9" customHeight="1">
      <c r="B833" s="359">
        <v>8</v>
      </c>
      <c r="C833" s="361" t="s">
        <v>9</v>
      </c>
      <c r="D833" s="39" t="s">
        <v>63</v>
      </c>
      <c r="E833" s="80"/>
      <c r="F833" s="78">
        <f>Karya!D$7</f>
        <v>20</v>
      </c>
      <c r="G833" s="78">
        <f>Karya!E$7</f>
        <v>40</v>
      </c>
      <c r="H833" s="78">
        <f>Karya!F$7</f>
        <v>20</v>
      </c>
      <c r="I833" s="78">
        <f>Karya!G$7</f>
        <v>0</v>
      </c>
      <c r="J833" s="78">
        <f>Karya!H$7</f>
        <v>0</v>
      </c>
      <c r="K833" s="78">
        <f>Karya!I$7</f>
        <v>20</v>
      </c>
      <c r="L833" s="78">
        <f>Karya!J$7</f>
        <v>0</v>
      </c>
      <c r="M833" s="78">
        <f>Karya!K$7</f>
        <v>100</v>
      </c>
      <c r="N833" s="363"/>
      <c r="O833" s="364"/>
      <c r="P833" s="364"/>
      <c r="Q833" s="365"/>
      <c r="R833" s="82">
        <f t="shared" si="29"/>
        <v>100</v>
      </c>
      <c r="S833" s="83"/>
      <c r="V833" s="68"/>
      <c r="W833" s="68"/>
      <c r="X833" s="68"/>
      <c r="Y833" s="68"/>
    </row>
    <row r="834" spans="2:25" ht="27.9" customHeight="1" thickBot="1">
      <c r="B834" s="360"/>
      <c r="C834" s="362"/>
      <c r="D834" s="40" t="s">
        <v>64</v>
      </c>
      <c r="E834" s="81"/>
      <c r="F834" s="50">
        <f>VLOOKUP(S815,Karya!$B$8:$Q$77,3,0)</f>
        <v>0</v>
      </c>
      <c r="G834" s="50">
        <f>VLOOKUP(S815,Karya!$B$8:$Q$77,4,0)</f>
        <v>0</v>
      </c>
      <c r="H834" s="50">
        <f>VLOOKUP(S815,Karya!$B$8:$Q$77,5,0)</f>
        <v>0</v>
      </c>
      <c r="I834" s="50">
        <f>VLOOKUP(S815,Karya!$B$8:$Q$77,6,0)</f>
        <v>0</v>
      </c>
      <c r="J834" s="50">
        <f>VLOOKUP(S815,Karya!$B$8:$Q$77,7,0)</f>
        <v>0</v>
      </c>
      <c r="K834" s="50">
        <f>VLOOKUP(S815,Karya!$B$8:$Q$77,8,0)</f>
        <v>0</v>
      </c>
      <c r="L834" s="50">
        <f>VLOOKUP(S815,Karya!$B$8:$Q$77,9,0)</f>
        <v>0</v>
      </c>
      <c r="M834" s="50">
        <f>VLOOKUP(S815,Karya!$B$8:$Q$77,10,0)</f>
        <v>0</v>
      </c>
      <c r="N834" s="366"/>
      <c r="O834" s="367"/>
      <c r="P834" s="367"/>
      <c r="Q834" s="368"/>
      <c r="R834" s="84">
        <f t="shared" si="29"/>
        <v>0</v>
      </c>
      <c r="S834" s="85" t="str">
        <f>IF(R834&gt;=91,"अ१",IF(R834&gt;=81,"अ२",IF(R834&gt;=71,"ब१",IF(R834&gt;=61,"ब२",IF(R834&gt;=51,"क१",IF(R834&gt;=41,"क२",IF(R834&gt;=33,"ड",IF(R834&gt;=21,"ई१",IF(R834&gt;=1,"ई२","")))))))))</f>
        <v/>
      </c>
      <c r="V834" s="68"/>
      <c r="W834" s="68"/>
      <c r="X834" s="68"/>
      <c r="Y834" s="68"/>
    </row>
    <row r="835" spans="2:25" ht="27.9" customHeight="1">
      <c r="B835" s="359">
        <v>9</v>
      </c>
      <c r="C835" s="361" t="s">
        <v>10</v>
      </c>
      <c r="D835" s="39" t="s">
        <v>63</v>
      </c>
      <c r="E835" s="80"/>
      <c r="F835" s="78">
        <f>Shashi!D$7</f>
        <v>20</v>
      </c>
      <c r="G835" s="78">
        <f>Shashi!E$7</f>
        <v>40</v>
      </c>
      <c r="H835" s="78">
        <f>Shashi!F$7</f>
        <v>20</v>
      </c>
      <c r="I835" s="78">
        <f>Shashi!G$7</f>
        <v>0</v>
      </c>
      <c r="J835" s="78">
        <f>Shashi!H$7</f>
        <v>0</v>
      </c>
      <c r="K835" s="78">
        <f>Shashi!I$7</f>
        <v>20</v>
      </c>
      <c r="L835" s="78">
        <f>Shashi!J$7</f>
        <v>0</v>
      </c>
      <c r="M835" s="78">
        <f>Shashi!K$7</f>
        <v>100</v>
      </c>
      <c r="N835" s="363"/>
      <c r="O835" s="364"/>
      <c r="P835" s="364"/>
      <c r="Q835" s="365"/>
      <c r="R835" s="82">
        <f t="shared" si="29"/>
        <v>100</v>
      </c>
      <c r="S835" s="83"/>
      <c r="V835" s="68"/>
      <c r="W835" s="68"/>
      <c r="X835" s="68"/>
      <c r="Y835" s="68"/>
    </row>
    <row r="836" spans="2:25" ht="27.9" customHeight="1" thickBot="1">
      <c r="B836" s="360"/>
      <c r="C836" s="362"/>
      <c r="D836" s="40" t="s">
        <v>64</v>
      </c>
      <c r="E836" s="81"/>
      <c r="F836" s="50">
        <f>VLOOKUP(S815,Shashi!$B$8:$Q$77,3,0)</f>
        <v>0</v>
      </c>
      <c r="G836" s="50">
        <f>VLOOKUP(S815,Shashi!$B$8:$Q$77,4,0)</f>
        <v>0</v>
      </c>
      <c r="H836" s="50">
        <f>VLOOKUP(S815,Shashi!$B$8:$Q$77,5,0)</f>
        <v>0</v>
      </c>
      <c r="I836" s="50">
        <f>VLOOKUP(S815,Shashi!$B$8:$Q$77,6,0)</f>
        <v>0</v>
      </c>
      <c r="J836" s="50">
        <f>VLOOKUP(S815,Shashi!$B$8:$Q$77,7,0)</f>
        <v>0</v>
      </c>
      <c r="K836" s="50">
        <f>VLOOKUP(S815,Shashi!$B$8:$Q$77,8,0)</f>
        <v>0</v>
      </c>
      <c r="L836" s="50">
        <f>VLOOKUP(S815,Shashi!$B$8:$Q$77,9,0)</f>
        <v>0</v>
      </c>
      <c r="M836" s="50">
        <f>VLOOKUP(S815,Shashi!$B$8:$Q$77,10,0)</f>
        <v>0</v>
      </c>
      <c r="N836" s="366"/>
      <c r="O836" s="367"/>
      <c r="P836" s="367"/>
      <c r="Q836" s="368"/>
      <c r="R836" s="84">
        <f t="shared" si="29"/>
        <v>0</v>
      </c>
      <c r="S836" s="85" t="str">
        <f>IF(R836&gt;=91,"अ१",IF(R836&gt;=81,"अ२",IF(R836&gt;=71,"ब१",IF(R836&gt;=61,"ब२",IF(R836&gt;=51,"क१",IF(R836&gt;=41,"क२",IF(R836&gt;=33,"ड",IF(R836&gt;=21,"ई१",IF(R836&gt;=1,"ई२","")))))))))</f>
        <v/>
      </c>
      <c r="V836" s="68"/>
      <c r="W836" s="68"/>
      <c r="X836" s="68"/>
      <c r="Y836" s="68"/>
    </row>
    <row r="837" spans="2:25" ht="27.9" customHeight="1" thickBot="1">
      <c r="B837" s="369"/>
      <c r="C837" s="370"/>
      <c r="D837" s="370"/>
      <c r="E837" s="370"/>
      <c r="F837" s="370"/>
      <c r="G837" s="370"/>
      <c r="H837" s="370"/>
      <c r="I837" s="370"/>
      <c r="J837" s="370"/>
      <c r="K837" s="370"/>
      <c r="L837" s="370"/>
      <c r="M837" s="370"/>
      <c r="N837" s="370"/>
      <c r="O837" s="370"/>
      <c r="P837" s="370"/>
      <c r="Q837" s="370"/>
      <c r="R837" s="370"/>
      <c r="S837" s="371"/>
      <c r="V837" s="68"/>
      <c r="W837" s="68"/>
      <c r="X837" s="68"/>
      <c r="Y837" s="68"/>
    </row>
    <row r="838" spans="2:25" ht="27.9" customHeight="1">
      <c r="B838" s="41"/>
      <c r="C838" s="42"/>
      <c r="D838" s="43"/>
      <c r="N838" s="45"/>
      <c r="O838" s="45"/>
      <c r="P838" s="45"/>
      <c r="Q838" s="45"/>
      <c r="S838" s="46"/>
    </row>
    <row r="839" spans="2:25" ht="27.9" customHeight="1">
      <c r="B839" s="372" t="s">
        <v>66</v>
      </c>
      <c r="C839" s="373"/>
      <c r="D839" s="373"/>
      <c r="E839" s="373"/>
      <c r="F839" s="373"/>
      <c r="G839" s="374" t="s">
        <v>67</v>
      </c>
      <c r="H839" s="374"/>
      <c r="I839" s="374"/>
      <c r="J839" s="374"/>
      <c r="K839" s="374"/>
      <c r="L839" s="374"/>
      <c r="M839" s="374"/>
      <c r="N839" s="375" t="s">
        <v>68</v>
      </c>
      <c r="O839" s="375"/>
      <c r="P839" s="375"/>
      <c r="Q839" s="375"/>
      <c r="R839" s="375"/>
      <c r="S839" s="376"/>
    </row>
    <row r="840" spans="2:25" ht="27.9" customHeight="1" thickBot="1">
      <c r="B840" s="377" t="str">
        <f>students!$G$4</f>
        <v xml:space="preserve">श्री. सागर दत्तात्रय शिंदे </v>
      </c>
      <c r="C840" s="378"/>
      <c r="D840" s="378"/>
      <c r="E840" s="378"/>
      <c r="F840" s="378"/>
      <c r="G840" s="379"/>
      <c r="H840" s="379"/>
      <c r="I840" s="379"/>
      <c r="J840" s="379"/>
      <c r="K840" s="379"/>
      <c r="L840" s="379"/>
      <c r="M840" s="379"/>
      <c r="N840" s="380"/>
      <c r="O840" s="380"/>
      <c r="P840" s="380"/>
      <c r="Q840" s="380"/>
      <c r="R840" s="380"/>
      <c r="S840" s="381"/>
    </row>
    <row r="841" spans="2:25" ht="26.25" customHeight="1">
      <c r="B841" s="402" t="s">
        <v>718</v>
      </c>
      <c r="C841" s="402"/>
      <c r="D841" s="402"/>
      <c r="E841" s="402"/>
      <c r="F841" s="402"/>
      <c r="G841" s="402"/>
      <c r="H841" s="402"/>
      <c r="I841" s="402"/>
      <c r="J841" s="402"/>
      <c r="K841" s="402"/>
      <c r="L841" s="402"/>
      <c r="M841" s="402"/>
      <c r="N841" s="402"/>
      <c r="O841" s="402"/>
      <c r="P841" s="402"/>
      <c r="Q841" s="402"/>
      <c r="R841" s="402"/>
      <c r="S841" s="402"/>
    </row>
    <row r="842" spans="2:25" ht="24.75" customHeight="1" thickBot="1">
      <c r="B842" s="403" t="s">
        <v>52</v>
      </c>
      <c r="C842" s="403"/>
      <c r="D842" s="403"/>
      <c r="E842" s="404">
        <f>VLOOKUP(S843,students!$B$8:$D$57,3,0)</f>
        <v>0</v>
      </c>
      <c r="F842" s="405"/>
      <c r="G842" s="405"/>
      <c r="H842" s="405"/>
      <c r="I842" s="405"/>
      <c r="J842" s="405"/>
      <c r="K842" s="405"/>
      <c r="L842" s="405"/>
      <c r="M842" s="405"/>
      <c r="N842" s="405"/>
      <c r="O842" s="405"/>
      <c r="P842" s="406" t="s">
        <v>28</v>
      </c>
      <c r="Q842" s="406"/>
      <c r="R842" s="406" t="str">
        <f>students!$M$2</f>
        <v>पहिली</v>
      </c>
      <c r="S842" s="406"/>
    </row>
    <row r="843" spans="2:25" ht="19.5" customHeight="1" thickBot="1">
      <c r="B843" s="407"/>
      <c r="C843" s="407"/>
      <c r="D843" s="408"/>
      <c r="E843" s="408"/>
      <c r="F843" s="47"/>
      <c r="G843" s="47"/>
      <c r="H843" s="409" t="s">
        <v>33</v>
      </c>
      <c r="I843" s="409"/>
      <c r="J843" s="409"/>
      <c r="K843" s="409"/>
      <c r="L843" s="409"/>
      <c r="M843" s="405">
        <f>[3]students!Y842</f>
        <v>0</v>
      </c>
      <c r="N843" s="405"/>
      <c r="O843" s="405"/>
      <c r="P843" s="406" t="s">
        <v>53</v>
      </c>
      <c r="Q843" s="406"/>
      <c r="R843" s="406"/>
      <c r="S843" s="77">
        <v>31</v>
      </c>
    </row>
    <row r="844" spans="2:25" ht="21" customHeight="1">
      <c r="B844" s="382" t="s">
        <v>37</v>
      </c>
      <c r="C844" s="361" t="s">
        <v>54</v>
      </c>
      <c r="D844" s="361"/>
      <c r="E844" s="385" t="s">
        <v>55</v>
      </c>
      <c r="F844" s="386"/>
      <c r="G844" s="386"/>
      <c r="H844" s="386"/>
      <c r="I844" s="386"/>
      <c r="J844" s="386"/>
      <c r="K844" s="386"/>
      <c r="L844" s="386"/>
      <c r="M844" s="387"/>
      <c r="N844" s="388" t="s">
        <v>56</v>
      </c>
      <c r="O844" s="389"/>
      <c r="P844" s="389"/>
      <c r="Q844" s="390"/>
      <c r="R844" s="394" t="s">
        <v>69</v>
      </c>
      <c r="S844" s="397" t="s">
        <v>57</v>
      </c>
      <c r="V844" s="68"/>
      <c r="W844" s="68"/>
      <c r="X844" s="68"/>
      <c r="Y844" s="68"/>
    </row>
    <row r="845" spans="2:25" s="1" customFormat="1" ht="73.5" customHeight="1">
      <c r="B845" s="383"/>
      <c r="C845" s="384"/>
      <c r="D845" s="384"/>
      <c r="E845" s="48" t="s">
        <v>58</v>
      </c>
      <c r="F845" s="48" t="s">
        <v>15</v>
      </c>
      <c r="G845" s="48" t="s">
        <v>59</v>
      </c>
      <c r="H845" s="48" t="s">
        <v>17</v>
      </c>
      <c r="I845" s="48" t="s">
        <v>18</v>
      </c>
      <c r="J845" s="48" t="s">
        <v>19</v>
      </c>
      <c r="K845" s="48" t="s">
        <v>20</v>
      </c>
      <c r="L845" s="48" t="s">
        <v>21</v>
      </c>
      <c r="M845" s="49"/>
      <c r="N845" s="391"/>
      <c r="O845" s="392"/>
      <c r="P845" s="392"/>
      <c r="Q845" s="393"/>
      <c r="R845" s="395"/>
      <c r="S845" s="398"/>
      <c r="V845" s="68"/>
      <c r="W845" s="68"/>
      <c r="X845" s="68"/>
      <c r="Y845" s="68"/>
    </row>
    <row r="846" spans="2:25" ht="27.9" customHeight="1" thickBot="1">
      <c r="B846" s="5"/>
      <c r="C846" s="400" t="s">
        <v>60</v>
      </c>
      <c r="D846" s="401"/>
      <c r="E846" s="51">
        <v>1</v>
      </c>
      <c r="F846" s="51">
        <v>2</v>
      </c>
      <c r="G846" s="51">
        <v>3</v>
      </c>
      <c r="H846" s="51">
        <v>4</v>
      </c>
      <c r="I846" s="51">
        <v>5</v>
      </c>
      <c r="J846" s="51">
        <v>6</v>
      </c>
      <c r="K846" s="51">
        <v>7</v>
      </c>
      <c r="L846" s="51">
        <v>8</v>
      </c>
      <c r="M846" s="50" t="s">
        <v>22</v>
      </c>
      <c r="N846" s="50" t="s">
        <v>23</v>
      </c>
      <c r="O846" s="50" t="s">
        <v>61</v>
      </c>
      <c r="P846" s="50" t="s">
        <v>25</v>
      </c>
      <c r="Q846" s="50" t="s">
        <v>62</v>
      </c>
      <c r="R846" s="396"/>
      <c r="S846" s="399"/>
      <c r="V846" s="68"/>
      <c r="W846" s="68"/>
      <c r="X846" s="68"/>
      <c r="Y846" s="68"/>
    </row>
    <row r="847" spans="2:25" ht="27.9" customHeight="1">
      <c r="B847" s="359">
        <v>1</v>
      </c>
      <c r="C847" s="361" t="s">
        <v>2</v>
      </c>
      <c r="D847" s="39" t="s">
        <v>63</v>
      </c>
      <c r="E847" s="80"/>
      <c r="F847" s="78">
        <f>Marathi!D$7</f>
        <v>15</v>
      </c>
      <c r="G847" s="78">
        <f>Marathi!E$7</f>
        <v>15</v>
      </c>
      <c r="H847" s="78">
        <f>Marathi!F$7</f>
        <v>15</v>
      </c>
      <c r="I847" s="78">
        <f>Marathi!G$7</f>
        <v>0</v>
      </c>
      <c r="J847" s="78">
        <f>Marathi!H$7</f>
        <v>15</v>
      </c>
      <c r="K847" s="78">
        <f>Marathi!I$7</f>
        <v>10</v>
      </c>
      <c r="L847" s="78">
        <f>Marathi!J$7</f>
        <v>0</v>
      </c>
      <c r="M847" s="78">
        <f>Marathi!K$7</f>
        <v>70</v>
      </c>
      <c r="N847" s="78">
        <f>Marathi!L$7</f>
        <v>5</v>
      </c>
      <c r="O847" s="78">
        <f>Marathi!M$7</f>
        <v>5</v>
      </c>
      <c r="P847" s="78">
        <f>Marathi!N$7</f>
        <v>20</v>
      </c>
      <c r="Q847" s="78">
        <f>Marathi!O$7</f>
        <v>30</v>
      </c>
      <c r="R847" s="78">
        <f>Marathi!P$7</f>
        <v>100</v>
      </c>
      <c r="S847" s="78">
        <f>Marathi!Q$7</f>
        <v>0</v>
      </c>
      <c r="V847" s="68"/>
      <c r="W847" s="68"/>
      <c r="X847" s="68"/>
      <c r="Y847" s="68"/>
    </row>
    <row r="848" spans="2:25" ht="27.9" customHeight="1" thickBot="1">
      <c r="B848" s="360"/>
      <c r="C848" s="362"/>
      <c r="D848" s="40" t="s">
        <v>64</v>
      </c>
      <c r="E848" s="81"/>
      <c r="F848" s="50">
        <f>VLOOKUP(S843,Marathi!$B$8:$Q$77,3,0)</f>
        <v>0</v>
      </c>
      <c r="G848" s="50">
        <f>VLOOKUP(S843,Marathi!$B$8:$Q$77,4,0)</f>
        <v>0</v>
      </c>
      <c r="H848" s="50">
        <f>VLOOKUP(S843,Marathi!$B$8:$Q$77,5,0)</f>
        <v>0</v>
      </c>
      <c r="I848" s="50">
        <f>VLOOKUP(S843,Marathi!$B$8:$Q$77,6,0)</f>
        <v>0</v>
      </c>
      <c r="J848" s="50">
        <f>VLOOKUP(S843,Marathi!$B$8:$Q$77,7,0)</f>
        <v>0</v>
      </c>
      <c r="K848" s="50">
        <f>VLOOKUP(S843,Marathi!$B$8:$Q$77,8,0)</f>
        <v>0</v>
      </c>
      <c r="L848" s="50">
        <f>VLOOKUP(S843,Marathi!$B$8:$Q$77,9,0)</f>
        <v>0</v>
      </c>
      <c r="M848" s="50">
        <f>VLOOKUP(S843,Marathi!$B$8:$Q$77,10,0)</f>
        <v>0</v>
      </c>
      <c r="N848" s="50">
        <f>VLOOKUP(S843,Marathi!$B$8:$Q$77,11,0)</f>
        <v>0</v>
      </c>
      <c r="O848" s="50">
        <f>VLOOKUP(S843,Marathi!$B$8:$Q$77,12,0)</f>
        <v>0</v>
      </c>
      <c r="P848" s="50">
        <f>VLOOKUP(S843,Marathi!$B$8:$Q$77,13,0)</f>
        <v>0</v>
      </c>
      <c r="Q848" s="50">
        <f>VLOOKUP(S843,Marathi!$B$8:$Q$77,14,0)</f>
        <v>0</v>
      </c>
      <c r="R848" s="79">
        <f>VLOOKUP(S843,Marathi!$B$8:$Q$77,15,0)</f>
        <v>0</v>
      </c>
      <c r="S848" s="79">
        <f>VLOOKUP(S843,Marathi!$B$8:$Q$77,16,0)</f>
        <v>0</v>
      </c>
      <c r="V848" s="68"/>
      <c r="W848" s="68"/>
      <c r="X848" s="68"/>
      <c r="Y848" s="68"/>
    </row>
    <row r="849" spans="2:25" ht="27.9" customHeight="1">
      <c r="B849" s="359">
        <v>2</v>
      </c>
      <c r="C849" s="361" t="s">
        <v>3</v>
      </c>
      <c r="D849" s="39" t="s">
        <v>63</v>
      </c>
      <c r="E849" s="80"/>
      <c r="F849" s="78">
        <f>Hindi!D$7</f>
        <v>15</v>
      </c>
      <c r="G849" s="78">
        <f>Hindi!E$7</f>
        <v>15</v>
      </c>
      <c r="H849" s="78">
        <f>Hindi!F$7</f>
        <v>15</v>
      </c>
      <c r="I849" s="78">
        <f>Hindi!G$7</f>
        <v>0</v>
      </c>
      <c r="J849" s="78">
        <f>Hindi!H$7</f>
        <v>15</v>
      </c>
      <c r="K849" s="78">
        <f>Hindi!I$7</f>
        <v>10</v>
      </c>
      <c r="L849" s="78">
        <f>Hindi!J$7</f>
        <v>0</v>
      </c>
      <c r="M849" s="78">
        <f>Hindi!K$7</f>
        <v>70</v>
      </c>
      <c r="N849" s="78">
        <f>Hindi!L$7</f>
        <v>5</v>
      </c>
      <c r="O849" s="78">
        <f>Hindi!M$7</f>
        <v>5</v>
      </c>
      <c r="P849" s="78">
        <f>Hindi!N$7</f>
        <v>20</v>
      </c>
      <c r="Q849" s="78">
        <f>Hindi!O$7</f>
        <v>30</v>
      </c>
      <c r="R849" s="78">
        <f>Hindi!P$7</f>
        <v>100</v>
      </c>
      <c r="S849" s="78">
        <f>Hindi!Q$7</f>
        <v>0</v>
      </c>
      <c r="V849" s="68"/>
      <c r="W849" s="68"/>
      <c r="X849" s="68"/>
      <c r="Y849" s="68"/>
    </row>
    <row r="850" spans="2:25" ht="27.9" customHeight="1" thickBot="1">
      <c r="B850" s="360"/>
      <c r="C850" s="362"/>
      <c r="D850" s="40" t="s">
        <v>64</v>
      </c>
      <c r="E850" s="81"/>
      <c r="F850" s="50">
        <f>VLOOKUP(S843,Hindi!$B$8:$Q$77,3,0)</f>
        <v>0</v>
      </c>
      <c r="G850" s="50">
        <f>VLOOKUP(S843,Hindi!$B$8:$Q$77,4,0)</f>
        <v>0</v>
      </c>
      <c r="H850" s="50">
        <f>VLOOKUP(S843,Hindi!$B$8:$Q$77,5,0)</f>
        <v>0</v>
      </c>
      <c r="I850" s="50">
        <f>VLOOKUP(S843,Hindi!$B$8:$Q$77,6,0)</f>
        <v>0</v>
      </c>
      <c r="J850" s="50">
        <f>VLOOKUP(S843,Hindi!$B$8:$Q$77,7,0)</f>
        <v>0</v>
      </c>
      <c r="K850" s="50">
        <f>VLOOKUP(S843,Hindi!$B$8:$Q$77,8,0)</f>
        <v>0</v>
      </c>
      <c r="L850" s="50">
        <f>VLOOKUP(S843,Hindi!$B$8:$Q$77,9,0)</f>
        <v>0</v>
      </c>
      <c r="M850" s="50">
        <f>VLOOKUP(S843,Hindi!$B$8:$Q$77,10,0)</f>
        <v>0</v>
      </c>
      <c r="N850" s="50">
        <f>VLOOKUP(S843,Hindi!$B$8:$Q$77,11,0)</f>
        <v>0</v>
      </c>
      <c r="O850" s="50">
        <f>VLOOKUP(S843,Hindi!$B$8:$Q$77,12,0)</f>
        <v>0</v>
      </c>
      <c r="P850" s="50">
        <f>VLOOKUP(S843,Hindi!$B$8:$Q$77,13,0)</f>
        <v>0</v>
      </c>
      <c r="Q850" s="50">
        <f>VLOOKUP(S843,Hindi!$B$8:$Q$77,14,0)</f>
        <v>0</v>
      </c>
      <c r="R850" s="79">
        <f>VLOOKUP(S843,Hindi!$B$8:$Q$77,15,0)</f>
        <v>0</v>
      </c>
      <c r="S850" s="50">
        <f>VLOOKUP(S843,Hindi!$B$8:$Q$77,16,0)</f>
        <v>0</v>
      </c>
      <c r="V850" s="68"/>
      <c r="W850" s="68"/>
      <c r="X850" s="68"/>
      <c r="Y850" s="68"/>
    </row>
    <row r="851" spans="2:25" ht="27.9" customHeight="1">
      <c r="B851" s="359">
        <v>3</v>
      </c>
      <c r="C851" s="361" t="s">
        <v>4</v>
      </c>
      <c r="D851" s="39" t="s">
        <v>63</v>
      </c>
      <c r="E851" s="80"/>
      <c r="F851" s="78">
        <f>English!D$7</f>
        <v>15</v>
      </c>
      <c r="G851" s="78">
        <f>English!E$7</f>
        <v>15</v>
      </c>
      <c r="H851" s="78">
        <f>English!F$7</f>
        <v>15</v>
      </c>
      <c r="I851" s="78">
        <f>English!G$7</f>
        <v>0</v>
      </c>
      <c r="J851" s="78">
        <f>English!H$7</f>
        <v>15</v>
      </c>
      <c r="K851" s="78">
        <f>English!I$7</f>
        <v>10</v>
      </c>
      <c r="L851" s="78">
        <f>English!J$7</f>
        <v>0</v>
      </c>
      <c r="M851" s="78">
        <f>English!K$7</f>
        <v>70</v>
      </c>
      <c r="N851" s="78">
        <f>English!L$7</f>
        <v>5</v>
      </c>
      <c r="O851" s="78">
        <f>English!M$7</f>
        <v>5</v>
      </c>
      <c r="P851" s="78">
        <f>English!N$7</f>
        <v>20</v>
      </c>
      <c r="Q851" s="78">
        <f>English!O$7</f>
        <v>30</v>
      </c>
      <c r="R851" s="78">
        <f>English!P$7</f>
        <v>100</v>
      </c>
      <c r="S851" s="78">
        <f>English!Q$7</f>
        <v>0</v>
      </c>
      <c r="V851" s="68"/>
      <c r="W851" s="68"/>
      <c r="X851" s="68"/>
      <c r="Y851" s="68"/>
    </row>
    <row r="852" spans="2:25" ht="27.9" customHeight="1" thickBot="1">
      <c r="B852" s="360"/>
      <c r="C852" s="362"/>
      <c r="D852" s="40" t="s">
        <v>64</v>
      </c>
      <c r="E852" s="81"/>
      <c r="F852" s="50">
        <f>VLOOKUP(S843,English!$B$8:$Q$77,3,0)</f>
        <v>0</v>
      </c>
      <c r="G852" s="50">
        <f>VLOOKUP(S843,English!$B$8:$Q$77,4,0)</f>
        <v>0</v>
      </c>
      <c r="H852" s="50">
        <f>VLOOKUP(S843,English!$B$8:$Q$77,5,0)</f>
        <v>0</v>
      </c>
      <c r="I852" s="50">
        <f>VLOOKUP(S843,English!$B$8:$Q$77,6,0)</f>
        <v>0</v>
      </c>
      <c r="J852" s="50">
        <f>VLOOKUP(S843,English!$B$8:$Q$77,7,0)</f>
        <v>0</v>
      </c>
      <c r="K852" s="50">
        <f>VLOOKUP(S843,English!$B$8:$Q$77,8,0)</f>
        <v>0</v>
      </c>
      <c r="L852" s="50">
        <f>VLOOKUP(S843,English!$B$8:$Q$77,9,0)</f>
        <v>0</v>
      </c>
      <c r="M852" s="50">
        <f>VLOOKUP(S843,English!$B$8:$Q$77,10,0)</f>
        <v>0</v>
      </c>
      <c r="N852" s="50">
        <f>VLOOKUP(S843,English!$B$8:$Q$77,11,0)</f>
        <v>0</v>
      </c>
      <c r="O852" s="50">
        <f>VLOOKUP(S843,English!$B$8:$Q$77,12,0)</f>
        <v>0</v>
      </c>
      <c r="P852" s="50">
        <f>VLOOKUP(S843,English!$B$8:$Q$77,13,0)</f>
        <v>0</v>
      </c>
      <c r="Q852" s="50">
        <f>VLOOKUP(S843,English!$B$8:$Q$77,14,0)</f>
        <v>0</v>
      </c>
      <c r="R852" s="79">
        <f>VLOOKUP(S843,English!$B$8:$Q$77,15,0)</f>
        <v>0</v>
      </c>
      <c r="S852" s="50">
        <f>VLOOKUP(S843,English!$B$8:$Q$77,16,0)</f>
        <v>0</v>
      </c>
      <c r="V852" s="68"/>
      <c r="W852" s="68"/>
      <c r="X852" s="68"/>
      <c r="Y852" s="68"/>
    </row>
    <row r="853" spans="2:25" ht="27.9" customHeight="1">
      <c r="B853" s="359">
        <v>4</v>
      </c>
      <c r="C853" s="361" t="s">
        <v>5</v>
      </c>
      <c r="D853" s="39" t="s">
        <v>63</v>
      </c>
      <c r="E853" s="80"/>
      <c r="F853" s="78">
        <f>Maths!D$7</f>
        <v>15</v>
      </c>
      <c r="G853" s="78">
        <f>Maths!E$7</f>
        <v>15</v>
      </c>
      <c r="H853" s="78">
        <f>Maths!F$7</f>
        <v>15</v>
      </c>
      <c r="I853" s="78">
        <f>Maths!G$7</f>
        <v>0</v>
      </c>
      <c r="J853" s="78">
        <f>Maths!H$7</f>
        <v>15</v>
      </c>
      <c r="K853" s="78">
        <f>Maths!I$7</f>
        <v>10</v>
      </c>
      <c r="L853" s="78">
        <f>Maths!J$7</f>
        <v>0</v>
      </c>
      <c r="M853" s="78">
        <f>Maths!K$7</f>
        <v>70</v>
      </c>
      <c r="N853" s="78">
        <f>Maths!L$7</f>
        <v>5</v>
      </c>
      <c r="O853" s="78">
        <f>Maths!M$7</f>
        <v>5</v>
      </c>
      <c r="P853" s="78">
        <f>Maths!N$7</f>
        <v>20</v>
      </c>
      <c r="Q853" s="78">
        <f>Maths!O$7</f>
        <v>30</v>
      </c>
      <c r="R853" s="78">
        <f>Maths!P$7</f>
        <v>100</v>
      </c>
      <c r="S853" s="78">
        <f>Maths!Q$7</f>
        <v>0</v>
      </c>
      <c r="V853" s="68"/>
      <c r="W853" s="68"/>
      <c r="X853" s="68"/>
      <c r="Y853" s="68"/>
    </row>
    <row r="854" spans="2:25" ht="27.9" customHeight="1" thickBot="1">
      <c r="B854" s="360"/>
      <c r="C854" s="362"/>
      <c r="D854" s="40" t="s">
        <v>64</v>
      </c>
      <c r="E854" s="81"/>
      <c r="F854" s="50">
        <f>VLOOKUP(S843,Maths!$B$8:$Q$77,3,0)</f>
        <v>0</v>
      </c>
      <c r="G854" s="50">
        <f>VLOOKUP(S843,Maths!$B$8:$Q$77,4,0)</f>
        <v>0</v>
      </c>
      <c r="H854" s="50">
        <f>VLOOKUP(S843,Maths!$B$8:$Q$77,5,0)</f>
        <v>0</v>
      </c>
      <c r="I854" s="50">
        <f>VLOOKUP(S843,Maths!$B$8:$Q$77,6,0)</f>
        <v>0</v>
      </c>
      <c r="J854" s="50">
        <f>VLOOKUP(S843,Maths!$B$8:$Q$77,7,0)</f>
        <v>0</v>
      </c>
      <c r="K854" s="50">
        <f>VLOOKUP(S843,Maths!$B$8:$Q$77,8,0)</f>
        <v>0</v>
      </c>
      <c r="L854" s="50">
        <f>VLOOKUP(S843,Maths!$B$8:$Q$77,9,0)</f>
        <v>0</v>
      </c>
      <c r="M854" s="50">
        <f>VLOOKUP(S843,Maths!$B$8:$Q$77,10,0)</f>
        <v>0</v>
      </c>
      <c r="N854" s="50">
        <f>VLOOKUP(S843,Maths!$B$8:$Q$77,11,0)</f>
        <v>0</v>
      </c>
      <c r="O854" s="50">
        <f>VLOOKUP(S843,Maths!$B$8:$Q$77,12,0)</f>
        <v>0</v>
      </c>
      <c r="P854" s="50">
        <f>VLOOKUP(S843,Maths!$B$8:$Q$77,13,0)</f>
        <v>0</v>
      </c>
      <c r="Q854" s="50">
        <f>VLOOKUP(S843,Maths!$B$8:$Q$77,14,0)</f>
        <v>0</v>
      </c>
      <c r="R854" s="79">
        <f>VLOOKUP(S843,Maths!$B$8:$Q$77,15,0)</f>
        <v>0</v>
      </c>
      <c r="S854" s="50">
        <f>VLOOKUP(S843,Maths!$B$8:$Q$77,16,0)</f>
        <v>0</v>
      </c>
      <c r="V854" s="68"/>
      <c r="W854" s="68"/>
      <c r="X854" s="68"/>
      <c r="Y854" s="68"/>
    </row>
    <row r="855" spans="2:25" ht="27.9" customHeight="1">
      <c r="B855" s="359">
        <v>5</v>
      </c>
      <c r="C855" s="361" t="s">
        <v>6</v>
      </c>
      <c r="D855" s="39" t="s">
        <v>63</v>
      </c>
      <c r="E855" s="80"/>
      <c r="F855" s="78">
        <f>Sci!D$7</f>
        <v>15</v>
      </c>
      <c r="G855" s="78">
        <f>Sci!E$7</f>
        <v>15</v>
      </c>
      <c r="H855" s="78">
        <f>Sci!F$7</f>
        <v>15</v>
      </c>
      <c r="I855" s="78">
        <f>Sci!G$7</f>
        <v>0</v>
      </c>
      <c r="J855" s="78">
        <f>Sci!H$7</f>
        <v>15</v>
      </c>
      <c r="K855" s="78">
        <f>Sci!I$7</f>
        <v>10</v>
      </c>
      <c r="L855" s="78">
        <f>Sci!J$7</f>
        <v>0</v>
      </c>
      <c r="M855" s="78">
        <f>Sci!K$7</f>
        <v>70</v>
      </c>
      <c r="N855" s="78">
        <f>Sci!L$7</f>
        <v>5</v>
      </c>
      <c r="O855" s="78">
        <f>Sci!M$7</f>
        <v>5</v>
      </c>
      <c r="P855" s="78">
        <f>Sci!N$7</f>
        <v>20</v>
      </c>
      <c r="Q855" s="78">
        <f>Sci!O$7</f>
        <v>30</v>
      </c>
      <c r="R855" s="78">
        <f>Sci!P$7</f>
        <v>100</v>
      </c>
      <c r="S855" s="78">
        <f>Sci!Q$7</f>
        <v>0</v>
      </c>
      <c r="V855" s="68"/>
      <c r="W855" s="68"/>
      <c r="X855" s="68"/>
      <c r="Y855" s="68"/>
    </row>
    <row r="856" spans="2:25" ht="27.9" customHeight="1" thickBot="1">
      <c r="B856" s="360"/>
      <c r="C856" s="362"/>
      <c r="D856" s="40" t="s">
        <v>64</v>
      </c>
      <c r="E856" s="81"/>
      <c r="F856" s="50">
        <f>VLOOKUP(S843,Sci!$B$8:$Q$77,3,0)</f>
        <v>0</v>
      </c>
      <c r="G856" s="50">
        <f>VLOOKUP(S843,Sci!$B$8:$Q$77,4,0)</f>
        <v>0</v>
      </c>
      <c r="H856" s="50">
        <f>VLOOKUP(S843,Sci!$B$8:$Q$77,5,0)</f>
        <v>0</v>
      </c>
      <c r="I856" s="50">
        <f>VLOOKUP(S843,Sci!$B$8:$Q$77,6,0)</f>
        <v>0</v>
      </c>
      <c r="J856" s="50">
        <f>VLOOKUP(S843,Sci!$B$8:$Q$77,7,0)</f>
        <v>0</v>
      </c>
      <c r="K856" s="50">
        <f>VLOOKUP(S843,Sci!$B$8:$Q$77,8,0)</f>
        <v>0</v>
      </c>
      <c r="L856" s="50">
        <f>VLOOKUP(S843,Sci!$B$8:$Q$77,9,0)</f>
        <v>0</v>
      </c>
      <c r="M856" s="50">
        <f>VLOOKUP(S843,Sci!$B$8:$Q$77,10,0)</f>
        <v>0</v>
      </c>
      <c r="N856" s="50">
        <f>VLOOKUP(S843,Sci!$B$8:$Q$77,11,0)</f>
        <v>0</v>
      </c>
      <c r="O856" s="50">
        <f>VLOOKUP(S843,Sci!$B$8:$Q$77,12,0)</f>
        <v>0</v>
      </c>
      <c r="P856" s="50">
        <f>VLOOKUP(S843,Sci!$B$8:$Q$77,13,0)</f>
        <v>0</v>
      </c>
      <c r="Q856" s="50">
        <f>VLOOKUP(S843,Sci!$B$8:$Q$77,14,0)</f>
        <v>0</v>
      </c>
      <c r="R856" s="79">
        <f>VLOOKUP(S843,Sci!$B$8:$Q$77,15,0)</f>
        <v>0</v>
      </c>
      <c r="S856" s="50">
        <f>VLOOKUP(S843,Sci!$B$8:$Q$77,16,0)</f>
        <v>0</v>
      </c>
      <c r="V856" s="68"/>
      <c r="W856" s="68"/>
      <c r="X856" s="68"/>
      <c r="Y856" s="68"/>
    </row>
    <row r="857" spans="2:25" ht="27.9" customHeight="1">
      <c r="B857" s="359">
        <v>6</v>
      </c>
      <c r="C857" s="361" t="s">
        <v>7</v>
      </c>
      <c r="D857" s="39" t="s">
        <v>63</v>
      </c>
      <c r="E857" s="80"/>
      <c r="F857" s="78">
        <f>Sco!D$7</f>
        <v>15</v>
      </c>
      <c r="G857" s="78">
        <f>Sco!E$7</f>
        <v>15</v>
      </c>
      <c r="H857" s="78">
        <f>Sco!F$7</f>
        <v>15</v>
      </c>
      <c r="I857" s="78">
        <f>Sco!G$7</f>
        <v>0</v>
      </c>
      <c r="J857" s="78">
        <f>Sco!H$7</f>
        <v>15</v>
      </c>
      <c r="K857" s="78">
        <f>Sco!I$7</f>
        <v>10</v>
      </c>
      <c r="L857" s="78">
        <f>Sco!J$7</f>
        <v>0</v>
      </c>
      <c r="M857" s="78">
        <f>Sco!K$7</f>
        <v>70</v>
      </c>
      <c r="N857" s="78">
        <f>Sco!L$7</f>
        <v>5</v>
      </c>
      <c r="O857" s="78">
        <f>Sco!M$7</f>
        <v>5</v>
      </c>
      <c r="P857" s="78">
        <f>Sco!N$7</f>
        <v>20</v>
      </c>
      <c r="Q857" s="78">
        <f>Sco!O$7</f>
        <v>30</v>
      </c>
      <c r="R857" s="78">
        <f>Sco!P$7</f>
        <v>100</v>
      </c>
      <c r="S857" s="78">
        <f>Sco!Q$7</f>
        <v>0</v>
      </c>
      <c r="V857" s="68"/>
      <c r="W857" s="68"/>
      <c r="X857" s="68"/>
      <c r="Y857" s="68"/>
    </row>
    <row r="858" spans="2:25" ht="27.9" customHeight="1" thickBot="1">
      <c r="B858" s="360"/>
      <c r="C858" s="362"/>
      <c r="D858" s="40" t="s">
        <v>64</v>
      </c>
      <c r="E858" s="81"/>
      <c r="F858" s="50">
        <f>VLOOKUP(S843,Sco!$B$8:$Q$77,3,0)</f>
        <v>0</v>
      </c>
      <c r="G858" s="50">
        <f>VLOOKUP(S843,Sco!$B$8:$Q$77,4,0)</f>
        <v>0</v>
      </c>
      <c r="H858" s="50">
        <f>VLOOKUP(S843,Sco!$B$8:$Q$77,5,0)</f>
        <v>0</v>
      </c>
      <c r="I858" s="50">
        <f>VLOOKUP(S843,Sco!$B$8:$Q$77,6,0)</f>
        <v>0</v>
      </c>
      <c r="J858" s="50">
        <f>VLOOKUP(S843,Sco!$B$8:$Q$77,7,0)</f>
        <v>0</v>
      </c>
      <c r="K858" s="50">
        <f>VLOOKUP(S843,Sco!$B$8:$Q$77,8,0)</f>
        <v>0</v>
      </c>
      <c r="L858" s="50">
        <f>VLOOKUP(S843,Sco!$B$8:$Q$77,9,0)</f>
        <v>0</v>
      </c>
      <c r="M858" s="50">
        <f>VLOOKUP(S843,Sco!$B$8:$Q$77,10,0)</f>
        <v>0</v>
      </c>
      <c r="N858" s="50">
        <f>VLOOKUP(S843,Sco!$B$8:$Q$77,11,0)</f>
        <v>0</v>
      </c>
      <c r="O858" s="50">
        <f>VLOOKUP(S843,Sco!$B$8:$Q$77,12,0)</f>
        <v>0</v>
      </c>
      <c r="P858" s="50">
        <f>VLOOKUP(S843,Sco!$B$8:$Q$77,13,0)</f>
        <v>0</v>
      </c>
      <c r="Q858" s="50">
        <f>VLOOKUP(S843,Sco!$B$8:$Q$77,14,0)</f>
        <v>0</v>
      </c>
      <c r="R858" s="79">
        <f>VLOOKUP(S843,Sco!$B$8:$Q$77,15,0)</f>
        <v>0</v>
      </c>
      <c r="S858" s="50">
        <f>VLOOKUP(S843,Sco!$B$8:$Q$77,16,0)</f>
        <v>0</v>
      </c>
      <c r="V858" s="68"/>
      <c r="W858" s="68"/>
      <c r="X858" s="68"/>
      <c r="Y858" s="68"/>
    </row>
    <row r="859" spans="2:25" ht="27.9" customHeight="1">
      <c r="B859" s="359">
        <v>7</v>
      </c>
      <c r="C859" s="361" t="s">
        <v>8</v>
      </c>
      <c r="D859" s="39" t="s">
        <v>63</v>
      </c>
      <c r="E859" s="80"/>
      <c r="F859" s="78">
        <f>Kala!D$7</f>
        <v>20</v>
      </c>
      <c r="G859" s="78">
        <f>Kala!E$7</f>
        <v>40</v>
      </c>
      <c r="H859" s="78">
        <f>Kala!F$7</f>
        <v>20</v>
      </c>
      <c r="I859" s="78">
        <f>Kala!G$7</f>
        <v>0</v>
      </c>
      <c r="J859" s="78">
        <f>Kala!H$7</f>
        <v>0</v>
      </c>
      <c r="K859" s="78">
        <f>Kala!I$7</f>
        <v>20</v>
      </c>
      <c r="L859" s="78">
        <f>Kala!J$7</f>
        <v>0</v>
      </c>
      <c r="M859" s="78">
        <f>Kala!K$7</f>
        <v>100</v>
      </c>
      <c r="N859" s="363"/>
      <c r="O859" s="364"/>
      <c r="P859" s="364"/>
      <c r="Q859" s="365"/>
      <c r="R859" s="82">
        <f t="shared" ref="R859:R864" si="30">M859</f>
        <v>100</v>
      </c>
      <c r="S859" s="83"/>
      <c r="V859" s="68"/>
      <c r="W859" s="68"/>
      <c r="X859" s="68"/>
      <c r="Y859" s="68"/>
    </row>
    <row r="860" spans="2:25" ht="27.9" customHeight="1" thickBot="1">
      <c r="B860" s="360"/>
      <c r="C860" s="362"/>
      <c r="D860" s="40" t="s">
        <v>64</v>
      </c>
      <c r="E860" s="81"/>
      <c r="F860" s="50">
        <f>VLOOKUP(S843,Kala!$B$8:$Q$77,3,0)</f>
        <v>0</v>
      </c>
      <c r="G860" s="50">
        <f>VLOOKUP(S843,Kala!$B$8:$Q$77,4,0)</f>
        <v>0</v>
      </c>
      <c r="H860" s="50">
        <f>VLOOKUP(S843,Kala!$B$8:$Q$77,5,0)</f>
        <v>0</v>
      </c>
      <c r="I860" s="50">
        <f>VLOOKUP(S843,Kala!$B$8:$Q$77,6,0)</f>
        <v>0</v>
      </c>
      <c r="J860" s="50">
        <f>VLOOKUP(S843,Kala!$B$8:$Q$77,7,0)</f>
        <v>0</v>
      </c>
      <c r="K860" s="50">
        <f>VLOOKUP(S843,Kala!$B$8:$Q$77,8,0)</f>
        <v>0</v>
      </c>
      <c r="L860" s="50">
        <f>VLOOKUP(S843,Kala!$B$8:$Q$77,9,0)</f>
        <v>0</v>
      </c>
      <c r="M860" s="50">
        <f>VLOOKUP(S843,Kala!$B$8:$Q$77,10,0)</f>
        <v>0</v>
      </c>
      <c r="N860" s="366"/>
      <c r="O860" s="367"/>
      <c r="P860" s="367"/>
      <c r="Q860" s="368"/>
      <c r="R860" s="84">
        <f t="shared" si="30"/>
        <v>0</v>
      </c>
      <c r="S860" s="85" t="str">
        <f>IF(R860&gt;=91,"अ१",IF(R860&gt;=81,"अ२",IF(R860&gt;=71,"ब१",IF(R860&gt;=61,"ब२",IF(R860&gt;=51,"क१",IF(R860&gt;=41,"क२",IF(R860&gt;=33,"ड",IF(R860&gt;=21,"ई१",IF(R860&gt;=1,"ई२","")))))))))</f>
        <v/>
      </c>
      <c r="V860" s="68"/>
      <c r="W860" s="68"/>
      <c r="X860" s="68"/>
      <c r="Y860" s="68"/>
    </row>
    <row r="861" spans="2:25" ht="27.9" customHeight="1">
      <c r="B861" s="359">
        <v>8</v>
      </c>
      <c r="C861" s="361" t="s">
        <v>9</v>
      </c>
      <c r="D861" s="39" t="s">
        <v>63</v>
      </c>
      <c r="E861" s="80"/>
      <c r="F861" s="78">
        <f>Karya!D$7</f>
        <v>20</v>
      </c>
      <c r="G861" s="78">
        <f>Karya!E$7</f>
        <v>40</v>
      </c>
      <c r="H861" s="78">
        <f>Karya!F$7</f>
        <v>20</v>
      </c>
      <c r="I861" s="78">
        <f>Karya!G$7</f>
        <v>0</v>
      </c>
      <c r="J861" s="78">
        <f>Karya!H$7</f>
        <v>0</v>
      </c>
      <c r="K861" s="78">
        <f>Karya!I$7</f>
        <v>20</v>
      </c>
      <c r="L861" s="78">
        <f>Karya!J$7</f>
        <v>0</v>
      </c>
      <c r="M861" s="78">
        <f>Karya!K$7</f>
        <v>100</v>
      </c>
      <c r="N861" s="363"/>
      <c r="O861" s="364"/>
      <c r="P861" s="364"/>
      <c r="Q861" s="365"/>
      <c r="R861" s="82">
        <f t="shared" si="30"/>
        <v>100</v>
      </c>
      <c r="S861" s="83"/>
      <c r="V861" s="68"/>
      <c r="W861" s="68"/>
      <c r="X861" s="68"/>
      <c r="Y861" s="68"/>
    </row>
    <row r="862" spans="2:25" ht="27.9" customHeight="1" thickBot="1">
      <c r="B862" s="360"/>
      <c r="C862" s="362"/>
      <c r="D862" s="40" t="s">
        <v>64</v>
      </c>
      <c r="E862" s="81"/>
      <c r="F862" s="50">
        <f>VLOOKUP(S843,Karya!$B$8:$Q$77,3,0)</f>
        <v>0</v>
      </c>
      <c r="G862" s="50">
        <f>VLOOKUP(S843,Karya!$B$8:$Q$77,4,0)</f>
        <v>0</v>
      </c>
      <c r="H862" s="50">
        <f>VLOOKUP(S843,Karya!$B$8:$Q$77,5,0)</f>
        <v>0</v>
      </c>
      <c r="I862" s="50">
        <f>VLOOKUP(S843,Karya!$B$8:$Q$77,6,0)</f>
        <v>0</v>
      </c>
      <c r="J862" s="50">
        <f>VLOOKUP(S843,Karya!$B$8:$Q$77,7,0)</f>
        <v>0</v>
      </c>
      <c r="K862" s="50">
        <f>VLOOKUP(S843,Karya!$B$8:$Q$77,8,0)</f>
        <v>0</v>
      </c>
      <c r="L862" s="50">
        <f>VLOOKUP(S843,Karya!$B$8:$Q$77,9,0)</f>
        <v>0</v>
      </c>
      <c r="M862" s="50">
        <f>VLOOKUP(S843,Karya!$B$8:$Q$77,10,0)</f>
        <v>0</v>
      </c>
      <c r="N862" s="366"/>
      <c r="O862" s="367"/>
      <c r="P862" s="367"/>
      <c r="Q862" s="368"/>
      <c r="R862" s="84">
        <f t="shared" si="30"/>
        <v>0</v>
      </c>
      <c r="S862" s="85" t="str">
        <f>IF(R862&gt;=91,"अ१",IF(R862&gt;=81,"अ२",IF(R862&gt;=71,"ब१",IF(R862&gt;=61,"ब२",IF(R862&gt;=51,"क१",IF(R862&gt;=41,"क२",IF(R862&gt;=33,"ड",IF(R862&gt;=21,"ई१",IF(R862&gt;=1,"ई२","")))))))))</f>
        <v/>
      </c>
      <c r="V862" s="68"/>
      <c r="W862" s="68"/>
      <c r="X862" s="68"/>
      <c r="Y862" s="68"/>
    </row>
    <row r="863" spans="2:25" ht="27.9" customHeight="1">
      <c r="B863" s="359">
        <v>9</v>
      </c>
      <c r="C863" s="361" t="s">
        <v>10</v>
      </c>
      <c r="D863" s="39" t="s">
        <v>63</v>
      </c>
      <c r="E863" s="80"/>
      <c r="F863" s="78">
        <f>Shashi!D$7</f>
        <v>20</v>
      </c>
      <c r="G863" s="78">
        <f>Shashi!E$7</f>
        <v>40</v>
      </c>
      <c r="H863" s="78">
        <f>Shashi!F$7</f>
        <v>20</v>
      </c>
      <c r="I863" s="78">
        <f>Shashi!G$7</f>
        <v>0</v>
      </c>
      <c r="J863" s="78">
        <f>Shashi!H$7</f>
        <v>0</v>
      </c>
      <c r="K863" s="78">
        <f>Shashi!I$7</f>
        <v>20</v>
      </c>
      <c r="L863" s="78">
        <f>Shashi!J$7</f>
        <v>0</v>
      </c>
      <c r="M863" s="78">
        <f>Shashi!K$7</f>
        <v>100</v>
      </c>
      <c r="N863" s="363"/>
      <c r="O863" s="364"/>
      <c r="P863" s="364"/>
      <c r="Q863" s="365"/>
      <c r="R863" s="82">
        <f t="shared" si="30"/>
        <v>100</v>
      </c>
      <c r="S863" s="83"/>
      <c r="V863" s="68"/>
      <c r="W863" s="68"/>
      <c r="X863" s="68"/>
      <c r="Y863" s="68"/>
    </row>
    <row r="864" spans="2:25" ht="27.9" customHeight="1" thickBot="1">
      <c r="B864" s="360"/>
      <c r="C864" s="362"/>
      <c r="D864" s="40" t="s">
        <v>64</v>
      </c>
      <c r="E864" s="81"/>
      <c r="F864" s="50">
        <f>VLOOKUP(S843,Shashi!$B$8:$Q$77,3,0)</f>
        <v>0</v>
      </c>
      <c r="G864" s="50">
        <f>VLOOKUP(S843,Shashi!$B$8:$Q$77,4,0)</f>
        <v>0</v>
      </c>
      <c r="H864" s="50">
        <f>VLOOKUP(S843,Shashi!$B$8:$Q$77,5,0)</f>
        <v>0</v>
      </c>
      <c r="I864" s="50">
        <f>VLOOKUP(S843,Shashi!$B$8:$Q$77,6,0)</f>
        <v>0</v>
      </c>
      <c r="J864" s="50">
        <f>VLOOKUP(S843,Shashi!$B$8:$Q$77,7,0)</f>
        <v>0</v>
      </c>
      <c r="K864" s="50">
        <f>VLOOKUP(S843,Shashi!$B$8:$Q$77,8,0)</f>
        <v>0</v>
      </c>
      <c r="L864" s="50">
        <f>VLOOKUP(S843,Shashi!$B$8:$Q$77,9,0)</f>
        <v>0</v>
      </c>
      <c r="M864" s="50">
        <f>VLOOKUP(S843,Shashi!$B$8:$Q$77,10,0)</f>
        <v>0</v>
      </c>
      <c r="N864" s="366"/>
      <c r="O864" s="367"/>
      <c r="P864" s="367"/>
      <c r="Q864" s="368"/>
      <c r="R864" s="84">
        <f t="shared" si="30"/>
        <v>0</v>
      </c>
      <c r="S864" s="85" t="str">
        <f>IF(R864&gt;=91,"अ१",IF(R864&gt;=81,"अ२",IF(R864&gt;=71,"ब१",IF(R864&gt;=61,"ब२",IF(R864&gt;=51,"क१",IF(R864&gt;=41,"क२",IF(R864&gt;=33,"ड",IF(R864&gt;=21,"ई१",IF(R864&gt;=1,"ई२","")))))))))</f>
        <v/>
      </c>
      <c r="V864" s="68"/>
      <c r="W864" s="68"/>
      <c r="X864" s="68"/>
      <c r="Y864" s="68"/>
    </row>
    <row r="865" spans="2:25" ht="27.9" customHeight="1" thickBot="1">
      <c r="B865" s="369"/>
      <c r="C865" s="370"/>
      <c r="D865" s="370"/>
      <c r="E865" s="370"/>
      <c r="F865" s="370"/>
      <c r="G865" s="370"/>
      <c r="H865" s="370"/>
      <c r="I865" s="370"/>
      <c r="J865" s="370"/>
      <c r="K865" s="370"/>
      <c r="L865" s="370"/>
      <c r="M865" s="370"/>
      <c r="N865" s="370"/>
      <c r="O865" s="370"/>
      <c r="P865" s="370"/>
      <c r="Q865" s="370"/>
      <c r="R865" s="370"/>
      <c r="S865" s="371"/>
      <c r="V865" s="68"/>
      <c r="W865" s="68"/>
      <c r="X865" s="68"/>
      <c r="Y865" s="68"/>
    </row>
    <row r="866" spans="2:25" ht="27.9" customHeight="1">
      <c r="B866" s="41"/>
      <c r="C866" s="42"/>
      <c r="D866" s="43"/>
      <c r="N866" s="45"/>
      <c r="O866" s="45"/>
      <c r="P866" s="45"/>
      <c r="Q866" s="45"/>
      <c r="S866" s="46"/>
      <c r="V866" s="68"/>
      <c r="W866" s="68"/>
      <c r="X866" s="68"/>
      <c r="Y866" s="68"/>
    </row>
    <row r="867" spans="2:25" ht="27.9" customHeight="1">
      <c r="B867" s="372" t="s">
        <v>66</v>
      </c>
      <c r="C867" s="373"/>
      <c r="D867" s="373"/>
      <c r="E867" s="373"/>
      <c r="F867" s="373"/>
      <c r="G867" s="374" t="s">
        <v>67</v>
      </c>
      <c r="H867" s="374"/>
      <c r="I867" s="374"/>
      <c r="J867" s="374"/>
      <c r="K867" s="374"/>
      <c r="L867" s="374"/>
      <c r="M867" s="374"/>
      <c r="N867" s="375" t="s">
        <v>68</v>
      </c>
      <c r="O867" s="375"/>
      <c r="P867" s="375"/>
      <c r="Q867" s="375"/>
      <c r="R867" s="375"/>
      <c r="S867" s="376"/>
      <c r="V867" s="68"/>
      <c r="W867" s="68"/>
      <c r="X867" s="68"/>
      <c r="Y867" s="68"/>
    </row>
    <row r="868" spans="2:25" ht="27.9" customHeight="1" thickBot="1">
      <c r="B868" s="377" t="str">
        <f>students!$G$4</f>
        <v xml:space="preserve">श्री. सागर दत्तात्रय शिंदे </v>
      </c>
      <c r="C868" s="378"/>
      <c r="D868" s="378"/>
      <c r="E868" s="378"/>
      <c r="F868" s="378"/>
      <c r="G868" s="379"/>
      <c r="H868" s="379"/>
      <c r="I868" s="379"/>
      <c r="J868" s="379"/>
      <c r="K868" s="379"/>
      <c r="L868" s="379"/>
      <c r="M868" s="379"/>
      <c r="N868" s="380"/>
      <c r="O868" s="380"/>
      <c r="P868" s="380"/>
      <c r="Q868" s="380"/>
      <c r="R868" s="380"/>
      <c r="S868" s="381"/>
      <c r="V868" s="68"/>
      <c r="W868" s="68"/>
      <c r="X868" s="68"/>
      <c r="Y868" s="68"/>
    </row>
    <row r="869" spans="2:25" ht="26.25" customHeight="1">
      <c r="B869" s="402" t="s">
        <v>718</v>
      </c>
      <c r="C869" s="402"/>
      <c r="D869" s="402"/>
      <c r="E869" s="402"/>
      <c r="F869" s="402"/>
      <c r="G869" s="402"/>
      <c r="H869" s="402"/>
      <c r="I869" s="402"/>
      <c r="J869" s="402"/>
      <c r="K869" s="402"/>
      <c r="L869" s="402"/>
      <c r="M869" s="402"/>
      <c r="N869" s="402"/>
      <c r="O869" s="402"/>
      <c r="P869" s="402"/>
      <c r="Q869" s="402"/>
      <c r="R869" s="402"/>
      <c r="S869" s="402"/>
    </row>
    <row r="870" spans="2:25" ht="24.75" customHeight="1" thickBot="1">
      <c r="B870" s="403" t="s">
        <v>52</v>
      </c>
      <c r="C870" s="403"/>
      <c r="D870" s="403"/>
      <c r="E870" s="404">
        <f>VLOOKUP(S871,students!$B$8:$D$57,3,0)</f>
        <v>0</v>
      </c>
      <c r="F870" s="405"/>
      <c r="G870" s="405"/>
      <c r="H870" s="405"/>
      <c r="I870" s="405"/>
      <c r="J870" s="405"/>
      <c r="K870" s="405"/>
      <c r="L870" s="405"/>
      <c r="M870" s="405"/>
      <c r="N870" s="405"/>
      <c r="O870" s="405"/>
      <c r="P870" s="406" t="s">
        <v>28</v>
      </c>
      <c r="Q870" s="406"/>
      <c r="R870" s="406" t="str">
        <f>students!$M$2</f>
        <v>पहिली</v>
      </c>
      <c r="S870" s="406"/>
    </row>
    <row r="871" spans="2:25" ht="19.5" customHeight="1" thickBot="1">
      <c r="B871" s="407"/>
      <c r="C871" s="407"/>
      <c r="D871" s="408"/>
      <c r="E871" s="408"/>
      <c r="F871" s="47"/>
      <c r="G871" s="47"/>
      <c r="H871" s="409" t="s">
        <v>33</v>
      </c>
      <c r="I871" s="409"/>
      <c r="J871" s="409"/>
      <c r="K871" s="409"/>
      <c r="L871" s="409"/>
      <c r="M871" s="405">
        <f>[3]students!Y870</f>
        <v>0</v>
      </c>
      <c r="N871" s="405"/>
      <c r="O871" s="405"/>
      <c r="P871" s="406" t="s">
        <v>53</v>
      </c>
      <c r="Q871" s="406"/>
      <c r="R871" s="406"/>
      <c r="S871" s="77">
        <v>32</v>
      </c>
    </row>
    <row r="872" spans="2:25" ht="21" customHeight="1">
      <c r="B872" s="382" t="s">
        <v>37</v>
      </c>
      <c r="C872" s="361" t="s">
        <v>54</v>
      </c>
      <c r="D872" s="361"/>
      <c r="E872" s="385" t="s">
        <v>55</v>
      </c>
      <c r="F872" s="386"/>
      <c r="G872" s="386"/>
      <c r="H872" s="386"/>
      <c r="I872" s="386"/>
      <c r="J872" s="386"/>
      <c r="K872" s="386"/>
      <c r="L872" s="386"/>
      <c r="M872" s="387"/>
      <c r="N872" s="388" t="s">
        <v>56</v>
      </c>
      <c r="O872" s="389"/>
      <c r="P872" s="389"/>
      <c r="Q872" s="390"/>
      <c r="R872" s="394" t="s">
        <v>69</v>
      </c>
      <c r="S872" s="397" t="s">
        <v>57</v>
      </c>
    </row>
    <row r="873" spans="2:25" s="1" customFormat="1" ht="73.5" customHeight="1">
      <c r="B873" s="383"/>
      <c r="C873" s="384"/>
      <c r="D873" s="384"/>
      <c r="E873" s="48" t="s">
        <v>58</v>
      </c>
      <c r="F873" s="48" t="s">
        <v>15</v>
      </c>
      <c r="G873" s="48" t="s">
        <v>59</v>
      </c>
      <c r="H873" s="48" t="s">
        <v>17</v>
      </c>
      <c r="I873" s="48" t="s">
        <v>18</v>
      </c>
      <c r="J873" s="48" t="s">
        <v>19</v>
      </c>
      <c r="K873" s="48" t="s">
        <v>20</v>
      </c>
      <c r="L873" s="48" t="s">
        <v>21</v>
      </c>
      <c r="M873" s="49"/>
      <c r="N873" s="391"/>
      <c r="O873" s="392"/>
      <c r="P873" s="392"/>
      <c r="Q873" s="393"/>
      <c r="R873" s="395"/>
      <c r="S873" s="398"/>
      <c r="V873" s="18"/>
      <c r="W873" s="18"/>
      <c r="X873" s="18"/>
      <c r="Y873" s="18"/>
    </row>
    <row r="874" spans="2:25" ht="27.9" customHeight="1" thickBot="1">
      <c r="B874" s="5"/>
      <c r="C874" s="400" t="s">
        <v>60</v>
      </c>
      <c r="D874" s="401"/>
      <c r="E874" s="51">
        <v>1</v>
      </c>
      <c r="F874" s="51">
        <v>2</v>
      </c>
      <c r="G874" s="51">
        <v>3</v>
      </c>
      <c r="H874" s="51">
        <v>4</v>
      </c>
      <c r="I874" s="51">
        <v>5</v>
      </c>
      <c r="J874" s="51">
        <v>6</v>
      </c>
      <c r="K874" s="51">
        <v>7</v>
      </c>
      <c r="L874" s="51">
        <v>8</v>
      </c>
      <c r="M874" s="50" t="s">
        <v>22</v>
      </c>
      <c r="N874" s="50" t="s">
        <v>23</v>
      </c>
      <c r="O874" s="50" t="s">
        <v>61</v>
      </c>
      <c r="P874" s="50" t="s">
        <v>25</v>
      </c>
      <c r="Q874" s="50" t="s">
        <v>62</v>
      </c>
      <c r="R874" s="396"/>
      <c r="S874" s="399"/>
    </row>
    <row r="875" spans="2:25" ht="27.9" customHeight="1">
      <c r="B875" s="359">
        <v>1</v>
      </c>
      <c r="C875" s="361" t="s">
        <v>2</v>
      </c>
      <c r="D875" s="39" t="s">
        <v>63</v>
      </c>
      <c r="E875" s="80"/>
      <c r="F875" s="78">
        <f>Marathi!D$7</f>
        <v>15</v>
      </c>
      <c r="G875" s="78">
        <f>Marathi!E$7</f>
        <v>15</v>
      </c>
      <c r="H875" s="78">
        <f>Marathi!F$7</f>
        <v>15</v>
      </c>
      <c r="I875" s="78">
        <f>Marathi!G$7</f>
        <v>0</v>
      </c>
      <c r="J875" s="78">
        <f>Marathi!H$7</f>
        <v>15</v>
      </c>
      <c r="K875" s="78">
        <f>Marathi!I$7</f>
        <v>10</v>
      </c>
      <c r="L875" s="78">
        <f>Marathi!J$7</f>
        <v>0</v>
      </c>
      <c r="M875" s="78">
        <f>Marathi!K$7</f>
        <v>70</v>
      </c>
      <c r="N875" s="78">
        <f>Marathi!L$7</f>
        <v>5</v>
      </c>
      <c r="O875" s="78">
        <f>Marathi!M$7</f>
        <v>5</v>
      </c>
      <c r="P875" s="78">
        <f>Marathi!N$7</f>
        <v>20</v>
      </c>
      <c r="Q875" s="78">
        <f>Marathi!O$7</f>
        <v>30</v>
      </c>
      <c r="R875" s="78">
        <f>Marathi!P$7</f>
        <v>100</v>
      </c>
      <c r="S875" s="78">
        <f>Marathi!Q$7</f>
        <v>0</v>
      </c>
      <c r="V875" s="68"/>
      <c r="W875" s="68"/>
      <c r="X875" s="68"/>
      <c r="Y875" s="68"/>
    </row>
    <row r="876" spans="2:25" ht="27.9" customHeight="1" thickBot="1">
      <c r="B876" s="360"/>
      <c r="C876" s="362"/>
      <c r="D876" s="40" t="s">
        <v>64</v>
      </c>
      <c r="E876" s="81"/>
      <c r="F876" s="50">
        <f>VLOOKUP(S871,Marathi!$B$8:$Q$77,3,0)</f>
        <v>0</v>
      </c>
      <c r="G876" s="50">
        <f>VLOOKUP(S871,Marathi!$B$8:$Q$77,4,0)</f>
        <v>0</v>
      </c>
      <c r="H876" s="50">
        <f>VLOOKUP(S871,Marathi!$B$8:$Q$77,5,0)</f>
        <v>0</v>
      </c>
      <c r="I876" s="50">
        <f>VLOOKUP(S871,Marathi!$B$8:$Q$77,6,0)</f>
        <v>0</v>
      </c>
      <c r="J876" s="50">
        <f>VLOOKUP(S871,Marathi!$B$8:$Q$77,7,0)</f>
        <v>0</v>
      </c>
      <c r="K876" s="50">
        <f>VLOOKUP(S871,Marathi!$B$8:$Q$77,8,0)</f>
        <v>0</v>
      </c>
      <c r="L876" s="50">
        <f>VLOOKUP(S871,Marathi!$B$8:$Q$77,9,0)</f>
        <v>0</v>
      </c>
      <c r="M876" s="50">
        <f>VLOOKUP(S871,Marathi!$B$8:$Q$77,10,0)</f>
        <v>0</v>
      </c>
      <c r="N876" s="50">
        <f>VLOOKUP(S871,Marathi!$B$8:$Q$77,11,0)</f>
        <v>0</v>
      </c>
      <c r="O876" s="50">
        <f>VLOOKUP(S871,Marathi!$B$8:$Q$77,12,0)</f>
        <v>0</v>
      </c>
      <c r="P876" s="50">
        <f>VLOOKUP(S871,Marathi!$B$8:$Q$77,13,0)</f>
        <v>0</v>
      </c>
      <c r="Q876" s="50">
        <f>VLOOKUP(S871,Marathi!$B$8:$Q$77,14,0)</f>
        <v>0</v>
      </c>
      <c r="R876" s="79">
        <f>VLOOKUP(S871,Marathi!$B$8:$Q$77,15,0)</f>
        <v>0</v>
      </c>
      <c r="S876" s="79">
        <f>VLOOKUP(S871,Marathi!$B$8:$Q$77,16,0)</f>
        <v>0</v>
      </c>
      <c r="V876" s="68"/>
      <c r="W876" s="68"/>
      <c r="X876" s="68"/>
      <c r="Y876" s="68"/>
    </row>
    <row r="877" spans="2:25" ht="27.9" customHeight="1">
      <c r="B877" s="359">
        <v>2</v>
      </c>
      <c r="C877" s="361" t="s">
        <v>3</v>
      </c>
      <c r="D877" s="39" t="s">
        <v>63</v>
      </c>
      <c r="E877" s="80"/>
      <c r="F877" s="78">
        <f>Hindi!D$7</f>
        <v>15</v>
      </c>
      <c r="G877" s="78">
        <f>Hindi!E$7</f>
        <v>15</v>
      </c>
      <c r="H877" s="78">
        <f>Hindi!F$7</f>
        <v>15</v>
      </c>
      <c r="I877" s="78">
        <f>Hindi!G$7</f>
        <v>0</v>
      </c>
      <c r="J877" s="78">
        <f>Hindi!H$7</f>
        <v>15</v>
      </c>
      <c r="K877" s="78">
        <f>Hindi!I$7</f>
        <v>10</v>
      </c>
      <c r="L877" s="78">
        <f>Hindi!J$7</f>
        <v>0</v>
      </c>
      <c r="M877" s="78">
        <f>Hindi!K$7</f>
        <v>70</v>
      </c>
      <c r="N877" s="78">
        <f>Hindi!L$7</f>
        <v>5</v>
      </c>
      <c r="O877" s="78">
        <f>Hindi!M$7</f>
        <v>5</v>
      </c>
      <c r="P877" s="78">
        <f>Hindi!N$7</f>
        <v>20</v>
      </c>
      <c r="Q877" s="78">
        <f>Hindi!O$7</f>
        <v>30</v>
      </c>
      <c r="R877" s="78">
        <f>Hindi!P$7</f>
        <v>100</v>
      </c>
      <c r="S877" s="78">
        <f>Hindi!Q$7</f>
        <v>0</v>
      </c>
      <c r="V877" s="68"/>
      <c r="W877" s="68"/>
      <c r="X877" s="68"/>
      <c r="Y877" s="68"/>
    </row>
    <row r="878" spans="2:25" ht="27.9" customHeight="1" thickBot="1">
      <c r="B878" s="360"/>
      <c r="C878" s="362"/>
      <c r="D878" s="40" t="s">
        <v>64</v>
      </c>
      <c r="E878" s="81"/>
      <c r="F878" s="50">
        <f>VLOOKUP(S871,Hindi!$B$8:$Q$77,3,0)</f>
        <v>0</v>
      </c>
      <c r="G878" s="50">
        <f>VLOOKUP(S871,Hindi!$B$8:$Q$77,4,0)</f>
        <v>0</v>
      </c>
      <c r="H878" s="50">
        <f>VLOOKUP(S871,Hindi!$B$8:$Q$77,5,0)</f>
        <v>0</v>
      </c>
      <c r="I878" s="50">
        <f>VLOOKUP(S871,Hindi!$B$8:$Q$77,6,0)</f>
        <v>0</v>
      </c>
      <c r="J878" s="50">
        <f>VLOOKUP(S871,Hindi!$B$8:$Q$77,7,0)</f>
        <v>0</v>
      </c>
      <c r="K878" s="50">
        <f>VLOOKUP(S871,Hindi!$B$8:$Q$77,8,0)</f>
        <v>0</v>
      </c>
      <c r="L878" s="50">
        <f>VLOOKUP(S871,Hindi!$B$8:$Q$77,9,0)</f>
        <v>0</v>
      </c>
      <c r="M878" s="50">
        <f>VLOOKUP(S871,Hindi!$B$8:$Q$77,10,0)</f>
        <v>0</v>
      </c>
      <c r="N878" s="50">
        <f>VLOOKUP(S871,Hindi!$B$8:$Q$77,11,0)</f>
        <v>0</v>
      </c>
      <c r="O878" s="50">
        <f>VLOOKUP(S871,Hindi!$B$8:$Q$77,12,0)</f>
        <v>0</v>
      </c>
      <c r="P878" s="50">
        <f>VLOOKUP(S871,Hindi!$B$8:$Q$77,13,0)</f>
        <v>0</v>
      </c>
      <c r="Q878" s="50">
        <f>VLOOKUP(S871,Hindi!$B$8:$Q$77,14,0)</f>
        <v>0</v>
      </c>
      <c r="R878" s="79">
        <f>VLOOKUP(S871,Hindi!$B$8:$Q$77,15,0)</f>
        <v>0</v>
      </c>
      <c r="S878" s="50">
        <f>VLOOKUP(S871,Hindi!$B$8:$Q$77,16,0)</f>
        <v>0</v>
      </c>
      <c r="V878" s="68"/>
      <c r="W878" s="68"/>
      <c r="X878" s="68"/>
      <c r="Y878" s="68"/>
    </row>
    <row r="879" spans="2:25" ht="27.9" customHeight="1">
      <c r="B879" s="359">
        <v>3</v>
      </c>
      <c r="C879" s="361" t="s">
        <v>4</v>
      </c>
      <c r="D879" s="39" t="s">
        <v>63</v>
      </c>
      <c r="E879" s="80"/>
      <c r="F879" s="78">
        <f>English!D$7</f>
        <v>15</v>
      </c>
      <c r="G879" s="78">
        <f>English!E$7</f>
        <v>15</v>
      </c>
      <c r="H879" s="78">
        <f>English!F$7</f>
        <v>15</v>
      </c>
      <c r="I879" s="78">
        <f>English!G$7</f>
        <v>0</v>
      </c>
      <c r="J879" s="78">
        <f>English!H$7</f>
        <v>15</v>
      </c>
      <c r="K879" s="78">
        <f>English!I$7</f>
        <v>10</v>
      </c>
      <c r="L879" s="78">
        <f>English!J$7</f>
        <v>0</v>
      </c>
      <c r="M879" s="78">
        <f>English!K$7</f>
        <v>70</v>
      </c>
      <c r="N879" s="78">
        <f>English!L$7</f>
        <v>5</v>
      </c>
      <c r="O879" s="78">
        <f>English!M$7</f>
        <v>5</v>
      </c>
      <c r="P879" s="78">
        <f>English!N$7</f>
        <v>20</v>
      </c>
      <c r="Q879" s="78">
        <f>English!O$7</f>
        <v>30</v>
      </c>
      <c r="R879" s="78">
        <f>English!P$7</f>
        <v>100</v>
      </c>
      <c r="S879" s="78">
        <f>English!Q$7</f>
        <v>0</v>
      </c>
      <c r="V879" s="68"/>
      <c r="W879" s="68"/>
      <c r="X879" s="68"/>
      <c r="Y879" s="68"/>
    </row>
    <row r="880" spans="2:25" ht="27.9" customHeight="1" thickBot="1">
      <c r="B880" s="360"/>
      <c r="C880" s="362"/>
      <c r="D880" s="40" t="s">
        <v>64</v>
      </c>
      <c r="E880" s="81"/>
      <c r="F880" s="50">
        <f>VLOOKUP(S871,English!$B$8:$Q$77,3,0)</f>
        <v>0</v>
      </c>
      <c r="G880" s="50">
        <f>VLOOKUP(S871,English!$B$8:$Q$77,4,0)</f>
        <v>0</v>
      </c>
      <c r="H880" s="50">
        <f>VLOOKUP(S871,English!$B$8:$Q$77,5,0)</f>
        <v>0</v>
      </c>
      <c r="I880" s="50">
        <f>VLOOKUP(S871,English!$B$8:$Q$77,6,0)</f>
        <v>0</v>
      </c>
      <c r="J880" s="50">
        <f>VLOOKUP(S871,English!$B$8:$Q$77,7,0)</f>
        <v>0</v>
      </c>
      <c r="K880" s="50">
        <f>VLOOKUP(S871,English!$B$8:$Q$77,8,0)</f>
        <v>0</v>
      </c>
      <c r="L880" s="50">
        <f>VLOOKUP(S871,English!$B$8:$Q$77,9,0)</f>
        <v>0</v>
      </c>
      <c r="M880" s="50">
        <f>VLOOKUP(S871,English!$B$8:$Q$77,10,0)</f>
        <v>0</v>
      </c>
      <c r="N880" s="50">
        <f>VLOOKUP(S871,English!$B$8:$Q$77,11,0)</f>
        <v>0</v>
      </c>
      <c r="O880" s="50">
        <f>VLOOKUP(S871,English!$B$8:$Q$77,12,0)</f>
        <v>0</v>
      </c>
      <c r="P880" s="50">
        <f>VLOOKUP(S871,English!$B$8:$Q$77,13,0)</f>
        <v>0</v>
      </c>
      <c r="Q880" s="50">
        <f>VLOOKUP(S871,English!$B$8:$Q$77,14,0)</f>
        <v>0</v>
      </c>
      <c r="R880" s="79">
        <f>VLOOKUP(S871,English!$B$8:$Q$77,15,0)</f>
        <v>0</v>
      </c>
      <c r="S880" s="50">
        <f>VLOOKUP(S871,English!$B$8:$Q$77,16,0)</f>
        <v>0</v>
      </c>
      <c r="V880" s="68"/>
      <c r="W880" s="68"/>
      <c r="X880" s="68"/>
      <c r="Y880" s="68"/>
    </row>
    <row r="881" spans="2:25" ht="27.9" customHeight="1">
      <c r="B881" s="359">
        <v>4</v>
      </c>
      <c r="C881" s="361" t="s">
        <v>5</v>
      </c>
      <c r="D881" s="39" t="s">
        <v>63</v>
      </c>
      <c r="E881" s="80"/>
      <c r="F881" s="78">
        <f>Maths!D$7</f>
        <v>15</v>
      </c>
      <c r="G881" s="78">
        <f>Maths!E$7</f>
        <v>15</v>
      </c>
      <c r="H881" s="78">
        <f>Maths!F$7</f>
        <v>15</v>
      </c>
      <c r="I881" s="78">
        <f>Maths!G$7</f>
        <v>0</v>
      </c>
      <c r="J881" s="78">
        <f>Maths!H$7</f>
        <v>15</v>
      </c>
      <c r="K881" s="78">
        <f>Maths!I$7</f>
        <v>10</v>
      </c>
      <c r="L881" s="78">
        <f>Maths!J$7</f>
        <v>0</v>
      </c>
      <c r="M881" s="78">
        <f>Maths!K$7</f>
        <v>70</v>
      </c>
      <c r="N881" s="78">
        <f>Maths!L$7</f>
        <v>5</v>
      </c>
      <c r="O881" s="78">
        <f>Maths!M$7</f>
        <v>5</v>
      </c>
      <c r="P881" s="78">
        <f>Maths!N$7</f>
        <v>20</v>
      </c>
      <c r="Q881" s="78">
        <f>Maths!O$7</f>
        <v>30</v>
      </c>
      <c r="R881" s="78">
        <f>Maths!P$7</f>
        <v>100</v>
      </c>
      <c r="S881" s="78">
        <f>Maths!Q$7</f>
        <v>0</v>
      </c>
      <c r="V881" s="68"/>
      <c r="W881" s="68"/>
      <c r="X881" s="68"/>
      <c r="Y881" s="68"/>
    </row>
    <row r="882" spans="2:25" ht="27.9" customHeight="1" thickBot="1">
      <c r="B882" s="360"/>
      <c r="C882" s="362"/>
      <c r="D882" s="40" t="s">
        <v>64</v>
      </c>
      <c r="E882" s="81"/>
      <c r="F882" s="50">
        <f>VLOOKUP(S871,Maths!$B$8:$Q$77,3,0)</f>
        <v>0</v>
      </c>
      <c r="G882" s="50">
        <f>VLOOKUP(S871,Maths!$B$8:$Q$77,4,0)</f>
        <v>0</v>
      </c>
      <c r="H882" s="50">
        <f>VLOOKUP(S871,Maths!$B$8:$Q$77,5,0)</f>
        <v>0</v>
      </c>
      <c r="I882" s="50">
        <f>VLOOKUP(S871,Maths!$B$8:$Q$77,6,0)</f>
        <v>0</v>
      </c>
      <c r="J882" s="50">
        <f>VLOOKUP(S871,Maths!$B$8:$Q$77,7,0)</f>
        <v>0</v>
      </c>
      <c r="K882" s="50">
        <f>VLOOKUP(S871,Maths!$B$8:$Q$77,8,0)</f>
        <v>0</v>
      </c>
      <c r="L882" s="50">
        <f>VLOOKUP(S871,Maths!$B$8:$Q$77,9,0)</f>
        <v>0</v>
      </c>
      <c r="M882" s="50">
        <f>VLOOKUP(S871,Maths!$B$8:$Q$77,10,0)</f>
        <v>0</v>
      </c>
      <c r="N882" s="50">
        <f>VLOOKUP(S871,Maths!$B$8:$Q$77,11,0)</f>
        <v>0</v>
      </c>
      <c r="O882" s="50">
        <f>VLOOKUP(S871,Maths!$B$8:$Q$77,12,0)</f>
        <v>0</v>
      </c>
      <c r="P882" s="50">
        <f>VLOOKUP(S871,Maths!$B$8:$Q$77,13,0)</f>
        <v>0</v>
      </c>
      <c r="Q882" s="50">
        <f>VLOOKUP(S871,Maths!$B$8:$Q$77,14,0)</f>
        <v>0</v>
      </c>
      <c r="R882" s="79">
        <f>VLOOKUP(S871,Maths!$B$8:$Q$77,15,0)</f>
        <v>0</v>
      </c>
      <c r="S882" s="50">
        <f>VLOOKUP(S871,Maths!$B$8:$Q$77,16,0)</f>
        <v>0</v>
      </c>
      <c r="V882" s="68"/>
      <c r="W882" s="68"/>
      <c r="X882" s="68"/>
      <c r="Y882" s="68"/>
    </row>
    <row r="883" spans="2:25" ht="27.9" customHeight="1">
      <c r="B883" s="359">
        <v>5</v>
      </c>
      <c r="C883" s="361" t="s">
        <v>6</v>
      </c>
      <c r="D883" s="39" t="s">
        <v>63</v>
      </c>
      <c r="E883" s="80"/>
      <c r="F883" s="78">
        <f>Sci!D$7</f>
        <v>15</v>
      </c>
      <c r="G883" s="78">
        <f>Sci!E$7</f>
        <v>15</v>
      </c>
      <c r="H883" s="78">
        <f>Sci!F$7</f>
        <v>15</v>
      </c>
      <c r="I883" s="78">
        <f>Sci!G$7</f>
        <v>0</v>
      </c>
      <c r="J883" s="78">
        <f>Sci!H$7</f>
        <v>15</v>
      </c>
      <c r="K883" s="78">
        <f>Sci!I$7</f>
        <v>10</v>
      </c>
      <c r="L883" s="78">
        <f>Sci!J$7</f>
        <v>0</v>
      </c>
      <c r="M883" s="78">
        <f>Sci!K$7</f>
        <v>70</v>
      </c>
      <c r="N883" s="78">
        <f>Sci!L$7</f>
        <v>5</v>
      </c>
      <c r="O883" s="78">
        <f>Sci!M$7</f>
        <v>5</v>
      </c>
      <c r="P883" s="78">
        <f>Sci!N$7</f>
        <v>20</v>
      </c>
      <c r="Q883" s="78">
        <f>Sci!O$7</f>
        <v>30</v>
      </c>
      <c r="R883" s="78">
        <f>Sci!P$7</f>
        <v>100</v>
      </c>
      <c r="S883" s="78">
        <f>Sci!Q$7</f>
        <v>0</v>
      </c>
      <c r="V883" s="68"/>
      <c r="W883" s="68"/>
      <c r="X883" s="68"/>
      <c r="Y883" s="68"/>
    </row>
    <row r="884" spans="2:25" ht="27.9" customHeight="1" thickBot="1">
      <c r="B884" s="360"/>
      <c r="C884" s="362"/>
      <c r="D884" s="40" t="s">
        <v>64</v>
      </c>
      <c r="E884" s="81"/>
      <c r="F884" s="50">
        <f>VLOOKUP(S871,Sci!$B$8:$Q$77,3,0)</f>
        <v>0</v>
      </c>
      <c r="G884" s="50">
        <f>VLOOKUP(S871,Sci!$B$8:$Q$77,4,0)</f>
        <v>0</v>
      </c>
      <c r="H884" s="50">
        <f>VLOOKUP(S871,Sci!$B$8:$Q$77,5,0)</f>
        <v>0</v>
      </c>
      <c r="I884" s="50">
        <f>VLOOKUP(S871,Sci!$B$8:$Q$77,6,0)</f>
        <v>0</v>
      </c>
      <c r="J884" s="50">
        <f>VLOOKUP(S871,Sci!$B$8:$Q$77,7,0)</f>
        <v>0</v>
      </c>
      <c r="K884" s="50">
        <f>VLOOKUP(S871,Sci!$B$8:$Q$77,8,0)</f>
        <v>0</v>
      </c>
      <c r="L884" s="50">
        <f>VLOOKUP(S871,Sci!$B$8:$Q$77,9,0)</f>
        <v>0</v>
      </c>
      <c r="M884" s="50">
        <f>VLOOKUP(S871,Sci!$B$8:$Q$77,10,0)</f>
        <v>0</v>
      </c>
      <c r="N884" s="50">
        <f>VLOOKUP(S871,Sci!$B$8:$Q$77,11,0)</f>
        <v>0</v>
      </c>
      <c r="O884" s="50">
        <f>VLOOKUP(S871,Sci!$B$8:$Q$77,12,0)</f>
        <v>0</v>
      </c>
      <c r="P884" s="50">
        <f>VLOOKUP(S871,Sci!$B$8:$Q$77,13,0)</f>
        <v>0</v>
      </c>
      <c r="Q884" s="50">
        <f>VLOOKUP(S871,Sci!$B$8:$Q$77,14,0)</f>
        <v>0</v>
      </c>
      <c r="R884" s="79">
        <f>VLOOKUP(S871,Sci!$B$8:$Q$77,15,0)</f>
        <v>0</v>
      </c>
      <c r="S884" s="50">
        <f>VLOOKUP(S871,Sci!$B$8:$Q$77,16,0)</f>
        <v>0</v>
      </c>
      <c r="V884" s="68"/>
      <c r="W884" s="68"/>
      <c r="X884" s="68"/>
      <c r="Y884" s="68"/>
    </row>
    <row r="885" spans="2:25" ht="27.9" customHeight="1">
      <c r="B885" s="359">
        <v>6</v>
      </c>
      <c r="C885" s="361" t="s">
        <v>7</v>
      </c>
      <c r="D885" s="39" t="s">
        <v>63</v>
      </c>
      <c r="E885" s="80"/>
      <c r="F885" s="78">
        <f>Sco!D$7</f>
        <v>15</v>
      </c>
      <c r="G885" s="78">
        <f>Sco!E$7</f>
        <v>15</v>
      </c>
      <c r="H885" s="78">
        <f>Sco!F$7</f>
        <v>15</v>
      </c>
      <c r="I885" s="78">
        <f>Sco!G$7</f>
        <v>0</v>
      </c>
      <c r="J885" s="78">
        <f>Sco!H$7</f>
        <v>15</v>
      </c>
      <c r="K885" s="78">
        <f>Sco!I$7</f>
        <v>10</v>
      </c>
      <c r="L885" s="78">
        <f>Sco!J$7</f>
        <v>0</v>
      </c>
      <c r="M885" s="78">
        <f>Sco!K$7</f>
        <v>70</v>
      </c>
      <c r="N885" s="78">
        <f>Sco!L$7</f>
        <v>5</v>
      </c>
      <c r="O885" s="78">
        <f>Sco!M$7</f>
        <v>5</v>
      </c>
      <c r="P885" s="78">
        <f>Sco!N$7</f>
        <v>20</v>
      </c>
      <c r="Q885" s="78">
        <f>Sco!O$7</f>
        <v>30</v>
      </c>
      <c r="R885" s="78">
        <f>Sco!P$7</f>
        <v>100</v>
      </c>
      <c r="S885" s="78">
        <f>Sco!Q$7</f>
        <v>0</v>
      </c>
      <c r="V885" s="68"/>
      <c r="W885" s="68"/>
      <c r="X885" s="68"/>
      <c r="Y885" s="68"/>
    </row>
    <row r="886" spans="2:25" ht="27.9" customHeight="1" thickBot="1">
      <c r="B886" s="360"/>
      <c r="C886" s="362"/>
      <c r="D886" s="40" t="s">
        <v>64</v>
      </c>
      <c r="E886" s="81"/>
      <c r="F886" s="50">
        <f>VLOOKUP(S871,Sco!$B$8:$Q$77,3,0)</f>
        <v>0</v>
      </c>
      <c r="G886" s="50">
        <f>VLOOKUP(S871,Sco!$B$8:$Q$77,4,0)</f>
        <v>0</v>
      </c>
      <c r="H886" s="50">
        <f>VLOOKUP(S871,Sco!$B$8:$Q$77,5,0)</f>
        <v>0</v>
      </c>
      <c r="I886" s="50">
        <f>VLOOKUP(S871,Sco!$B$8:$Q$77,6,0)</f>
        <v>0</v>
      </c>
      <c r="J886" s="50">
        <f>VLOOKUP(S871,Sco!$B$8:$Q$77,7,0)</f>
        <v>0</v>
      </c>
      <c r="K886" s="50">
        <f>VLOOKUP(S871,Sco!$B$8:$Q$77,8,0)</f>
        <v>0</v>
      </c>
      <c r="L886" s="50">
        <f>VLOOKUP(S871,Sco!$B$8:$Q$77,9,0)</f>
        <v>0</v>
      </c>
      <c r="M886" s="50">
        <f>VLOOKUP(S871,Sco!$B$8:$Q$77,10,0)</f>
        <v>0</v>
      </c>
      <c r="N886" s="50">
        <f>VLOOKUP(S871,Sco!$B$8:$Q$77,11,0)</f>
        <v>0</v>
      </c>
      <c r="O886" s="50">
        <f>VLOOKUP(S871,Sco!$B$8:$Q$77,12,0)</f>
        <v>0</v>
      </c>
      <c r="P886" s="50">
        <f>VLOOKUP(S871,Sco!$B$8:$Q$77,13,0)</f>
        <v>0</v>
      </c>
      <c r="Q886" s="50">
        <f>VLOOKUP(S871,Sco!$B$8:$Q$77,14,0)</f>
        <v>0</v>
      </c>
      <c r="R886" s="79">
        <f>VLOOKUP(S871,Sco!$B$8:$Q$77,15,0)</f>
        <v>0</v>
      </c>
      <c r="S886" s="50">
        <f>VLOOKUP(S871,Sco!$B$8:$Q$77,16,0)</f>
        <v>0</v>
      </c>
      <c r="V886" s="68"/>
      <c r="W886" s="68"/>
      <c r="X886" s="68"/>
      <c r="Y886" s="68"/>
    </row>
    <row r="887" spans="2:25" ht="27.9" customHeight="1">
      <c r="B887" s="359">
        <v>7</v>
      </c>
      <c r="C887" s="361" t="s">
        <v>8</v>
      </c>
      <c r="D887" s="39" t="s">
        <v>63</v>
      </c>
      <c r="E887" s="80"/>
      <c r="F887" s="78">
        <f>Kala!D$7</f>
        <v>20</v>
      </c>
      <c r="G887" s="78">
        <f>Kala!E$7</f>
        <v>40</v>
      </c>
      <c r="H887" s="78">
        <f>Kala!F$7</f>
        <v>20</v>
      </c>
      <c r="I887" s="78">
        <f>Kala!G$7</f>
        <v>0</v>
      </c>
      <c r="J887" s="78">
        <f>Kala!H$7</f>
        <v>0</v>
      </c>
      <c r="K887" s="78">
        <f>Kala!I$7</f>
        <v>20</v>
      </c>
      <c r="L887" s="78">
        <f>Kala!J$7</f>
        <v>0</v>
      </c>
      <c r="M887" s="78">
        <f>Kala!K$7</f>
        <v>100</v>
      </c>
      <c r="N887" s="363"/>
      <c r="O887" s="364"/>
      <c r="P887" s="364"/>
      <c r="Q887" s="365"/>
      <c r="R887" s="82">
        <f t="shared" ref="R887:R892" si="31">M887</f>
        <v>100</v>
      </c>
      <c r="S887" s="83"/>
      <c r="V887" s="68"/>
      <c r="W887" s="68"/>
      <c r="X887" s="68"/>
      <c r="Y887" s="68"/>
    </row>
    <row r="888" spans="2:25" ht="27.9" customHeight="1" thickBot="1">
      <c r="B888" s="360"/>
      <c r="C888" s="362"/>
      <c r="D888" s="40" t="s">
        <v>64</v>
      </c>
      <c r="E888" s="81"/>
      <c r="F888" s="50">
        <f>VLOOKUP(S871,Kala!$B$8:$Q$77,3,0)</f>
        <v>0</v>
      </c>
      <c r="G888" s="50">
        <f>VLOOKUP(S871,Kala!$B$8:$Q$77,4,0)</f>
        <v>0</v>
      </c>
      <c r="H888" s="50">
        <f>VLOOKUP(S871,Kala!$B$8:$Q$77,5,0)</f>
        <v>0</v>
      </c>
      <c r="I888" s="50">
        <f>VLOOKUP(S871,Kala!$B$8:$Q$77,6,0)</f>
        <v>0</v>
      </c>
      <c r="J888" s="50">
        <f>VLOOKUP(S871,Kala!$B$8:$Q$77,7,0)</f>
        <v>0</v>
      </c>
      <c r="K888" s="50">
        <f>VLOOKUP(S871,Kala!$B$8:$Q$77,8,0)</f>
        <v>0</v>
      </c>
      <c r="L888" s="50">
        <f>VLOOKUP(S871,Kala!$B$8:$Q$77,9,0)</f>
        <v>0</v>
      </c>
      <c r="M888" s="50">
        <f>VLOOKUP(S871,Kala!$B$8:$Q$77,10,0)</f>
        <v>0</v>
      </c>
      <c r="N888" s="366"/>
      <c r="O888" s="367"/>
      <c r="P888" s="367"/>
      <c r="Q888" s="368"/>
      <c r="R888" s="84">
        <f t="shared" si="31"/>
        <v>0</v>
      </c>
      <c r="S888" s="85" t="str">
        <f>IF(R888&gt;=91,"अ१",IF(R888&gt;=81,"अ२",IF(R888&gt;=71,"ब१",IF(R888&gt;=61,"ब२",IF(R888&gt;=51,"क१",IF(R888&gt;=41,"क२",IF(R888&gt;=33,"ड",IF(R888&gt;=21,"ई१",IF(R888&gt;=1,"ई२","")))))))))</f>
        <v/>
      </c>
      <c r="V888" s="68"/>
      <c r="W888" s="68"/>
      <c r="X888" s="68"/>
      <c r="Y888" s="68"/>
    </row>
    <row r="889" spans="2:25" ht="27.9" customHeight="1">
      <c r="B889" s="359">
        <v>8</v>
      </c>
      <c r="C889" s="361" t="s">
        <v>9</v>
      </c>
      <c r="D889" s="39" t="s">
        <v>63</v>
      </c>
      <c r="E889" s="80"/>
      <c r="F889" s="78">
        <f>Karya!D$7</f>
        <v>20</v>
      </c>
      <c r="G889" s="78">
        <f>Karya!E$7</f>
        <v>40</v>
      </c>
      <c r="H889" s="78">
        <f>Karya!F$7</f>
        <v>20</v>
      </c>
      <c r="I889" s="78">
        <f>Karya!G$7</f>
        <v>0</v>
      </c>
      <c r="J889" s="78">
        <f>Karya!H$7</f>
        <v>0</v>
      </c>
      <c r="K889" s="78">
        <f>Karya!I$7</f>
        <v>20</v>
      </c>
      <c r="L889" s="78">
        <f>Karya!J$7</f>
        <v>0</v>
      </c>
      <c r="M889" s="78">
        <f>Karya!K$7</f>
        <v>100</v>
      </c>
      <c r="N889" s="363"/>
      <c r="O889" s="364"/>
      <c r="P889" s="364"/>
      <c r="Q889" s="365"/>
      <c r="R889" s="82">
        <f t="shared" si="31"/>
        <v>100</v>
      </c>
      <c r="S889" s="83"/>
      <c r="V889" s="68"/>
      <c r="W889" s="68"/>
      <c r="X889" s="68"/>
      <c r="Y889" s="68"/>
    </row>
    <row r="890" spans="2:25" ht="27.9" customHeight="1" thickBot="1">
      <c r="B890" s="360"/>
      <c r="C890" s="362"/>
      <c r="D890" s="40" t="s">
        <v>64</v>
      </c>
      <c r="E890" s="81"/>
      <c r="F890" s="50">
        <f>VLOOKUP(S871,Karya!$B$8:$Q$77,3,0)</f>
        <v>0</v>
      </c>
      <c r="G890" s="50">
        <f>VLOOKUP(S871,Karya!$B$8:$Q$77,4,0)</f>
        <v>0</v>
      </c>
      <c r="H890" s="50">
        <f>VLOOKUP(S871,Karya!$B$8:$Q$77,5,0)</f>
        <v>0</v>
      </c>
      <c r="I890" s="50">
        <f>VLOOKUP(S871,Karya!$B$8:$Q$77,6,0)</f>
        <v>0</v>
      </c>
      <c r="J890" s="50">
        <f>VLOOKUP(S871,Karya!$B$8:$Q$77,7,0)</f>
        <v>0</v>
      </c>
      <c r="K890" s="50">
        <f>VLOOKUP(S871,Karya!$B$8:$Q$77,8,0)</f>
        <v>0</v>
      </c>
      <c r="L890" s="50">
        <f>VLOOKUP(S871,Karya!$B$8:$Q$77,9,0)</f>
        <v>0</v>
      </c>
      <c r="M890" s="50">
        <f>VLOOKUP(S871,Karya!$B$8:$Q$77,10,0)</f>
        <v>0</v>
      </c>
      <c r="N890" s="366"/>
      <c r="O890" s="367"/>
      <c r="P890" s="367"/>
      <c r="Q890" s="368"/>
      <c r="R890" s="84">
        <f t="shared" si="31"/>
        <v>0</v>
      </c>
      <c r="S890" s="85" t="str">
        <f>IF(R890&gt;=91,"अ१",IF(R890&gt;=81,"अ२",IF(R890&gt;=71,"ब१",IF(R890&gt;=61,"ब२",IF(R890&gt;=51,"क१",IF(R890&gt;=41,"क२",IF(R890&gt;=33,"ड",IF(R890&gt;=21,"ई१",IF(R890&gt;=1,"ई२","")))))))))</f>
        <v/>
      </c>
      <c r="V890" s="68"/>
      <c r="W890" s="68"/>
      <c r="X890" s="68"/>
      <c r="Y890" s="68"/>
    </row>
    <row r="891" spans="2:25" ht="27.9" customHeight="1">
      <c r="B891" s="359">
        <v>9</v>
      </c>
      <c r="C891" s="361" t="s">
        <v>10</v>
      </c>
      <c r="D891" s="39" t="s">
        <v>63</v>
      </c>
      <c r="E891" s="80"/>
      <c r="F891" s="78">
        <f>Shashi!D$7</f>
        <v>20</v>
      </c>
      <c r="G891" s="78">
        <f>Shashi!E$7</f>
        <v>40</v>
      </c>
      <c r="H891" s="78">
        <f>Shashi!F$7</f>
        <v>20</v>
      </c>
      <c r="I891" s="78">
        <f>Shashi!G$7</f>
        <v>0</v>
      </c>
      <c r="J891" s="78">
        <f>Shashi!H$7</f>
        <v>0</v>
      </c>
      <c r="K891" s="78">
        <f>Shashi!I$7</f>
        <v>20</v>
      </c>
      <c r="L891" s="78">
        <f>Shashi!J$7</f>
        <v>0</v>
      </c>
      <c r="M891" s="78">
        <f>Shashi!K$7</f>
        <v>100</v>
      </c>
      <c r="N891" s="363"/>
      <c r="O891" s="364"/>
      <c r="P891" s="364"/>
      <c r="Q891" s="365"/>
      <c r="R891" s="82">
        <f t="shared" si="31"/>
        <v>100</v>
      </c>
      <c r="S891" s="83"/>
      <c r="V891" s="68"/>
      <c r="W891" s="68"/>
      <c r="X891" s="68"/>
      <c r="Y891" s="68"/>
    </row>
    <row r="892" spans="2:25" ht="27.9" customHeight="1" thickBot="1">
      <c r="B892" s="360"/>
      <c r="C892" s="362"/>
      <c r="D892" s="40" t="s">
        <v>64</v>
      </c>
      <c r="E892" s="81"/>
      <c r="F892" s="50">
        <f>VLOOKUP(S871,Shashi!$B$8:$Q$77,3,0)</f>
        <v>0</v>
      </c>
      <c r="G892" s="50">
        <f>VLOOKUP(S871,Shashi!$B$8:$Q$77,4,0)</f>
        <v>0</v>
      </c>
      <c r="H892" s="50">
        <f>VLOOKUP(S871,Shashi!$B$8:$Q$77,5,0)</f>
        <v>0</v>
      </c>
      <c r="I892" s="50">
        <f>VLOOKUP(S871,Shashi!$B$8:$Q$77,6,0)</f>
        <v>0</v>
      </c>
      <c r="J892" s="50">
        <f>VLOOKUP(S871,Shashi!$B$8:$Q$77,7,0)</f>
        <v>0</v>
      </c>
      <c r="K892" s="50">
        <f>VLOOKUP(S871,Shashi!$B$8:$Q$77,8,0)</f>
        <v>0</v>
      </c>
      <c r="L892" s="50">
        <f>VLOOKUP(S871,Shashi!$B$8:$Q$77,9,0)</f>
        <v>0</v>
      </c>
      <c r="M892" s="50">
        <f>VLOOKUP(S871,Shashi!$B$8:$Q$77,10,0)</f>
        <v>0</v>
      </c>
      <c r="N892" s="366"/>
      <c r="O892" s="367"/>
      <c r="P892" s="367"/>
      <c r="Q892" s="368"/>
      <c r="R892" s="84">
        <f t="shared" si="31"/>
        <v>0</v>
      </c>
      <c r="S892" s="85" t="str">
        <f>IF(R892&gt;=91,"अ१",IF(R892&gt;=81,"अ२",IF(R892&gt;=71,"ब१",IF(R892&gt;=61,"ब२",IF(R892&gt;=51,"क१",IF(R892&gt;=41,"क२",IF(R892&gt;=33,"ड",IF(R892&gt;=21,"ई१",IF(R892&gt;=1,"ई२","")))))))))</f>
        <v/>
      </c>
      <c r="V892" s="68"/>
      <c r="W892" s="68"/>
      <c r="X892" s="68"/>
      <c r="Y892" s="68"/>
    </row>
    <row r="893" spans="2:25" ht="27.9" customHeight="1" thickBot="1">
      <c r="B893" s="369"/>
      <c r="C893" s="370"/>
      <c r="D893" s="370"/>
      <c r="E893" s="370"/>
      <c r="F893" s="370"/>
      <c r="G893" s="370"/>
      <c r="H893" s="370"/>
      <c r="I893" s="370"/>
      <c r="J893" s="370"/>
      <c r="K893" s="370"/>
      <c r="L893" s="370"/>
      <c r="M893" s="370"/>
      <c r="N893" s="370"/>
      <c r="O893" s="370"/>
      <c r="P893" s="370"/>
      <c r="Q893" s="370"/>
      <c r="R893" s="370"/>
      <c r="S893" s="371"/>
      <c r="V893" s="68"/>
      <c r="W893" s="68"/>
      <c r="X893" s="68"/>
      <c r="Y893" s="68"/>
    </row>
    <row r="894" spans="2:25" ht="27.9" customHeight="1">
      <c r="B894" s="41"/>
      <c r="C894" s="42"/>
      <c r="D894" s="43"/>
      <c r="N894" s="45"/>
      <c r="O894" s="45"/>
      <c r="P894" s="45"/>
      <c r="Q894" s="45"/>
      <c r="S894" s="46"/>
      <c r="V894" s="68"/>
      <c r="W894" s="68"/>
      <c r="X894" s="68"/>
      <c r="Y894" s="68"/>
    </row>
    <row r="895" spans="2:25" ht="27.9" customHeight="1">
      <c r="B895" s="372" t="s">
        <v>66</v>
      </c>
      <c r="C895" s="373"/>
      <c r="D895" s="373"/>
      <c r="E895" s="373"/>
      <c r="F895" s="373"/>
      <c r="G895" s="374" t="s">
        <v>67</v>
      </c>
      <c r="H895" s="374"/>
      <c r="I895" s="374"/>
      <c r="J895" s="374"/>
      <c r="K895" s="374"/>
      <c r="L895" s="374"/>
      <c r="M895" s="374"/>
      <c r="N895" s="375" t="s">
        <v>68</v>
      </c>
      <c r="O895" s="375"/>
      <c r="P895" s="375"/>
      <c r="Q895" s="375"/>
      <c r="R895" s="375"/>
      <c r="S895" s="376"/>
      <c r="V895" s="68"/>
      <c r="W895" s="68"/>
      <c r="X895" s="68"/>
      <c r="Y895" s="68"/>
    </row>
    <row r="896" spans="2:25" ht="27.9" customHeight="1" thickBot="1">
      <c r="B896" s="377" t="str">
        <f>students!$G$4</f>
        <v xml:space="preserve">श्री. सागर दत्तात्रय शिंदे </v>
      </c>
      <c r="C896" s="378"/>
      <c r="D896" s="378"/>
      <c r="E896" s="378"/>
      <c r="F896" s="378"/>
      <c r="G896" s="379"/>
      <c r="H896" s="379"/>
      <c r="I896" s="379"/>
      <c r="J896" s="379"/>
      <c r="K896" s="379"/>
      <c r="L896" s="379"/>
      <c r="M896" s="379"/>
      <c r="N896" s="380"/>
      <c r="O896" s="380"/>
      <c r="P896" s="380"/>
      <c r="Q896" s="380"/>
      <c r="R896" s="380"/>
      <c r="S896" s="381"/>
      <c r="V896" s="68"/>
      <c r="W896" s="68"/>
      <c r="X896" s="68"/>
      <c r="Y896" s="68"/>
    </row>
    <row r="897" spans="2:25" ht="26.25" customHeight="1">
      <c r="B897" s="402" t="s">
        <v>718</v>
      </c>
      <c r="C897" s="402"/>
      <c r="D897" s="402"/>
      <c r="E897" s="402"/>
      <c r="F897" s="402"/>
      <c r="G897" s="402"/>
      <c r="H897" s="402"/>
      <c r="I897" s="402"/>
      <c r="J897" s="402"/>
      <c r="K897" s="402"/>
      <c r="L897" s="402"/>
      <c r="M897" s="402"/>
      <c r="N897" s="402"/>
      <c r="O897" s="402"/>
      <c r="P897" s="402"/>
      <c r="Q897" s="402"/>
      <c r="R897" s="402"/>
      <c r="S897" s="402"/>
      <c r="V897" s="68"/>
      <c r="W897" s="68"/>
      <c r="X897" s="68"/>
      <c r="Y897" s="68"/>
    </row>
    <row r="898" spans="2:25" ht="24.75" customHeight="1" thickBot="1">
      <c r="B898" s="403" t="s">
        <v>52</v>
      </c>
      <c r="C898" s="403"/>
      <c r="D898" s="403"/>
      <c r="E898" s="404">
        <f>VLOOKUP(S899,students!$B$8:$D$57,3,0)</f>
        <v>0</v>
      </c>
      <c r="F898" s="405"/>
      <c r="G898" s="405"/>
      <c r="H898" s="405"/>
      <c r="I898" s="405"/>
      <c r="J898" s="405"/>
      <c r="K898" s="405"/>
      <c r="L898" s="405"/>
      <c r="M898" s="405"/>
      <c r="N898" s="405"/>
      <c r="O898" s="405"/>
      <c r="P898" s="406" t="s">
        <v>28</v>
      </c>
      <c r="Q898" s="406"/>
      <c r="R898" s="406" t="str">
        <f>students!$M$2</f>
        <v>पहिली</v>
      </c>
      <c r="S898" s="406"/>
      <c r="V898" s="68"/>
      <c r="W898" s="68"/>
      <c r="X898" s="68"/>
      <c r="Y898" s="68"/>
    </row>
    <row r="899" spans="2:25" ht="19.5" customHeight="1" thickBot="1">
      <c r="B899" s="407"/>
      <c r="C899" s="407"/>
      <c r="D899" s="408"/>
      <c r="E899" s="408"/>
      <c r="F899" s="47"/>
      <c r="G899" s="47"/>
      <c r="H899" s="409" t="s">
        <v>33</v>
      </c>
      <c r="I899" s="409"/>
      <c r="J899" s="409"/>
      <c r="K899" s="409"/>
      <c r="L899" s="409"/>
      <c r="M899" s="405">
        <f>[3]students!Y898</f>
        <v>0</v>
      </c>
      <c r="N899" s="405"/>
      <c r="O899" s="405"/>
      <c r="P899" s="406" t="s">
        <v>53</v>
      </c>
      <c r="Q899" s="406"/>
      <c r="R899" s="406"/>
      <c r="S899" s="77">
        <v>33</v>
      </c>
      <c r="V899" s="68"/>
      <c r="W899" s="68"/>
      <c r="X899" s="68"/>
      <c r="Y899" s="68"/>
    </row>
    <row r="900" spans="2:25" ht="21" customHeight="1">
      <c r="B900" s="382" t="s">
        <v>37</v>
      </c>
      <c r="C900" s="361" t="s">
        <v>54</v>
      </c>
      <c r="D900" s="361"/>
      <c r="E900" s="385" t="s">
        <v>55</v>
      </c>
      <c r="F900" s="386"/>
      <c r="G900" s="386"/>
      <c r="H900" s="386"/>
      <c r="I900" s="386"/>
      <c r="J900" s="386"/>
      <c r="K900" s="386"/>
      <c r="L900" s="386"/>
      <c r="M900" s="387"/>
      <c r="N900" s="388" t="s">
        <v>56</v>
      </c>
      <c r="O900" s="389"/>
      <c r="P900" s="389"/>
      <c r="Q900" s="390"/>
      <c r="R900" s="394" t="s">
        <v>69</v>
      </c>
      <c r="S900" s="397" t="s">
        <v>57</v>
      </c>
    </row>
    <row r="901" spans="2:25" s="1" customFormat="1" ht="73.5" customHeight="1">
      <c r="B901" s="383"/>
      <c r="C901" s="384"/>
      <c r="D901" s="384"/>
      <c r="E901" s="48" t="s">
        <v>58</v>
      </c>
      <c r="F901" s="48" t="s">
        <v>15</v>
      </c>
      <c r="G901" s="48" t="s">
        <v>59</v>
      </c>
      <c r="H901" s="48" t="s">
        <v>17</v>
      </c>
      <c r="I901" s="48" t="s">
        <v>18</v>
      </c>
      <c r="J901" s="48" t="s">
        <v>19</v>
      </c>
      <c r="K901" s="48" t="s">
        <v>20</v>
      </c>
      <c r="L901" s="48" t="s">
        <v>21</v>
      </c>
      <c r="M901" s="49"/>
      <c r="N901" s="391"/>
      <c r="O901" s="392"/>
      <c r="P901" s="392"/>
      <c r="Q901" s="393"/>
      <c r="R901" s="395"/>
      <c r="S901" s="398"/>
      <c r="V901" s="18"/>
      <c r="W901" s="18"/>
      <c r="X901" s="18"/>
      <c r="Y901" s="18"/>
    </row>
    <row r="902" spans="2:25" ht="27.9" customHeight="1" thickBot="1">
      <c r="B902" s="5"/>
      <c r="C902" s="400" t="s">
        <v>60</v>
      </c>
      <c r="D902" s="401"/>
      <c r="E902" s="51">
        <v>1</v>
      </c>
      <c r="F902" s="51">
        <v>2</v>
      </c>
      <c r="G902" s="51">
        <v>3</v>
      </c>
      <c r="H902" s="51">
        <v>4</v>
      </c>
      <c r="I902" s="51">
        <v>5</v>
      </c>
      <c r="J902" s="51">
        <v>6</v>
      </c>
      <c r="K902" s="51">
        <v>7</v>
      </c>
      <c r="L902" s="51">
        <v>8</v>
      </c>
      <c r="M902" s="50" t="s">
        <v>22</v>
      </c>
      <c r="N902" s="50" t="s">
        <v>23</v>
      </c>
      <c r="O902" s="50" t="s">
        <v>61</v>
      </c>
      <c r="P902" s="50" t="s">
        <v>25</v>
      </c>
      <c r="Q902" s="50" t="s">
        <v>62</v>
      </c>
      <c r="R902" s="396"/>
      <c r="S902" s="399"/>
    </row>
    <row r="903" spans="2:25" ht="27.9" customHeight="1">
      <c r="B903" s="359">
        <v>1</v>
      </c>
      <c r="C903" s="361" t="s">
        <v>2</v>
      </c>
      <c r="D903" s="39" t="s">
        <v>63</v>
      </c>
      <c r="E903" s="80"/>
      <c r="F903" s="78">
        <f>Marathi!D$7</f>
        <v>15</v>
      </c>
      <c r="G903" s="78">
        <f>Marathi!E$7</f>
        <v>15</v>
      </c>
      <c r="H903" s="78">
        <f>Marathi!F$7</f>
        <v>15</v>
      </c>
      <c r="I903" s="78">
        <f>Marathi!G$7</f>
        <v>0</v>
      </c>
      <c r="J903" s="78">
        <f>Marathi!H$7</f>
        <v>15</v>
      </c>
      <c r="K903" s="78">
        <f>Marathi!I$7</f>
        <v>10</v>
      </c>
      <c r="L903" s="78">
        <f>Marathi!J$7</f>
        <v>0</v>
      </c>
      <c r="M903" s="78">
        <f>Marathi!K$7</f>
        <v>70</v>
      </c>
      <c r="N903" s="78">
        <f>Marathi!L$7</f>
        <v>5</v>
      </c>
      <c r="O903" s="78">
        <f>Marathi!M$7</f>
        <v>5</v>
      </c>
      <c r="P903" s="78">
        <f>Marathi!N$7</f>
        <v>20</v>
      </c>
      <c r="Q903" s="78">
        <f>Marathi!O$7</f>
        <v>30</v>
      </c>
      <c r="R903" s="78">
        <f>Marathi!P$7</f>
        <v>100</v>
      </c>
      <c r="S903" s="78">
        <f>Marathi!Q$7</f>
        <v>0</v>
      </c>
    </row>
    <row r="904" spans="2:25" ht="27.9" customHeight="1" thickBot="1">
      <c r="B904" s="360"/>
      <c r="C904" s="362"/>
      <c r="D904" s="40" t="s">
        <v>64</v>
      </c>
      <c r="E904" s="81"/>
      <c r="F904" s="50">
        <f>VLOOKUP(S899,Marathi!$B$8:$Q$77,3,0)</f>
        <v>0</v>
      </c>
      <c r="G904" s="50">
        <f>VLOOKUP(S899,Marathi!$B$8:$Q$77,4,0)</f>
        <v>0</v>
      </c>
      <c r="H904" s="50">
        <f>VLOOKUP(S899,Marathi!$B$8:$Q$77,5,0)</f>
        <v>0</v>
      </c>
      <c r="I904" s="50">
        <f>VLOOKUP(S899,Marathi!$B$8:$Q$77,6,0)</f>
        <v>0</v>
      </c>
      <c r="J904" s="50">
        <f>VLOOKUP(S899,Marathi!$B$8:$Q$77,7,0)</f>
        <v>0</v>
      </c>
      <c r="K904" s="50">
        <f>VLOOKUP(S899,Marathi!$B$8:$Q$77,8,0)</f>
        <v>0</v>
      </c>
      <c r="L904" s="50">
        <f>VLOOKUP(S899,Marathi!$B$8:$Q$77,9,0)</f>
        <v>0</v>
      </c>
      <c r="M904" s="50">
        <f>VLOOKUP(S899,Marathi!$B$8:$Q$77,10,0)</f>
        <v>0</v>
      </c>
      <c r="N904" s="50">
        <f>VLOOKUP(S899,Marathi!$B$8:$Q$77,11,0)</f>
        <v>0</v>
      </c>
      <c r="O904" s="50">
        <f>VLOOKUP(S899,Marathi!$B$8:$Q$77,12,0)</f>
        <v>0</v>
      </c>
      <c r="P904" s="50">
        <f>VLOOKUP(S899,Marathi!$B$8:$Q$77,13,0)</f>
        <v>0</v>
      </c>
      <c r="Q904" s="50">
        <f>VLOOKUP(S899,Marathi!$B$8:$Q$77,14,0)</f>
        <v>0</v>
      </c>
      <c r="R904" s="79">
        <f>VLOOKUP(S899,Marathi!$B$8:$Q$77,15,0)</f>
        <v>0</v>
      </c>
      <c r="S904" s="79">
        <f>VLOOKUP(S899,Marathi!$B$8:$Q$77,16,0)</f>
        <v>0</v>
      </c>
    </row>
    <row r="905" spans="2:25" ht="27.9" customHeight="1">
      <c r="B905" s="359">
        <v>2</v>
      </c>
      <c r="C905" s="361" t="s">
        <v>3</v>
      </c>
      <c r="D905" s="39" t="s">
        <v>63</v>
      </c>
      <c r="E905" s="80"/>
      <c r="F905" s="78">
        <f>Hindi!D$7</f>
        <v>15</v>
      </c>
      <c r="G905" s="78">
        <f>Hindi!E$7</f>
        <v>15</v>
      </c>
      <c r="H905" s="78">
        <f>Hindi!F$7</f>
        <v>15</v>
      </c>
      <c r="I905" s="78">
        <f>Hindi!G$7</f>
        <v>0</v>
      </c>
      <c r="J905" s="78">
        <f>Hindi!H$7</f>
        <v>15</v>
      </c>
      <c r="K905" s="78">
        <f>Hindi!I$7</f>
        <v>10</v>
      </c>
      <c r="L905" s="78">
        <f>Hindi!J$7</f>
        <v>0</v>
      </c>
      <c r="M905" s="78">
        <f>Hindi!K$7</f>
        <v>70</v>
      </c>
      <c r="N905" s="78">
        <f>Hindi!L$7</f>
        <v>5</v>
      </c>
      <c r="O905" s="78">
        <f>Hindi!M$7</f>
        <v>5</v>
      </c>
      <c r="P905" s="78">
        <f>Hindi!N$7</f>
        <v>20</v>
      </c>
      <c r="Q905" s="78">
        <f>Hindi!O$7</f>
        <v>30</v>
      </c>
      <c r="R905" s="78">
        <f>Hindi!P$7</f>
        <v>100</v>
      </c>
      <c r="S905" s="78">
        <f>Hindi!Q$7</f>
        <v>0</v>
      </c>
    </row>
    <row r="906" spans="2:25" ht="27.9" customHeight="1" thickBot="1">
      <c r="B906" s="360"/>
      <c r="C906" s="362"/>
      <c r="D906" s="40" t="s">
        <v>64</v>
      </c>
      <c r="E906" s="81"/>
      <c r="F906" s="50">
        <f>VLOOKUP(S899,Hindi!$B$8:$Q$77,3,0)</f>
        <v>0</v>
      </c>
      <c r="G906" s="50">
        <f>VLOOKUP(S899,Hindi!$B$8:$Q$77,4,0)</f>
        <v>0</v>
      </c>
      <c r="H906" s="50">
        <f>VLOOKUP(S899,Hindi!$B$8:$Q$77,5,0)</f>
        <v>0</v>
      </c>
      <c r="I906" s="50">
        <f>VLOOKUP(S899,Hindi!$B$8:$Q$77,6,0)</f>
        <v>0</v>
      </c>
      <c r="J906" s="50">
        <f>VLOOKUP(S899,Hindi!$B$8:$Q$77,7,0)</f>
        <v>0</v>
      </c>
      <c r="K906" s="50">
        <f>VLOOKUP(S899,Hindi!$B$8:$Q$77,8,0)</f>
        <v>0</v>
      </c>
      <c r="L906" s="50">
        <f>VLOOKUP(S899,Hindi!$B$8:$Q$77,9,0)</f>
        <v>0</v>
      </c>
      <c r="M906" s="50">
        <f>VLOOKUP(S899,Hindi!$B$8:$Q$77,10,0)</f>
        <v>0</v>
      </c>
      <c r="N906" s="50">
        <f>VLOOKUP(S899,Hindi!$B$8:$Q$77,11,0)</f>
        <v>0</v>
      </c>
      <c r="O906" s="50">
        <f>VLOOKUP(S899,Hindi!$B$8:$Q$77,12,0)</f>
        <v>0</v>
      </c>
      <c r="P906" s="50">
        <f>VLOOKUP(S899,Hindi!$B$8:$Q$77,13,0)</f>
        <v>0</v>
      </c>
      <c r="Q906" s="50">
        <f>VLOOKUP(S899,Hindi!$B$8:$Q$77,14,0)</f>
        <v>0</v>
      </c>
      <c r="R906" s="79">
        <f>VLOOKUP(S899,Hindi!$B$8:$Q$77,15,0)</f>
        <v>0</v>
      </c>
      <c r="S906" s="50">
        <f>VLOOKUP(S899,Hindi!$B$8:$Q$77,16,0)</f>
        <v>0</v>
      </c>
      <c r="V906" s="68"/>
      <c r="W906" s="68"/>
      <c r="X906" s="68"/>
      <c r="Y906" s="68"/>
    </row>
    <row r="907" spans="2:25" ht="27.9" customHeight="1">
      <c r="B907" s="359">
        <v>3</v>
      </c>
      <c r="C907" s="361" t="s">
        <v>4</v>
      </c>
      <c r="D907" s="39" t="s">
        <v>63</v>
      </c>
      <c r="E907" s="80"/>
      <c r="F907" s="78">
        <f>English!D$7</f>
        <v>15</v>
      </c>
      <c r="G907" s="78">
        <f>English!E$7</f>
        <v>15</v>
      </c>
      <c r="H907" s="78">
        <f>English!F$7</f>
        <v>15</v>
      </c>
      <c r="I907" s="78">
        <f>English!G$7</f>
        <v>0</v>
      </c>
      <c r="J907" s="78">
        <f>English!H$7</f>
        <v>15</v>
      </c>
      <c r="K907" s="78">
        <f>English!I$7</f>
        <v>10</v>
      </c>
      <c r="L907" s="78">
        <f>English!J$7</f>
        <v>0</v>
      </c>
      <c r="M907" s="78">
        <f>English!K$7</f>
        <v>70</v>
      </c>
      <c r="N907" s="78">
        <f>English!L$7</f>
        <v>5</v>
      </c>
      <c r="O907" s="78">
        <f>English!M$7</f>
        <v>5</v>
      </c>
      <c r="P907" s="78">
        <f>English!N$7</f>
        <v>20</v>
      </c>
      <c r="Q907" s="78">
        <f>English!O$7</f>
        <v>30</v>
      </c>
      <c r="R907" s="78">
        <f>English!P$7</f>
        <v>100</v>
      </c>
      <c r="S907" s="78">
        <f>English!Q$7</f>
        <v>0</v>
      </c>
      <c r="V907" s="68"/>
      <c r="W907" s="68"/>
      <c r="X907" s="68"/>
      <c r="Y907" s="68"/>
    </row>
    <row r="908" spans="2:25" ht="27.9" customHeight="1" thickBot="1">
      <c r="B908" s="360"/>
      <c r="C908" s="362"/>
      <c r="D908" s="40" t="s">
        <v>64</v>
      </c>
      <c r="E908" s="81"/>
      <c r="F908" s="50">
        <f>VLOOKUP(S899,English!$B$8:$Q$77,3,0)</f>
        <v>0</v>
      </c>
      <c r="G908" s="50">
        <f>VLOOKUP(S899,English!$B$8:$Q$77,4,0)</f>
        <v>0</v>
      </c>
      <c r="H908" s="50">
        <f>VLOOKUP(S899,English!$B$8:$Q$77,5,0)</f>
        <v>0</v>
      </c>
      <c r="I908" s="50">
        <f>VLOOKUP(S899,English!$B$8:$Q$77,6,0)</f>
        <v>0</v>
      </c>
      <c r="J908" s="50">
        <f>VLOOKUP(S899,English!$B$8:$Q$77,7,0)</f>
        <v>0</v>
      </c>
      <c r="K908" s="50">
        <f>VLOOKUP(S899,English!$B$8:$Q$77,8,0)</f>
        <v>0</v>
      </c>
      <c r="L908" s="50">
        <f>VLOOKUP(S899,English!$B$8:$Q$77,9,0)</f>
        <v>0</v>
      </c>
      <c r="M908" s="50">
        <f>VLOOKUP(S899,English!$B$8:$Q$77,10,0)</f>
        <v>0</v>
      </c>
      <c r="N908" s="50">
        <f>VLOOKUP(S899,English!$B$8:$Q$77,11,0)</f>
        <v>0</v>
      </c>
      <c r="O908" s="50">
        <f>VLOOKUP(S899,English!$B$8:$Q$77,12,0)</f>
        <v>0</v>
      </c>
      <c r="P908" s="50">
        <f>VLOOKUP(S899,English!$B$8:$Q$77,13,0)</f>
        <v>0</v>
      </c>
      <c r="Q908" s="50">
        <f>VLOOKUP(S899,English!$B$8:$Q$77,14,0)</f>
        <v>0</v>
      </c>
      <c r="R908" s="79">
        <f>VLOOKUP(S899,English!$B$8:$Q$77,15,0)</f>
        <v>0</v>
      </c>
      <c r="S908" s="50">
        <f>VLOOKUP(S899,English!$B$8:$Q$77,16,0)</f>
        <v>0</v>
      </c>
      <c r="V908" s="68"/>
      <c r="W908" s="68"/>
      <c r="X908" s="68"/>
      <c r="Y908" s="68"/>
    </row>
    <row r="909" spans="2:25" ht="27.9" customHeight="1">
      <c r="B909" s="359">
        <v>4</v>
      </c>
      <c r="C909" s="361" t="s">
        <v>5</v>
      </c>
      <c r="D909" s="39" t="s">
        <v>63</v>
      </c>
      <c r="E909" s="80"/>
      <c r="F909" s="78">
        <f>Maths!D$7</f>
        <v>15</v>
      </c>
      <c r="G909" s="78">
        <f>Maths!E$7</f>
        <v>15</v>
      </c>
      <c r="H909" s="78">
        <f>Maths!F$7</f>
        <v>15</v>
      </c>
      <c r="I909" s="78">
        <f>Maths!G$7</f>
        <v>0</v>
      </c>
      <c r="J909" s="78">
        <f>Maths!H$7</f>
        <v>15</v>
      </c>
      <c r="K909" s="78">
        <f>Maths!I$7</f>
        <v>10</v>
      </c>
      <c r="L909" s="78">
        <f>Maths!J$7</f>
        <v>0</v>
      </c>
      <c r="M909" s="78">
        <f>Maths!K$7</f>
        <v>70</v>
      </c>
      <c r="N909" s="78">
        <f>Maths!L$7</f>
        <v>5</v>
      </c>
      <c r="O909" s="78">
        <f>Maths!M$7</f>
        <v>5</v>
      </c>
      <c r="P909" s="78">
        <f>Maths!N$7</f>
        <v>20</v>
      </c>
      <c r="Q909" s="78">
        <f>Maths!O$7</f>
        <v>30</v>
      </c>
      <c r="R909" s="78">
        <f>Maths!P$7</f>
        <v>100</v>
      </c>
      <c r="S909" s="78">
        <f>Maths!Q$7</f>
        <v>0</v>
      </c>
      <c r="V909" s="68"/>
      <c r="W909" s="68"/>
      <c r="X909" s="68"/>
      <c r="Y909" s="68"/>
    </row>
    <row r="910" spans="2:25" ht="27.9" customHeight="1" thickBot="1">
      <c r="B910" s="360"/>
      <c r="C910" s="362"/>
      <c r="D910" s="40" t="s">
        <v>64</v>
      </c>
      <c r="E910" s="81"/>
      <c r="F910" s="50">
        <f>VLOOKUP(S899,Maths!$B$8:$Q$77,3,0)</f>
        <v>0</v>
      </c>
      <c r="G910" s="50">
        <f>VLOOKUP(S899,Maths!$B$8:$Q$77,4,0)</f>
        <v>0</v>
      </c>
      <c r="H910" s="50">
        <f>VLOOKUP(S899,Maths!$B$8:$Q$77,5,0)</f>
        <v>0</v>
      </c>
      <c r="I910" s="50">
        <f>VLOOKUP(S899,Maths!$B$8:$Q$77,6,0)</f>
        <v>0</v>
      </c>
      <c r="J910" s="50">
        <f>VLOOKUP(S899,Maths!$B$8:$Q$77,7,0)</f>
        <v>0</v>
      </c>
      <c r="K910" s="50">
        <f>VLOOKUP(S899,Maths!$B$8:$Q$77,8,0)</f>
        <v>0</v>
      </c>
      <c r="L910" s="50">
        <f>VLOOKUP(S899,Maths!$B$8:$Q$77,9,0)</f>
        <v>0</v>
      </c>
      <c r="M910" s="50">
        <f>VLOOKUP(S899,Maths!$B$8:$Q$77,10,0)</f>
        <v>0</v>
      </c>
      <c r="N910" s="50">
        <f>VLOOKUP(S899,Maths!$B$8:$Q$77,11,0)</f>
        <v>0</v>
      </c>
      <c r="O910" s="50">
        <f>VLOOKUP(S899,Maths!$B$8:$Q$77,12,0)</f>
        <v>0</v>
      </c>
      <c r="P910" s="50">
        <f>VLOOKUP(S899,Maths!$B$8:$Q$77,13,0)</f>
        <v>0</v>
      </c>
      <c r="Q910" s="50">
        <f>VLOOKUP(S899,Maths!$B$8:$Q$77,14,0)</f>
        <v>0</v>
      </c>
      <c r="R910" s="79">
        <f>VLOOKUP(S899,Maths!$B$8:$Q$77,15,0)</f>
        <v>0</v>
      </c>
      <c r="S910" s="50">
        <f>VLOOKUP(S899,Maths!$B$8:$Q$77,16,0)</f>
        <v>0</v>
      </c>
      <c r="V910" s="68"/>
      <c r="W910" s="68"/>
      <c r="X910" s="68"/>
      <c r="Y910" s="68"/>
    </row>
    <row r="911" spans="2:25" ht="27.9" customHeight="1">
      <c r="B911" s="359">
        <v>5</v>
      </c>
      <c r="C911" s="361" t="s">
        <v>6</v>
      </c>
      <c r="D911" s="39" t="s">
        <v>63</v>
      </c>
      <c r="E911" s="80"/>
      <c r="F911" s="78">
        <f>Sci!D$7</f>
        <v>15</v>
      </c>
      <c r="G911" s="78">
        <f>Sci!E$7</f>
        <v>15</v>
      </c>
      <c r="H911" s="78">
        <f>Sci!F$7</f>
        <v>15</v>
      </c>
      <c r="I911" s="78">
        <f>Sci!G$7</f>
        <v>0</v>
      </c>
      <c r="J911" s="78">
        <f>Sci!H$7</f>
        <v>15</v>
      </c>
      <c r="K911" s="78">
        <f>Sci!I$7</f>
        <v>10</v>
      </c>
      <c r="L911" s="78">
        <f>Sci!J$7</f>
        <v>0</v>
      </c>
      <c r="M911" s="78">
        <f>Sci!K$7</f>
        <v>70</v>
      </c>
      <c r="N911" s="78">
        <f>Sci!L$7</f>
        <v>5</v>
      </c>
      <c r="O911" s="78">
        <f>Sci!M$7</f>
        <v>5</v>
      </c>
      <c r="P911" s="78">
        <f>Sci!N$7</f>
        <v>20</v>
      </c>
      <c r="Q911" s="78">
        <f>Sci!O$7</f>
        <v>30</v>
      </c>
      <c r="R911" s="78">
        <f>Sci!P$7</f>
        <v>100</v>
      </c>
      <c r="S911" s="78">
        <f>Sci!Q$7</f>
        <v>0</v>
      </c>
      <c r="V911" s="68"/>
      <c r="W911" s="68"/>
      <c r="X911" s="68"/>
      <c r="Y911" s="68"/>
    </row>
    <row r="912" spans="2:25" ht="27.9" customHeight="1" thickBot="1">
      <c r="B912" s="360"/>
      <c r="C912" s="362"/>
      <c r="D912" s="40" t="s">
        <v>64</v>
      </c>
      <c r="E912" s="81"/>
      <c r="F912" s="50">
        <f>VLOOKUP(S899,Sci!$B$8:$Q$77,3,0)</f>
        <v>0</v>
      </c>
      <c r="G912" s="50">
        <f>VLOOKUP(S899,Sci!$B$8:$Q$77,4,0)</f>
        <v>0</v>
      </c>
      <c r="H912" s="50">
        <f>VLOOKUP(S899,Sci!$B$8:$Q$77,5,0)</f>
        <v>0</v>
      </c>
      <c r="I912" s="50">
        <f>VLOOKUP(S899,Sci!$B$8:$Q$77,6,0)</f>
        <v>0</v>
      </c>
      <c r="J912" s="50">
        <f>VLOOKUP(S899,Sci!$B$8:$Q$77,7,0)</f>
        <v>0</v>
      </c>
      <c r="K912" s="50">
        <f>VLOOKUP(S899,Sci!$B$8:$Q$77,8,0)</f>
        <v>0</v>
      </c>
      <c r="L912" s="50">
        <f>VLOOKUP(S899,Sci!$B$8:$Q$77,9,0)</f>
        <v>0</v>
      </c>
      <c r="M912" s="50">
        <f>VLOOKUP(S899,Sci!$B$8:$Q$77,10,0)</f>
        <v>0</v>
      </c>
      <c r="N912" s="50">
        <f>VLOOKUP(S899,Sci!$B$8:$Q$77,11,0)</f>
        <v>0</v>
      </c>
      <c r="O912" s="50">
        <f>VLOOKUP(S899,Sci!$B$8:$Q$77,12,0)</f>
        <v>0</v>
      </c>
      <c r="P912" s="50">
        <f>VLOOKUP(S899,Sci!$B$8:$Q$77,13,0)</f>
        <v>0</v>
      </c>
      <c r="Q912" s="50">
        <f>VLOOKUP(S899,Sci!$B$8:$Q$77,14,0)</f>
        <v>0</v>
      </c>
      <c r="R912" s="79">
        <f>VLOOKUP(S899,Sci!$B$8:$Q$77,15,0)</f>
        <v>0</v>
      </c>
      <c r="S912" s="50">
        <f>VLOOKUP(S899,Sci!$B$8:$Q$77,16,0)</f>
        <v>0</v>
      </c>
      <c r="V912" s="68"/>
      <c r="W912" s="68"/>
      <c r="X912" s="68"/>
      <c r="Y912" s="68"/>
    </row>
    <row r="913" spans="2:25" ht="27.9" customHeight="1">
      <c r="B913" s="359">
        <v>6</v>
      </c>
      <c r="C913" s="361" t="s">
        <v>7</v>
      </c>
      <c r="D913" s="39" t="s">
        <v>63</v>
      </c>
      <c r="E913" s="80"/>
      <c r="F913" s="78">
        <f>Sco!D$7</f>
        <v>15</v>
      </c>
      <c r="G913" s="78">
        <f>Sco!E$7</f>
        <v>15</v>
      </c>
      <c r="H913" s="78">
        <f>Sco!F$7</f>
        <v>15</v>
      </c>
      <c r="I913" s="78">
        <f>Sco!G$7</f>
        <v>0</v>
      </c>
      <c r="J913" s="78">
        <f>Sco!H$7</f>
        <v>15</v>
      </c>
      <c r="K913" s="78">
        <f>Sco!I$7</f>
        <v>10</v>
      </c>
      <c r="L913" s="78">
        <f>Sco!J$7</f>
        <v>0</v>
      </c>
      <c r="M913" s="78">
        <f>Sco!K$7</f>
        <v>70</v>
      </c>
      <c r="N913" s="78">
        <f>Sco!L$7</f>
        <v>5</v>
      </c>
      <c r="O913" s="78">
        <f>Sco!M$7</f>
        <v>5</v>
      </c>
      <c r="P913" s="78">
        <f>Sco!N$7</f>
        <v>20</v>
      </c>
      <c r="Q913" s="78">
        <f>Sco!O$7</f>
        <v>30</v>
      </c>
      <c r="R913" s="78">
        <f>Sco!P$7</f>
        <v>100</v>
      </c>
      <c r="S913" s="78">
        <f>Sco!Q$7</f>
        <v>0</v>
      </c>
      <c r="V913" s="68"/>
      <c r="W913" s="68"/>
      <c r="X913" s="68"/>
      <c r="Y913" s="68"/>
    </row>
    <row r="914" spans="2:25" ht="27.9" customHeight="1" thickBot="1">
      <c r="B914" s="360"/>
      <c r="C914" s="362"/>
      <c r="D914" s="40" t="s">
        <v>64</v>
      </c>
      <c r="E914" s="81"/>
      <c r="F914" s="50">
        <f>VLOOKUP(S899,Sco!$B$8:$Q$77,3,0)</f>
        <v>0</v>
      </c>
      <c r="G914" s="50">
        <f>VLOOKUP(S899,Sco!$B$8:$Q$77,4,0)</f>
        <v>0</v>
      </c>
      <c r="H914" s="50">
        <f>VLOOKUP(S899,Sco!$B$8:$Q$77,5,0)</f>
        <v>0</v>
      </c>
      <c r="I914" s="50">
        <f>VLOOKUP(S899,Sco!$B$8:$Q$77,6,0)</f>
        <v>0</v>
      </c>
      <c r="J914" s="50">
        <f>VLOOKUP(S899,Sco!$B$8:$Q$77,7,0)</f>
        <v>0</v>
      </c>
      <c r="K914" s="50">
        <f>VLOOKUP(S899,Sco!$B$8:$Q$77,8,0)</f>
        <v>0</v>
      </c>
      <c r="L914" s="50">
        <f>VLOOKUP(S899,Sco!$B$8:$Q$77,9,0)</f>
        <v>0</v>
      </c>
      <c r="M914" s="50">
        <f>VLOOKUP(S899,Sco!$B$8:$Q$77,10,0)</f>
        <v>0</v>
      </c>
      <c r="N914" s="50">
        <f>VLOOKUP(S899,Sco!$B$8:$Q$77,11,0)</f>
        <v>0</v>
      </c>
      <c r="O914" s="50">
        <f>VLOOKUP(S899,Sco!$B$8:$Q$77,12,0)</f>
        <v>0</v>
      </c>
      <c r="P914" s="50">
        <f>VLOOKUP(S899,Sco!$B$8:$Q$77,13,0)</f>
        <v>0</v>
      </c>
      <c r="Q914" s="50">
        <f>VLOOKUP(S899,Sco!$B$8:$Q$77,14,0)</f>
        <v>0</v>
      </c>
      <c r="R914" s="79">
        <f>VLOOKUP(S899,Sco!$B$8:$Q$77,15,0)</f>
        <v>0</v>
      </c>
      <c r="S914" s="50">
        <f>VLOOKUP(S899,Sco!$B$8:$Q$77,16,0)</f>
        <v>0</v>
      </c>
      <c r="V914" s="68"/>
      <c r="W914" s="68"/>
      <c r="X914" s="68"/>
      <c r="Y914" s="68"/>
    </row>
    <row r="915" spans="2:25" ht="27.9" customHeight="1">
      <c r="B915" s="359">
        <v>7</v>
      </c>
      <c r="C915" s="361" t="s">
        <v>8</v>
      </c>
      <c r="D915" s="39" t="s">
        <v>63</v>
      </c>
      <c r="E915" s="80"/>
      <c r="F915" s="78">
        <f>Kala!D$7</f>
        <v>20</v>
      </c>
      <c r="G915" s="78">
        <f>Kala!E$7</f>
        <v>40</v>
      </c>
      <c r="H915" s="78">
        <f>Kala!F$7</f>
        <v>20</v>
      </c>
      <c r="I915" s="78">
        <f>Kala!G$7</f>
        <v>0</v>
      </c>
      <c r="J915" s="78">
        <f>Kala!H$7</f>
        <v>0</v>
      </c>
      <c r="K915" s="78">
        <f>Kala!I$7</f>
        <v>20</v>
      </c>
      <c r="L915" s="78">
        <f>Kala!J$7</f>
        <v>0</v>
      </c>
      <c r="M915" s="78">
        <f>Kala!K$7</f>
        <v>100</v>
      </c>
      <c r="N915" s="363"/>
      <c r="O915" s="364"/>
      <c r="P915" s="364"/>
      <c r="Q915" s="365"/>
      <c r="R915" s="82">
        <f t="shared" ref="R915:R920" si="32">M915</f>
        <v>100</v>
      </c>
      <c r="S915" s="83"/>
      <c r="V915" s="68"/>
      <c r="W915" s="68"/>
      <c r="X915" s="68"/>
      <c r="Y915" s="68"/>
    </row>
    <row r="916" spans="2:25" ht="27.9" customHeight="1" thickBot="1">
      <c r="B916" s="360"/>
      <c r="C916" s="362"/>
      <c r="D916" s="40" t="s">
        <v>64</v>
      </c>
      <c r="E916" s="81"/>
      <c r="F916" s="50">
        <f>VLOOKUP(S899,Kala!$B$8:$Q$77,3,0)</f>
        <v>0</v>
      </c>
      <c r="G916" s="50">
        <f>VLOOKUP(S899,Kala!$B$8:$Q$77,4,0)</f>
        <v>0</v>
      </c>
      <c r="H916" s="50">
        <f>VLOOKUP(S899,Kala!$B$8:$Q$77,5,0)</f>
        <v>0</v>
      </c>
      <c r="I916" s="50">
        <f>VLOOKUP(S899,Kala!$B$8:$Q$77,6,0)</f>
        <v>0</v>
      </c>
      <c r="J916" s="50">
        <f>VLOOKUP(S899,Kala!$B$8:$Q$77,7,0)</f>
        <v>0</v>
      </c>
      <c r="K916" s="50">
        <f>VLOOKUP(S899,Kala!$B$8:$Q$77,8,0)</f>
        <v>0</v>
      </c>
      <c r="L916" s="50">
        <f>VLOOKUP(S899,Kala!$B$8:$Q$77,9,0)</f>
        <v>0</v>
      </c>
      <c r="M916" s="50">
        <f>VLOOKUP(S899,Kala!$B$8:$Q$77,10,0)</f>
        <v>0</v>
      </c>
      <c r="N916" s="366"/>
      <c r="O916" s="367"/>
      <c r="P916" s="367"/>
      <c r="Q916" s="368"/>
      <c r="R916" s="84">
        <f t="shared" si="32"/>
        <v>0</v>
      </c>
      <c r="S916" s="85" t="str">
        <f>IF(R916&gt;=91,"अ१",IF(R916&gt;=81,"अ२",IF(R916&gt;=71,"ब१",IF(R916&gt;=61,"ब२",IF(R916&gt;=51,"क१",IF(R916&gt;=41,"क२",IF(R916&gt;=33,"ड",IF(R916&gt;=21,"ई१",IF(R916&gt;=1,"ई२","")))))))))</f>
        <v/>
      </c>
      <c r="V916" s="68"/>
      <c r="W916" s="68"/>
      <c r="X916" s="68"/>
      <c r="Y916" s="68"/>
    </row>
    <row r="917" spans="2:25" ht="27.9" customHeight="1">
      <c r="B917" s="359">
        <v>8</v>
      </c>
      <c r="C917" s="361" t="s">
        <v>9</v>
      </c>
      <c r="D917" s="39" t="s">
        <v>63</v>
      </c>
      <c r="E917" s="80"/>
      <c r="F917" s="78">
        <f>Karya!D$7</f>
        <v>20</v>
      </c>
      <c r="G917" s="78">
        <f>Karya!E$7</f>
        <v>40</v>
      </c>
      <c r="H917" s="78">
        <f>Karya!F$7</f>
        <v>20</v>
      </c>
      <c r="I917" s="78">
        <f>Karya!G$7</f>
        <v>0</v>
      </c>
      <c r="J917" s="78">
        <f>Karya!H$7</f>
        <v>0</v>
      </c>
      <c r="K917" s="78">
        <f>Karya!I$7</f>
        <v>20</v>
      </c>
      <c r="L917" s="78">
        <f>Karya!J$7</f>
        <v>0</v>
      </c>
      <c r="M917" s="78">
        <f>Karya!K$7</f>
        <v>100</v>
      </c>
      <c r="N917" s="363"/>
      <c r="O917" s="364"/>
      <c r="P917" s="364"/>
      <c r="Q917" s="365"/>
      <c r="R917" s="82">
        <f t="shared" si="32"/>
        <v>100</v>
      </c>
      <c r="S917" s="83"/>
      <c r="V917" s="68"/>
      <c r="W917" s="68"/>
      <c r="X917" s="68"/>
      <c r="Y917" s="68"/>
    </row>
    <row r="918" spans="2:25" ht="27.9" customHeight="1" thickBot="1">
      <c r="B918" s="360"/>
      <c r="C918" s="362"/>
      <c r="D918" s="40" t="s">
        <v>64</v>
      </c>
      <c r="E918" s="81"/>
      <c r="F918" s="50">
        <f>VLOOKUP(S899,Karya!$B$8:$Q$77,3,0)</f>
        <v>0</v>
      </c>
      <c r="G918" s="50">
        <f>VLOOKUP(S899,Karya!$B$8:$Q$77,4,0)</f>
        <v>0</v>
      </c>
      <c r="H918" s="50">
        <f>VLOOKUP(S899,Karya!$B$8:$Q$77,5,0)</f>
        <v>0</v>
      </c>
      <c r="I918" s="50">
        <f>VLOOKUP(S899,Karya!$B$8:$Q$77,6,0)</f>
        <v>0</v>
      </c>
      <c r="J918" s="50">
        <f>VLOOKUP(S899,Karya!$B$8:$Q$77,7,0)</f>
        <v>0</v>
      </c>
      <c r="K918" s="50">
        <f>VLOOKUP(S899,Karya!$B$8:$Q$77,8,0)</f>
        <v>0</v>
      </c>
      <c r="L918" s="50">
        <f>VLOOKUP(S899,Karya!$B$8:$Q$77,9,0)</f>
        <v>0</v>
      </c>
      <c r="M918" s="50">
        <f>VLOOKUP(S899,Karya!$B$8:$Q$77,10,0)</f>
        <v>0</v>
      </c>
      <c r="N918" s="366"/>
      <c r="O918" s="367"/>
      <c r="P918" s="367"/>
      <c r="Q918" s="368"/>
      <c r="R918" s="84">
        <f t="shared" si="32"/>
        <v>0</v>
      </c>
      <c r="S918" s="85" t="str">
        <f>IF(R918&gt;=91,"अ१",IF(R918&gt;=81,"अ२",IF(R918&gt;=71,"ब१",IF(R918&gt;=61,"ब२",IF(R918&gt;=51,"क१",IF(R918&gt;=41,"क२",IF(R918&gt;=33,"ड",IF(R918&gt;=21,"ई१",IF(R918&gt;=1,"ई२","")))))))))</f>
        <v/>
      </c>
      <c r="V918" s="68"/>
      <c r="W918" s="68"/>
      <c r="X918" s="68"/>
      <c r="Y918" s="68"/>
    </row>
    <row r="919" spans="2:25" ht="27.9" customHeight="1">
      <c r="B919" s="359">
        <v>9</v>
      </c>
      <c r="C919" s="361" t="s">
        <v>10</v>
      </c>
      <c r="D919" s="39" t="s">
        <v>63</v>
      </c>
      <c r="E919" s="80"/>
      <c r="F919" s="78">
        <f>Shashi!D$7</f>
        <v>20</v>
      </c>
      <c r="G919" s="78">
        <f>Shashi!E$7</f>
        <v>40</v>
      </c>
      <c r="H919" s="78">
        <f>Shashi!F$7</f>
        <v>20</v>
      </c>
      <c r="I919" s="78">
        <f>Shashi!G$7</f>
        <v>0</v>
      </c>
      <c r="J919" s="78">
        <f>Shashi!H$7</f>
        <v>0</v>
      </c>
      <c r="K919" s="78">
        <f>Shashi!I$7</f>
        <v>20</v>
      </c>
      <c r="L919" s="78">
        <f>Shashi!J$7</f>
        <v>0</v>
      </c>
      <c r="M919" s="78">
        <f>Shashi!K$7</f>
        <v>100</v>
      </c>
      <c r="N919" s="363"/>
      <c r="O919" s="364"/>
      <c r="P919" s="364"/>
      <c r="Q919" s="365"/>
      <c r="R919" s="82">
        <f t="shared" si="32"/>
        <v>100</v>
      </c>
      <c r="S919" s="83"/>
      <c r="V919" s="68"/>
      <c r="W919" s="68"/>
      <c r="X919" s="68"/>
      <c r="Y919" s="68"/>
    </row>
    <row r="920" spans="2:25" ht="27.9" customHeight="1" thickBot="1">
      <c r="B920" s="360"/>
      <c r="C920" s="362"/>
      <c r="D920" s="40" t="s">
        <v>64</v>
      </c>
      <c r="E920" s="81"/>
      <c r="F920" s="50">
        <f>VLOOKUP(S899,Shashi!$B$8:$Q$77,3,0)</f>
        <v>0</v>
      </c>
      <c r="G920" s="50">
        <f>VLOOKUP(S899,Shashi!$B$8:$Q$77,4,0)</f>
        <v>0</v>
      </c>
      <c r="H920" s="50">
        <f>VLOOKUP(S899,Shashi!$B$8:$Q$77,5,0)</f>
        <v>0</v>
      </c>
      <c r="I920" s="50">
        <f>VLOOKUP(S899,Shashi!$B$8:$Q$77,6,0)</f>
        <v>0</v>
      </c>
      <c r="J920" s="50">
        <f>VLOOKUP(S899,Shashi!$B$8:$Q$77,7,0)</f>
        <v>0</v>
      </c>
      <c r="K920" s="50">
        <f>VLOOKUP(S899,Shashi!$B$8:$Q$77,8,0)</f>
        <v>0</v>
      </c>
      <c r="L920" s="50">
        <f>VLOOKUP(S899,Shashi!$B$8:$Q$77,9,0)</f>
        <v>0</v>
      </c>
      <c r="M920" s="50">
        <f>VLOOKUP(S899,Shashi!$B$8:$Q$77,10,0)</f>
        <v>0</v>
      </c>
      <c r="N920" s="366"/>
      <c r="O920" s="367"/>
      <c r="P920" s="367"/>
      <c r="Q920" s="368"/>
      <c r="R920" s="84">
        <f t="shared" si="32"/>
        <v>0</v>
      </c>
      <c r="S920" s="85" t="str">
        <f>IF(R920&gt;=91,"अ१",IF(R920&gt;=81,"अ२",IF(R920&gt;=71,"ब१",IF(R920&gt;=61,"ब२",IF(R920&gt;=51,"क१",IF(R920&gt;=41,"क२",IF(R920&gt;=33,"ड",IF(R920&gt;=21,"ई१",IF(R920&gt;=1,"ई२","")))))))))</f>
        <v/>
      </c>
      <c r="V920" s="68"/>
      <c r="W920" s="68"/>
      <c r="X920" s="68"/>
      <c r="Y920" s="68"/>
    </row>
    <row r="921" spans="2:25" ht="27.9" customHeight="1" thickBot="1">
      <c r="B921" s="369"/>
      <c r="C921" s="370"/>
      <c r="D921" s="370"/>
      <c r="E921" s="370"/>
      <c r="F921" s="370"/>
      <c r="G921" s="370"/>
      <c r="H921" s="370"/>
      <c r="I921" s="370"/>
      <c r="J921" s="370"/>
      <c r="K921" s="370"/>
      <c r="L921" s="370"/>
      <c r="M921" s="370"/>
      <c r="N921" s="370"/>
      <c r="O921" s="370"/>
      <c r="P921" s="370"/>
      <c r="Q921" s="370"/>
      <c r="R921" s="370"/>
      <c r="S921" s="371"/>
      <c r="V921" s="68"/>
      <c r="W921" s="68"/>
      <c r="X921" s="68"/>
      <c r="Y921" s="68"/>
    </row>
    <row r="922" spans="2:25" ht="27.9" customHeight="1">
      <c r="B922" s="41"/>
      <c r="C922" s="42"/>
      <c r="D922" s="43"/>
      <c r="N922" s="45"/>
      <c r="O922" s="45"/>
      <c r="P922" s="45"/>
      <c r="Q922" s="45"/>
      <c r="S922" s="46"/>
      <c r="V922" s="68"/>
      <c r="W922" s="68"/>
      <c r="X922" s="68"/>
      <c r="Y922" s="68"/>
    </row>
    <row r="923" spans="2:25" ht="27.9" customHeight="1">
      <c r="B923" s="372" t="s">
        <v>66</v>
      </c>
      <c r="C923" s="373"/>
      <c r="D923" s="373"/>
      <c r="E923" s="373"/>
      <c r="F923" s="373"/>
      <c r="G923" s="374" t="s">
        <v>67</v>
      </c>
      <c r="H923" s="374"/>
      <c r="I923" s="374"/>
      <c r="J923" s="374"/>
      <c r="K923" s="374"/>
      <c r="L923" s="374"/>
      <c r="M923" s="374"/>
      <c r="N923" s="375" t="s">
        <v>68</v>
      </c>
      <c r="O923" s="375"/>
      <c r="P923" s="375"/>
      <c r="Q923" s="375"/>
      <c r="R923" s="375"/>
      <c r="S923" s="376"/>
      <c r="V923" s="68"/>
      <c r="W923" s="68"/>
      <c r="X923" s="68"/>
      <c r="Y923" s="68"/>
    </row>
    <row r="924" spans="2:25" ht="27.9" customHeight="1" thickBot="1">
      <c r="B924" s="377" t="str">
        <f>students!$G$4</f>
        <v xml:space="preserve">श्री. सागर दत्तात्रय शिंदे </v>
      </c>
      <c r="C924" s="378"/>
      <c r="D924" s="378"/>
      <c r="E924" s="378"/>
      <c r="F924" s="378"/>
      <c r="G924" s="379"/>
      <c r="H924" s="379"/>
      <c r="I924" s="379"/>
      <c r="J924" s="379"/>
      <c r="K924" s="379"/>
      <c r="L924" s="379"/>
      <c r="M924" s="379"/>
      <c r="N924" s="380"/>
      <c r="O924" s="380"/>
      <c r="P924" s="380"/>
      <c r="Q924" s="380"/>
      <c r="R924" s="380"/>
      <c r="S924" s="381"/>
      <c r="V924" s="68"/>
      <c r="W924" s="68"/>
      <c r="X924" s="68"/>
      <c r="Y924" s="68"/>
    </row>
    <row r="925" spans="2:25" ht="26.25" customHeight="1">
      <c r="B925" s="402" t="s">
        <v>718</v>
      </c>
      <c r="C925" s="402"/>
      <c r="D925" s="402"/>
      <c r="E925" s="402"/>
      <c r="F925" s="402"/>
      <c r="G925" s="402"/>
      <c r="H925" s="402"/>
      <c r="I925" s="402"/>
      <c r="J925" s="402"/>
      <c r="K925" s="402"/>
      <c r="L925" s="402"/>
      <c r="M925" s="402"/>
      <c r="N925" s="402"/>
      <c r="O925" s="402"/>
      <c r="P925" s="402"/>
      <c r="Q925" s="402"/>
      <c r="R925" s="402"/>
      <c r="S925" s="402"/>
      <c r="V925" s="68"/>
      <c r="W925" s="68"/>
      <c r="X925" s="68"/>
      <c r="Y925" s="68"/>
    </row>
    <row r="926" spans="2:25" ht="24.75" customHeight="1" thickBot="1">
      <c r="B926" s="403" t="s">
        <v>52</v>
      </c>
      <c r="C926" s="403"/>
      <c r="D926" s="403"/>
      <c r="E926" s="404">
        <f>VLOOKUP(S927,students!$B$8:$D$57,3,0)</f>
        <v>0</v>
      </c>
      <c r="F926" s="405"/>
      <c r="G926" s="405"/>
      <c r="H926" s="405"/>
      <c r="I926" s="405"/>
      <c r="J926" s="405"/>
      <c r="K926" s="405"/>
      <c r="L926" s="405"/>
      <c r="M926" s="405"/>
      <c r="N926" s="405"/>
      <c r="O926" s="405"/>
      <c r="P926" s="406" t="s">
        <v>28</v>
      </c>
      <c r="Q926" s="406"/>
      <c r="R926" s="406" t="str">
        <f>students!$M$2</f>
        <v>पहिली</v>
      </c>
      <c r="S926" s="406"/>
      <c r="V926" s="68"/>
      <c r="W926" s="68"/>
      <c r="X926" s="68"/>
      <c r="Y926" s="68"/>
    </row>
    <row r="927" spans="2:25" ht="19.5" customHeight="1" thickBot="1">
      <c r="B927" s="407"/>
      <c r="C927" s="407"/>
      <c r="D927" s="408"/>
      <c r="E927" s="408"/>
      <c r="F927" s="47"/>
      <c r="G927" s="47"/>
      <c r="H927" s="409" t="s">
        <v>33</v>
      </c>
      <c r="I927" s="409"/>
      <c r="J927" s="409"/>
      <c r="K927" s="409"/>
      <c r="L927" s="409"/>
      <c r="M927" s="405">
        <f>[3]students!Y926</f>
        <v>0</v>
      </c>
      <c r="N927" s="405"/>
      <c r="O927" s="405"/>
      <c r="P927" s="406" t="s">
        <v>53</v>
      </c>
      <c r="Q927" s="406"/>
      <c r="R927" s="406"/>
      <c r="S927" s="77">
        <v>34</v>
      </c>
      <c r="V927" s="68"/>
      <c r="W927" s="68"/>
      <c r="X927" s="68"/>
      <c r="Y927" s="68"/>
    </row>
    <row r="928" spans="2:25" ht="21" customHeight="1">
      <c r="B928" s="382" t="s">
        <v>37</v>
      </c>
      <c r="C928" s="361" t="s">
        <v>54</v>
      </c>
      <c r="D928" s="361"/>
      <c r="E928" s="385" t="s">
        <v>55</v>
      </c>
      <c r="F928" s="386"/>
      <c r="G928" s="386"/>
      <c r="H928" s="386"/>
      <c r="I928" s="386"/>
      <c r="J928" s="386"/>
      <c r="K928" s="386"/>
      <c r="L928" s="386"/>
      <c r="M928" s="387"/>
      <c r="N928" s="388" t="s">
        <v>56</v>
      </c>
      <c r="O928" s="389"/>
      <c r="P928" s="389"/>
      <c r="Q928" s="390"/>
      <c r="R928" s="394" t="s">
        <v>69</v>
      </c>
      <c r="S928" s="397" t="s">
        <v>57</v>
      </c>
      <c r="V928" s="68"/>
      <c r="W928" s="68"/>
      <c r="X928" s="68"/>
      <c r="Y928" s="68"/>
    </row>
    <row r="929" spans="2:25" s="1" customFormat="1" ht="73.5" customHeight="1">
      <c r="B929" s="383"/>
      <c r="C929" s="384"/>
      <c r="D929" s="384"/>
      <c r="E929" s="48" t="s">
        <v>58</v>
      </c>
      <c r="F929" s="48" t="s">
        <v>15</v>
      </c>
      <c r="G929" s="48" t="s">
        <v>59</v>
      </c>
      <c r="H929" s="48" t="s">
        <v>17</v>
      </c>
      <c r="I929" s="48" t="s">
        <v>18</v>
      </c>
      <c r="J929" s="48" t="s">
        <v>19</v>
      </c>
      <c r="K929" s="48" t="s">
        <v>20</v>
      </c>
      <c r="L929" s="48" t="s">
        <v>21</v>
      </c>
      <c r="M929" s="49"/>
      <c r="N929" s="391"/>
      <c r="O929" s="392"/>
      <c r="P929" s="392"/>
      <c r="Q929" s="393"/>
      <c r="R929" s="395"/>
      <c r="S929" s="398"/>
      <c r="V929" s="68"/>
      <c r="W929" s="68"/>
      <c r="X929" s="68"/>
      <c r="Y929" s="68"/>
    </row>
    <row r="930" spans="2:25" ht="27.9" customHeight="1" thickBot="1">
      <c r="B930" s="5"/>
      <c r="C930" s="400" t="s">
        <v>60</v>
      </c>
      <c r="D930" s="401"/>
      <c r="E930" s="51">
        <v>1</v>
      </c>
      <c r="F930" s="51">
        <v>2</v>
      </c>
      <c r="G930" s="51">
        <v>3</v>
      </c>
      <c r="H930" s="51">
        <v>4</v>
      </c>
      <c r="I930" s="51">
        <v>5</v>
      </c>
      <c r="J930" s="51">
        <v>6</v>
      </c>
      <c r="K930" s="51">
        <v>7</v>
      </c>
      <c r="L930" s="51">
        <v>8</v>
      </c>
      <c r="M930" s="50" t="s">
        <v>22</v>
      </c>
      <c r="N930" s="50" t="s">
        <v>23</v>
      </c>
      <c r="O930" s="50" t="s">
        <v>61</v>
      </c>
      <c r="P930" s="50" t="s">
        <v>25</v>
      </c>
      <c r="Q930" s="50" t="s">
        <v>62</v>
      </c>
      <c r="R930" s="396"/>
      <c r="S930" s="399"/>
      <c r="V930" s="68"/>
      <c r="W930" s="68"/>
      <c r="X930" s="68"/>
      <c r="Y930" s="68"/>
    </row>
    <row r="931" spans="2:25" ht="27.9" customHeight="1">
      <c r="B931" s="359">
        <v>1</v>
      </c>
      <c r="C931" s="361" t="s">
        <v>2</v>
      </c>
      <c r="D931" s="39" t="s">
        <v>63</v>
      </c>
      <c r="E931" s="80"/>
      <c r="F931" s="78">
        <f>Marathi!D$7</f>
        <v>15</v>
      </c>
      <c r="G931" s="78">
        <f>Marathi!E$7</f>
        <v>15</v>
      </c>
      <c r="H931" s="78">
        <f>Marathi!F$7</f>
        <v>15</v>
      </c>
      <c r="I931" s="78">
        <f>Marathi!G$7</f>
        <v>0</v>
      </c>
      <c r="J931" s="78">
        <f>Marathi!H$7</f>
        <v>15</v>
      </c>
      <c r="K931" s="78">
        <f>Marathi!I$7</f>
        <v>10</v>
      </c>
      <c r="L931" s="78">
        <f>Marathi!J$7</f>
        <v>0</v>
      </c>
      <c r="M931" s="78">
        <f>Marathi!K$7</f>
        <v>70</v>
      </c>
      <c r="N931" s="78">
        <f>Marathi!L$7</f>
        <v>5</v>
      </c>
      <c r="O931" s="78">
        <f>Marathi!M$7</f>
        <v>5</v>
      </c>
      <c r="P931" s="78">
        <f>Marathi!N$7</f>
        <v>20</v>
      </c>
      <c r="Q931" s="78">
        <f>Marathi!O$7</f>
        <v>30</v>
      </c>
      <c r="R931" s="78">
        <f>Marathi!P$7</f>
        <v>100</v>
      </c>
      <c r="S931" s="78">
        <f>Marathi!Q$7</f>
        <v>0</v>
      </c>
    </row>
    <row r="932" spans="2:25" ht="27.9" customHeight="1" thickBot="1">
      <c r="B932" s="360"/>
      <c r="C932" s="362"/>
      <c r="D932" s="40" t="s">
        <v>64</v>
      </c>
      <c r="E932" s="81"/>
      <c r="F932" s="50">
        <f>VLOOKUP(S927,Marathi!$B$8:$Q$77,3,0)</f>
        <v>0</v>
      </c>
      <c r="G932" s="50">
        <f>VLOOKUP(S927,Marathi!$B$8:$Q$77,4,0)</f>
        <v>0</v>
      </c>
      <c r="H932" s="50">
        <f>VLOOKUP(S927,Marathi!$B$8:$Q$77,5,0)</f>
        <v>0</v>
      </c>
      <c r="I932" s="50">
        <f>VLOOKUP(S927,Marathi!$B$8:$Q$77,6,0)</f>
        <v>0</v>
      </c>
      <c r="J932" s="50">
        <f>VLOOKUP(S927,Marathi!$B$8:$Q$77,7,0)</f>
        <v>0</v>
      </c>
      <c r="K932" s="50">
        <f>VLOOKUP(S927,Marathi!$B$8:$Q$77,8,0)</f>
        <v>0</v>
      </c>
      <c r="L932" s="50">
        <f>VLOOKUP(S927,Marathi!$B$8:$Q$77,9,0)</f>
        <v>0</v>
      </c>
      <c r="M932" s="50">
        <f>VLOOKUP(S927,Marathi!$B$8:$Q$77,10,0)</f>
        <v>0</v>
      </c>
      <c r="N932" s="50">
        <f>VLOOKUP(S927,Marathi!$B$8:$Q$77,11,0)</f>
        <v>0</v>
      </c>
      <c r="O932" s="50">
        <f>VLOOKUP(S927,Marathi!$B$8:$Q$77,12,0)</f>
        <v>0</v>
      </c>
      <c r="P932" s="50">
        <f>VLOOKUP(S927,Marathi!$B$8:$Q$77,13,0)</f>
        <v>0</v>
      </c>
      <c r="Q932" s="50">
        <f>VLOOKUP(S927,Marathi!$B$8:$Q$77,14,0)</f>
        <v>0</v>
      </c>
      <c r="R932" s="79">
        <f>VLOOKUP(S927,Marathi!$B$8:$Q$77,15,0)</f>
        <v>0</v>
      </c>
      <c r="S932" s="79">
        <f>VLOOKUP(S927,Marathi!$B$8:$Q$77,16,0)</f>
        <v>0</v>
      </c>
    </row>
    <row r="933" spans="2:25" ht="27.9" customHeight="1">
      <c r="B933" s="359">
        <v>2</v>
      </c>
      <c r="C933" s="361" t="s">
        <v>3</v>
      </c>
      <c r="D933" s="39" t="s">
        <v>63</v>
      </c>
      <c r="E933" s="80"/>
      <c r="F933" s="78">
        <f>Hindi!D$7</f>
        <v>15</v>
      </c>
      <c r="G933" s="78">
        <f>Hindi!E$7</f>
        <v>15</v>
      </c>
      <c r="H933" s="78">
        <f>Hindi!F$7</f>
        <v>15</v>
      </c>
      <c r="I933" s="78">
        <f>Hindi!G$7</f>
        <v>0</v>
      </c>
      <c r="J933" s="78">
        <f>Hindi!H$7</f>
        <v>15</v>
      </c>
      <c r="K933" s="78">
        <f>Hindi!I$7</f>
        <v>10</v>
      </c>
      <c r="L933" s="78">
        <f>Hindi!J$7</f>
        <v>0</v>
      </c>
      <c r="M933" s="78">
        <f>Hindi!K$7</f>
        <v>70</v>
      </c>
      <c r="N933" s="78">
        <f>Hindi!L$7</f>
        <v>5</v>
      </c>
      <c r="O933" s="78">
        <f>Hindi!M$7</f>
        <v>5</v>
      </c>
      <c r="P933" s="78">
        <f>Hindi!N$7</f>
        <v>20</v>
      </c>
      <c r="Q933" s="78">
        <f>Hindi!O$7</f>
        <v>30</v>
      </c>
      <c r="R933" s="78">
        <f>Hindi!P$7</f>
        <v>100</v>
      </c>
      <c r="S933" s="78">
        <f>Hindi!Q$7</f>
        <v>0</v>
      </c>
    </row>
    <row r="934" spans="2:25" ht="27.9" customHeight="1" thickBot="1">
      <c r="B934" s="360"/>
      <c r="C934" s="362"/>
      <c r="D934" s="40" t="s">
        <v>64</v>
      </c>
      <c r="E934" s="81"/>
      <c r="F934" s="50">
        <f>VLOOKUP(S927,Hindi!$B$8:$Q$77,3,0)</f>
        <v>0</v>
      </c>
      <c r="G934" s="50">
        <f>VLOOKUP(S927,Hindi!$B$8:$Q$77,4,0)</f>
        <v>0</v>
      </c>
      <c r="H934" s="50">
        <f>VLOOKUP(S927,Hindi!$B$8:$Q$77,5,0)</f>
        <v>0</v>
      </c>
      <c r="I934" s="50">
        <f>VLOOKUP(S927,Hindi!$B$8:$Q$77,6,0)</f>
        <v>0</v>
      </c>
      <c r="J934" s="50">
        <f>VLOOKUP(S927,Hindi!$B$8:$Q$77,7,0)</f>
        <v>0</v>
      </c>
      <c r="K934" s="50">
        <f>VLOOKUP(S927,Hindi!$B$8:$Q$77,8,0)</f>
        <v>0</v>
      </c>
      <c r="L934" s="50">
        <f>VLOOKUP(S927,Hindi!$B$8:$Q$77,9,0)</f>
        <v>0</v>
      </c>
      <c r="M934" s="50">
        <f>VLOOKUP(S927,Hindi!$B$8:$Q$77,10,0)</f>
        <v>0</v>
      </c>
      <c r="N934" s="50">
        <f>VLOOKUP(S927,Hindi!$B$8:$Q$77,11,0)</f>
        <v>0</v>
      </c>
      <c r="O934" s="50">
        <f>VLOOKUP(S927,Hindi!$B$8:$Q$77,12,0)</f>
        <v>0</v>
      </c>
      <c r="P934" s="50">
        <f>VLOOKUP(S927,Hindi!$B$8:$Q$77,13,0)</f>
        <v>0</v>
      </c>
      <c r="Q934" s="50">
        <f>VLOOKUP(S927,Hindi!$B$8:$Q$77,14,0)</f>
        <v>0</v>
      </c>
      <c r="R934" s="79">
        <f>VLOOKUP(S927,Hindi!$B$8:$Q$77,15,0)</f>
        <v>0</v>
      </c>
      <c r="S934" s="50">
        <f>VLOOKUP(S927,Hindi!$B$8:$Q$77,16,0)</f>
        <v>0</v>
      </c>
    </row>
    <row r="935" spans="2:25" ht="27.9" customHeight="1">
      <c r="B935" s="359">
        <v>3</v>
      </c>
      <c r="C935" s="361" t="s">
        <v>4</v>
      </c>
      <c r="D935" s="39" t="s">
        <v>63</v>
      </c>
      <c r="E935" s="80"/>
      <c r="F935" s="78">
        <f>English!D$7</f>
        <v>15</v>
      </c>
      <c r="G935" s="78">
        <f>English!E$7</f>
        <v>15</v>
      </c>
      <c r="H935" s="78">
        <f>English!F$7</f>
        <v>15</v>
      </c>
      <c r="I935" s="78">
        <f>English!G$7</f>
        <v>0</v>
      </c>
      <c r="J935" s="78">
        <f>English!H$7</f>
        <v>15</v>
      </c>
      <c r="K935" s="78">
        <f>English!I$7</f>
        <v>10</v>
      </c>
      <c r="L935" s="78">
        <f>English!J$7</f>
        <v>0</v>
      </c>
      <c r="M935" s="78">
        <f>English!K$7</f>
        <v>70</v>
      </c>
      <c r="N935" s="78">
        <f>English!L$7</f>
        <v>5</v>
      </c>
      <c r="O935" s="78">
        <f>English!M$7</f>
        <v>5</v>
      </c>
      <c r="P935" s="78">
        <f>English!N$7</f>
        <v>20</v>
      </c>
      <c r="Q935" s="78">
        <f>English!O$7</f>
        <v>30</v>
      </c>
      <c r="R935" s="78">
        <f>English!P$7</f>
        <v>100</v>
      </c>
      <c r="S935" s="78">
        <f>English!Q$7</f>
        <v>0</v>
      </c>
    </row>
    <row r="936" spans="2:25" ht="27.9" customHeight="1" thickBot="1">
      <c r="B936" s="360"/>
      <c r="C936" s="362"/>
      <c r="D936" s="40" t="s">
        <v>64</v>
      </c>
      <c r="E936" s="81"/>
      <c r="F936" s="50">
        <f>VLOOKUP(S927,English!$B$8:$Q$77,3,0)</f>
        <v>0</v>
      </c>
      <c r="G936" s="50">
        <f>VLOOKUP(S927,English!$B$8:$Q$77,4,0)</f>
        <v>0</v>
      </c>
      <c r="H936" s="50">
        <f>VLOOKUP(S927,English!$B$8:$Q$77,5,0)</f>
        <v>0</v>
      </c>
      <c r="I936" s="50">
        <f>VLOOKUP(S927,English!$B$8:$Q$77,6,0)</f>
        <v>0</v>
      </c>
      <c r="J936" s="50">
        <f>VLOOKUP(S927,English!$B$8:$Q$77,7,0)</f>
        <v>0</v>
      </c>
      <c r="K936" s="50">
        <f>VLOOKUP(S927,English!$B$8:$Q$77,8,0)</f>
        <v>0</v>
      </c>
      <c r="L936" s="50">
        <f>VLOOKUP(S927,English!$B$8:$Q$77,9,0)</f>
        <v>0</v>
      </c>
      <c r="M936" s="50">
        <f>VLOOKUP(S927,English!$B$8:$Q$77,10,0)</f>
        <v>0</v>
      </c>
      <c r="N936" s="50">
        <f>VLOOKUP(S927,English!$B$8:$Q$77,11,0)</f>
        <v>0</v>
      </c>
      <c r="O936" s="50">
        <f>VLOOKUP(S927,English!$B$8:$Q$77,12,0)</f>
        <v>0</v>
      </c>
      <c r="P936" s="50">
        <f>VLOOKUP(S927,English!$B$8:$Q$77,13,0)</f>
        <v>0</v>
      </c>
      <c r="Q936" s="50">
        <f>VLOOKUP(S927,English!$B$8:$Q$77,14,0)</f>
        <v>0</v>
      </c>
      <c r="R936" s="79">
        <f>VLOOKUP(S927,English!$B$8:$Q$77,15,0)</f>
        <v>0</v>
      </c>
      <c r="S936" s="50">
        <f>VLOOKUP(S927,English!$B$8:$Q$77,16,0)</f>
        <v>0</v>
      </c>
    </row>
    <row r="937" spans="2:25" ht="27.9" customHeight="1">
      <c r="B937" s="359">
        <v>4</v>
      </c>
      <c r="C937" s="361" t="s">
        <v>5</v>
      </c>
      <c r="D937" s="39" t="s">
        <v>63</v>
      </c>
      <c r="E937" s="80"/>
      <c r="F937" s="78">
        <f>Maths!D$7</f>
        <v>15</v>
      </c>
      <c r="G937" s="78">
        <f>Maths!E$7</f>
        <v>15</v>
      </c>
      <c r="H937" s="78">
        <f>Maths!F$7</f>
        <v>15</v>
      </c>
      <c r="I937" s="78">
        <f>Maths!G$7</f>
        <v>0</v>
      </c>
      <c r="J937" s="78">
        <f>Maths!H$7</f>
        <v>15</v>
      </c>
      <c r="K937" s="78">
        <f>Maths!I$7</f>
        <v>10</v>
      </c>
      <c r="L937" s="78">
        <f>Maths!J$7</f>
        <v>0</v>
      </c>
      <c r="M937" s="78">
        <f>Maths!K$7</f>
        <v>70</v>
      </c>
      <c r="N937" s="78">
        <f>Maths!L$7</f>
        <v>5</v>
      </c>
      <c r="O937" s="78">
        <f>Maths!M$7</f>
        <v>5</v>
      </c>
      <c r="P937" s="78">
        <f>Maths!N$7</f>
        <v>20</v>
      </c>
      <c r="Q937" s="78">
        <f>Maths!O$7</f>
        <v>30</v>
      </c>
      <c r="R937" s="78">
        <f>Maths!P$7</f>
        <v>100</v>
      </c>
      <c r="S937" s="78">
        <f>Maths!Q$7</f>
        <v>0</v>
      </c>
      <c r="V937" s="68"/>
      <c r="W937" s="68"/>
      <c r="X937" s="68"/>
      <c r="Y937" s="68"/>
    </row>
    <row r="938" spans="2:25" ht="27.9" customHeight="1" thickBot="1">
      <c r="B938" s="360"/>
      <c r="C938" s="362"/>
      <c r="D938" s="40" t="s">
        <v>64</v>
      </c>
      <c r="E938" s="81"/>
      <c r="F938" s="50">
        <f>VLOOKUP(S927,Maths!$B$8:$Q$77,3,0)</f>
        <v>0</v>
      </c>
      <c r="G938" s="50">
        <f>VLOOKUP(S927,Maths!$B$8:$Q$77,4,0)</f>
        <v>0</v>
      </c>
      <c r="H938" s="50">
        <f>VLOOKUP(S927,Maths!$B$8:$Q$77,5,0)</f>
        <v>0</v>
      </c>
      <c r="I938" s="50">
        <f>VLOOKUP(S927,Maths!$B$8:$Q$77,6,0)</f>
        <v>0</v>
      </c>
      <c r="J938" s="50">
        <f>VLOOKUP(S927,Maths!$B$8:$Q$77,7,0)</f>
        <v>0</v>
      </c>
      <c r="K938" s="50">
        <f>VLOOKUP(S927,Maths!$B$8:$Q$77,8,0)</f>
        <v>0</v>
      </c>
      <c r="L938" s="50">
        <f>VLOOKUP(S927,Maths!$B$8:$Q$77,9,0)</f>
        <v>0</v>
      </c>
      <c r="M938" s="50">
        <f>VLOOKUP(S927,Maths!$B$8:$Q$77,10,0)</f>
        <v>0</v>
      </c>
      <c r="N938" s="50">
        <f>VLOOKUP(S927,Maths!$B$8:$Q$77,11,0)</f>
        <v>0</v>
      </c>
      <c r="O938" s="50">
        <f>VLOOKUP(S927,Maths!$B$8:$Q$77,12,0)</f>
        <v>0</v>
      </c>
      <c r="P938" s="50">
        <f>VLOOKUP(S927,Maths!$B$8:$Q$77,13,0)</f>
        <v>0</v>
      </c>
      <c r="Q938" s="50">
        <f>VLOOKUP(S927,Maths!$B$8:$Q$77,14,0)</f>
        <v>0</v>
      </c>
      <c r="R938" s="79">
        <f>VLOOKUP(S927,Maths!$B$8:$Q$77,15,0)</f>
        <v>0</v>
      </c>
      <c r="S938" s="50">
        <f>VLOOKUP(S927,Maths!$B$8:$Q$77,16,0)</f>
        <v>0</v>
      </c>
      <c r="V938" s="68"/>
      <c r="W938" s="68"/>
      <c r="X938" s="68"/>
      <c r="Y938" s="68"/>
    </row>
    <row r="939" spans="2:25" ht="27.9" customHeight="1">
      <c r="B939" s="359">
        <v>5</v>
      </c>
      <c r="C939" s="361" t="s">
        <v>6</v>
      </c>
      <c r="D939" s="39" t="s">
        <v>63</v>
      </c>
      <c r="E939" s="80"/>
      <c r="F939" s="78">
        <f>Sci!D$7</f>
        <v>15</v>
      </c>
      <c r="G939" s="78">
        <f>Sci!E$7</f>
        <v>15</v>
      </c>
      <c r="H939" s="78">
        <f>Sci!F$7</f>
        <v>15</v>
      </c>
      <c r="I939" s="78">
        <f>Sci!G$7</f>
        <v>0</v>
      </c>
      <c r="J939" s="78">
        <f>Sci!H$7</f>
        <v>15</v>
      </c>
      <c r="K939" s="78">
        <f>Sci!I$7</f>
        <v>10</v>
      </c>
      <c r="L939" s="78">
        <f>Sci!J$7</f>
        <v>0</v>
      </c>
      <c r="M939" s="78">
        <f>Sci!K$7</f>
        <v>70</v>
      </c>
      <c r="N939" s="78">
        <f>Sci!L$7</f>
        <v>5</v>
      </c>
      <c r="O939" s="78">
        <f>Sci!M$7</f>
        <v>5</v>
      </c>
      <c r="P939" s="78">
        <f>Sci!N$7</f>
        <v>20</v>
      </c>
      <c r="Q939" s="78">
        <f>Sci!O$7</f>
        <v>30</v>
      </c>
      <c r="R939" s="78">
        <f>Sci!P$7</f>
        <v>100</v>
      </c>
      <c r="S939" s="78">
        <f>Sci!Q$7</f>
        <v>0</v>
      </c>
      <c r="V939" s="68"/>
      <c r="W939" s="68"/>
      <c r="X939" s="68"/>
      <c r="Y939" s="68"/>
    </row>
    <row r="940" spans="2:25" ht="27.9" customHeight="1" thickBot="1">
      <c r="B940" s="360"/>
      <c r="C940" s="362"/>
      <c r="D940" s="40" t="s">
        <v>64</v>
      </c>
      <c r="E940" s="81"/>
      <c r="F940" s="50">
        <f>VLOOKUP(S927,Sci!$B$8:$Q$77,3,0)</f>
        <v>0</v>
      </c>
      <c r="G940" s="50">
        <f>VLOOKUP(S927,Sci!$B$8:$Q$77,4,0)</f>
        <v>0</v>
      </c>
      <c r="H940" s="50">
        <f>VLOOKUP(S927,Sci!$B$8:$Q$77,5,0)</f>
        <v>0</v>
      </c>
      <c r="I940" s="50">
        <f>VLOOKUP(S927,Sci!$B$8:$Q$77,6,0)</f>
        <v>0</v>
      </c>
      <c r="J940" s="50">
        <f>VLOOKUP(S927,Sci!$B$8:$Q$77,7,0)</f>
        <v>0</v>
      </c>
      <c r="K940" s="50">
        <f>VLOOKUP(S927,Sci!$B$8:$Q$77,8,0)</f>
        <v>0</v>
      </c>
      <c r="L940" s="50">
        <f>VLOOKUP(S927,Sci!$B$8:$Q$77,9,0)</f>
        <v>0</v>
      </c>
      <c r="M940" s="50">
        <f>VLOOKUP(S927,Sci!$B$8:$Q$77,10,0)</f>
        <v>0</v>
      </c>
      <c r="N940" s="50">
        <f>VLOOKUP(S927,Sci!$B$8:$Q$77,11,0)</f>
        <v>0</v>
      </c>
      <c r="O940" s="50">
        <f>VLOOKUP(S927,Sci!$B$8:$Q$77,12,0)</f>
        <v>0</v>
      </c>
      <c r="P940" s="50">
        <f>VLOOKUP(S927,Sci!$B$8:$Q$77,13,0)</f>
        <v>0</v>
      </c>
      <c r="Q940" s="50">
        <f>VLOOKUP(S927,Sci!$B$8:$Q$77,14,0)</f>
        <v>0</v>
      </c>
      <c r="R940" s="79">
        <f>VLOOKUP(S927,Sci!$B$8:$Q$77,15,0)</f>
        <v>0</v>
      </c>
      <c r="S940" s="50">
        <f>VLOOKUP(S927,Sci!$B$8:$Q$77,16,0)</f>
        <v>0</v>
      </c>
      <c r="V940" s="68"/>
      <c r="W940" s="68"/>
      <c r="X940" s="68"/>
      <c r="Y940" s="68"/>
    </row>
    <row r="941" spans="2:25" ht="27.9" customHeight="1">
      <c r="B941" s="359">
        <v>6</v>
      </c>
      <c r="C941" s="361" t="s">
        <v>7</v>
      </c>
      <c r="D941" s="39" t="s">
        <v>63</v>
      </c>
      <c r="E941" s="80"/>
      <c r="F941" s="78">
        <f>Sco!D$7</f>
        <v>15</v>
      </c>
      <c r="G941" s="78">
        <f>Sco!E$7</f>
        <v>15</v>
      </c>
      <c r="H941" s="78">
        <f>Sco!F$7</f>
        <v>15</v>
      </c>
      <c r="I941" s="78">
        <f>Sco!G$7</f>
        <v>0</v>
      </c>
      <c r="J941" s="78">
        <f>Sco!H$7</f>
        <v>15</v>
      </c>
      <c r="K941" s="78">
        <f>Sco!I$7</f>
        <v>10</v>
      </c>
      <c r="L941" s="78">
        <f>Sco!J$7</f>
        <v>0</v>
      </c>
      <c r="M941" s="78">
        <f>Sco!K$7</f>
        <v>70</v>
      </c>
      <c r="N941" s="78">
        <f>Sco!L$7</f>
        <v>5</v>
      </c>
      <c r="O941" s="78">
        <f>Sco!M$7</f>
        <v>5</v>
      </c>
      <c r="P941" s="78">
        <f>Sco!N$7</f>
        <v>20</v>
      </c>
      <c r="Q941" s="78">
        <f>Sco!O$7</f>
        <v>30</v>
      </c>
      <c r="R941" s="78">
        <f>Sco!P$7</f>
        <v>100</v>
      </c>
      <c r="S941" s="78">
        <f>Sco!Q$7</f>
        <v>0</v>
      </c>
      <c r="V941" s="68"/>
      <c r="W941" s="68"/>
      <c r="X941" s="68"/>
      <c r="Y941" s="68"/>
    </row>
    <row r="942" spans="2:25" ht="27.9" customHeight="1" thickBot="1">
      <c r="B942" s="360"/>
      <c r="C942" s="362"/>
      <c r="D942" s="40" t="s">
        <v>64</v>
      </c>
      <c r="E942" s="81"/>
      <c r="F942" s="50">
        <f>VLOOKUP(S927,Sco!$B$8:$Q$77,3,0)</f>
        <v>0</v>
      </c>
      <c r="G942" s="50">
        <f>VLOOKUP(S927,Sco!$B$8:$Q$77,4,0)</f>
        <v>0</v>
      </c>
      <c r="H942" s="50">
        <f>VLOOKUP(S927,Sco!$B$8:$Q$77,5,0)</f>
        <v>0</v>
      </c>
      <c r="I942" s="50">
        <f>VLOOKUP(S927,Sco!$B$8:$Q$77,6,0)</f>
        <v>0</v>
      </c>
      <c r="J942" s="50">
        <f>VLOOKUP(S927,Sco!$B$8:$Q$77,7,0)</f>
        <v>0</v>
      </c>
      <c r="K942" s="50">
        <f>VLOOKUP(S927,Sco!$B$8:$Q$77,8,0)</f>
        <v>0</v>
      </c>
      <c r="L942" s="50">
        <f>VLOOKUP(S927,Sco!$B$8:$Q$77,9,0)</f>
        <v>0</v>
      </c>
      <c r="M942" s="50">
        <f>VLOOKUP(S927,Sco!$B$8:$Q$77,10,0)</f>
        <v>0</v>
      </c>
      <c r="N942" s="50">
        <f>VLOOKUP(S927,Sco!$B$8:$Q$77,11,0)</f>
        <v>0</v>
      </c>
      <c r="O942" s="50">
        <f>VLOOKUP(S927,Sco!$B$8:$Q$77,12,0)</f>
        <v>0</v>
      </c>
      <c r="P942" s="50">
        <f>VLOOKUP(S927,Sco!$B$8:$Q$77,13,0)</f>
        <v>0</v>
      </c>
      <c r="Q942" s="50">
        <f>VLOOKUP(S927,Sco!$B$8:$Q$77,14,0)</f>
        <v>0</v>
      </c>
      <c r="R942" s="79">
        <f>VLOOKUP(S927,Sco!$B$8:$Q$77,15,0)</f>
        <v>0</v>
      </c>
      <c r="S942" s="50">
        <f>VLOOKUP(S927,Sco!$B$8:$Q$77,16,0)</f>
        <v>0</v>
      </c>
      <c r="V942" s="68"/>
      <c r="W942" s="68"/>
      <c r="X942" s="68"/>
      <c r="Y942" s="68"/>
    </row>
    <row r="943" spans="2:25" ht="27.9" customHeight="1">
      <c r="B943" s="359">
        <v>7</v>
      </c>
      <c r="C943" s="361" t="s">
        <v>8</v>
      </c>
      <c r="D943" s="39" t="s">
        <v>63</v>
      </c>
      <c r="E943" s="80"/>
      <c r="F943" s="78">
        <f>Kala!D$7</f>
        <v>20</v>
      </c>
      <c r="G943" s="78">
        <f>Kala!E$7</f>
        <v>40</v>
      </c>
      <c r="H943" s="78">
        <f>Kala!F$7</f>
        <v>20</v>
      </c>
      <c r="I943" s="78">
        <f>Kala!G$7</f>
        <v>0</v>
      </c>
      <c r="J943" s="78">
        <f>Kala!H$7</f>
        <v>0</v>
      </c>
      <c r="K943" s="78">
        <f>Kala!I$7</f>
        <v>20</v>
      </c>
      <c r="L943" s="78">
        <f>Kala!J$7</f>
        <v>0</v>
      </c>
      <c r="M943" s="78">
        <f>Kala!K$7</f>
        <v>100</v>
      </c>
      <c r="N943" s="363"/>
      <c r="O943" s="364"/>
      <c r="P943" s="364"/>
      <c r="Q943" s="365"/>
      <c r="R943" s="82">
        <f t="shared" ref="R943:R948" si="33">M943</f>
        <v>100</v>
      </c>
      <c r="S943" s="83"/>
      <c r="V943" s="68"/>
      <c r="W943" s="68"/>
      <c r="X943" s="68"/>
      <c r="Y943" s="68"/>
    </row>
    <row r="944" spans="2:25" ht="27.9" customHeight="1" thickBot="1">
      <c r="B944" s="360"/>
      <c r="C944" s="362"/>
      <c r="D944" s="40" t="s">
        <v>64</v>
      </c>
      <c r="E944" s="81"/>
      <c r="F944" s="50">
        <f>VLOOKUP(S927,Kala!$B$8:$Q$77,3,0)</f>
        <v>0</v>
      </c>
      <c r="G944" s="50">
        <f>VLOOKUP(S927,Kala!$B$8:$Q$77,4,0)</f>
        <v>0</v>
      </c>
      <c r="H944" s="50">
        <f>VLOOKUP(S927,Kala!$B$8:$Q$77,5,0)</f>
        <v>0</v>
      </c>
      <c r="I944" s="50">
        <f>VLOOKUP(S927,Kala!$B$8:$Q$77,6,0)</f>
        <v>0</v>
      </c>
      <c r="J944" s="50">
        <f>VLOOKUP(S927,Kala!$B$8:$Q$77,7,0)</f>
        <v>0</v>
      </c>
      <c r="K944" s="50">
        <f>VLOOKUP(S927,Kala!$B$8:$Q$77,8,0)</f>
        <v>0</v>
      </c>
      <c r="L944" s="50">
        <f>VLOOKUP(S927,Kala!$B$8:$Q$77,9,0)</f>
        <v>0</v>
      </c>
      <c r="M944" s="50">
        <f>VLOOKUP(S927,Kala!$B$8:$Q$77,10,0)</f>
        <v>0</v>
      </c>
      <c r="N944" s="366"/>
      <c r="O944" s="367"/>
      <c r="P944" s="367"/>
      <c r="Q944" s="368"/>
      <c r="R944" s="84">
        <f t="shared" si="33"/>
        <v>0</v>
      </c>
      <c r="S944" s="85" t="str">
        <f>IF(R944&gt;=91,"अ१",IF(R944&gt;=81,"अ२",IF(R944&gt;=71,"ब१",IF(R944&gt;=61,"ब२",IF(R944&gt;=51,"क१",IF(R944&gt;=41,"क२",IF(R944&gt;=33,"ड",IF(R944&gt;=21,"ई१",IF(R944&gt;=1,"ई२","")))))))))</f>
        <v/>
      </c>
      <c r="V944" s="68"/>
      <c r="W944" s="68"/>
      <c r="X944" s="68"/>
      <c r="Y944" s="68"/>
    </row>
    <row r="945" spans="2:25" ht="27.9" customHeight="1">
      <c r="B945" s="359">
        <v>8</v>
      </c>
      <c r="C945" s="361" t="s">
        <v>9</v>
      </c>
      <c r="D945" s="39" t="s">
        <v>63</v>
      </c>
      <c r="E945" s="80"/>
      <c r="F945" s="78">
        <f>Karya!D$7</f>
        <v>20</v>
      </c>
      <c r="G945" s="78">
        <f>Karya!E$7</f>
        <v>40</v>
      </c>
      <c r="H945" s="78">
        <f>Karya!F$7</f>
        <v>20</v>
      </c>
      <c r="I945" s="78">
        <f>Karya!G$7</f>
        <v>0</v>
      </c>
      <c r="J945" s="78">
        <f>Karya!H$7</f>
        <v>0</v>
      </c>
      <c r="K945" s="78">
        <f>Karya!I$7</f>
        <v>20</v>
      </c>
      <c r="L945" s="78">
        <f>Karya!J$7</f>
        <v>0</v>
      </c>
      <c r="M945" s="78">
        <f>Karya!K$7</f>
        <v>100</v>
      </c>
      <c r="N945" s="363"/>
      <c r="O945" s="364"/>
      <c r="P945" s="364"/>
      <c r="Q945" s="365"/>
      <c r="R945" s="82">
        <f t="shared" si="33"/>
        <v>100</v>
      </c>
      <c r="S945" s="83"/>
      <c r="V945" s="68"/>
      <c r="W945" s="68"/>
      <c r="X945" s="68"/>
      <c r="Y945" s="68"/>
    </row>
    <row r="946" spans="2:25" ht="27.9" customHeight="1" thickBot="1">
      <c r="B946" s="360"/>
      <c r="C946" s="362"/>
      <c r="D946" s="40" t="s">
        <v>64</v>
      </c>
      <c r="E946" s="81"/>
      <c r="F946" s="50">
        <f>VLOOKUP(S927,Karya!$B$8:$Q$77,3,0)</f>
        <v>0</v>
      </c>
      <c r="G946" s="50">
        <f>VLOOKUP(S927,Karya!$B$8:$Q$77,4,0)</f>
        <v>0</v>
      </c>
      <c r="H946" s="50">
        <f>VLOOKUP(S927,Karya!$B$8:$Q$77,5,0)</f>
        <v>0</v>
      </c>
      <c r="I946" s="50">
        <f>VLOOKUP(S927,Karya!$B$8:$Q$77,6,0)</f>
        <v>0</v>
      </c>
      <c r="J946" s="50">
        <f>VLOOKUP(S927,Karya!$B$8:$Q$77,7,0)</f>
        <v>0</v>
      </c>
      <c r="K946" s="50">
        <f>VLOOKUP(S927,Karya!$B$8:$Q$77,8,0)</f>
        <v>0</v>
      </c>
      <c r="L946" s="50">
        <f>VLOOKUP(S927,Karya!$B$8:$Q$77,9,0)</f>
        <v>0</v>
      </c>
      <c r="M946" s="50">
        <f>VLOOKUP(S927,Karya!$B$8:$Q$77,10,0)</f>
        <v>0</v>
      </c>
      <c r="N946" s="366"/>
      <c r="O946" s="367"/>
      <c r="P946" s="367"/>
      <c r="Q946" s="368"/>
      <c r="R946" s="84">
        <f t="shared" si="33"/>
        <v>0</v>
      </c>
      <c r="S946" s="85" t="str">
        <f>IF(R946&gt;=91,"अ१",IF(R946&gt;=81,"अ२",IF(R946&gt;=71,"ब१",IF(R946&gt;=61,"ब२",IF(R946&gt;=51,"क१",IF(R946&gt;=41,"क२",IF(R946&gt;=33,"ड",IF(R946&gt;=21,"ई१",IF(R946&gt;=1,"ई२","")))))))))</f>
        <v/>
      </c>
      <c r="V946" s="68"/>
      <c r="W946" s="68"/>
      <c r="X946" s="68"/>
      <c r="Y946" s="68"/>
    </row>
    <row r="947" spans="2:25" ht="27.9" customHeight="1">
      <c r="B947" s="359">
        <v>9</v>
      </c>
      <c r="C947" s="361" t="s">
        <v>10</v>
      </c>
      <c r="D947" s="39" t="s">
        <v>63</v>
      </c>
      <c r="E947" s="80"/>
      <c r="F947" s="78">
        <f>Shashi!D$7</f>
        <v>20</v>
      </c>
      <c r="G947" s="78">
        <f>Shashi!E$7</f>
        <v>40</v>
      </c>
      <c r="H947" s="78">
        <f>Shashi!F$7</f>
        <v>20</v>
      </c>
      <c r="I947" s="78">
        <f>Shashi!G$7</f>
        <v>0</v>
      </c>
      <c r="J947" s="78">
        <f>Shashi!H$7</f>
        <v>0</v>
      </c>
      <c r="K947" s="78">
        <f>Shashi!I$7</f>
        <v>20</v>
      </c>
      <c r="L947" s="78">
        <f>Shashi!J$7</f>
        <v>0</v>
      </c>
      <c r="M947" s="78">
        <f>Shashi!K$7</f>
        <v>100</v>
      </c>
      <c r="N947" s="363"/>
      <c r="O947" s="364"/>
      <c r="P947" s="364"/>
      <c r="Q947" s="365"/>
      <c r="R947" s="82">
        <f t="shared" si="33"/>
        <v>100</v>
      </c>
      <c r="S947" s="83"/>
      <c r="V947" s="68"/>
      <c r="W947" s="68"/>
      <c r="X947" s="68"/>
      <c r="Y947" s="68"/>
    </row>
    <row r="948" spans="2:25" ht="27.9" customHeight="1" thickBot="1">
      <c r="B948" s="360"/>
      <c r="C948" s="362"/>
      <c r="D948" s="40" t="s">
        <v>64</v>
      </c>
      <c r="E948" s="81"/>
      <c r="F948" s="50">
        <f>VLOOKUP(S927,Shashi!$B$8:$Q$77,3,0)</f>
        <v>0</v>
      </c>
      <c r="G948" s="50">
        <f>VLOOKUP(S927,Shashi!$B$8:$Q$77,4,0)</f>
        <v>0</v>
      </c>
      <c r="H948" s="50">
        <f>VLOOKUP(S927,Shashi!$B$8:$Q$77,5,0)</f>
        <v>0</v>
      </c>
      <c r="I948" s="50">
        <f>VLOOKUP(S927,Shashi!$B$8:$Q$77,6,0)</f>
        <v>0</v>
      </c>
      <c r="J948" s="50">
        <f>VLOOKUP(S927,Shashi!$B$8:$Q$77,7,0)</f>
        <v>0</v>
      </c>
      <c r="K948" s="50">
        <f>VLOOKUP(S927,Shashi!$B$8:$Q$77,8,0)</f>
        <v>0</v>
      </c>
      <c r="L948" s="50">
        <f>VLOOKUP(S927,Shashi!$B$8:$Q$77,9,0)</f>
        <v>0</v>
      </c>
      <c r="M948" s="50">
        <f>VLOOKUP(S927,Shashi!$B$8:$Q$77,10,0)</f>
        <v>0</v>
      </c>
      <c r="N948" s="366"/>
      <c r="O948" s="367"/>
      <c r="P948" s="367"/>
      <c r="Q948" s="368"/>
      <c r="R948" s="84">
        <f t="shared" si="33"/>
        <v>0</v>
      </c>
      <c r="S948" s="85" t="str">
        <f>IF(R948&gt;=91,"अ१",IF(R948&gt;=81,"अ२",IF(R948&gt;=71,"ब१",IF(R948&gt;=61,"ब२",IF(R948&gt;=51,"क१",IF(R948&gt;=41,"क२",IF(R948&gt;=33,"ड",IF(R948&gt;=21,"ई१",IF(R948&gt;=1,"ई२","")))))))))</f>
        <v/>
      </c>
      <c r="V948" s="68"/>
      <c r="W948" s="68"/>
      <c r="X948" s="68"/>
      <c r="Y948" s="68"/>
    </row>
    <row r="949" spans="2:25" ht="27.9" customHeight="1" thickBot="1">
      <c r="B949" s="369"/>
      <c r="C949" s="370"/>
      <c r="D949" s="370"/>
      <c r="E949" s="370"/>
      <c r="F949" s="370"/>
      <c r="G949" s="370"/>
      <c r="H949" s="370"/>
      <c r="I949" s="370"/>
      <c r="J949" s="370"/>
      <c r="K949" s="370"/>
      <c r="L949" s="370"/>
      <c r="M949" s="370"/>
      <c r="N949" s="370"/>
      <c r="O949" s="370"/>
      <c r="P949" s="370"/>
      <c r="Q949" s="370"/>
      <c r="R949" s="370"/>
      <c r="S949" s="371"/>
      <c r="V949" s="68"/>
      <c r="W949" s="68"/>
      <c r="X949" s="68"/>
      <c r="Y949" s="68"/>
    </row>
    <row r="950" spans="2:25" ht="27.9" customHeight="1">
      <c r="B950" s="41"/>
      <c r="C950" s="42"/>
      <c r="D950" s="43"/>
      <c r="N950" s="45"/>
      <c r="O950" s="45"/>
      <c r="P950" s="45"/>
      <c r="Q950" s="45"/>
      <c r="S950" s="46"/>
      <c r="V950" s="68"/>
      <c r="W950" s="68"/>
      <c r="X950" s="68"/>
      <c r="Y950" s="68"/>
    </row>
    <row r="951" spans="2:25" ht="27.9" customHeight="1">
      <c r="B951" s="372" t="s">
        <v>66</v>
      </c>
      <c r="C951" s="373"/>
      <c r="D951" s="373"/>
      <c r="E951" s="373"/>
      <c r="F951" s="373"/>
      <c r="G951" s="374" t="s">
        <v>67</v>
      </c>
      <c r="H951" s="374"/>
      <c r="I951" s="374"/>
      <c r="J951" s="374"/>
      <c r="K951" s="374"/>
      <c r="L951" s="374"/>
      <c r="M951" s="374"/>
      <c r="N951" s="375" t="s">
        <v>68</v>
      </c>
      <c r="O951" s="375"/>
      <c r="P951" s="375"/>
      <c r="Q951" s="375"/>
      <c r="R951" s="375"/>
      <c r="S951" s="376"/>
      <c r="V951" s="68"/>
      <c r="W951" s="68"/>
      <c r="X951" s="68"/>
      <c r="Y951" s="68"/>
    </row>
    <row r="952" spans="2:25" ht="27.9" customHeight="1" thickBot="1">
      <c r="B952" s="377" t="str">
        <f>students!$G$4</f>
        <v xml:space="preserve">श्री. सागर दत्तात्रय शिंदे </v>
      </c>
      <c r="C952" s="378"/>
      <c r="D952" s="378"/>
      <c r="E952" s="378"/>
      <c r="F952" s="378"/>
      <c r="G952" s="379"/>
      <c r="H952" s="379"/>
      <c r="I952" s="379"/>
      <c r="J952" s="379"/>
      <c r="K952" s="379"/>
      <c r="L952" s="379"/>
      <c r="M952" s="379"/>
      <c r="N952" s="380"/>
      <c r="O952" s="380"/>
      <c r="P952" s="380"/>
      <c r="Q952" s="380"/>
      <c r="R952" s="380"/>
      <c r="S952" s="381"/>
      <c r="V952" s="68"/>
      <c r="W952" s="68"/>
      <c r="X952" s="68"/>
      <c r="Y952" s="68"/>
    </row>
    <row r="953" spans="2:25" ht="26.25" customHeight="1">
      <c r="B953" s="402" t="s">
        <v>718</v>
      </c>
      <c r="C953" s="402"/>
      <c r="D953" s="402"/>
      <c r="E953" s="402"/>
      <c r="F953" s="402"/>
      <c r="G953" s="402"/>
      <c r="H953" s="402"/>
      <c r="I953" s="402"/>
      <c r="J953" s="402"/>
      <c r="K953" s="402"/>
      <c r="L953" s="402"/>
      <c r="M953" s="402"/>
      <c r="N953" s="402"/>
      <c r="O953" s="402"/>
      <c r="P953" s="402"/>
      <c r="Q953" s="402"/>
      <c r="R953" s="402"/>
      <c r="S953" s="402"/>
      <c r="V953" s="68"/>
      <c r="W953" s="68"/>
      <c r="X953" s="68"/>
      <c r="Y953" s="68"/>
    </row>
    <row r="954" spans="2:25" ht="24.75" customHeight="1" thickBot="1">
      <c r="B954" s="403" t="s">
        <v>52</v>
      </c>
      <c r="C954" s="403"/>
      <c r="D954" s="403"/>
      <c r="E954" s="404">
        <f>VLOOKUP(S955,students!$B$8:$D$57,3,0)</f>
        <v>0</v>
      </c>
      <c r="F954" s="405"/>
      <c r="G954" s="405"/>
      <c r="H954" s="405"/>
      <c r="I954" s="405"/>
      <c r="J954" s="405"/>
      <c r="K954" s="405"/>
      <c r="L954" s="405"/>
      <c r="M954" s="405"/>
      <c r="N954" s="405"/>
      <c r="O954" s="405"/>
      <c r="P954" s="406" t="s">
        <v>28</v>
      </c>
      <c r="Q954" s="406"/>
      <c r="R954" s="406" t="str">
        <f>students!$M$2</f>
        <v>पहिली</v>
      </c>
      <c r="S954" s="406"/>
      <c r="V954" s="68"/>
      <c r="W954" s="68"/>
      <c r="X954" s="68"/>
      <c r="Y954" s="68"/>
    </row>
    <row r="955" spans="2:25" ht="19.5" customHeight="1" thickBot="1">
      <c r="B955" s="407"/>
      <c r="C955" s="407"/>
      <c r="D955" s="408"/>
      <c r="E955" s="408"/>
      <c r="F955" s="47"/>
      <c r="G955" s="47"/>
      <c r="H955" s="409" t="s">
        <v>33</v>
      </c>
      <c r="I955" s="409"/>
      <c r="J955" s="409"/>
      <c r="K955" s="409"/>
      <c r="L955" s="409"/>
      <c r="M955" s="405">
        <f>[3]students!Y954</f>
        <v>0</v>
      </c>
      <c r="N955" s="405"/>
      <c r="O955" s="405"/>
      <c r="P955" s="406" t="s">
        <v>53</v>
      </c>
      <c r="Q955" s="406"/>
      <c r="R955" s="406"/>
      <c r="S955" s="77">
        <v>35</v>
      </c>
      <c r="V955" s="68"/>
      <c r="W955" s="68"/>
      <c r="X955" s="68"/>
      <c r="Y955" s="68"/>
    </row>
    <row r="956" spans="2:25" ht="21" customHeight="1">
      <c r="B956" s="382" t="s">
        <v>37</v>
      </c>
      <c r="C956" s="361" t="s">
        <v>54</v>
      </c>
      <c r="D956" s="361"/>
      <c r="E956" s="385" t="s">
        <v>55</v>
      </c>
      <c r="F956" s="386"/>
      <c r="G956" s="386"/>
      <c r="H956" s="386"/>
      <c r="I956" s="386"/>
      <c r="J956" s="386"/>
      <c r="K956" s="386"/>
      <c r="L956" s="386"/>
      <c r="M956" s="387"/>
      <c r="N956" s="388" t="s">
        <v>56</v>
      </c>
      <c r="O956" s="389"/>
      <c r="P956" s="389"/>
      <c r="Q956" s="390"/>
      <c r="R956" s="394" t="s">
        <v>69</v>
      </c>
      <c r="S956" s="397" t="s">
        <v>57</v>
      </c>
      <c r="V956" s="68"/>
      <c r="W956" s="68"/>
      <c r="X956" s="68"/>
      <c r="Y956" s="68"/>
    </row>
    <row r="957" spans="2:25" s="1" customFormat="1" ht="73.5" customHeight="1">
      <c r="B957" s="383"/>
      <c r="C957" s="384"/>
      <c r="D957" s="384"/>
      <c r="E957" s="48" t="s">
        <v>58</v>
      </c>
      <c r="F957" s="48" t="s">
        <v>15</v>
      </c>
      <c r="G957" s="48" t="s">
        <v>59</v>
      </c>
      <c r="H957" s="48" t="s">
        <v>17</v>
      </c>
      <c r="I957" s="48" t="s">
        <v>18</v>
      </c>
      <c r="J957" s="48" t="s">
        <v>19</v>
      </c>
      <c r="K957" s="48" t="s">
        <v>20</v>
      </c>
      <c r="L957" s="48" t="s">
        <v>21</v>
      </c>
      <c r="M957" s="49"/>
      <c r="N957" s="391"/>
      <c r="O957" s="392"/>
      <c r="P957" s="392"/>
      <c r="Q957" s="393"/>
      <c r="R957" s="395"/>
      <c r="S957" s="398"/>
      <c r="V957" s="68"/>
      <c r="W957" s="68"/>
      <c r="X957" s="68"/>
      <c r="Y957" s="68"/>
    </row>
    <row r="958" spans="2:25" ht="27.9" customHeight="1" thickBot="1">
      <c r="B958" s="5"/>
      <c r="C958" s="400" t="s">
        <v>60</v>
      </c>
      <c r="D958" s="401"/>
      <c r="E958" s="51">
        <v>1</v>
      </c>
      <c r="F958" s="51">
        <v>2</v>
      </c>
      <c r="G958" s="51">
        <v>3</v>
      </c>
      <c r="H958" s="51">
        <v>4</v>
      </c>
      <c r="I958" s="51">
        <v>5</v>
      </c>
      <c r="J958" s="51">
        <v>6</v>
      </c>
      <c r="K958" s="51">
        <v>7</v>
      </c>
      <c r="L958" s="51">
        <v>8</v>
      </c>
      <c r="M958" s="50" t="s">
        <v>22</v>
      </c>
      <c r="N958" s="50" t="s">
        <v>23</v>
      </c>
      <c r="O958" s="50" t="s">
        <v>61</v>
      </c>
      <c r="P958" s="50" t="s">
        <v>25</v>
      </c>
      <c r="Q958" s="50" t="s">
        <v>62</v>
      </c>
      <c r="R958" s="396"/>
      <c r="S958" s="399"/>
      <c r="V958" s="68"/>
      <c r="W958" s="68"/>
      <c r="X958" s="68"/>
      <c r="Y958" s="68"/>
    </row>
    <row r="959" spans="2:25" ht="27.9" customHeight="1">
      <c r="B959" s="359">
        <v>1</v>
      </c>
      <c r="C959" s="361" t="s">
        <v>2</v>
      </c>
      <c r="D959" s="39" t="s">
        <v>63</v>
      </c>
      <c r="E959" s="80"/>
      <c r="F959" s="78">
        <f>Marathi!D$7</f>
        <v>15</v>
      </c>
      <c r="G959" s="78">
        <f>Marathi!E$7</f>
        <v>15</v>
      </c>
      <c r="H959" s="78">
        <f>Marathi!F$7</f>
        <v>15</v>
      </c>
      <c r="I959" s="78">
        <f>Marathi!G$7</f>
        <v>0</v>
      </c>
      <c r="J959" s="78">
        <f>Marathi!H$7</f>
        <v>15</v>
      </c>
      <c r="K959" s="78">
        <f>Marathi!I$7</f>
        <v>10</v>
      </c>
      <c r="L959" s="78">
        <f>Marathi!J$7</f>
        <v>0</v>
      </c>
      <c r="M959" s="78">
        <f>Marathi!K$7</f>
        <v>70</v>
      </c>
      <c r="N959" s="78">
        <f>Marathi!L$7</f>
        <v>5</v>
      </c>
      <c r="O959" s="78">
        <f>Marathi!M$7</f>
        <v>5</v>
      </c>
      <c r="P959" s="78">
        <f>Marathi!N$7</f>
        <v>20</v>
      </c>
      <c r="Q959" s="78">
        <f>Marathi!O$7</f>
        <v>30</v>
      </c>
      <c r="R959" s="78">
        <f>Marathi!P$7</f>
        <v>100</v>
      </c>
      <c r="S959" s="78">
        <f>Marathi!Q$7</f>
        <v>0</v>
      </c>
      <c r="V959" s="68"/>
      <c r="W959" s="68"/>
      <c r="X959" s="68"/>
      <c r="Y959" s="68"/>
    </row>
    <row r="960" spans="2:25" ht="27.9" customHeight="1" thickBot="1">
      <c r="B960" s="360"/>
      <c r="C960" s="362"/>
      <c r="D960" s="40" t="s">
        <v>64</v>
      </c>
      <c r="E960" s="81"/>
      <c r="F960" s="50">
        <f>VLOOKUP(S955,Marathi!$B$8:$Q$77,3,0)</f>
        <v>0</v>
      </c>
      <c r="G960" s="50">
        <f>VLOOKUP(S955,Marathi!$B$8:$Q$77,4,0)</f>
        <v>0</v>
      </c>
      <c r="H960" s="50">
        <f>VLOOKUP(S955,Marathi!$B$8:$Q$77,5,0)</f>
        <v>0</v>
      </c>
      <c r="I960" s="50">
        <f>VLOOKUP(S955,Marathi!$B$8:$Q$77,6,0)</f>
        <v>0</v>
      </c>
      <c r="J960" s="50">
        <f>VLOOKUP(S955,Marathi!$B$8:$Q$77,7,0)</f>
        <v>0</v>
      </c>
      <c r="K960" s="50">
        <f>VLOOKUP(S955,Marathi!$B$8:$Q$77,8,0)</f>
        <v>0</v>
      </c>
      <c r="L960" s="50">
        <f>VLOOKUP(S955,Marathi!$B$8:$Q$77,9,0)</f>
        <v>0</v>
      </c>
      <c r="M960" s="50">
        <f>VLOOKUP(S955,Marathi!$B$8:$Q$77,10,0)</f>
        <v>0</v>
      </c>
      <c r="N960" s="50">
        <f>VLOOKUP(S955,Marathi!$B$8:$Q$77,11,0)</f>
        <v>0</v>
      </c>
      <c r="O960" s="50">
        <f>VLOOKUP(S955,Marathi!$B$8:$Q$77,12,0)</f>
        <v>0</v>
      </c>
      <c r="P960" s="50">
        <f>VLOOKUP(S955,Marathi!$B$8:$Q$77,13,0)</f>
        <v>0</v>
      </c>
      <c r="Q960" s="50">
        <f>VLOOKUP(S955,Marathi!$B$8:$Q$77,14,0)</f>
        <v>0</v>
      </c>
      <c r="R960" s="79">
        <f>VLOOKUP(S955,Marathi!$B$8:$Q$77,15,0)</f>
        <v>0</v>
      </c>
      <c r="S960" s="79">
        <f>VLOOKUP(S955,Marathi!$B$8:$Q$77,16,0)</f>
        <v>0</v>
      </c>
      <c r="V960" s="68"/>
      <c r="W960" s="68"/>
      <c r="X960" s="68"/>
      <c r="Y960" s="68"/>
    </row>
    <row r="961" spans="2:25" ht="27.9" customHeight="1">
      <c r="B961" s="359">
        <v>2</v>
      </c>
      <c r="C961" s="361" t="s">
        <v>3</v>
      </c>
      <c r="D961" s="39" t="s">
        <v>63</v>
      </c>
      <c r="E961" s="80"/>
      <c r="F961" s="78">
        <f>Hindi!D$7</f>
        <v>15</v>
      </c>
      <c r="G961" s="78">
        <f>Hindi!E$7</f>
        <v>15</v>
      </c>
      <c r="H961" s="78">
        <f>Hindi!F$7</f>
        <v>15</v>
      </c>
      <c r="I961" s="78">
        <f>Hindi!G$7</f>
        <v>0</v>
      </c>
      <c r="J961" s="78">
        <f>Hindi!H$7</f>
        <v>15</v>
      </c>
      <c r="K961" s="78">
        <f>Hindi!I$7</f>
        <v>10</v>
      </c>
      <c r="L961" s="78">
        <f>Hindi!J$7</f>
        <v>0</v>
      </c>
      <c r="M961" s="78">
        <f>Hindi!K$7</f>
        <v>70</v>
      </c>
      <c r="N961" s="78">
        <f>Hindi!L$7</f>
        <v>5</v>
      </c>
      <c r="O961" s="78">
        <f>Hindi!M$7</f>
        <v>5</v>
      </c>
      <c r="P961" s="78">
        <f>Hindi!N$7</f>
        <v>20</v>
      </c>
      <c r="Q961" s="78">
        <f>Hindi!O$7</f>
        <v>30</v>
      </c>
      <c r="R961" s="78">
        <f>Hindi!P$7</f>
        <v>100</v>
      </c>
      <c r="S961" s="78">
        <f>Hindi!Q$7</f>
        <v>0</v>
      </c>
      <c r="V961" s="68"/>
      <c r="W961" s="68"/>
      <c r="X961" s="68"/>
      <c r="Y961" s="68"/>
    </row>
    <row r="962" spans="2:25" ht="27.9" customHeight="1" thickBot="1">
      <c r="B962" s="360"/>
      <c r="C962" s="362"/>
      <c r="D962" s="40" t="s">
        <v>64</v>
      </c>
      <c r="E962" s="81"/>
      <c r="F962" s="50">
        <f>VLOOKUP(S955,Hindi!$B$8:$Q$77,3,0)</f>
        <v>0</v>
      </c>
      <c r="G962" s="50">
        <f>VLOOKUP(S955,Hindi!$B$8:$Q$77,4,0)</f>
        <v>0</v>
      </c>
      <c r="H962" s="50">
        <f>VLOOKUP(S955,Hindi!$B$8:$Q$77,5,0)</f>
        <v>0</v>
      </c>
      <c r="I962" s="50">
        <f>VLOOKUP(S955,Hindi!$B$8:$Q$77,6,0)</f>
        <v>0</v>
      </c>
      <c r="J962" s="50">
        <f>VLOOKUP(S955,Hindi!$B$8:$Q$77,7,0)</f>
        <v>0</v>
      </c>
      <c r="K962" s="50">
        <f>VLOOKUP(S955,Hindi!$B$8:$Q$77,8,0)</f>
        <v>0</v>
      </c>
      <c r="L962" s="50">
        <f>VLOOKUP(S955,Hindi!$B$8:$Q$77,9,0)</f>
        <v>0</v>
      </c>
      <c r="M962" s="50">
        <f>VLOOKUP(S955,Hindi!$B$8:$Q$77,10,0)</f>
        <v>0</v>
      </c>
      <c r="N962" s="50">
        <f>VLOOKUP(S955,Hindi!$B$8:$Q$77,11,0)</f>
        <v>0</v>
      </c>
      <c r="O962" s="50">
        <f>VLOOKUP(S955,Hindi!$B$8:$Q$77,12,0)</f>
        <v>0</v>
      </c>
      <c r="P962" s="50">
        <f>VLOOKUP(S955,Hindi!$B$8:$Q$77,13,0)</f>
        <v>0</v>
      </c>
      <c r="Q962" s="50">
        <f>VLOOKUP(S955,Hindi!$B$8:$Q$77,14,0)</f>
        <v>0</v>
      </c>
      <c r="R962" s="79">
        <f>VLOOKUP(S955,Hindi!$B$8:$Q$77,15,0)</f>
        <v>0</v>
      </c>
      <c r="S962" s="50">
        <f>VLOOKUP(S955,Hindi!$B$8:$Q$77,16,0)</f>
        <v>0</v>
      </c>
    </row>
    <row r="963" spans="2:25" ht="27.9" customHeight="1">
      <c r="B963" s="359">
        <v>3</v>
      </c>
      <c r="C963" s="361" t="s">
        <v>4</v>
      </c>
      <c r="D963" s="39" t="s">
        <v>63</v>
      </c>
      <c r="E963" s="80"/>
      <c r="F963" s="78">
        <f>English!D$7</f>
        <v>15</v>
      </c>
      <c r="G963" s="78">
        <f>English!E$7</f>
        <v>15</v>
      </c>
      <c r="H963" s="78">
        <f>English!F$7</f>
        <v>15</v>
      </c>
      <c r="I963" s="78">
        <f>English!G$7</f>
        <v>0</v>
      </c>
      <c r="J963" s="78">
        <f>English!H$7</f>
        <v>15</v>
      </c>
      <c r="K963" s="78">
        <f>English!I$7</f>
        <v>10</v>
      </c>
      <c r="L963" s="78">
        <f>English!J$7</f>
        <v>0</v>
      </c>
      <c r="M963" s="78">
        <f>English!K$7</f>
        <v>70</v>
      </c>
      <c r="N963" s="78">
        <f>English!L$7</f>
        <v>5</v>
      </c>
      <c r="O963" s="78">
        <f>English!M$7</f>
        <v>5</v>
      </c>
      <c r="P963" s="78">
        <f>English!N$7</f>
        <v>20</v>
      </c>
      <c r="Q963" s="78">
        <f>English!O$7</f>
        <v>30</v>
      </c>
      <c r="R963" s="78">
        <f>English!P$7</f>
        <v>100</v>
      </c>
      <c r="S963" s="78">
        <f>English!Q$7</f>
        <v>0</v>
      </c>
    </row>
    <row r="964" spans="2:25" ht="27.9" customHeight="1" thickBot="1">
      <c r="B964" s="360"/>
      <c r="C964" s="362"/>
      <c r="D964" s="40" t="s">
        <v>64</v>
      </c>
      <c r="E964" s="81"/>
      <c r="F964" s="50">
        <f>VLOOKUP(S955,English!$B$8:$Q$77,3,0)</f>
        <v>0</v>
      </c>
      <c r="G964" s="50">
        <f>VLOOKUP(S955,English!$B$8:$Q$77,4,0)</f>
        <v>0</v>
      </c>
      <c r="H964" s="50">
        <f>VLOOKUP(S955,English!$B$8:$Q$77,5,0)</f>
        <v>0</v>
      </c>
      <c r="I964" s="50">
        <f>VLOOKUP(S955,English!$B$8:$Q$77,6,0)</f>
        <v>0</v>
      </c>
      <c r="J964" s="50">
        <f>VLOOKUP(S955,English!$B$8:$Q$77,7,0)</f>
        <v>0</v>
      </c>
      <c r="K964" s="50">
        <f>VLOOKUP(S955,English!$B$8:$Q$77,8,0)</f>
        <v>0</v>
      </c>
      <c r="L964" s="50">
        <f>VLOOKUP(S955,English!$B$8:$Q$77,9,0)</f>
        <v>0</v>
      </c>
      <c r="M964" s="50">
        <f>VLOOKUP(S955,English!$B$8:$Q$77,10,0)</f>
        <v>0</v>
      </c>
      <c r="N964" s="50">
        <f>VLOOKUP(S955,English!$B$8:$Q$77,11,0)</f>
        <v>0</v>
      </c>
      <c r="O964" s="50">
        <f>VLOOKUP(S955,English!$B$8:$Q$77,12,0)</f>
        <v>0</v>
      </c>
      <c r="P964" s="50">
        <f>VLOOKUP(S955,English!$B$8:$Q$77,13,0)</f>
        <v>0</v>
      </c>
      <c r="Q964" s="50">
        <f>VLOOKUP(S955,English!$B$8:$Q$77,14,0)</f>
        <v>0</v>
      </c>
      <c r="R964" s="79">
        <f>VLOOKUP(S955,English!$B$8:$Q$77,15,0)</f>
        <v>0</v>
      </c>
      <c r="S964" s="50">
        <f>VLOOKUP(S955,English!$B$8:$Q$77,16,0)</f>
        <v>0</v>
      </c>
    </row>
    <row r="965" spans="2:25" ht="27.9" customHeight="1">
      <c r="B965" s="359">
        <v>4</v>
      </c>
      <c r="C965" s="361" t="s">
        <v>5</v>
      </c>
      <c r="D965" s="39" t="s">
        <v>63</v>
      </c>
      <c r="E965" s="80"/>
      <c r="F965" s="78">
        <f>Maths!D$7</f>
        <v>15</v>
      </c>
      <c r="G965" s="78">
        <f>Maths!E$7</f>
        <v>15</v>
      </c>
      <c r="H965" s="78">
        <f>Maths!F$7</f>
        <v>15</v>
      </c>
      <c r="I965" s="78">
        <f>Maths!G$7</f>
        <v>0</v>
      </c>
      <c r="J965" s="78">
        <f>Maths!H$7</f>
        <v>15</v>
      </c>
      <c r="K965" s="78">
        <f>Maths!I$7</f>
        <v>10</v>
      </c>
      <c r="L965" s="78">
        <f>Maths!J$7</f>
        <v>0</v>
      </c>
      <c r="M965" s="78">
        <f>Maths!K$7</f>
        <v>70</v>
      </c>
      <c r="N965" s="78">
        <f>Maths!L$7</f>
        <v>5</v>
      </c>
      <c r="O965" s="78">
        <f>Maths!M$7</f>
        <v>5</v>
      </c>
      <c r="P965" s="78">
        <f>Maths!N$7</f>
        <v>20</v>
      </c>
      <c r="Q965" s="78">
        <f>Maths!O$7</f>
        <v>30</v>
      </c>
      <c r="R965" s="78">
        <f>Maths!P$7</f>
        <v>100</v>
      </c>
      <c r="S965" s="78">
        <f>Maths!Q$7</f>
        <v>0</v>
      </c>
    </row>
    <row r="966" spans="2:25" ht="27.9" customHeight="1" thickBot="1">
      <c r="B966" s="360"/>
      <c r="C966" s="362"/>
      <c r="D966" s="40" t="s">
        <v>64</v>
      </c>
      <c r="E966" s="81"/>
      <c r="F966" s="50">
        <f>VLOOKUP(S955,Maths!$B$8:$Q$77,3,0)</f>
        <v>0</v>
      </c>
      <c r="G966" s="50">
        <f>VLOOKUP(S955,Maths!$B$8:$Q$77,4,0)</f>
        <v>0</v>
      </c>
      <c r="H966" s="50">
        <f>VLOOKUP(S955,Maths!$B$8:$Q$77,5,0)</f>
        <v>0</v>
      </c>
      <c r="I966" s="50">
        <f>VLOOKUP(S955,Maths!$B$8:$Q$77,6,0)</f>
        <v>0</v>
      </c>
      <c r="J966" s="50">
        <f>VLOOKUP(S955,Maths!$B$8:$Q$77,7,0)</f>
        <v>0</v>
      </c>
      <c r="K966" s="50">
        <f>VLOOKUP(S955,Maths!$B$8:$Q$77,8,0)</f>
        <v>0</v>
      </c>
      <c r="L966" s="50">
        <f>VLOOKUP(S955,Maths!$B$8:$Q$77,9,0)</f>
        <v>0</v>
      </c>
      <c r="M966" s="50">
        <f>VLOOKUP(S955,Maths!$B$8:$Q$77,10,0)</f>
        <v>0</v>
      </c>
      <c r="N966" s="50">
        <f>VLOOKUP(S955,Maths!$B$8:$Q$77,11,0)</f>
        <v>0</v>
      </c>
      <c r="O966" s="50">
        <f>VLOOKUP(S955,Maths!$B$8:$Q$77,12,0)</f>
        <v>0</v>
      </c>
      <c r="P966" s="50">
        <f>VLOOKUP(S955,Maths!$B$8:$Q$77,13,0)</f>
        <v>0</v>
      </c>
      <c r="Q966" s="50">
        <f>VLOOKUP(S955,Maths!$B$8:$Q$77,14,0)</f>
        <v>0</v>
      </c>
      <c r="R966" s="79">
        <f>VLOOKUP(S955,Maths!$B$8:$Q$77,15,0)</f>
        <v>0</v>
      </c>
      <c r="S966" s="50">
        <f>VLOOKUP(S955,Maths!$B$8:$Q$77,16,0)</f>
        <v>0</v>
      </c>
    </row>
    <row r="967" spans="2:25" ht="27.9" customHeight="1">
      <c r="B967" s="359">
        <v>5</v>
      </c>
      <c r="C967" s="361" t="s">
        <v>6</v>
      </c>
      <c r="D967" s="39" t="s">
        <v>63</v>
      </c>
      <c r="E967" s="80"/>
      <c r="F967" s="78">
        <f>Sci!D$7</f>
        <v>15</v>
      </c>
      <c r="G967" s="78">
        <f>Sci!E$7</f>
        <v>15</v>
      </c>
      <c r="H967" s="78">
        <f>Sci!F$7</f>
        <v>15</v>
      </c>
      <c r="I967" s="78">
        <f>Sci!G$7</f>
        <v>0</v>
      </c>
      <c r="J967" s="78">
        <f>Sci!H$7</f>
        <v>15</v>
      </c>
      <c r="K967" s="78">
        <f>Sci!I$7</f>
        <v>10</v>
      </c>
      <c r="L967" s="78">
        <f>Sci!J$7</f>
        <v>0</v>
      </c>
      <c r="M967" s="78">
        <f>Sci!K$7</f>
        <v>70</v>
      </c>
      <c r="N967" s="78">
        <f>Sci!L$7</f>
        <v>5</v>
      </c>
      <c r="O967" s="78">
        <f>Sci!M$7</f>
        <v>5</v>
      </c>
      <c r="P967" s="78">
        <f>Sci!N$7</f>
        <v>20</v>
      </c>
      <c r="Q967" s="78">
        <f>Sci!O$7</f>
        <v>30</v>
      </c>
      <c r="R967" s="78">
        <f>Sci!P$7</f>
        <v>100</v>
      </c>
      <c r="S967" s="78">
        <f>Sci!Q$7</f>
        <v>0</v>
      </c>
    </row>
    <row r="968" spans="2:25" ht="27.9" customHeight="1" thickBot="1">
      <c r="B968" s="360"/>
      <c r="C968" s="362"/>
      <c r="D968" s="40" t="s">
        <v>64</v>
      </c>
      <c r="E968" s="81"/>
      <c r="F968" s="50">
        <f>VLOOKUP(S955,Sci!$B$8:$Q$77,3,0)</f>
        <v>0</v>
      </c>
      <c r="G968" s="50">
        <f>VLOOKUP(S955,Sci!$B$8:$Q$77,4,0)</f>
        <v>0</v>
      </c>
      <c r="H968" s="50">
        <f>VLOOKUP(S955,Sci!$B$8:$Q$77,5,0)</f>
        <v>0</v>
      </c>
      <c r="I968" s="50">
        <f>VLOOKUP(S955,Sci!$B$8:$Q$77,6,0)</f>
        <v>0</v>
      </c>
      <c r="J968" s="50">
        <f>VLOOKUP(S955,Sci!$B$8:$Q$77,7,0)</f>
        <v>0</v>
      </c>
      <c r="K968" s="50">
        <f>VLOOKUP(S955,Sci!$B$8:$Q$77,8,0)</f>
        <v>0</v>
      </c>
      <c r="L968" s="50">
        <f>VLOOKUP(S955,Sci!$B$8:$Q$77,9,0)</f>
        <v>0</v>
      </c>
      <c r="M968" s="50">
        <f>VLOOKUP(S955,Sci!$B$8:$Q$77,10,0)</f>
        <v>0</v>
      </c>
      <c r="N968" s="50">
        <f>VLOOKUP(S955,Sci!$B$8:$Q$77,11,0)</f>
        <v>0</v>
      </c>
      <c r="O968" s="50">
        <f>VLOOKUP(S955,Sci!$B$8:$Q$77,12,0)</f>
        <v>0</v>
      </c>
      <c r="P968" s="50">
        <f>VLOOKUP(S955,Sci!$B$8:$Q$77,13,0)</f>
        <v>0</v>
      </c>
      <c r="Q968" s="50">
        <f>VLOOKUP(S955,Sci!$B$8:$Q$77,14,0)</f>
        <v>0</v>
      </c>
      <c r="R968" s="79">
        <f>VLOOKUP(S955,Sci!$B$8:$Q$77,15,0)</f>
        <v>0</v>
      </c>
      <c r="S968" s="50">
        <f>VLOOKUP(S955,Sci!$B$8:$Q$77,16,0)</f>
        <v>0</v>
      </c>
      <c r="V968" s="68"/>
      <c r="W968" s="68"/>
      <c r="X968" s="68"/>
      <c r="Y968" s="68"/>
    </row>
    <row r="969" spans="2:25" ht="27.9" customHeight="1">
      <c r="B969" s="359">
        <v>6</v>
      </c>
      <c r="C969" s="361" t="s">
        <v>7</v>
      </c>
      <c r="D969" s="39" t="s">
        <v>63</v>
      </c>
      <c r="E969" s="80"/>
      <c r="F969" s="78">
        <f>Sco!D$7</f>
        <v>15</v>
      </c>
      <c r="G969" s="78">
        <f>Sco!E$7</f>
        <v>15</v>
      </c>
      <c r="H969" s="78">
        <f>Sco!F$7</f>
        <v>15</v>
      </c>
      <c r="I969" s="78">
        <f>Sco!G$7</f>
        <v>0</v>
      </c>
      <c r="J969" s="78">
        <f>Sco!H$7</f>
        <v>15</v>
      </c>
      <c r="K969" s="78">
        <f>Sco!I$7</f>
        <v>10</v>
      </c>
      <c r="L969" s="78">
        <f>Sco!J$7</f>
        <v>0</v>
      </c>
      <c r="M969" s="78">
        <f>Sco!K$7</f>
        <v>70</v>
      </c>
      <c r="N969" s="78">
        <f>Sco!L$7</f>
        <v>5</v>
      </c>
      <c r="O969" s="78">
        <f>Sco!M$7</f>
        <v>5</v>
      </c>
      <c r="P969" s="78">
        <f>Sco!N$7</f>
        <v>20</v>
      </c>
      <c r="Q969" s="78">
        <f>Sco!O$7</f>
        <v>30</v>
      </c>
      <c r="R969" s="78">
        <f>Sco!P$7</f>
        <v>100</v>
      </c>
      <c r="S969" s="78">
        <f>Sco!Q$7</f>
        <v>0</v>
      </c>
      <c r="V969" s="68"/>
      <c r="W969" s="68"/>
      <c r="X969" s="68"/>
      <c r="Y969" s="68"/>
    </row>
    <row r="970" spans="2:25" ht="27.9" customHeight="1" thickBot="1">
      <c r="B970" s="360"/>
      <c r="C970" s="362"/>
      <c r="D970" s="40" t="s">
        <v>64</v>
      </c>
      <c r="E970" s="81"/>
      <c r="F970" s="50">
        <f>VLOOKUP(S955,Sco!$B$8:$Q$77,3,0)</f>
        <v>0</v>
      </c>
      <c r="G970" s="50">
        <f>VLOOKUP(S955,Sco!$B$8:$Q$77,4,0)</f>
        <v>0</v>
      </c>
      <c r="H970" s="50">
        <f>VLOOKUP(S955,Sco!$B$8:$Q$77,5,0)</f>
        <v>0</v>
      </c>
      <c r="I970" s="50">
        <f>VLOOKUP(S955,Sco!$B$8:$Q$77,6,0)</f>
        <v>0</v>
      </c>
      <c r="J970" s="50">
        <f>VLOOKUP(S955,Sco!$B$8:$Q$77,7,0)</f>
        <v>0</v>
      </c>
      <c r="K970" s="50">
        <f>VLOOKUP(S955,Sco!$B$8:$Q$77,8,0)</f>
        <v>0</v>
      </c>
      <c r="L970" s="50">
        <f>VLOOKUP(S955,Sco!$B$8:$Q$77,9,0)</f>
        <v>0</v>
      </c>
      <c r="M970" s="50">
        <f>VLOOKUP(S955,Sco!$B$8:$Q$77,10,0)</f>
        <v>0</v>
      </c>
      <c r="N970" s="50">
        <f>VLOOKUP(S955,Sco!$B$8:$Q$77,11,0)</f>
        <v>0</v>
      </c>
      <c r="O970" s="50">
        <f>VLOOKUP(S955,Sco!$B$8:$Q$77,12,0)</f>
        <v>0</v>
      </c>
      <c r="P970" s="50">
        <f>VLOOKUP(S955,Sco!$B$8:$Q$77,13,0)</f>
        <v>0</v>
      </c>
      <c r="Q970" s="50">
        <f>VLOOKUP(S955,Sco!$B$8:$Q$77,14,0)</f>
        <v>0</v>
      </c>
      <c r="R970" s="79">
        <f>VLOOKUP(S955,Sco!$B$8:$Q$77,15,0)</f>
        <v>0</v>
      </c>
      <c r="S970" s="50">
        <f>VLOOKUP(S955,Sco!$B$8:$Q$77,16,0)</f>
        <v>0</v>
      </c>
      <c r="V970" s="68"/>
      <c r="W970" s="68"/>
      <c r="X970" s="68"/>
      <c r="Y970" s="68"/>
    </row>
    <row r="971" spans="2:25" ht="27.9" customHeight="1">
      <c r="B971" s="359">
        <v>7</v>
      </c>
      <c r="C971" s="361" t="s">
        <v>8</v>
      </c>
      <c r="D971" s="39" t="s">
        <v>63</v>
      </c>
      <c r="E971" s="80"/>
      <c r="F971" s="78">
        <f>Kala!D$7</f>
        <v>20</v>
      </c>
      <c r="G971" s="78">
        <f>Kala!E$7</f>
        <v>40</v>
      </c>
      <c r="H971" s="78">
        <f>Kala!F$7</f>
        <v>20</v>
      </c>
      <c r="I971" s="78">
        <f>Kala!G$7</f>
        <v>0</v>
      </c>
      <c r="J971" s="78">
        <f>Kala!H$7</f>
        <v>0</v>
      </c>
      <c r="K971" s="78">
        <f>Kala!I$7</f>
        <v>20</v>
      </c>
      <c r="L971" s="78">
        <f>Kala!J$7</f>
        <v>0</v>
      </c>
      <c r="M971" s="78">
        <f>Kala!K$7</f>
        <v>100</v>
      </c>
      <c r="N971" s="363"/>
      <c r="O971" s="364"/>
      <c r="P971" s="364"/>
      <c r="Q971" s="365"/>
      <c r="R971" s="82">
        <f t="shared" ref="R971:R976" si="34">M971</f>
        <v>100</v>
      </c>
      <c r="S971" s="83"/>
      <c r="V971" s="68"/>
      <c r="W971" s="68"/>
      <c r="X971" s="68"/>
      <c r="Y971" s="68"/>
    </row>
    <row r="972" spans="2:25" ht="27.9" customHeight="1" thickBot="1">
      <c r="B972" s="360"/>
      <c r="C972" s="362"/>
      <c r="D972" s="40" t="s">
        <v>64</v>
      </c>
      <c r="E972" s="81"/>
      <c r="F972" s="50">
        <f>VLOOKUP(S955,Kala!$B$8:$Q$77,3,0)</f>
        <v>0</v>
      </c>
      <c r="G972" s="50">
        <f>VLOOKUP(S955,Kala!$B$8:$Q$77,4,0)</f>
        <v>0</v>
      </c>
      <c r="H972" s="50">
        <f>VLOOKUP(S955,Kala!$B$8:$Q$77,5,0)</f>
        <v>0</v>
      </c>
      <c r="I972" s="50">
        <f>VLOOKUP(S955,Kala!$B$8:$Q$77,6,0)</f>
        <v>0</v>
      </c>
      <c r="J972" s="50">
        <f>VLOOKUP(S955,Kala!$B$8:$Q$77,7,0)</f>
        <v>0</v>
      </c>
      <c r="K972" s="50">
        <f>VLOOKUP(S955,Kala!$B$8:$Q$77,8,0)</f>
        <v>0</v>
      </c>
      <c r="L972" s="50">
        <f>VLOOKUP(S955,Kala!$B$8:$Q$77,9,0)</f>
        <v>0</v>
      </c>
      <c r="M972" s="50">
        <f>VLOOKUP(S955,Kala!$B$8:$Q$77,10,0)</f>
        <v>0</v>
      </c>
      <c r="N972" s="366"/>
      <c r="O972" s="367"/>
      <c r="P972" s="367"/>
      <c r="Q972" s="368"/>
      <c r="R972" s="84">
        <f t="shared" si="34"/>
        <v>0</v>
      </c>
      <c r="S972" s="85" t="str">
        <f>IF(R972&gt;=91,"अ१",IF(R972&gt;=81,"अ२",IF(R972&gt;=71,"ब१",IF(R972&gt;=61,"ब२",IF(R972&gt;=51,"क१",IF(R972&gt;=41,"क२",IF(R972&gt;=33,"ड",IF(R972&gt;=21,"ई१",IF(R972&gt;=1,"ई२","")))))))))</f>
        <v/>
      </c>
      <c r="V972" s="68"/>
      <c r="W972" s="68"/>
      <c r="X972" s="68"/>
      <c r="Y972" s="68"/>
    </row>
    <row r="973" spans="2:25" ht="27.9" customHeight="1">
      <c r="B973" s="359">
        <v>8</v>
      </c>
      <c r="C973" s="361" t="s">
        <v>9</v>
      </c>
      <c r="D973" s="39" t="s">
        <v>63</v>
      </c>
      <c r="E973" s="80"/>
      <c r="F973" s="78">
        <f>Karya!D$7</f>
        <v>20</v>
      </c>
      <c r="G973" s="78">
        <f>Karya!E$7</f>
        <v>40</v>
      </c>
      <c r="H973" s="78">
        <f>Karya!F$7</f>
        <v>20</v>
      </c>
      <c r="I973" s="78">
        <f>Karya!G$7</f>
        <v>0</v>
      </c>
      <c r="J973" s="78">
        <f>Karya!H$7</f>
        <v>0</v>
      </c>
      <c r="K973" s="78">
        <f>Karya!I$7</f>
        <v>20</v>
      </c>
      <c r="L973" s="78">
        <f>Karya!J$7</f>
        <v>0</v>
      </c>
      <c r="M973" s="78">
        <f>Karya!K$7</f>
        <v>100</v>
      </c>
      <c r="N973" s="363"/>
      <c r="O973" s="364"/>
      <c r="P973" s="364"/>
      <c r="Q973" s="365"/>
      <c r="R973" s="82">
        <f t="shared" si="34"/>
        <v>100</v>
      </c>
      <c r="S973" s="83"/>
      <c r="V973" s="68"/>
      <c r="W973" s="68"/>
      <c r="X973" s="68"/>
      <c r="Y973" s="68"/>
    </row>
    <row r="974" spans="2:25" ht="27.9" customHeight="1" thickBot="1">
      <c r="B974" s="360"/>
      <c r="C974" s="362"/>
      <c r="D974" s="40" t="s">
        <v>64</v>
      </c>
      <c r="E974" s="81"/>
      <c r="F974" s="50">
        <f>VLOOKUP(S955,Karya!$B$8:$Q$77,3,0)</f>
        <v>0</v>
      </c>
      <c r="G974" s="50">
        <f>VLOOKUP(S955,Karya!$B$8:$Q$77,4,0)</f>
        <v>0</v>
      </c>
      <c r="H974" s="50">
        <f>VLOOKUP(S955,Karya!$B$8:$Q$77,5,0)</f>
        <v>0</v>
      </c>
      <c r="I974" s="50">
        <f>VLOOKUP(S955,Karya!$B$8:$Q$77,6,0)</f>
        <v>0</v>
      </c>
      <c r="J974" s="50">
        <f>VLOOKUP(S955,Karya!$B$8:$Q$77,7,0)</f>
        <v>0</v>
      </c>
      <c r="K974" s="50">
        <f>VLOOKUP(S955,Karya!$B$8:$Q$77,8,0)</f>
        <v>0</v>
      </c>
      <c r="L974" s="50">
        <f>VLOOKUP(S955,Karya!$B$8:$Q$77,9,0)</f>
        <v>0</v>
      </c>
      <c r="M974" s="50">
        <f>VLOOKUP(S955,Karya!$B$8:$Q$77,10,0)</f>
        <v>0</v>
      </c>
      <c r="N974" s="366"/>
      <c r="O974" s="367"/>
      <c r="P974" s="367"/>
      <c r="Q974" s="368"/>
      <c r="R974" s="84">
        <f t="shared" si="34"/>
        <v>0</v>
      </c>
      <c r="S974" s="85" t="str">
        <f>IF(R974&gt;=91,"अ१",IF(R974&gt;=81,"अ२",IF(R974&gt;=71,"ब१",IF(R974&gt;=61,"ब२",IF(R974&gt;=51,"क१",IF(R974&gt;=41,"क२",IF(R974&gt;=33,"ड",IF(R974&gt;=21,"ई१",IF(R974&gt;=1,"ई२","")))))))))</f>
        <v/>
      </c>
      <c r="V974" s="68"/>
      <c r="W974" s="68"/>
      <c r="X974" s="68"/>
      <c r="Y974" s="68"/>
    </row>
    <row r="975" spans="2:25" ht="27.9" customHeight="1">
      <c r="B975" s="359">
        <v>9</v>
      </c>
      <c r="C975" s="361" t="s">
        <v>10</v>
      </c>
      <c r="D975" s="39" t="s">
        <v>63</v>
      </c>
      <c r="E975" s="80"/>
      <c r="F975" s="78">
        <f>Shashi!D$7</f>
        <v>20</v>
      </c>
      <c r="G975" s="78">
        <f>Shashi!E$7</f>
        <v>40</v>
      </c>
      <c r="H975" s="78">
        <f>Shashi!F$7</f>
        <v>20</v>
      </c>
      <c r="I975" s="78">
        <f>Shashi!G$7</f>
        <v>0</v>
      </c>
      <c r="J975" s="78">
        <f>Shashi!H$7</f>
        <v>0</v>
      </c>
      <c r="K975" s="78">
        <f>Shashi!I$7</f>
        <v>20</v>
      </c>
      <c r="L975" s="78">
        <f>Shashi!J$7</f>
        <v>0</v>
      </c>
      <c r="M975" s="78">
        <f>Shashi!K$7</f>
        <v>100</v>
      </c>
      <c r="N975" s="363"/>
      <c r="O975" s="364"/>
      <c r="P975" s="364"/>
      <c r="Q975" s="365"/>
      <c r="R975" s="82">
        <f t="shared" si="34"/>
        <v>100</v>
      </c>
      <c r="S975" s="83"/>
      <c r="V975" s="68"/>
      <c r="W975" s="68"/>
      <c r="X975" s="68"/>
      <c r="Y975" s="68"/>
    </row>
    <row r="976" spans="2:25" ht="27.9" customHeight="1" thickBot="1">
      <c r="B976" s="360"/>
      <c r="C976" s="362"/>
      <c r="D976" s="40" t="s">
        <v>64</v>
      </c>
      <c r="E976" s="81"/>
      <c r="F976" s="50">
        <f>VLOOKUP(S955,Shashi!$B$8:$Q$77,3,0)</f>
        <v>0</v>
      </c>
      <c r="G976" s="50">
        <f>VLOOKUP(S955,Shashi!$B$8:$Q$77,4,0)</f>
        <v>0</v>
      </c>
      <c r="H976" s="50">
        <f>VLOOKUP(S955,Shashi!$B$8:$Q$77,5,0)</f>
        <v>0</v>
      </c>
      <c r="I976" s="50">
        <f>VLOOKUP(S955,Shashi!$B$8:$Q$77,6,0)</f>
        <v>0</v>
      </c>
      <c r="J976" s="50">
        <f>VLOOKUP(S955,Shashi!$B$8:$Q$77,7,0)</f>
        <v>0</v>
      </c>
      <c r="K976" s="50">
        <f>VLOOKUP(S955,Shashi!$B$8:$Q$77,8,0)</f>
        <v>0</v>
      </c>
      <c r="L976" s="50">
        <f>VLOOKUP(S955,Shashi!$B$8:$Q$77,9,0)</f>
        <v>0</v>
      </c>
      <c r="M976" s="50">
        <f>VLOOKUP(S955,Shashi!$B$8:$Q$77,10,0)</f>
        <v>0</v>
      </c>
      <c r="N976" s="366"/>
      <c r="O976" s="367"/>
      <c r="P976" s="367"/>
      <c r="Q976" s="368"/>
      <c r="R976" s="84">
        <f t="shared" si="34"/>
        <v>0</v>
      </c>
      <c r="S976" s="85" t="str">
        <f>IF(R976&gt;=91,"अ१",IF(R976&gt;=81,"अ२",IF(R976&gt;=71,"ब१",IF(R976&gt;=61,"ब२",IF(R976&gt;=51,"क१",IF(R976&gt;=41,"क२",IF(R976&gt;=33,"ड",IF(R976&gt;=21,"ई१",IF(R976&gt;=1,"ई२","")))))))))</f>
        <v/>
      </c>
      <c r="V976" s="68"/>
      <c r="W976" s="68"/>
      <c r="X976" s="68"/>
      <c r="Y976" s="68"/>
    </row>
    <row r="977" spans="2:25" ht="27.9" customHeight="1" thickBot="1">
      <c r="B977" s="369"/>
      <c r="C977" s="370"/>
      <c r="D977" s="370"/>
      <c r="E977" s="370"/>
      <c r="F977" s="370"/>
      <c r="G977" s="370"/>
      <c r="H977" s="370"/>
      <c r="I977" s="370"/>
      <c r="J977" s="370"/>
      <c r="K977" s="370"/>
      <c r="L977" s="370"/>
      <c r="M977" s="370"/>
      <c r="N977" s="370"/>
      <c r="O977" s="370"/>
      <c r="P977" s="370"/>
      <c r="Q977" s="370"/>
      <c r="R977" s="370"/>
      <c r="S977" s="371"/>
      <c r="V977" s="68"/>
      <c r="W977" s="68"/>
      <c r="X977" s="68"/>
      <c r="Y977" s="68"/>
    </row>
    <row r="978" spans="2:25" ht="27.9" customHeight="1">
      <c r="B978" s="41"/>
      <c r="C978" s="42"/>
      <c r="D978" s="43"/>
      <c r="N978" s="45"/>
      <c r="O978" s="45"/>
      <c r="P978" s="45"/>
      <c r="Q978" s="45"/>
      <c r="S978" s="46"/>
      <c r="V978" s="68"/>
      <c r="W978" s="68"/>
      <c r="X978" s="68"/>
      <c r="Y978" s="68"/>
    </row>
    <row r="979" spans="2:25" ht="27.9" customHeight="1">
      <c r="B979" s="372" t="s">
        <v>66</v>
      </c>
      <c r="C979" s="373"/>
      <c r="D979" s="373"/>
      <c r="E979" s="373"/>
      <c r="F979" s="373"/>
      <c r="G979" s="374" t="s">
        <v>67</v>
      </c>
      <c r="H979" s="374"/>
      <c r="I979" s="374"/>
      <c r="J979" s="374"/>
      <c r="K979" s="374"/>
      <c r="L979" s="374"/>
      <c r="M979" s="374"/>
      <c r="N979" s="375" t="s">
        <v>68</v>
      </c>
      <c r="O979" s="375"/>
      <c r="P979" s="375"/>
      <c r="Q979" s="375"/>
      <c r="R979" s="375"/>
      <c r="S979" s="376"/>
      <c r="V979" s="68"/>
      <c r="W979" s="68"/>
      <c r="X979" s="68"/>
      <c r="Y979" s="68"/>
    </row>
    <row r="980" spans="2:25" ht="27.9" customHeight="1" thickBot="1">
      <c r="B980" s="377" t="str">
        <f>students!$G$4</f>
        <v xml:space="preserve">श्री. सागर दत्तात्रय शिंदे </v>
      </c>
      <c r="C980" s="378"/>
      <c r="D980" s="378"/>
      <c r="E980" s="378"/>
      <c r="F980" s="378"/>
      <c r="G980" s="379"/>
      <c r="H980" s="379"/>
      <c r="I980" s="379"/>
      <c r="J980" s="379"/>
      <c r="K980" s="379"/>
      <c r="L980" s="379"/>
      <c r="M980" s="379"/>
      <c r="N980" s="380"/>
      <c r="O980" s="380"/>
      <c r="P980" s="380"/>
      <c r="Q980" s="380"/>
      <c r="R980" s="380"/>
      <c r="S980" s="381"/>
      <c r="V980" s="68"/>
      <c r="W980" s="68"/>
      <c r="X980" s="68"/>
      <c r="Y980" s="68"/>
    </row>
    <row r="981" spans="2:25" ht="26.25" customHeight="1">
      <c r="B981" s="402" t="s">
        <v>718</v>
      </c>
      <c r="C981" s="402"/>
      <c r="D981" s="402"/>
      <c r="E981" s="402"/>
      <c r="F981" s="402"/>
      <c r="G981" s="402"/>
      <c r="H981" s="402"/>
      <c r="I981" s="402"/>
      <c r="J981" s="402"/>
      <c r="K981" s="402"/>
      <c r="L981" s="402"/>
      <c r="M981" s="402"/>
      <c r="N981" s="402"/>
      <c r="O981" s="402"/>
      <c r="P981" s="402"/>
      <c r="Q981" s="402"/>
      <c r="R981" s="402"/>
      <c r="S981" s="402"/>
      <c r="V981" s="68"/>
      <c r="W981" s="68"/>
      <c r="X981" s="68"/>
      <c r="Y981" s="68"/>
    </row>
    <row r="982" spans="2:25" ht="24.75" customHeight="1" thickBot="1">
      <c r="B982" s="403" t="s">
        <v>52</v>
      </c>
      <c r="C982" s="403"/>
      <c r="D982" s="403"/>
      <c r="E982" s="404">
        <f>VLOOKUP(S983,students!$B$8:$D$57,3,0)</f>
        <v>0</v>
      </c>
      <c r="F982" s="405"/>
      <c r="G982" s="405"/>
      <c r="H982" s="405"/>
      <c r="I982" s="405"/>
      <c r="J982" s="405"/>
      <c r="K982" s="405"/>
      <c r="L982" s="405"/>
      <c r="M982" s="405"/>
      <c r="N982" s="405"/>
      <c r="O982" s="405"/>
      <c r="P982" s="406" t="s">
        <v>28</v>
      </c>
      <c r="Q982" s="406"/>
      <c r="R982" s="406" t="str">
        <f>students!$M$2</f>
        <v>पहिली</v>
      </c>
      <c r="S982" s="406"/>
      <c r="V982" s="68"/>
      <c r="W982" s="68"/>
      <c r="X982" s="68"/>
      <c r="Y982" s="68"/>
    </row>
    <row r="983" spans="2:25" ht="19.5" customHeight="1" thickBot="1">
      <c r="B983" s="407"/>
      <c r="C983" s="407"/>
      <c r="D983" s="408"/>
      <c r="E983" s="408"/>
      <c r="F983" s="47"/>
      <c r="G983" s="47"/>
      <c r="H983" s="409" t="s">
        <v>33</v>
      </c>
      <c r="I983" s="409"/>
      <c r="J983" s="409"/>
      <c r="K983" s="409"/>
      <c r="L983" s="409"/>
      <c r="M983" s="405">
        <f>[3]students!Y982</f>
        <v>0</v>
      </c>
      <c r="N983" s="405"/>
      <c r="O983" s="405"/>
      <c r="P983" s="406" t="s">
        <v>53</v>
      </c>
      <c r="Q983" s="406"/>
      <c r="R983" s="406"/>
      <c r="S983" s="77">
        <v>36</v>
      </c>
      <c r="V983" s="68"/>
      <c r="W983" s="68"/>
      <c r="X983" s="68"/>
      <c r="Y983" s="68"/>
    </row>
    <row r="984" spans="2:25" ht="21" customHeight="1">
      <c r="B984" s="382" t="s">
        <v>37</v>
      </c>
      <c r="C984" s="361" t="s">
        <v>54</v>
      </c>
      <c r="D984" s="361"/>
      <c r="E984" s="385" t="s">
        <v>55</v>
      </c>
      <c r="F984" s="386"/>
      <c r="G984" s="386"/>
      <c r="H984" s="386"/>
      <c r="I984" s="386"/>
      <c r="J984" s="386"/>
      <c r="K984" s="386"/>
      <c r="L984" s="386"/>
      <c r="M984" s="387"/>
      <c r="N984" s="388" t="s">
        <v>56</v>
      </c>
      <c r="O984" s="389"/>
      <c r="P984" s="389"/>
      <c r="Q984" s="390"/>
      <c r="R984" s="394" t="s">
        <v>69</v>
      </c>
      <c r="S984" s="397" t="s">
        <v>57</v>
      </c>
      <c r="V984" s="68"/>
      <c r="W984" s="68"/>
      <c r="X984" s="68"/>
      <c r="Y984" s="68"/>
    </row>
    <row r="985" spans="2:25" s="1" customFormat="1" ht="73.5" customHeight="1">
      <c r="B985" s="383"/>
      <c r="C985" s="384"/>
      <c r="D985" s="384"/>
      <c r="E985" s="48" t="s">
        <v>58</v>
      </c>
      <c r="F985" s="48" t="s">
        <v>15</v>
      </c>
      <c r="G985" s="48" t="s">
        <v>59</v>
      </c>
      <c r="H985" s="48" t="s">
        <v>17</v>
      </c>
      <c r="I985" s="48" t="s">
        <v>18</v>
      </c>
      <c r="J985" s="48" t="s">
        <v>19</v>
      </c>
      <c r="K985" s="48" t="s">
        <v>20</v>
      </c>
      <c r="L985" s="48" t="s">
        <v>21</v>
      </c>
      <c r="M985" s="49"/>
      <c r="N985" s="391"/>
      <c r="O985" s="392"/>
      <c r="P985" s="392"/>
      <c r="Q985" s="393"/>
      <c r="R985" s="395"/>
      <c r="S985" s="398"/>
      <c r="V985" s="68"/>
      <c r="W985" s="68"/>
      <c r="X985" s="68"/>
      <c r="Y985" s="68"/>
    </row>
    <row r="986" spans="2:25" ht="27.9" customHeight="1" thickBot="1">
      <c r="B986" s="5"/>
      <c r="C986" s="400" t="s">
        <v>60</v>
      </c>
      <c r="D986" s="401"/>
      <c r="E986" s="51">
        <v>1</v>
      </c>
      <c r="F986" s="51">
        <v>2</v>
      </c>
      <c r="G986" s="51">
        <v>3</v>
      </c>
      <c r="H986" s="51">
        <v>4</v>
      </c>
      <c r="I986" s="51">
        <v>5</v>
      </c>
      <c r="J986" s="51">
        <v>6</v>
      </c>
      <c r="K986" s="51">
        <v>7</v>
      </c>
      <c r="L986" s="51">
        <v>8</v>
      </c>
      <c r="M986" s="50" t="s">
        <v>22</v>
      </c>
      <c r="N986" s="50" t="s">
        <v>23</v>
      </c>
      <c r="O986" s="50" t="s">
        <v>61</v>
      </c>
      <c r="P986" s="50" t="s">
        <v>25</v>
      </c>
      <c r="Q986" s="50" t="s">
        <v>62</v>
      </c>
      <c r="R986" s="396"/>
      <c r="S986" s="399"/>
      <c r="V986" s="68"/>
      <c r="W986" s="68"/>
      <c r="X986" s="68"/>
      <c r="Y986" s="68"/>
    </row>
    <row r="987" spans="2:25" ht="27.9" customHeight="1">
      <c r="B987" s="359">
        <v>1</v>
      </c>
      <c r="C987" s="361" t="s">
        <v>2</v>
      </c>
      <c r="D987" s="39" t="s">
        <v>63</v>
      </c>
      <c r="E987" s="80"/>
      <c r="F987" s="78">
        <f>Marathi!D$7</f>
        <v>15</v>
      </c>
      <c r="G987" s="78">
        <f>Marathi!E$7</f>
        <v>15</v>
      </c>
      <c r="H987" s="78">
        <f>Marathi!F$7</f>
        <v>15</v>
      </c>
      <c r="I987" s="78">
        <f>Marathi!G$7</f>
        <v>0</v>
      </c>
      <c r="J987" s="78">
        <f>Marathi!H$7</f>
        <v>15</v>
      </c>
      <c r="K987" s="78">
        <f>Marathi!I$7</f>
        <v>10</v>
      </c>
      <c r="L987" s="78">
        <f>Marathi!J$7</f>
        <v>0</v>
      </c>
      <c r="M987" s="78">
        <f>Marathi!K$7</f>
        <v>70</v>
      </c>
      <c r="N987" s="78">
        <f>Marathi!L$7</f>
        <v>5</v>
      </c>
      <c r="O987" s="78">
        <f>Marathi!M$7</f>
        <v>5</v>
      </c>
      <c r="P987" s="78">
        <f>Marathi!N$7</f>
        <v>20</v>
      </c>
      <c r="Q987" s="78">
        <f>Marathi!O$7</f>
        <v>30</v>
      </c>
      <c r="R987" s="78">
        <f>Marathi!P$7</f>
        <v>100</v>
      </c>
      <c r="S987" s="78">
        <f>Marathi!Q$7</f>
        <v>0</v>
      </c>
      <c r="V987" s="68"/>
      <c r="W987" s="68"/>
      <c r="X987" s="68"/>
      <c r="Y987" s="68"/>
    </row>
    <row r="988" spans="2:25" ht="27.9" customHeight="1" thickBot="1">
      <c r="B988" s="360"/>
      <c r="C988" s="362"/>
      <c r="D988" s="40" t="s">
        <v>64</v>
      </c>
      <c r="E988" s="81"/>
      <c r="F988" s="50">
        <f>VLOOKUP(S983,Marathi!$B$8:$Q$77,3,0)</f>
        <v>0</v>
      </c>
      <c r="G988" s="50">
        <f>VLOOKUP(S983,Marathi!$B$8:$Q$77,4,0)</f>
        <v>0</v>
      </c>
      <c r="H988" s="50">
        <f>VLOOKUP(S983,Marathi!$B$8:$Q$77,5,0)</f>
        <v>0</v>
      </c>
      <c r="I988" s="50">
        <f>VLOOKUP(S983,Marathi!$B$8:$Q$77,6,0)</f>
        <v>0</v>
      </c>
      <c r="J988" s="50">
        <f>VLOOKUP(S983,Marathi!$B$8:$Q$77,7,0)</f>
        <v>0</v>
      </c>
      <c r="K988" s="50">
        <f>VLOOKUP(S983,Marathi!$B$8:$Q$77,8,0)</f>
        <v>0</v>
      </c>
      <c r="L988" s="50">
        <f>VLOOKUP(S983,Marathi!$B$8:$Q$77,9,0)</f>
        <v>0</v>
      </c>
      <c r="M988" s="50">
        <f>VLOOKUP(S983,Marathi!$B$8:$Q$77,10,0)</f>
        <v>0</v>
      </c>
      <c r="N988" s="50">
        <f>VLOOKUP(S983,Marathi!$B$8:$Q$77,11,0)</f>
        <v>0</v>
      </c>
      <c r="O988" s="50">
        <f>VLOOKUP(S983,Marathi!$B$8:$Q$77,12,0)</f>
        <v>0</v>
      </c>
      <c r="P988" s="50">
        <f>VLOOKUP(S983,Marathi!$B$8:$Q$77,13,0)</f>
        <v>0</v>
      </c>
      <c r="Q988" s="50">
        <f>VLOOKUP(S983,Marathi!$B$8:$Q$77,14,0)</f>
        <v>0</v>
      </c>
      <c r="R988" s="79">
        <f>VLOOKUP(S983,Marathi!$B$8:$Q$77,15,0)</f>
        <v>0</v>
      </c>
      <c r="S988" s="79">
        <f>VLOOKUP(S983,Marathi!$B$8:$Q$77,16,0)</f>
        <v>0</v>
      </c>
      <c r="V988" s="68"/>
      <c r="W988" s="68"/>
      <c r="X988" s="68"/>
      <c r="Y988" s="68"/>
    </row>
    <row r="989" spans="2:25" ht="27.9" customHeight="1">
      <c r="B989" s="359">
        <v>2</v>
      </c>
      <c r="C989" s="361" t="s">
        <v>3</v>
      </c>
      <c r="D989" s="39" t="s">
        <v>63</v>
      </c>
      <c r="E989" s="80"/>
      <c r="F989" s="78">
        <f>Hindi!D$7</f>
        <v>15</v>
      </c>
      <c r="G989" s="78">
        <f>Hindi!E$7</f>
        <v>15</v>
      </c>
      <c r="H989" s="78">
        <f>Hindi!F$7</f>
        <v>15</v>
      </c>
      <c r="I989" s="78">
        <f>Hindi!G$7</f>
        <v>0</v>
      </c>
      <c r="J989" s="78">
        <f>Hindi!H$7</f>
        <v>15</v>
      </c>
      <c r="K989" s="78">
        <f>Hindi!I$7</f>
        <v>10</v>
      </c>
      <c r="L989" s="78">
        <f>Hindi!J$7</f>
        <v>0</v>
      </c>
      <c r="M989" s="78">
        <f>Hindi!K$7</f>
        <v>70</v>
      </c>
      <c r="N989" s="78">
        <f>Hindi!L$7</f>
        <v>5</v>
      </c>
      <c r="O989" s="78">
        <f>Hindi!M$7</f>
        <v>5</v>
      </c>
      <c r="P989" s="78">
        <f>Hindi!N$7</f>
        <v>20</v>
      </c>
      <c r="Q989" s="78">
        <f>Hindi!O$7</f>
        <v>30</v>
      </c>
      <c r="R989" s="78">
        <f>Hindi!P$7</f>
        <v>100</v>
      </c>
      <c r="S989" s="78">
        <f>Hindi!Q$7</f>
        <v>0</v>
      </c>
      <c r="V989" s="68"/>
      <c r="W989" s="68"/>
      <c r="X989" s="68"/>
      <c r="Y989" s="68"/>
    </row>
    <row r="990" spans="2:25" ht="27.9" customHeight="1" thickBot="1">
      <c r="B990" s="360"/>
      <c r="C990" s="362"/>
      <c r="D990" s="40" t="s">
        <v>64</v>
      </c>
      <c r="E990" s="81"/>
      <c r="F990" s="50">
        <f>VLOOKUP(S983,Hindi!$B$8:$Q$77,3,0)</f>
        <v>0</v>
      </c>
      <c r="G990" s="50">
        <f>VLOOKUP(S983,Hindi!$B$8:$Q$77,4,0)</f>
        <v>0</v>
      </c>
      <c r="H990" s="50">
        <f>VLOOKUP(S983,Hindi!$B$8:$Q$77,5,0)</f>
        <v>0</v>
      </c>
      <c r="I990" s="50">
        <f>VLOOKUP(S983,Hindi!$B$8:$Q$77,6,0)</f>
        <v>0</v>
      </c>
      <c r="J990" s="50">
        <f>VLOOKUP(S983,Hindi!$B$8:$Q$77,7,0)</f>
        <v>0</v>
      </c>
      <c r="K990" s="50">
        <f>VLOOKUP(S983,Hindi!$B$8:$Q$77,8,0)</f>
        <v>0</v>
      </c>
      <c r="L990" s="50">
        <f>VLOOKUP(S983,Hindi!$B$8:$Q$77,9,0)</f>
        <v>0</v>
      </c>
      <c r="M990" s="50">
        <f>VLOOKUP(S983,Hindi!$B$8:$Q$77,10,0)</f>
        <v>0</v>
      </c>
      <c r="N990" s="50">
        <f>VLOOKUP(S983,Hindi!$B$8:$Q$77,11,0)</f>
        <v>0</v>
      </c>
      <c r="O990" s="50">
        <f>VLOOKUP(S983,Hindi!$B$8:$Q$77,12,0)</f>
        <v>0</v>
      </c>
      <c r="P990" s="50">
        <f>VLOOKUP(S983,Hindi!$B$8:$Q$77,13,0)</f>
        <v>0</v>
      </c>
      <c r="Q990" s="50">
        <f>VLOOKUP(S983,Hindi!$B$8:$Q$77,14,0)</f>
        <v>0</v>
      </c>
      <c r="R990" s="79">
        <f>VLOOKUP(S983,Hindi!$B$8:$Q$77,15,0)</f>
        <v>0</v>
      </c>
      <c r="S990" s="50">
        <f>VLOOKUP(S983,Hindi!$B$8:$Q$77,16,0)</f>
        <v>0</v>
      </c>
      <c r="V990" s="68"/>
      <c r="W990" s="68"/>
      <c r="X990" s="68"/>
      <c r="Y990" s="68"/>
    </row>
    <row r="991" spans="2:25" ht="27.9" customHeight="1">
      <c r="B991" s="359">
        <v>3</v>
      </c>
      <c r="C991" s="361" t="s">
        <v>4</v>
      </c>
      <c r="D991" s="39" t="s">
        <v>63</v>
      </c>
      <c r="E991" s="80"/>
      <c r="F991" s="78">
        <f>English!D$7</f>
        <v>15</v>
      </c>
      <c r="G991" s="78">
        <f>English!E$7</f>
        <v>15</v>
      </c>
      <c r="H991" s="78">
        <f>English!F$7</f>
        <v>15</v>
      </c>
      <c r="I991" s="78">
        <f>English!G$7</f>
        <v>0</v>
      </c>
      <c r="J991" s="78">
        <f>English!H$7</f>
        <v>15</v>
      </c>
      <c r="K991" s="78">
        <f>English!I$7</f>
        <v>10</v>
      </c>
      <c r="L991" s="78">
        <f>English!J$7</f>
        <v>0</v>
      </c>
      <c r="M991" s="78">
        <f>English!K$7</f>
        <v>70</v>
      </c>
      <c r="N991" s="78">
        <f>English!L$7</f>
        <v>5</v>
      </c>
      <c r="O991" s="78">
        <f>English!M$7</f>
        <v>5</v>
      </c>
      <c r="P991" s="78">
        <f>English!N$7</f>
        <v>20</v>
      </c>
      <c r="Q991" s="78">
        <f>English!O$7</f>
        <v>30</v>
      </c>
      <c r="R991" s="78">
        <f>English!P$7</f>
        <v>100</v>
      </c>
      <c r="S991" s="78">
        <f>English!Q$7</f>
        <v>0</v>
      </c>
      <c r="V991" s="68"/>
      <c r="W991" s="68"/>
      <c r="X991" s="68"/>
      <c r="Y991" s="68"/>
    </row>
    <row r="992" spans="2:25" ht="27.9" customHeight="1" thickBot="1">
      <c r="B992" s="360"/>
      <c r="C992" s="362"/>
      <c r="D992" s="40" t="s">
        <v>64</v>
      </c>
      <c r="E992" s="81"/>
      <c r="F992" s="50">
        <f>VLOOKUP(S983,English!$B$8:$Q$77,3,0)</f>
        <v>0</v>
      </c>
      <c r="G992" s="50">
        <f>VLOOKUP(S983,English!$B$8:$Q$77,4,0)</f>
        <v>0</v>
      </c>
      <c r="H992" s="50">
        <f>VLOOKUP(S983,English!$B$8:$Q$77,5,0)</f>
        <v>0</v>
      </c>
      <c r="I992" s="50">
        <f>VLOOKUP(S983,English!$B$8:$Q$77,6,0)</f>
        <v>0</v>
      </c>
      <c r="J992" s="50">
        <f>VLOOKUP(S983,English!$B$8:$Q$77,7,0)</f>
        <v>0</v>
      </c>
      <c r="K992" s="50">
        <f>VLOOKUP(S983,English!$B$8:$Q$77,8,0)</f>
        <v>0</v>
      </c>
      <c r="L992" s="50">
        <f>VLOOKUP(S983,English!$B$8:$Q$77,9,0)</f>
        <v>0</v>
      </c>
      <c r="M992" s="50">
        <f>VLOOKUP(S983,English!$B$8:$Q$77,10,0)</f>
        <v>0</v>
      </c>
      <c r="N992" s="50">
        <f>VLOOKUP(S983,English!$B$8:$Q$77,11,0)</f>
        <v>0</v>
      </c>
      <c r="O992" s="50">
        <f>VLOOKUP(S983,English!$B$8:$Q$77,12,0)</f>
        <v>0</v>
      </c>
      <c r="P992" s="50">
        <f>VLOOKUP(S983,English!$B$8:$Q$77,13,0)</f>
        <v>0</v>
      </c>
      <c r="Q992" s="50">
        <f>VLOOKUP(S983,English!$B$8:$Q$77,14,0)</f>
        <v>0</v>
      </c>
      <c r="R992" s="79">
        <f>VLOOKUP(S983,English!$B$8:$Q$77,15,0)</f>
        <v>0</v>
      </c>
      <c r="S992" s="50">
        <f>VLOOKUP(S983,English!$B$8:$Q$77,16,0)</f>
        <v>0</v>
      </c>
      <c r="V992" s="68"/>
      <c r="W992" s="68"/>
      <c r="X992" s="68"/>
      <c r="Y992" s="68"/>
    </row>
    <row r="993" spans="2:25" ht="27.9" customHeight="1">
      <c r="B993" s="359">
        <v>4</v>
      </c>
      <c r="C993" s="361" t="s">
        <v>5</v>
      </c>
      <c r="D993" s="39" t="s">
        <v>63</v>
      </c>
      <c r="E993" s="80"/>
      <c r="F993" s="78">
        <f>Maths!D$7</f>
        <v>15</v>
      </c>
      <c r="G993" s="78">
        <f>Maths!E$7</f>
        <v>15</v>
      </c>
      <c r="H993" s="78">
        <f>Maths!F$7</f>
        <v>15</v>
      </c>
      <c r="I993" s="78">
        <f>Maths!G$7</f>
        <v>0</v>
      </c>
      <c r="J993" s="78">
        <f>Maths!H$7</f>
        <v>15</v>
      </c>
      <c r="K993" s="78">
        <f>Maths!I$7</f>
        <v>10</v>
      </c>
      <c r="L993" s="78">
        <f>Maths!J$7</f>
        <v>0</v>
      </c>
      <c r="M993" s="78">
        <f>Maths!K$7</f>
        <v>70</v>
      </c>
      <c r="N993" s="78">
        <f>Maths!L$7</f>
        <v>5</v>
      </c>
      <c r="O993" s="78">
        <f>Maths!M$7</f>
        <v>5</v>
      </c>
      <c r="P993" s="78">
        <f>Maths!N$7</f>
        <v>20</v>
      </c>
      <c r="Q993" s="78">
        <f>Maths!O$7</f>
        <v>30</v>
      </c>
      <c r="R993" s="78">
        <f>Maths!P$7</f>
        <v>100</v>
      </c>
      <c r="S993" s="78">
        <f>Maths!Q$7</f>
        <v>0</v>
      </c>
    </row>
    <row r="994" spans="2:25" ht="27.9" customHeight="1" thickBot="1">
      <c r="B994" s="360"/>
      <c r="C994" s="362"/>
      <c r="D994" s="40" t="s">
        <v>64</v>
      </c>
      <c r="E994" s="81"/>
      <c r="F994" s="50">
        <f>VLOOKUP(S983,Maths!$B$8:$Q$77,3,0)</f>
        <v>0</v>
      </c>
      <c r="G994" s="50">
        <f>VLOOKUP(S983,Maths!$B$8:$Q$77,4,0)</f>
        <v>0</v>
      </c>
      <c r="H994" s="50">
        <f>VLOOKUP(S983,Maths!$B$8:$Q$77,5,0)</f>
        <v>0</v>
      </c>
      <c r="I994" s="50">
        <f>VLOOKUP(S983,Maths!$B$8:$Q$77,6,0)</f>
        <v>0</v>
      </c>
      <c r="J994" s="50">
        <f>VLOOKUP(S983,Maths!$B$8:$Q$77,7,0)</f>
        <v>0</v>
      </c>
      <c r="K994" s="50">
        <f>VLOOKUP(S983,Maths!$B$8:$Q$77,8,0)</f>
        <v>0</v>
      </c>
      <c r="L994" s="50">
        <f>VLOOKUP(S983,Maths!$B$8:$Q$77,9,0)</f>
        <v>0</v>
      </c>
      <c r="M994" s="50">
        <f>VLOOKUP(S983,Maths!$B$8:$Q$77,10,0)</f>
        <v>0</v>
      </c>
      <c r="N994" s="50">
        <f>VLOOKUP(S983,Maths!$B$8:$Q$77,11,0)</f>
        <v>0</v>
      </c>
      <c r="O994" s="50">
        <f>VLOOKUP(S983,Maths!$B$8:$Q$77,12,0)</f>
        <v>0</v>
      </c>
      <c r="P994" s="50">
        <f>VLOOKUP(S983,Maths!$B$8:$Q$77,13,0)</f>
        <v>0</v>
      </c>
      <c r="Q994" s="50">
        <f>VLOOKUP(S983,Maths!$B$8:$Q$77,14,0)</f>
        <v>0</v>
      </c>
      <c r="R994" s="79">
        <f>VLOOKUP(S983,Maths!$B$8:$Q$77,15,0)</f>
        <v>0</v>
      </c>
      <c r="S994" s="50">
        <f>VLOOKUP(S983,Maths!$B$8:$Q$77,16,0)</f>
        <v>0</v>
      </c>
    </row>
    <row r="995" spans="2:25" ht="27.9" customHeight="1">
      <c r="B995" s="359">
        <v>5</v>
      </c>
      <c r="C995" s="361" t="s">
        <v>6</v>
      </c>
      <c r="D995" s="39" t="s">
        <v>63</v>
      </c>
      <c r="E995" s="80"/>
      <c r="F995" s="78">
        <f>Sci!D$7</f>
        <v>15</v>
      </c>
      <c r="G995" s="78">
        <f>Sci!E$7</f>
        <v>15</v>
      </c>
      <c r="H995" s="78">
        <f>Sci!F$7</f>
        <v>15</v>
      </c>
      <c r="I995" s="78">
        <f>Sci!G$7</f>
        <v>0</v>
      </c>
      <c r="J995" s="78">
        <f>Sci!H$7</f>
        <v>15</v>
      </c>
      <c r="K995" s="78">
        <f>Sci!I$7</f>
        <v>10</v>
      </c>
      <c r="L995" s="78">
        <f>Sci!J$7</f>
        <v>0</v>
      </c>
      <c r="M995" s="78">
        <f>Sci!K$7</f>
        <v>70</v>
      </c>
      <c r="N995" s="78">
        <f>Sci!L$7</f>
        <v>5</v>
      </c>
      <c r="O995" s="78">
        <f>Sci!M$7</f>
        <v>5</v>
      </c>
      <c r="P995" s="78">
        <f>Sci!N$7</f>
        <v>20</v>
      </c>
      <c r="Q995" s="78">
        <f>Sci!O$7</f>
        <v>30</v>
      </c>
      <c r="R995" s="78">
        <f>Sci!P$7</f>
        <v>100</v>
      </c>
      <c r="S995" s="78">
        <f>Sci!Q$7</f>
        <v>0</v>
      </c>
    </row>
    <row r="996" spans="2:25" ht="27.9" customHeight="1" thickBot="1">
      <c r="B996" s="360"/>
      <c r="C996" s="362"/>
      <c r="D996" s="40" t="s">
        <v>64</v>
      </c>
      <c r="E996" s="81"/>
      <c r="F996" s="50">
        <f>VLOOKUP(S983,Sci!$B$8:$Q$77,3,0)</f>
        <v>0</v>
      </c>
      <c r="G996" s="50">
        <f>VLOOKUP(S983,Sci!$B$8:$Q$77,4,0)</f>
        <v>0</v>
      </c>
      <c r="H996" s="50">
        <f>VLOOKUP(S983,Sci!$B$8:$Q$77,5,0)</f>
        <v>0</v>
      </c>
      <c r="I996" s="50">
        <f>VLOOKUP(S983,Sci!$B$8:$Q$77,6,0)</f>
        <v>0</v>
      </c>
      <c r="J996" s="50">
        <f>VLOOKUP(S983,Sci!$B$8:$Q$77,7,0)</f>
        <v>0</v>
      </c>
      <c r="K996" s="50">
        <f>VLOOKUP(S983,Sci!$B$8:$Q$77,8,0)</f>
        <v>0</v>
      </c>
      <c r="L996" s="50">
        <f>VLOOKUP(S983,Sci!$B$8:$Q$77,9,0)</f>
        <v>0</v>
      </c>
      <c r="M996" s="50">
        <f>VLOOKUP(S983,Sci!$B$8:$Q$77,10,0)</f>
        <v>0</v>
      </c>
      <c r="N996" s="50">
        <f>VLOOKUP(S983,Sci!$B$8:$Q$77,11,0)</f>
        <v>0</v>
      </c>
      <c r="O996" s="50">
        <f>VLOOKUP(S983,Sci!$B$8:$Q$77,12,0)</f>
        <v>0</v>
      </c>
      <c r="P996" s="50">
        <f>VLOOKUP(S983,Sci!$B$8:$Q$77,13,0)</f>
        <v>0</v>
      </c>
      <c r="Q996" s="50">
        <f>VLOOKUP(S983,Sci!$B$8:$Q$77,14,0)</f>
        <v>0</v>
      </c>
      <c r="R996" s="79">
        <f>VLOOKUP(S983,Sci!$B$8:$Q$77,15,0)</f>
        <v>0</v>
      </c>
      <c r="S996" s="50">
        <f>VLOOKUP(S983,Sci!$B$8:$Q$77,16,0)</f>
        <v>0</v>
      </c>
    </row>
    <row r="997" spans="2:25" ht="27.9" customHeight="1">
      <c r="B997" s="359">
        <v>6</v>
      </c>
      <c r="C997" s="361" t="s">
        <v>7</v>
      </c>
      <c r="D997" s="39" t="s">
        <v>63</v>
      </c>
      <c r="E997" s="80"/>
      <c r="F997" s="78">
        <f>Sco!D$7</f>
        <v>15</v>
      </c>
      <c r="G997" s="78">
        <f>Sco!E$7</f>
        <v>15</v>
      </c>
      <c r="H997" s="78">
        <f>Sco!F$7</f>
        <v>15</v>
      </c>
      <c r="I997" s="78">
        <f>Sco!G$7</f>
        <v>0</v>
      </c>
      <c r="J997" s="78">
        <f>Sco!H$7</f>
        <v>15</v>
      </c>
      <c r="K997" s="78">
        <f>Sco!I$7</f>
        <v>10</v>
      </c>
      <c r="L997" s="78">
        <f>Sco!J$7</f>
        <v>0</v>
      </c>
      <c r="M997" s="78">
        <f>Sco!K$7</f>
        <v>70</v>
      </c>
      <c r="N997" s="78">
        <f>Sco!L$7</f>
        <v>5</v>
      </c>
      <c r="O997" s="78">
        <f>Sco!M$7</f>
        <v>5</v>
      </c>
      <c r="P997" s="78">
        <f>Sco!N$7</f>
        <v>20</v>
      </c>
      <c r="Q997" s="78">
        <f>Sco!O$7</f>
        <v>30</v>
      </c>
      <c r="R997" s="78">
        <f>Sco!P$7</f>
        <v>100</v>
      </c>
      <c r="S997" s="78">
        <f>Sco!Q$7</f>
        <v>0</v>
      </c>
    </row>
    <row r="998" spans="2:25" ht="27.9" customHeight="1" thickBot="1">
      <c r="B998" s="360"/>
      <c r="C998" s="362"/>
      <c r="D998" s="40" t="s">
        <v>64</v>
      </c>
      <c r="E998" s="81"/>
      <c r="F998" s="50">
        <f>VLOOKUP(S983,Sco!$B$8:$Q$77,3,0)</f>
        <v>0</v>
      </c>
      <c r="G998" s="50">
        <f>VLOOKUP(S983,Sco!$B$8:$Q$77,4,0)</f>
        <v>0</v>
      </c>
      <c r="H998" s="50">
        <f>VLOOKUP(S983,Sco!$B$8:$Q$77,5,0)</f>
        <v>0</v>
      </c>
      <c r="I998" s="50">
        <f>VLOOKUP(S983,Sco!$B$8:$Q$77,6,0)</f>
        <v>0</v>
      </c>
      <c r="J998" s="50">
        <f>VLOOKUP(S983,Sco!$B$8:$Q$77,7,0)</f>
        <v>0</v>
      </c>
      <c r="K998" s="50">
        <f>VLOOKUP(S983,Sco!$B$8:$Q$77,8,0)</f>
        <v>0</v>
      </c>
      <c r="L998" s="50">
        <f>VLOOKUP(S983,Sco!$B$8:$Q$77,9,0)</f>
        <v>0</v>
      </c>
      <c r="M998" s="50">
        <f>VLOOKUP(S983,Sco!$B$8:$Q$77,10,0)</f>
        <v>0</v>
      </c>
      <c r="N998" s="50">
        <f>VLOOKUP(S983,Sco!$B$8:$Q$77,11,0)</f>
        <v>0</v>
      </c>
      <c r="O998" s="50">
        <f>VLOOKUP(S983,Sco!$B$8:$Q$77,12,0)</f>
        <v>0</v>
      </c>
      <c r="P998" s="50">
        <f>VLOOKUP(S983,Sco!$B$8:$Q$77,13,0)</f>
        <v>0</v>
      </c>
      <c r="Q998" s="50">
        <f>VLOOKUP(S983,Sco!$B$8:$Q$77,14,0)</f>
        <v>0</v>
      </c>
      <c r="R998" s="79">
        <f>VLOOKUP(S983,Sco!$B$8:$Q$77,15,0)</f>
        <v>0</v>
      </c>
      <c r="S998" s="50">
        <f>VLOOKUP(S983,Sco!$B$8:$Q$77,16,0)</f>
        <v>0</v>
      </c>
    </row>
    <row r="999" spans="2:25" ht="27.9" customHeight="1">
      <c r="B999" s="359">
        <v>7</v>
      </c>
      <c r="C999" s="361" t="s">
        <v>8</v>
      </c>
      <c r="D999" s="39" t="s">
        <v>63</v>
      </c>
      <c r="E999" s="80"/>
      <c r="F999" s="78">
        <f>Kala!D$7</f>
        <v>20</v>
      </c>
      <c r="G999" s="78">
        <f>Kala!E$7</f>
        <v>40</v>
      </c>
      <c r="H999" s="78">
        <f>Kala!F$7</f>
        <v>20</v>
      </c>
      <c r="I999" s="78">
        <f>Kala!G$7</f>
        <v>0</v>
      </c>
      <c r="J999" s="78">
        <f>Kala!H$7</f>
        <v>0</v>
      </c>
      <c r="K999" s="78">
        <f>Kala!I$7</f>
        <v>20</v>
      </c>
      <c r="L999" s="78">
        <f>Kala!J$7</f>
        <v>0</v>
      </c>
      <c r="M999" s="78">
        <f>Kala!K$7</f>
        <v>100</v>
      </c>
      <c r="N999" s="363"/>
      <c r="O999" s="364"/>
      <c r="P999" s="364"/>
      <c r="Q999" s="365"/>
      <c r="R999" s="82">
        <f t="shared" ref="R999:R1004" si="35">M999</f>
        <v>100</v>
      </c>
      <c r="S999" s="83"/>
      <c r="V999" s="68"/>
      <c r="W999" s="68"/>
      <c r="X999" s="68"/>
      <c r="Y999" s="68"/>
    </row>
    <row r="1000" spans="2:25" ht="27.9" customHeight="1" thickBot="1">
      <c r="B1000" s="360"/>
      <c r="C1000" s="362"/>
      <c r="D1000" s="40" t="s">
        <v>64</v>
      </c>
      <c r="E1000" s="81"/>
      <c r="F1000" s="50">
        <f>VLOOKUP(S983,Kala!$B$8:$Q$77,3,0)</f>
        <v>0</v>
      </c>
      <c r="G1000" s="50">
        <f>VLOOKUP(S983,Kala!$B$8:$Q$77,4,0)</f>
        <v>0</v>
      </c>
      <c r="H1000" s="50">
        <f>VLOOKUP(S983,Kala!$B$8:$Q$77,5,0)</f>
        <v>0</v>
      </c>
      <c r="I1000" s="50">
        <f>VLOOKUP(S983,Kala!$B$8:$Q$77,6,0)</f>
        <v>0</v>
      </c>
      <c r="J1000" s="50">
        <f>VLOOKUP(S983,Kala!$B$8:$Q$77,7,0)</f>
        <v>0</v>
      </c>
      <c r="K1000" s="50">
        <f>VLOOKUP(S983,Kala!$B$8:$Q$77,8,0)</f>
        <v>0</v>
      </c>
      <c r="L1000" s="50">
        <f>VLOOKUP(S983,Kala!$B$8:$Q$77,9,0)</f>
        <v>0</v>
      </c>
      <c r="M1000" s="50">
        <f>VLOOKUP(S983,Kala!$B$8:$Q$77,10,0)</f>
        <v>0</v>
      </c>
      <c r="N1000" s="366"/>
      <c r="O1000" s="367"/>
      <c r="P1000" s="367"/>
      <c r="Q1000" s="368"/>
      <c r="R1000" s="84">
        <f t="shared" si="35"/>
        <v>0</v>
      </c>
      <c r="S1000" s="85" t="str">
        <f>IF(R1000&gt;=91,"अ१",IF(R1000&gt;=81,"अ२",IF(R1000&gt;=71,"ब१",IF(R1000&gt;=61,"ब२",IF(R1000&gt;=51,"क१",IF(R1000&gt;=41,"क२",IF(R1000&gt;=33,"ड",IF(R1000&gt;=21,"ई१",IF(R1000&gt;=1,"ई२","")))))))))</f>
        <v/>
      </c>
      <c r="V1000" s="68"/>
      <c r="W1000" s="68"/>
      <c r="X1000" s="68"/>
      <c r="Y1000" s="68"/>
    </row>
    <row r="1001" spans="2:25" ht="27.9" customHeight="1">
      <c r="B1001" s="359">
        <v>8</v>
      </c>
      <c r="C1001" s="361" t="s">
        <v>9</v>
      </c>
      <c r="D1001" s="39" t="s">
        <v>63</v>
      </c>
      <c r="E1001" s="80"/>
      <c r="F1001" s="78">
        <f>Karya!D$7</f>
        <v>20</v>
      </c>
      <c r="G1001" s="78">
        <f>Karya!E$7</f>
        <v>40</v>
      </c>
      <c r="H1001" s="78">
        <f>Karya!F$7</f>
        <v>20</v>
      </c>
      <c r="I1001" s="78">
        <f>Karya!G$7</f>
        <v>0</v>
      </c>
      <c r="J1001" s="78">
        <f>Karya!H$7</f>
        <v>0</v>
      </c>
      <c r="K1001" s="78">
        <f>Karya!I$7</f>
        <v>20</v>
      </c>
      <c r="L1001" s="78">
        <f>Karya!J$7</f>
        <v>0</v>
      </c>
      <c r="M1001" s="78">
        <f>Karya!K$7</f>
        <v>100</v>
      </c>
      <c r="N1001" s="363"/>
      <c r="O1001" s="364"/>
      <c r="P1001" s="364"/>
      <c r="Q1001" s="365"/>
      <c r="R1001" s="82">
        <f t="shared" si="35"/>
        <v>100</v>
      </c>
      <c r="S1001" s="83"/>
      <c r="V1001" s="68"/>
      <c r="W1001" s="68"/>
      <c r="X1001" s="68"/>
      <c r="Y1001" s="68"/>
    </row>
    <row r="1002" spans="2:25" ht="27.9" customHeight="1" thickBot="1">
      <c r="B1002" s="360"/>
      <c r="C1002" s="362"/>
      <c r="D1002" s="40" t="s">
        <v>64</v>
      </c>
      <c r="E1002" s="81"/>
      <c r="F1002" s="50">
        <f>VLOOKUP(S983,Karya!$B$8:$Q$77,3,0)</f>
        <v>0</v>
      </c>
      <c r="G1002" s="50">
        <f>VLOOKUP(S983,Karya!$B$8:$Q$77,4,0)</f>
        <v>0</v>
      </c>
      <c r="H1002" s="50">
        <f>VLOOKUP(S983,Karya!$B$8:$Q$77,5,0)</f>
        <v>0</v>
      </c>
      <c r="I1002" s="50">
        <f>VLOOKUP(S983,Karya!$B$8:$Q$77,6,0)</f>
        <v>0</v>
      </c>
      <c r="J1002" s="50">
        <f>VLOOKUP(S983,Karya!$B$8:$Q$77,7,0)</f>
        <v>0</v>
      </c>
      <c r="K1002" s="50">
        <f>VLOOKUP(S983,Karya!$B$8:$Q$77,8,0)</f>
        <v>0</v>
      </c>
      <c r="L1002" s="50">
        <f>VLOOKUP(S983,Karya!$B$8:$Q$77,9,0)</f>
        <v>0</v>
      </c>
      <c r="M1002" s="50">
        <f>VLOOKUP(S983,Karya!$B$8:$Q$77,10,0)</f>
        <v>0</v>
      </c>
      <c r="N1002" s="366"/>
      <c r="O1002" s="367"/>
      <c r="P1002" s="367"/>
      <c r="Q1002" s="368"/>
      <c r="R1002" s="84">
        <f t="shared" si="35"/>
        <v>0</v>
      </c>
      <c r="S1002" s="85" t="str">
        <f>IF(R1002&gt;=91,"अ१",IF(R1002&gt;=81,"अ२",IF(R1002&gt;=71,"ब१",IF(R1002&gt;=61,"ब२",IF(R1002&gt;=51,"क१",IF(R1002&gt;=41,"क२",IF(R1002&gt;=33,"ड",IF(R1002&gt;=21,"ई१",IF(R1002&gt;=1,"ई२","")))))))))</f>
        <v/>
      </c>
      <c r="V1002" s="68"/>
      <c r="W1002" s="68"/>
      <c r="X1002" s="68"/>
      <c r="Y1002" s="68"/>
    </row>
    <row r="1003" spans="2:25" ht="27.9" customHeight="1">
      <c r="B1003" s="359">
        <v>9</v>
      </c>
      <c r="C1003" s="361" t="s">
        <v>10</v>
      </c>
      <c r="D1003" s="39" t="s">
        <v>63</v>
      </c>
      <c r="E1003" s="80"/>
      <c r="F1003" s="78">
        <f>Shashi!D$7</f>
        <v>20</v>
      </c>
      <c r="G1003" s="78">
        <f>Shashi!E$7</f>
        <v>40</v>
      </c>
      <c r="H1003" s="78">
        <f>Shashi!F$7</f>
        <v>20</v>
      </c>
      <c r="I1003" s="78">
        <f>Shashi!G$7</f>
        <v>0</v>
      </c>
      <c r="J1003" s="78">
        <f>Shashi!H$7</f>
        <v>0</v>
      </c>
      <c r="K1003" s="78">
        <f>Shashi!I$7</f>
        <v>20</v>
      </c>
      <c r="L1003" s="78">
        <f>Shashi!J$7</f>
        <v>0</v>
      </c>
      <c r="M1003" s="78">
        <f>Shashi!K$7</f>
        <v>100</v>
      </c>
      <c r="N1003" s="363"/>
      <c r="O1003" s="364"/>
      <c r="P1003" s="364"/>
      <c r="Q1003" s="365"/>
      <c r="R1003" s="82">
        <f t="shared" si="35"/>
        <v>100</v>
      </c>
      <c r="S1003" s="83"/>
      <c r="V1003" s="68"/>
      <c r="W1003" s="68"/>
      <c r="X1003" s="68"/>
      <c r="Y1003" s="68"/>
    </row>
    <row r="1004" spans="2:25" ht="27.9" customHeight="1" thickBot="1">
      <c r="B1004" s="360"/>
      <c r="C1004" s="362"/>
      <c r="D1004" s="40" t="s">
        <v>64</v>
      </c>
      <c r="E1004" s="81"/>
      <c r="F1004" s="50">
        <f>VLOOKUP(S983,Shashi!$B$8:$Q$77,3,0)</f>
        <v>0</v>
      </c>
      <c r="G1004" s="50">
        <f>VLOOKUP(S983,Shashi!$B$8:$Q$77,4,0)</f>
        <v>0</v>
      </c>
      <c r="H1004" s="50">
        <f>VLOOKUP(S983,Shashi!$B$8:$Q$77,5,0)</f>
        <v>0</v>
      </c>
      <c r="I1004" s="50">
        <f>VLOOKUP(S983,Shashi!$B$8:$Q$77,6,0)</f>
        <v>0</v>
      </c>
      <c r="J1004" s="50">
        <f>VLOOKUP(S983,Shashi!$B$8:$Q$77,7,0)</f>
        <v>0</v>
      </c>
      <c r="K1004" s="50">
        <f>VLOOKUP(S983,Shashi!$B$8:$Q$77,8,0)</f>
        <v>0</v>
      </c>
      <c r="L1004" s="50">
        <f>VLOOKUP(S983,Shashi!$B$8:$Q$77,9,0)</f>
        <v>0</v>
      </c>
      <c r="M1004" s="50">
        <f>VLOOKUP(S983,Shashi!$B$8:$Q$77,10,0)</f>
        <v>0</v>
      </c>
      <c r="N1004" s="366"/>
      <c r="O1004" s="367"/>
      <c r="P1004" s="367"/>
      <c r="Q1004" s="368"/>
      <c r="R1004" s="84">
        <f t="shared" si="35"/>
        <v>0</v>
      </c>
      <c r="S1004" s="85" t="str">
        <f>IF(R1004&gt;=91,"अ१",IF(R1004&gt;=81,"अ२",IF(R1004&gt;=71,"ब१",IF(R1004&gt;=61,"ब२",IF(R1004&gt;=51,"क१",IF(R1004&gt;=41,"क२",IF(R1004&gt;=33,"ड",IF(R1004&gt;=21,"ई१",IF(R1004&gt;=1,"ई२","")))))))))</f>
        <v/>
      </c>
      <c r="V1004" s="68"/>
      <c r="W1004" s="68"/>
      <c r="X1004" s="68"/>
      <c r="Y1004" s="68"/>
    </row>
    <row r="1005" spans="2:25" ht="27.9" customHeight="1" thickBot="1">
      <c r="B1005" s="369"/>
      <c r="C1005" s="370"/>
      <c r="D1005" s="370"/>
      <c r="E1005" s="370"/>
      <c r="F1005" s="370"/>
      <c r="G1005" s="370"/>
      <c r="H1005" s="370"/>
      <c r="I1005" s="370"/>
      <c r="J1005" s="370"/>
      <c r="K1005" s="370"/>
      <c r="L1005" s="370"/>
      <c r="M1005" s="370"/>
      <c r="N1005" s="370"/>
      <c r="O1005" s="370"/>
      <c r="P1005" s="370"/>
      <c r="Q1005" s="370"/>
      <c r="R1005" s="370"/>
      <c r="S1005" s="371"/>
      <c r="V1005" s="68"/>
      <c r="W1005" s="68"/>
      <c r="X1005" s="68"/>
      <c r="Y1005" s="68"/>
    </row>
    <row r="1006" spans="2:25" ht="27.9" customHeight="1">
      <c r="B1006" s="41"/>
      <c r="C1006" s="42"/>
      <c r="D1006" s="43"/>
      <c r="N1006" s="45"/>
      <c r="O1006" s="45"/>
      <c r="P1006" s="45"/>
      <c r="Q1006" s="45"/>
      <c r="S1006" s="46"/>
      <c r="V1006" s="68"/>
      <c r="W1006" s="68"/>
      <c r="X1006" s="68"/>
      <c r="Y1006" s="68"/>
    </row>
    <row r="1007" spans="2:25" ht="27.9" customHeight="1">
      <c r="B1007" s="372" t="s">
        <v>66</v>
      </c>
      <c r="C1007" s="373"/>
      <c r="D1007" s="373"/>
      <c r="E1007" s="373"/>
      <c r="F1007" s="373"/>
      <c r="G1007" s="374" t="s">
        <v>67</v>
      </c>
      <c r="H1007" s="374"/>
      <c r="I1007" s="374"/>
      <c r="J1007" s="374"/>
      <c r="K1007" s="374"/>
      <c r="L1007" s="374"/>
      <c r="M1007" s="374"/>
      <c r="N1007" s="375" t="s">
        <v>68</v>
      </c>
      <c r="O1007" s="375"/>
      <c r="P1007" s="375"/>
      <c r="Q1007" s="375"/>
      <c r="R1007" s="375"/>
      <c r="S1007" s="376"/>
      <c r="V1007" s="68"/>
      <c r="W1007" s="68"/>
      <c r="X1007" s="68"/>
      <c r="Y1007" s="68"/>
    </row>
    <row r="1008" spans="2:25" ht="27.9" customHeight="1" thickBot="1">
      <c r="B1008" s="377" t="str">
        <f>students!$G$4</f>
        <v xml:space="preserve">श्री. सागर दत्तात्रय शिंदे </v>
      </c>
      <c r="C1008" s="378"/>
      <c r="D1008" s="378"/>
      <c r="E1008" s="378"/>
      <c r="F1008" s="378"/>
      <c r="G1008" s="379"/>
      <c r="H1008" s="379"/>
      <c r="I1008" s="379"/>
      <c r="J1008" s="379"/>
      <c r="K1008" s="379"/>
      <c r="L1008" s="379"/>
      <c r="M1008" s="379"/>
      <c r="N1008" s="380"/>
      <c r="O1008" s="380"/>
      <c r="P1008" s="380"/>
      <c r="Q1008" s="380"/>
      <c r="R1008" s="380"/>
      <c r="S1008" s="381"/>
      <c r="V1008" s="68"/>
      <c r="W1008" s="68"/>
      <c r="X1008" s="68"/>
      <c r="Y1008" s="68"/>
    </row>
    <row r="1009" spans="2:25" ht="26.25" customHeight="1">
      <c r="B1009" s="402" t="s">
        <v>718</v>
      </c>
      <c r="C1009" s="402"/>
      <c r="D1009" s="402"/>
      <c r="E1009" s="402"/>
      <c r="F1009" s="402"/>
      <c r="G1009" s="402"/>
      <c r="H1009" s="402"/>
      <c r="I1009" s="402"/>
      <c r="J1009" s="402"/>
      <c r="K1009" s="402"/>
      <c r="L1009" s="402"/>
      <c r="M1009" s="402"/>
      <c r="N1009" s="402"/>
      <c r="O1009" s="402"/>
      <c r="P1009" s="402"/>
      <c r="Q1009" s="402"/>
      <c r="R1009" s="402"/>
      <c r="S1009" s="402"/>
      <c r="V1009" s="68"/>
      <c r="W1009" s="68"/>
      <c r="X1009" s="68"/>
      <c r="Y1009" s="68"/>
    </row>
    <row r="1010" spans="2:25" ht="24.75" customHeight="1" thickBot="1">
      <c r="B1010" s="403" t="s">
        <v>52</v>
      </c>
      <c r="C1010" s="403"/>
      <c r="D1010" s="403"/>
      <c r="E1010" s="404">
        <f>VLOOKUP(S1011,students!$B$8:$D$57,3,0)</f>
        <v>0</v>
      </c>
      <c r="F1010" s="405"/>
      <c r="G1010" s="405"/>
      <c r="H1010" s="405"/>
      <c r="I1010" s="405"/>
      <c r="J1010" s="405"/>
      <c r="K1010" s="405"/>
      <c r="L1010" s="405"/>
      <c r="M1010" s="405"/>
      <c r="N1010" s="405"/>
      <c r="O1010" s="405"/>
      <c r="P1010" s="406" t="s">
        <v>28</v>
      </c>
      <c r="Q1010" s="406"/>
      <c r="R1010" s="406" t="str">
        <f>students!$M$2</f>
        <v>पहिली</v>
      </c>
      <c r="S1010" s="406"/>
      <c r="V1010" s="68"/>
      <c r="W1010" s="68"/>
      <c r="X1010" s="68"/>
      <c r="Y1010" s="68"/>
    </row>
    <row r="1011" spans="2:25" ht="19.5" customHeight="1" thickBot="1">
      <c r="B1011" s="407"/>
      <c r="C1011" s="407"/>
      <c r="D1011" s="408"/>
      <c r="E1011" s="408"/>
      <c r="F1011" s="47"/>
      <c r="G1011" s="47"/>
      <c r="H1011" s="409" t="s">
        <v>33</v>
      </c>
      <c r="I1011" s="409"/>
      <c r="J1011" s="409"/>
      <c r="K1011" s="409"/>
      <c r="L1011" s="409"/>
      <c r="M1011" s="405">
        <f>[3]students!Y1010</f>
        <v>0</v>
      </c>
      <c r="N1011" s="405"/>
      <c r="O1011" s="405"/>
      <c r="P1011" s="406" t="s">
        <v>53</v>
      </c>
      <c r="Q1011" s="406"/>
      <c r="R1011" s="406"/>
      <c r="S1011" s="77">
        <v>37</v>
      </c>
      <c r="V1011" s="68"/>
      <c r="W1011" s="68"/>
      <c r="X1011" s="68"/>
      <c r="Y1011" s="68"/>
    </row>
    <row r="1012" spans="2:25" ht="21" customHeight="1">
      <c r="B1012" s="382" t="s">
        <v>37</v>
      </c>
      <c r="C1012" s="361" t="s">
        <v>54</v>
      </c>
      <c r="D1012" s="361"/>
      <c r="E1012" s="385" t="s">
        <v>55</v>
      </c>
      <c r="F1012" s="386"/>
      <c r="G1012" s="386"/>
      <c r="H1012" s="386"/>
      <c r="I1012" s="386"/>
      <c r="J1012" s="386"/>
      <c r="K1012" s="386"/>
      <c r="L1012" s="386"/>
      <c r="M1012" s="387"/>
      <c r="N1012" s="388" t="s">
        <v>56</v>
      </c>
      <c r="O1012" s="389"/>
      <c r="P1012" s="389"/>
      <c r="Q1012" s="390"/>
      <c r="R1012" s="394" t="s">
        <v>69</v>
      </c>
      <c r="S1012" s="397" t="s">
        <v>57</v>
      </c>
      <c r="V1012" s="68"/>
      <c r="W1012" s="68"/>
      <c r="X1012" s="68"/>
      <c r="Y1012" s="68"/>
    </row>
    <row r="1013" spans="2:25" s="1" customFormat="1" ht="73.5" customHeight="1">
      <c r="B1013" s="383"/>
      <c r="C1013" s="384"/>
      <c r="D1013" s="384"/>
      <c r="E1013" s="48" t="s">
        <v>58</v>
      </c>
      <c r="F1013" s="48" t="s">
        <v>15</v>
      </c>
      <c r="G1013" s="48" t="s">
        <v>59</v>
      </c>
      <c r="H1013" s="48" t="s">
        <v>17</v>
      </c>
      <c r="I1013" s="48" t="s">
        <v>18</v>
      </c>
      <c r="J1013" s="48" t="s">
        <v>19</v>
      </c>
      <c r="K1013" s="48" t="s">
        <v>20</v>
      </c>
      <c r="L1013" s="48" t="s">
        <v>21</v>
      </c>
      <c r="M1013" s="49"/>
      <c r="N1013" s="391"/>
      <c r="O1013" s="392"/>
      <c r="P1013" s="392"/>
      <c r="Q1013" s="393"/>
      <c r="R1013" s="395"/>
      <c r="S1013" s="398"/>
      <c r="V1013" s="68"/>
      <c r="W1013" s="68"/>
      <c r="X1013" s="68"/>
      <c r="Y1013" s="68"/>
    </row>
    <row r="1014" spans="2:25" ht="27.9" customHeight="1" thickBot="1">
      <c r="B1014" s="5"/>
      <c r="C1014" s="400" t="s">
        <v>60</v>
      </c>
      <c r="D1014" s="401"/>
      <c r="E1014" s="51">
        <v>1</v>
      </c>
      <c r="F1014" s="51">
        <v>2</v>
      </c>
      <c r="G1014" s="51">
        <v>3</v>
      </c>
      <c r="H1014" s="51">
        <v>4</v>
      </c>
      <c r="I1014" s="51">
        <v>5</v>
      </c>
      <c r="J1014" s="51">
        <v>6</v>
      </c>
      <c r="K1014" s="51">
        <v>7</v>
      </c>
      <c r="L1014" s="51">
        <v>8</v>
      </c>
      <c r="M1014" s="50" t="s">
        <v>22</v>
      </c>
      <c r="N1014" s="50" t="s">
        <v>23</v>
      </c>
      <c r="O1014" s="50" t="s">
        <v>61</v>
      </c>
      <c r="P1014" s="50" t="s">
        <v>25</v>
      </c>
      <c r="Q1014" s="50" t="s">
        <v>62</v>
      </c>
      <c r="R1014" s="396"/>
      <c r="S1014" s="399"/>
      <c r="V1014" s="68"/>
      <c r="W1014" s="68"/>
      <c r="X1014" s="68"/>
      <c r="Y1014" s="68"/>
    </row>
    <row r="1015" spans="2:25" ht="27.9" customHeight="1">
      <c r="B1015" s="359">
        <v>1</v>
      </c>
      <c r="C1015" s="361" t="s">
        <v>2</v>
      </c>
      <c r="D1015" s="39" t="s">
        <v>63</v>
      </c>
      <c r="E1015" s="80"/>
      <c r="F1015" s="78">
        <f>Marathi!D$7</f>
        <v>15</v>
      </c>
      <c r="G1015" s="78">
        <f>Marathi!E$7</f>
        <v>15</v>
      </c>
      <c r="H1015" s="78">
        <f>Marathi!F$7</f>
        <v>15</v>
      </c>
      <c r="I1015" s="78">
        <f>Marathi!G$7</f>
        <v>0</v>
      </c>
      <c r="J1015" s="78">
        <f>Marathi!H$7</f>
        <v>15</v>
      </c>
      <c r="K1015" s="78">
        <f>Marathi!I$7</f>
        <v>10</v>
      </c>
      <c r="L1015" s="78">
        <f>Marathi!J$7</f>
        <v>0</v>
      </c>
      <c r="M1015" s="78">
        <f>Marathi!K$7</f>
        <v>70</v>
      </c>
      <c r="N1015" s="78">
        <f>Marathi!L$7</f>
        <v>5</v>
      </c>
      <c r="O1015" s="78">
        <f>Marathi!M$7</f>
        <v>5</v>
      </c>
      <c r="P1015" s="78">
        <f>Marathi!N$7</f>
        <v>20</v>
      </c>
      <c r="Q1015" s="78">
        <f>Marathi!O$7</f>
        <v>30</v>
      </c>
      <c r="R1015" s="78">
        <f>Marathi!P$7</f>
        <v>100</v>
      </c>
      <c r="S1015" s="78">
        <f>Marathi!Q$7</f>
        <v>0</v>
      </c>
      <c r="V1015" s="68"/>
      <c r="W1015" s="68"/>
      <c r="X1015" s="68"/>
      <c r="Y1015" s="68"/>
    </row>
    <row r="1016" spans="2:25" ht="27.9" customHeight="1" thickBot="1">
      <c r="B1016" s="360"/>
      <c r="C1016" s="362"/>
      <c r="D1016" s="40" t="s">
        <v>64</v>
      </c>
      <c r="E1016" s="81"/>
      <c r="F1016" s="50">
        <f>VLOOKUP(S1011,Marathi!$B$8:$Q$77,3,0)</f>
        <v>0</v>
      </c>
      <c r="G1016" s="50">
        <f>VLOOKUP(S1011,Marathi!$B$8:$Q$77,4,0)</f>
        <v>0</v>
      </c>
      <c r="H1016" s="50">
        <f>VLOOKUP(S1011,Marathi!$B$8:$Q$77,5,0)</f>
        <v>0</v>
      </c>
      <c r="I1016" s="50">
        <f>VLOOKUP(S1011,Marathi!$B$8:$Q$77,6,0)</f>
        <v>0</v>
      </c>
      <c r="J1016" s="50">
        <f>VLOOKUP(S1011,Marathi!$B$8:$Q$77,7,0)</f>
        <v>0</v>
      </c>
      <c r="K1016" s="50">
        <f>VLOOKUP(S1011,Marathi!$B$8:$Q$77,8,0)</f>
        <v>0</v>
      </c>
      <c r="L1016" s="50">
        <f>VLOOKUP(S1011,Marathi!$B$8:$Q$77,9,0)</f>
        <v>0</v>
      </c>
      <c r="M1016" s="50">
        <f>VLOOKUP(S1011,Marathi!$B$8:$Q$77,10,0)</f>
        <v>0</v>
      </c>
      <c r="N1016" s="50">
        <f>VLOOKUP(S1011,Marathi!$B$8:$Q$77,11,0)</f>
        <v>0</v>
      </c>
      <c r="O1016" s="50">
        <f>VLOOKUP(S1011,Marathi!$B$8:$Q$77,12,0)</f>
        <v>0</v>
      </c>
      <c r="P1016" s="50">
        <f>VLOOKUP(S1011,Marathi!$B$8:$Q$77,13,0)</f>
        <v>0</v>
      </c>
      <c r="Q1016" s="50">
        <f>VLOOKUP(S1011,Marathi!$B$8:$Q$77,14,0)</f>
        <v>0</v>
      </c>
      <c r="R1016" s="79">
        <f>VLOOKUP(S1011,Marathi!$B$8:$Q$77,15,0)</f>
        <v>0</v>
      </c>
      <c r="S1016" s="79">
        <f>VLOOKUP(S1011,Marathi!$B$8:$Q$77,16,0)</f>
        <v>0</v>
      </c>
      <c r="V1016" s="68"/>
      <c r="W1016" s="68"/>
      <c r="X1016" s="68"/>
      <c r="Y1016" s="68"/>
    </row>
    <row r="1017" spans="2:25" ht="27.9" customHeight="1">
      <c r="B1017" s="359">
        <v>2</v>
      </c>
      <c r="C1017" s="361" t="s">
        <v>3</v>
      </c>
      <c r="D1017" s="39" t="s">
        <v>63</v>
      </c>
      <c r="E1017" s="80"/>
      <c r="F1017" s="78">
        <f>Hindi!D$7</f>
        <v>15</v>
      </c>
      <c r="G1017" s="78">
        <f>Hindi!E$7</f>
        <v>15</v>
      </c>
      <c r="H1017" s="78">
        <f>Hindi!F$7</f>
        <v>15</v>
      </c>
      <c r="I1017" s="78">
        <f>Hindi!G$7</f>
        <v>0</v>
      </c>
      <c r="J1017" s="78">
        <f>Hindi!H$7</f>
        <v>15</v>
      </c>
      <c r="K1017" s="78">
        <f>Hindi!I$7</f>
        <v>10</v>
      </c>
      <c r="L1017" s="78">
        <f>Hindi!J$7</f>
        <v>0</v>
      </c>
      <c r="M1017" s="78">
        <f>Hindi!K$7</f>
        <v>70</v>
      </c>
      <c r="N1017" s="78">
        <f>Hindi!L$7</f>
        <v>5</v>
      </c>
      <c r="O1017" s="78">
        <f>Hindi!M$7</f>
        <v>5</v>
      </c>
      <c r="P1017" s="78">
        <f>Hindi!N$7</f>
        <v>20</v>
      </c>
      <c r="Q1017" s="78">
        <f>Hindi!O$7</f>
        <v>30</v>
      </c>
      <c r="R1017" s="78">
        <f>Hindi!P$7</f>
        <v>100</v>
      </c>
      <c r="S1017" s="78">
        <f>Hindi!Q$7</f>
        <v>0</v>
      </c>
      <c r="V1017" s="68"/>
      <c r="W1017" s="68"/>
      <c r="X1017" s="68"/>
      <c r="Y1017" s="68"/>
    </row>
    <row r="1018" spans="2:25" ht="27.9" customHeight="1" thickBot="1">
      <c r="B1018" s="360"/>
      <c r="C1018" s="362"/>
      <c r="D1018" s="40" t="s">
        <v>64</v>
      </c>
      <c r="E1018" s="81"/>
      <c r="F1018" s="50">
        <f>VLOOKUP(S1011,Hindi!$B$8:$Q$77,3,0)</f>
        <v>0</v>
      </c>
      <c r="G1018" s="50">
        <f>VLOOKUP(S1011,Hindi!$B$8:$Q$77,4,0)</f>
        <v>0</v>
      </c>
      <c r="H1018" s="50">
        <f>VLOOKUP(S1011,Hindi!$B$8:$Q$77,5,0)</f>
        <v>0</v>
      </c>
      <c r="I1018" s="50">
        <f>VLOOKUP(S1011,Hindi!$B$8:$Q$77,6,0)</f>
        <v>0</v>
      </c>
      <c r="J1018" s="50">
        <f>VLOOKUP(S1011,Hindi!$B$8:$Q$77,7,0)</f>
        <v>0</v>
      </c>
      <c r="K1018" s="50">
        <f>VLOOKUP(S1011,Hindi!$B$8:$Q$77,8,0)</f>
        <v>0</v>
      </c>
      <c r="L1018" s="50">
        <f>VLOOKUP(S1011,Hindi!$B$8:$Q$77,9,0)</f>
        <v>0</v>
      </c>
      <c r="M1018" s="50">
        <f>VLOOKUP(S1011,Hindi!$B$8:$Q$77,10,0)</f>
        <v>0</v>
      </c>
      <c r="N1018" s="50">
        <f>VLOOKUP(S1011,Hindi!$B$8:$Q$77,11,0)</f>
        <v>0</v>
      </c>
      <c r="O1018" s="50">
        <f>VLOOKUP(S1011,Hindi!$B$8:$Q$77,12,0)</f>
        <v>0</v>
      </c>
      <c r="P1018" s="50">
        <f>VLOOKUP(S1011,Hindi!$B$8:$Q$77,13,0)</f>
        <v>0</v>
      </c>
      <c r="Q1018" s="50">
        <f>VLOOKUP(S1011,Hindi!$B$8:$Q$77,14,0)</f>
        <v>0</v>
      </c>
      <c r="R1018" s="79">
        <f>VLOOKUP(S1011,Hindi!$B$8:$Q$77,15,0)</f>
        <v>0</v>
      </c>
      <c r="S1018" s="50">
        <f>VLOOKUP(S1011,Hindi!$B$8:$Q$77,16,0)</f>
        <v>0</v>
      </c>
      <c r="V1018" s="68"/>
      <c r="W1018" s="68"/>
      <c r="X1018" s="68"/>
      <c r="Y1018" s="68"/>
    </row>
    <row r="1019" spans="2:25" ht="27.9" customHeight="1">
      <c r="B1019" s="359">
        <v>3</v>
      </c>
      <c r="C1019" s="361" t="s">
        <v>4</v>
      </c>
      <c r="D1019" s="39" t="s">
        <v>63</v>
      </c>
      <c r="E1019" s="80"/>
      <c r="F1019" s="78">
        <f>English!D$7</f>
        <v>15</v>
      </c>
      <c r="G1019" s="78">
        <f>English!E$7</f>
        <v>15</v>
      </c>
      <c r="H1019" s="78">
        <f>English!F$7</f>
        <v>15</v>
      </c>
      <c r="I1019" s="78">
        <f>English!G$7</f>
        <v>0</v>
      </c>
      <c r="J1019" s="78">
        <f>English!H$7</f>
        <v>15</v>
      </c>
      <c r="K1019" s="78">
        <f>English!I$7</f>
        <v>10</v>
      </c>
      <c r="L1019" s="78">
        <f>English!J$7</f>
        <v>0</v>
      </c>
      <c r="M1019" s="78">
        <f>English!K$7</f>
        <v>70</v>
      </c>
      <c r="N1019" s="78">
        <f>English!L$7</f>
        <v>5</v>
      </c>
      <c r="O1019" s="78">
        <f>English!M$7</f>
        <v>5</v>
      </c>
      <c r="P1019" s="78">
        <f>English!N$7</f>
        <v>20</v>
      </c>
      <c r="Q1019" s="78">
        <f>English!O$7</f>
        <v>30</v>
      </c>
      <c r="R1019" s="78">
        <f>English!P$7</f>
        <v>100</v>
      </c>
      <c r="S1019" s="78">
        <f>English!Q$7</f>
        <v>0</v>
      </c>
      <c r="V1019" s="68"/>
      <c r="W1019" s="68"/>
      <c r="X1019" s="68"/>
      <c r="Y1019" s="68"/>
    </row>
    <row r="1020" spans="2:25" ht="27.9" customHeight="1" thickBot="1">
      <c r="B1020" s="360"/>
      <c r="C1020" s="362"/>
      <c r="D1020" s="40" t="s">
        <v>64</v>
      </c>
      <c r="E1020" s="81"/>
      <c r="F1020" s="50">
        <f>VLOOKUP(S1011,English!$B$8:$Q$77,3,0)</f>
        <v>0</v>
      </c>
      <c r="G1020" s="50">
        <f>VLOOKUP(S1011,English!$B$8:$Q$77,4,0)</f>
        <v>0</v>
      </c>
      <c r="H1020" s="50">
        <f>VLOOKUP(S1011,English!$B$8:$Q$77,5,0)</f>
        <v>0</v>
      </c>
      <c r="I1020" s="50">
        <f>VLOOKUP(S1011,English!$B$8:$Q$77,6,0)</f>
        <v>0</v>
      </c>
      <c r="J1020" s="50">
        <f>VLOOKUP(S1011,English!$B$8:$Q$77,7,0)</f>
        <v>0</v>
      </c>
      <c r="K1020" s="50">
        <f>VLOOKUP(S1011,English!$B$8:$Q$77,8,0)</f>
        <v>0</v>
      </c>
      <c r="L1020" s="50">
        <f>VLOOKUP(S1011,English!$B$8:$Q$77,9,0)</f>
        <v>0</v>
      </c>
      <c r="M1020" s="50">
        <f>VLOOKUP(S1011,English!$B$8:$Q$77,10,0)</f>
        <v>0</v>
      </c>
      <c r="N1020" s="50">
        <f>VLOOKUP(S1011,English!$B$8:$Q$77,11,0)</f>
        <v>0</v>
      </c>
      <c r="O1020" s="50">
        <f>VLOOKUP(S1011,English!$B$8:$Q$77,12,0)</f>
        <v>0</v>
      </c>
      <c r="P1020" s="50">
        <f>VLOOKUP(S1011,English!$B$8:$Q$77,13,0)</f>
        <v>0</v>
      </c>
      <c r="Q1020" s="50">
        <f>VLOOKUP(S1011,English!$B$8:$Q$77,14,0)</f>
        <v>0</v>
      </c>
      <c r="R1020" s="79">
        <f>VLOOKUP(S1011,English!$B$8:$Q$77,15,0)</f>
        <v>0</v>
      </c>
      <c r="S1020" s="50">
        <f>VLOOKUP(S1011,English!$B$8:$Q$77,16,0)</f>
        <v>0</v>
      </c>
      <c r="V1020" s="68"/>
      <c r="W1020" s="68"/>
      <c r="X1020" s="68"/>
      <c r="Y1020" s="68"/>
    </row>
    <row r="1021" spans="2:25" ht="27.9" customHeight="1">
      <c r="B1021" s="359">
        <v>4</v>
      </c>
      <c r="C1021" s="361" t="s">
        <v>5</v>
      </c>
      <c r="D1021" s="39" t="s">
        <v>63</v>
      </c>
      <c r="E1021" s="80"/>
      <c r="F1021" s="78">
        <f>Maths!D$7</f>
        <v>15</v>
      </c>
      <c r="G1021" s="78">
        <f>Maths!E$7</f>
        <v>15</v>
      </c>
      <c r="H1021" s="78">
        <f>Maths!F$7</f>
        <v>15</v>
      </c>
      <c r="I1021" s="78">
        <f>Maths!G$7</f>
        <v>0</v>
      </c>
      <c r="J1021" s="78">
        <f>Maths!H$7</f>
        <v>15</v>
      </c>
      <c r="K1021" s="78">
        <f>Maths!I$7</f>
        <v>10</v>
      </c>
      <c r="L1021" s="78">
        <f>Maths!J$7</f>
        <v>0</v>
      </c>
      <c r="M1021" s="78">
        <f>Maths!K$7</f>
        <v>70</v>
      </c>
      <c r="N1021" s="78">
        <f>Maths!L$7</f>
        <v>5</v>
      </c>
      <c r="O1021" s="78">
        <f>Maths!M$7</f>
        <v>5</v>
      </c>
      <c r="P1021" s="78">
        <f>Maths!N$7</f>
        <v>20</v>
      </c>
      <c r="Q1021" s="78">
        <f>Maths!O$7</f>
        <v>30</v>
      </c>
      <c r="R1021" s="78">
        <f>Maths!P$7</f>
        <v>100</v>
      </c>
      <c r="S1021" s="78">
        <f>Maths!Q$7</f>
        <v>0</v>
      </c>
      <c r="V1021" s="68"/>
      <c r="W1021" s="68"/>
      <c r="X1021" s="68"/>
      <c r="Y1021" s="68"/>
    </row>
    <row r="1022" spans="2:25" ht="27.9" customHeight="1" thickBot="1">
      <c r="B1022" s="360"/>
      <c r="C1022" s="362"/>
      <c r="D1022" s="40" t="s">
        <v>64</v>
      </c>
      <c r="E1022" s="81"/>
      <c r="F1022" s="50">
        <f>VLOOKUP(S1011,Maths!$B$8:$Q$77,3,0)</f>
        <v>0</v>
      </c>
      <c r="G1022" s="50">
        <f>VLOOKUP(S1011,Maths!$B$8:$Q$77,4,0)</f>
        <v>0</v>
      </c>
      <c r="H1022" s="50">
        <f>VLOOKUP(S1011,Maths!$B$8:$Q$77,5,0)</f>
        <v>0</v>
      </c>
      <c r="I1022" s="50">
        <f>VLOOKUP(S1011,Maths!$B$8:$Q$77,6,0)</f>
        <v>0</v>
      </c>
      <c r="J1022" s="50">
        <f>VLOOKUP(S1011,Maths!$B$8:$Q$77,7,0)</f>
        <v>0</v>
      </c>
      <c r="K1022" s="50">
        <f>VLOOKUP(S1011,Maths!$B$8:$Q$77,8,0)</f>
        <v>0</v>
      </c>
      <c r="L1022" s="50">
        <f>VLOOKUP(S1011,Maths!$B$8:$Q$77,9,0)</f>
        <v>0</v>
      </c>
      <c r="M1022" s="50">
        <f>VLOOKUP(S1011,Maths!$B$8:$Q$77,10,0)</f>
        <v>0</v>
      </c>
      <c r="N1022" s="50">
        <f>VLOOKUP(S1011,Maths!$B$8:$Q$77,11,0)</f>
        <v>0</v>
      </c>
      <c r="O1022" s="50">
        <f>VLOOKUP(S1011,Maths!$B$8:$Q$77,12,0)</f>
        <v>0</v>
      </c>
      <c r="P1022" s="50">
        <f>VLOOKUP(S1011,Maths!$B$8:$Q$77,13,0)</f>
        <v>0</v>
      </c>
      <c r="Q1022" s="50">
        <f>VLOOKUP(S1011,Maths!$B$8:$Q$77,14,0)</f>
        <v>0</v>
      </c>
      <c r="R1022" s="79">
        <f>VLOOKUP(S1011,Maths!$B$8:$Q$77,15,0)</f>
        <v>0</v>
      </c>
      <c r="S1022" s="50">
        <f>VLOOKUP(S1011,Maths!$B$8:$Q$77,16,0)</f>
        <v>0</v>
      </c>
      <c r="V1022" s="68"/>
      <c r="W1022" s="68"/>
      <c r="X1022" s="68"/>
      <c r="Y1022" s="68"/>
    </row>
    <row r="1023" spans="2:25" ht="27.9" customHeight="1">
      <c r="B1023" s="359">
        <v>5</v>
      </c>
      <c r="C1023" s="361" t="s">
        <v>6</v>
      </c>
      <c r="D1023" s="39" t="s">
        <v>63</v>
      </c>
      <c r="E1023" s="80"/>
      <c r="F1023" s="78">
        <f>Sci!D$7</f>
        <v>15</v>
      </c>
      <c r="G1023" s="78">
        <f>Sci!E$7</f>
        <v>15</v>
      </c>
      <c r="H1023" s="78">
        <f>Sci!F$7</f>
        <v>15</v>
      </c>
      <c r="I1023" s="78">
        <f>Sci!G$7</f>
        <v>0</v>
      </c>
      <c r="J1023" s="78">
        <f>Sci!H$7</f>
        <v>15</v>
      </c>
      <c r="K1023" s="78">
        <f>Sci!I$7</f>
        <v>10</v>
      </c>
      <c r="L1023" s="78">
        <f>Sci!J$7</f>
        <v>0</v>
      </c>
      <c r="M1023" s="78">
        <f>Sci!K$7</f>
        <v>70</v>
      </c>
      <c r="N1023" s="78">
        <f>Sci!L$7</f>
        <v>5</v>
      </c>
      <c r="O1023" s="78">
        <f>Sci!M$7</f>
        <v>5</v>
      </c>
      <c r="P1023" s="78">
        <f>Sci!N$7</f>
        <v>20</v>
      </c>
      <c r="Q1023" s="78">
        <f>Sci!O$7</f>
        <v>30</v>
      </c>
      <c r="R1023" s="78">
        <f>Sci!P$7</f>
        <v>100</v>
      </c>
      <c r="S1023" s="78">
        <f>Sci!Q$7</f>
        <v>0</v>
      </c>
      <c r="V1023" s="68"/>
      <c r="W1023" s="68"/>
      <c r="X1023" s="68"/>
      <c r="Y1023" s="68"/>
    </row>
    <row r="1024" spans="2:25" ht="27.9" customHeight="1" thickBot="1">
      <c r="B1024" s="360"/>
      <c r="C1024" s="362"/>
      <c r="D1024" s="40" t="s">
        <v>64</v>
      </c>
      <c r="E1024" s="81"/>
      <c r="F1024" s="50">
        <f>VLOOKUP(S1011,Sci!$B$8:$Q$77,3,0)</f>
        <v>0</v>
      </c>
      <c r="G1024" s="50">
        <f>VLOOKUP(S1011,Sci!$B$8:$Q$77,4,0)</f>
        <v>0</v>
      </c>
      <c r="H1024" s="50">
        <f>VLOOKUP(S1011,Sci!$B$8:$Q$77,5,0)</f>
        <v>0</v>
      </c>
      <c r="I1024" s="50">
        <f>VLOOKUP(S1011,Sci!$B$8:$Q$77,6,0)</f>
        <v>0</v>
      </c>
      <c r="J1024" s="50">
        <f>VLOOKUP(S1011,Sci!$B$8:$Q$77,7,0)</f>
        <v>0</v>
      </c>
      <c r="K1024" s="50">
        <f>VLOOKUP(S1011,Sci!$B$8:$Q$77,8,0)</f>
        <v>0</v>
      </c>
      <c r="L1024" s="50">
        <f>VLOOKUP(S1011,Sci!$B$8:$Q$77,9,0)</f>
        <v>0</v>
      </c>
      <c r="M1024" s="50">
        <f>VLOOKUP(S1011,Sci!$B$8:$Q$77,10,0)</f>
        <v>0</v>
      </c>
      <c r="N1024" s="50">
        <f>VLOOKUP(S1011,Sci!$B$8:$Q$77,11,0)</f>
        <v>0</v>
      </c>
      <c r="O1024" s="50">
        <f>VLOOKUP(S1011,Sci!$B$8:$Q$77,12,0)</f>
        <v>0</v>
      </c>
      <c r="P1024" s="50">
        <f>VLOOKUP(S1011,Sci!$B$8:$Q$77,13,0)</f>
        <v>0</v>
      </c>
      <c r="Q1024" s="50">
        <f>VLOOKUP(S1011,Sci!$B$8:$Q$77,14,0)</f>
        <v>0</v>
      </c>
      <c r="R1024" s="79">
        <f>VLOOKUP(S1011,Sci!$B$8:$Q$77,15,0)</f>
        <v>0</v>
      </c>
      <c r="S1024" s="50">
        <f>VLOOKUP(S1011,Sci!$B$8:$Q$77,16,0)</f>
        <v>0</v>
      </c>
    </row>
    <row r="1025" spans="2:25" ht="27.9" customHeight="1">
      <c r="B1025" s="359">
        <v>6</v>
      </c>
      <c r="C1025" s="361" t="s">
        <v>7</v>
      </c>
      <c r="D1025" s="39" t="s">
        <v>63</v>
      </c>
      <c r="E1025" s="80"/>
      <c r="F1025" s="78">
        <f>Sco!D$7</f>
        <v>15</v>
      </c>
      <c r="G1025" s="78">
        <f>Sco!E$7</f>
        <v>15</v>
      </c>
      <c r="H1025" s="78">
        <f>Sco!F$7</f>
        <v>15</v>
      </c>
      <c r="I1025" s="78">
        <f>Sco!G$7</f>
        <v>0</v>
      </c>
      <c r="J1025" s="78">
        <f>Sco!H$7</f>
        <v>15</v>
      </c>
      <c r="K1025" s="78">
        <f>Sco!I$7</f>
        <v>10</v>
      </c>
      <c r="L1025" s="78">
        <f>Sco!J$7</f>
        <v>0</v>
      </c>
      <c r="M1025" s="78">
        <f>Sco!K$7</f>
        <v>70</v>
      </c>
      <c r="N1025" s="78">
        <f>Sco!L$7</f>
        <v>5</v>
      </c>
      <c r="O1025" s="78">
        <f>Sco!M$7</f>
        <v>5</v>
      </c>
      <c r="P1025" s="78">
        <f>Sco!N$7</f>
        <v>20</v>
      </c>
      <c r="Q1025" s="78">
        <f>Sco!O$7</f>
        <v>30</v>
      </c>
      <c r="R1025" s="78">
        <f>Sco!P$7</f>
        <v>100</v>
      </c>
      <c r="S1025" s="78">
        <f>Sco!Q$7</f>
        <v>0</v>
      </c>
    </row>
    <row r="1026" spans="2:25" ht="27.9" customHeight="1" thickBot="1">
      <c r="B1026" s="360"/>
      <c r="C1026" s="362"/>
      <c r="D1026" s="40" t="s">
        <v>64</v>
      </c>
      <c r="E1026" s="81"/>
      <c r="F1026" s="50">
        <f>VLOOKUP(S1011,Sco!$B$8:$Q$77,3,0)</f>
        <v>0</v>
      </c>
      <c r="G1026" s="50">
        <f>VLOOKUP(S1011,Sco!$B$8:$Q$77,4,0)</f>
        <v>0</v>
      </c>
      <c r="H1026" s="50">
        <f>VLOOKUP(S1011,Sco!$B$8:$Q$77,5,0)</f>
        <v>0</v>
      </c>
      <c r="I1026" s="50">
        <f>VLOOKUP(S1011,Sco!$B$8:$Q$77,6,0)</f>
        <v>0</v>
      </c>
      <c r="J1026" s="50">
        <f>VLOOKUP(S1011,Sco!$B$8:$Q$77,7,0)</f>
        <v>0</v>
      </c>
      <c r="K1026" s="50">
        <f>VLOOKUP(S1011,Sco!$B$8:$Q$77,8,0)</f>
        <v>0</v>
      </c>
      <c r="L1026" s="50">
        <f>VLOOKUP(S1011,Sco!$B$8:$Q$77,9,0)</f>
        <v>0</v>
      </c>
      <c r="M1026" s="50">
        <f>VLOOKUP(S1011,Sco!$B$8:$Q$77,10,0)</f>
        <v>0</v>
      </c>
      <c r="N1026" s="50">
        <f>VLOOKUP(S1011,Sco!$B$8:$Q$77,11,0)</f>
        <v>0</v>
      </c>
      <c r="O1026" s="50">
        <f>VLOOKUP(S1011,Sco!$B$8:$Q$77,12,0)</f>
        <v>0</v>
      </c>
      <c r="P1026" s="50">
        <f>VLOOKUP(S1011,Sco!$B$8:$Q$77,13,0)</f>
        <v>0</v>
      </c>
      <c r="Q1026" s="50">
        <f>VLOOKUP(S1011,Sco!$B$8:$Q$77,14,0)</f>
        <v>0</v>
      </c>
      <c r="R1026" s="79">
        <f>VLOOKUP(S1011,Sco!$B$8:$Q$77,15,0)</f>
        <v>0</v>
      </c>
      <c r="S1026" s="50">
        <f>VLOOKUP(S1011,Sco!$B$8:$Q$77,16,0)</f>
        <v>0</v>
      </c>
    </row>
    <row r="1027" spans="2:25" ht="27.9" customHeight="1">
      <c r="B1027" s="359">
        <v>7</v>
      </c>
      <c r="C1027" s="361" t="s">
        <v>8</v>
      </c>
      <c r="D1027" s="39" t="s">
        <v>63</v>
      </c>
      <c r="E1027" s="80"/>
      <c r="F1027" s="78">
        <f>Kala!D$7</f>
        <v>20</v>
      </c>
      <c r="G1027" s="78">
        <f>Kala!E$7</f>
        <v>40</v>
      </c>
      <c r="H1027" s="78">
        <f>Kala!F$7</f>
        <v>20</v>
      </c>
      <c r="I1027" s="78">
        <f>Kala!G$7</f>
        <v>0</v>
      </c>
      <c r="J1027" s="78">
        <f>Kala!H$7</f>
        <v>0</v>
      </c>
      <c r="K1027" s="78">
        <f>Kala!I$7</f>
        <v>20</v>
      </c>
      <c r="L1027" s="78">
        <f>Kala!J$7</f>
        <v>0</v>
      </c>
      <c r="M1027" s="78">
        <f>Kala!K$7</f>
        <v>100</v>
      </c>
      <c r="N1027" s="363"/>
      <c r="O1027" s="364"/>
      <c r="P1027" s="364"/>
      <c r="Q1027" s="365"/>
      <c r="R1027" s="82">
        <f t="shared" ref="R1027:R1032" si="36">M1027</f>
        <v>100</v>
      </c>
      <c r="S1027" s="83"/>
    </row>
    <row r="1028" spans="2:25" ht="27.9" customHeight="1" thickBot="1">
      <c r="B1028" s="360"/>
      <c r="C1028" s="362"/>
      <c r="D1028" s="40" t="s">
        <v>64</v>
      </c>
      <c r="E1028" s="81"/>
      <c r="F1028" s="50">
        <f>VLOOKUP(S1011,Kala!$B$8:$Q$77,3,0)</f>
        <v>0</v>
      </c>
      <c r="G1028" s="50">
        <f>VLOOKUP(S1011,Kala!$B$8:$Q$77,4,0)</f>
        <v>0</v>
      </c>
      <c r="H1028" s="50">
        <f>VLOOKUP(S1011,Kala!$B$8:$Q$77,5,0)</f>
        <v>0</v>
      </c>
      <c r="I1028" s="50">
        <f>VLOOKUP(S1011,Kala!$B$8:$Q$77,6,0)</f>
        <v>0</v>
      </c>
      <c r="J1028" s="50">
        <f>VLOOKUP(S1011,Kala!$B$8:$Q$77,7,0)</f>
        <v>0</v>
      </c>
      <c r="K1028" s="50">
        <f>VLOOKUP(S1011,Kala!$B$8:$Q$77,8,0)</f>
        <v>0</v>
      </c>
      <c r="L1028" s="50">
        <f>VLOOKUP(S1011,Kala!$B$8:$Q$77,9,0)</f>
        <v>0</v>
      </c>
      <c r="M1028" s="50">
        <f>VLOOKUP(S1011,Kala!$B$8:$Q$77,10,0)</f>
        <v>0</v>
      </c>
      <c r="N1028" s="366"/>
      <c r="O1028" s="367"/>
      <c r="P1028" s="367"/>
      <c r="Q1028" s="368"/>
      <c r="R1028" s="84">
        <f t="shared" si="36"/>
        <v>0</v>
      </c>
      <c r="S1028" s="85" t="str">
        <f>IF(R1028&gt;=91,"अ१",IF(R1028&gt;=81,"अ२",IF(R1028&gt;=71,"ब१",IF(R1028&gt;=61,"ब२",IF(R1028&gt;=51,"क१",IF(R1028&gt;=41,"क२",IF(R1028&gt;=33,"ड",IF(R1028&gt;=21,"ई१",IF(R1028&gt;=1,"ई२","")))))))))</f>
        <v/>
      </c>
    </row>
    <row r="1029" spans="2:25" ht="27.9" customHeight="1">
      <c r="B1029" s="359">
        <v>8</v>
      </c>
      <c r="C1029" s="361" t="s">
        <v>9</v>
      </c>
      <c r="D1029" s="39" t="s">
        <v>63</v>
      </c>
      <c r="E1029" s="80"/>
      <c r="F1029" s="78">
        <f>Karya!D$7</f>
        <v>20</v>
      </c>
      <c r="G1029" s="78">
        <f>Karya!E$7</f>
        <v>40</v>
      </c>
      <c r="H1029" s="78">
        <f>Karya!F$7</f>
        <v>20</v>
      </c>
      <c r="I1029" s="78">
        <f>Karya!G$7</f>
        <v>0</v>
      </c>
      <c r="J1029" s="78">
        <f>Karya!H$7</f>
        <v>0</v>
      </c>
      <c r="K1029" s="78">
        <f>Karya!I$7</f>
        <v>20</v>
      </c>
      <c r="L1029" s="78">
        <f>Karya!J$7</f>
        <v>0</v>
      </c>
      <c r="M1029" s="78">
        <f>Karya!K$7</f>
        <v>100</v>
      </c>
      <c r="N1029" s="363"/>
      <c r="O1029" s="364"/>
      <c r="P1029" s="364"/>
      <c r="Q1029" s="365"/>
      <c r="R1029" s="82">
        <f t="shared" si="36"/>
        <v>100</v>
      </c>
      <c r="S1029" s="83"/>
    </row>
    <row r="1030" spans="2:25" ht="27.9" customHeight="1" thickBot="1">
      <c r="B1030" s="360"/>
      <c r="C1030" s="362"/>
      <c r="D1030" s="40" t="s">
        <v>64</v>
      </c>
      <c r="E1030" s="81"/>
      <c r="F1030" s="50">
        <f>VLOOKUP(S1011,Karya!$B$8:$Q$77,3,0)</f>
        <v>0</v>
      </c>
      <c r="G1030" s="50">
        <f>VLOOKUP(S1011,Karya!$B$8:$Q$77,4,0)</f>
        <v>0</v>
      </c>
      <c r="H1030" s="50">
        <f>VLOOKUP(S1011,Karya!$B$8:$Q$77,5,0)</f>
        <v>0</v>
      </c>
      <c r="I1030" s="50">
        <f>VLOOKUP(S1011,Karya!$B$8:$Q$77,6,0)</f>
        <v>0</v>
      </c>
      <c r="J1030" s="50">
        <f>VLOOKUP(S1011,Karya!$B$8:$Q$77,7,0)</f>
        <v>0</v>
      </c>
      <c r="K1030" s="50">
        <f>VLOOKUP(S1011,Karya!$B$8:$Q$77,8,0)</f>
        <v>0</v>
      </c>
      <c r="L1030" s="50">
        <f>VLOOKUP(S1011,Karya!$B$8:$Q$77,9,0)</f>
        <v>0</v>
      </c>
      <c r="M1030" s="50">
        <f>VLOOKUP(S1011,Karya!$B$8:$Q$77,10,0)</f>
        <v>0</v>
      </c>
      <c r="N1030" s="366"/>
      <c r="O1030" s="367"/>
      <c r="P1030" s="367"/>
      <c r="Q1030" s="368"/>
      <c r="R1030" s="84">
        <f t="shared" si="36"/>
        <v>0</v>
      </c>
      <c r="S1030" s="85" t="str">
        <f>IF(R1030&gt;=91,"अ१",IF(R1030&gt;=81,"अ२",IF(R1030&gt;=71,"ब१",IF(R1030&gt;=61,"ब२",IF(R1030&gt;=51,"क१",IF(R1030&gt;=41,"क२",IF(R1030&gt;=33,"ड",IF(R1030&gt;=21,"ई१",IF(R1030&gt;=1,"ई२","")))))))))</f>
        <v/>
      </c>
      <c r="V1030" s="68"/>
      <c r="W1030" s="68"/>
      <c r="X1030" s="68"/>
      <c r="Y1030" s="68"/>
    </row>
    <row r="1031" spans="2:25" ht="27.9" customHeight="1">
      <c r="B1031" s="359">
        <v>9</v>
      </c>
      <c r="C1031" s="361" t="s">
        <v>10</v>
      </c>
      <c r="D1031" s="39" t="s">
        <v>63</v>
      </c>
      <c r="E1031" s="80"/>
      <c r="F1031" s="78">
        <f>Shashi!D$7</f>
        <v>20</v>
      </c>
      <c r="G1031" s="78">
        <f>Shashi!E$7</f>
        <v>40</v>
      </c>
      <c r="H1031" s="78">
        <f>Shashi!F$7</f>
        <v>20</v>
      </c>
      <c r="I1031" s="78">
        <f>Shashi!G$7</f>
        <v>0</v>
      </c>
      <c r="J1031" s="78">
        <f>Shashi!H$7</f>
        <v>0</v>
      </c>
      <c r="K1031" s="78">
        <f>Shashi!I$7</f>
        <v>20</v>
      </c>
      <c r="L1031" s="78">
        <f>Shashi!J$7</f>
        <v>0</v>
      </c>
      <c r="M1031" s="78">
        <f>Shashi!K$7</f>
        <v>100</v>
      </c>
      <c r="N1031" s="363"/>
      <c r="O1031" s="364"/>
      <c r="P1031" s="364"/>
      <c r="Q1031" s="365"/>
      <c r="R1031" s="82">
        <f t="shared" si="36"/>
        <v>100</v>
      </c>
      <c r="S1031" s="83"/>
      <c r="V1031" s="68"/>
      <c r="W1031" s="68"/>
      <c r="X1031" s="68"/>
      <c r="Y1031" s="68"/>
    </row>
    <row r="1032" spans="2:25" ht="27.9" customHeight="1" thickBot="1">
      <c r="B1032" s="360"/>
      <c r="C1032" s="362"/>
      <c r="D1032" s="40" t="s">
        <v>64</v>
      </c>
      <c r="E1032" s="81"/>
      <c r="F1032" s="50">
        <f>VLOOKUP(S1011,Shashi!$B$8:$Q$77,3,0)</f>
        <v>0</v>
      </c>
      <c r="G1032" s="50">
        <f>VLOOKUP(S1011,Shashi!$B$8:$Q$77,4,0)</f>
        <v>0</v>
      </c>
      <c r="H1032" s="50">
        <f>VLOOKUP(S1011,Shashi!$B$8:$Q$77,5,0)</f>
        <v>0</v>
      </c>
      <c r="I1032" s="50">
        <f>VLOOKUP(S1011,Shashi!$B$8:$Q$77,6,0)</f>
        <v>0</v>
      </c>
      <c r="J1032" s="50">
        <f>VLOOKUP(S1011,Shashi!$B$8:$Q$77,7,0)</f>
        <v>0</v>
      </c>
      <c r="K1032" s="50">
        <f>VLOOKUP(S1011,Shashi!$B$8:$Q$77,8,0)</f>
        <v>0</v>
      </c>
      <c r="L1032" s="50">
        <f>VLOOKUP(S1011,Shashi!$B$8:$Q$77,9,0)</f>
        <v>0</v>
      </c>
      <c r="M1032" s="50">
        <f>VLOOKUP(S1011,Shashi!$B$8:$Q$77,10,0)</f>
        <v>0</v>
      </c>
      <c r="N1032" s="366"/>
      <c r="O1032" s="367"/>
      <c r="P1032" s="367"/>
      <c r="Q1032" s="368"/>
      <c r="R1032" s="84">
        <f t="shared" si="36"/>
        <v>0</v>
      </c>
      <c r="S1032" s="85" t="str">
        <f>IF(R1032&gt;=91,"अ१",IF(R1032&gt;=81,"अ२",IF(R1032&gt;=71,"ब१",IF(R1032&gt;=61,"ब२",IF(R1032&gt;=51,"क१",IF(R1032&gt;=41,"क२",IF(R1032&gt;=33,"ड",IF(R1032&gt;=21,"ई१",IF(R1032&gt;=1,"ई२","")))))))))</f>
        <v/>
      </c>
      <c r="V1032" s="68"/>
      <c r="W1032" s="68"/>
      <c r="X1032" s="68"/>
      <c r="Y1032" s="68"/>
    </row>
    <row r="1033" spans="2:25" ht="27.9" customHeight="1" thickBot="1">
      <c r="B1033" s="369"/>
      <c r="C1033" s="370"/>
      <c r="D1033" s="370"/>
      <c r="E1033" s="370"/>
      <c r="F1033" s="370"/>
      <c r="G1033" s="370"/>
      <c r="H1033" s="370"/>
      <c r="I1033" s="370"/>
      <c r="J1033" s="370"/>
      <c r="K1033" s="370"/>
      <c r="L1033" s="370"/>
      <c r="M1033" s="370"/>
      <c r="N1033" s="370"/>
      <c r="O1033" s="370"/>
      <c r="P1033" s="370"/>
      <c r="Q1033" s="370"/>
      <c r="R1033" s="370"/>
      <c r="S1033" s="371"/>
      <c r="V1033" s="68"/>
      <c r="W1033" s="68"/>
      <c r="X1033" s="68"/>
      <c r="Y1033" s="68"/>
    </row>
    <row r="1034" spans="2:25" ht="27.9" customHeight="1">
      <c r="B1034" s="41"/>
      <c r="C1034" s="42"/>
      <c r="D1034" s="43"/>
      <c r="N1034" s="45"/>
      <c r="O1034" s="45"/>
      <c r="P1034" s="45"/>
      <c r="Q1034" s="45"/>
      <c r="S1034" s="46"/>
      <c r="V1034" s="68"/>
      <c r="W1034" s="68"/>
      <c r="X1034" s="68"/>
      <c r="Y1034" s="68"/>
    </row>
    <row r="1035" spans="2:25" ht="27.9" customHeight="1">
      <c r="B1035" s="372" t="s">
        <v>66</v>
      </c>
      <c r="C1035" s="373"/>
      <c r="D1035" s="373"/>
      <c r="E1035" s="373"/>
      <c r="F1035" s="373"/>
      <c r="G1035" s="374" t="s">
        <v>67</v>
      </c>
      <c r="H1035" s="374"/>
      <c r="I1035" s="374"/>
      <c r="J1035" s="374"/>
      <c r="K1035" s="374"/>
      <c r="L1035" s="374"/>
      <c r="M1035" s="374"/>
      <c r="N1035" s="375" t="s">
        <v>68</v>
      </c>
      <c r="O1035" s="375"/>
      <c r="P1035" s="375"/>
      <c r="Q1035" s="375"/>
      <c r="R1035" s="375"/>
      <c r="S1035" s="376"/>
      <c r="V1035" s="68"/>
      <c r="W1035" s="68"/>
      <c r="X1035" s="68"/>
      <c r="Y1035" s="68"/>
    </row>
    <row r="1036" spans="2:25" ht="27.9" customHeight="1" thickBot="1">
      <c r="B1036" s="377" t="str">
        <f>students!$G$4</f>
        <v xml:space="preserve">श्री. सागर दत्तात्रय शिंदे </v>
      </c>
      <c r="C1036" s="378"/>
      <c r="D1036" s="378"/>
      <c r="E1036" s="378"/>
      <c r="F1036" s="378"/>
      <c r="G1036" s="379"/>
      <c r="H1036" s="379"/>
      <c r="I1036" s="379"/>
      <c r="J1036" s="379"/>
      <c r="K1036" s="379"/>
      <c r="L1036" s="379"/>
      <c r="M1036" s="379"/>
      <c r="N1036" s="380"/>
      <c r="O1036" s="380"/>
      <c r="P1036" s="380"/>
      <c r="Q1036" s="380"/>
      <c r="R1036" s="380"/>
      <c r="S1036" s="381"/>
      <c r="V1036" s="68"/>
      <c r="W1036" s="68"/>
      <c r="X1036" s="68"/>
      <c r="Y1036" s="68"/>
    </row>
    <row r="1037" spans="2:25" ht="26.25" customHeight="1">
      <c r="B1037" s="402" t="s">
        <v>718</v>
      </c>
      <c r="C1037" s="402"/>
      <c r="D1037" s="402"/>
      <c r="E1037" s="402"/>
      <c r="F1037" s="402"/>
      <c r="G1037" s="402"/>
      <c r="H1037" s="402"/>
      <c r="I1037" s="402"/>
      <c r="J1037" s="402"/>
      <c r="K1037" s="402"/>
      <c r="L1037" s="402"/>
      <c r="M1037" s="402"/>
      <c r="N1037" s="402"/>
      <c r="O1037" s="402"/>
      <c r="P1037" s="402"/>
      <c r="Q1037" s="402"/>
      <c r="R1037" s="402"/>
      <c r="S1037" s="402"/>
      <c r="V1037" s="68"/>
      <c r="W1037" s="68"/>
      <c r="X1037" s="68"/>
      <c r="Y1037" s="68"/>
    </row>
    <row r="1038" spans="2:25" ht="24.75" customHeight="1" thickBot="1">
      <c r="B1038" s="403" t="s">
        <v>52</v>
      </c>
      <c r="C1038" s="403"/>
      <c r="D1038" s="403"/>
      <c r="E1038" s="404">
        <f>VLOOKUP(S1039,students!$B$8:$D$57,3,0)</f>
        <v>0</v>
      </c>
      <c r="F1038" s="405"/>
      <c r="G1038" s="405"/>
      <c r="H1038" s="405"/>
      <c r="I1038" s="405"/>
      <c r="J1038" s="405"/>
      <c r="K1038" s="405"/>
      <c r="L1038" s="405"/>
      <c r="M1038" s="405"/>
      <c r="N1038" s="405"/>
      <c r="O1038" s="405"/>
      <c r="P1038" s="406" t="s">
        <v>28</v>
      </c>
      <c r="Q1038" s="406"/>
      <c r="R1038" s="406" t="str">
        <f>students!$M$2</f>
        <v>पहिली</v>
      </c>
      <c r="S1038" s="406"/>
      <c r="V1038" s="68"/>
      <c r="W1038" s="68"/>
      <c r="X1038" s="68"/>
      <c r="Y1038" s="68"/>
    </row>
    <row r="1039" spans="2:25" ht="19.5" customHeight="1" thickBot="1">
      <c r="B1039" s="407"/>
      <c r="C1039" s="407"/>
      <c r="D1039" s="408"/>
      <c r="E1039" s="408"/>
      <c r="F1039" s="47"/>
      <c r="G1039" s="47"/>
      <c r="H1039" s="409" t="s">
        <v>33</v>
      </c>
      <c r="I1039" s="409"/>
      <c r="J1039" s="409"/>
      <c r="K1039" s="409"/>
      <c r="L1039" s="409"/>
      <c r="M1039" s="405">
        <f>[3]students!Y1038</f>
        <v>0</v>
      </c>
      <c r="N1039" s="405"/>
      <c r="O1039" s="405"/>
      <c r="P1039" s="406" t="s">
        <v>53</v>
      </c>
      <c r="Q1039" s="406"/>
      <c r="R1039" s="406"/>
      <c r="S1039" s="77">
        <v>38</v>
      </c>
      <c r="V1039" s="68"/>
      <c r="W1039" s="68"/>
      <c r="X1039" s="68"/>
      <c r="Y1039" s="68"/>
    </row>
    <row r="1040" spans="2:25" ht="21" customHeight="1">
      <c r="B1040" s="382" t="s">
        <v>37</v>
      </c>
      <c r="C1040" s="361" t="s">
        <v>54</v>
      </c>
      <c r="D1040" s="361"/>
      <c r="E1040" s="385" t="s">
        <v>55</v>
      </c>
      <c r="F1040" s="386"/>
      <c r="G1040" s="386"/>
      <c r="H1040" s="386"/>
      <c r="I1040" s="386"/>
      <c r="J1040" s="386"/>
      <c r="K1040" s="386"/>
      <c r="L1040" s="386"/>
      <c r="M1040" s="387"/>
      <c r="N1040" s="388" t="s">
        <v>56</v>
      </c>
      <c r="O1040" s="389"/>
      <c r="P1040" s="389"/>
      <c r="Q1040" s="390"/>
      <c r="R1040" s="394" t="s">
        <v>69</v>
      </c>
      <c r="S1040" s="397" t="s">
        <v>57</v>
      </c>
      <c r="V1040" s="68"/>
      <c r="W1040" s="68"/>
      <c r="X1040" s="68"/>
      <c r="Y1040" s="68"/>
    </row>
    <row r="1041" spans="2:25" s="1" customFormat="1" ht="73.5" customHeight="1">
      <c r="B1041" s="383"/>
      <c r="C1041" s="384"/>
      <c r="D1041" s="384"/>
      <c r="E1041" s="48" t="s">
        <v>58</v>
      </c>
      <c r="F1041" s="48" t="s">
        <v>15</v>
      </c>
      <c r="G1041" s="48" t="s">
        <v>59</v>
      </c>
      <c r="H1041" s="48" t="s">
        <v>17</v>
      </c>
      <c r="I1041" s="48" t="s">
        <v>18</v>
      </c>
      <c r="J1041" s="48" t="s">
        <v>19</v>
      </c>
      <c r="K1041" s="48" t="s">
        <v>20</v>
      </c>
      <c r="L1041" s="48" t="s">
        <v>21</v>
      </c>
      <c r="M1041" s="49"/>
      <c r="N1041" s="391"/>
      <c r="O1041" s="392"/>
      <c r="P1041" s="392"/>
      <c r="Q1041" s="393"/>
      <c r="R1041" s="395"/>
      <c r="S1041" s="398"/>
      <c r="V1041" s="68"/>
      <c r="W1041" s="68"/>
      <c r="X1041" s="68"/>
      <c r="Y1041" s="68"/>
    </row>
    <row r="1042" spans="2:25" ht="27.9" customHeight="1" thickBot="1">
      <c r="B1042" s="5"/>
      <c r="C1042" s="400" t="s">
        <v>60</v>
      </c>
      <c r="D1042" s="401"/>
      <c r="E1042" s="51">
        <v>1</v>
      </c>
      <c r="F1042" s="51">
        <v>2</v>
      </c>
      <c r="G1042" s="51">
        <v>3</v>
      </c>
      <c r="H1042" s="51">
        <v>4</v>
      </c>
      <c r="I1042" s="51">
        <v>5</v>
      </c>
      <c r="J1042" s="51">
        <v>6</v>
      </c>
      <c r="K1042" s="51">
        <v>7</v>
      </c>
      <c r="L1042" s="51">
        <v>8</v>
      </c>
      <c r="M1042" s="50" t="s">
        <v>22</v>
      </c>
      <c r="N1042" s="50" t="s">
        <v>23</v>
      </c>
      <c r="O1042" s="50" t="s">
        <v>61</v>
      </c>
      <c r="P1042" s="50" t="s">
        <v>25</v>
      </c>
      <c r="Q1042" s="50" t="s">
        <v>62</v>
      </c>
      <c r="R1042" s="396"/>
      <c r="S1042" s="399"/>
      <c r="V1042" s="68"/>
      <c r="W1042" s="68"/>
      <c r="X1042" s="68"/>
      <c r="Y1042" s="68"/>
    </row>
    <row r="1043" spans="2:25" ht="27.9" customHeight="1">
      <c r="B1043" s="359">
        <v>1</v>
      </c>
      <c r="C1043" s="361" t="s">
        <v>2</v>
      </c>
      <c r="D1043" s="39" t="s">
        <v>63</v>
      </c>
      <c r="E1043" s="80"/>
      <c r="F1043" s="78">
        <f>Marathi!D$7</f>
        <v>15</v>
      </c>
      <c r="G1043" s="78">
        <f>Marathi!E$7</f>
        <v>15</v>
      </c>
      <c r="H1043" s="78">
        <f>Marathi!F$7</f>
        <v>15</v>
      </c>
      <c r="I1043" s="78">
        <f>Marathi!G$7</f>
        <v>0</v>
      </c>
      <c r="J1043" s="78">
        <f>Marathi!H$7</f>
        <v>15</v>
      </c>
      <c r="K1043" s="78">
        <f>Marathi!I$7</f>
        <v>10</v>
      </c>
      <c r="L1043" s="78">
        <f>Marathi!J$7</f>
        <v>0</v>
      </c>
      <c r="M1043" s="78">
        <f>Marathi!K$7</f>
        <v>70</v>
      </c>
      <c r="N1043" s="78">
        <f>Marathi!L$7</f>
        <v>5</v>
      </c>
      <c r="O1043" s="78">
        <f>Marathi!M$7</f>
        <v>5</v>
      </c>
      <c r="P1043" s="78">
        <f>Marathi!N$7</f>
        <v>20</v>
      </c>
      <c r="Q1043" s="78">
        <f>Marathi!O$7</f>
        <v>30</v>
      </c>
      <c r="R1043" s="78">
        <f>Marathi!P$7</f>
        <v>100</v>
      </c>
      <c r="S1043" s="78">
        <f>Marathi!Q$7</f>
        <v>0</v>
      </c>
      <c r="V1043" s="68"/>
      <c r="W1043" s="68"/>
      <c r="X1043" s="68"/>
      <c r="Y1043" s="68"/>
    </row>
    <row r="1044" spans="2:25" ht="27.9" customHeight="1" thickBot="1">
      <c r="B1044" s="360"/>
      <c r="C1044" s="362"/>
      <c r="D1044" s="40" t="s">
        <v>64</v>
      </c>
      <c r="E1044" s="81"/>
      <c r="F1044" s="50">
        <f>VLOOKUP(S1039,Marathi!$B$8:$Q$77,3,0)</f>
        <v>0</v>
      </c>
      <c r="G1044" s="50">
        <f>VLOOKUP(S1039,Marathi!$B$8:$Q$77,4,0)</f>
        <v>0</v>
      </c>
      <c r="H1044" s="50">
        <f>VLOOKUP(S1039,Marathi!$B$8:$Q$77,5,0)</f>
        <v>0</v>
      </c>
      <c r="I1044" s="50">
        <f>VLOOKUP(S1039,Marathi!$B$8:$Q$77,6,0)</f>
        <v>0</v>
      </c>
      <c r="J1044" s="50">
        <f>VLOOKUP(S1039,Marathi!$B$8:$Q$77,7,0)</f>
        <v>0</v>
      </c>
      <c r="K1044" s="50">
        <f>VLOOKUP(S1039,Marathi!$B$8:$Q$77,8,0)</f>
        <v>0</v>
      </c>
      <c r="L1044" s="50">
        <f>VLOOKUP(S1039,Marathi!$B$8:$Q$77,9,0)</f>
        <v>0</v>
      </c>
      <c r="M1044" s="50">
        <f>VLOOKUP(S1039,Marathi!$B$8:$Q$77,10,0)</f>
        <v>0</v>
      </c>
      <c r="N1044" s="50">
        <f>VLOOKUP(S1039,Marathi!$B$8:$Q$77,11,0)</f>
        <v>0</v>
      </c>
      <c r="O1044" s="50">
        <f>VLOOKUP(S1039,Marathi!$B$8:$Q$77,12,0)</f>
        <v>0</v>
      </c>
      <c r="P1044" s="50">
        <f>VLOOKUP(S1039,Marathi!$B$8:$Q$77,13,0)</f>
        <v>0</v>
      </c>
      <c r="Q1044" s="50">
        <f>VLOOKUP(S1039,Marathi!$B$8:$Q$77,14,0)</f>
        <v>0</v>
      </c>
      <c r="R1044" s="79">
        <f>VLOOKUP(S1039,Marathi!$B$8:$Q$77,15,0)</f>
        <v>0</v>
      </c>
      <c r="S1044" s="79">
        <f>VLOOKUP(S1039,Marathi!$B$8:$Q$77,16,0)</f>
        <v>0</v>
      </c>
      <c r="V1044" s="68"/>
      <c r="W1044" s="68"/>
      <c r="X1044" s="68"/>
      <c r="Y1044" s="68"/>
    </row>
    <row r="1045" spans="2:25" ht="27.9" customHeight="1">
      <c r="B1045" s="359">
        <v>2</v>
      </c>
      <c r="C1045" s="361" t="s">
        <v>3</v>
      </c>
      <c r="D1045" s="39" t="s">
        <v>63</v>
      </c>
      <c r="E1045" s="80"/>
      <c r="F1045" s="78">
        <f>Hindi!D$7</f>
        <v>15</v>
      </c>
      <c r="G1045" s="78">
        <f>Hindi!E$7</f>
        <v>15</v>
      </c>
      <c r="H1045" s="78">
        <f>Hindi!F$7</f>
        <v>15</v>
      </c>
      <c r="I1045" s="78">
        <f>Hindi!G$7</f>
        <v>0</v>
      </c>
      <c r="J1045" s="78">
        <f>Hindi!H$7</f>
        <v>15</v>
      </c>
      <c r="K1045" s="78">
        <f>Hindi!I$7</f>
        <v>10</v>
      </c>
      <c r="L1045" s="78">
        <f>Hindi!J$7</f>
        <v>0</v>
      </c>
      <c r="M1045" s="78">
        <f>Hindi!K$7</f>
        <v>70</v>
      </c>
      <c r="N1045" s="78">
        <f>Hindi!L$7</f>
        <v>5</v>
      </c>
      <c r="O1045" s="78">
        <f>Hindi!M$7</f>
        <v>5</v>
      </c>
      <c r="P1045" s="78">
        <f>Hindi!N$7</f>
        <v>20</v>
      </c>
      <c r="Q1045" s="78">
        <f>Hindi!O$7</f>
        <v>30</v>
      </c>
      <c r="R1045" s="78">
        <f>Hindi!P$7</f>
        <v>100</v>
      </c>
      <c r="S1045" s="78">
        <f>Hindi!Q$7</f>
        <v>0</v>
      </c>
      <c r="V1045" s="68"/>
      <c r="W1045" s="68"/>
      <c r="X1045" s="68"/>
      <c r="Y1045" s="68"/>
    </row>
    <row r="1046" spans="2:25" ht="27.9" customHeight="1" thickBot="1">
      <c r="B1046" s="360"/>
      <c r="C1046" s="362"/>
      <c r="D1046" s="40" t="s">
        <v>64</v>
      </c>
      <c r="E1046" s="81"/>
      <c r="F1046" s="50">
        <f>VLOOKUP(S1039,Hindi!$B$8:$Q$77,3,0)</f>
        <v>0</v>
      </c>
      <c r="G1046" s="50">
        <f>VLOOKUP(S1039,Hindi!$B$8:$Q$77,4,0)</f>
        <v>0</v>
      </c>
      <c r="H1046" s="50">
        <f>VLOOKUP(S1039,Hindi!$B$8:$Q$77,5,0)</f>
        <v>0</v>
      </c>
      <c r="I1046" s="50">
        <f>VLOOKUP(S1039,Hindi!$B$8:$Q$77,6,0)</f>
        <v>0</v>
      </c>
      <c r="J1046" s="50">
        <f>VLOOKUP(S1039,Hindi!$B$8:$Q$77,7,0)</f>
        <v>0</v>
      </c>
      <c r="K1046" s="50">
        <f>VLOOKUP(S1039,Hindi!$B$8:$Q$77,8,0)</f>
        <v>0</v>
      </c>
      <c r="L1046" s="50">
        <f>VLOOKUP(S1039,Hindi!$B$8:$Q$77,9,0)</f>
        <v>0</v>
      </c>
      <c r="M1046" s="50">
        <f>VLOOKUP(S1039,Hindi!$B$8:$Q$77,10,0)</f>
        <v>0</v>
      </c>
      <c r="N1046" s="50">
        <f>VLOOKUP(S1039,Hindi!$B$8:$Q$77,11,0)</f>
        <v>0</v>
      </c>
      <c r="O1046" s="50">
        <f>VLOOKUP(S1039,Hindi!$B$8:$Q$77,12,0)</f>
        <v>0</v>
      </c>
      <c r="P1046" s="50">
        <f>VLOOKUP(S1039,Hindi!$B$8:$Q$77,13,0)</f>
        <v>0</v>
      </c>
      <c r="Q1046" s="50">
        <f>VLOOKUP(S1039,Hindi!$B$8:$Q$77,14,0)</f>
        <v>0</v>
      </c>
      <c r="R1046" s="79">
        <f>VLOOKUP(S1039,Hindi!$B$8:$Q$77,15,0)</f>
        <v>0</v>
      </c>
      <c r="S1046" s="50">
        <f>VLOOKUP(S1039,Hindi!$B$8:$Q$77,16,0)</f>
        <v>0</v>
      </c>
      <c r="V1046" s="68"/>
      <c r="W1046" s="68"/>
      <c r="X1046" s="68"/>
      <c r="Y1046" s="68"/>
    </row>
    <row r="1047" spans="2:25" ht="27.9" customHeight="1">
      <c r="B1047" s="359">
        <v>3</v>
      </c>
      <c r="C1047" s="361" t="s">
        <v>4</v>
      </c>
      <c r="D1047" s="39" t="s">
        <v>63</v>
      </c>
      <c r="E1047" s="80"/>
      <c r="F1047" s="78">
        <f>English!D$7</f>
        <v>15</v>
      </c>
      <c r="G1047" s="78">
        <f>English!E$7</f>
        <v>15</v>
      </c>
      <c r="H1047" s="78">
        <f>English!F$7</f>
        <v>15</v>
      </c>
      <c r="I1047" s="78">
        <f>English!G$7</f>
        <v>0</v>
      </c>
      <c r="J1047" s="78">
        <f>English!H$7</f>
        <v>15</v>
      </c>
      <c r="K1047" s="78">
        <f>English!I$7</f>
        <v>10</v>
      </c>
      <c r="L1047" s="78">
        <f>English!J$7</f>
        <v>0</v>
      </c>
      <c r="M1047" s="78">
        <f>English!K$7</f>
        <v>70</v>
      </c>
      <c r="N1047" s="78">
        <f>English!L$7</f>
        <v>5</v>
      </c>
      <c r="O1047" s="78">
        <f>English!M$7</f>
        <v>5</v>
      </c>
      <c r="P1047" s="78">
        <f>English!N$7</f>
        <v>20</v>
      </c>
      <c r="Q1047" s="78">
        <f>English!O$7</f>
        <v>30</v>
      </c>
      <c r="R1047" s="78">
        <f>English!P$7</f>
        <v>100</v>
      </c>
      <c r="S1047" s="78">
        <f>English!Q$7</f>
        <v>0</v>
      </c>
      <c r="V1047" s="68"/>
      <c r="W1047" s="68"/>
      <c r="X1047" s="68"/>
      <c r="Y1047" s="68"/>
    </row>
    <row r="1048" spans="2:25" ht="27.9" customHeight="1" thickBot="1">
      <c r="B1048" s="360"/>
      <c r="C1048" s="362"/>
      <c r="D1048" s="40" t="s">
        <v>64</v>
      </c>
      <c r="E1048" s="81"/>
      <c r="F1048" s="50">
        <f>VLOOKUP(S1039,English!$B$8:$Q$77,3,0)</f>
        <v>0</v>
      </c>
      <c r="G1048" s="50">
        <f>VLOOKUP(S1039,English!$B$8:$Q$77,4,0)</f>
        <v>0</v>
      </c>
      <c r="H1048" s="50">
        <f>VLOOKUP(S1039,English!$B$8:$Q$77,5,0)</f>
        <v>0</v>
      </c>
      <c r="I1048" s="50">
        <f>VLOOKUP(S1039,English!$B$8:$Q$77,6,0)</f>
        <v>0</v>
      </c>
      <c r="J1048" s="50">
        <f>VLOOKUP(S1039,English!$B$8:$Q$77,7,0)</f>
        <v>0</v>
      </c>
      <c r="K1048" s="50">
        <f>VLOOKUP(S1039,English!$B$8:$Q$77,8,0)</f>
        <v>0</v>
      </c>
      <c r="L1048" s="50">
        <f>VLOOKUP(S1039,English!$B$8:$Q$77,9,0)</f>
        <v>0</v>
      </c>
      <c r="M1048" s="50">
        <f>VLOOKUP(S1039,English!$B$8:$Q$77,10,0)</f>
        <v>0</v>
      </c>
      <c r="N1048" s="50">
        <f>VLOOKUP(S1039,English!$B$8:$Q$77,11,0)</f>
        <v>0</v>
      </c>
      <c r="O1048" s="50">
        <f>VLOOKUP(S1039,English!$B$8:$Q$77,12,0)</f>
        <v>0</v>
      </c>
      <c r="P1048" s="50">
        <f>VLOOKUP(S1039,English!$B$8:$Q$77,13,0)</f>
        <v>0</v>
      </c>
      <c r="Q1048" s="50">
        <f>VLOOKUP(S1039,English!$B$8:$Q$77,14,0)</f>
        <v>0</v>
      </c>
      <c r="R1048" s="79">
        <f>VLOOKUP(S1039,English!$B$8:$Q$77,15,0)</f>
        <v>0</v>
      </c>
      <c r="S1048" s="50">
        <f>VLOOKUP(S1039,English!$B$8:$Q$77,16,0)</f>
        <v>0</v>
      </c>
      <c r="V1048" s="68"/>
      <c r="W1048" s="68"/>
      <c r="X1048" s="68"/>
      <c r="Y1048" s="68"/>
    </row>
    <row r="1049" spans="2:25" ht="27.9" customHeight="1">
      <c r="B1049" s="359">
        <v>4</v>
      </c>
      <c r="C1049" s="361" t="s">
        <v>5</v>
      </c>
      <c r="D1049" s="39" t="s">
        <v>63</v>
      </c>
      <c r="E1049" s="80"/>
      <c r="F1049" s="78">
        <f>Maths!D$7</f>
        <v>15</v>
      </c>
      <c r="G1049" s="78">
        <f>Maths!E$7</f>
        <v>15</v>
      </c>
      <c r="H1049" s="78">
        <f>Maths!F$7</f>
        <v>15</v>
      </c>
      <c r="I1049" s="78">
        <f>Maths!G$7</f>
        <v>0</v>
      </c>
      <c r="J1049" s="78">
        <f>Maths!H$7</f>
        <v>15</v>
      </c>
      <c r="K1049" s="78">
        <f>Maths!I$7</f>
        <v>10</v>
      </c>
      <c r="L1049" s="78">
        <f>Maths!J$7</f>
        <v>0</v>
      </c>
      <c r="M1049" s="78">
        <f>Maths!K$7</f>
        <v>70</v>
      </c>
      <c r="N1049" s="78">
        <f>Maths!L$7</f>
        <v>5</v>
      </c>
      <c r="O1049" s="78">
        <f>Maths!M$7</f>
        <v>5</v>
      </c>
      <c r="P1049" s="78">
        <f>Maths!N$7</f>
        <v>20</v>
      </c>
      <c r="Q1049" s="78">
        <f>Maths!O$7</f>
        <v>30</v>
      </c>
      <c r="R1049" s="78">
        <f>Maths!P$7</f>
        <v>100</v>
      </c>
      <c r="S1049" s="78">
        <f>Maths!Q$7</f>
        <v>0</v>
      </c>
      <c r="V1049" s="68"/>
      <c r="W1049" s="68"/>
      <c r="X1049" s="68"/>
      <c r="Y1049" s="68"/>
    </row>
    <row r="1050" spans="2:25" ht="27.9" customHeight="1" thickBot="1">
      <c r="B1050" s="360"/>
      <c r="C1050" s="362"/>
      <c r="D1050" s="40" t="s">
        <v>64</v>
      </c>
      <c r="E1050" s="81"/>
      <c r="F1050" s="50">
        <f>VLOOKUP(S1039,Maths!$B$8:$Q$77,3,0)</f>
        <v>0</v>
      </c>
      <c r="G1050" s="50">
        <f>VLOOKUP(S1039,Maths!$B$8:$Q$77,4,0)</f>
        <v>0</v>
      </c>
      <c r="H1050" s="50">
        <f>VLOOKUP(S1039,Maths!$B$8:$Q$77,5,0)</f>
        <v>0</v>
      </c>
      <c r="I1050" s="50">
        <f>VLOOKUP(S1039,Maths!$B$8:$Q$77,6,0)</f>
        <v>0</v>
      </c>
      <c r="J1050" s="50">
        <f>VLOOKUP(S1039,Maths!$B$8:$Q$77,7,0)</f>
        <v>0</v>
      </c>
      <c r="K1050" s="50">
        <f>VLOOKUP(S1039,Maths!$B$8:$Q$77,8,0)</f>
        <v>0</v>
      </c>
      <c r="L1050" s="50">
        <f>VLOOKUP(S1039,Maths!$B$8:$Q$77,9,0)</f>
        <v>0</v>
      </c>
      <c r="M1050" s="50">
        <f>VLOOKUP(S1039,Maths!$B$8:$Q$77,10,0)</f>
        <v>0</v>
      </c>
      <c r="N1050" s="50">
        <f>VLOOKUP(S1039,Maths!$B$8:$Q$77,11,0)</f>
        <v>0</v>
      </c>
      <c r="O1050" s="50">
        <f>VLOOKUP(S1039,Maths!$B$8:$Q$77,12,0)</f>
        <v>0</v>
      </c>
      <c r="P1050" s="50">
        <f>VLOOKUP(S1039,Maths!$B$8:$Q$77,13,0)</f>
        <v>0</v>
      </c>
      <c r="Q1050" s="50">
        <f>VLOOKUP(S1039,Maths!$B$8:$Q$77,14,0)</f>
        <v>0</v>
      </c>
      <c r="R1050" s="79">
        <f>VLOOKUP(S1039,Maths!$B$8:$Q$77,15,0)</f>
        <v>0</v>
      </c>
      <c r="S1050" s="50">
        <f>VLOOKUP(S1039,Maths!$B$8:$Q$77,16,0)</f>
        <v>0</v>
      </c>
      <c r="V1050" s="68"/>
      <c r="W1050" s="68"/>
      <c r="X1050" s="68"/>
      <c r="Y1050" s="68"/>
    </row>
    <row r="1051" spans="2:25" ht="27.9" customHeight="1">
      <c r="B1051" s="359">
        <v>5</v>
      </c>
      <c r="C1051" s="361" t="s">
        <v>6</v>
      </c>
      <c r="D1051" s="39" t="s">
        <v>63</v>
      </c>
      <c r="E1051" s="80"/>
      <c r="F1051" s="78">
        <f>Sci!D$7</f>
        <v>15</v>
      </c>
      <c r="G1051" s="78">
        <f>Sci!E$7</f>
        <v>15</v>
      </c>
      <c r="H1051" s="78">
        <f>Sci!F$7</f>
        <v>15</v>
      </c>
      <c r="I1051" s="78">
        <f>Sci!G$7</f>
        <v>0</v>
      </c>
      <c r="J1051" s="78">
        <f>Sci!H$7</f>
        <v>15</v>
      </c>
      <c r="K1051" s="78">
        <f>Sci!I$7</f>
        <v>10</v>
      </c>
      <c r="L1051" s="78">
        <f>Sci!J$7</f>
        <v>0</v>
      </c>
      <c r="M1051" s="78">
        <f>Sci!K$7</f>
        <v>70</v>
      </c>
      <c r="N1051" s="78">
        <f>Sci!L$7</f>
        <v>5</v>
      </c>
      <c r="O1051" s="78">
        <f>Sci!M$7</f>
        <v>5</v>
      </c>
      <c r="P1051" s="78">
        <f>Sci!N$7</f>
        <v>20</v>
      </c>
      <c r="Q1051" s="78">
        <f>Sci!O$7</f>
        <v>30</v>
      </c>
      <c r="R1051" s="78">
        <f>Sci!P$7</f>
        <v>100</v>
      </c>
      <c r="S1051" s="78">
        <f>Sci!Q$7</f>
        <v>0</v>
      </c>
      <c r="V1051" s="68"/>
      <c r="W1051" s="68"/>
      <c r="X1051" s="68"/>
      <c r="Y1051" s="68"/>
    </row>
    <row r="1052" spans="2:25" ht="27.9" customHeight="1" thickBot="1">
      <c r="B1052" s="360"/>
      <c r="C1052" s="362"/>
      <c r="D1052" s="40" t="s">
        <v>64</v>
      </c>
      <c r="E1052" s="81"/>
      <c r="F1052" s="50">
        <f>VLOOKUP(S1039,Sci!$B$8:$Q$77,3,0)</f>
        <v>0</v>
      </c>
      <c r="G1052" s="50">
        <f>VLOOKUP(S1039,Sci!$B$8:$Q$77,4,0)</f>
        <v>0</v>
      </c>
      <c r="H1052" s="50">
        <f>VLOOKUP(S1039,Sci!$B$8:$Q$77,5,0)</f>
        <v>0</v>
      </c>
      <c r="I1052" s="50">
        <f>VLOOKUP(S1039,Sci!$B$8:$Q$77,6,0)</f>
        <v>0</v>
      </c>
      <c r="J1052" s="50">
        <f>VLOOKUP(S1039,Sci!$B$8:$Q$77,7,0)</f>
        <v>0</v>
      </c>
      <c r="K1052" s="50">
        <f>VLOOKUP(S1039,Sci!$B$8:$Q$77,8,0)</f>
        <v>0</v>
      </c>
      <c r="L1052" s="50">
        <f>VLOOKUP(S1039,Sci!$B$8:$Q$77,9,0)</f>
        <v>0</v>
      </c>
      <c r="M1052" s="50">
        <f>VLOOKUP(S1039,Sci!$B$8:$Q$77,10,0)</f>
        <v>0</v>
      </c>
      <c r="N1052" s="50">
        <f>VLOOKUP(S1039,Sci!$B$8:$Q$77,11,0)</f>
        <v>0</v>
      </c>
      <c r="O1052" s="50">
        <f>VLOOKUP(S1039,Sci!$B$8:$Q$77,12,0)</f>
        <v>0</v>
      </c>
      <c r="P1052" s="50">
        <f>VLOOKUP(S1039,Sci!$B$8:$Q$77,13,0)</f>
        <v>0</v>
      </c>
      <c r="Q1052" s="50">
        <f>VLOOKUP(S1039,Sci!$B$8:$Q$77,14,0)</f>
        <v>0</v>
      </c>
      <c r="R1052" s="79">
        <f>VLOOKUP(S1039,Sci!$B$8:$Q$77,15,0)</f>
        <v>0</v>
      </c>
      <c r="S1052" s="50">
        <f>VLOOKUP(S1039,Sci!$B$8:$Q$77,16,0)</f>
        <v>0</v>
      </c>
      <c r="V1052" s="68"/>
      <c r="W1052" s="68"/>
      <c r="X1052" s="68"/>
      <c r="Y1052" s="68"/>
    </row>
    <row r="1053" spans="2:25" ht="27.9" customHeight="1">
      <c r="B1053" s="359">
        <v>6</v>
      </c>
      <c r="C1053" s="361" t="s">
        <v>7</v>
      </c>
      <c r="D1053" s="39" t="s">
        <v>63</v>
      </c>
      <c r="E1053" s="80"/>
      <c r="F1053" s="78">
        <f>Sco!D$7</f>
        <v>15</v>
      </c>
      <c r="G1053" s="78">
        <f>Sco!E$7</f>
        <v>15</v>
      </c>
      <c r="H1053" s="78">
        <f>Sco!F$7</f>
        <v>15</v>
      </c>
      <c r="I1053" s="78">
        <f>Sco!G$7</f>
        <v>0</v>
      </c>
      <c r="J1053" s="78">
        <f>Sco!H$7</f>
        <v>15</v>
      </c>
      <c r="K1053" s="78">
        <f>Sco!I$7</f>
        <v>10</v>
      </c>
      <c r="L1053" s="78">
        <f>Sco!J$7</f>
        <v>0</v>
      </c>
      <c r="M1053" s="78">
        <f>Sco!K$7</f>
        <v>70</v>
      </c>
      <c r="N1053" s="78">
        <f>Sco!L$7</f>
        <v>5</v>
      </c>
      <c r="O1053" s="78">
        <f>Sco!M$7</f>
        <v>5</v>
      </c>
      <c r="P1053" s="78">
        <f>Sco!N$7</f>
        <v>20</v>
      </c>
      <c r="Q1053" s="78">
        <f>Sco!O$7</f>
        <v>30</v>
      </c>
      <c r="R1053" s="78">
        <f>Sco!P$7</f>
        <v>100</v>
      </c>
      <c r="S1053" s="78">
        <f>Sco!Q$7</f>
        <v>0</v>
      </c>
      <c r="V1053" s="68"/>
      <c r="W1053" s="68"/>
      <c r="X1053" s="68"/>
      <c r="Y1053" s="68"/>
    </row>
    <row r="1054" spans="2:25" ht="27.9" customHeight="1" thickBot="1">
      <c r="B1054" s="360"/>
      <c r="C1054" s="362"/>
      <c r="D1054" s="40" t="s">
        <v>64</v>
      </c>
      <c r="E1054" s="81"/>
      <c r="F1054" s="50">
        <f>VLOOKUP(S1039,Sco!$B$8:$Q$77,3,0)</f>
        <v>0</v>
      </c>
      <c r="G1054" s="50">
        <f>VLOOKUP(S1039,Sco!$B$8:$Q$77,4,0)</f>
        <v>0</v>
      </c>
      <c r="H1054" s="50">
        <f>VLOOKUP(S1039,Sco!$B$8:$Q$77,5,0)</f>
        <v>0</v>
      </c>
      <c r="I1054" s="50">
        <f>VLOOKUP(S1039,Sco!$B$8:$Q$77,6,0)</f>
        <v>0</v>
      </c>
      <c r="J1054" s="50">
        <f>VLOOKUP(S1039,Sco!$B$8:$Q$77,7,0)</f>
        <v>0</v>
      </c>
      <c r="K1054" s="50">
        <f>VLOOKUP(S1039,Sco!$B$8:$Q$77,8,0)</f>
        <v>0</v>
      </c>
      <c r="L1054" s="50">
        <f>VLOOKUP(S1039,Sco!$B$8:$Q$77,9,0)</f>
        <v>0</v>
      </c>
      <c r="M1054" s="50">
        <f>VLOOKUP(S1039,Sco!$B$8:$Q$77,10,0)</f>
        <v>0</v>
      </c>
      <c r="N1054" s="50">
        <f>VLOOKUP(S1039,Sco!$B$8:$Q$77,11,0)</f>
        <v>0</v>
      </c>
      <c r="O1054" s="50">
        <f>VLOOKUP(S1039,Sco!$B$8:$Q$77,12,0)</f>
        <v>0</v>
      </c>
      <c r="P1054" s="50">
        <f>VLOOKUP(S1039,Sco!$B$8:$Q$77,13,0)</f>
        <v>0</v>
      </c>
      <c r="Q1054" s="50">
        <f>VLOOKUP(S1039,Sco!$B$8:$Q$77,14,0)</f>
        <v>0</v>
      </c>
      <c r="R1054" s="79">
        <f>VLOOKUP(S1039,Sco!$B$8:$Q$77,15,0)</f>
        <v>0</v>
      </c>
      <c r="S1054" s="50">
        <f>VLOOKUP(S1039,Sco!$B$8:$Q$77,16,0)</f>
        <v>0</v>
      </c>
      <c r="V1054" s="68"/>
      <c r="W1054" s="68"/>
      <c r="X1054" s="68"/>
      <c r="Y1054" s="68"/>
    </row>
    <row r="1055" spans="2:25" ht="27.9" customHeight="1">
      <c r="B1055" s="359">
        <v>7</v>
      </c>
      <c r="C1055" s="361" t="s">
        <v>8</v>
      </c>
      <c r="D1055" s="39" t="s">
        <v>63</v>
      </c>
      <c r="E1055" s="80"/>
      <c r="F1055" s="78">
        <f>Kala!D$7</f>
        <v>20</v>
      </c>
      <c r="G1055" s="78">
        <f>Kala!E$7</f>
        <v>40</v>
      </c>
      <c r="H1055" s="78">
        <f>Kala!F$7</f>
        <v>20</v>
      </c>
      <c r="I1055" s="78">
        <f>Kala!G$7</f>
        <v>0</v>
      </c>
      <c r="J1055" s="78">
        <f>Kala!H$7</f>
        <v>0</v>
      </c>
      <c r="K1055" s="78">
        <f>Kala!I$7</f>
        <v>20</v>
      </c>
      <c r="L1055" s="78">
        <f>Kala!J$7</f>
        <v>0</v>
      </c>
      <c r="M1055" s="78">
        <f>Kala!K$7</f>
        <v>100</v>
      </c>
      <c r="N1055" s="363"/>
      <c r="O1055" s="364"/>
      <c r="P1055" s="364"/>
      <c r="Q1055" s="365"/>
      <c r="R1055" s="82">
        <f t="shared" ref="R1055:R1060" si="37">M1055</f>
        <v>100</v>
      </c>
      <c r="S1055" s="83"/>
    </row>
    <row r="1056" spans="2:25" ht="27.9" customHeight="1" thickBot="1">
      <c r="B1056" s="360"/>
      <c r="C1056" s="362"/>
      <c r="D1056" s="40" t="s">
        <v>64</v>
      </c>
      <c r="E1056" s="81"/>
      <c r="F1056" s="50">
        <f>VLOOKUP(S1039,Kala!$B$8:$Q$77,3,0)</f>
        <v>0</v>
      </c>
      <c r="G1056" s="50">
        <f>VLOOKUP(S1039,Kala!$B$8:$Q$77,4,0)</f>
        <v>0</v>
      </c>
      <c r="H1056" s="50">
        <f>VLOOKUP(S1039,Kala!$B$8:$Q$77,5,0)</f>
        <v>0</v>
      </c>
      <c r="I1056" s="50">
        <f>VLOOKUP(S1039,Kala!$B$8:$Q$77,6,0)</f>
        <v>0</v>
      </c>
      <c r="J1056" s="50">
        <f>VLOOKUP(S1039,Kala!$B$8:$Q$77,7,0)</f>
        <v>0</v>
      </c>
      <c r="K1056" s="50">
        <f>VLOOKUP(S1039,Kala!$B$8:$Q$77,8,0)</f>
        <v>0</v>
      </c>
      <c r="L1056" s="50">
        <f>VLOOKUP(S1039,Kala!$B$8:$Q$77,9,0)</f>
        <v>0</v>
      </c>
      <c r="M1056" s="50">
        <f>VLOOKUP(S1039,Kala!$B$8:$Q$77,10,0)</f>
        <v>0</v>
      </c>
      <c r="N1056" s="366"/>
      <c r="O1056" s="367"/>
      <c r="P1056" s="367"/>
      <c r="Q1056" s="368"/>
      <c r="R1056" s="84">
        <f t="shared" si="37"/>
        <v>0</v>
      </c>
      <c r="S1056" s="85" t="str">
        <f>IF(R1056&gt;=91,"अ१",IF(R1056&gt;=81,"अ२",IF(R1056&gt;=71,"ब१",IF(R1056&gt;=61,"ब२",IF(R1056&gt;=51,"क१",IF(R1056&gt;=41,"क२",IF(R1056&gt;=33,"ड",IF(R1056&gt;=21,"ई१",IF(R1056&gt;=1,"ई२","")))))))))</f>
        <v/>
      </c>
    </row>
    <row r="1057" spans="2:25" ht="27.9" customHeight="1">
      <c r="B1057" s="359">
        <v>8</v>
      </c>
      <c r="C1057" s="361" t="s">
        <v>9</v>
      </c>
      <c r="D1057" s="39" t="s">
        <v>63</v>
      </c>
      <c r="E1057" s="80"/>
      <c r="F1057" s="78">
        <f>Karya!D$7</f>
        <v>20</v>
      </c>
      <c r="G1057" s="78">
        <f>Karya!E$7</f>
        <v>40</v>
      </c>
      <c r="H1057" s="78">
        <f>Karya!F$7</f>
        <v>20</v>
      </c>
      <c r="I1057" s="78">
        <f>Karya!G$7</f>
        <v>0</v>
      </c>
      <c r="J1057" s="78">
        <f>Karya!H$7</f>
        <v>0</v>
      </c>
      <c r="K1057" s="78">
        <f>Karya!I$7</f>
        <v>20</v>
      </c>
      <c r="L1057" s="78">
        <f>Karya!J$7</f>
        <v>0</v>
      </c>
      <c r="M1057" s="78">
        <f>Karya!K$7</f>
        <v>100</v>
      </c>
      <c r="N1057" s="363"/>
      <c r="O1057" s="364"/>
      <c r="P1057" s="364"/>
      <c r="Q1057" s="365"/>
      <c r="R1057" s="82">
        <f t="shared" si="37"/>
        <v>100</v>
      </c>
      <c r="S1057" s="83"/>
    </row>
    <row r="1058" spans="2:25" ht="27.9" customHeight="1" thickBot="1">
      <c r="B1058" s="360"/>
      <c r="C1058" s="362"/>
      <c r="D1058" s="40" t="s">
        <v>64</v>
      </c>
      <c r="E1058" s="81"/>
      <c r="F1058" s="50">
        <f>VLOOKUP(S1039,Karya!$B$8:$Q$77,3,0)</f>
        <v>0</v>
      </c>
      <c r="G1058" s="50">
        <f>VLOOKUP(S1039,Karya!$B$8:$Q$77,4,0)</f>
        <v>0</v>
      </c>
      <c r="H1058" s="50">
        <f>VLOOKUP(S1039,Karya!$B$8:$Q$77,5,0)</f>
        <v>0</v>
      </c>
      <c r="I1058" s="50">
        <f>VLOOKUP(S1039,Karya!$B$8:$Q$77,6,0)</f>
        <v>0</v>
      </c>
      <c r="J1058" s="50">
        <f>VLOOKUP(S1039,Karya!$B$8:$Q$77,7,0)</f>
        <v>0</v>
      </c>
      <c r="K1058" s="50">
        <f>VLOOKUP(S1039,Karya!$B$8:$Q$77,8,0)</f>
        <v>0</v>
      </c>
      <c r="L1058" s="50">
        <f>VLOOKUP(S1039,Karya!$B$8:$Q$77,9,0)</f>
        <v>0</v>
      </c>
      <c r="M1058" s="50">
        <f>VLOOKUP(S1039,Karya!$B$8:$Q$77,10,0)</f>
        <v>0</v>
      </c>
      <c r="N1058" s="366"/>
      <c r="O1058" s="367"/>
      <c r="P1058" s="367"/>
      <c r="Q1058" s="368"/>
      <c r="R1058" s="84">
        <f t="shared" si="37"/>
        <v>0</v>
      </c>
      <c r="S1058" s="85" t="str">
        <f>IF(R1058&gt;=91,"अ१",IF(R1058&gt;=81,"अ२",IF(R1058&gt;=71,"ब१",IF(R1058&gt;=61,"ब२",IF(R1058&gt;=51,"क१",IF(R1058&gt;=41,"क२",IF(R1058&gt;=33,"ड",IF(R1058&gt;=21,"ई१",IF(R1058&gt;=1,"ई२","")))))))))</f>
        <v/>
      </c>
    </row>
    <row r="1059" spans="2:25" ht="27.9" customHeight="1">
      <c r="B1059" s="359">
        <v>9</v>
      </c>
      <c r="C1059" s="361" t="s">
        <v>10</v>
      </c>
      <c r="D1059" s="39" t="s">
        <v>63</v>
      </c>
      <c r="E1059" s="80"/>
      <c r="F1059" s="78">
        <f>Shashi!D$7</f>
        <v>20</v>
      </c>
      <c r="G1059" s="78">
        <f>Shashi!E$7</f>
        <v>40</v>
      </c>
      <c r="H1059" s="78">
        <f>Shashi!F$7</f>
        <v>20</v>
      </c>
      <c r="I1059" s="78">
        <f>Shashi!G$7</f>
        <v>0</v>
      </c>
      <c r="J1059" s="78">
        <f>Shashi!H$7</f>
        <v>0</v>
      </c>
      <c r="K1059" s="78">
        <f>Shashi!I$7</f>
        <v>20</v>
      </c>
      <c r="L1059" s="78">
        <f>Shashi!J$7</f>
        <v>0</v>
      </c>
      <c r="M1059" s="78">
        <f>Shashi!K$7</f>
        <v>100</v>
      </c>
      <c r="N1059" s="363"/>
      <c r="O1059" s="364"/>
      <c r="P1059" s="364"/>
      <c r="Q1059" s="365"/>
      <c r="R1059" s="82">
        <f t="shared" si="37"/>
        <v>100</v>
      </c>
      <c r="S1059" s="83"/>
    </row>
    <row r="1060" spans="2:25" ht="27.9" customHeight="1" thickBot="1">
      <c r="B1060" s="360"/>
      <c r="C1060" s="362"/>
      <c r="D1060" s="40" t="s">
        <v>64</v>
      </c>
      <c r="E1060" s="81"/>
      <c r="F1060" s="50">
        <f>VLOOKUP(S1039,Shashi!$B$8:$Q$77,3,0)</f>
        <v>0</v>
      </c>
      <c r="G1060" s="50">
        <f>VLOOKUP(S1039,Shashi!$B$8:$Q$77,4,0)</f>
        <v>0</v>
      </c>
      <c r="H1060" s="50">
        <f>VLOOKUP(S1039,Shashi!$B$8:$Q$77,5,0)</f>
        <v>0</v>
      </c>
      <c r="I1060" s="50">
        <f>VLOOKUP(S1039,Shashi!$B$8:$Q$77,6,0)</f>
        <v>0</v>
      </c>
      <c r="J1060" s="50">
        <f>VLOOKUP(S1039,Shashi!$B$8:$Q$77,7,0)</f>
        <v>0</v>
      </c>
      <c r="K1060" s="50">
        <f>VLOOKUP(S1039,Shashi!$B$8:$Q$77,8,0)</f>
        <v>0</v>
      </c>
      <c r="L1060" s="50">
        <f>VLOOKUP(S1039,Shashi!$B$8:$Q$77,9,0)</f>
        <v>0</v>
      </c>
      <c r="M1060" s="50">
        <f>VLOOKUP(S1039,Shashi!$B$8:$Q$77,10,0)</f>
        <v>0</v>
      </c>
      <c r="N1060" s="366"/>
      <c r="O1060" s="367"/>
      <c r="P1060" s="367"/>
      <c r="Q1060" s="368"/>
      <c r="R1060" s="84">
        <f t="shared" si="37"/>
        <v>0</v>
      </c>
      <c r="S1060" s="85" t="str">
        <f>IF(R1060&gt;=91,"अ१",IF(R1060&gt;=81,"अ२",IF(R1060&gt;=71,"ब१",IF(R1060&gt;=61,"ब२",IF(R1060&gt;=51,"क१",IF(R1060&gt;=41,"क२",IF(R1060&gt;=33,"ड",IF(R1060&gt;=21,"ई१",IF(R1060&gt;=1,"ई२","")))))))))</f>
        <v/>
      </c>
    </row>
    <row r="1061" spans="2:25" ht="27.9" customHeight="1" thickBot="1">
      <c r="B1061" s="369"/>
      <c r="C1061" s="370"/>
      <c r="D1061" s="370"/>
      <c r="E1061" s="370"/>
      <c r="F1061" s="370"/>
      <c r="G1061" s="370"/>
      <c r="H1061" s="370"/>
      <c r="I1061" s="370"/>
      <c r="J1061" s="370"/>
      <c r="K1061" s="370"/>
      <c r="L1061" s="370"/>
      <c r="M1061" s="370"/>
      <c r="N1061" s="370"/>
      <c r="O1061" s="370"/>
      <c r="P1061" s="370"/>
      <c r="Q1061" s="370"/>
      <c r="R1061" s="370"/>
      <c r="S1061" s="371"/>
      <c r="V1061" s="68"/>
      <c r="W1061" s="68"/>
      <c r="X1061" s="68"/>
      <c r="Y1061" s="68"/>
    </row>
    <row r="1062" spans="2:25" ht="27.9" customHeight="1">
      <c r="B1062" s="41"/>
      <c r="C1062" s="42"/>
      <c r="D1062" s="43"/>
      <c r="N1062" s="45"/>
      <c r="O1062" s="45"/>
      <c r="P1062" s="45"/>
      <c r="Q1062" s="45"/>
      <c r="S1062" s="46"/>
      <c r="V1062" s="68"/>
      <c r="W1062" s="68"/>
      <c r="X1062" s="68"/>
      <c r="Y1062" s="68"/>
    </row>
    <row r="1063" spans="2:25" ht="27.9" customHeight="1">
      <c r="B1063" s="372" t="s">
        <v>66</v>
      </c>
      <c r="C1063" s="373"/>
      <c r="D1063" s="373"/>
      <c r="E1063" s="373"/>
      <c r="F1063" s="373"/>
      <c r="G1063" s="374" t="s">
        <v>67</v>
      </c>
      <c r="H1063" s="374"/>
      <c r="I1063" s="374"/>
      <c r="J1063" s="374"/>
      <c r="K1063" s="374"/>
      <c r="L1063" s="374"/>
      <c r="M1063" s="374"/>
      <c r="N1063" s="375" t="s">
        <v>68</v>
      </c>
      <c r="O1063" s="375"/>
      <c r="P1063" s="375"/>
      <c r="Q1063" s="375"/>
      <c r="R1063" s="375"/>
      <c r="S1063" s="376"/>
      <c r="V1063" s="68"/>
      <c r="W1063" s="68"/>
      <c r="X1063" s="68"/>
      <c r="Y1063" s="68"/>
    </row>
    <row r="1064" spans="2:25" ht="27.9" customHeight="1" thickBot="1">
      <c r="B1064" s="377" t="str">
        <f>students!$G$4</f>
        <v xml:space="preserve">श्री. सागर दत्तात्रय शिंदे </v>
      </c>
      <c r="C1064" s="378"/>
      <c r="D1064" s="378"/>
      <c r="E1064" s="378"/>
      <c r="F1064" s="378"/>
      <c r="G1064" s="379"/>
      <c r="H1064" s="379"/>
      <c r="I1064" s="379"/>
      <c r="J1064" s="379"/>
      <c r="K1064" s="379"/>
      <c r="L1064" s="379"/>
      <c r="M1064" s="379"/>
      <c r="N1064" s="380"/>
      <c r="O1064" s="380"/>
      <c r="P1064" s="380"/>
      <c r="Q1064" s="380"/>
      <c r="R1064" s="380"/>
      <c r="S1064" s="381"/>
      <c r="V1064" s="68"/>
      <c r="W1064" s="68"/>
      <c r="X1064" s="68"/>
      <c r="Y1064" s="68"/>
    </row>
    <row r="1065" spans="2:25" ht="26.25" customHeight="1">
      <c r="B1065" s="402" t="s">
        <v>718</v>
      </c>
      <c r="C1065" s="402"/>
      <c r="D1065" s="402"/>
      <c r="E1065" s="402"/>
      <c r="F1065" s="402"/>
      <c r="G1065" s="402"/>
      <c r="H1065" s="402"/>
      <c r="I1065" s="402"/>
      <c r="J1065" s="402"/>
      <c r="K1065" s="402"/>
      <c r="L1065" s="402"/>
      <c r="M1065" s="402"/>
      <c r="N1065" s="402"/>
      <c r="O1065" s="402"/>
      <c r="P1065" s="402"/>
      <c r="Q1065" s="402"/>
      <c r="R1065" s="402"/>
      <c r="S1065" s="402"/>
      <c r="V1065" s="68"/>
      <c r="W1065" s="68"/>
      <c r="X1065" s="68"/>
      <c r="Y1065" s="68"/>
    </row>
    <row r="1066" spans="2:25" ht="24.75" customHeight="1" thickBot="1">
      <c r="B1066" s="403" t="s">
        <v>52</v>
      </c>
      <c r="C1066" s="403"/>
      <c r="D1066" s="403"/>
      <c r="E1066" s="404">
        <f>VLOOKUP(S1067,students!$B$8:$D$57,3,0)</f>
        <v>0</v>
      </c>
      <c r="F1066" s="405"/>
      <c r="G1066" s="405"/>
      <c r="H1066" s="405"/>
      <c r="I1066" s="405"/>
      <c r="J1066" s="405"/>
      <c r="K1066" s="405"/>
      <c r="L1066" s="405"/>
      <c r="M1066" s="405"/>
      <c r="N1066" s="405"/>
      <c r="O1066" s="405"/>
      <c r="P1066" s="406" t="s">
        <v>28</v>
      </c>
      <c r="Q1066" s="406"/>
      <c r="R1066" s="406" t="str">
        <f>students!$M$2</f>
        <v>पहिली</v>
      </c>
      <c r="S1066" s="406"/>
      <c r="V1066" s="68"/>
      <c r="W1066" s="68"/>
      <c r="X1066" s="68"/>
      <c r="Y1066" s="68"/>
    </row>
    <row r="1067" spans="2:25" ht="19.5" customHeight="1" thickBot="1">
      <c r="B1067" s="407"/>
      <c r="C1067" s="407"/>
      <c r="D1067" s="408"/>
      <c r="E1067" s="408"/>
      <c r="F1067" s="47"/>
      <c r="G1067" s="47"/>
      <c r="H1067" s="409" t="s">
        <v>33</v>
      </c>
      <c r="I1067" s="409"/>
      <c r="J1067" s="409"/>
      <c r="K1067" s="409"/>
      <c r="L1067" s="409"/>
      <c r="M1067" s="405">
        <f>[3]students!Y1066</f>
        <v>0</v>
      </c>
      <c r="N1067" s="405"/>
      <c r="O1067" s="405"/>
      <c r="P1067" s="406" t="s">
        <v>53</v>
      </c>
      <c r="Q1067" s="406"/>
      <c r="R1067" s="406"/>
      <c r="S1067" s="77">
        <v>39</v>
      </c>
      <c r="V1067" s="68"/>
      <c r="W1067" s="68"/>
      <c r="X1067" s="68"/>
      <c r="Y1067" s="68"/>
    </row>
    <row r="1068" spans="2:25" ht="21" customHeight="1">
      <c r="B1068" s="382" t="s">
        <v>37</v>
      </c>
      <c r="C1068" s="361" t="s">
        <v>54</v>
      </c>
      <c r="D1068" s="361"/>
      <c r="E1068" s="385" t="s">
        <v>55</v>
      </c>
      <c r="F1068" s="386"/>
      <c r="G1068" s="386"/>
      <c r="H1068" s="386"/>
      <c r="I1068" s="386"/>
      <c r="J1068" s="386"/>
      <c r="K1068" s="386"/>
      <c r="L1068" s="386"/>
      <c r="M1068" s="387"/>
      <c r="N1068" s="388" t="s">
        <v>56</v>
      </c>
      <c r="O1068" s="389"/>
      <c r="P1068" s="389"/>
      <c r="Q1068" s="390"/>
      <c r="R1068" s="394" t="s">
        <v>69</v>
      </c>
      <c r="S1068" s="397" t="s">
        <v>57</v>
      </c>
      <c r="V1068" s="68"/>
      <c r="W1068" s="68"/>
      <c r="X1068" s="68"/>
      <c r="Y1068" s="68"/>
    </row>
    <row r="1069" spans="2:25" s="1" customFormat="1" ht="73.5" customHeight="1">
      <c r="B1069" s="383"/>
      <c r="C1069" s="384"/>
      <c r="D1069" s="384"/>
      <c r="E1069" s="48" t="s">
        <v>58</v>
      </c>
      <c r="F1069" s="48" t="s">
        <v>15</v>
      </c>
      <c r="G1069" s="48" t="s">
        <v>59</v>
      </c>
      <c r="H1069" s="48" t="s">
        <v>17</v>
      </c>
      <c r="I1069" s="48" t="s">
        <v>18</v>
      </c>
      <c r="J1069" s="48" t="s">
        <v>19</v>
      </c>
      <c r="K1069" s="48" t="s">
        <v>20</v>
      </c>
      <c r="L1069" s="48" t="s">
        <v>21</v>
      </c>
      <c r="M1069" s="49"/>
      <c r="N1069" s="391"/>
      <c r="O1069" s="392"/>
      <c r="P1069" s="392"/>
      <c r="Q1069" s="393"/>
      <c r="R1069" s="395"/>
      <c r="S1069" s="398"/>
      <c r="V1069" s="68"/>
      <c r="W1069" s="68"/>
      <c r="X1069" s="68"/>
      <c r="Y1069" s="68"/>
    </row>
    <row r="1070" spans="2:25" ht="27.9" customHeight="1" thickBot="1">
      <c r="B1070" s="5"/>
      <c r="C1070" s="400" t="s">
        <v>60</v>
      </c>
      <c r="D1070" s="401"/>
      <c r="E1070" s="51">
        <v>1</v>
      </c>
      <c r="F1070" s="51">
        <v>2</v>
      </c>
      <c r="G1070" s="51">
        <v>3</v>
      </c>
      <c r="H1070" s="51">
        <v>4</v>
      </c>
      <c r="I1070" s="51">
        <v>5</v>
      </c>
      <c r="J1070" s="51">
        <v>6</v>
      </c>
      <c r="K1070" s="51">
        <v>7</v>
      </c>
      <c r="L1070" s="51">
        <v>8</v>
      </c>
      <c r="M1070" s="50" t="s">
        <v>22</v>
      </c>
      <c r="N1070" s="50" t="s">
        <v>23</v>
      </c>
      <c r="O1070" s="50" t="s">
        <v>61</v>
      </c>
      <c r="P1070" s="50" t="s">
        <v>25</v>
      </c>
      <c r="Q1070" s="50" t="s">
        <v>62</v>
      </c>
      <c r="R1070" s="396"/>
      <c r="S1070" s="399"/>
      <c r="V1070" s="68"/>
      <c r="W1070" s="68"/>
      <c r="X1070" s="68"/>
      <c r="Y1070" s="68"/>
    </row>
    <row r="1071" spans="2:25" ht="27.9" customHeight="1">
      <c r="B1071" s="359">
        <v>1</v>
      </c>
      <c r="C1071" s="361" t="s">
        <v>2</v>
      </c>
      <c r="D1071" s="39" t="s">
        <v>63</v>
      </c>
      <c r="E1071" s="80"/>
      <c r="F1071" s="78">
        <f>Marathi!D$7</f>
        <v>15</v>
      </c>
      <c r="G1071" s="78">
        <f>Marathi!E$7</f>
        <v>15</v>
      </c>
      <c r="H1071" s="78">
        <f>Marathi!F$7</f>
        <v>15</v>
      </c>
      <c r="I1071" s="78">
        <f>Marathi!G$7</f>
        <v>0</v>
      </c>
      <c r="J1071" s="78">
        <f>Marathi!H$7</f>
        <v>15</v>
      </c>
      <c r="K1071" s="78">
        <f>Marathi!I$7</f>
        <v>10</v>
      </c>
      <c r="L1071" s="78">
        <f>Marathi!J$7</f>
        <v>0</v>
      </c>
      <c r="M1071" s="78">
        <f>Marathi!K$7</f>
        <v>70</v>
      </c>
      <c r="N1071" s="78">
        <f>Marathi!L$7</f>
        <v>5</v>
      </c>
      <c r="O1071" s="78">
        <f>Marathi!M$7</f>
        <v>5</v>
      </c>
      <c r="P1071" s="78">
        <f>Marathi!N$7</f>
        <v>20</v>
      </c>
      <c r="Q1071" s="78">
        <f>Marathi!O$7</f>
        <v>30</v>
      </c>
      <c r="R1071" s="78">
        <f>Marathi!P$7</f>
        <v>100</v>
      </c>
      <c r="S1071" s="78">
        <f>Marathi!Q$7</f>
        <v>0</v>
      </c>
      <c r="V1071" s="68"/>
      <c r="W1071" s="68"/>
      <c r="X1071" s="68"/>
      <c r="Y1071" s="68"/>
    </row>
    <row r="1072" spans="2:25" ht="27.9" customHeight="1" thickBot="1">
      <c r="B1072" s="360"/>
      <c r="C1072" s="362"/>
      <c r="D1072" s="40" t="s">
        <v>64</v>
      </c>
      <c r="E1072" s="81"/>
      <c r="F1072" s="50">
        <f>VLOOKUP(S1067,Marathi!$B$8:$Q$77,3,0)</f>
        <v>0</v>
      </c>
      <c r="G1072" s="50">
        <f>VLOOKUP(S1067,Marathi!$B$8:$Q$77,4,0)</f>
        <v>0</v>
      </c>
      <c r="H1072" s="50">
        <f>VLOOKUP(S1067,Marathi!$B$8:$Q$77,5,0)</f>
        <v>0</v>
      </c>
      <c r="I1072" s="50">
        <f>VLOOKUP(S1067,Marathi!$B$8:$Q$77,6,0)</f>
        <v>0</v>
      </c>
      <c r="J1072" s="50">
        <f>VLOOKUP(S1067,Marathi!$B$8:$Q$77,7,0)</f>
        <v>0</v>
      </c>
      <c r="K1072" s="50">
        <f>VLOOKUP(S1067,Marathi!$B$8:$Q$77,8,0)</f>
        <v>0</v>
      </c>
      <c r="L1072" s="50">
        <f>VLOOKUP(S1067,Marathi!$B$8:$Q$77,9,0)</f>
        <v>0</v>
      </c>
      <c r="M1072" s="50">
        <f>VLOOKUP(S1067,Marathi!$B$8:$Q$77,10,0)</f>
        <v>0</v>
      </c>
      <c r="N1072" s="50">
        <f>VLOOKUP(S1067,Marathi!$B$8:$Q$77,11,0)</f>
        <v>0</v>
      </c>
      <c r="O1072" s="50">
        <f>VLOOKUP(S1067,Marathi!$B$8:$Q$77,12,0)</f>
        <v>0</v>
      </c>
      <c r="P1072" s="50">
        <f>VLOOKUP(S1067,Marathi!$B$8:$Q$77,13,0)</f>
        <v>0</v>
      </c>
      <c r="Q1072" s="50">
        <f>VLOOKUP(S1067,Marathi!$B$8:$Q$77,14,0)</f>
        <v>0</v>
      </c>
      <c r="R1072" s="79">
        <f>VLOOKUP(S1067,Marathi!$B$8:$Q$77,15,0)</f>
        <v>0</v>
      </c>
      <c r="S1072" s="79">
        <f>VLOOKUP(S1067,Marathi!$B$8:$Q$77,16,0)</f>
        <v>0</v>
      </c>
      <c r="V1072" s="68"/>
      <c r="W1072" s="68"/>
      <c r="X1072" s="68"/>
      <c r="Y1072" s="68"/>
    </row>
    <row r="1073" spans="2:25" ht="27.9" customHeight="1">
      <c r="B1073" s="359">
        <v>2</v>
      </c>
      <c r="C1073" s="361" t="s">
        <v>3</v>
      </c>
      <c r="D1073" s="39" t="s">
        <v>63</v>
      </c>
      <c r="E1073" s="80"/>
      <c r="F1073" s="78">
        <f>Hindi!D$7</f>
        <v>15</v>
      </c>
      <c r="G1073" s="78">
        <f>Hindi!E$7</f>
        <v>15</v>
      </c>
      <c r="H1073" s="78">
        <f>Hindi!F$7</f>
        <v>15</v>
      </c>
      <c r="I1073" s="78">
        <f>Hindi!G$7</f>
        <v>0</v>
      </c>
      <c r="J1073" s="78">
        <f>Hindi!H$7</f>
        <v>15</v>
      </c>
      <c r="K1073" s="78">
        <f>Hindi!I$7</f>
        <v>10</v>
      </c>
      <c r="L1073" s="78">
        <f>Hindi!J$7</f>
        <v>0</v>
      </c>
      <c r="M1073" s="78">
        <f>Hindi!K$7</f>
        <v>70</v>
      </c>
      <c r="N1073" s="78">
        <f>Hindi!L$7</f>
        <v>5</v>
      </c>
      <c r="O1073" s="78">
        <f>Hindi!M$7</f>
        <v>5</v>
      </c>
      <c r="P1073" s="78">
        <f>Hindi!N$7</f>
        <v>20</v>
      </c>
      <c r="Q1073" s="78">
        <f>Hindi!O$7</f>
        <v>30</v>
      </c>
      <c r="R1073" s="78">
        <f>Hindi!P$7</f>
        <v>100</v>
      </c>
      <c r="S1073" s="78">
        <f>Hindi!Q$7</f>
        <v>0</v>
      </c>
      <c r="V1073" s="68"/>
      <c r="W1073" s="68"/>
      <c r="X1073" s="68"/>
      <c r="Y1073" s="68"/>
    </row>
    <row r="1074" spans="2:25" ht="27.9" customHeight="1" thickBot="1">
      <c r="B1074" s="360"/>
      <c r="C1074" s="362"/>
      <c r="D1074" s="40" t="s">
        <v>64</v>
      </c>
      <c r="E1074" s="81"/>
      <c r="F1074" s="50">
        <f>VLOOKUP(S1067,Hindi!$B$8:$Q$77,3,0)</f>
        <v>0</v>
      </c>
      <c r="G1074" s="50">
        <f>VLOOKUP(S1067,Hindi!$B$8:$Q$77,4,0)</f>
        <v>0</v>
      </c>
      <c r="H1074" s="50">
        <f>VLOOKUP(S1067,Hindi!$B$8:$Q$77,5,0)</f>
        <v>0</v>
      </c>
      <c r="I1074" s="50">
        <f>VLOOKUP(S1067,Hindi!$B$8:$Q$77,6,0)</f>
        <v>0</v>
      </c>
      <c r="J1074" s="50">
        <f>VLOOKUP(S1067,Hindi!$B$8:$Q$77,7,0)</f>
        <v>0</v>
      </c>
      <c r="K1074" s="50">
        <f>VLOOKUP(S1067,Hindi!$B$8:$Q$77,8,0)</f>
        <v>0</v>
      </c>
      <c r="L1074" s="50">
        <f>VLOOKUP(S1067,Hindi!$B$8:$Q$77,9,0)</f>
        <v>0</v>
      </c>
      <c r="M1074" s="50">
        <f>VLOOKUP(S1067,Hindi!$B$8:$Q$77,10,0)</f>
        <v>0</v>
      </c>
      <c r="N1074" s="50">
        <f>VLOOKUP(S1067,Hindi!$B$8:$Q$77,11,0)</f>
        <v>0</v>
      </c>
      <c r="O1074" s="50">
        <f>VLOOKUP(S1067,Hindi!$B$8:$Q$77,12,0)</f>
        <v>0</v>
      </c>
      <c r="P1074" s="50">
        <f>VLOOKUP(S1067,Hindi!$B$8:$Q$77,13,0)</f>
        <v>0</v>
      </c>
      <c r="Q1074" s="50">
        <f>VLOOKUP(S1067,Hindi!$B$8:$Q$77,14,0)</f>
        <v>0</v>
      </c>
      <c r="R1074" s="79">
        <f>VLOOKUP(S1067,Hindi!$B$8:$Q$77,15,0)</f>
        <v>0</v>
      </c>
      <c r="S1074" s="50">
        <f>VLOOKUP(S1067,Hindi!$B$8:$Q$77,16,0)</f>
        <v>0</v>
      </c>
      <c r="V1074" s="68"/>
      <c r="W1074" s="68"/>
      <c r="X1074" s="68"/>
      <c r="Y1074" s="68"/>
    </row>
    <row r="1075" spans="2:25" ht="27.9" customHeight="1">
      <c r="B1075" s="359">
        <v>3</v>
      </c>
      <c r="C1075" s="361" t="s">
        <v>4</v>
      </c>
      <c r="D1075" s="39" t="s">
        <v>63</v>
      </c>
      <c r="E1075" s="80"/>
      <c r="F1075" s="78">
        <f>English!D$7</f>
        <v>15</v>
      </c>
      <c r="G1075" s="78">
        <f>English!E$7</f>
        <v>15</v>
      </c>
      <c r="H1075" s="78">
        <f>English!F$7</f>
        <v>15</v>
      </c>
      <c r="I1075" s="78">
        <f>English!G$7</f>
        <v>0</v>
      </c>
      <c r="J1075" s="78">
        <f>English!H$7</f>
        <v>15</v>
      </c>
      <c r="K1075" s="78">
        <f>English!I$7</f>
        <v>10</v>
      </c>
      <c r="L1075" s="78">
        <f>English!J$7</f>
        <v>0</v>
      </c>
      <c r="M1075" s="78">
        <f>English!K$7</f>
        <v>70</v>
      </c>
      <c r="N1075" s="78">
        <f>English!L$7</f>
        <v>5</v>
      </c>
      <c r="O1075" s="78">
        <f>English!M$7</f>
        <v>5</v>
      </c>
      <c r="P1075" s="78">
        <f>English!N$7</f>
        <v>20</v>
      </c>
      <c r="Q1075" s="78">
        <f>English!O$7</f>
        <v>30</v>
      </c>
      <c r="R1075" s="78">
        <f>English!P$7</f>
        <v>100</v>
      </c>
      <c r="S1075" s="78">
        <f>English!Q$7</f>
        <v>0</v>
      </c>
      <c r="V1075" s="68"/>
      <c r="W1075" s="68"/>
      <c r="X1075" s="68"/>
      <c r="Y1075" s="68"/>
    </row>
    <row r="1076" spans="2:25" ht="27.9" customHeight="1" thickBot="1">
      <c r="B1076" s="360"/>
      <c r="C1076" s="362"/>
      <c r="D1076" s="40" t="s">
        <v>64</v>
      </c>
      <c r="E1076" s="81"/>
      <c r="F1076" s="50">
        <f>VLOOKUP(S1067,English!$B$8:$Q$77,3,0)</f>
        <v>0</v>
      </c>
      <c r="G1076" s="50">
        <f>VLOOKUP(S1067,English!$B$8:$Q$77,4,0)</f>
        <v>0</v>
      </c>
      <c r="H1076" s="50">
        <f>VLOOKUP(S1067,English!$B$8:$Q$77,5,0)</f>
        <v>0</v>
      </c>
      <c r="I1076" s="50">
        <f>VLOOKUP(S1067,English!$B$8:$Q$77,6,0)</f>
        <v>0</v>
      </c>
      <c r="J1076" s="50">
        <f>VLOOKUP(S1067,English!$B$8:$Q$77,7,0)</f>
        <v>0</v>
      </c>
      <c r="K1076" s="50">
        <f>VLOOKUP(S1067,English!$B$8:$Q$77,8,0)</f>
        <v>0</v>
      </c>
      <c r="L1076" s="50">
        <f>VLOOKUP(S1067,English!$B$8:$Q$77,9,0)</f>
        <v>0</v>
      </c>
      <c r="M1076" s="50">
        <f>VLOOKUP(S1067,English!$B$8:$Q$77,10,0)</f>
        <v>0</v>
      </c>
      <c r="N1076" s="50">
        <f>VLOOKUP(S1067,English!$B$8:$Q$77,11,0)</f>
        <v>0</v>
      </c>
      <c r="O1076" s="50">
        <f>VLOOKUP(S1067,English!$B$8:$Q$77,12,0)</f>
        <v>0</v>
      </c>
      <c r="P1076" s="50">
        <f>VLOOKUP(S1067,English!$B$8:$Q$77,13,0)</f>
        <v>0</v>
      </c>
      <c r="Q1076" s="50">
        <f>VLOOKUP(S1067,English!$B$8:$Q$77,14,0)</f>
        <v>0</v>
      </c>
      <c r="R1076" s="79">
        <f>VLOOKUP(S1067,English!$B$8:$Q$77,15,0)</f>
        <v>0</v>
      </c>
      <c r="S1076" s="50">
        <f>VLOOKUP(S1067,English!$B$8:$Q$77,16,0)</f>
        <v>0</v>
      </c>
      <c r="V1076" s="68"/>
      <c r="W1076" s="68"/>
      <c r="X1076" s="68"/>
      <c r="Y1076" s="68"/>
    </row>
    <row r="1077" spans="2:25" ht="27.9" customHeight="1">
      <c r="B1077" s="359">
        <v>4</v>
      </c>
      <c r="C1077" s="361" t="s">
        <v>5</v>
      </c>
      <c r="D1077" s="39" t="s">
        <v>63</v>
      </c>
      <c r="E1077" s="80"/>
      <c r="F1077" s="78">
        <f>Maths!D$7</f>
        <v>15</v>
      </c>
      <c r="G1077" s="78">
        <f>Maths!E$7</f>
        <v>15</v>
      </c>
      <c r="H1077" s="78">
        <f>Maths!F$7</f>
        <v>15</v>
      </c>
      <c r="I1077" s="78">
        <f>Maths!G$7</f>
        <v>0</v>
      </c>
      <c r="J1077" s="78">
        <f>Maths!H$7</f>
        <v>15</v>
      </c>
      <c r="K1077" s="78">
        <f>Maths!I$7</f>
        <v>10</v>
      </c>
      <c r="L1077" s="78">
        <f>Maths!J$7</f>
        <v>0</v>
      </c>
      <c r="M1077" s="78">
        <f>Maths!K$7</f>
        <v>70</v>
      </c>
      <c r="N1077" s="78">
        <f>Maths!L$7</f>
        <v>5</v>
      </c>
      <c r="O1077" s="78">
        <f>Maths!M$7</f>
        <v>5</v>
      </c>
      <c r="P1077" s="78">
        <f>Maths!N$7</f>
        <v>20</v>
      </c>
      <c r="Q1077" s="78">
        <f>Maths!O$7</f>
        <v>30</v>
      </c>
      <c r="R1077" s="78">
        <f>Maths!P$7</f>
        <v>100</v>
      </c>
      <c r="S1077" s="78">
        <f>Maths!Q$7</f>
        <v>0</v>
      </c>
      <c r="V1077" s="68"/>
      <c r="W1077" s="68"/>
      <c r="X1077" s="68"/>
      <c r="Y1077" s="68"/>
    </row>
    <row r="1078" spans="2:25" ht="27.9" customHeight="1" thickBot="1">
      <c r="B1078" s="360"/>
      <c r="C1078" s="362"/>
      <c r="D1078" s="40" t="s">
        <v>64</v>
      </c>
      <c r="E1078" s="81"/>
      <c r="F1078" s="50">
        <f>VLOOKUP(S1067,Maths!$B$8:$Q$77,3,0)</f>
        <v>0</v>
      </c>
      <c r="G1078" s="50">
        <f>VLOOKUP(S1067,Maths!$B$8:$Q$77,4,0)</f>
        <v>0</v>
      </c>
      <c r="H1078" s="50">
        <f>VLOOKUP(S1067,Maths!$B$8:$Q$77,5,0)</f>
        <v>0</v>
      </c>
      <c r="I1078" s="50">
        <f>VLOOKUP(S1067,Maths!$B$8:$Q$77,6,0)</f>
        <v>0</v>
      </c>
      <c r="J1078" s="50">
        <f>VLOOKUP(S1067,Maths!$B$8:$Q$77,7,0)</f>
        <v>0</v>
      </c>
      <c r="K1078" s="50">
        <f>VLOOKUP(S1067,Maths!$B$8:$Q$77,8,0)</f>
        <v>0</v>
      </c>
      <c r="L1078" s="50">
        <f>VLOOKUP(S1067,Maths!$B$8:$Q$77,9,0)</f>
        <v>0</v>
      </c>
      <c r="M1078" s="50">
        <f>VLOOKUP(S1067,Maths!$B$8:$Q$77,10,0)</f>
        <v>0</v>
      </c>
      <c r="N1078" s="50">
        <f>VLOOKUP(S1067,Maths!$B$8:$Q$77,11,0)</f>
        <v>0</v>
      </c>
      <c r="O1078" s="50">
        <f>VLOOKUP(S1067,Maths!$B$8:$Q$77,12,0)</f>
        <v>0</v>
      </c>
      <c r="P1078" s="50">
        <f>VLOOKUP(S1067,Maths!$B$8:$Q$77,13,0)</f>
        <v>0</v>
      </c>
      <c r="Q1078" s="50">
        <f>VLOOKUP(S1067,Maths!$B$8:$Q$77,14,0)</f>
        <v>0</v>
      </c>
      <c r="R1078" s="79">
        <f>VLOOKUP(S1067,Maths!$B$8:$Q$77,15,0)</f>
        <v>0</v>
      </c>
      <c r="S1078" s="50">
        <f>VLOOKUP(S1067,Maths!$B$8:$Q$77,16,0)</f>
        <v>0</v>
      </c>
      <c r="V1078" s="68"/>
      <c r="W1078" s="68"/>
      <c r="X1078" s="68"/>
      <c r="Y1078" s="68"/>
    </row>
    <row r="1079" spans="2:25" ht="27.9" customHeight="1">
      <c r="B1079" s="359">
        <v>5</v>
      </c>
      <c r="C1079" s="361" t="s">
        <v>6</v>
      </c>
      <c r="D1079" s="39" t="s">
        <v>63</v>
      </c>
      <c r="E1079" s="80"/>
      <c r="F1079" s="78">
        <f>Sci!D$7</f>
        <v>15</v>
      </c>
      <c r="G1079" s="78">
        <f>Sci!E$7</f>
        <v>15</v>
      </c>
      <c r="H1079" s="78">
        <f>Sci!F$7</f>
        <v>15</v>
      </c>
      <c r="I1079" s="78">
        <f>Sci!G$7</f>
        <v>0</v>
      </c>
      <c r="J1079" s="78">
        <f>Sci!H$7</f>
        <v>15</v>
      </c>
      <c r="K1079" s="78">
        <f>Sci!I$7</f>
        <v>10</v>
      </c>
      <c r="L1079" s="78">
        <f>Sci!J$7</f>
        <v>0</v>
      </c>
      <c r="M1079" s="78">
        <f>Sci!K$7</f>
        <v>70</v>
      </c>
      <c r="N1079" s="78">
        <f>Sci!L$7</f>
        <v>5</v>
      </c>
      <c r="O1079" s="78">
        <f>Sci!M$7</f>
        <v>5</v>
      </c>
      <c r="P1079" s="78">
        <f>Sci!N$7</f>
        <v>20</v>
      </c>
      <c r="Q1079" s="78">
        <f>Sci!O$7</f>
        <v>30</v>
      </c>
      <c r="R1079" s="78">
        <f>Sci!P$7</f>
        <v>100</v>
      </c>
      <c r="S1079" s="78">
        <f>Sci!Q$7</f>
        <v>0</v>
      </c>
      <c r="V1079" s="68"/>
      <c r="W1079" s="68"/>
      <c r="X1079" s="68"/>
      <c r="Y1079" s="68"/>
    </row>
    <row r="1080" spans="2:25" ht="27.9" customHeight="1" thickBot="1">
      <c r="B1080" s="360"/>
      <c r="C1080" s="362"/>
      <c r="D1080" s="40" t="s">
        <v>64</v>
      </c>
      <c r="E1080" s="81"/>
      <c r="F1080" s="50">
        <f>VLOOKUP(S1067,Sci!$B$8:$Q$77,3,0)</f>
        <v>0</v>
      </c>
      <c r="G1080" s="50">
        <f>VLOOKUP(S1067,Sci!$B$8:$Q$77,4,0)</f>
        <v>0</v>
      </c>
      <c r="H1080" s="50">
        <f>VLOOKUP(S1067,Sci!$B$8:$Q$77,5,0)</f>
        <v>0</v>
      </c>
      <c r="I1080" s="50">
        <f>VLOOKUP(S1067,Sci!$B$8:$Q$77,6,0)</f>
        <v>0</v>
      </c>
      <c r="J1080" s="50">
        <f>VLOOKUP(S1067,Sci!$B$8:$Q$77,7,0)</f>
        <v>0</v>
      </c>
      <c r="K1080" s="50">
        <f>VLOOKUP(S1067,Sci!$B$8:$Q$77,8,0)</f>
        <v>0</v>
      </c>
      <c r="L1080" s="50">
        <f>VLOOKUP(S1067,Sci!$B$8:$Q$77,9,0)</f>
        <v>0</v>
      </c>
      <c r="M1080" s="50">
        <f>VLOOKUP(S1067,Sci!$B$8:$Q$77,10,0)</f>
        <v>0</v>
      </c>
      <c r="N1080" s="50">
        <f>VLOOKUP(S1067,Sci!$B$8:$Q$77,11,0)</f>
        <v>0</v>
      </c>
      <c r="O1080" s="50">
        <f>VLOOKUP(S1067,Sci!$B$8:$Q$77,12,0)</f>
        <v>0</v>
      </c>
      <c r="P1080" s="50">
        <f>VLOOKUP(S1067,Sci!$B$8:$Q$77,13,0)</f>
        <v>0</v>
      </c>
      <c r="Q1080" s="50">
        <f>VLOOKUP(S1067,Sci!$B$8:$Q$77,14,0)</f>
        <v>0</v>
      </c>
      <c r="R1080" s="79">
        <f>VLOOKUP(S1067,Sci!$B$8:$Q$77,15,0)</f>
        <v>0</v>
      </c>
      <c r="S1080" s="50">
        <f>VLOOKUP(S1067,Sci!$B$8:$Q$77,16,0)</f>
        <v>0</v>
      </c>
      <c r="V1080" s="68"/>
      <c r="W1080" s="68"/>
      <c r="X1080" s="68"/>
      <c r="Y1080" s="68"/>
    </row>
    <row r="1081" spans="2:25" ht="27.9" customHeight="1">
      <c r="B1081" s="359">
        <v>6</v>
      </c>
      <c r="C1081" s="361" t="s">
        <v>7</v>
      </c>
      <c r="D1081" s="39" t="s">
        <v>63</v>
      </c>
      <c r="E1081" s="80"/>
      <c r="F1081" s="78">
        <f>Sco!D$7</f>
        <v>15</v>
      </c>
      <c r="G1081" s="78">
        <f>Sco!E$7</f>
        <v>15</v>
      </c>
      <c r="H1081" s="78">
        <f>Sco!F$7</f>
        <v>15</v>
      </c>
      <c r="I1081" s="78">
        <f>Sco!G$7</f>
        <v>0</v>
      </c>
      <c r="J1081" s="78">
        <f>Sco!H$7</f>
        <v>15</v>
      </c>
      <c r="K1081" s="78">
        <f>Sco!I$7</f>
        <v>10</v>
      </c>
      <c r="L1081" s="78">
        <f>Sco!J$7</f>
        <v>0</v>
      </c>
      <c r="M1081" s="78">
        <f>Sco!K$7</f>
        <v>70</v>
      </c>
      <c r="N1081" s="78">
        <f>Sco!L$7</f>
        <v>5</v>
      </c>
      <c r="O1081" s="78">
        <f>Sco!M$7</f>
        <v>5</v>
      </c>
      <c r="P1081" s="78">
        <f>Sco!N$7</f>
        <v>20</v>
      </c>
      <c r="Q1081" s="78">
        <f>Sco!O$7</f>
        <v>30</v>
      </c>
      <c r="R1081" s="78">
        <f>Sco!P$7</f>
        <v>100</v>
      </c>
      <c r="S1081" s="78">
        <f>Sco!Q$7</f>
        <v>0</v>
      </c>
      <c r="V1081" s="68"/>
      <c r="W1081" s="68"/>
      <c r="X1081" s="68"/>
      <c r="Y1081" s="68"/>
    </row>
    <row r="1082" spans="2:25" ht="27.9" customHeight="1" thickBot="1">
      <c r="B1082" s="360"/>
      <c r="C1082" s="362"/>
      <c r="D1082" s="40" t="s">
        <v>64</v>
      </c>
      <c r="E1082" s="81"/>
      <c r="F1082" s="50">
        <f>VLOOKUP(S1067,Sco!$B$8:$Q$77,3,0)</f>
        <v>0</v>
      </c>
      <c r="G1082" s="50">
        <f>VLOOKUP(S1067,Sco!$B$8:$Q$77,4,0)</f>
        <v>0</v>
      </c>
      <c r="H1082" s="50">
        <f>VLOOKUP(S1067,Sco!$B$8:$Q$77,5,0)</f>
        <v>0</v>
      </c>
      <c r="I1082" s="50">
        <f>VLOOKUP(S1067,Sco!$B$8:$Q$77,6,0)</f>
        <v>0</v>
      </c>
      <c r="J1082" s="50">
        <f>VLOOKUP(S1067,Sco!$B$8:$Q$77,7,0)</f>
        <v>0</v>
      </c>
      <c r="K1082" s="50">
        <f>VLOOKUP(S1067,Sco!$B$8:$Q$77,8,0)</f>
        <v>0</v>
      </c>
      <c r="L1082" s="50">
        <f>VLOOKUP(S1067,Sco!$B$8:$Q$77,9,0)</f>
        <v>0</v>
      </c>
      <c r="M1082" s="50">
        <f>VLOOKUP(S1067,Sco!$B$8:$Q$77,10,0)</f>
        <v>0</v>
      </c>
      <c r="N1082" s="50">
        <f>VLOOKUP(S1067,Sco!$B$8:$Q$77,11,0)</f>
        <v>0</v>
      </c>
      <c r="O1082" s="50">
        <f>VLOOKUP(S1067,Sco!$B$8:$Q$77,12,0)</f>
        <v>0</v>
      </c>
      <c r="P1082" s="50">
        <f>VLOOKUP(S1067,Sco!$B$8:$Q$77,13,0)</f>
        <v>0</v>
      </c>
      <c r="Q1082" s="50">
        <f>VLOOKUP(S1067,Sco!$B$8:$Q$77,14,0)</f>
        <v>0</v>
      </c>
      <c r="R1082" s="79">
        <f>VLOOKUP(S1067,Sco!$B$8:$Q$77,15,0)</f>
        <v>0</v>
      </c>
      <c r="S1082" s="50">
        <f>VLOOKUP(S1067,Sco!$B$8:$Q$77,16,0)</f>
        <v>0</v>
      </c>
      <c r="V1082" s="68"/>
      <c r="W1082" s="68"/>
      <c r="X1082" s="68"/>
      <c r="Y1082" s="68"/>
    </row>
    <row r="1083" spans="2:25" ht="27.9" customHeight="1">
      <c r="B1083" s="359">
        <v>7</v>
      </c>
      <c r="C1083" s="361" t="s">
        <v>8</v>
      </c>
      <c r="D1083" s="39" t="s">
        <v>63</v>
      </c>
      <c r="E1083" s="80"/>
      <c r="F1083" s="78">
        <f>Kala!D$7</f>
        <v>20</v>
      </c>
      <c r="G1083" s="78">
        <f>Kala!E$7</f>
        <v>40</v>
      </c>
      <c r="H1083" s="78">
        <f>Kala!F$7</f>
        <v>20</v>
      </c>
      <c r="I1083" s="78">
        <f>Kala!G$7</f>
        <v>0</v>
      </c>
      <c r="J1083" s="78">
        <f>Kala!H$7</f>
        <v>0</v>
      </c>
      <c r="K1083" s="78">
        <f>Kala!I$7</f>
        <v>20</v>
      </c>
      <c r="L1083" s="78">
        <f>Kala!J$7</f>
        <v>0</v>
      </c>
      <c r="M1083" s="78">
        <f>Kala!K$7</f>
        <v>100</v>
      </c>
      <c r="N1083" s="363"/>
      <c r="O1083" s="364"/>
      <c r="P1083" s="364"/>
      <c r="Q1083" s="365"/>
      <c r="R1083" s="82">
        <f t="shared" ref="R1083:R1088" si="38">M1083</f>
        <v>100</v>
      </c>
      <c r="S1083" s="83"/>
      <c r="V1083" s="68"/>
      <c r="W1083" s="68"/>
      <c r="X1083" s="68"/>
      <c r="Y1083" s="68"/>
    </row>
    <row r="1084" spans="2:25" ht="27.9" customHeight="1" thickBot="1">
      <c r="B1084" s="360"/>
      <c r="C1084" s="362"/>
      <c r="D1084" s="40" t="s">
        <v>64</v>
      </c>
      <c r="E1084" s="81"/>
      <c r="F1084" s="50">
        <f>VLOOKUP(S1067,Kala!$B$8:$Q$77,3,0)</f>
        <v>0</v>
      </c>
      <c r="G1084" s="50">
        <f>VLOOKUP(S1067,Kala!$B$8:$Q$77,4,0)</f>
        <v>0</v>
      </c>
      <c r="H1084" s="50">
        <f>VLOOKUP(S1067,Kala!$B$8:$Q$77,5,0)</f>
        <v>0</v>
      </c>
      <c r="I1084" s="50">
        <f>VLOOKUP(S1067,Kala!$B$8:$Q$77,6,0)</f>
        <v>0</v>
      </c>
      <c r="J1084" s="50">
        <f>VLOOKUP(S1067,Kala!$B$8:$Q$77,7,0)</f>
        <v>0</v>
      </c>
      <c r="K1084" s="50">
        <f>VLOOKUP(S1067,Kala!$B$8:$Q$77,8,0)</f>
        <v>0</v>
      </c>
      <c r="L1084" s="50">
        <f>VLOOKUP(S1067,Kala!$B$8:$Q$77,9,0)</f>
        <v>0</v>
      </c>
      <c r="M1084" s="50">
        <f>VLOOKUP(S1067,Kala!$B$8:$Q$77,10,0)</f>
        <v>0</v>
      </c>
      <c r="N1084" s="366"/>
      <c r="O1084" s="367"/>
      <c r="P1084" s="367"/>
      <c r="Q1084" s="368"/>
      <c r="R1084" s="84">
        <f t="shared" si="38"/>
        <v>0</v>
      </c>
      <c r="S1084" s="85" t="str">
        <f>IF(R1084&gt;=91,"अ१",IF(R1084&gt;=81,"अ२",IF(R1084&gt;=71,"ब१",IF(R1084&gt;=61,"ब२",IF(R1084&gt;=51,"क१",IF(R1084&gt;=41,"क२",IF(R1084&gt;=33,"ड",IF(R1084&gt;=21,"ई१",IF(R1084&gt;=1,"ई२","")))))))))</f>
        <v/>
      </c>
      <c r="V1084" s="68"/>
      <c r="W1084" s="68"/>
      <c r="X1084" s="68"/>
      <c r="Y1084" s="68"/>
    </row>
    <row r="1085" spans="2:25" ht="27.9" customHeight="1">
      <c r="B1085" s="359">
        <v>8</v>
      </c>
      <c r="C1085" s="361" t="s">
        <v>9</v>
      </c>
      <c r="D1085" s="39" t="s">
        <v>63</v>
      </c>
      <c r="E1085" s="80"/>
      <c r="F1085" s="78">
        <f>Karya!D$7</f>
        <v>20</v>
      </c>
      <c r="G1085" s="78">
        <f>Karya!E$7</f>
        <v>40</v>
      </c>
      <c r="H1085" s="78">
        <f>Karya!F$7</f>
        <v>20</v>
      </c>
      <c r="I1085" s="78">
        <f>Karya!G$7</f>
        <v>0</v>
      </c>
      <c r="J1085" s="78">
        <f>Karya!H$7</f>
        <v>0</v>
      </c>
      <c r="K1085" s="78">
        <f>Karya!I$7</f>
        <v>20</v>
      </c>
      <c r="L1085" s="78">
        <f>Karya!J$7</f>
        <v>0</v>
      </c>
      <c r="M1085" s="78">
        <f>Karya!K$7</f>
        <v>100</v>
      </c>
      <c r="N1085" s="363"/>
      <c r="O1085" s="364"/>
      <c r="P1085" s="364"/>
      <c r="Q1085" s="365"/>
      <c r="R1085" s="82">
        <f t="shared" si="38"/>
        <v>100</v>
      </c>
      <c r="S1085" s="83"/>
      <c r="V1085" s="68"/>
      <c r="W1085" s="68"/>
      <c r="X1085" s="68"/>
      <c r="Y1085" s="68"/>
    </row>
    <row r="1086" spans="2:25" ht="27.9" customHeight="1" thickBot="1">
      <c r="B1086" s="360"/>
      <c r="C1086" s="362"/>
      <c r="D1086" s="40" t="s">
        <v>64</v>
      </c>
      <c r="E1086" s="81"/>
      <c r="F1086" s="50">
        <f>VLOOKUP(S1067,Karya!$B$8:$Q$77,3,0)</f>
        <v>0</v>
      </c>
      <c r="G1086" s="50">
        <f>VLOOKUP(S1067,Karya!$B$8:$Q$77,4,0)</f>
        <v>0</v>
      </c>
      <c r="H1086" s="50">
        <f>VLOOKUP(S1067,Karya!$B$8:$Q$77,5,0)</f>
        <v>0</v>
      </c>
      <c r="I1086" s="50">
        <f>VLOOKUP(S1067,Karya!$B$8:$Q$77,6,0)</f>
        <v>0</v>
      </c>
      <c r="J1086" s="50">
        <f>VLOOKUP(S1067,Karya!$B$8:$Q$77,7,0)</f>
        <v>0</v>
      </c>
      <c r="K1086" s="50">
        <f>VLOOKUP(S1067,Karya!$B$8:$Q$77,8,0)</f>
        <v>0</v>
      </c>
      <c r="L1086" s="50">
        <f>VLOOKUP(S1067,Karya!$B$8:$Q$77,9,0)</f>
        <v>0</v>
      </c>
      <c r="M1086" s="50">
        <f>VLOOKUP(S1067,Karya!$B$8:$Q$77,10,0)</f>
        <v>0</v>
      </c>
      <c r="N1086" s="366"/>
      <c r="O1086" s="367"/>
      <c r="P1086" s="367"/>
      <c r="Q1086" s="368"/>
      <c r="R1086" s="84">
        <f t="shared" si="38"/>
        <v>0</v>
      </c>
      <c r="S1086" s="85" t="str">
        <f>IF(R1086&gt;=91,"अ१",IF(R1086&gt;=81,"अ२",IF(R1086&gt;=71,"ब१",IF(R1086&gt;=61,"ब२",IF(R1086&gt;=51,"क१",IF(R1086&gt;=41,"क२",IF(R1086&gt;=33,"ड",IF(R1086&gt;=21,"ई१",IF(R1086&gt;=1,"ई२","")))))))))</f>
        <v/>
      </c>
    </row>
    <row r="1087" spans="2:25" ht="27.9" customHeight="1">
      <c r="B1087" s="359">
        <v>9</v>
      </c>
      <c r="C1087" s="361" t="s">
        <v>10</v>
      </c>
      <c r="D1087" s="39" t="s">
        <v>63</v>
      </c>
      <c r="E1087" s="80"/>
      <c r="F1087" s="78">
        <f>Shashi!D$7</f>
        <v>20</v>
      </c>
      <c r="G1087" s="78">
        <f>Shashi!E$7</f>
        <v>40</v>
      </c>
      <c r="H1087" s="78">
        <f>Shashi!F$7</f>
        <v>20</v>
      </c>
      <c r="I1087" s="78">
        <f>Shashi!G$7</f>
        <v>0</v>
      </c>
      <c r="J1087" s="78">
        <f>Shashi!H$7</f>
        <v>0</v>
      </c>
      <c r="K1087" s="78">
        <f>Shashi!I$7</f>
        <v>20</v>
      </c>
      <c r="L1087" s="78">
        <f>Shashi!J$7</f>
        <v>0</v>
      </c>
      <c r="M1087" s="78">
        <f>Shashi!K$7</f>
        <v>100</v>
      </c>
      <c r="N1087" s="363"/>
      <c r="O1087" s="364"/>
      <c r="P1087" s="364"/>
      <c r="Q1087" s="365"/>
      <c r="R1087" s="82">
        <f t="shared" si="38"/>
        <v>100</v>
      </c>
      <c r="S1087" s="83"/>
    </row>
    <row r="1088" spans="2:25" ht="27.9" customHeight="1" thickBot="1">
      <c r="B1088" s="360"/>
      <c r="C1088" s="362"/>
      <c r="D1088" s="40" t="s">
        <v>64</v>
      </c>
      <c r="E1088" s="81"/>
      <c r="F1088" s="50">
        <f>VLOOKUP(S1067,Shashi!$B$8:$Q$77,3,0)</f>
        <v>0</v>
      </c>
      <c r="G1088" s="50">
        <f>VLOOKUP(S1067,Shashi!$B$8:$Q$77,4,0)</f>
        <v>0</v>
      </c>
      <c r="H1088" s="50">
        <f>VLOOKUP(S1067,Shashi!$B$8:$Q$77,5,0)</f>
        <v>0</v>
      </c>
      <c r="I1088" s="50">
        <f>VLOOKUP(S1067,Shashi!$B$8:$Q$77,6,0)</f>
        <v>0</v>
      </c>
      <c r="J1088" s="50">
        <f>VLOOKUP(S1067,Shashi!$B$8:$Q$77,7,0)</f>
        <v>0</v>
      </c>
      <c r="K1088" s="50">
        <f>VLOOKUP(S1067,Shashi!$B$8:$Q$77,8,0)</f>
        <v>0</v>
      </c>
      <c r="L1088" s="50">
        <f>VLOOKUP(S1067,Shashi!$B$8:$Q$77,9,0)</f>
        <v>0</v>
      </c>
      <c r="M1088" s="50">
        <f>VLOOKUP(S1067,Shashi!$B$8:$Q$77,10,0)</f>
        <v>0</v>
      </c>
      <c r="N1088" s="366"/>
      <c r="O1088" s="367"/>
      <c r="P1088" s="367"/>
      <c r="Q1088" s="368"/>
      <c r="R1088" s="84">
        <f t="shared" si="38"/>
        <v>0</v>
      </c>
      <c r="S1088" s="85" t="str">
        <f>IF(R1088&gt;=91,"अ१",IF(R1088&gt;=81,"अ२",IF(R1088&gt;=71,"ब१",IF(R1088&gt;=61,"ब२",IF(R1088&gt;=51,"क१",IF(R1088&gt;=41,"क२",IF(R1088&gt;=33,"ड",IF(R1088&gt;=21,"ई१",IF(R1088&gt;=1,"ई२","")))))))))</f>
        <v/>
      </c>
    </row>
    <row r="1089" spans="2:25" ht="27.9" customHeight="1" thickBot="1">
      <c r="B1089" s="369"/>
      <c r="C1089" s="370"/>
      <c r="D1089" s="370"/>
      <c r="E1089" s="370"/>
      <c r="F1089" s="370"/>
      <c r="G1089" s="370"/>
      <c r="H1089" s="370"/>
      <c r="I1089" s="370"/>
      <c r="J1089" s="370"/>
      <c r="K1089" s="370"/>
      <c r="L1089" s="370"/>
      <c r="M1089" s="370"/>
      <c r="N1089" s="370"/>
      <c r="O1089" s="370"/>
      <c r="P1089" s="370"/>
      <c r="Q1089" s="370"/>
      <c r="R1089" s="370"/>
      <c r="S1089" s="371"/>
    </row>
    <row r="1090" spans="2:25" ht="27.9" customHeight="1">
      <c r="B1090" s="41"/>
      <c r="C1090" s="42"/>
      <c r="D1090" s="43"/>
      <c r="N1090" s="45"/>
      <c r="O1090" s="45"/>
      <c r="P1090" s="45"/>
      <c r="Q1090" s="45"/>
      <c r="S1090" s="46"/>
    </row>
    <row r="1091" spans="2:25" ht="27.9" customHeight="1">
      <c r="B1091" s="372" t="s">
        <v>66</v>
      </c>
      <c r="C1091" s="373"/>
      <c r="D1091" s="373"/>
      <c r="E1091" s="373"/>
      <c r="F1091" s="373"/>
      <c r="G1091" s="374" t="s">
        <v>67</v>
      </c>
      <c r="H1091" s="374"/>
      <c r="I1091" s="374"/>
      <c r="J1091" s="374"/>
      <c r="K1091" s="374"/>
      <c r="L1091" s="374"/>
      <c r="M1091" s="374"/>
      <c r="N1091" s="375" t="s">
        <v>68</v>
      </c>
      <c r="O1091" s="375"/>
      <c r="P1091" s="375"/>
      <c r="Q1091" s="375"/>
      <c r="R1091" s="375"/>
      <c r="S1091" s="376"/>
    </row>
    <row r="1092" spans="2:25" ht="27.9" customHeight="1" thickBot="1">
      <c r="B1092" s="377" t="str">
        <f>students!$G$4</f>
        <v xml:space="preserve">श्री. सागर दत्तात्रय शिंदे </v>
      </c>
      <c r="C1092" s="378"/>
      <c r="D1092" s="378"/>
      <c r="E1092" s="378"/>
      <c r="F1092" s="378"/>
      <c r="G1092" s="379"/>
      <c r="H1092" s="379"/>
      <c r="I1092" s="379"/>
      <c r="J1092" s="379"/>
      <c r="K1092" s="379"/>
      <c r="L1092" s="379"/>
      <c r="M1092" s="379"/>
      <c r="N1092" s="380"/>
      <c r="O1092" s="380"/>
      <c r="P1092" s="380"/>
      <c r="Q1092" s="380"/>
      <c r="R1092" s="380"/>
      <c r="S1092" s="381"/>
      <c r="V1092" s="68"/>
      <c r="W1092" s="68"/>
      <c r="X1092" s="68"/>
      <c r="Y1092" s="68"/>
    </row>
    <row r="1093" spans="2:25" ht="26.25" customHeight="1">
      <c r="B1093" s="402" t="s">
        <v>718</v>
      </c>
      <c r="C1093" s="402"/>
      <c r="D1093" s="402"/>
      <c r="E1093" s="402"/>
      <c r="F1093" s="402"/>
      <c r="G1093" s="402"/>
      <c r="H1093" s="402"/>
      <c r="I1093" s="402"/>
      <c r="J1093" s="402"/>
      <c r="K1093" s="402"/>
      <c r="L1093" s="402"/>
      <c r="M1093" s="402"/>
      <c r="N1093" s="402"/>
      <c r="O1093" s="402"/>
      <c r="P1093" s="402"/>
      <c r="Q1093" s="402"/>
      <c r="R1093" s="402"/>
      <c r="S1093" s="402"/>
      <c r="V1093" s="68"/>
      <c r="W1093" s="68"/>
      <c r="X1093" s="68"/>
      <c r="Y1093" s="68"/>
    </row>
    <row r="1094" spans="2:25" ht="24.75" customHeight="1" thickBot="1">
      <c r="B1094" s="403" t="s">
        <v>52</v>
      </c>
      <c r="C1094" s="403"/>
      <c r="D1094" s="403"/>
      <c r="E1094" s="404">
        <f>VLOOKUP(S1095,students!$B$8:$D$57,3,0)</f>
        <v>0</v>
      </c>
      <c r="F1094" s="405"/>
      <c r="G1094" s="405"/>
      <c r="H1094" s="405"/>
      <c r="I1094" s="405"/>
      <c r="J1094" s="405"/>
      <c r="K1094" s="405"/>
      <c r="L1094" s="405"/>
      <c r="M1094" s="405"/>
      <c r="N1094" s="405"/>
      <c r="O1094" s="405"/>
      <c r="P1094" s="406" t="s">
        <v>28</v>
      </c>
      <c r="Q1094" s="406"/>
      <c r="R1094" s="406" t="str">
        <f>students!$M$2</f>
        <v>पहिली</v>
      </c>
      <c r="S1094" s="406"/>
      <c r="V1094" s="68"/>
      <c r="W1094" s="68"/>
      <c r="X1094" s="68"/>
      <c r="Y1094" s="68"/>
    </row>
    <row r="1095" spans="2:25" ht="19.5" customHeight="1" thickBot="1">
      <c r="B1095" s="407"/>
      <c r="C1095" s="407"/>
      <c r="D1095" s="408"/>
      <c r="E1095" s="408"/>
      <c r="F1095" s="47"/>
      <c r="G1095" s="47"/>
      <c r="H1095" s="409" t="s">
        <v>33</v>
      </c>
      <c r="I1095" s="409"/>
      <c r="J1095" s="409"/>
      <c r="K1095" s="409"/>
      <c r="L1095" s="409"/>
      <c r="M1095" s="405">
        <f>[3]students!Y1094</f>
        <v>0</v>
      </c>
      <c r="N1095" s="405"/>
      <c r="O1095" s="405"/>
      <c r="P1095" s="406" t="s">
        <v>53</v>
      </c>
      <c r="Q1095" s="406"/>
      <c r="R1095" s="406"/>
      <c r="S1095" s="77">
        <v>40</v>
      </c>
      <c r="V1095" s="68"/>
      <c r="W1095" s="68"/>
      <c r="X1095" s="68"/>
      <c r="Y1095" s="68"/>
    </row>
    <row r="1096" spans="2:25" ht="21" customHeight="1">
      <c r="B1096" s="382" t="s">
        <v>37</v>
      </c>
      <c r="C1096" s="361" t="s">
        <v>54</v>
      </c>
      <c r="D1096" s="361"/>
      <c r="E1096" s="385" t="s">
        <v>55</v>
      </c>
      <c r="F1096" s="386"/>
      <c r="G1096" s="386"/>
      <c r="H1096" s="386"/>
      <c r="I1096" s="386"/>
      <c r="J1096" s="386"/>
      <c r="K1096" s="386"/>
      <c r="L1096" s="386"/>
      <c r="M1096" s="387"/>
      <c r="N1096" s="388" t="s">
        <v>56</v>
      </c>
      <c r="O1096" s="389"/>
      <c r="P1096" s="389"/>
      <c r="Q1096" s="390"/>
      <c r="R1096" s="394" t="s">
        <v>69</v>
      </c>
      <c r="S1096" s="397" t="s">
        <v>57</v>
      </c>
      <c r="V1096" s="68"/>
      <c r="W1096" s="68"/>
      <c r="X1096" s="68"/>
      <c r="Y1096" s="68"/>
    </row>
    <row r="1097" spans="2:25" s="1" customFormat="1" ht="73.5" customHeight="1">
      <c r="B1097" s="383"/>
      <c r="C1097" s="384"/>
      <c r="D1097" s="384"/>
      <c r="E1097" s="48" t="s">
        <v>58</v>
      </c>
      <c r="F1097" s="48" t="s">
        <v>15</v>
      </c>
      <c r="G1097" s="48" t="s">
        <v>59</v>
      </c>
      <c r="H1097" s="48" t="s">
        <v>17</v>
      </c>
      <c r="I1097" s="48" t="s">
        <v>18</v>
      </c>
      <c r="J1097" s="48" t="s">
        <v>19</v>
      </c>
      <c r="K1097" s="48" t="s">
        <v>20</v>
      </c>
      <c r="L1097" s="48" t="s">
        <v>21</v>
      </c>
      <c r="M1097" s="49"/>
      <c r="N1097" s="391"/>
      <c r="O1097" s="392"/>
      <c r="P1097" s="392"/>
      <c r="Q1097" s="393"/>
      <c r="R1097" s="395"/>
      <c r="S1097" s="398"/>
      <c r="V1097" s="68"/>
      <c r="W1097" s="68"/>
      <c r="X1097" s="68"/>
      <c r="Y1097" s="68"/>
    </row>
    <row r="1098" spans="2:25" ht="27.9" customHeight="1" thickBot="1">
      <c r="B1098" s="5"/>
      <c r="C1098" s="400" t="s">
        <v>60</v>
      </c>
      <c r="D1098" s="401"/>
      <c r="E1098" s="51">
        <v>1</v>
      </c>
      <c r="F1098" s="51">
        <v>2</v>
      </c>
      <c r="G1098" s="51">
        <v>3</v>
      </c>
      <c r="H1098" s="51">
        <v>4</v>
      </c>
      <c r="I1098" s="51">
        <v>5</v>
      </c>
      <c r="J1098" s="51">
        <v>6</v>
      </c>
      <c r="K1098" s="51">
        <v>7</v>
      </c>
      <c r="L1098" s="51">
        <v>8</v>
      </c>
      <c r="M1098" s="50" t="s">
        <v>22</v>
      </c>
      <c r="N1098" s="50" t="s">
        <v>23</v>
      </c>
      <c r="O1098" s="50" t="s">
        <v>61</v>
      </c>
      <c r="P1098" s="50" t="s">
        <v>25</v>
      </c>
      <c r="Q1098" s="50" t="s">
        <v>62</v>
      </c>
      <c r="R1098" s="396"/>
      <c r="S1098" s="399"/>
      <c r="V1098" s="68"/>
      <c r="W1098" s="68"/>
      <c r="X1098" s="68"/>
      <c r="Y1098" s="68"/>
    </row>
    <row r="1099" spans="2:25" ht="27.9" customHeight="1">
      <c r="B1099" s="359">
        <v>1</v>
      </c>
      <c r="C1099" s="361" t="s">
        <v>2</v>
      </c>
      <c r="D1099" s="39" t="s">
        <v>63</v>
      </c>
      <c r="E1099" s="80"/>
      <c r="F1099" s="78">
        <f>Marathi!D$7</f>
        <v>15</v>
      </c>
      <c r="G1099" s="78">
        <f>Marathi!E$7</f>
        <v>15</v>
      </c>
      <c r="H1099" s="78">
        <f>Marathi!F$7</f>
        <v>15</v>
      </c>
      <c r="I1099" s="78">
        <f>Marathi!G$7</f>
        <v>0</v>
      </c>
      <c r="J1099" s="78">
        <f>Marathi!H$7</f>
        <v>15</v>
      </c>
      <c r="K1099" s="78">
        <f>Marathi!I$7</f>
        <v>10</v>
      </c>
      <c r="L1099" s="78">
        <f>Marathi!J$7</f>
        <v>0</v>
      </c>
      <c r="M1099" s="78">
        <f>Marathi!K$7</f>
        <v>70</v>
      </c>
      <c r="N1099" s="78">
        <f>Marathi!L$7</f>
        <v>5</v>
      </c>
      <c r="O1099" s="78">
        <f>Marathi!M$7</f>
        <v>5</v>
      </c>
      <c r="P1099" s="78">
        <f>Marathi!N$7</f>
        <v>20</v>
      </c>
      <c r="Q1099" s="78">
        <f>Marathi!O$7</f>
        <v>30</v>
      </c>
      <c r="R1099" s="78">
        <f>Marathi!P$7</f>
        <v>100</v>
      </c>
      <c r="S1099" s="78">
        <f>Marathi!Q$7</f>
        <v>0</v>
      </c>
      <c r="V1099" s="68"/>
      <c r="W1099" s="68"/>
      <c r="X1099" s="68"/>
      <c r="Y1099" s="68"/>
    </row>
    <row r="1100" spans="2:25" ht="27.9" customHeight="1" thickBot="1">
      <c r="B1100" s="360"/>
      <c r="C1100" s="362"/>
      <c r="D1100" s="40" t="s">
        <v>64</v>
      </c>
      <c r="E1100" s="81"/>
      <c r="F1100" s="50">
        <f>VLOOKUP(S1095,Marathi!$B$8:$Q$77,3,0)</f>
        <v>0</v>
      </c>
      <c r="G1100" s="50">
        <f>VLOOKUP(S1095,Marathi!$B$8:$Q$77,4,0)</f>
        <v>0</v>
      </c>
      <c r="H1100" s="50">
        <f>VLOOKUP(S1095,Marathi!$B$8:$Q$77,5,0)</f>
        <v>0</v>
      </c>
      <c r="I1100" s="50">
        <f>VLOOKUP(S1095,Marathi!$B$8:$Q$77,6,0)</f>
        <v>0</v>
      </c>
      <c r="J1100" s="50">
        <f>VLOOKUP(S1095,Marathi!$B$8:$Q$77,7,0)</f>
        <v>0</v>
      </c>
      <c r="K1100" s="50">
        <f>VLOOKUP(S1095,Marathi!$B$8:$Q$77,8,0)</f>
        <v>0</v>
      </c>
      <c r="L1100" s="50">
        <f>VLOOKUP(S1095,Marathi!$B$8:$Q$77,9,0)</f>
        <v>0</v>
      </c>
      <c r="M1100" s="50">
        <f>VLOOKUP(S1095,Marathi!$B$8:$Q$77,10,0)</f>
        <v>0</v>
      </c>
      <c r="N1100" s="50">
        <f>VLOOKUP(S1095,Marathi!$B$8:$Q$77,11,0)</f>
        <v>0</v>
      </c>
      <c r="O1100" s="50">
        <f>VLOOKUP(S1095,Marathi!$B$8:$Q$77,12,0)</f>
        <v>0</v>
      </c>
      <c r="P1100" s="50">
        <f>VLOOKUP(S1095,Marathi!$B$8:$Q$77,13,0)</f>
        <v>0</v>
      </c>
      <c r="Q1100" s="50">
        <f>VLOOKUP(S1095,Marathi!$B$8:$Q$77,14,0)</f>
        <v>0</v>
      </c>
      <c r="R1100" s="79">
        <f>VLOOKUP(S1095,Marathi!$B$8:$Q$77,15,0)</f>
        <v>0</v>
      </c>
      <c r="S1100" s="79">
        <f>VLOOKUP(S1095,Marathi!$B$8:$Q$77,16,0)</f>
        <v>0</v>
      </c>
      <c r="V1100" s="68"/>
      <c r="W1100" s="68"/>
      <c r="X1100" s="68"/>
      <c r="Y1100" s="68"/>
    </row>
    <row r="1101" spans="2:25" ht="27.9" customHeight="1">
      <c r="B1101" s="359">
        <v>2</v>
      </c>
      <c r="C1101" s="361" t="s">
        <v>3</v>
      </c>
      <c r="D1101" s="39" t="s">
        <v>63</v>
      </c>
      <c r="E1101" s="80"/>
      <c r="F1101" s="78">
        <f>Hindi!D$7</f>
        <v>15</v>
      </c>
      <c r="G1101" s="78">
        <f>Hindi!E$7</f>
        <v>15</v>
      </c>
      <c r="H1101" s="78">
        <f>Hindi!F$7</f>
        <v>15</v>
      </c>
      <c r="I1101" s="78">
        <f>Hindi!G$7</f>
        <v>0</v>
      </c>
      <c r="J1101" s="78">
        <f>Hindi!H$7</f>
        <v>15</v>
      </c>
      <c r="K1101" s="78">
        <f>Hindi!I$7</f>
        <v>10</v>
      </c>
      <c r="L1101" s="78">
        <f>Hindi!J$7</f>
        <v>0</v>
      </c>
      <c r="M1101" s="78">
        <f>Hindi!K$7</f>
        <v>70</v>
      </c>
      <c r="N1101" s="78">
        <f>Hindi!L$7</f>
        <v>5</v>
      </c>
      <c r="O1101" s="78">
        <f>Hindi!M$7</f>
        <v>5</v>
      </c>
      <c r="P1101" s="78">
        <f>Hindi!N$7</f>
        <v>20</v>
      </c>
      <c r="Q1101" s="78">
        <f>Hindi!O$7</f>
        <v>30</v>
      </c>
      <c r="R1101" s="78">
        <f>Hindi!P$7</f>
        <v>100</v>
      </c>
      <c r="S1101" s="78">
        <f>Hindi!Q$7</f>
        <v>0</v>
      </c>
      <c r="V1101" s="68"/>
      <c r="W1101" s="68"/>
      <c r="X1101" s="68"/>
      <c r="Y1101" s="68"/>
    </row>
    <row r="1102" spans="2:25" ht="27.9" customHeight="1" thickBot="1">
      <c r="B1102" s="360"/>
      <c r="C1102" s="362"/>
      <c r="D1102" s="40" t="s">
        <v>64</v>
      </c>
      <c r="E1102" s="81"/>
      <c r="F1102" s="50">
        <f>VLOOKUP(S1095,Hindi!$B$8:$Q$77,3,0)</f>
        <v>0</v>
      </c>
      <c r="G1102" s="50">
        <f>VLOOKUP(S1095,Hindi!$B$8:$Q$77,4,0)</f>
        <v>0</v>
      </c>
      <c r="H1102" s="50">
        <f>VLOOKUP(S1095,Hindi!$B$8:$Q$77,5,0)</f>
        <v>0</v>
      </c>
      <c r="I1102" s="50">
        <f>VLOOKUP(S1095,Hindi!$B$8:$Q$77,6,0)</f>
        <v>0</v>
      </c>
      <c r="J1102" s="50">
        <f>VLOOKUP(S1095,Hindi!$B$8:$Q$77,7,0)</f>
        <v>0</v>
      </c>
      <c r="K1102" s="50">
        <f>VLOOKUP(S1095,Hindi!$B$8:$Q$77,8,0)</f>
        <v>0</v>
      </c>
      <c r="L1102" s="50">
        <f>VLOOKUP(S1095,Hindi!$B$8:$Q$77,9,0)</f>
        <v>0</v>
      </c>
      <c r="M1102" s="50">
        <f>VLOOKUP(S1095,Hindi!$B$8:$Q$77,10,0)</f>
        <v>0</v>
      </c>
      <c r="N1102" s="50">
        <f>VLOOKUP(S1095,Hindi!$B$8:$Q$77,11,0)</f>
        <v>0</v>
      </c>
      <c r="O1102" s="50">
        <f>VLOOKUP(S1095,Hindi!$B$8:$Q$77,12,0)</f>
        <v>0</v>
      </c>
      <c r="P1102" s="50">
        <f>VLOOKUP(S1095,Hindi!$B$8:$Q$77,13,0)</f>
        <v>0</v>
      </c>
      <c r="Q1102" s="50">
        <f>VLOOKUP(S1095,Hindi!$B$8:$Q$77,14,0)</f>
        <v>0</v>
      </c>
      <c r="R1102" s="79">
        <f>VLOOKUP(S1095,Hindi!$B$8:$Q$77,15,0)</f>
        <v>0</v>
      </c>
      <c r="S1102" s="50">
        <f>VLOOKUP(S1095,Hindi!$B$8:$Q$77,16,0)</f>
        <v>0</v>
      </c>
      <c r="V1102" s="68"/>
      <c r="W1102" s="68"/>
      <c r="X1102" s="68"/>
      <c r="Y1102" s="68"/>
    </row>
    <row r="1103" spans="2:25" ht="27.9" customHeight="1">
      <c r="B1103" s="359">
        <v>3</v>
      </c>
      <c r="C1103" s="361" t="s">
        <v>4</v>
      </c>
      <c r="D1103" s="39" t="s">
        <v>63</v>
      </c>
      <c r="E1103" s="80"/>
      <c r="F1103" s="78">
        <f>English!D$7</f>
        <v>15</v>
      </c>
      <c r="G1103" s="78">
        <f>English!E$7</f>
        <v>15</v>
      </c>
      <c r="H1103" s="78">
        <f>English!F$7</f>
        <v>15</v>
      </c>
      <c r="I1103" s="78">
        <f>English!G$7</f>
        <v>0</v>
      </c>
      <c r="J1103" s="78">
        <f>English!H$7</f>
        <v>15</v>
      </c>
      <c r="K1103" s="78">
        <f>English!I$7</f>
        <v>10</v>
      </c>
      <c r="L1103" s="78">
        <f>English!J$7</f>
        <v>0</v>
      </c>
      <c r="M1103" s="78">
        <f>English!K$7</f>
        <v>70</v>
      </c>
      <c r="N1103" s="78">
        <f>English!L$7</f>
        <v>5</v>
      </c>
      <c r="O1103" s="78">
        <f>English!M$7</f>
        <v>5</v>
      </c>
      <c r="P1103" s="78">
        <f>English!N$7</f>
        <v>20</v>
      </c>
      <c r="Q1103" s="78">
        <f>English!O$7</f>
        <v>30</v>
      </c>
      <c r="R1103" s="78">
        <f>English!P$7</f>
        <v>100</v>
      </c>
      <c r="S1103" s="78">
        <f>English!Q$7</f>
        <v>0</v>
      </c>
      <c r="V1103" s="68"/>
      <c r="W1103" s="68"/>
      <c r="X1103" s="68"/>
      <c r="Y1103" s="68"/>
    </row>
    <row r="1104" spans="2:25" ht="27.9" customHeight="1" thickBot="1">
      <c r="B1104" s="360"/>
      <c r="C1104" s="362"/>
      <c r="D1104" s="40" t="s">
        <v>64</v>
      </c>
      <c r="E1104" s="81"/>
      <c r="F1104" s="50">
        <f>VLOOKUP(S1095,English!$B$8:$Q$77,3,0)</f>
        <v>0</v>
      </c>
      <c r="G1104" s="50">
        <f>VLOOKUP(S1095,English!$B$8:$Q$77,4,0)</f>
        <v>0</v>
      </c>
      <c r="H1104" s="50">
        <f>VLOOKUP(S1095,English!$B$8:$Q$77,5,0)</f>
        <v>0</v>
      </c>
      <c r="I1104" s="50">
        <f>VLOOKUP(S1095,English!$B$8:$Q$77,6,0)</f>
        <v>0</v>
      </c>
      <c r="J1104" s="50">
        <f>VLOOKUP(S1095,English!$B$8:$Q$77,7,0)</f>
        <v>0</v>
      </c>
      <c r="K1104" s="50">
        <f>VLOOKUP(S1095,English!$B$8:$Q$77,8,0)</f>
        <v>0</v>
      </c>
      <c r="L1104" s="50">
        <f>VLOOKUP(S1095,English!$B$8:$Q$77,9,0)</f>
        <v>0</v>
      </c>
      <c r="M1104" s="50">
        <f>VLOOKUP(S1095,English!$B$8:$Q$77,10,0)</f>
        <v>0</v>
      </c>
      <c r="N1104" s="50">
        <f>VLOOKUP(S1095,English!$B$8:$Q$77,11,0)</f>
        <v>0</v>
      </c>
      <c r="O1104" s="50">
        <f>VLOOKUP(S1095,English!$B$8:$Q$77,12,0)</f>
        <v>0</v>
      </c>
      <c r="P1104" s="50">
        <f>VLOOKUP(S1095,English!$B$8:$Q$77,13,0)</f>
        <v>0</v>
      </c>
      <c r="Q1104" s="50">
        <f>VLOOKUP(S1095,English!$B$8:$Q$77,14,0)</f>
        <v>0</v>
      </c>
      <c r="R1104" s="79">
        <f>VLOOKUP(S1095,English!$B$8:$Q$77,15,0)</f>
        <v>0</v>
      </c>
      <c r="S1104" s="50">
        <f>VLOOKUP(S1095,English!$B$8:$Q$77,16,0)</f>
        <v>0</v>
      </c>
      <c r="V1104" s="68"/>
      <c r="W1104" s="68"/>
      <c r="X1104" s="68"/>
      <c r="Y1104" s="68"/>
    </row>
    <row r="1105" spans="2:25" ht="27.9" customHeight="1">
      <c r="B1105" s="359">
        <v>4</v>
      </c>
      <c r="C1105" s="361" t="s">
        <v>5</v>
      </c>
      <c r="D1105" s="39" t="s">
        <v>63</v>
      </c>
      <c r="E1105" s="80"/>
      <c r="F1105" s="78">
        <f>Maths!D$7</f>
        <v>15</v>
      </c>
      <c r="G1105" s="78">
        <f>Maths!E$7</f>
        <v>15</v>
      </c>
      <c r="H1105" s="78">
        <f>Maths!F$7</f>
        <v>15</v>
      </c>
      <c r="I1105" s="78">
        <f>Maths!G$7</f>
        <v>0</v>
      </c>
      <c r="J1105" s="78">
        <f>Maths!H$7</f>
        <v>15</v>
      </c>
      <c r="K1105" s="78">
        <f>Maths!I$7</f>
        <v>10</v>
      </c>
      <c r="L1105" s="78">
        <f>Maths!J$7</f>
        <v>0</v>
      </c>
      <c r="M1105" s="78">
        <f>Maths!K$7</f>
        <v>70</v>
      </c>
      <c r="N1105" s="78">
        <f>Maths!L$7</f>
        <v>5</v>
      </c>
      <c r="O1105" s="78">
        <f>Maths!M$7</f>
        <v>5</v>
      </c>
      <c r="P1105" s="78">
        <f>Maths!N$7</f>
        <v>20</v>
      </c>
      <c r="Q1105" s="78">
        <f>Maths!O$7</f>
        <v>30</v>
      </c>
      <c r="R1105" s="78">
        <f>Maths!P$7</f>
        <v>100</v>
      </c>
      <c r="S1105" s="78">
        <f>Maths!Q$7</f>
        <v>0</v>
      </c>
      <c r="V1105" s="68"/>
      <c r="W1105" s="68"/>
      <c r="X1105" s="68"/>
      <c r="Y1105" s="68"/>
    </row>
    <row r="1106" spans="2:25" ht="27.9" customHeight="1" thickBot="1">
      <c r="B1106" s="360"/>
      <c r="C1106" s="362"/>
      <c r="D1106" s="40" t="s">
        <v>64</v>
      </c>
      <c r="E1106" s="81"/>
      <c r="F1106" s="50">
        <f>VLOOKUP(S1095,Maths!$B$8:$Q$77,3,0)</f>
        <v>0</v>
      </c>
      <c r="G1106" s="50">
        <f>VLOOKUP(S1095,Maths!$B$8:$Q$77,4,0)</f>
        <v>0</v>
      </c>
      <c r="H1106" s="50">
        <f>VLOOKUP(S1095,Maths!$B$8:$Q$77,5,0)</f>
        <v>0</v>
      </c>
      <c r="I1106" s="50">
        <f>VLOOKUP(S1095,Maths!$B$8:$Q$77,6,0)</f>
        <v>0</v>
      </c>
      <c r="J1106" s="50">
        <f>VLOOKUP(S1095,Maths!$B$8:$Q$77,7,0)</f>
        <v>0</v>
      </c>
      <c r="K1106" s="50">
        <f>VLOOKUP(S1095,Maths!$B$8:$Q$77,8,0)</f>
        <v>0</v>
      </c>
      <c r="L1106" s="50">
        <f>VLOOKUP(S1095,Maths!$B$8:$Q$77,9,0)</f>
        <v>0</v>
      </c>
      <c r="M1106" s="50">
        <f>VLOOKUP(S1095,Maths!$B$8:$Q$77,10,0)</f>
        <v>0</v>
      </c>
      <c r="N1106" s="50">
        <f>VLOOKUP(S1095,Maths!$B$8:$Q$77,11,0)</f>
        <v>0</v>
      </c>
      <c r="O1106" s="50">
        <f>VLOOKUP(S1095,Maths!$B$8:$Q$77,12,0)</f>
        <v>0</v>
      </c>
      <c r="P1106" s="50">
        <f>VLOOKUP(S1095,Maths!$B$8:$Q$77,13,0)</f>
        <v>0</v>
      </c>
      <c r="Q1106" s="50">
        <f>VLOOKUP(S1095,Maths!$B$8:$Q$77,14,0)</f>
        <v>0</v>
      </c>
      <c r="R1106" s="79">
        <f>VLOOKUP(S1095,Maths!$B$8:$Q$77,15,0)</f>
        <v>0</v>
      </c>
      <c r="S1106" s="50">
        <f>VLOOKUP(S1095,Maths!$B$8:$Q$77,16,0)</f>
        <v>0</v>
      </c>
      <c r="V1106" s="68"/>
      <c r="W1106" s="68"/>
      <c r="X1106" s="68"/>
      <c r="Y1106" s="68"/>
    </row>
    <row r="1107" spans="2:25" ht="27.9" customHeight="1">
      <c r="B1107" s="359">
        <v>5</v>
      </c>
      <c r="C1107" s="361" t="s">
        <v>6</v>
      </c>
      <c r="D1107" s="39" t="s">
        <v>63</v>
      </c>
      <c r="E1107" s="80"/>
      <c r="F1107" s="78">
        <f>Sci!D$7</f>
        <v>15</v>
      </c>
      <c r="G1107" s="78">
        <f>Sci!E$7</f>
        <v>15</v>
      </c>
      <c r="H1107" s="78">
        <f>Sci!F$7</f>
        <v>15</v>
      </c>
      <c r="I1107" s="78">
        <f>Sci!G$7</f>
        <v>0</v>
      </c>
      <c r="J1107" s="78">
        <f>Sci!H$7</f>
        <v>15</v>
      </c>
      <c r="K1107" s="78">
        <f>Sci!I$7</f>
        <v>10</v>
      </c>
      <c r="L1107" s="78">
        <f>Sci!J$7</f>
        <v>0</v>
      </c>
      <c r="M1107" s="78">
        <f>Sci!K$7</f>
        <v>70</v>
      </c>
      <c r="N1107" s="78">
        <f>Sci!L$7</f>
        <v>5</v>
      </c>
      <c r="O1107" s="78">
        <f>Sci!M$7</f>
        <v>5</v>
      </c>
      <c r="P1107" s="78">
        <f>Sci!N$7</f>
        <v>20</v>
      </c>
      <c r="Q1107" s="78">
        <f>Sci!O$7</f>
        <v>30</v>
      </c>
      <c r="R1107" s="78">
        <f>Sci!P$7</f>
        <v>100</v>
      </c>
      <c r="S1107" s="78">
        <f>Sci!Q$7</f>
        <v>0</v>
      </c>
      <c r="V1107" s="68"/>
      <c r="W1107" s="68"/>
      <c r="X1107" s="68"/>
      <c r="Y1107" s="68"/>
    </row>
    <row r="1108" spans="2:25" ht="27.9" customHeight="1" thickBot="1">
      <c r="B1108" s="360"/>
      <c r="C1108" s="362"/>
      <c r="D1108" s="40" t="s">
        <v>64</v>
      </c>
      <c r="E1108" s="81"/>
      <c r="F1108" s="50">
        <f>VLOOKUP(S1095,Sci!$B$8:$Q$77,3,0)</f>
        <v>0</v>
      </c>
      <c r="G1108" s="50">
        <f>VLOOKUP(S1095,Sci!$B$8:$Q$77,4,0)</f>
        <v>0</v>
      </c>
      <c r="H1108" s="50">
        <f>VLOOKUP(S1095,Sci!$B$8:$Q$77,5,0)</f>
        <v>0</v>
      </c>
      <c r="I1108" s="50">
        <f>VLOOKUP(S1095,Sci!$B$8:$Q$77,6,0)</f>
        <v>0</v>
      </c>
      <c r="J1108" s="50">
        <f>VLOOKUP(S1095,Sci!$B$8:$Q$77,7,0)</f>
        <v>0</v>
      </c>
      <c r="K1108" s="50">
        <f>VLOOKUP(S1095,Sci!$B$8:$Q$77,8,0)</f>
        <v>0</v>
      </c>
      <c r="L1108" s="50">
        <f>VLOOKUP(S1095,Sci!$B$8:$Q$77,9,0)</f>
        <v>0</v>
      </c>
      <c r="M1108" s="50">
        <f>VLOOKUP(S1095,Sci!$B$8:$Q$77,10,0)</f>
        <v>0</v>
      </c>
      <c r="N1108" s="50">
        <f>VLOOKUP(S1095,Sci!$B$8:$Q$77,11,0)</f>
        <v>0</v>
      </c>
      <c r="O1108" s="50">
        <f>VLOOKUP(S1095,Sci!$B$8:$Q$77,12,0)</f>
        <v>0</v>
      </c>
      <c r="P1108" s="50">
        <f>VLOOKUP(S1095,Sci!$B$8:$Q$77,13,0)</f>
        <v>0</v>
      </c>
      <c r="Q1108" s="50">
        <f>VLOOKUP(S1095,Sci!$B$8:$Q$77,14,0)</f>
        <v>0</v>
      </c>
      <c r="R1108" s="79">
        <f>VLOOKUP(S1095,Sci!$B$8:$Q$77,15,0)</f>
        <v>0</v>
      </c>
      <c r="S1108" s="50">
        <f>VLOOKUP(S1095,Sci!$B$8:$Q$77,16,0)</f>
        <v>0</v>
      </c>
      <c r="V1108" s="68"/>
      <c r="W1108" s="68"/>
      <c r="X1108" s="68"/>
      <c r="Y1108" s="68"/>
    </row>
    <row r="1109" spans="2:25" ht="27.9" customHeight="1">
      <c r="B1109" s="359">
        <v>6</v>
      </c>
      <c r="C1109" s="361" t="s">
        <v>7</v>
      </c>
      <c r="D1109" s="39" t="s">
        <v>63</v>
      </c>
      <c r="E1109" s="80"/>
      <c r="F1109" s="78">
        <f>Sco!D$7</f>
        <v>15</v>
      </c>
      <c r="G1109" s="78">
        <f>Sco!E$7</f>
        <v>15</v>
      </c>
      <c r="H1109" s="78">
        <f>Sco!F$7</f>
        <v>15</v>
      </c>
      <c r="I1109" s="78">
        <f>Sco!G$7</f>
        <v>0</v>
      </c>
      <c r="J1109" s="78">
        <f>Sco!H$7</f>
        <v>15</v>
      </c>
      <c r="K1109" s="78">
        <f>Sco!I$7</f>
        <v>10</v>
      </c>
      <c r="L1109" s="78">
        <f>Sco!J$7</f>
        <v>0</v>
      </c>
      <c r="M1109" s="78">
        <f>Sco!K$7</f>
        <v>70</v>
      </c>
      <c r="N1109" s="78">
        <f>Sco!L$7</f>
        <v>5</v>
      </c>
      <c r="O1109" s="78">
        <f>Sco!M$7</f>
        <v>5</v>
      </c>
      <c r="P1109" s="78">
        <f>Sco!N$7</f>
        <v>20</v>
      </c>
      <c r="Q1109" s="78">
        <f>Sco!O$7</f>
        <v>30</v>
      </c>
      <c r="R1109" s="78">
        <f>Sco!P$7</f>
        <v>100</v>
      </c>
      <c r="S1109" s="78">
        <f>Sco!Q$7</f>
        <v>0</v>
      </c>
      <c r="V1109" s="68"/>
      <c r="W1109" s="68"/>
      <c r="X1109" s="68"/>
      <c r="Y1109" s="68"/>
    </row>
    <row r="1110" spans="2:25" ht="27.9" customHeight="1" thickBot="1">
      <c r="B1110" s="360"/>
      <c r="C1110" s="362"/>
      <c r="D1110" s="40" t="s">
        <v>64</v>
      </c>
      <c r="E1110" s="81"/>
      <c r="F1110" s="50">
        <f>VLOOKUP(S1095,Sco!$B$8:$Q$77,3,0)</f>
        <v>0</v>
      </c>
      <c r="G1110" s="50">
        <f>VLOOKUP(S1095,Sco!$B$8:$Q$77,4,0)</f>
        <v>0</v>
      </c>
      <c r="H1110" s="50">
        <f>VLOOKUP(S1095,Sco!$B$8:$Q$77,5,0)</f>
        <v>0</v>
      </c>
      <c r="I1110" s="50">
        <f>VLOOKUP(S1095,Sco!$B$8:$Q$77,6,0)</f>
        <v>0</v>
      </c>
      <c r="J1110" s="50">
        <f>VLOOKUP(S1095,Sco!$B$8:$Q$77,7,0)</f>
        <v>0</v>
      </c>
      <c r="K1110" s="50">
        <f>VLOOKUP(S1095,Sco!$B$8:$Q$77,8,0)</f>
        <v>0</v>
      </c>
      <c r="L1110" s="50">
        <f>VLOOKUP(S1095,Sco!$B$8:$Q$77,9,0)</f>
        <v>0</v>
      </c>
      <c r="M1110" s="50">
        <f>VLOOKUP(S1095,Sco!$B$8:$Q$77,10,0)</f>
        <v>0</v>
      </c>
      <c r="N1110" s="50">
        <f>VLOOKUP(S1095,Sco!$B$8:$Q$77,11,0)</f>
        <v>0</v>
      </c>
      <c r="O1110" s="50">
        <f>VLOOKUP(S1095,Sco!$B$8:$Q$77,12,0)</f>
        <v>0</v>
      </c>
      <c r="P1110" s="50">
        <f>VLOOKUP(S1095,Sco!$B$8:$Q$77,13,0)</f>
        <v>0</v>
      </c>
      <c r="Q1110" s="50">
        <f>VLOOKUP(S1095,Sco!$B$8:$Q$77,14,0)</f>
        <v>0</v>
      </c>
      <c r="R1110" s="79">
        <f>VLOOKUP(S1095,Sco!$B$8:$Q$77,15,0)</f>
        <v>0</v>
      </c>
      <c r="S1110" s="50">
        <f>VLOOKUP(S1095,Sco!$B$8:$Q$77,16,0)</f>
        <v>0</v>
      </c>
      <c r="V1110" s="68"/>
      <c r="W1110" s="68"/>
      <c r="X1110" s="68"/>
      <c r="Y1110" s="68"/>
    </row>
    <row r="1111" spans="2:25" ht="27.9" customHeight="1">
      <c r="B1111" s="359">
        <v>7</v>
      </c>
      <c r="C1111" s="361" t="s">
        <v>8</v>
      </c>
      <c r="D1111" s="39" t="s">
        <v>63</v>
      </c>
      <c r="E1111" s="80"/>
      <c r="F1111" s="78">
        <f>Kala!D$7</f>
        <v>20</v>
      </c>
      <c r="G1111" s="78">
        <f>Kala!E$7</f>
        <v>40</v>
      </c>
      <c r="H1111" s="78">
        <f>Kala!F$7</f>
        <v>20</v>
      </c>
      <c r="I1111" s="78">
        <f>Kala!G$7</f>
        <v>0</v>
      </c>
      <c r="J1111" s="78">
        <f>Kala!H$7</f>
        <v>0</v>
      </c>
      <c r="K1111" s="78">
        <f>Kala!I$7</f>
        <v>20</v>
      </c>
      <c r="L1111" s="78">
        <f>Kala!J$7</f>
        <v>0</v>
      </c>
      <c r="M1111" s="78">
        <f>Kala!K$7</f>
        <v>100</v>
      </c>
      <c r="N1111" s="363"/>
      <c r="O1111" s="364"/>
      <c r="P1111" s="364"/>
      <c r="Q1111" s="365"/>
      <c r="R1111" s="82">
        <f t="shared" ref="R1111:R1116" si="39">M1111</f>
        <v>100</v>
      </c>
      <c r="S1111" s="83"/>
      <c r="V1111" s="68"/>
      <c r="W1111" s="68"/>
      <c r="X1111" s="68"/>
      <c r="Y1111" s="68"/>
    </row>
    <row r="1112" spans="2:25" ht="27.9" customHeight="1" thickBot="1">
      <c r="B1112" s="360"/>
      <c r="C1112" s="362"/>
      <c r="D1112" s="40" t="s">
        <v>64</v>
      </c>
      <c r="E1112" s="81"/>
      <c r="F1112" s="50">
        <f>VLOOKUP(S1095,Kala!$B$8:$Q$77,3,0)</f>
        <v>0</v>
      </c>
      <c r="G1112" s="50">
        <f>VLOOKUP(S1095,Kala!$B$8:$Q$77,4,0)</f>
        <v>0</v>
      </c>
      <c r="H1112" s="50">
        <f>VLOOKUP(S1095,Kala!$B$8:$Q$77,5,0)</f>
        <v>0</v>
      </c>
      <c r="I1112" s="50">
        <f>VLOOKUP(S1095,Kala!$B$8:$Q$77,6,0)</f>
        <v>0</v>
      </c>
      <c r="J1112" s="50">
        <f>VLOOKUP(S1095,Kala!$B$8:$Q$77,7,0)</f>
        <v>0</v>
      </c>
      <c r="K1112" s="50">
        <f>VLOOKUP(S1095,Kala!$B$8:$Q$77,8,0)</f>
        <v>0</v>
      </c>
      <c r="L1112" s="50">
        <f>VLOOKUP(S1095,Kala!$B$8:$Q$77,9,0)</f>
        <v>0</v>
      </c>
      <c r="M1112" s="50">
        <f>VLOOKUP(S1095,Kala!$B$8:$Q$77,10,0)</f>
        <v>0</v>
      </c>
      <c r="N1112" s="366"/>
      <c r="O1112" s="367"/>
      <c r="P1112" s="367"/>
      <c r="Q1112" s="368"/>
      <c r="R1112" s="84">
        <f t="shared" si="39"/>
        <v>0</v>
      </c>
      <c r="S1112" s="85" t="str">
        <f>IF(R1112&gt;=91,"अ१",IF(R1112&gt;=81,"अ२",IF(R1112&gt;=71,"ब१",IF(R1112&gt;=61,"ब२",IF(R1112&gt;=51,"क१",IF(R1112&gt;=41,"क२",IF(R1112&gt;=33,"ड",IF(R1112&gt;=21,"ई१",IF(R1112&gt;=1,"ई२","")))))))))</f>
        <v/>
      </c>
      <c r="V1112" s="68"/>
      <c r="W1112" s="68"/>
      <c r="X1112" s="68"/>
      <c r="Y1112" s="68"/>
    </row>
    <row r="1113" spans="2:25" ht="27.9" customHeight="1">
      <c r="B1113" s="359">
        <v>8</v>
      </c>
      <c r="C1113" s="361" t="s">
        <v>9</v>
      </c>
      <c r="D1113" s="39" t="s">
        <v>63</v>
      </c>
      <c r="E1113" s="80"/>
      <c r="F1113" s="78">
        <f>Karya!D$7</f>
        <v>20</v>
      </c>
      <c r="G1113" s="78">
        <f>Karya!E$7</f>
        <v>40</v>
      </c>
      <c r="H1113" s="78">
        <f>Karya!F$7</f>
        <v>20</v>
      </c>
      <c r="I1113" s="78">
        <f>Karya!G$7</f>
        <v>0</v>
      </c>
      <c r="J1113" s="78">
        <f>Karya!H$7</f>
        <v>0</v>
      </c>
      <c r="K1113" s="78">
        <f>Karya!I$7</f>
        <v>20</v>
      </c>
      <c r="L1113" s="78">
        <f>Karya!J$7</f>
        <v>0</v>
      </c>
      <c r="M1113" s="78">
        <f>Karya!K$7</f>
        <v>100</v>
      </c>
      <c r="N1113" s="363"/>
      <c r="O1113" s="364"/>
      <c r="P1113" s="364"/>
      <c r="Q1113" s="365"/>
      <c r="R1113" s="82">
        <f t="shared" si="39"/>
        <v>100</v>
      </c>
      <c r="S1113" s="83"/>
      <c r="V1113" s="68"/>
      <c r="W1113" s="68"/>
      <c r="X1113" s="68"/>
      <c r="Y1113" s="68"/>
    </row>
    <row r="1114" spans="2:25" ht="27.9" customHeight="1" thickBot="1">
      <c r="B1114" s="360"/>
      <c r="C1114" s="362"/>
      <c r="D1114" s="40" t="s">
        <v>64</v>
      </c>
      <c r="E1114" s="81"/>
      <c r="F1114" s="50">
        <f>VLOOKUP(S1095,Karya!$B$8:$Q$77,3,0)</f>
        <v>0</v>
      </c>
      <c r="G1114" s="50">
        <f>VLOOKUP(S1095,Karya!$B$8:$Q$77,4,0)</f>
        <v>0</v>
      </c>
      <c r="H1114" s="50">
        <f>VLOOKUP(S1095,Karya!$B$8:$Q$77,5,0)</f>
        <v>0</v>
      </c>
      <c r="I1114" s="50">
        <f>VLOOKUP(S1095,Karya!$B$8:$Q$77,6,0)</f>
        <v>0</v>
      </c>
      <c r="J1114" s="50">
        <f>VLOOKUP(S1095,Karya!$B$8:$Q$77,7,0)</f>
        <v>0</v>
      </c>
      <c r="K1114" s="50">
        <f>VLOOKUP(S1095,Karya!$B$8:$Q$77,8,0)</f>
        <v>0</v>
      </c>
      <c r="L1114" s="50">
        <f>VLOOKUP(S1095,Karya!$B$8:$Q$77,9,0)</f>
        <v>0</v>
      </c>
      <c r="M1114" s="50">
        <f>VLOOKUP(S1095,Karya!$B$8:$Q$77,10,0)</f>
        <v>0</v>
      </c>
      <c r="N1114" s="366"/>
      <c r="O1114" s="367"/>
      <c r="P1114" s="367"/>
      <c r="Q1114" s="368"/>
      <c r="R1114" s="84">
        <f t="shared" si="39"/>
        <v>0</v>
      </c>
      <c r="S1114" s="85" t="str">
        <f>IF(R1114&gt;=91,"अ१",IF(R1114&gt;=81,"अ२",IF(R1114&gt;=71,"ब१",IF(R1114&gt;=61,"ब२",IF(R1114&gt;=51,"क१",IF(R1114&gt;=41,"क२",IF(R1114&gt;=33,"ड",IF(R1114&gt;=21,"ई१",IF(R1114&gt;=1,"ई२","")))))))))</f>
        <v/>
      </c>
      <c r="V1114" s="68"/>
      <c r="W1114" s="68"/>
      <c r="X1114" s="68"/>
      <c r="Y1114" s="68"/>
    </row>
    <row r="1115" spans="2:25" ht="27.9" customHeight="1">
      <c r="B1115" s="359">
        <v>9</v>
      </c>
      <c r="C1115" s="361" t="s">
        <v>10</v>
      </c>
      <c r="D1115" s="39" t="s">
        <v>63</v>
      </c>
      <c r="E1115" s="80"/>
      <c r="F1115" s="78">
        <f>Shashi!D$7</f>
        <v>20</v>
      </c>
      <c r="G1115" s="78">
        <f>Shashi!E$7</f>
        <v>40</v>
      </c>
      <c r="H1115" s="78">
        <f>Shashi!F$7</f>
        <v>20</v>
      </c>
      <c r="I1115" s="78">
        <f>Shashi!G$7</f>
        <v>0</v>
      </c>
      <c r="J1115" s="78">
        <f>Shashi!H$7</f>
        <v>0</v>
      </c>
      <c r="K1115" s="78">
        <f>Shashi!I$7</f>
        <v>20</v>
      </c>
      <c r="L1115" s="78">
        <f>Shashi!J$7</f>
        <v>0</v>
      </c>
      <c r="M1115" s="78">
        <f>Shashi!K$7</f>
        <v>100</v>
      </c>
      <c r="N1115" s="363"/>
      <c r="O1115" s="364"/>
      <c r="P1115" s="364"/>
      <c r="Q1115" s="365"/>
      <c r="R1115" s="82">
        <f t="shared" si="39"/>
        <v>100</v>
      </c>
      <c r="S1115" s="83"/>
      <c r="V1115" s="68"/>
      <c r="W1115" s="68"/>
      <c r="X1115" s="68"/>
      <c r="Y1115" s="68"/>
    </row>
    <row r="1116" spans="2:25" ht="27.9" customHeight="1" thickBot="1">
      <c r="B1116" s="360"/>
      <c r="C1116" s="362"/>
      <c r="D1116" s="40" t="s">
        <v>64</v>
      </c>
      <c r="E1116" s="81"/>
      <c r="F1116" s="50">
        <f>VLOOKUP(S1095,Shashi!$B$8:$Q$77,3,0)</f>
        <v>0</v>
      </c>
      <c r="G1116" s="50">
        <f>VLOOKUP(S1095,Shashi!$B$8:$Q$77,4,0)</f>
        <v>0</v>
      </c>
      <c r="H1116" s="50">
        <f>VLOOKUP(S1095,Shashi!$B$8:$Q$77,5,0)</f>
        <v>0</v>
      </c>
      <c r="I1116" s="50">
        <f>VLOOKUP(S1095,Shashi!$B$8:$Q$77,6,0)</f>
        <v>0</v>
      </c>
      <c r="J1116" s="50">
        <f>VLOOKUP(S1095,Shashi!$B$8:$Q$77,7,0)</f>
        <v>0</v>
      </c>
      <c r="K1116" s="50">
        <f>VLOOKUP(S1095,Shashi!$B$8:$Q$77,8,0)</f>
        <v>0</v>
      </c>
      <c r="L1116" s="50">
        <f>VLOOKUP(S1095,Shashi!$B$8:$Q$77,9,0)</f>
        <v>0</v>
      </c>
      <c r="M1116" s="50">
        <f>VLOOKUP(S1095,Shashi!$B$8:$Q$77,10,0)</f>
        <v>0</v>
      </c>
      <c r="N1116" s="366"/>
      <c r="O1116" s="367"/>
      <c r="P1116" s="367"/>
      <c r="Q1116" s="368"/>
      <c r="R1116" s="84">
        <f t="shared" si="39"/>
        <v>0</v>
      </c>
      <c r="S1116" s="85" t="str">
        <f>IF(R1116&gt;=91,"अ१",IF(R1116&gt;=81,"अ२",IF(R1116&gt;=71,"ब१",IF(R1116&gt;=61,"ब२",IF(R1116&gt;=51,"क१",IF(R1116&gt;=41,"क२",IF(R1116&gt;=33,"ड",IF(R1116&gt;=21,"ई१",IF(R1116&gt;=1,"ई२","")))))))))</f>
        <v/>
      </c>
      <c r="V1116" s="68"/>
      <c r="W1116" s="68"/>
      <c r="X1116" s="68"/>
      <c r="Y1116" s="68"/>
    </row>
    <row r="1117" spans="2:25" ht="27.9" customHeight="1" thickBot="1">
      <c r="B1117" s="369"/>
      <c r="C1117" s="370"/>
      <c r="D1117" s="370"/>
      <c r="E1117" s="370"/>
      <c r="F1117" s="370"/>
      <c r="G1117" s="370"/>
      <c r="H1117" s="370"/>
      <c r="I1117" s="370"/>
      <c r="J1117" s="370"/>
      <c r="K1117" s="370"/>
      <c r="L1117" s="370"/>
      <c r="M1117" s="370"/>
      <c r="N1117" s="370"/>
      <c r="O1117" s="370"/>
      <c r="P1117" s="370"/>
      <c r="Q1117" s="370"/>
      <c r="R1117" s="370"/>
      <c r="S1117" s="371"/>
    </row>
    <row r="1118" spans="2:25" ht="27.9" customHeight="1">
      <c r="B1118" s="41"/>
      <c r="C1118" s="42"/>
      <c r="D1118" s="43"/>
      <c r="N1118" s="45"/>
      <c r="O1118" s="45"/>
      <c r="P1118" s="45"/>
      <c r="Q1118" s="45"/>
      <c r="S1118" s="46"/>
    </row>
    <row r="1119" spans="2:25" ht="27.9" customHeight="1">
      <c r="B1119" s="372" t="s">
        <v>66</v>
      </c>
      <c r="C1119" s="373"/>
      <c r="D1119" s="373"/>
      <c r="E1119" s="373"/>
      <c r="F1119" s="373"/>
      <c r="G1119" s="374" t="s">
        <v>67</v>
      </c>
      <c r="H1119" s="374"/>
      <c r="I1119" s="374"/>
      <c r="J1119" s="374"/>
      <c r="K1119" s="374"/>
      <c r="L1119" s="374"/>
      <c r="M1119" s="374"/>
      <c r="N1119" s="375" t="s">
        <v>68</v>
      </c>
      <c r="O1119" s="375"/>
      <c r="P1119" s="375"/>
      <c r="Q1119" s="375"/>
      <c r="R1119" s="375"/>
      <c r="S1119" s="376"/>
    </row>
    <row r="1120" spans="2:25" ht="27.9" customHeight="1" thickBot="1">
      <c r="B1120" s="377" t="str">
        <f>students!$G$4</f>
        <v xml:space="preserve">श्री. सागर दत्तात्रय शिंदे </v>
      </c>
      <c r="C1120" s="378"/>
      <c r="D1120" s="378"/>
      <c r="E1120" s="378"/>
      <c r="F1120" s="378"/>
      <c r="G1120" s="379"/>
      <c r="H1120" s="379"/>
      <c r="I1120" s="379"/>
      <c r="J1120" s="379"/>
      <c r="K1120" s="379"/>
      <c r="L1120" s="379"/>
      <c r="M1120" s="379"/>
      <c r="N1120" s="380"/>
      <c r="O1120" s="380"/>
      <c r="P1120" s="380"/>
      <c r="Q1120" s="380"/>
      <c r="R1120" s="380"/>
      <c r="S1120" s="381"/>
    </row>
    <row r="1121" spans="2:25" ht="26.25" customHeight="1">
      <c r="B1121" s="402" t="s">
        <v>718</v>
      </c>
      <c r="C1121" s="402"/>
      <c r="D1121" s="402"/>
      <c r="E1121" s="402"/>
      <c r="F1121" s="402"/>
      <c r="G1121" s="402"/>
      <c r="H1121" s="402"/>
      <c r="I1121" s="402"/>
      <c r="J1121" s="402"/>
      <c r="K1121" s="402"/>
      <c r="L1121" s="402"/>
      <c r="M1121" s="402"/>
      <c r="N1121" s="402"/>
      <c r="O1121" s="402"/>
      <c r="P1121" s="402"/>
      <c r="Q1121" s="402"/>
      <c r="R1121" s="402"/>
      <c r="S1121" s="402"/>
    </row>
    <row r="1122" spans="2:25" ht="24.75" customHeight="1" thickBot="1">
      <c r="B1122" s="403" t="s">
        <v>52</v>
      </c>
      <c r="C1122" s="403"/>
      <c r="D1122" s="403"/>
      <c r="E1122" s="404">
        <f>VLOOKUP(S1123,students!$B$8:$D$57,3,0)</f>
        <v>0</v>
      </c>
      <c r="F1122" s="405"/>
      <c r="G1122" s="405"/>
      <c r="H1122" s="405"/>
      <c r="I1122" s="405"/>
      <c r="J1122" s="405"/>
      <c r="K1122" s="405"/>
      <c r="L1122" s="405"/>
      <c r="M1122" s="405"/>
      <c r="N1122" s="405"/>
      <c r="O1122" s="405"/>
      <c r="P1122" s="406" t="s">
        <v>28</v>
      </c>
      <c r="Q1122" s="406"/>
      <c r="R1122" s="406" t="str">
        <f>students!$M$2</f>
        <v>पहिली</v>
      </c>
      <c r="S1122" s="406"/>
    </row>
    <row r="1123" spans="2:25" ht="19.5" customHeight="1" thickBot="1">
      <c r="B1123" s="407"/>
      <c r="C1123" s="407"/>
      <c r="D1123" s="408"/>
      <c r="E1123" s="408"/>
      <c r="F1123" s="47"/>
      <c r="G1123" s="47"/>
      <c r="H1123" s="409" t="s">
        <v>33</v>
      </c>
      <c r="I1123" s="409"/>
      <c r="J1123" s="409"/>
      <c r="K1123" s="409"/>
      <c r="L1123" s="409"/>
      <c r="M1123" s="405">
        <f>[3]students!Y1122</f>
        <v>0</v>
      </c>
      <c r="N1123" s="405"/>
      <c r="O1123" s="405"/>
      <c r="P1123" s="406" t="s">
        <v>53</v>
      </c>
      <c r="Q1123" s="406"/>
      <c r="R1123" s="406"/>
      <c r="S1123" s="77">
        <v>41</v>
      </c>
      <c r="V1123" s="68"/>
      <c r="W1123" s="68"/>
      <c r="X1123" s="68"/>
      <c r="Y1123" s="68"/>
    </row>
    <row r="1124" spans="2:25" ht="21" customHeight="1">
      <c r="B1124" s="382" t="s">
        <v>37</v>
      </c>
      <c r="C1124" s="361" t="s">
        <v>54</v>
      </c>
      <c r="D1124" s="361"/>
      <c r="E1124" s="385" t="s">
        <v>55</v>
      </c>
      <c r="F1124" s="386"/>
      <c r="G1124" s="386"/>
      <c r="H1124" s="386"/>
      <c r="I1124" s="386"/>
      <c r="J1124" s="386"/>
      <c r="K1124" s="386"/>
      <c r="L1124" s="386"/>
      <c r="M1124" s="387"/>
      <c r="N1124" s="388" t="s">
        <v>56</v>
      </c>
      <c r="O1124" s="389"/>
      <c r="P1124" s="389"/>
      <c r="Q1124" s="390"/>
      <c r="R1124" s="394" t="s">
        <v>69</v>
      </c>
      <c r="S1124" s="397" t="s">
        <v>57</v>
      </c>
      <c r="V1124" s="68"/>
      <c r="W1124" s="68"/>
      <c r="X1124" s="68"/>
      <c r="Y1124" s="68"/>
    </row>
    <row r="1125" spans="2:25" s="1" customFormat="1" ht="73.5" customHeight="1">
      <c r="B1125" s="383"/>
      <c r="C1125" s="384"/>
      <c r="D1125" s="384"/>
      <c r="E1125" s="48" t="s">
        <v>58</v>
      </c>
      <c r="F1125" s="48" t="s">
        <v>15</v>
      </c>
      <c r="G1125" s="48" t="s">
        <v>59</v>
      </c>
      <c r="H1125" s="48" t="s">
        <v>17</v>
      </c>
      <c r="I1125" s="48" t="s">
        <v>18</v>
      </c>
      <c r="J1125" s="48" t="s">
        <v>19</v>
      </c>
      <c r="K1125" s="48" t="s">
        <v>20</v>
      </c>
      <c r="L1125" s="48" t="s">
        <v>21</v>
      </c>
      <c r="M1125" s="49"/>
      <c r="N1125" s="391"/>
      <c r="O1125" s="392"/>
      <c r="P1125" s="392"/>
      <c r="Q1125" s="393"/>
      <c r="R1125" s="395"/>
      <c r="S1125" s="398"/>
      <c r="V1125" s="68"/>
      <c r="W1125" s="68"/>
      <c r="X1125" s="68"/>
      <c r="Y1125" s="68"/>
    </row>
    <row r="1126" spans="2:25" ht="27.9" customHeight="1" thickBot="1">
      <c r="B1126" s="5"/>
      <c r="C1126" s="400" t="s">
        <v>60</v>
      </c>
      <c r="D1126" s="401"/>
      <c r="E1126" s="51">
        <v>1</v>
      </c>
      <c r="F1126" s="51">
        <v>2</v>
      </c>
      <c r="G1126" s="51">
        <v>3</v>
      </c>
      <c r="H1126" s="51">
        <v>4</v>
      </c>
      <c r="I1126" s="51">
        <v>5</v>
      </c>
      <c r="J1126" s="51">
        <v>6</v>
      </c>
      <c r="K1126" s="51">
        <v>7</v>
      </c>
      <c r="L1126" s="51">
        <v>8</v>
      </c>
      <c r="M1126" s="50" t="s">
        <v>22</v>
      </c>
      <c r="N1126" s="50" t="s">
        <v>23</v>
      </c>
      <c r="O1126" s="50" t="s">
        <v>61</v>
      </c>
      <c r="P1126" s="50" t="s">
        <v>25</v>
      </c>
      <c r="Q1126" s="50" t="s">
        <v>62</v>
      </c>
      <c r="R1126" s="396"/>
      <c r="S1126" s="399"/>
      <c r="V1126" s="68"/>
      <c r="W1126" s="68"/>
      <c r="X1126" s="68"/>
      <c r="Y1126" s="68"/>
    </row>
    <row r="1127" spans="2:25" ht="27.9" customHeight="1">
      <c r="B1127" s="359">
        <v>1</v>
      </c>
      <c r="C1127" s="361" t="s">
        <v>2</v>
      </c>
      <c r="D1127" s="39" t="s">
        <v>63</v>
      </c>
      <c r="E1127" s="80"/>
      <c r="F1127" s="78">
        <f>Marathi!D$7</f>
        <v>15</v>
      </c>
      <c r="G1127" s="78">
        <f>Marathi!E$7</f>
        <v>15</v>
      </c>
      <c r="H1127" s="78">
        <f>Marathi!F$7</f>
        <v>15</v>
      </c>
      <c r="I1127" s="78">
        <f>Marathi!G$7</f>
        <v>0</v>
      </c>
      <c r="J1127" s="78">
        <f>Marathi!H$7</f>
        <v>15</v>
      </c>
      <c r="K1127" s="78">
        <f>Marathi!I$7</f>
        <v>10</v>
      </c>
      <c r="L1127" s="78">
        <f>Marathi!J$7</f>
        <v>0</v>
      </c>
      <c r="M1127" s="78">
        <f>Marathi!K$7</f>
        <v>70</v>
      </c>
      <c r="N1127" s="78">
        <f>Marathi!L$7</f>
        <v>5</v>
      </c>
      <c r="O1127" s="78">
        <f>Marathi!M$7</f>
        <v>5</v>
      </c>
      <c r="P1127" s="78">
        <f>Marathi!N$7</f>
        <v>20</v>
      </c>
      <c r="Q1127" s="78">
        <f>Marathi!O$7</f>
        <v>30</v>
      </c>
      <c r="R1127" s="78">
        <f>Marathi!P$7</f>
        <v>100</v>
      </c>
      <c r="S1127" s="78">
        <f>Marathi!Q$7</f>
        <v>0</v>
      </c>
      <c r="V1127" s="68"/>
      <c r="W1127" s="68"/>
      <c r="X1127" s="68"/>
      <c r="Y1127" s="68"/>
    </row>
    <row r="1128" spans="2:25" ht="27.9" customHeight="1" thickBot="1">
      <c r="B1128" s="360"/>
      <c r="C1128" s="362"/>
      <c r="D1128" s="40" t="s">
        <v>64</v>
      </c>
      <c r="E1128" s="81"/>
      <c r="F1128" s="50">
        <f>VLOOKUP(S1123,Marathi!$B$8:$Q$77,3,0)</f>
        <v>0</v>
      </c>
      <c r="G1128" s="50">
        <f>VLOOKUP(S1123,Marathi!$B$8:$Q$77,4,0)</f>
        <v>0</v>
      </c>
      <c r="H1128" s="50">
        <f>VLOOKUP(S1123,Marathi!$B$8:$Q$77,5,0)</f>
        <v>0</v>
      </c>
      <c r="I1128" s="50">
        <f>VLOOKUP(S1123,Marathi!$B$8:$Q$77,6,0)</f>
        <v>0</v>
      </c>
      <c r="J1128" s="50">
        <f>VLOOKUP(S1123,Marathi!$B$8:$Q$77,7,0)</f>
        <v>0</v>
      </c>
      <c r="K1128" s="50">
        <f>VLOOKUP(S1123,Marathi!$B$8:$Q$77,8,0)</f>
        <v>0</v>
      </c>
      <c r="L1128" s="50">
        <f>VLOOKUP(S1123,Marathi!$B$8:$Q$77,9,0)</f>
        <v>0</v>
      </c>
      <c r="M1128" s="50">
        <f>VLOOKUP(S1123,Marathi!$B$8:$Q$77,10,0)</f>
        <v>0</v>
      </c>
      <c r="N1128" s="50">
        <f>VLOOKUP(S1123,Marathi!$B$8:$Q$77,11,0)</f>
        <v>0</v>
      </c>
      <c r="O1128" s="50">
        <f>VLOOKUP(S1123,Marathi!$B$8:$Q$77,12,0)</f>
        <v>0</v>
      </c>
      <c r="P1128" s="50">
        <f>VLOOKUP(S1123,Marathi!$B$8:$Q$77,13,0)</f>
        <v>0</v>
      </c>
      <c r="Q1128" s="50">
        <f>VLOOKUP(S1123,Marathi!$B$8:$Q$77,14,0)</f>
        <v>0</v>
      </c>
      <c r="R1128" s="79">
        <f>VLOOKUP(S1123,Marathi!$B$8:$Q$77,15,0)</f>
        <v>0</v>
      </c>
      <c r="S1128" s="79">
        <f>VLOOKUP(S1123,Marathi!$B$8:$Q$77,16,0)</f>
        <v>0</v>
      </c>
      <c r="V1128" s="68"/>
      <c r="W1128" s="68"/>
      <c r="X1128" s="68"/>
      <c r="Y1128" s="68"/>
    </row>
    <row r="1129" spans="2:25" ht="27.9" customHeight="1">
      <c r="B1129" s="359">
        <v>2</v>
      </c>
      <c r="C1129" s="361" t="s">
        <v>3</v>
      </c>
      <c r="D1129" s="39" t="s">
        <v>63</v>
      </c>
      <c r="E1129" s="80"/>
      <c r="F1129" s="78">
        <f>Hindi!D$7</f>
        <v>15</v>
      </c>
      <c r="G1129" s="78">
        <f>Hindi!E$7</f>
        <v>15</v>
      </c>
      <c r="H1129" s="78">
        <f>Hindi!F$7</f>
        <v>15</v>
      </c>
      <c r="I1129" s="78">
        <f>Hindi!G$7</f>
        <v>0</v>
      </c>
      <c r="J1129" s="78">
        <f>Hindi!H$7</f>
        <v>15</v>
      </c>
      <c r="K1129" s="78">
        <f>Hindi!I$7</f>
        <v>10</v>
      </c>
      <c r="L1129" s="78">
        <f>Hindi!J$7</f>
        <v>0</v>
      </c>
      <c r="M1129" s="78">
        <f>Hindi!K$7</f>
        <v>70</v>
      </c>
      <c r="N1129" s="78">
        <f>Hindi!L$7</f>
        <v>5</v>
      </c>
      <c r="O1129" s="78">
        <f>Hindi!M$7</f>
        <v>5</v>
      </c>
      <c r="P1129" s="78">
        <f>Hindi!N$7</f>
        <v>20</v>
      </c>
      <c r="Q1129" s="78">
        <f>Hindi!O$7</f>
        <v>30</v>
      </c>
      <c r="R1129" s="78">
        <f>Hindi!P$7</f>
        <v>100</v>
      </c>
      <c r="S1129" s="78">
        <f>Hindi!Q$7</f>
        <v>0</v>
      </c>
      <c r="V1129" s="68"/>
      <c r="W1129" s="68"/>
      <c r="X1129" s="68"/>
      <c r="Y1129" s="68"/>
    </row>
    <row r="1130" spans="2:25" ht="27.9" customHeight="1" thickBot="1">
      <c r="B1130" s="360"/>
      <c r="C1130" s="362"/>
      <c r="D1130" s="40" t="s">
        <v>64</v>
      </c>
      <c r="E1130" s="81"/>
      <c r="F1130" s="50">
        <f>VLOOKUP(S1123,Hindi!$B$8:$Q$77,3,0)</f>
        <v>0</v>
      </c>
      <c r="G1130" s="50">
        <f>VLOOKUP(S1123,Hindi!$B$8:$Q$77,4,0)</f>
        <v>0</v>
      </c>
      <c r="H1130" s="50">
        <f>VLOOKUP(S1123,Hindi!$B$8:$Q$77,5,0)</f>
        <v>0</v>
      </c>
      <c r="I1130" s="50">
        <f>VLOOKUP(S1123,Hindi!$B$8:$Q$77,6,0)</f>
        <v>0</v>
      </c>
      <c r="J1130" s="50">
        <f>VLOOKUP(S1123,Hindi!$B$8:$Q$77,7,0)</f>
        <v>0</v>
      </c>
      <c r="K1130" s="50">
        <f>VLOOKUP(S1123,Hindi!$B$8:$Q$77,8,0)</f>
        <v>0</v>
      </c>
      <c r="L1130" s="50">
        <f>VLOOKUP(S1123,Hindi!$B$8:$Q$77,9,0)</f>
        <v>0</v>
      </c>
      <c r="M1130" s="50">
        <f>VLOOKUP(S1123,Hindi!$B$8:$Q$77,10,0)</f>
        <v>0</v>
      </c>
      <c r="N1130" s="50">
        <f>VLOOKUP(S1123,Hindi!$B$8:$Q$77,11,0)</f>
        <v>0</v>
      </c>
      <c r="O1130" s="50">
        <f>VLOOKUP(S1123,Hindi!$B$8:$Q$77,12,0)</f>
        <v>0</v>
      </c>
      <c r="P1130" s="50">
        <f>VLOOKUP(S1123,Hindi!$B$8:$Q$77,13,0)</f>
        <v>0</v>
      </c>
      <c r="Q1130" s="50">
        <f>VLOOKUP(S1123,Hindi!$B$8:$Q$77,14,0)</f>
        <v>0</v>
      </c>
      <c r="R1130" s="79">
        <f>VLOOKUP(S1123,Hindi!$B$8:$Q$77,15,0)</f>
        <v>0</v>
      </c>
      <c r="S1130" s="50">
        <f>VLOOKUP(S1123,Hindi!$B$8:$Q$77,16,0)</f>
        <v>0</v>
      </c>
      <c r="V1130" s="68"/>
      <c r="W1130" s="68"/>
      <c r="X1130" s="68"/>
      <c r="Y1130" s="68"/>
    </row>
    <row r="1131" spans="2:25" ht="27.9" customHeight="1">
      <c r="B1131" s="359">
        <v>3</v>
      </c>
      <c r="C1131" s="361" t="s">
        <v>4</v>
      </c>
      <c r="D1131" s="39" t="s">
        <v>63</v>
      </c>
      <c r="E1131" s="80"/>
      <c r="F1131" s="78">
        <f>English!D$7</f>
        <v>15</v>
      </c>
      <c r="G1131" s="78">
        <f>English!E$7</f>
        <v>15</v>
      </c>
      <c r="H1131" s="78">
        <f>English!F$7</f>
        <v>15</v>
      </c>
      <c r="I1131" s="78">
        <f>English!G$7</f>
        <v>0</v>
      </c>
      <c r="J1131" s="78">
        <f>English!H$7</f>
        <v>15</v>
      </c>
      <c r="K1131" s="78">
        <f>English!I$7</f>
        <v>10</v>
      </c>
      <c r="L1131" s="78">
        <f>English!J$7</f>
        <v>0</v>
      </c>
      <c r="M1131" s="78">
        <f>English!K$7</f>
        <v>70</v>
      </c>
      <c r="N1131" s="78">
        <f>English!L$7</f>
        <v>5</v>
      </c>
      <c r="O1131" s="78">
        <f>English!M$7</f>
        <v>5</v>
      </c>
      <c r="P1131" s="78">
        <f>English!N$7</f>
        <v>20</v>
      </c>
      <c r="Q1131" s="78">
        <f>English!O$7</f>
        <v>30</v>
      </c>
      <c r="R1131" s="78">
        <f>English!P$7</f>
        <v>100</v>
      </c>
      <c r="S1131" s="78">
        <f>English!Q$7</f>
        <v>0</v>
      </c>
      <c r="V1131" s="68"/>
      <c r="W1131" s="68"/>
      <c r="X1131" s="68"/>
      <c r="Y1131" s="68"/>
    </row>
    <row r="1132" spans="2:25" ht="27.9" customHeight="1" thickBot="1">
      <c r="B1132" s="360"/>
      <c r="C1132" s="362"/>
      <c r="D1132" s="40" t="s">
        <v>64</v>
      </c>
      <c r="E1132" s="81"/>
      <c r="F1132" s="50">
        <f>VLOOKUP(S1123,English!$B$8:$Q$77,3,0)</f>
        <v>0</v>
      </c>
      <c r="G1132" s="50">
        <f>VLOOKUP(S1123,English!$B$8:$Q$77,4,0)</f>
        <v>0</v>
      </c>
      <c r="H1132" s="50">
        <f>VLOOKUP(S1123,English!$B$8:$Q$77,5,0)</f>
        <v>0</v>
      </c>
      <c r="I1132" s="50">
        <f>VLOOKUP(S1123,English!$B$8:$Q$77,6,0)</f>
        <v>0</v>
      </c>
      <c r="J1132" s="50">
        <f>VLOOKUP(S1123,English!$B$8:$Q$77,7,0)</f>
        <v>0</v>
      </c>
      <c r="K1132" s="50">
        <f>VLOOKUP(S1123,English!$B$8:$Q$77,8,0)</f>
        <v>0</v>
      </c>
      <c r="L1132" s="50">
        <f>VLOOKUP(S1123,English!$B$8:$Q$77,9,0)</f>
        <v>0</v>
      </c>
      <c r="M1132" s="50">
        <f>VLOOKUP(S1123,English!$B$8:$Q$77,10,0)</f>
        <v>0</v>
      </c>
      <c r="N1132" s="50">
        <f>VLOOKUP(S1123,English!$B$8:$Q$77,11,0)</f>
        <v>0</v>
      </c>
      <c r="O1132" s="50">
        <f>VLOOKUP(S1123,English!$B$8:$Q$77,12,0)</f>
        <v>0</v>
      </c>
      <c r="P1132" s="50">
        <f>VLOOKUP(S1123,English!$B$8:$Q$77,13,0)</f>
        <v>0</v>
      </c>
      <c r="Q1132" s="50">
        <f>VLOOKUP(S1123,English!$B$8:$Q$77,14,0)</f>
        <v>0</v>
      </c>
      <c r="R1132" s="79">
        <f>VLOOKUP(S1123,English!$B$8:$Q$77,15,0)</f>
        <v>0</v>
      </c>
      <c r="S1132" s="50">
        <f>VLOOKUP(S1123,English!$B$8:$Q$77,16,0)</f>
        <v>0</v>
      </c>
      <c r="V1132" s="68"/>
      <c r="W1132" s="68"/>
      <c r="X1132" s="68"/>
      <c r="Y1132" s="68"/>
    </row>
    <row r="1133" spans="2:25" ht="27.9" customHeight="1">
      <c r="B1133" s="359">
        <v>4</v>
      </c>
      <c r="C1133" s="361" t="s">
        <v>5</v>
      </c>
      <c r="D1133" s="39" t="s">
        <v>63</v>
      </c>
      <c r="E1133" s="80"/>
      <c r="F1133" s="78">
        <f>Maths!D$7</f>
        <v>15</v>
      </c>
      <c r="G1133" s="78">
        <f>Maths!E$7</f>
        <v>15</v>
      </c>
      <c r="H1133" s="78">
        <f>Maths!F$7</f>
        <v>15</v>
      </c>
      <c r="I1133" s="78">
        <f>Maths!G$7</f>
        <v>0</v>
      </c>
      <c r="J1133" s="78">
        <f>Maths!H$7</f>
        <v>15</v>
      </c>
      <c r="K1133" s="78">
        <f>Maths!I$7</f>
        <v>10</v>
      </c>
      <c r="L1133" s="78">
        <f>Maths!J$7</f>
        <v>0</v>
      </c>
      <c r="M1133" s="78">
        <f>Maths!K$7</f>
        <v>70</v>
      </c>
      <c r="N1133" s="78">
        <f>Maths!L$7</f>
        <v>5</v>
      </c>
      <c r="O1133" s="78">
        <f>Maths!M$7</f>
        <v>5</v>
      </c>
      <c r="P1133" s="78">
        <f>Maths!N$7</f>
        <v>20</v>
      </c>
      <c r="Q1133" s="78">
        <f>Maths!O$7</f>
        <v>30</v>
      </c>
      <c r="R1133" s="78">
        <f>Maths!P$7</f>
        <v>100</v>
      </c>
      <c r="S1133" s="78">
        <f>Maths!Q$7</f>
        <v>0</v>
      </c>
      <c r="V1133" s="68"/>
      <c r="W1133" s="68"/>
      <c r="X1133" s="68"/>
      <c r="Y1133" s="68"/>
    </row>
    <row r="1134" spans="2:25" ht="27.9" customHeight="1" thickBot="1">
      <c r="B1134" s="360"/>
      <c r="C1134" s="362"/>
      <c r="D1134" s="40" t="s">
        <v>64</v>
      </c>
      <c r="E1134" s="81"/>
      <c r="F1134" s="50">
        <f>VLOOKUP(S1123,Maths!$B$8:$Q$77,3,0)</f>
        <v>0</v>
      </c>
      <c r="G1134" s="50">
        <f>VLOOKUP(S1123,Maths!$B$8:$Q$77,4,0)</f>
        <v>0</v>
      </c>
      <c r="H1134" s="50">
        <f>VLOOKUP(S1123,Maths!$B$8:$Q$77,5,0)</f>
        <v>0</v>
      </c>
      <c r="I1134" s="50">
        <f>VLOOKUP(S1123,Maths!$B$8:$Q$77,6,0)</f>
        <v>0</v>
      </c>
      <c r="J1134" s="50">
        <f>VLOOKUP(S1123,Maths!$B$8:$Q$77,7,0)</f>
        <v>0</v>
      </c>
      <c r="K1134" s="50">
        <f>VLOOKUP(S1123,Maths!$B$8:$Q$77,8,0)</f>
        <v>0</v>
      </c>
      <c r="L1134" s="50">
        <f>VLOOKUP(S1123,Maths!$B$8:$Q$77,9,0)</f>
        <v>0</v>
      </c>
      <c r="M1134" s="50">
        <f>VLOOKUP(S1123,Maths!$B$8:$Q$77,10,0)</f>
        <v>0</v>
      </c>
      <c r="N1134" s="50">
        <f>VLOOKUP(S1123,Maths!$B$8:$Q$77,11,0)</f>
        <v>0</v>
      </c>
      <c r="O1134" s="50">
        <f>VLOOKUP(S1123,Maths!$B$8:$Q$77,12,0)</f>
        <v>0</v>
      </c>
      <c r="P1134" s="50">
        <f>VLOOKUP(S1123,Maths!$B$8:$Q$77,13,0)</f>
        <v>0</v>
      </c>
      <c r="Q1134" s="50">
        <f>VLOOKUP(S1123,Maths!$B$8:$Q$77,14,0)</f>
        <v>0</v>
      </c>
      <c r="R1134" s="79">
        <f>VLOOKUP(S1123,Maths!$B$8:$Q$77,15,0)</f>
        <v>0</v>
      </c>
      <c r="S1134" s="50">
        <f>VLOOKUP(S1123,Maths!$B$8:$Q$77,16,0)</f>
        <v>0</v>
      </c>
      <c r="V1134" s="68"/>
      <c r="W1134" s="68"/>
      <c r="X1134" s="68"/>
      <c r="Y1134" s="68"/>
    </row>
    <row r="1135" spans="2:25" ht="27.9" customHeight="1">
      <c r="B1135" s="359">
        <v>5</v>
      </c>
      <c r="C1135" s="361" t="s">
        <v>6</v>
      </c>
      <c r="D1135" s="39" t="s">
        <v>63</v>
      </c>
      <c r="E1135" s="80"/>
      <c r="F1135" s="78">
        <f>Sci!D$7</f>
        <v>15</v>
      </c>
      <c r="G1135" s="78">
        <f>Sci!E$7</f>
        <v>15</v>
      </c>
      <c r="H1135" s="78">
        <f>Sci!F$7</f>
        <v>15</v>
      </c>
      <c r="I1135" s="78">
        <f>Sci!G$7</f>
        <v>0</v>
      </c>
      <c r="J1135" s="78">
        <f>Sci!H$7</f>
        <v>15</v>
      </c>
      <c r="K1135" s="78">
        <f>Sci!I$7</f>
        <v>10</v>
      </c>
      <c r="L1135" s="78">
        <f>Sci!J$7</f>
        <v>0</v>
      </c>
      <c r="M1135" s="78">
        <f>Sci!K$7</f>
        <v>70</v>
      </c>
      <c r="N1135" s="78">
        <f>Sci!L$7</f>
        <v>5</v>
      </c>
      <c r="O1135" s="78">
        <f>Sci!M$7</f>
        <v>5</v>
      </c>
      <c r="P1135" s="78">
        <f>Sci!N$7</f>
        <v>20</v>
      </c>
      <c r="Q1135" s="78">
        <f>Sci!O$7</f>
        <v>30</v>
      </c>
      <c r="R1135" s="78">
        <f>Sci!P$7</f>
        <v>100</v>
      </c>
      <c r="S1135" s="78">
        <f>Sci!Q$7</f>
        <v>0</v>
      </c>
      <c r="V1135" s="68"/>
      <c r="W1135" s="68"/>
      <c r="X1135" s="68"/>
      <c r="Y1135" s="68"/>
    </row>
    <row r="1136" spans="2:25" ht="27.9" customHeight="1" thickBot="1">
      <c r="B1136" s="360"/>
      <c r="C1136" s="362"/>
      <c r="D1136" s="40" t="s">
        <v>64</v>
      </c>
      <c r="E1136" s="81"/>
      <c r="F1136" s="50">
        <f>VLOOKUP(S1123,Sci!$B$8:$Q$77,3,0)</f>
        <v>0</v>
      </c>
      <c r="G1136" s="50">
        <f>VLOOKUP(S1123,Sci!$B$8:$Q$77,4,0)</f>
        <v>0</v>
      </c>
      <c r="H1136" s="50">
        <f>VLOOKUP(S1123,Sci!$B$8:$Q$77,5,0)</f>
        <v>0</v>
      </c>
      <c r="I1136" s="50">
        <f>VLOOKUP(S1123,Sci!$B$8:$Q$77,6,0)</f>
        <v>0</v>
      </c>
      <c r="J1136" s="50">
        <f>VLOOKUP(S1123,Sci!$B$8:$Q$77,7,0)</f>
        <v>0</v>
      </c>
      <c r="K1136" s="50">
        <f>VLOOKUP(S1123,Sci!$B$8:$Q$77,8,0)</f>
        <v>0</v>
      </c>
      <c r="L1136" s="50">
        <f>VLOOKUP(S1123,Sci!$B$8:$Q$77,9,0)</f>
        <v>0</v>
      </c>
      <c r="M1136" s="50">
        <f>VLOOKUP(S1123,Sci!$B$8:$Q$77,10,0)</f>
        <v>0</v>
      </c>
      <c r="N1136" s="50">
        <f>VLOOKUP(S1123,Sci!$B$8:$Q$77,11,0)</f>
        <v>0</v>
      </c>
      <c r="O1136" s="50">
        <f>VLOOKUP(S1123,Sci!$B$8:$Q$77,12,0)</f>
        <v>0</v>
      </c>
      <c r="P1136" s="50">
        <f>VLOOKUP(S1123,Sci!$B$8:$Q$77,13,0)</f>
        <v>0</v>
      </c>
      <c r="Q1136" s="50">
        <f>VLOOKUP(S1123,Sci!$B$8:$Q$77,14,0)</f>
        <v>0</v>
      </c>
      <c r="R1136" s="79">
        <f>VLOOKUP(S1123,Sci!$B$8:$Q$77,15,0)</f>
        <v>0</v>
      </c>
      <c r="S1136" s="50">
        <f>VLOOKUP(S1123,Sci!$B$8:$Q$77,16,0)</f>
        <v>0</v>
      </c>
      <c r="V1136" s="68"/>
      <c r="W1136" s="68"/>
      <c r="X1136" s="68"/>
      <c r="Y1136" s="68"/>
    </row>
    <row r="1137" spans="2:25" ht="27.9" customHeight="1">
      <c r="B1137" s="359">
        <v>6</v>
      </c>
      <c r="C1137" s="361" t="s">
        <v>7</v>
      </c>
      <c r="D1137" s="39" t="s">
        <v>63</v>
      </c>
      <c r="E1137" s="80"/>
      <c r="F1137" s="78">
        <f>Sco!D$7</f>
        <v>15</v>
      </c>
      <c r="G1137" s="78">
        <f>Sco!E$7</f>
        <v>15</v>
      </c>
      <c r="H1137" s="78">
        <f>Sco!F$7</f>
        <v>15</v>
      </c>
      <c r="I1137" s="78">
        <f>Sco!G$7</f>
        <v>0</v>
      </c>
      <c r="J1137" s="78">
        <f>Sco!H$7</f>
        <v>15</v>
      </c>
      <c r="K1137" s="78">
        <f>Sco!I$7</f>
        <v>10</v>
      </c>
      <c r="L1137" s="78">
        <f>Sco!J$7</f>
        <v>0</v>
      </c>
      <c r="M1137" s="78">
        <f>Sco!K$7</f>
        <v>70</v>
      </c>
      <c r="N1137" s="78">
        <f>Sco!L$7</f>
        <v>5</v>
      </c>
      <c r="O1137" s="78">
        <f>Sco!M$7</f>
        <v>5</v>
      </c>
      <c r="P1137" s="78">
        <f>Sco!N$7</f>
        <v>20</v>
      </c>
      <c r="Q1137" s="78">
        <f>Sco!O$7</f>
        <v>30</v>
      </c>
      <c r="R1137" s="78">
        <f>Sco!P$7</f>
        <v>100</v>
      </c>
      <c r="S1137" s="78">
        <f>Sco!Q$7</f>
        <v>0</v>
      </c>
      <c r="V1137" s="68"/>
      <c r="W1137" s="68"/>
      <c r="X1137" s="68"/>
      <c r="Y1137" s="68"/>
    </row>
    <row r="1138" spans="2:25" ht="27.9" customHeight="1" thickBot="1">
      <c r="B1138" s="360"/>
      <c r="C1138" s="362"/>
      <c r="D1138" s="40" t="s">
        <v>64</v>
      </c>
      <c r="E1138" s="81"/>
      <c r="F1138" s="50">
        <f>VLOOKUP(S1123,Sco!$B$8:$Q$77,3,0)</f>
        <v>0</v>
      </c>
      <c r="G1138" s="50">
        <f>VLOOKUP(S1123,Sco!$B$8:$Q$77,4,0)</f>
        <v>0</v>
      </c>
      <c r="H1138" s="50">
        <f>VLOOKUP(S1123,Sco!$B$8:$Q$77,5,0)</f>
        <v>0</v>
      </c>
      <c r="I1138" s="50">
        <f>VLOOKUP(S1123,Sco!$B$8:$Q$77,6,0)</f>
        <v>0</v>
      </c>
      <c r="J1138" s="50">
        <f>VLOOKUP(S1123,Sco!$B$8:$Q$77,7,0)</f>
        <v>0</v>
      </c>
      <c r="K1138" s="50">
        <f>VLOOKUP(S1123,Sco!$B$8:$Q$77,8,0)</f>
        <v>0</v>
      </c>
      <c r="L1138" s="50">
        <f>VLOOKUP(S1123,Sco!$B$8:$Q$77,9,0)</f>
        <v>0</v>
      </c>
      <c r="M1138" s="50">
        <f>VLOOKUP(S1123,Sco!$B$8:$Q$77,10,0)</f>
        <v>0</v>
      </c>
      <c r="N1138" s="50">
        <f>VLOOKUP(S1123,Sco!$B$8:$Q$77,11,0)</f>
        <v>0</v>
      </c>
      <c r="O1138" s="50">
        <f>VLOOKUP(S1123,Sco!$B$8:$Q$77,12,0)</f>
        <v>0</v>
      </c>
      <c r="P1138" s="50">
        <f>VLOOKUP(S1123,Sco!$B$8:$Q$77,13,0)</f>
        <v>0</v>
      </c>
      <c r="Q1138" s="50">
        <f>VLOOKUP(S1123,Sco!$B$8:$Q$77,14,0)</f>
        <v>0</v>
      </c>
      <c r="R1138" s="79">
        <f>VLOOKUP(S1123,Sco!$B$8:$Q$77,15,0)</f>
        <v>0</v>
      </c>
      <c r="S1138" s="50">
        <f>VLOOKUP(S1123,Sco!$B$8:$Q$77,16,0)</f>
        <v>0</v>
      </c>
      <c r="V1138" s="68"/>
      <c r="W1138" s="68"/>
      <c r="X1138" s="68"/>
      <c r="Y1138" s="68"/>
    </row>
    <row r="1139" spans="2:25" ht="27.9" customHeight="1">
      <c r="B1139" s="359">
        <v>7</v>
      </c>
      <c r="C1139" s="361" t="s">
        <v>8</v>
      </c>
      <c r="D1139" s="39" t="s">
        <v>63</v>
      </c>
      <c r="E1139" s="80"/>
      <c r="F1139" s="78">
        <f>Kala!D$7</f>
        <v>20</v>
      </c>
      <c r="G1139" s="78">
        <f>Kala!E$7</f>
        <v>40</v>
      </c>
      <c r="H1139" s="78">
        <f>Kala!F$7</f>
        <v>20</v>
      </c>
      <c r="I1139" s="78">
        <f>Kala!G$7</f>
        <v>0</v>
      </c>
      <c r="J1139" s="78">
        <f>Kala!H$7</f>
        <v>0</v>
      </c>
      <c r="K1139" s="78">
        <f>Kala!I$7</f>
        <v>20</v>
      </c>
      <c r="L1139" s="78">
        <f>Kala!J$7</f>
        <v>0</v>
      </c>
      <c r="M1139" s="78">
        <f>Kala!K$7</f>
        <v>100</v>
      </c>
      <c r="N1139" s="363"/>
      <c r="O1139" s="364"/>
      <c r="P1139" s="364"/>
      <c r="Q1139" s="365"/>
      <c r="R1139" s="82">
        <f t="shared" ref="R1139:R1144" si="40">M1139</f>
        <v>100</v>
      </c>
      <c r="S1139" s="83"/>
      <c r="V1139" s="68"/>
      <c r="W1139" s="68"/>
      <c r="X1139" s="68"/>
      <c r="Y1139" s="68"/>
    </row>
    <row r="1140" spans="2:25" ht="27.9" customHeight="1" thickBot="1">
      <c r="B1140" s="360"/>
      <c r="C1140" s="362"/>
      <c r="D1140" s="40" t="s">
        <v>64</v>
      </c>
      <c r="E1140" s="81"/>
      <c r="F1140" s="50">
        <f>VLOOKUP(S1123,Kala!$B$8:$Q$77,3,0)</f>
        <v>0</v>
      </c>
      <c r="G1140" s="50">
        <f>VLOOKUP(S1123,Kala!$B$8:$Q$77,4,0)</f>
        <v>0</v>
      </c>
      <c r="H1140" s="50">
        <f>VLOOKUP(S1123,Kala!$B$8:$Q$77,5,0)</f>
        <v>0</v>
      </c>
      <c r="I1140" s="50">
        <f>VLOOKUP(S1123,Kala!$B$8:$Q$77,6,0)</f>
        <v>0</v>
      </c>
      <c r="J1140" s="50">
        <f>VLOOKUP(S1123,Kala!$B$8:$Q$77,7,0)</f>
        <v>0</v>
      </c>
      <c r="K1140" s="50">
        <f>VLOOKUP(S1123,Kala!$B$8:$Q$77,8,0)</f>
        <v>0</v>
      </c>
      <c r="L1140" s="50">
        <f>VLOOKUP(S1123,Kala!$B$8:$Q$77,9,0)</f>
        <v>0</v>
      </c>
      <c r="M1140" s="50">
        <f>VLOOKUP(S1123,Kala!$B$8:$Q$77,10,0)</f>
        <v>0</v>
      </c>
      <c r="N1140" s="366"/>
      <c r="O1140" s="367"/>
      <c r="P1140" s="367"/>
      <c r="Q1140" s="368"/>
      <c r="R1140" s="84">
        <f t="shared" si="40"/>
        <v>0</v>
      </c>
      <c r="S1140" s="85" t="str">
        <f>IF(R1140&gt;=91,"अ१",IF(R1140&gt;=81,"अ२",IF(R1140&gt;=71,"ब१",IF(R1140&gt;=61,"ब२",IF(R1140&gt;=51,"क१",IF(R1140&gt;=41,"क२",IF(R1140&gt;=33,"ड",IF(R1140&gt;=21,"ई१",IF(R1140&gt;=1,"ई२","")))))))))</f>
        <v/>
      </c>
      <c r="V1140" s="68"/>
      <c r="W1140" s="68"/>
      <c r="X1140" s="68"/>
      <c r="Y1140" s="68"/>
    </row>
    <row r="1141" spans="2:25" ht="27.9" customHeight="1">
      <c r="B1141" s="359">
        <v>8</v>
      </c>
      <c r="C1141" s="361" t="s">
        <v>9</v>
      </c>
      <c r="D1141" s="39" t="s">
        <v>63</v>
      </c>
      <c r="E1141" s="80"/>
      <c r="F1141" s="78">
        <f>Karya!D$7</f>
        <v>20</v>
      </c>
      <c r="G1141" s="78">
        <f>Karya!E$7</f>
        <v>40</v>
      </c>
      <c r="H1141" s="78">
        <f>Karya!F$7</f>
        <v>20</v>
      </c>
      <c r="I1141" s="78">
        <f>Karya!G$7</f>
        <v>0</v>
      </c>
      <c r="J1141" s="78">
        <f>Karya!H$7</f>
        <v>0</v>
      </c>
      <c r="K1141" s="78">
        <f>Karya!I$7</f>
        <v>20</v>
      </c>
      <c r="L1141" s="78">
        <f>Karya!J$7</f>
        <v>0</v>
      </c>
      <c r="M1141" s="78">
        <f>Karya!K$7</f>
        <v>100</v>
      </c>
      <c r="N1141" s="363"/>
      <c r="O1141" s="364"/>
      <c r="P1141" s="364"/>
      <c r="Q1141" s="365"/>
      <c r="R1141" s="82">
        <f t="shared" si="40"/>
        <v>100</v>
      </c>
      <c r="S1141" s="83"/>
      <c r="V1141" s="68"/>
      <c r="W1141" s="68"/>
      <c r="X1141" s="68"/>
      <c r="Y1141" s="68"/>
    </row>
    <row r="1142" spans="2:25" ht="27.9" customHeight="1" thickBot="1">
      <c r="B1142" s="360"/>
      <c r="C1142" s="362"/>
      <c r="D1142" s="40" t="s">
        <v>64</v>
      </c>
      <c r="E1142" s="81"/>
      <c r="F1142" s="50">
        <f>VLOOKUP(S1123,Karya!$B$8:$Q$77,3,0)</f>
        <v>0</v>
      </c>
      <c r="G1142" s="50">
        <f>VLOOKUP(S1123,Karya!$B$8:$Q$77,4,0)</f>
        <v>0</v>
      </c>
      <c r="H1142" s="50">
        <f>VLOOKUP(S1123,Karya!$B$8:$Q$77,5,0)</f>
        <v>0</v>
      </c>
      <c r="I1142" s="50">
        <f>VLOOKUP(S1123,Karya!$B$8:$Q$77,6,0)</f>
        <v>0</v>
      </c>
      <c r="J1142" s="50">
        <f>VLOOKUP(S1123,Karya!$B$8:$Q$77,7,0)</f>
        <v>0</v>
      </c>
      <c r="K1142" s="50">
        <f>VLOOKUP(S1123,Karya!$B$8:$Q$77,8,0)</f>
        <v>0</v>
      </c>
      <c r="L1142" s="50">
        <f>VLOOKUP(S1123,Karya!$B$8:$Q$77,9,0)</f>
        <v>0</v>
      </c>
      <c r="M1142" s="50">
        <f>VLOOKUP(S1123,Karya!$B$8:$Q$77,10,0)</f>
        <v>0</v>
      </c>
      <c r="N1142" s="366"/>
      <c r="O1142" s="367"/>
      <c r="P1142" s="367"/>
      <c r="Q1142" s="368"/>
      <c r="R1142" s="84">
        <f t="shared" si="40"/>
        <v>0</v>
      </c>
      <c r="S1142" s="85" t="str">
        <f>IF(R1142&gt;=91,"अ१",IF(R1142&gt;=81,"अ२",IF(R1142&gt;=71,"ब१",IF(R1142&gt;=61,"ब२",IF(R1142&gt;=51,"क१",IF(R1142&gt;=41,"क२",IF(R1142&gt;=33,"ड",IF(R1142&gt;=21,"ई१",IF(R1142&gt;=1,"ई२","")))))))))</f>
        <v/>
      </c>
      <c r="V1142" s="68"/>
      <c r="W1142" s="68"/>
      <c r="X1142" s="68"/>
      <c r="Y1142" s="68"/>
    </row>
    <row r="1143" spans="2:25" ht="27.9" customHeight="1">
      <c r="B1143" s="359">
        <v>9</v>
      </c>
      <c r="C1143" s="361" t="s">
        <v>10</v>
      </c>
      <c r="D1143" s="39" t="s">
        <v>63</v>
      </c>
      <c r="E1143" s="80"/>
      <c r="F1143" s="78">
        <f>Shashi!D$7</f>
        <v>20</v>
      </c>
      <c r="G1143" s="78">
        <f>Shashi!E$7</f>
        <v>40</v>
      </c>
      <c r="H1143" s="78">
        <f>Shashi!F$7</f>
        <v>20</v>
      </c>
      <c r="I1143" s="78">
        <f>Shashi!G$7</f>
        <v>0</v>
      </c>
      <c r="J1143" s="78">
        <f>Shashi!H$7</f>
        <v>0</v>
      </c>
      <c r="K1143" s="78">
        <f>Shashi!I$7</f>
        <v>20</v>
      </c>
      <c r="L1143" s="78">
        <f>Shashi!J$7</f>
        <v>0</v>
      </c>
      <c r="M1143" s="78">
        <f>Shashi!K$7</f>
        <v>100</v>
      </c>
      <c r="N1143" s="363"/>
      <c r="O1143" s="364"/>
      <c r="P1143" s="364"/>
      <c r="Q1143" s="365"/>
      <c r="R1143" s="82">
        <f t="shared" si="40"/>
        <v>100</v>
      </c>
      <c r="S1143" s="83"/>
      <c r="V1143" s="68"/>
      <c r="W1143" s="68"/>
      <c r="X1143" s="68"/>
      <c r="Y1143" s="68"/>
    </row>
    <row r="1144" spans="2:25" ht="27.9" customHeight="1" thickBot="1">
      <c r="B1144" s="360"/>
      <c r="C1144" s="362"/>
      <c r="D1144" s="40" t="s">
        <v>64</v>
      </c>
      <c r="E1144" s="81"/>
      <c r="F1144" s="50">
        <f>VLOOKUP(S1123,Shashi!$B$8:$Q$77,3,0)</f>
        <v>0</v>
      </c>
      <c r="G1144" s="50">
        <f>VLOOKUP(S1123,Shashi!$B$8:$Q$77,4,0)</f>
        <v>0</v>
      </c>
      <c r="H1144" s="50">
        <f>VLOOKUP(S1123,Shashi!$B$8:$Q$77,5,0)</f>
        <v>0</v>
      </c>
      <c r="I1144" s="50">
        <f>VLOOKUP(S1123,Shashi!$B$8:$Q$77,6,0)</f>
        <v>0</v>
      </c>
      <c r="J1144" s="50">
        <f>VLOOKUP(S1123,Shashi!$B$8:$Q$77,7,0)</f>
        <v>0</v>
      </c>
      <c r="K1144" s="50">
        <f>VLOOKUP(S1123,Shashi!$B$8:$Q$77,8,0)</f>
        <v>0</v>
      </c>
      <c r="L1144" s="50">
        <f>VLOOKUP(S1123,Shashi!$B$8:$Q$77,9,0)</f>
        <v>0</v>
      </c>
      <c r="M1144" s="50">
        <f>VLOOKUP(S1123,Shashi!$B$8:$Q$77,10,0)</f>
        <v>0</v>
      </c>
      <c r="N1144" s="366"/>
      <c r="O1144" s="367"/>
      <c r="P1144" s="367"/>
      <c r="Q1144" s="368"/>
      <c r="R1144" s="84">
        <f t="shared" si="40"/>
        <v>0</v>
      </c>
      <c r="S1144" s="85" t="str">
        <f>IF(R1144&gt;=91,"अ१",IF(R1144&gt;=81,"अ२",IF(R1144&gt;=71,"ब१",IF(R1144&gt;=61,"ब२",IF(R1144&gt;=51,"क१",IF(R1144&gt;=41,"क२",IF(R1144&gt;=33,"ड",IF(R1144&gt;=21,"ई१",IF(R1144&gt;=1,"ई२","")))))))))</f>
        <v/>
      </c>
      <c r="V1144" s="68"/>
      <c r="W1144" s="68"/>
      <c r="X1144" s="68"/>
      <c r="Y1144" s="68"/>
    </row>
    <row r="1145" spans="2:25" ht="27.9" customHeight="1" thickBot="1">
      <c r="B1145" s="369"/>
      <c r="C1145" s="370"/>
      <c r="D1145" s="370"/>
      <c r="E1145" s="370"/>
      <c r="F1145" s="370"/>
      <c r="G1145" s="370"/>
      <c r="H1145" s="370"/>
      <c r="I1145" s="370"/>
      <c r="J1145" s="370"/>
      <c r="K1145" s="370"/>
      <c r="L1145" s="370"/>
      <c r="M1145" s="370"/>
      <c r="N1145" s="370"/>
      <c r="O1145" s="370"/>
      <c r="P1145" s="370"/>
      <c r="Q1145" s="370"/>
      <c r="R1145" s="370"/>
      <c r="S1145" s="371"/>
      <c r="V1145" s="68"/>
      <c r="W1145" s="68"/>
      <c r="X1145" s="68"/>
      <c r="Y1145" s="68"/>
    </row>
    <row r="1146" spans="2:25" ht="27.9" customHeight="1">
      <c r="B1146" s="41"/>
      <c r="C1146" s="42"/>
      <c r="D1146" s="43"/>
      <c r="N1146" s="45"/>
      <c r="O1146" s="45"/>
      <c r="P1146" s="45"/>
      <c r="Q1146" s="45"/>
      <c r="S1146" s="46"/>
      <c r="V1146" s="68"/>
      <c r="W1146" s="68"/>
      <c r="X1146" s="68"/>
      <c r="Y1146" s="68"/>
    </row>
    <row r="1147" spans="2:25" ht="27.9" customHeight="1">
      <c r="B1147" s="372" t="s">
        <v>66</v>
      </c>
      <c r="C1147" s="373"/>
      <c r="D1147" s="373"/>
      <c r="E1147" s="373"/>
      <c r="F1147" s="373"/>
      <c r="G1147" s="374" t="s">
        <v>67</v>
      </c>
      <c r="H1147" s="374"/>
      <c r="I1147" s="374"/>
      <c r="J1147" s="374"/>
      <c r="K1147" s="374"/>
      <c r="L1147" s="374"/>
      <c r="M1147" s="374"/>
      <c r="N1147" s="375" t="s">
        <v>68</v>
      </c>
      <c r="O1147" s="375"/>
      <c r="P1147" s="375"/>
      <c r="Q1147" s="375"/>
      <c r="R1147" s="375"/>
      <c r="S1147" s="376"/>
      <c r="V1147" s="68"/>
      <c r="W1147" s="68"/>
      <c r="X1147" s="68"/>
      <c r="Y1147" s="68"/>
    </row>
    <row r="1148" spans="2:25" ht="27.9" customHeight="1" thickBot="1">
      <c r="B1148" s="377" t="str">
        <f>students!$G$4</f>
        <v xml:space="preserve">श्री. सागर दत्तात्रय शिंदे </v>
      </c>
      <c r="C1148" s="378"/>
      <c r="D1148" s="378"/>
      <c r="E1148" s="378"/>
      <c r="F1148" s="378"/>
      <c r="G1148" s="379"/>
      <c r="H1148" s="379"/>
      <c r="I1148" s="379"/>
      <c r="J1148" s="379"/>
      <c r="K1148" s="379"/>
      <c r="L1148" s="379"/>
      <c r="M1148" s="379"/>
      <c r="N1148" s="380"/>
      <c r="O1148" s="380"/>
      <c r="P1148" s="380"/>
      <c r="Q1148" s="380"/>
      <c r="R1148" s="380"/>
      <c r="S1148" s="381"/>
    </row>
    <row r="1149" spans="2:25" ht="26.25" customHeight="1">
      <c r="B1149" s="402" t="s">
        <v>718</v>
      </c>
      <c r="C1149" s="402"/>
      <c r="D1149" s="402"/>
      <c r="E1149" s="402"/>
      <c r="F1149" s="402"/>
      <c r="G1149" s="402"/>
      <c r="H1149" s="402"/>
      <c r="I1149" s="402"/>
      <c r="J1149" s="402"/>
      <c r="K1149" s="402"/>
      <c r="L1149" s="402"/>
      <c r="M1149" s="402"/>
      <c r="N1149" s="402"/>
      <c r="O1149" s="402"/>
      <c r="P1149" s="402"/>
      <c r="Q1149" s="402"/>
      <c r="R1149" s="402"/>
      <c r="S1149" s="402"/>
    </row>
    <row r="1150" spans="2:25" ht="24.75" customHeight="1" thickBot="1">
      <c r="B1150" s="403" t="s">
        <v>52</v>
      </c>
      <c r="C1150" s="403"/>
      <c r="D1150" s="403"/>
      <c r="E1150" s="404">
        <f>VLOOKUP(S1151,students!$B$8:$D$57,3,0)</f>
        <v>0</v>
      </c>
      <c r="F1150" s="405"/>
      <c r="G1150" s="405"/>
      <c r="H1150" s="405"/>
      <c r="I1150" s="405"/>
      <c r="J1150" s="405"/>
      <c r="K1150" s="405"/>
      <c r="L1150" s="405"/>
      <c r="M1150" s="405"/>
      <c r="N1150" s="405"/>
      <c r="O1150" s="405"/>
      <c r="P1150" s="406" t="s">
        <v>28</v>
      </c>
      <c r="Q1150" s="406"/>
      <c r="R1150" s="406" t="str">
        <f>students!$M$2</f>
        <v>पहिली</v>
      </c>
      <c r="S1150" s="406"/>
    </row>
    <row r="1151" spans="2:25" ht="19.5" customHeight="1" thickBot="1">
      <c r="B1151" s="407"/>
      <c r="C1151" s="407"/>
      <c r="D1151" s="408"/>
      <c r="E1151" s="408"/>
      <c r="F1151" s="47"/>
      <c r="G1151" s="47"/>
      <c r="H1151" s="409" t="s">
        <v>33</v>
      </c>
      <c r="I1151" s="409"/>
      <c r="J1151" s="409"/>
      <c r="K1151" s="409"/>
      <c r="L1151" s="409"/>
      <c r="M1151" s="405">
        <f>[3]students!Y1150</f>
        <v>0</v>
      </c>
      <c r="N1151" s="405"/>
      <c r="O1151" s="405"/>
      <c r="P1151" s="406" t="s">
        <v>53</v>
      </c>
      <c r="Q1151" s="406"/>
      <c r="R1151" s="406"/>
      <c r="S1151" s="77">
        <v>42</v>
      </c>
    </row>
    <row r="1152" spans="2:25" ht="21" customHeight="1">
      <c r="B1152" s="382" t="s">
        <v>37</v>
      </c>
      <c r="C1152" s="361" t="s">
        <v>54</v>
      </c>
      <c r="D1152" s="361"/>
      <c r="E1152" s="385" t="s">
        <v>55</v>
      </c>
      <c r="F1152" s="386"/>
      <c r="G1152" s="386"/>
      <c r="H1152" s="386"/>
      <c r="I1152" s="386"/>
      <c r="J1152" s="386"/>
      <c r="K1152" s="386"/>
      <c r="L1152" s="386"/>
      <c r="M1152" s="387"/>
      <c r="N1152" s="388" t="s">
        <v>56</v>
      </c>
      <c r="O1152" s="389"/>
      <c r="P1152" s="389"/>
      <c r="Q1152" s="390"/>
      <c r="R1152" s="394" t="s">
        <v>69</v>
      </c>
      <c r="S1152" s="397" t="s">
        <v>57</v>
      </c>
    </row>
    <row r="1153" spans="2:25" s="1" customFormat="1" ht="73.5" customHeight="1">
      <c r="B1153" s="383"/>
      <c r="C1153" s="384"/>
      <c r="D1153" s="384"/>
      <c r="E1153" s="48" t="s">
        <v>58</v>
      </c>
      <c r="F1153" s="48" t="s">
        <v>15</v>
      </c>
      <c r="G1153" s="48" t="s">
        <v>59</v>
      </c>
      <c r="H1153" s="48" t="s">
        <v>17</v>
      </c>
      <c r="I1153" s="48" t="s">
        <v>18</v>
      </c>
      <c r="J1153" s="48" t="s">
        <v>19</v>
      </c>
      <c r="K1153" s="48" t="s">
        <v>20</v>
      </c>
      <c r="L1153" s="48" t="s">
        <v>21</v>
      </c>
      <c r="M1153" s="49"/>
      <c r="N1153" s="391"/>
      <c r="O1153" s="392"/>
      <c r="P1153" s="392"/>
      <c r="Q1153" s="393"/>
      <c r="R1153" s="395"/>
      <c r="S1153" s="398"/>
      <c r="V1153" s="18"/>
      <c r="W1153" s="18"/>
      <c r="X1153" s="18"/>
      <c r="Y1153" s="18"/>
    </row>
    <row r="1154" spans="2:25" ht="27.9" customHeight="1" thickBot="1">
      <c r="B1154" s="5"/>
      <c r="C1154" s="400" t="s">
        <v>60</v>
      </c>
      <c r="D1154" s="401"/>
      <c r="E1154" s="51">
        <v>1</v>
      </c>
      <c r="F1154" s="51">
        <v>2</v>
      </c>
      <c r="G1154" s="51">
        <v>3</v>
      </c>
      <c r="H1154" s="51">
        <v>4</v>
      </c>
      <c r="I1154" s="51">
        <v>5</v>
      </c>
      <c r="J1154" s="51">
        <v>6</v>
      </c>
      <c r="K1154" s="51">
        <v>7</v>
      </c>
      <c r="L1154" s="51">
        <v>8</v>
      </c>
      <c r="M1154" s="50" t="s">
        <v>22</v>
      </c>
      <c r="N1154" s="50" t="s">
        <v>23</v>
      </c>
      <c r="O1154" s="50" t="s">
        <v>61</v>
      </c>
      <c r="P1154" s="50" t="s">
        <v>25</v>
      </c>
      <c r="Q1154" s="50" t="s">
        <v>62</v>
      </c>
      <c r="R1154" s="396"/>
      <c r="S1154" s="399"/>
      <c r="V1154" s="68"/>
      <c r="W1154" s="68"/>
      <c r="X1154" s="68"/>
      <c r="Y1154" s="68"/>
    </row>
    <row r="1155" spans="2:25" ht="27.9" customHeight="1">
      <c r="B1155" s="359">
        <v>1</v>
      </c>
      <c r="C1155" s="361" t="s">
        <v>2</v>
      </c>
      <c r="D1155" s="39" t="s">
        <v>63</v>
      </c>
      <c r="E1155" s="80"/>
      <c r="F1155" s="78">
        <f>Marathi!D$7</f>
        <v>15</v>
      </c>
      <c r="G1155" s="78">
        <f>Marathi!E$7</f>
        <v>15</v>
      </c>
      <c r="H1155" s="78">
        <f>Marathi!F$7</f>
        <v>15</v>
      </c>
      <c r="I1155" s="78">
        <f>Marathi!G$7</f>
        <v>0</v>
      </c>
      <c r="J1155" s="78">
        <f>Marathi!H$7</f>
        <v>15</v>
      </c>
      <c r="K1155" s="78">
        <f>Marathi!I$7</f>
        <v>10</v>
      </c>
      <c r="L1155" s="78">
        <f>Marathi!J$7</f>
        <v>0</v>
      </c>
      <c r="M1155" s="78">
        <f>Marathi!K$7</f>
        <v>70</v>
      </c>
      <c r="N1155" s="78">
        <f>Marathi!L$7</f>
        <v>5</v>
      </c>
      <c r="O1155" s="78">
        <f>Marathi!M$7</f>
        <v>5</v>
      </c>
      <c r="P1155" s="78">
        <f>Marathi!N$7</f>
        <v>20</v>
      </c>
      <c r="Q1155" s="78">
        <f>Marathi!O$7</f>
        <v>30</v>
      </c>
      <c r="R1155" s="78">
        <f>Marathi!P$7</f>
        <v>100</v>
      </c>
      <c r="S1155" s="78">
        <f>Marathi!Q$7</f>
        <v>0</v>
      </c>
      <c r="V1155" s="68"/>
      <c r="W1155" s="68"/>
      <c r="X1155" s="68"/>
      <c r="Y1155" s="68"/>
    </row>
    <row r="1156" spans="2:25" ht="27.9" customHeight="1" thickBot="1">
      <c r="B1156" s="360"/>
      <c r="C1156" s="362"/>
      <c r="D1156" s="40" t="s">
        <v>64</v>
      </c>
      <c r="E1156" s="81"/>
      <c r="F1156" s="50">
        <f>VLOOKUP(S1151,Marathi!$B$8:$Q$77,3,0)</f>
        <v>0</v>
      </c>
      <c r="G1156" s="50">
        <f>VLOOKUP(S1151,Marathi!$B$8:$Q$77,4,0)</f>
        <v>0</v>
      </c>
      <c r="H1156" s="50">
        <f>VLOOKUP(S1151,Marathi!$B$8:$Q$77,5,0)</f>
        <v>0</v>
      </c>
      <c r="I1156" s="50">
        <f>VLOOKUP(S1151,Marathi!$B$8:$Q$77,6,0)</f>
        <v>0</v>
      </c>
      <c r="J1156" s="50">
        <f>VLOOKUP(S1151,Marathi!$B$8:$Q$77,7,0)</f>
        <v>0</v>
      </c>
      <c r="K1156" s="50">
        <f>VLOOKUP(S1151,Marathi!$B$8:$Q$77,8,0)</f>
        <v>0</v>
      </c>
      <c r="L1156" s="50">
        <f>VLOOKUP(S1151,Marathi!$B$8:$Q$77,9,0)</f>
        <v>0</v>
      </c>
      <c r="M1156" s="50">
        <f>VLOOKUP(S1151,Marathi!$B$8:$Q$77,10,0)</f>
        <v>0</v>
      </c>
      <c r="N1156" s="50">
        <f>VLOOKUP(S1151,Marathi!$B$8:$Q$77,11,0)</f>
        <v>0</v>
      </c>
      <c r="O1156" s="50">
        <f>VLOOKUP(S1151,Marathi!$B$8:$Q$77,12,0)</f>
        <v>0</v>
      </c>
      <c r="P1156" s="50">
        <f>VLOOKUP(S1151,Marathi!$B$8:$Q$77,13,0)</f>
        <v>0</v>
      </c>
      <c r="Q1156" s="50">
        <f>VLOOKUP(S1151,Marathi!$B$8:$Q$77,14,0)</f>
        <v>0</v>
      </c>
      <c r="R1156" s="79">
        <f>VLOOKUP(S1151,Marathi!$B$8:$Q$77,15,0)</f>
        <v>0</v>
      </c>
      <c r="S1156" s="79">
        <f>VLOOKUP(S1151,Marathi!$B$8:$Q$77,16,0)</f>
        <v>0</v>
      </c>
      <c r="V1156" s="68"/>
      <c r="W1156" s="68"/>
      <c r="X1156" s="68"/>
      <c r="Y1156" s="68"/>
    </row>
    <row r="1157" spans="2:25" ht="27.9" customHeight="1">
      <c r="B1157" s="359">
        <v>2</v>
      </c>
      <c r="C1157" s="361" t="s">
        <v>3</v>
      </c>
      <c r="D1157" s="39" t="s">
        <v>63</v>
      </c>
      <c r="E1157" s="80"/>
      <c r="F1157" s="78">
        <f>Hindi!D$7</f>
        <v>15</v>
      </c>
      <c r="G1157" s="78">
        <f>Hindi!E$7</f>
        <v>15</v>
      </c>
      <c r="H1157" s="78">
        <f>Hindi!F$7</f>
        <v>15</v>
      </c>
      <c r="I1157" s="78">
        <f>Hindi!G$7</f>
        <v>0</v>
      </c>
      <c r="J1157" s="78">
        <f>Hindi!H$7</f>
        <v>15</v>
      </c>
      <c r="K1157" s="78">
        <f>Hindi!I$7</f>
        <v>10</v>
      </c>
      <c r="L1157" s="78">
        <f>Hindi!J$7</f>
        <v>0</v>
      </c>
      <c r="M1157" s="78">
        <f>Hindi!K$7</f>
        <v>70</v>
      </c>
      <c r="N1157" s="78">
        <f>Hindi!L$7</f>
        <v>5</v>
      </c>
      <c r="O1157" s="78">
        <f>Hindi!M$7</f>
        <v>5</v>
      </c>
      <c r="P1157" s="78">
        <f>Hindi!N$7</f>
        <v>20</v>
      </c>
      <c r="Q1157" s="78">
        <f>Hindi!O$7</f>
        <v>30</v>
      </c>
      <c r="R1157" s="78">
        <f>Hindi!P$7</f>
        <v>100</v>
      </c>
      <c r="S1157" s="78">
        <f>Hindi!Q$7</f>
        <v>0</v>
      </c>
      <c r="V1157" s="68"/>
      <c r="W1157" s="68"/>
      <c r="X1157" s="68"/>
      <c r="Y1157" s="68"/>
    </row>
    <row r="1158" spans="2:25" ht="27.9" customHeight="1" thickBot="1">
      <c r="B1158" s="360"/>
      <c r="C1158" s="362"/>
      <c r="D1158" s="40" t="s">
        <v>64</v>
      </c>
      <c r="E1158" s="81"/>
      <c r="F1158" s="50">
        <f>VLOOKUP(S1151,Hindi!$B$8:$Q$77,3,0)</f>
        <v>0</v>
      </c>
      <c r="G1158" s="50">
        <f>VLOOKUP(S1151,Hindi!$B$8:$Q$77,4,0)</f>
        <v>0</v>
      </c>
      <c r="H1158" s="50">
        <f>VLOOKUP(S1151,Hindi!$B$8:$Q$77,5,0)</f>
        <v>0</v>
      </c>
      <c r="I1158" s="50">
        <f>VLOOKUP(S1151,Hindi!$B$8:$Q$77,6,0)</f>
        <v>0</v>
      </c>
      <c r="J1158" s="50">
        <f>VLOOKUP(S1151,Hindi!$B$8:$Q$77,7,0)</f>
        <v>0</v>
      </c>
      <c r="K1158" s="50">
        <f>VLOOKUP(S1151,Hindi!$B$8:$Q$77,8,0)</f>
        <v>0</v>
      </c>
      <c r="L1158" s="50">
        <f>VLOOKUP(S1151,Hindi!$B$8:$Q$77,9,0)</f>
        <v>0</v>
      </c>
      <c r="M1158" s="50">
        <f>VLOOKUP(S1151,Hindi!$B$8:$Q$77,10,0)</f>
        <v>0</v>
      </c>
      <c r="N1158" s="50">
        <f>VLOOKUP(S1151,Hindi!$B$8:$Q$77,11,0)</f>
        <v>0</v>
      </c>
      <c r="O1158" s="50">
        <f>VLOOKUP(S1151,Hindi!$B$8:$Q$77,12,0)</f>
        <v>0</v>
      </c>
      <c r="P1158" s="50">
        <f>VLOOKUP(S1151,Hindi!$B$8:$Q$77,13,0)</f>
        <v>0</v>
      </c>
      <c r="Q1158" s="50">
        <f>VLOOKUP(S1151,Hindi!$B$8:$Q$77,14,0)</f>
        <v>0</v>
      </c>
      <c r="R1158" s="79">
        <f>VLOOKUP(S1151,Hindi!$B$8:$Q$77,15,0)</f>
        <v>0</v>
      </c>
      <c r="S1158" s="50">
        <f>VLOOKUP(S1151,Hindi!$B$8:$Q$77,16,0)</f>
        <v>0</v>
      </c>
      <c r="V1158" s="68"/>
      <c r="W1158" s="68"/>
      <c r="X1158" s="68"/>
      <c r="Y1158" s="68"/>
    </row>
    <row r="1159" spans="2:25" ht="27.9" customHeight="1">
      <c r="B1159" s="359">
        <v>3</v>
      </c>
      <c r="C1159" s="361" t="s">
        <v>4</v>
      </c>
      <c r="D1159" s="39" t="s">
        <v>63</v>
      </c>
      <c r="E1159" s="80"/>
      <c r="F1159" s="78">
        <f>English!D$7</f>
        <v>15</v>
      </c>
      <c r="G1159" s="78">
        <f>English!E$7</f>
        <v>15</v>
      </c>
      <c r="H1159" s="78">
        <f>English!F$7</f>
        <v>15</v>
      </c>
      <c r="I1159" s="78">
        <f>English!G$7</f>
        <v>0</v>
      </c>
      <c r="J1159" s="78">
        <f>English!H$7</f>
        <v>15</v>
      </c>
      <c r="K1159" s="78">
        <f>English!I$7</f>
        <v>10</v>
      </c>
      <c r="L1159" s="78">
        <f>English!J$7</f>
        <v>0</v>
      </c>
      <c r="M1159" s="78">
        <f>English!K$7</f>
        <v>70</v>
      </c>
      <c r="N1159" s="78">
        <f>English!L$7</f>
        <v>5</v>
      </c>
      <c r="O1159" s="78">
        <f>English!M$7</f>
        <v>5</v>
      </c>
      <c r="P1159" s="78">
        <f>English!N$7</f>
        <v>20</v>
      </c>
      <c r="Q1159" s="78">
        <f>English!O$7</f>
        <v>30</v>
      </c>
      <c r="R1159" s="78">
        <f>English!P$7</f>
        <v>100</v>
      </c>
      <c r="S1159" s="78">
        <f>English!Q$7</f>
        <v>0</v>
      </c>
      <c r="V1159" s="68"/>
      <c r="W1159" s="68"/>
      <c r="X1159" s="68"/>
      <c r="Y1159" s="68"/>
    </row>
    <row r="1160" spans="2:25" ht="27.9" customHeight="1" thickBot="1">
      <c r="B1160" s="360"/>
      <c r="C1160" s="362"/>
      <c r="D1160" s="40" t="s">
        <v>64</v>
      </c>
      <c r="E1160" s="81"/>
      <c r="F1160" s="50">
        <f>VLOOKUP(S1151,English!$B$8:$Q$77,3,0)</f>
        <v>0</v>
      </c>
      <c r="G1160" s="50">
        <f>VLOOKUP(S1151,English!$B$8:$Q$77,4,0)</f>
        <v>0</v>
      </c>
      <c r="H1160" s="50">
        <f>VLOOKUP(S1151,English!$B$8:$Q$77,5,0)</f>
        <v>0</v>
      </c>
      <c r="I1160" s="50">
        <f>VLOOKUP(S1151,English!$B$8:$Q$77,6,0)</f>
        <v>0</v>
      </c>
      <c r="J1160" s="50">
        <f>VLOOKUP(S1151,English!$B$8:$Q$77,7,0)</f>
        <v>0</v>
      </c>
      <c r="K1160" s="50">
        <f>VLOOKUP(S1151,English!$B$8:$Q$77,8,0)</f>
        <v>0</v>
      </c>
      <c r="L1160" s="50">
        <f>VLOOKUP(S1151,English!$B$8:$Q$77,9,0)</f>
        <v>0</v>
      </c>
      <c r="M1160" s="50">
        <f>VLOOKUP(S1151,English!$B$8:$Q$77,10,0)</f>
        <v>0</v>
      </c>
      <c r="N1160" s="50">
        <f>VLOOKUP(S1151,English!$B$8:$Q$77,11,0)</f>
        <v>0</v>
      </c>
      <c r="O1160" s="50">
        <f>VLOOKUP(S1151,English!$B$8:$Q$77,12,0)</f>
        <v>0</v>
      </c>
      <c r="P1160" s="50">
        <f>VLOOKUP(S1151,English!$B$8:$Q$77,13,0)</f>
        <v>0</v>
      </c>
      <c r="Q1160" s="50">
        <f>VLOOKUP(S1151,English!$B$8:$Q$77,14,0)</f>
        <v>0</v>
      </c>
      <c r="R1160" s="79">
        <f>VLOOKUP(S1151,English!$B$8:$Q$77,15,0)</f>
        <v>0</v>
      </c>
      <c r="S1160" s="50">
        <f>VLOOKUP(S1151,English!$B$8:$Q$77,16,0)</f>
        <v>0</v>
      </c>
      <c r="V1160" s="68"/>
      <c r="W1160" s="68"/>
      <c r="X1160" s="68"/>
      <c r="Y1160" s="68"/>
    </row>
    <row r="1161" spans="2:25" ht="27.9" customHeight="1">
      <c r="B1161" s="359">
        <v>4</v>
      </c>
      <c r="C1161" s="361" t="s">
        <v>5</v>
      </c>
      <c r="D1161" s="39" t="s">
        <v>63</v>
      </c>
      <c r="E1161" s="80"/>
      <c r="F1161" s="78">
        <f>Maths!D$7</f>
        <v>15</v>
      </c>
      <c r="G1161" s="78">
        <f>Maths!E$7</f>
        <v>15</v>
      </c>
      <c r="H1161" s="78">
        <f>Maths!F$7</f>
        <v>15</v>
      </c>
      <c r="I1161" s="78">
        <f>Maths!G$7</f>
        <v>0</v>
      </c>
      <c r="J1161" s="78">
        <f>Maths!H$7</f>
        <v>15</v>
      </c>
      <c r="K1161" s="78">
        <f>Maths!I$7</f>
        <v>10</v>
      </c>
      <c r="L1161" s="78">
        <f>Maths!J$7</f>
        <v>0</v>
      </c>
      <c r="M1161" s="78">
        <f>Maths!K$7</f>
        <v>70</v>
      </c>
      <c r="N1161" s="78">
        <f>Maths!L$7</f>
        <v>5</v>
      </c>
      <c r="O1161" s="78">
        <f>Maths!M$7</f>
        <v>5</v>
      </c>
      <c r="P1161" s="78">
        <f>Maths!N$7</f>
        <v>20</v>
      </c>
      <c r="Q1161" s="78">
        <f>Maths!O$7</f>
        <v>30</v>
      </c>
      <c r="R1161" s="78">
        <f>Maths!P$7</f>
        <v>100</v>
      </c>
      <c r="S1161" s="78">
        <f>Maths!Q$7</f>
        <v>0</v>
      </c>
      <c r="V1161" s="68"/>
      <c r="W1161" s="68"/>
      <c r="X1161" s="68"/>
      <c r="Y1161" s="68"/>
    </row>
    <row r="1162" spans="2:25" ht="27.9" customHeight="1" thickBot="1">
      <c r="B1162" s="360"/>
      <c r="C1162" s="362"/>
      <c r="D1162" s="40" t="s">
        <v>64</v>
      </c>
      <c r="E1162" s="81"/>
      <c r="F1162" s="50">
        <f>VLOOKUP(S1151,Maths!$B$8:$Q$77,3,0)</f>
        <v>0</v>
      </c>
      <c r="G1162" s="50">
        <f>VLOOKUP(S1151,Maths!$B$8:$Q$77,4,0)</f>
        <v>0</v>
      </c>
      <c r="H1162" s="50">
        <f>VLOOKUP(S1151,Maths!$B$8:$Q$77,5,0)</f>
        <v>0</v>
      </c>
      <c r="I1162" s="50">
        <f>VLOOKUP(S1151,Maths!$B$8:$Q$77,6,0)</f>
        <v>0</v>
      </c>
      <c r="J1162" s="50">
        <f>VLOOKUP(S1151,Maths!$B$8:$Q$77,7,0)</f>
        <v>0</v>
      </c>
      <c r="K1162" s="50">
        <f>VLOOKUP(S1151,Maths!$B$8:$Q$77,8,0)</f>
        <v>0</v>
      </c>
      <c r="L1162" s="50">
        <f>VLOOKUP(S1151,Maths!$B$8:$Q$77,9,0)</f>
        <v>0</v>
      </c>
      <c r="M1162" s="50">
        <f>VLOOKUP(S1151,Maths!$B$8:$Q$77,10,0)</f>
        <v>0</v>
      </c>
      <c r="N1162" s="50">
        <f>VLOOKUP(S1151,Maths!$B$8:$Q$77,11,0)</f>
        <v>0</v>
      </c>
      <c r="O1162" s="50">
        <f>VLOOKUP(S1151,Maths!$B$8:$Q$77,12,0)</f>
        <v>0</v>
      </c>
      <c r="P1162" s="50">
        <f>VLOOKUP(S1151,Maths!$B$8:$Q$77,13,0)</f>
        <v>0</v>
      </c>
      <c r="Q1162" s="50">
        <f>VLOOKUP(S1151,Maths!$B$8:$Q$77,14,0)</f>
        <v>0</v>
      </c>
      <c r="R1162" s="79">
        <f>VLOOKUP(S1151,Maths!$B$8:$Q$77,15,0)</f>
        <v>0</v>
      </c>
      <c r="S1162" s="50">
        <f>VLOOKUP(S1151,Maths!$B$8:$Q$77,16,0)</f>
        <v>0</v>
      </c>
      <c r="V1162" s="68"/>
      <c r="W1162" s="68"/>
      <c r="X1162" s="68"/>
      <c r="Y1162" s="68"/>
    </row>
    <row r="1163" spans="2:25" ht="27.9" customHeight="1">
      <c r="B1163" s="359">
        <v>5</v>
      </c>
      <c r="C1163" s="361" t="s">
        <v>6</v>
      </c>
      <c r="D1163" s="39" t="s">
        <v>63</v>
      </c>
      <c r="E1163" s="80"/>
      <c r="F1163" s="78">
        <f>Sci!D$7</f>
        <v>15</v>
      </c>
      <c r="G1163" s="78">
        <f>Sci!E$7</f>
        <v>15</v>
      </c>
      <c r="H1163" s="78">
        <f>Sci!F$7</f>
        <v>15</v>
      </c>
      <c r="I1163" s="78">
        <f>Sci!G$7</f>
        <v>0</v>
      </c>
      <c r="J1163" s="78">
        <f>Sci!H$7</f>
        <v>15</v>
      </c>
      <c r="K1163" s="78">
        <f>Sci!I$7</f>
        <v>10</v>
      </c>
      <c r="L1163" s="78">
        <f>Sci!J$7</f>
        <v>0</v>
      </c>
      <c r="M1163" s="78">
        <f>Sci!K$7</f>
        <v>70</v>
      </c>
      <c r="N1163" s="78">
        <f>Sci!L$7</f>
        <v>5</v>
      </c>
      <c r="O1163" s="78">
        <f>Sci!M$7</f>
        <v>5</v>
      </c>
      <c r="P1163" s="78">
        <f>Sci!N$7</f>
        <v>20</v>
      </c>
      <c r="Q1163" s="78">
        <f>Sci!O$7</f>
        <v>30</v>
      </c>
      <c r="R1163" s="78">
        <f>Sci!P$7</f>
        <v>100</v>
      </c>
      <c r="S1163" s="78">
        <f>Sci!Q$7</f>
        <v>0</v>
      </c>
      <c r="V1163" s="68"/>
      <c r="W1163" s="68"/>
      <c r="X1163" s="68"/>
      <c r="Y1163" s="68"/>
    </row>
    <row r="1164" spans="2:25" ht="27.9" customHeight="1" thickBot="1">
      <c r="B1164" s="360"/>
      <c r="C1164" s="362"/>
      <c r="D1164" s="40" t="s">
        <v>64</v>
      </c>
      <c r="E1164" s="81"/>
      <c r="F1164" s="50">
        <f>VLOOKUP(S1151,Sci!$B$8:$Q$77,3,0)</f>
        <v>0</v>
      </c>
      <c r="G1164" s="50">
        <f>VLOOKUP(S1151,Sci!$B$8:$Q$77,4,0)</f>
        <v>0</v>
      </c>
      <c r="H1164" s="50">
        <f>VLOOKUP(S1151,Sci!$B$8:$Q$77,5,0)</f>
        <v>0</v>
      </c>
      <c r="I1164" s="50">
        <f>VLOOKUP(S1151,Sci!$B$8:$Q$77,6,0)</f>
        <v>0</v>
      </c>
      <c r="J1164" s="50">
        <f>VLOOKUP(S1151,Sci!$B$8:$Q$77,7,0)</f>
        <v>0</v>
      </c>
      <c r="K1164" s="50">
        <f>VLOOKUP(S1151,Sci!$B$8:$Q$77,8,0)</f>
        <v>0</v>
      </c>
      <c r="L1164" s="50">
        <f>VLOOKUP(S1151,Sci!$B$8:$Q$77,9,0)</f>
        <v>0</v>
      </c>
      <c r="M1164" s="50">
        <f>VLOOKUP(S1151,Sci!$B$8:$Q$77,10,0)</f>
        <v>0</v>
      </c>
      <c r="N1164" s="50">
        <f>VLOOKUP(S1151,Sci!$B$8:$Q$77,11,0)</f>
        <v>0</v>
      </c>
      <c r="O1164" s="50">
        <f>VLOOKUP(S1151,Sci!$B$8:$Q$77,12,0)</f>
        <v>0</v>
      </c>
      <c r="P1164" s="50">
        <f>VLOOKUP(S1151,Sci!$B$8:$Q$77,13,0)</f>
        <v>0</v>
      </c>
      <c r="Q1164" s="50">
        <f>VLOOKUP(S1151,Sci!$B$8:$Q$77,14,0)</f>
        <v>0</v>
      </c>
      <c r="R1164" s="79">
        <f>VLOOKUP(S1151,Sci!$B$8:$Q$77,15,0)</f>
        <v>0</v>
      </c>
      <c r="S1164" s="50">
        <f>VLOOKUP(S1151,Sci!$B$8:$Q$77,16,0)</f>
        <v>0</v>
      </c>
      <c r="V1164" s="68"/>
      <c r="W1164" s="68"/>
      <c r="X1164" s="68"/>
      <c r="Y1164" s="68"/>
    </row>
    <row r="1165" spans="2:25" ht="27.9" customHeight="1">
      <c r="B1165" s="359">
        <v>6</v>
      </c>
      <c r="C1165" s="361" t="s">
        <v>7</v>
      </c>
      <c r="D1165" s="39" t="s">
        <v>63</v>
      </c>
      <c r="E1165" s="80"/>
      <c r="F1165" s="78">
        <f>Sco!D$7</f>
        <v>15</v>
      </c>
      <c r="G1165" s="78">
        <f>Sco!E$7</f>
        <v>15</v>
      </c>
      <c r="H1165" s="78">
        <f>Sco!F$7</f>
        <v>15</v>
      </c>
      <c r="I1165" s="78">
        <f>Sco!G$7</f>
        <v>0</v>
      </c>
      <c r="J1165" s="78">
        <f>Sco!H$7</f>
        <v>15</v>
      </c>
      <c r="K1165" s="78">
        <f>Sco!I$7</f>
        <v>10</v>
      </c>
      <c r="L1165" s="78">
        <f>Sco!J$7</f>
        <v>0</v>
      </c>
      <c r="M1165" s="78">
        <f>Sco!K$7</f>
        <v>70</v>
      </c>
      <c r="N1165" s="78">
        <f>Sco!L$7</f>
        <v>5</v>
      </c>
      <c r="O1165" s="78">
        <f>Sco!M$7</f>
        <v>5</v>
      </c>
      <c r="P1165" s="78">
        <f>Sco!N$7</f>
        <v>20</v>
      </c>
      <c r="Q1165" s="78">
        <f>Sco!O$7</f>
        <v>30</v>
      </c>
      <c r="R1165" s="78">
        <f>Sco!P$7</f>
        <v>100</v>
      </c>
      <c r="S1165" s="78">
        <f>Sco!Q$7</f>
        <v>0</v>
      </c>
      <c r="V1165" s="68"/>
      <c r="W1165" s="68"/>
      <c r="X1165" s="68"/>
      <c r="Y1165" s="68"/>
    </row>
    <row r="1166" spans="2:25" ht="27.9" customHeight="1" thickBot="1">
      <c r="B1166" s="360"/>
      <c r="C1166" s="362"/>
      <c r="D1166" s="40" t="s">
        <v>64</v>
      </c>
      <c r="E1166" s="81"/>
      <c r="F1166" s="50">
        <f>VLOOKUP(S1151,Sco!$B$8:$Q$77,3,0)</f>
        <v>0</v>
      </c>
      <c r="G1166" s="50">
        <f>VLOOKUP(S1151,Sco!$B$8:$Q$77,4,0)</f>
        <v>0</v>
      </c>
      <c r="H1166" s="50">
        <f>VLOOKUP(S1151,Sco!$B$8:$Q$77,5,0)</f>
        <v>0</v>
      </c>
      <c r="I1166" s="50">
        <f>VLOOKUP(S1151,Sco!$B$8:$Q$77,6,0)</f>
        <v>0</v>
      </c>
      <c r="J1166" s="50">
        <f>VLOOKUP(S1151,Sco!$B$8:$Q$77,7,0)</f>
        <v>0</v>
      </c>
      <c r="K1166" s="50">
        <f>VLOOKUP(S1151,Sco!$B$8:$Q$77,8,0)</f>
        <v>0</v>
      </c>
      <c r="L1166" s="50">
        <f>VLOOKUP(S1151,Sco!$B$8:$Q$77,9,0)</f>
        <v>0</v>
      </c>
      <c r="M1166" s="50">
        <f>VLOOKUP(S1151,Sco!$B$8:$Q$77,10,0)</f>
        <v>0</v>
      </c>
      <c r="N1166" s="50">
        <f>VLOOKUP(S1151,Sco!$B$8:$Q$77,11,0)</f>
        <v>0</v>
      </c>
      <c r="O1166" s="50">
        <f>VLOOKUP(S1151,Sco!$B$8:$Q$77,12,0)</f>
        <v>0</v>
      </c>
      <c r="P1166" s="50">
        <f>VLOOKUP(S1151,Sco!$B$8:$Q$77,13,0)</f>
        <v>0</v>
      </c>
      <c r="Q1166" s="50">
        <f>VLOOKUP(S1151,Sco!$B$8:$Q$77,14,0)</f>
        <v>0</v>
      </c>
      <c r="R1166" s="79">
        <f>VLOOKUP(S1151,Sco!$B$8:$Q$77,15,0)</f>
        <v>0</v>
      </c>
      <c r="S1166" s="50">
        <f>VLOOKUP(S1151,Sco!$B$8:$Q$77,16,0)</f>
        <v>0</v>
      </c>
      <c r="V1166" s="68"/>
      <c r="W1166" s="68"/>
      <c r="X1166" s="68"/>
      <c r="Y1166" s="68"/>
    </row>
    <row r="1167" spans="2:25" ht="27.9" customHeight="1">
      <c r="B1167" s="359">
        <v>7</v>
      </c>
      <c r="C1167" s="361" t="s">
        <v>8</v>
      </c>
      <c r="D1167" s="39" t="s">
        <v>63</v>
      </c>
      <c r="E1167" s="80"/>
      <c r="F1167" s="78">
        <f>Kala!D$7</f>
        <v>20</v>
      </c>
      <c r="G1167" s="78">
        <f>Kala!E$7</f>
        <v>40</v>
      </c>
      <c r="H1167" s="78">
        <f>Kala!F$7</f>
        <v>20</v>
      </c>
      <c r="I1167" s="78">
        <f>Kala!G$7</f>
        <v>0</v>
      </c>
      <c r="J1167" s="78">
        <f>Kala!H$7</f>
        <v>0</v>
      </c>
      <c r="K1167" s="78">
        <f>Kala!I$7</f>
        <v>20</v>
      </c>
      <c r="L1167" s="78">
        <f>Kala!J$7</f>
        <v>0</v>
      </c>
      <c r="M1167" s="78">
        <f>Kala!K$7</f>
        <v>100</v>
      </c>
      <c r="N1167" s="363"/>
      <c r="O1167" s="364"/>
      <c r="P1167" s="364"/>
      <c r="Q1167" s="365"/>
      <c r="R1167" s="82">
        <f t="shared" ref="R1167:R1172" si="41">M1167</f>
        <v>100</v>
      </c>
      <c r="S1167" s="83"/>
      <c r="V1167" s="68"/>
      <c r="W1167" s="68"/>
      <c r="X1167" s="68"/>
      <c r="Y1167" s="68"/>
    </row>
    <row r="1168" spans="2:25" ht="27.9" customHeight="1" thickBot="1">
      <c r="B1168" s="360"/>
      <c r="C1168" s="362"/>
      <c r="D1168" s="40" t="s">
        <v>64</v>
      </c>
      <c r="E1168" s="81"/>
      <c r="F1168" s="50">
        <f>VLOOKUP(S1151,Kala!$B$8:$Q$77,3,0)</f>
        <v>0</v>
      </c>
      <c r="G1168" s="50">
        <f>VLOOKUP(S1151,Kala!$B$8:$Q$77,4,0)</f>
        <v>0</v>
      </c>
      <c r="H1168" s="50">
        <f>VLOOKUP(S1151,Kala!$B$8:$Q$77,5,0)</f>
        <v>0</v>
      </c>
      <c r="I1168" s="50">
        <f>VLOOKUP(S1151,Kala!$B$8:$Q$77,6,0)</f>
        <v>0</v>
      </c>
      <c r="J1168" s="50">
        <f>VLOOKUP(S1151,Kala!$B$8:$Q$77,7,0)</f>
        <v>0</v>
      </c>
      <c r="K1168" s="50">
        <f>VLOOKUP(S1151,Kala!$B$8:$Q$77,8,0)</f>
        <v>0</v>
      </c>
      <c r="L1168" s="50">
        <f>VLOOKUP(S1151,Kala!$B$8:$Q$77,9,0)</f>
        <v>0</v>
      </c>
      <c r="M1168" s="50">
        <f>VLOOKUP(S1151,Kala!$B$8:$Q$77,10,0)</f>
        <v>0</v>
      </c>
      <c r="N1168" s="366"/>
      <c r="O1168" s="367"/>
      <c r="P1168" s="367"/>
      <c r="Q1168" s="368"/>
      <c r="R1168" s="84">
        <f t="shared" si="41"/>
        <v>0</v>
      </c>
      <c r="S1168" s="85" t="str">
        <f>IF(R1168&gt;=91,"अ१",IF(R1168&gt;=81,"अ२",IF(R1168&gt;=71,"ब१",IF(R1168&gt;=61,"ब२",IF(R1168&gt;=51,"क१",IF(R1168&gt;=41,"क२",IF(R1168&gt;=33,"ड",IF(R1168&gt;=21,"ई१",IF(R1168&gt;=1,"ई२","")))))))))</f>
        <v/>
      </c>
      <c r="V1168" s="68"/>
      <c r="W1168" s="68"/>
      <c r="X1168" s="68"/>
      <c r="Y1168" s="68"/>
    </row>
    <row r="1169" spans="2:25" ht="27.9" customHeight="1">
      <c r="B1169" s="359">
        <v>8</v>
      </c>
      <c r="C1169" s="361" t="s">
        <v>9</v>
      </c>
      <c r="D1169" s="39" t="s">
        <v>63</v>
      </c>
      <c r="E1169" s="80"/>
      <c r="F1169" s="78">
        <f>Karya!D$7</f>
        <v>20</v>
      </c>
      <c r="G1169" s="78">
        <f>Karya!E$7</f>
        <v>40</v>
      </c>
      <c r="H1169" s="78">
        <f>Karya!F$7</f>
        <v>20</v>
      </c>
      <c r="I1169" s="78">
        <f>Karya!G$7</f>
        <v>0</v>
      </c>
      <c r="J1169" s="78">
        <f>Karya!H$7</f>
        <v>0</v>
      </c>
      <c r="K1169" s="78">
        <f>Karya!I$7</f>
        <v>20</v>
      </c>
      <c r="L1169" s="78">
        <f>Karya!J$7</f>
        <v>0</v>
      </c>
      <c r="M1169" s="78">
        <f>Karya!K$7</f>
        <v>100</v>
      </c>
      <c r="N1169" s="363"/>
      <c r="O1169" s="364"/>
      <c r="P1169" s="364"/>
      <c r="Q1169" s="365"/>
      <c r="R1169" s="82">
        <f t="shared" si="41"/>
        <v>100</v>
      </c>
      <c r="S1169" s="83"/>
      <c r="V1169" s="68"/>
      <c r="W1169" s="68"/>
      <c r="X1169" s="68"/>
      <c r="Y1169" s="68"/>
    </row>
    <row r="1170" spans="2:25" ht="27.9" customHeight="1" thickBot="1">
      <c r="B1170" s="360"/>
      <c r="C1170" s="362"/>
      <c r="D1170" s="40" t="s">
        <v>64</v>
      </c>
      <c r="E1170" s="81"/>
      <c r="F1170" s="50">
        <f>VLOOKUP(S1151,Karya!$B$8:$Q$77,3,0)</f>
        <v>0</v>
      </c>
      <c r="G1170" s="50">
        <f>VLOOKUP(S1151,Karya!$B$8:$Q$77,4,0)</f>
        <v>0</v>
      </c>
      <c r="H1170" s="50">
        <f>VLOOKUP(S1151,Karya!$B$8:$Q$77,5,0)</f>
        <v>0</v>
      </c>
      <c r="I1170" s="50">
        <f>VLOOKUP(S1151,Karya!$B$8:$Q$77,6,0)</f>
        <v>0</v>
      </c>
      <c r="J1170" s="50">
        <f>VLOOKUP(S1151,Karya!$B$8:$Q$77,7,0)</f>
        <v>0</v>
      </c>
      <c r="K1170" s="50">
        <f>VLOOKUP(S1151,Karya!$B$8:$Q$77,8,0)</f>
        <v>0</v>
      </c>
      <c r="L1170" s="50">
        <f>VLOOKUP(S1151,Karya!$B$8:$Q$77,9,0)</f>
        <v>0</v>
      </c>
      <c r="M1170" s="50">
        <f>VLOOKUP(S1151,Karya!$B$8:$Q$77,10,0)</f>
        <v>0</v>
      </c>
      <c r="N1170" s="366"/>
      <c r="O1170" s="367"/>
      <c r="P1170" s="367"/>
      <c r="Q1170" s="368"/>
      <c r="R1170" s="84">
        <f t="shared" si="41"/>
        <v>0</v>
      </c>
      <c r="S1170" s="85" t="str">
        <f>IF(R1170&gt;=91,"अ१",IF(R1170&gt;=81,"अ२",IF(R1170&gt;=71,"ब१",IF(R1170&gt;=61,"ब२",IF(R1170&gt;=51,"क१",IF(R1170&gt;=41,"क२",IF(R1170&gt;=33,"ड",IF(R1170&gt;=21,"ई१",IF(R1170&gt;=1,"ई२","")))))))))</f>
        <v/>
      </c>
      <c r="V1170" s="68"/>
      <c r="W1170" s="68"/>
      <c r="X1170" s="68"/>
      <c r="Y1170" s="68"/>
    </row>
    <row r="1171" spans="2:25" ht="27.9" customHeight="1">
      <c r="B1171" s="359">
        <v>9</v>
      </c>
      <c r="C1171" s="361" t="s">
        <v>10</v>
      </c>
      <c r="D1171" s="39" t="s">
        <v>63</v>
      </c>
      <c r="E1171" s="80"/>
      <c r="F1171" s="78">
        <f>Shashi!D$7</f>
        <v>20</v>
      </c>
      <c r="G1171" s="78">
        <f>Shashi!E$7</f>
        <v>40</v>
      </c>
      <c r="H1171" s="78">
        <f>Shashi!F$7</f>
        <v>20</v>
      </c>
      <c r="I1171" s="78">
        <f>Shashi!G$7</f>
        <v>0</v>
      </c>
      <c r="J1171" s="78">
        <f>Shashi!H$7</f>
        <v>0</v>
      </c>
      <c r="K1171" s="78">
        <f>Shashi!I$7</f>
        <v>20</v>
      </c>
      <c r="L1171" s="78">
        <f>Shashi!J$7</f>
        <v>0</v>
      </c>
      <c r="M1171" s="78">
        <f>Shashi!K$7</f>
        <v>100</v>
      </c>
      <c r="N1171" s="363"/>
      <c r="O1171" s="364"/>
      <c r="P1171" s="364"/>
      <c r="Q1171" s="365"/>
      <c r="R1171" s="82">
        <f t="shared" si="41"/>
        <v>100</v>
      </c>
      <c r="S1171" s="83"/>
      <c r="V1171" s="68"/>
      <c r="W1171" s="68"/>
      <c r="X1171" s="68"/>
      <c r="Y1171" s="68"/>
    </row>
    <row r="1172" spans="2:25" ht="27.9" customHeight="1" thickBot="1">
      <c r="B1172" s="360"/>
      <c r="C1172" s="362"/>
      <c r="D1172" s="40" t="s">
        <v>64</v>
      </c>
      <c r="E1172" s="81"/>
      <c r="F1172" s="50">
        <f>VLOOKUP(S1151,Shashi!$B$8:$Q$77,3,0)</f>
        <v>0</v>
      </c>
      <c r="G1172" s="50">
        <f>VLOOKUP(S1151,Shashi!$B$8:$Q$77,4,0)</f>
        <v>0</v>
      </c>
      <c r="H1172" s="50">
        <f>VLOOKUP(S1151,Shashi!$B$8:$Q$77,5,0)</f>
        <v>0</v>
      </c>
      <c r="I1172" s="50">
        <f>VLOOKUP(S1151,Shashi!$B$8:$Q$77,6,0)</f>
        <v>0</v>
      </c>
      <c r="J1172" s="50">
        <f>VLOOKUP(S1151,Shashi!$B$8:$Q$77,7,0)</f>
        <v>0</v>
      </c>
      <c r="K1172" s="50">
        <f>VLOOKUP(S1151,Shashi!$B$8:$Q$77,8,0)</f>
        <v>0</v>
      </c>
      <c r="L1172" s="50">
        <f>VLOOKUP(S1151,Shashi!$B$8:$Q$77,9,0)</f>
        <v>0</v>
      </c>
      <c r="M1172" s="50">
        <f>VLOOKUP(S1151,Shashi!$B$8:$Q$77,10,0)</f>
        <v>0</v>
      </c>
      <c r="N1172" s="366"/>
      <c r="O1172" s="367"/>
      <c r="P1172" s="367"/>
      <c r="Q1172" s="368"/>
      <c r="R1172" s="84">
        <f t="shared" si="41"/>
        <v>0</v>
      </c>
      <c r="S1172" s="85" t="str">
        <f>IF(R1172&gt;=91,"अ१",IF(R1172&gt;=81,"अ२",IF(R1172&gt;=71,"ब१",IF(R1172&gt;=61,"ब२",IF(R1172&gt;=51,"क१",IF(R1172&gt;=41,"क२",IF(R1172&gt;=33,"ड",IF(R1172&gt;=21,"ई१",IF(R1172&gt;=1,"ई२","")))))))))</f>
        <v/>
      </c>
      <c r="V1172" s="68"/>
      <c r="W1172" s="68"/>
      <c r="X1172" s="68"/>
      <c r="Y1172" s="68"/>
    </row>
    <row r="1173" spans="2:25" ht="27.9" customHeight="1" thickBot="1">
      <c r="B1173" s="369"/>
      <c r="C1173" s="370"/>
      <c r="D1173" s="370"/>
      <c r="E1173" s="370"/>
      <c r="F1173" s="370"/>
      <c r="G1173" s="370"/>
      <c r="H1173" s="370"/>
      <c r="I1173" s="370"/>
      <c r="J1173" s="370"/>
      <c r="K1173" s="370"/>
      <c r="L1173" s="370"/>
      <c r="M1173" s="370"/>
      <c r="N1173" s="370"/>
      <c r="O1173" s="370"/>
      <c r="P1173" s="370"/>
      <c r="Q1173" s="370"/>
      <c r="R1173" s="370"/>
      <c r="S1173" s="371"/>
      <c r="V1173" s="68"/>
      <c r="W1173" s="68"/>
      <c r="X1173" s="68"/>
      <c r="Y1173" s="68"/>
    </row>
    <row r="1174" spans="2:25" ht="27.9" customHeight="1">
      <c r="B1174" s="41"/>
      <c r="C1174" s="42"/>
      <c r="D1174" s="43"/>
      <c r="N1174" s="45"/>
      <c r="O1174" s="45"/>
      <c r="P1174" s="45"/>
      <c r="Q1174" s="45"/>
      <c r="S1174" s="46"/>
      <c r="V1174" s="68"/>
      <c r="W1174" s="68"/>
      <c r="X1174" s="68"/>
      <c r="Y1174" s="68"/>
    </row>
    <row r="1175" spans="2:25" ht="27.9" customHeight="1">
      <c r="B1175" s="372" t="s">
        <v>66</v>
      </c>
      <c r="C1175" s="373"/>
      <c r="D1175" s="373"/>
      <c r="E1175" s="373"/>
      <c r="F1175" s="373"/>
      <c r="G1175" s="374" t="s">
        <v>67</v>
      </c>
      <c r="H1175" s="374"/>
      <c r="I1175" s="374"/>
      <c r="J1175" s="374"/>
      <c r="K1175" s="374"/>
      <c r="L1175" s="374"/>
      <c r="M1175" s="374"/>
      <c r="N1175" s="375" t="s">
        <v>68</v>
      </c>
      <c r="O1175" s="375"/>
      <c r="P1175" s="375"/>
      <c r="Q1175" s="375"/>
      <c r="R1175" s="375"/>
      <c r="S1175" s="376"/>
      <c r="V1175" s="68"/>
      <c r="W1175" s="68"/>
      <c r="X1175" s="68"/>
      <c r="Y1175" s="68"/>
    </row>
    <row r="1176" spans="2:25" ht="27.9" customHeight="1" thickBot="1">
      <c r="B1176" s="377" t="str">
        <f>students!$G$4</f>
        <v xml:space="preserve">श्री. सागर दत्तात्रय शिंदे </v>
      </c>
      <c r="C1176" s="378"/>
      <c r="D1176" s="378"/>
      <c r="E1176" s="378"/>
      <c r="F1176" s="378"/>
      <c r="G1176" s="379"/>
      <c r="H1176" s="379"/>
      <c r="I1176" s="379"/>
      <c r="J1176" s="379"/>
      <c r="K1176" s="379"/>
      <c r="L1176" s="379"/>
      <c r="M1176" s="379"/>
      <c r="N1176" s="380"/>
      <c r="O1176" s="380"/>
      <c r="P1176" s="380"/>
      <c r="Q1176" s="380"/>
      <c r="R1176" s="380"/>
      <c r="S1176" s="381"/>
      <c r="V1176" s="68"/>
      <c r="W1176" s="68"/>
      <c r="X1176" s="68"/>
      <c r="Y1176" s="68"/>
    </row>
    <row r="1177" spans="2:25" ht="26.25" customHeight="1">
      <c r="B1177" s="402" t="s">
        <v>718</v>
      </c>
      <c r="C1177" s="402"/>
      <c r="D1177" s="402"/>
      <c r="E1177" s="402"/>
      <c r="F1177" s="402"/>
      <c r="G1177" s="402"/>
      <c r="H1177" s="402"/>
      <c r="I1177" s="402"/>
      <c r="J1177" s="402"/>
      <c r="K1177" s="402"/>
      <c r="L1177" s="402"/>
      <c r="M1177" s="402"/>
      <c r="N1177" s="402"/>
      <c r="O1177" s="402"/>
      <c r="P1177" s="402"/>
      <c r="Q1177" s="402"/>
      <c r="R1177" s="402"/>
      <c r="S1177" s="402"/>
      <c r="V1177" s="68"/>
      <c r="W1177" s="68"/>
      <c r="X1177" s="68"/>
      <c r="Y1177" s="68"/>
    </row>
    <row r="1178" spans="2:25" ht="24.75" customHeight="1" thickBot="1">
      <c r="B1178" s="403" t="s">
        <v>52</v>
      </c>
      <c r="C1178" s="403"/>
      <c r="D1178" s="403"/>
      <c r="E1178" s="404">
        <f>VLOOKUP(S1179,students!$B$8:$D$57,3,0)</f>
        <v>0</v>
      </c>
      <c r="F1178" s="405"/>
      <c r="G1178" s="405"/>
      <c r="H1178" s="405"/>
      <c r="I1178" s="405"/>
      <c r="J1178" s="405"/>
      <c r="K1178" s="405"/>
      <c r="L1178" s="405"/>
      <c r="M1178" s="405"/>
      <c r="N1178" s="405"/>
      <c r="O1178" s="405"/>
      <c r="P1178" s="406" t="s">
        <v>28</v>
      </c>
      <c r="Q1178" s="406"/>
      <c r="R1178" s="406" t="str">
        <f>students!$M$2</f>
        <v>पहिली</v>
      </c>
      <c r="S1178" s="406"/>
      <c r="V1178" s="68"/>
      <c r="W1178" s="68"/>
      <c r="X1178" s="68"/>
      <c r="Y1178" s="68"/>
    </row>
    <row r="1179" spans="2:25" ht="19.5" customHeight="1" thickBot="1">
      <c r="B1179" s="407"/>
      <c r="C1179" s="407"/>
      <c r="D1179" s="408"/>
      <c r="E1179" s="408"/>
      <c r="F1179" s="47"/>
      <c r="G1179" s="47"/>
      <c r="H1179" s="409" t="s">
        <v>33</v>
      </c>
      <c r="I1179" s="409"/>
      <c r="J1179" s="409"/>
      <c r="K1179" s="409"/>
      <c r="L1179" s="409"/>
      <c r="M1179" s="405">
        <f>[3]students!Y1178</f>
        <v>0</v>
      </c>
      <c r="N1179" s="405"/>
      <c r="O1179" s="405"/>
      <c r="P1179" s="406" t="s">
        <v>53</v>
      </c>
      <c r="Q1179" s="406"/>
      <c r="R1179" s="406"/>
      <c r="S1179" s="77">
        <v>43</v>
      </c>
    </row>
    <row r="1180" spans="2:25" ht="21" customHeight="1">
      <c r="B1180" s="382" t="s">
        <v>37</v>
      </c>
      <c r="C1180" s="361" t="s">
        <v>54</v>
      </c>
      <c r="D1180" s="361"/>
      <c r="E1180" s="385" t="s">
        <v>55</v>
      </c>
      <c r="F1180" s="386"/>
      <c r="G1180" s="386"/>
      <c r="H1180" s="386"/>
      <c r="I1180" s="386"/>
      <c r="J1180" s="386"/>
      <c r="K1180" s="386"/>
      <c r="L1180" s="386"/>
      <c r="M1180" s="387"/>
      <c r="N1180" s="388" t="s">
        <v>56</v>
      </c>
      <c r="O1180" s="389"/>
      <c r="P1180" s="389"/>
      <c r="Q1180" s="390"/>
      <c r="R1180" s="394" t="s">
        <v>69</v>
      </c>
      <c r="S1180" s="397" t="s">
        <v>57</v>
      </c>
    </row>
    <row r="1181" spans="2:25" s="1" customFormat="1" ht="73.5" customHeight="1">
      <c r="B1181" s="383"/>
      <c r="C1181" s="384"/>
      <c r="D1181" s="384"/>
      <c r="E1181" s="48" t="s">
        <v>58</v>
      </c>
      <c r="F1181" s="48" t="s">
        <v>15</v>
      </c>
      <c r="G1181" s="48" t="s">
        <v>59</v>
      </c>
      <c r="H1181" s="48" t="s">
        <v>17</v>
      </c>
      <c r="I1181" s="48" t="s">
        <v>18</v>
      </c>
      <c r="J1181" s="48" t="s">
        <v>19</v>
      </c>
      <c r="K1181" s="48" t="s">
        <v>20</v>
      </c>
      <c r="L1181" s="48" t="s">
        <v>21</v>
      </c>
      <c r="M1181" s="49"/>
      <c r="N1181" s="391"/>
      <c r="O1181" s="392"/>
      <c r="P1181" s="392"/>
      <c r="Q1181" s="393"/>
      <c r="R1181" s="395"/>
      <c r="S1181" s="398"/>
      <c r="V1181" s="18"/>
      <c r="W1181" s="18"/>
      <c r="X1181" s="18"/>
      <c r="Y1181" s="18"/>
    </row>
    <row r="1182" spans="2:25" ht="27.9" customHeight="1" thickBot="1">
      <c r="B1182" s="5"/>
      <c r="C1182" s="400" t="s">
        <v>60</v>
      </c>
      <c r="D1182" s="401"/>
      <c r="E1182" s="51">
        <v>1</v>
      </c>
      <c r="F1182" s="51">
        <v>2</v>
      </c>
      <c r="G1182" s="51">
        <v>3</v>
      </c>
      <c r="H1182" s="51">
        <v>4</v>
      </c>
      <c r="I1182" s="51">
        <v>5</v>
      </c>
      <c r="J1182" s="51">
        <v>6</v>
      </c>
      <c r="K1182" s="51">
        <v>7</v>
      </c>
      <c r="L1182" s="51">
        <v>8</v>
      </c>
      <c r="M1182" s="50" t="s">
        <v>22</v>
      </c>
      <c r="N1182" s="50" t="s">
        <v>23</v>
      </c>
      <c r="O1182" s="50" t="s">
        <v>61</v>
      </c>
      <c r="P1182" s="50" t="s">
        <v>25</v>
      </c>
      <c r="Q1182" s="50" t="s">
        <v>62</v>
      </c>
      <c r="R1182" s="396"/>
      <c r="S1182" s="399"/>
    </row>
    <row r="1183" spans="2:25" ht="27.9" customHeight="1">
      <c r="B1183" s="359">
        <v>1</v>
      </c>
      <c r="C1183" s="361" t="s">
        <v>2</v>
      </c>
      <c r="D1183" s="39" t="s">
        <v>63</v>
      </c>
      <c r="E1183" s="80"/>
      <c r="F1183" s="78">
        <f>Marathi!D$7</f>
        <v>15</v>
      </c>
      <c r="G1183" s="78">
        <f>Marathi!E$7</f>
        <v>15</v>
      </c>
      <c r="H1183" s="78">
        <f>Marathi!F$7</f>
        <v>15</v>
      </c>
      <c r="I1183" s="78">
        <f>Marathi!G$7</f>
        <v>0</v>
      </c>
      <c r="J1183" s="78">
        <f>Marathi!H$7</f>
        <v>15</v>
      </c>
      <c r="K1183" s="78">
        <f>Marathi!I$7</f>
        <v>10</v>
      </c>
      <c r="L1183" s="78">
        <f>Marathi!J$7</f>
        <v>0</v>
      </c>
      <c r="M1183" s="78">
        <f>Marathi!K$7</f>
        <v>70</v>
      </c>
      <c r="N1183" s="78">
        <f>Marathi!L$7</f>
        <v>5</v>
      </c>
      <c r="O1183" s="78">
        <f>Marathi!M$7</f>
        <v>5</v>
      </c>
      <c r="P1183" s="78">
        <f>Marathi!N$7</f>
        <v>20</v>
      </c>
      <c r="Q1183" s="78">
        <f>Marathi!O$7</f>
        <v>30</v>
      </c>
      <c r="R1183" s="78">
        <f>Marathi!P$7</f>
        <v>100</v>
      </c>
      <c r="S1183" s="78">
        <f>Marathi!Q$7</f>
        <v>0</v>
      </c>
    </row>
    <row r="1184" spans="2:25" ht="27.9" customHeight="1" thickBot="1">
      <c r="B1184" s="360"/>
      <c r="C1184" s="362"/>
      <c r="D1184" s="40" t="s">
        <v>64</v>
      </c>
      <c r="E1184" s="81"/>
      <c r="F1184" s="50">
        <f>VLOOKUP(S1179,Marathi!$B$8:$Q$77,3,0)</f>
        <v>0</v>
      </c>
      <c r="G1184" s="50">
        <f>VLOOKUP(S1179,Marathi!$B$8:$Q$77,4,0)</f>
        <v>0</v>
      </c>
      <c r="H1184" s="50">
        <f>VLOOKUP(S1179,Marathi!$B$8:$Q$77,5,0)</f>
        <v>0</v>
      </c>
      <c r="I1184" s="50">
        <f>VLOOKUP(S1179,Marathi!$B$8:$Q$77,6,0)</f>
        <v>0</v>
      </c>
      <c r="J1184" s="50">
        <f>VLOOKUP(S1179,Marathi!$B$8:$Q$77,7,0)</f>
        <v>0</v>
      </c>
      <c r="K1184" s="50">
        <f>VLOOKUP(S1179,Marathi!$B$8:$Q$77,8,0)</f>
        <v>0</v>
      </c>
      <c r="L1184" s="50">
        <f>VLOOKUP(S1179,Marathi!$B$8:$Q$77,9,0)</f>
        <v>0</v>
      </c>
      <c r="M1184" s="50">
        <f>VLOOKUP(S1179,Marathi!$B$8:$Q$77,10,0)</f>
        <v>0</v>
      </c>
      <c r="N1184" s="50">
        <f>VLOOKUP(S1179,Marathi!$B$8:$Q$77,11,0)</f>
        <v>0</v>
      </c>
      <c r="O1184" s="50">
        <f>VLOOKUP(S1179,Marathi!$B$8:$Q$77,12,0)</f>
        <v>0</v>
      </c>
      <c r="P1184" s="50">
        <f>VLOOKUP(S1179,Marathi!$B$8:$Q$77,13,0)</f>
        <v>0</v>
      </c>
      <c r="Q1184" s="50">
        <f>VLOOKUP(S1179,Marathi!$B$8:$Q$77,14,0)</f>
        <v>0</v>
      </c>
      <c r="R1184" s="79">
        <f>VLOOKUP(S1179,Marathi!$B$8:$Q$77,15,0)</f>
        <v>0</v>
      </c>
      <c r="S1184" s="79">
        <f>VLOOKUP(S1179,Marathi!$B$8:$Q$77,16,0)</f>
        <v>0</v>
      </c>
    </row>
    <row r="1185" spans="2:25" ht="27.9" customHeight="1">
      <c r="B1185" s="359">
        <v>2</v>
      </c>
      <c r="C1185" s="361" t="s">
        <v>3</v>
      </c>
      <c r="D1185" s="39" t="s">
        <v>63</v>
      </c>
      <c r="E1185" s="80"/>
      <c r="F1185" s="78">
        <f>Hindi!D$7</f>
        <v>15</v>
      </c>
      <c r="G1185" s="78">
        <f>Hindi!E$7</f>
        <v>15</v>
      </c>
      <c r="H1185" s="78">
        <f>Hindi!F$7</f>
        <v>15</v>
      </c>
      <c r="I1185" s="78">
        <f>Hindi!G$7</f>
        <v>0</v>
      </c>
      <c r="J1185" s="78">
        <f>Hindi!H$7</f>
        <v>15</v>
      </c>
      <c r="K1185" s="78">
        <f>Hindi!I$7</f>
        <v>10</v>
      </c>
      <c r="L1185" s="78">
        <f>Hindi!J$7</f>
        <v>0</v>
      </c>
      <c r="M1185" s="78">
        <f>Hindi!K$7</f>
        <v>70</v>
      </c>
      <c r="N1185" s="78">
        <f>Hindi!L$7</f>
        <v>5</v>
      </c>
      <c r="O1185" s="78">
        <f>Hindi!M$7</f>
        <v>5</v>
      </c>
      <c r="P1185" s="78">
        <f>Hindi!N$7</f>
        <v>20</v>
      </c>
      <c r="Q1185" s="78">
        <f>Hindi!O$7</f>
        <v>30</v>
      </c>
      <c r="R1185" s="78">
        <f>Hindi!P$7</f>
        <v>100</v>
      </c>
      <c r="S1185" s="78">
        <f>Hindi!Q$7</f>
        <v>0</v>
      </c>
      <c r="V1185" s="68"/>
      <c r="W1185" s="68"/>
      <c r="X1185" s="68"/>
      <c r="Y1185" s="68"/>
    </row>
    <row r="1186" spans="2:25" ht="27.9" customHeight="1" thickBot="1">
      <c r="B1186" s="360"/>
      <c r="C1186" s="362"/>
      <c r="D1186" s="40" t="s">
        <v>64</v>
      </c>
      <c r="E1186" s="81"/>
      <c r="F1186" s="50">
        <f>VLOOKUP(S1179,Hindi!$B$8:$Q$77,3,0)</f>
        <v>0</v>
      </c>
      <c r="G1186" s="50">
        <f>VLOOKUP(S1179,Hindi!$B$8:$Q$77,4,0)</f>
        <v>0</v>
      </c>
      <c r="H1186" s="50">
        <f>VLOOKUP(S1179,Hindi!$B$8:$Q$77,5,0)</f>
        <v>0</v>
      </c>
      <c r="I1186" s="50">
        <f>VLOOKUP(S1179,Hindi!$B$8:$Q$77,6,0)</f>
        <v>0</v>
      </c>
      <c r="J1186" s="50">
        <f>VLOOKUP(S1179,Hindi!$B$8:$Q$77,7,0)</f>
        <v>0</v>
      </c>
      <c r="K1186" s="50">
        <f>VLOOKUP(S1179,Hindi!$B$8:$Q$77,8,0)</f>
        <v>0</v>
      </c>
      <c r="L1186" s="50">
        <f>VLOOKUP(S1179,Hindi!$B$8:$Q$77,9,0)</f>
        <v>0</v>
      </c>
      <c r="M1186" s="50">
        <f>VLOOKUP(S1179,Hindi!$B$8:$Q$77,10,0)</f>
        <v>0</v>
      </c>
      <c r="N1186" s="50">
        <f>VLOOKUP(S1179,Hindi!$B$8:$Q$77,11,0)</f>
        <v>0</v>
      </c>
      <c r="O1186" s="50">
        <f>VLOOKUP(S1179,Hindi!$B$8:$Q$77,12,0)</f>
        <v>0</v>
      </c>
      <c r="P1186" s="50">
        <f>VLOOKUP(S1179,Hindi!$B$8:$Q$77,13,0)</f>
        <v>0</v>
      </c>
      <c r="Q1186" s="50">
        <f>VLOOKUP(S1179,Hindi!$B$8:$Q$77,14,0)</f>
        <v>0</v>
      </c>
      <c r="R1186" s="79">
        <f>VLOOKUP(S1179,Hindi!$B$8:$Q$77,15,0)</f>
        <v>0</v>
      </c>
      <c r="S1186" s="50">
        <f>VLOOKUP(S1179,Hindi!$B$8:$Q$77,16,0)</f>
        <v>0</v>
      </c>
      <c r="V1186" s="68"/>
      <c r="W1186" s="68"/>
      <c r="X1186" s="68"/>
      <c r="Y1186" s="68"/>
    </row>
    <row r="1187" spans="2:25" ht="27.9" customHeight="1">
      <c r="B1187" s="359">
        <v>3</v>
      </c>
      <c r="C1187" s="361" t="s">
        <v>4</v>
      </c>
      <c r="D1187" s="39" t="s">
        <v>63</v>
      </c>
      <c r="E1187" s="80"/>
      <c r="F1187" s="78">
        <f>English!D$7</f>
        <v>15</v>
      </c>
      <c r="G1187" s="78">
        <f>English!E$7</f>
        <v>15</v>
      </c>
      <c r="H1187" s="78">
        <f>English!F$7</f>
        <v>15</v>
      </c>
      <c r="I1187" s="78">
        <f>English!G$7</f>
        <v>0</v>
      </c>
      <c r="J1187" s="78">
        <f>English!H$7</f>
        <v>15</v>
      </c>
      <c r="K1187" s="78">
        <f>English!I$7</f>
        <v>10</v>
      </c>
      <c r="L1187" s="78">
        <f>English!J$7</f>
        <v>0</v>
      </c>
      <c r="M1187" s="78">
        <f>English!K$7</f>
        <v>70</v>
      </c>
      <c r="N1187" s="78">
        <f>English!L$7</f>
        <v>5</v>
      </c>
      <c r="O1187" s="78">
        <f>English!M$7</f>
        <v>5</v>
      </c>
      <c r="P1187" s="78">
        <f>English!N$7</f>
        <v>20</v>
      </c>
      <c r="Q1187" s="78">
        <f>English!O$7</f>
        <v>30</v>
      </c>
      <c r="R1187" s="78">
        <f>English!P$7</f>
        <v>100</v>
      </c>
      <c r="S1187" s="78">
        <f>English!Q$7</f>
        <v>0</v>
      </c>
      <c r="V1187" s="68"/>
      <c r="W1187" s="68"/>
      <c r="X1187" s="68"/>
      <c r="Y1187" s="68"/>
    </row>
    <row r="1188" spans="2:25" ht="27.9" customHeight="1" thickBot="1">
      <c r="B1188" s="360"/>
      <c r="C1188" s="362"/>
      <c r="D1188" s="40" t="s">
        <v>64</v>
      </c>
      <c r="E1188" s="81"/>
      <c r="F1188" s="50">
        <f>VLOOKUP(S1179,English!$B$8:$Q$77,3,0)</f>
        <v>0</v>
      </c>
      <c r="G1188" s="50">
        <f>VLOOKUP(S1179,English!$B$8:$Q$77,4,0)</f>
        <v>0</v>
      </c>
      <c r="H1188" s="50">
        <f>VLOOKUP(S1179,English!$B$8:$Q$77,5,0)</f>
        <v>0</v>
      </c>
      <c r="I1188" s="50">
        <f>VLOOKUP(S1179,English!$B$8:$Q$77,6,0)</f>
        <v>0</v>
      </c>
      <c r="J1188" s="50">
        <f>VLOOKUP(S1179,English!$B$8:$Q$77,7,0)</f>
        <v>0</v>
      </c>
      <c r="K1188" s="50">
        <f>VLOOKUP(S1179,English!$B$8:$Q$77,8,0)</f>
        <v>0</v>
      </c>
      <c r="L1188" s="50">
        <f>VLOOKUP(S1179,English!$B$8:$Q$77,9,0)</f>
        <v>0</v>
      </c>
      <c r="M1188" s="50">
        <f>VLOOKUP(S1179,English!$B$8:$Q$77,10,0)</f>
        <v>0</v>
      </c>
      <c r="N1188" s="50">
        <f>VLOOKUP(S1179,English!$B$8:$Q$77,11,0)</f>
        <v>0</v>
      </c>
      <c r="O1188" s="50">
        <f>VLOOKUP(S1179,English!$B$8:$Q$77,12,0)</f>
        <v>0</v>
      </c>
      <c r="P1188" s="50">
        <f>VLOOKUP(S1179,English!$B$8:$Q$77,13,0)</f>
        <v>0</v>
      </c>
      <c r="Q1188" s="50">
        <f>VLOOKUP(S1179,English!$B$8:$Q$77,14,0)</f>
        <v>0</v>
      </c>
      <c r="R1188" s="79">
        <f>VLOOKUP(S1179,English!$B$8:$Q$77,15,0)</f>
        <v>0</v>
      </c>
      <c r="S1188" s="50">
        <f>VLOOKUP(S1179,English!$B$8:$Q$77,16,0)</f>
        <v>0</v>
      </c>
      <c r="V1188" s="68"/>
      <c r="W1188" s="68"/>
      <c r="X1188" s="68"/>
      <c r="Y1188" s="68"/>
    </row>
    <row r="1189" spans="2:25" ht="27.9" customHeight="1">
      <c r="B1189" s="359">
        <v>4</v>
      </c>
      <c r="C1189" s="361" t="s">
        <v>5</v>
      </c>
      <c r="D1189" s="39" t="s">
        <v>63</v>
      </c>
      <c r="E1189" s="80"/>
      <c r="F1189" s="78">
        <f>Maths!D$7</f>
        <v>15</v>
      </c>
      <c r="G1189" s="78">
        <f>Maths!E$7</f>
        <v>15</v>
      </c>
      <c r="H1189" s="78">
        <f>Maths!F$7</f>
        <v>15</v>
      </c>
      <c r="I1189" s="78">
        <f>Maths!G$7</f>
        <v>0</v>
      </c>
      <c r="J1189" s="78">
        <f>Maths!H$7</f>
        <v>15</v>
      </c>
      <c r="K1189" s="78">
        <f>Maths!I$7</f>
        <v>10</v>
      </c>
      <c r="L1189" s="78">
        <f>Maths!J$7</f>
        <v>0</v>
      </c>
      <c r="M1189" s="78">
        <f>Maths!K$7</f>
        <v>70</v>
      </c>
      <c r="N1189" s="78">
        <f>Maths!L$7</f>
        <v>5</v>
      </c>
      <c r="O1189" s="78">
        <f>Maths!M$7</f>
        <v>5</v>
      </c>
      <c r="P1189" s="78">
        <f>Maths!N$7</f>
        <v>20</v>
      </c>
      <c r="Q1189" s="78">
        <f>Maths!O$7</f>
        <v>30</v>
      </c>
      <c r="R1189" s="78">
        <f>Maths!P$7</f>
        <v>100</v>
      </c>
      <c r="S1189" s="78">
        <f>Maths!Q$7</f>
        <v>0</v>
      </c>
      <c r="V1189" s="68"/>
      <c r="W1189" s="68"/>
      <c r="X1189" s="68"/>
      <c r="Y1189" s="68"/>
    </row>
    <row r="1190" spans="2:25" ht="27.9" customHeight="1" thickBot="1">
      <c r="B1190" s="360"/>
      <c r="C1190" s="362"/>
      <c r="D1190" s="40" t="s">
        <v>64</v>
      </c>
      <c r="E1190" s="81"/>
      <c r="F1190" s="50">
        <f>VLOOKUP(S1179,Maths!$B$8:$Q$77,3,0)</f>
        <v>0</v>
      </c>
      <c r="G1190" s="50">
        <f>VLOOKUP(S1179,Maths!$B$8:$Q$77,4,0)</f>
        <v>0</v>
      </c>
      <c r="H1190" s="50">
        <f>VLOOKUP(S1179,Maths!$B$8:$Q$77,5,0)</f>
        <v>0</v>
      </c>
      <c r="I1190" s="50">
        <f>VLOOKUP(S1179,Maths!$B$8:$Q$77,6,0)</f>
        <v>0</v>
      </c>
      <c r="J1190" s="50">
        <f>VLOOKUP(S1179,Maths!$B$8:$Q$77,7,0)</f>
        <v>0</v>
      </c>
      <c r="K1190" s="50">
        <f>VLOOKUP(S1179,Maths!$B$8:$Q$77,8,0)</f>
        <v>0</v>
      </c>
      <c r="L1190" s="50">
        <f>VLOOKUP(S1179,Maths!$B$8:$Q$77,9,0)</f>
        <v>0</v>
      </c>
      <c r="M1190" s="50">
        <f>VLOOKUP(S1179,Maths!$B$8:$Q$77,10,0)</f>
        <v>0</v>
      </c>
      <c r="N1190" s="50">
        <f>VLOOKUP(S1179,Maths!$B$8:$Q$77,11,0)</f>
        <v>0</v>
      </c>
      <c r="O1190" s="50">
        <f>VLOOKUP(S1179,Maths!$B$8:$Q$77,12,0)</f>
        <v>0</v>
      </c>
      <c r="P1190" s="50">
        <f>VLOOKUP(S1179,Maths!$B$8:$Q$77,13,0)</f>
        <v>0</v>
      </c>
      <c r="Q1190" s="50">
        <f>VLOOKUP(S1179,Maths!$B$8:$Q$77,14,0)</f>
        <v>0</v>
      </c>
      <c r="R1190" s="79">
        <f>VLOOKUP(S1179,Maths!$B$8:$Q$77,15,0)</f>
        <v>0</v>
      </c>
      <c r="S1190" s="50">
        <f>VLOOKUP(S1179,Maths!$B$8:$Q$77,16,0)</f>
        <v>0</v>
      </c>
      <c r="V1190" s="68"/>
      <c r="W1190" s="68"/>
      <c r="X1190" s="68"/>
      <c r="Y1190" s="68"/>
    </row>
    <row r="1191" spans="2:25" ht="27.9" customHeight="1">
      <c r="B1191" s="359">
        <v>5</v>
      </c>
      <c r="C1191" s="361" t="s">
        <v>6</v>
      </c>
      <c r="D1191" s="39" t="s">
        <v>63</v>
      </c>
      <c r="E1191" s="80"/>
      <c r="F1191" s="78">
        <f>Sci!D$7</f>
        <v>15</v>
      </c>
      <c r="G1191" s="78">
        <f>Sci!E$7</f>
        <v>15</v>
      </c>
      <c r="H1191" s="78">
        <f>Sci!F$7</f>
        <v>15</v>
      </c>
      <c r="I1191" s="78">
        <f>Sci!G$7</f>
        <v>0</v>
      </c>
      <c r="J1191" s="78">
        <f>Sci!H$7</f>
        <v>15</v>
      </c>
      <c r="K1191" s="78">
        <f>Sci!I$7</f>
        <v>10</v>
      </c>
      <c r="L1191" s="78">
        <f>Sci!J$7</f>
        <v>0</v>
      </c>
      <c r="M1191" s="78">
        <f>Sci!K$7</f>
        <v>70</v>
      </c>
      <c r="N1191" s="78">
        <f>Sci!L$7</f>
        <v>5</v>
      </c>
      <c r="O1191" s="78">
        <f>Sci!M$7</f>
        <v>5</v>
      </c>
      <c r="P1191" s="78">
        <f>Sci!N$7</f>
        <v>20</v>
      </c>
      <c r="Q1191" s="78">
        <f>Sci!O$7</f>
        <v>30</v>
      </c>
      <c r="R1191" s="78">
        <f>Sci!P$7</f>
        <v>100</v>
      </c>
      <c r="S1191" s="78">
        <f>Sci!Q$7</f>
        <v>0</v>
      </c>
      <c r="V1191" s="68"/>
      <c r="W1191" s="68"/>
      <c r="X1191" s="68"/>
      <c r="Y1191" s="68"/>
    </row>
    <row r="1192" spans="2:25" ht="27.9" customHeight="1" thickBot="1">
      <c r="B1192" s="360"/>
      <c r="C1192" s="362"/>
      <c r="D1192" s="40" t="s">
        <v>64</v>
      </c>
      <c r="E1192" s="81"/>
      <c r="F1192" s="50">
        <f>VLOOKUP(S1179,Sci!$B$8:$Q$77,3,0)</f>
        <v>0</v>
      </c>
      <c r="G1192" s="50">
        <f>VLOOKUP(S1179,Sci!$B$8:$Q$77,4,0)</f>
        <v>0</v>
      </c>
      <c r="H1192" s="50">
        <f>VLOOKUP(S1179,Sci!$B$8:$Q$77,5,0)</f>
        <v>0</v>
      </c>
      <c r="I1192" s="50">
        <f>VLOOKUP(S1179,Sci!$B$8:$Q$77,6,0)</f>
        <v>0</v>
      </c>
      <c r="J1192" s="50">
        <f>VLOOKUP(S1179,Sci!$B$8:$Q$77,7,0)</f>
        <v>0</v>
      </c>
      <c r="K1192" s="50">
        <f>VLOOKUP(S1179,Sci!$B$8:$Q$77,8,0)</f>
        <v>0</v>
      </c>
      <c r="L1192" s="50">
        <f>VLOOKUP(S1179,Sci!$B$8:$Q$77,9,0)</f>
        <v>0</v>
      </c>
      <c r="M1192" s="50">
        <f>VLOOKUP(S1179,Sci!$B$8:$Q$77,10,0)</f>
        <v>0</v>
      </c>
      <c r="N1192" s="50">
        <f>VLOOKUP(S1179,Sci!$B$8:$Q$77,11,0)</f>
        <v>0</v>
      </c>
      <c r="O1192" s="50">
        <f>VLOOKUP(S1179,Sci!$B$8:$Q$77,12,0)</f>
        <v>0</v>
      </c>
      <c r="P1192" s="50">
        <f>VLOOKUP(S1179,Sci!$B$8:$Q$77,13,0)</f>
        <v>0</v>
      </c>
      <c r="Q1192" s="50">
        <f>VLOOKUP(S1179,Sci!$B$8:$Q$77,14,0)</f>
        <v>0</v>
      </c>
      <c r="R1192" s="79">
        <f>VLOOKUP(S1179,Sci!$B$8:$Q$77,15,0)</f>
        <v>0</v>
      </c>
      <c r="S1192" s="50">
        <f>VLOOKUP(S1179,Sci!$B$8:$Q$77,16,0)</f>
        <v>0</v>
      </c>
      <c r="V1192" s="68"/>
      <c r="W1192" s="68"/>
      <c r="X1192" s="68"/>
      <c r="Y1192" s="68"/>
    </row>
    <row r="1193" spans="2:25" ht="27.9" customHeight="1">
      <c r="B1193" s="359">
        <v>6</v>
      </c>
      <c r="C1193" s="361" t="s">
        <v>7</v>
      </c>
      <c r="D1193" s="39" t="s">
        <v>63</v>
      </c>
      <c r="E1193" s="80"/>
      <c r="F1193" s="78">
        <f>Sco!D$7</f>
        <v>15</v>
      </c>
      <c r="G1193" s="78">
        <f>Sco!E$7</f>
        <v>15</v>
      </c>
      <c r="H1193" s="78">
        <f>Sco!F$7</f>
        <v>15</v>
      </c>
      <c r="I1193" s="78">
        <f>Sco!G$7</f>
        <v>0</v>
      </c>
      <c r="J1193" s="78">
        <f>Sco!H$7</f>
        <v>15</v>
      </c>
      <c r="K1193" s="78">
        <f>Sco!I$7</f>
        <v>10</v>
      </c>
      <c r="L1193" s="78">
        <f>Sco!J$7</f>
        <v>0</v>
      </c>
      <c r="M1193" s="78">
        <f>Sco!K$7</f>
        <v>70</v>
      </c>
      <c r="N1193" s="78">
        <f>Sco!L$7</f>
        <v>5</v>
      </c>
      <c r="O1193" s="78">
        <f>Sco!M$7</f>
        <v>5</v>
      </c>
      <c r="P1193" s="78">
        <f>Sco!N$7</f>
        <v>20</v>
      </c>
      <c r="Q1193" s="78">
        <f>Sco!O$7</f>
        <v>30</v>
      </c>
      <c r="R1193" s="78">
        <f>Sco!P$7</f>
        <v>100</v>
      </c>
      <c r="S1193" s="78">
        <f>Sco!Q$7</f>
        <v>0</v>
      </c>
      <c r="V1193" s="68"/>
      <c r="W1193" s="68"/>
      <c r="X1193" s="68"/>
      <c r="Y1193" s="68"/>
    </row>
    <row r="1194" spans="2:25" ht="27.9" customHeight="1" thickBot="1">
      <c r="B1194" s="360"/>
      <c r="C1194" s="362"/>
      <c r="D1194" s="40" t="s">
        <v>64</v>
      </c>
      <c r="E1194" s="81"/>
      <c r="F1194" s="50">
        <f>VLOOKUP(S1179,Sco!$B$8:$Q$77,3,0)</f>
        <v>0</v>
      </c>
      <c r="G1194" s="50">
        <f>VLOOKUP(S1179,Sco!$B$8:$Q$77,4,0)</f>
        <v>0</v>
      </c>
      <c r="H1194" s="50">
        <f>VLOOKUP(S1179,Sco!$B$8:$Q$77,5,0)</f>
        <v>0</v>
      </c>
      <c r="I1194" s="50">
        <f>VLOOKUP(S1179,Sco!$B$8:$Q$77,6,0)</f>
        <v>0</v>
      </c>
      <c r="J1194" s="50">
        <f>VLOOKUP(S1179,Sco!$B$8:$Q$77,7,0)</f>
        <v>0</v>
      </c>
      <c r="K1194" s="50">
        <f>VLOOKUP(S1179,Sco!$B$8:$Q$77,8,0)</f>
        <v>0</v>
      </c>
      <c r="L1194" s="50">
        <f>VLOOKUP(S1179,Sco!$B$8:$Q$77,9,0)</f>
        <v>0</v>
      </c>
      <c r="M1194" s="50">
        <f>VLOOKUP(S1179,Sco!$B$8:$Q$77,10,0)</f>
        <v>0</v>
      </c>
      <c r="N1194" s="50">
        <f>VLOOKUP(S1179,Sco!$B$8:$Q$77,11,0)</f>
        <v>0</v>
      </c>
      <c r="O1194" s="50">
        <f>VLOOKUP(S1179,Sco!$B$8:$Q$77,12,0)</f>
        <v>0</v>
      </c>
      <c r="P1194" s="50">
        <f>VLOOKUP(S1179,Sco!$B$8:$Q$77,13,0)</f>
        <v>0</v>
      </c>
      <c r="Q1194" s="50">
        <f>VLOOKUP(S1179,Sco!$B$8:$Q$77,14,0)</f>
        <v>0</v>
      </c>
      <c r="R1194" s="79">
        <f>VLOOKUP(S1179,Sco!$B$8:$Q$77,15,0)</f>
        <v>0</v>
      </c>
      <c r="S1194" s="50">
        <f>VLOOKUP(S1179,Sco!$B$8:$Q$77,16,0)</f>
        <v>0</v>
      </c>
      <c r="V1194" s="68"/>
      <c r="W1194" s="68"/>
      <c r="X1194" s="68"/>
      <c r="Y1194" s="68"/>
    </row>
    <row r="1195" spans="2:25" ht="27.9" customHeight="1">
      <c r="B1195" s="359">
        <v>7</v>
      </c>
      <c r="C1195" s="361" t="s">
        <v>8</v>
      </c>
      <c r="D1195" s="39" t="s">
        <v>63</v>
      </c>
      <c r="E1195" s="80"/>
      <c r="F1195" s="78">
        <f>Kala!D$7</f>
        <v>20</v>
      </c>
      <c r="G1195" s="78">
        <f>Kala!E$7</f>
        <v>40</v>
      </c>
      <c r="H1195" s="78">
        <f>Kala!F$7</f>
        <v>20</v>
      </c>
      <c r="I1195" s="78">
        <f>Kala!G$7</f>
        <v>0</v>
      </c>
      <c r="J1195" s="78">
        <f>Kala!H$7</f>
        <v>0</v>
      </c>
      <c r="K1195" s="78">
        <f>Kala!I$7</f>
        <v>20</v>
      </c>
      <c r="L1195" s="78">
        <f>Kala!J$7</f>
        <v>0</v>
      </c>
      <c r="M1195" s="78">
        <f>Kala!K$7</f>
        <v>100</v>
      </c>
      <c r="N1195" s="363"/>
      <c r="O1195" s="364"/>
      <c r="P1195" s="364"/>
      <c r="Q1195" s="365"/>
      <c r="R1195" s="82">
        <f t="shared" ref="R1195:R1200" si="42">M1195</f>
        <v>100</v>
      </c>
      <c r="S1195" s="83"/>
      <c r="V1195" s="68"/>
      <c r="W1195" s="68"/>
      <c r="X1195" s="68"/>
      <c r="Y1195" s="68"/>
    </row>
    <row r="1196" spans="2:25" ht="27.9" customHeight="1" thickBot="1">
      <c r="B1196" s="360"/>
      <c r="C1196" s="362"/>
      <c r="D1196" s="40" t="s">
        <v>64</v>
      </c>
      <c r="E1196" s="81"/>
      <c r="F1196" s="50">
        <f>VLOOKUP(S1179,Kala!$B$8:$Q$77,3,0)</f>
        <v>0</v>
      </c>
      <c r="G1196" s="50">
        <f>VLOOKUP(S1179,Kala!$B$8:$Q$77,4,0)</f>
        <v>0</v>
      </c>
      <c r="H1196" s="50">
        <f>VLOOKUP(S1179,Kala!$B$8:$Q$77,5,0)</f>
        <v>0</v>
      </c>
      <c r="I1196" s="50">
        <f>VLOOKUP(S1179,Kala!$B$8:$Q$77,6,0)</f>
        <v>0</v>
      </c>
      <c r="J1196" s="50">
        <f>VLOOKUP(S1179,Kala!$B$8:$Q$77,7,0)</f>
        <v>0</v>
      </c>
      <c r="K1196" s="50">
        <f>VLOOKUP(S1179,Kala!$B$8:$Q$77,8,0)</f>
        <v>0</v>
      </c>
      <c r="L1196" s="50">
        <f>VLOOKUP(S1179,Kala!$B$8:$Q$77,9,0)</f>
        <v>0</v>
      </c>
      <c r="M1196" s="50">
        <f>VLOOKUP(S1179,Kala!$B$8:$Q$77,10,0)</f>
        <v>0</v>
      </c>
      <c r="N1196" s="366"/>
      <c r="O1196" s="367"/>
      <c r="P1196" s="367"/>
      <c r="Q1196" s="368"/>
      <c r="R1196" s="84">
        <f t="shared" si="42"/>
        <v>0</v>
      </c>
      <c r="S1196" s="85" t="str">
        <f>IF(R1196&gt;=91,"अ१",IF(R1196&gt;=81,"अ२",IF(R1196&gt;=71,"ब१",IF(R1196&gt;=61,"ब२",IF(R1196&gt;=51,"क१",IF(R1196&gt;=41,"क२",IF(R1196&gt;=33,"ड",IF(R1196&gt;=21,"ई१",IF(R1196&gt;=1,"ई२","")))))))))</f>
        <v/>
      </c>
      <c r="V1196" s="68"/>
      <c r="W1196" s="68"/>
      <c r="X1196" s="68"/>
      <c r="Y1196" s="68"/>
    </row>
    <row r="1197" spans="2:25" ht="27.9" customHeight="1">
      <c r="B1197" s="359">
        <v>8</v>
      </c>
      <c r="C1197" s="361" t="s">
        <v>9</v>
      </c>
      <c r="D1197" s="39" t="s">
        <v>63</v>
      </c>
      <c r="E1197" s="80"/>
      <c r="F1197" s="78">
        <f>Karya!D$7</f>
        <v>20</v>
      </c>
      <c r="G1197" s="78">
        <f>Karya!E$7</f>
        <v>40</v>
      </c>
      <c r="H1197" s="78">
        <f>Karya!F$7</f>
        <v>20</v>
      </c>
      <c r="I1197" s="78">
        <f>Karya!G$7</f>
        <v>0</v>
      </c>
      <c r="J1197" s="78">
        <f>Karya!H$7</f>
        <v>0</v>
      </c>
      <c r="K1197" s="78">
        <f>Karya!I$7</f>
        <v>20</v>
      </c>
      <c r="L1197" s="78">
        <f>Karya!J$7</f>
        <v>0</v>
      </c>
      <c r="M1197" s="78">
        <f>Karya!K$7</f>
        <v>100</v>
      </c>
      <c r="N1197" s="363"/>
      <c r="O1197" s="364"/>
      <c r="P1197" s="364"/>
      <c r="Q1197" s="365"/>
      <c r="R1197" s="82">
        <f t="shared" si="42"/>
        <v>100</v>
      </c>
      <c r="S1197" s="83"/>
      <c r="V1197" s="68"/>
      <c r="W1197" s="68"/>
      <c r="X1197" s="68"/>
      <c r="Y1197" s="68"/>
    </row>
    <row r="1198" spans="2:25" ht="27.9" customHeight="1" thickBot="1">
      <c r="B1198" s="360"/>
      <c r="C1198" s="362"/>
      <c r="D1198" s="40" t="s">
        <v>64</v>
      </c>
      <c r="E1198" s="81"/>
      <c r="F1198" s="50">
        <f>VLOOKUP(S1179,Karya!$B$8:$Q$77,3,0)</f>
        <v>0</v>
      </c>
      <c r="G1198" s="50">
        <f>VLOOKUP(S1179,Karya!$B$8:$Q$77,4,0)</f>
        <v>0</v>
      </c>
      <c r="H1198" s="50">
        <f>VLOOKUP(S1179,Karya!$B$8:$Q$77,5,0)</f>
        <v>0</v>
      </c>
      <c r="I1198" s="50">
        <f>VLOOKUP(S1179,Karya!$B$8:$Q$77,6,0)</f>
        <v>0</v>
      </c>
      <c r="J1198" s="50">
        <f>VLOOKUP(S1179,Karya!$B$8:$Q$77,7,0)</f>
        <v>0</v>
      </c>
      <c r="K1198" s="50">
        <f>VLOOKUP(S1179,Karya!$B$8:$Q$77,8,0)</f>
        <v>0</v>
      </c>
      <c r="L1198" s="50">
        <f>VLOOKUP(S1179,Karya!$B$8:$Q$77,9,0)</f>
        <v>0</v>
      </c>
      <c r="M1198" s="50">
        <f>VLOOKUP(S1179,Karya!$B$8:$Q$77,10,0)</f>
        <v>0</v>
      </c>
      <c r="N1198" s="366"/>
      <c r="O1198" s="367"/>
      <c r="P1198" s="367"/>
      <c r="Q1198" s="368"/>
      <c r="R1198" s="84">
        <f t="shared" si="42"/>
        <v>0</v>
      </c>
      <c r="S1198" s="85" t="str">
        <f>IF(R1198&gt;=91,"अ१",IF(R1198&gt;=81,"अ२",IF(R1198&gt;=71,"ब१",IF(R1198&gt;=61,"ब२",IF(R1198&gt;=51,"क१",IF(R1198&gt;=41,"क२",IF(R1198&gt;=33,"ड",IF(R1198&gt;=21,"ई१",IF(R1198&gt;=1,"ई२","")))))))))</f>
        <v/>
      </c>
      <c r="V1198" s="68"/>
      <c r="W1198" s="68"/>
      <c r="X1198" s="68"/>
      <c r="Y1198" s="68"/>
    </row>
    <row r="1199" spans="2:25" ht="27.9" customHeight="1">
      <c r="B1199" s="359">
        <v>9</v>
      </c>
      <c r="C1199" s="361" t="s">
        <v>10</v>
      </c>
      <c r="D1199" s="39" t="s">
        <v>63</v>
      </c>
      <c r="E1199" s="80"/>
      <c r="F1199" s="78">
        <f>Shashi!D$7</f>
        <v>20</v>
      </c>
      <c r="G1199" s="78">
        <f>Shashi!E$7</f>
        <v>40</v>
      </c>
      <c r="H1199" s="78">
        <f>Shashi!F$7</f>
        <v>20</v>
      </c>
      <c r="I1199" s="78">
        <f>Shashi!G$7</f>
        <v>0</v>
      </c>
      <c r="J1199" s="78">
        <f>Shashi!H$7</f>
        <v>0</v>
      </c>
      <c r="K1199" s="78">
        <f>Shashi!I$7</f>
        <v>20</v>
      </c>
      <c r="L1199" s="78">
        <f>Shashi!J$7</f>
        <v>0</v>
      </c>
      <c r="M1199" s="78">
        <f>Shashi!K$7</f>
        <v>100</v>
      </c>
      <c r="N1199" s="363"/>
      <c r="O1199" s="364"/>
      <c r="P1199" s="364"/>
      <c r="Q1199" s="365"/>
      <c r="R1199" s="82">
        <f t="shared" si="42"/>
        <v>100</v>
      </c>
      <c r="S1199" s="83"/>
      <c r="V1199" s="68"/>
      <c r="W1199" s="68"/>
      <c r="X1199" s="68"/>
      <c r="Y1199" s="68"/>
    </row>
    <row r="1200" spans="2:25" ht="27.9" customHeight="1" thickBot="1">
      <c r="B1200" s="360"/>
      <c r="C1200" s="362"/>
      <c r="D1200" s="40" t="s">
        <v>64</v>
      </c>
      <c r="E1200" s="81"/>
      <c r="F1200" s="50">
        <f>VLOOKUP(S1179,Shashi!$B$8:$Q$77,3,0)</f>
        <v>0</v>
      </c>
      <c r="G1200" s="50">
        <f>VLOOKUP(S1179,Shashi!$B$8:$Q$77,4,0)</f>
        <v>0</v>
      </c>
      <c r="H1200" s="50">
        <f>VLOOKUP(S1179,Shashi!$B$8:$Q$77,5,0)</f>
        <v>0</v>
      </c>
      <c r="I1200" s="50">
        <f>VLOOKUP(S1179,Shashi!$B$8:$Q$77,6,0)</f>
        <v>0</v>
      </c>
      <c r="J1200" s="50">
        <f>VLOOKUP(S1179,Shashi!$B$8:$Q$77,7,0)</f>
        <v>0</v>
      </c>
      <c r="K1200" s="50">
        <f>VLOOKUP(S1179,Shashi!$B$8:$Q$77,8,0)</f>
        <v>0</v>
      </c>
      <c r="L1200" s="50">
        <f>VLOOKUP(S1179,Shashi!$B$8:$Q$77,9,0)</f>
        <v>0</v>
      </c>
      <c r="M1200" s="50">
        <f>VLOOKUP(S1179,Shashi!$B$8:$Q$77,10,0)</f>
        <v>0</v>
      </c>
      <c r="N1200" s="366"/>
      <c r="O1200" s="367"/>
      <c r="P1200" s="367"/>
      <c r="Q1200" s="368"/>
      <c r="R1200" s="84">
        <f t="shared" si="42"/>
        <v>0</v>
      </c>
      <c r="S1200" s="85" t="str">
        <f>IF(R1200&gt;=91,"अ१",IF(R1200&gt;=81,"अ२",IF(R1200&gt;=71,"ब१",IF(R1200&gt;=61,"ब२",IF(R1200&gt;=51,"क१",IF(R1200&gt;=41,"क२",IF(R1200&gt;=33,"ड",IF(R1200&gt;=21,"ई१",IF(R1200&gt;=1,"ई२","")))))))))</f>
        <v/>
      </c>
      <c r="V1200" s="68"/>
      <c r="W1200" s="68"/>
      <c r="X1200" s="68"/>
      <c r="Y1200" s="68"/>
    </row>
    <row r="1201" spans="2:25" ht="27.9" customHeight="1" thickBot="1">
      <c r="B1201" s="369"/>
      <c r="C1201" s="370"/>
      <c r="D1201" s="370"/>
      <c r="E1201" s="370"/>
      <c r="F1201" s="370"/>
      <c r="G1201" s="370"/>
      <c r="H1201" s="370"/>
      <c r="I1201" s="370"/>
      <c r="J1201" s="370"/>
      <c r="K1201" s="370"/>
      <c r="L1201" s="370"/>
      <c r="M1201" s="370"/>
      <c r="N1201" s="370"/>
      <c r="O1201" s="370"/>
      <c r="P1201" s="370"/>
      <c r="Q1201" s="370"/>
      <c r="R1201" s="370"/>
      <c r="S1201" s="371"/>
      <c r="V1201" s="68"/>
      <c r="W1201" s="68"/>
      <c r="X1201" s="68"/>
      <c r="Y1201" s="68"/>
    </row>
    <row r="1202" spans="2:25" ht="27.9" customHeight="1">
      <c r="B1202" s="41"/>
      <c r="C1202" s="42"/>
      <c r="D1202" s="43"/>
      <c r="N1202" s="45"/>
      <c r="O1202" s="45"/>
      <c r="P1202" s="45"/>
      <c r="Q1202" s="45"/>
      <c r="S1202" s="46"/>
      <c r="V1202" s="68"/>
      <c r="W1202" s="68"/>
      <c r="X1202" s="68"/>
      <c r="Y1202" s="68"/>
    </row>
    <row r="1203" spans="2:25" ht="27.9" customHeight="1">
      <c r="B1203" s="372" t="s">
        <v>66</v>
      </c>
      <c r="C1203" s="373"/>
      <c r="D1203" s="373"/>
      <c r="E1203" s="373"/>
      <c r="F1203" s="373"/>
      <c r="G1203" s="374" t="s">
        <v>67</v>
      </c>
      <c r="H1203" s="374"/>
      <c r="I1203" s="374"/>
      <c r="J1203" s="374"/>
      <c r="K1203" s="374"/>
      <c r="L1203" s="374"/>
      <c r="M1203" s="374"/>
      <c r="N1203" s="375" t="s">
        <v>68</v>
      </c>
      <c r="O1203" s="375"/>
      <c r="P1203" s="375"/>
      <c r="Q1203" s="375"/>
      <c r="R1203" s="375"/>
      <c r="S1203" s="376"/>
      <c r="V1203" s="68"/>
      <c r="W1203" s="68"/>
      <c r="X1203" s="68"/>
      <c r="Y1203" s="68"/>
    </row>
    <row r="1204" spans="2:25" ht="27.9" customHeight="1" thickBot="1">
      <c r="B1204" s="377" t="str">
        <f>students!$G$4</f>
        <v xml:space="preserve">श्री. सागर दत्तात्रय शिंदे </v>
      </c>
      <c r="C1204" s="378"/>
      <c r="D1204" s="378"/>
      <c r="E1204" s="378"/>
      <c r="F1204" s="378"/>
      <c r="G1204" s="379"/>
      <c r="H1204" s="379"/>
      <c r="I1204" s="379"/>
      <c r="J1204" s="379"/>
      <c r="K1204" s="379"/>
      <c r="L1204" s="379"/>
      <c r="M1204" s="379"/>
      <c r="N1204" s="380"/>
      <c r="O1204" s="380"/>
      <c r="P1204" s="380"/>
      <c r="Q1204" s="380"/>
      <c r="R1204" s="380"/>
      <c r="S1204" s="381"/>
      <c r="V1204" s="68"/>
      <c r="W1204" s="68"/>
      <c r="X1204" s="68"/>
      <c r="Y1204" s="68"/>
    </row>
    <row r="1205" spans="2:25" ht="26.25" customHeight="1">
      <c r="B1205" s="402" t="s">
        <v>718</v>
      </c>
      <c r="C1205" s="402"/>
      <c r="D1205" s="402"/>
      <c r="E1205" s="402"/>
      <c r="F1205" s="402"/>
      <c r="G1205" s="402"/>
      <c r="H1205" s="402"/>
      <c r="I1205" s="402"/>
      <c r="J1205" s="402"/>
      <c r="K1205" s="402"/>
      <c r="L1205" s="402"/>
      <c r="M1205" s="402"/>
      <c r="N1205" s="402"/>
      <c r="O1205" s="402"/>
      <c r="P1205" s="402"/>
      <c r="Q1205" s="402"/>
      <c r="R1205" s="402"/>
      <c r="S1205" s="402"/>
      <c r="V1205" s="68"/>
      <c r="W1205" s="68"/>
      <c r="X1205" s="68"/>
      <c r="Y1205" s="68"/>
    </row>
    <row r="1206" spans="2:25" ht="24.75" customHeight="1" thickBot="1">
      <c r="B1206" s="403" t="s">
        <v>52</v>
      </c>
      <c r="C1206" s="403"/>
      <c r="D1206" s="403"/>
      <c r="E1206" s="404">
        <f>VLOOKUP(S1207,students!$B$8:$D$57,3,0)</f>
        <v>0</v>
      </c>
      <c r="F1206" s="405"/>
      <c r="G1206" s="405"/>
      <c r="H1206" s="405"/>
      <c r="I1206" s="405"/>
      <c r="J1206" s="405"/>
      <c r="K1206" s="405"/>
      <c r="L1206" s="405"/>
      <c r="M1206" s="405"/>
      <c r="N1206" s="405"/>
      <c r="O1206" s="405"/>
      <c r="P1206" s="406" t="s">
        <v>28</v>
      </c>
      <c r="Q1206" s="406"/>
      <c r="R1206" s="406" t="str">
        <f>students!$M$2</f>
        <v>पहिली</v>
      </c>
      <c r="S1206" s="406"/>
      <c r="V1206" s="68"/>
      <c r="W1206" s="68"/>
      <c r="X1206" s="68"/>
      <c r="Y1206" s="68"/>
    </row>
    <row r="1207" spans="2:25" ht="19.5" customHeight="1" thickBot="1">
      <c r="B1207" s="407"/>
      <c r="C1207" s="407"/>
      <c r="D1207" s="408"/>
      <c r="E1207" s="408"/>
      <c r="F1207" s="47"/>
      <c r="G1207" s="47"/>
      <c r="H1207" s="409" t="s">
        <v>33</v>
      </c>
      <c r="I1207" s="409"/>
      <c r="J1207" s="409"/>
      <c r="K1207" s="409"/>
      <c r="L1207" s="409"/>
      <c r="M1207" s="405">
        <f>[3]students!Y1206</f>
        <v>0</v>
      </c>
      <c r="N1207" s="405"/>
      <c r="O1207" s="405"/>
      <c r="P1207" s="406" t="s">
        <v>53</v>
      </c>
      <c r="Q1207" s="406"/>
      <c r="R1207" s="406"/>
      <c r="S1207" s="77">
        <v>44</v>
      </c>
      <c r="V1207" s="68"/>
      <c r="W1207" s="68"/>
      <c r="X1207" s="68"/>
      <c r="Y1207" s="68"/>
    </row>
    <row r="1208" spans="2:25" ht="21" customHeight="1">
      <c r="B1208" s="382" t="s">
        <v>37</v>
      </c>
      <c r="C1208" s="361" t="s">
        <v>54</v>
      </c>
      <c r="D1208" s="361"/>
      <c r="E1208" s="385" t="s">
        <v>55</v>
      </c>
      <c r="F1208" s="386"/>
      <c r="G1208" s="386"/>
      <c r="H1208" s="386"/>
      <c r="I1208" s="386"/>
      <c r="J1208" s="386"/>
      <c r="K1208" s="386"/>
      <c r="L1208" s="386"/>
      <c r="M1208" s="387"/>
      <c r="N1208" s="388" t="s">
        <v>56</v>
      </c>
      <c r="O1208" s="389"/>
      <c r="P1208" s="389"/>
      <c r="Q1208" s="390"/>
      <c r="R1208" s="394" t="s">
        <v>69</v>
      </c>
      <c r="S1208" s="397" t="s">
        <v>57</v>
      </c>
      <c r="V1208" s="68"/>
      <c r="W1208" s="68"/>
      <c r="X1208" s="68"/>
      <c r="Y1208" s="68"/>
    </row>
    <row r="1209" spans="2:25" s="1" customFormat="1" ht="73.5" customHeight="1">
      <c r="B1209" s="383"/>
      <c r="C1209" s="384"/>
      <c r="D1209" s="384"/>
      <c r="E1209" s="48" t="s">
        <v>58</v>
      </c>
      <c r="F1209" s="48" t="s">
        <v>15</v>
      </c>
      <c r="G1209" s="48" t="s">
        <v>59</v>
      </c>
      <c r="H1209" s="48" t="s">
        <v>17</v>
      </c>
      <c r="I1209" s="48" t="s">
        <v>18</v>
      </c>
      <c r="J1209" s="48" t="s">
        <v>19</v>
      </c>
      <c r="K1209" s="48" t="s">
        <v>20</v>
      </c>
      <c r="L1209" s="48" t="s">
        <v>21</v>
      </c>
      <c r="M1209" s="49"/>
      <c r="N1209" s="391"/>
      <c r="O1209" s="392"/>
      <c r="P1209" s="392"/>
      <c r="Q1209" s="393"/>
      <c r="R1209" s="395"/>
      <c r="S1209" s="398"/>
      <c r="V1209" s="68"/>
      <c r="W1209" s="68"/>
      <c r="X1209" s="68"/>
      <c r="Y1209" s="68"/>
    </row>
    <row r="1210" spans="2:25" ht="27.9" customHeight="1" thickBot="1">
      <c r="B1210" s="5"/>
      <c r="C1210" s="400" t="s">
        <v>60</v>
      </c>
      <c r="D1210" s="401"/>
      <c r="E1210" s="51">
        <v>1</v>
      </c>
      <c r="F1210" s="51">
        <v>2</v>
      </c>
      <c r="G1210" s="51">
        <v>3</v>
      </c>
      <c r="H1210" s="51">
        <v>4</v>
      </c>
      <c r="I1210" s="51">
        <v>5</v>
      </c>
      <c r="J1210" s="51">
        <v>6</v>
      </c>
      <c r="K1210" s="51">
        <v>7</v>
      </c>
      <c r="L1210" s="51">
        <v>8</v>
      </c>
      <c r="M1210" s="50" t="s">
        <v>22</v>
      </c>
      <c r="N1210" s="50" t="s">
        <v>23</v>
      </c>
      <c r="O1210" s="50" t="s">
        <v>61</v>
      </c>
      <c r="P1210" s="50" t="s">
        <v>25</v>
      </c>
      <c r="Q1210" s="50" t="s">
        <v>62</v>
      </c>
      <c r="R1210" s="396"/>
      <c r="S1210" s="399"/>
    </row>
    <row r="1211" spans="2:25" ht="27.9" customHeight="1">
      <c r="B1211" s="359">
        <v>1</v>
      </c>
      <c r="C1211" s="361" t="s">
        <v>2</v>
      </c>
      <c r="D1211" s="39" t="s">
        <v>63</v>
      </c>
      <c r="E1211" s="80"/>
      <c r="F1211" s="78">
        <f>Marathi!D$7</f>
        <v>15</v>
      </c>
      <c r="G1211" s="78">
        <f>Marathi!E$7</f>
        <v>15</v>
      </c>
      <c r="H1211" s="78">
        <f>Marathi!F$7</f>
        <v>15</v>
      </c>
      <c r="I1211" s="78">
        <f>Marathi!G$7</f>
        <v>0</v>
      </c>
      <c r="J1211" s="78">
        <f>Marathi!H$7</f>
        <v>15</v>
      </c>
      <c r="K1211" s="78">
        <f>Marathi!I$7</f>
        <v>10</v>
      </c>
      <c r="L1211" s="78">
        <f>Marathi!J$7</f>
        <v>0</v>
      </c>
      <c r="M1211" s="78">
        <f>Marathi!K$7</f>
        <v>70</v>
      </c>
      <c r="N1211" s="78">
        <f>Marathi!L$7</f>
        <v>5</v>
      </c>
      <c r="O1211" s="78">
        <f>Marathi!M$7</f>
        <v>5</v>
      </c>
      <c r="P1211" s="78">
        <f>Marathi!N$7</f>
        <v>20</v>
      </c>
      <c r="Q1211" s="78">
        <f>Marathi!O$7</f>
        <v>30</v>
      </c>
      <c r="R1211" s="78">
        <f>Marathi!P$7</f>
        <v>100</v>
      </c>
      <c r="S1211" s="78">
        <f>Marathi!Q$7</f>
        <v>0</v>
      </c>
    </row>
    <row r="1212" spans="2:25" ht="27.9" customHeight="1" thickBot="1">
      <c r="B1212" s="360"/>
      <c r="C1212" s="362"/>
      <c r="D1212" s="40" t="s">
        <v>64</v>
      </c>
      <c r="E1212" s="81"/>
      <c r="F1212" s="50">
        <f>VLOOKUP(S1207,Marathi!$B$8:$Q$77,3,0)</f>
        <v>0</v>
      </c>
      <c r="G1212" s="50">
        <f>VLOOKUP(S1207,Marathi!$B$8:$Q$77,4,0)</f>
        <v>0</v>
      </c>
      <c r="H1212" s="50">
        <f>VLOOKUP(S1207,Marathi!$B$8:$Q$77,5,0)</f>
        <v>0</v>
      </c>
      <c r="I1212" s="50">
        <f>VLOOKUP(S1207,Marathi!$B$8:$Q$77,6,0)</f>
        <v>0</v>
      </c>
      <c r="J1212" s="50">
        <f>VLOOKUP(S1207,Marathi!$B$8:$Q$77,7,0)</f>
        <v>0</v>
      </c>
      <c r="K1212" s="50">
        <f>VLOOKUP(S1207,Marathi!$B$8:$Q$77,8,0)</f>
        <v>0</v>
      </c>
      <c r="L1212" s="50">
        <f>VLOOKUP(S1207,Marathi!$B$8:$Q$77,9,0)</f>
        <v>0</v>
      </c>
      <c r="M1212" s="50">
        <f>VLOOKUP(S1207,Marathi!$B$8:$Q$77,10,0)</f>
        <v>0</v>
      </c>
      <c r="N1212" s="50">
        <f>VLOOKUP(S1207,Marathi!$B$8:$Q$77,11,0)</f>
        <v>0</v>
      </c>
      <c r="O1212" s="50">
        <f>VLOOKUP(S1207,Marathi!$B$8:$Q$77,12,0)</f>
        <v>0</v>
      </c>
      <c r="P1212" s="50">
        <f>VLOOKUP(S1207,Marathi!$B$8:$Q$77,13,0)</f>
        <v>0</v>
      </c>
      <c r="Q1212" s="50">
        <f>VLOOKUP(S1207,Marathi!$B$8:$Q$77,14,0)</f>
        <v>0</v>
      </c>
      <c r="R1212" s="79">
        <f>VLOOKUP(S1207,Marathi!$B$8:$Q$77,15,0)</f>
        <v>0</v>
      </c>
      <c r="S1212" s="79">
        <f>VLOOKUP(S1207,Marathi!$B$8:$Q$77,16,0)</f>
        <v>0</v>
      </c>
    </row>
    <row r="1213" spans="2:25" ht="27.9" customHeight="1">
      <c r="B1213" s="359">
        <v>2</v>
      </c>
      <c r="C1213" s="361" t="s">
        <v>3</v>
      </c>
      <c r="D1213" s="39" t="s">
        <v>63</v>
      </c>
      <c r="E1213" s="80"/>
      <c r="F1213" s="78">
        <f>Hindi!D$7</f>
        <v>15</v>
      </c>
      <c r="G1213" s="78">
        <f>Hindi!E$7</f>
        <v>15</v>
      </c>
      <c r="H1213" s="78">
        <f>Hindi!F$7</f>
        <v>15</v>
      </c>
      <c r="I1213" s="78">
        <f>Hindi!G$7</f>
        <v>0</v>
      </c>
      <c r="J1213" s="78">
        <f>Hindi!H$7</f>
        <v>15</v>
      </c>
      <c r="K1213" s="78">
        <f>Hindi!I$7</f>
        <v>10</v>
      </c>
      <c r="L1213" s="78">
        <f>Hindi!J$7</f>
        <v>0</v>
      </c>
      <c r="M1213" s="78">
        <f>Hindi!K$7</f>
        <v>70</v>
      </c>
      <c r="N1213" s="78">
        <f>Hindi!L$7</f>
        <v>5</v>
      </c>
      <c r="O1213" s="78">
        <f>Hindi!M$7</f>
        <v>5</v>
      </c>
      <c r="P1213" s="78">
        <f>Hindi!N$7</f>
        <v>20</v>
      </c>
      <c r="Q1213" s="78">
        <f>Hindi!O$7</f>
        <v>30</v>
      </c>
      <c r="R1213" s="78">
        <f>Hindi!P$7</f>
        <v>100</v>
      </c>
      <c r="S1213" s="78">
        <f>Hindi!Q$7</f>
        <v>0</v>
      </c>
    </row>
    <row r="1214" spans="2:25" ht="27.9" customHeight="1" thickBot="1">
      <c r="B1214" s="360"/>
      <c r="C1214" s="362"/>
      <c r="D1214" s="40" t="s">
        <v>64</v>
      </c>
      <c r="E1214" s="81"/>
      <c r="F1214" s="50">
        <f>VLOOKUP(S1207,Hindi!$B$8:$Q$77,3,0)</f>
        <v>0</v>
      </c>
      <c r="G1214" s="50">
        <f>VLOOKUP(S1207,Hindi!$B$8:$Q$77,4,0)</f>
        <v>0</v>
      </c>
      <c r="H1214" s="50">
        <f>VLOOKUP(S1207,Hindi!$B$8:$Q$77,5,0)</f>
        <v>0</v>
      </c>
      <c r="I1214" s="50">
        <f>VLOOKUP(S1207,Hindi!$B$8:$Q$77,6,0)</f>
        <v>0</v>
      </c>
      <c r="J1214" s="50">
        <f>VLOOKUP(S1207,Hindi!$B$8:$Q$77,7,0)</f>
        <v>0</v>
      </c>
      <c r="K1214" s="50">
        <f>VLOOKUP(S1207,Hindi!$B$8:$Q$77,8,0)</f>
        <v>0</v>
      </c>
      <c r="L1214" s="50">
        <f>VLOOKUP(S1207,Hindi!$B$8:$Q$77,9,0)</f>
        <v>0</v>
      </c>
      <c r="M1214" s="50">
        <f>VLOOKUP(S1207,Hindi!$B$8:$Q$77,10,0)</f>
        <v>0</v>
      </c>
      <c r="N1214" s="50">
        <f>VLOOKUP(S1207,Hindi!$B$8:$Q$77,11,0)</f>
        <v>0</v>
      </c>
      <c r="O1214" s="50">
        <f>VLOOKUP(S1207,Hindi!$B$8:$Q$77,12,0)</f>
        <v>0</v>
      </c>
      <c r="P1214" s="50">
        <f>VLOOKUP(S1207,Hindi!$B$8:$Q$77,13,0)</f>
        <v>0</v>
      </c>
      <c r="Q1214" s="50">
        <f>VLOOKUP(S1207,Hindi!$B$8:$Q$77,14,0)</f>
        <v>0</v>
      </c>
      <c r="R1214" s="79">
        <f>VLOOKUP(S1207,Hindi!$B$8:$Q$77,15,0)</f>
        <v>0</v>
      </c>
      <c r="S1214" s="50">
        <f>VLOOKUP(S1207,Hindi!$B$8:$Q$77,16,0)</f>
        <v>0</v>
      </c>
    </row>
    <row r="1215" spans="2:25" ht="27.9" customHeight="1">
      <c r="B1215" s="359">
        <v>3</v>
      </c>
      <c r="C1215" s="361" t="s">
        <v>4</v>
      </c>
      <c r="D1215" s="39" t="s">
        <v>63</v>
      </c>
      <c r="E1215" s="80"/>
      <c r="F1215" s="78">
        <f>English!D$7</f>
        <v>15</v>
      </c>
      <c r="G1215" s="78">
        <f>English!E$7</f>
        <v>15</v>
      </c>
      <c r="H1215" s="78">
        <f>English!F$7</f>
        <v>15</v>
      </c>
      <c r="I1215" s="78">
        <f>English!G$7</f>
        <v>0</v>
      </c>
      <c r="J1215" s="78">
        <f>English!H$7</f>
        <v>15</v>
      </c>
      <c r="K1215" s="78">
        <f>English!I$7</f>
        <v>10</v>
      </c>
      <c r="L1215" s="78">
        <f>English!J$7</f>
        <v>0</v>
      </c>
      <c r="M1215" s="78">
        <f>English!K$7</f>
        <v>70</v>
      </c>
      <c r="N1215" s="78">
        <f>English!L$7</f>
        <v>5</v>
      </c>
      <c r="O1215" s="78">
        <f>English!M$7</f>
        <v>5</v>
      </c>
      <c r="P1215" s="78">
        <f>English!N$7</f>
        <v>20</v>
      </c>
      <c r="Q1215" s="78">
        <f>English!O$7</f>
        <v>30</v>
      </c>
      <c r="R1215" s="78">
        <f>English!P$7</f>
        <v>100</v>
      </c>
      <c r="S1215" s="78">
        <f>English!Q$7</f>
        <v>0</v>
      </c>
    </row>
    <row r="1216" spans="2:25" ht="27.9" customHeight="1" thickBot="1">
      <c r="B1216" s="360"/>
      <c r="C1216" s="362"/>
      <c r="D1216" s="40" t="s">
        <v>64</v>
      </c>
      <c r="E1216" s="81"/>
      <c r="F1216" s="50">
        <f>VLOOKUP(S1207,English!$B$8:$Q$77,3,0)</f>
        <v>0</v>
      </c>
      <c r="G1216" s="50">
        <f>VLOOKUP(S1207,English!$B$8:$Q$77,4,0)</f>
        <v>0</v>
      </c>
      <c r="H1216" s="50">
        <f>VLOOKUP(S1207,English!$B$8:$Q$77,5,0)</f>
        <v>0</v>
      </c>
      <c r="I1216" s="50">
        <f>VLOOKUP(S1207,English!$B$8:$Q$77,6,0)</f>
        <v>0</v>
      </c>
      <c r="J1216" s="50">
        <f>VLOOKUP(S1207,English!$B$8:$Q$77,7,0)</f>
        <v>0</v>
      </c>
      <c r="K1216" s="50">
        <f>VLOOKUP(S1207,English!$B$8:$Q$77,8,0)</f>
        <v>0</v>
      </c>
      <c r="L1216" s="50">
        <f>VLOOKUP(S1207,English!$B$8:$Q$77,9,0)</f>
        <v>0</v>
      </c>
      <c r="M1216" s="50">
        <f>VLOOKUP(S1207,English!$B$8:$Q$77,10,0)</f>
        <v>0</v>
      </c>
      <c r="N1216" s="50">
        <f>VLOOKUP(S1207,English!$B$8:$Q$77,11,0)</f>
        <v>0</v>
      </c>
      <c r="O1216" s="50">
        <f>VLOOKUP(S1207,English!$B$8:$Q$77,12,0)</f>
        <v>0</v>
      </c>
      <c r="P1216" s="50">
        <f>VLOOKUP(S1207,English!$B$8:$Q$77,13,0)</f>
        <v>0</v>
      </c>
      <c r="Q1216" s="50">
        <f>VLOOKUP(S1207,English!$B$8:$Q$77,14,0)</f>
        <v>0</v>
      </c>
      <c r="R1216" s="79">
        <f>VLOOKUP(S1207,English!$B$8:$Q$77,15,0)</f>
        <v>0</v>
      </c>
      <c r="S1216" s="50">
        <f>VLOOKUP(S1207,English!$B$8:$Q$77,16,0)</f>
        <v>0</v>
      </c>
      <c r="V1216" s="68"/>
      <c r="W1216" s="68"/>
      <c r="X1216" s="68"/>
      <c r="Y1216" s="68"/>
    </row>
    <row r="1217" spans="2:25" ht="27.9" customHeight="1">
      <c r="B1217" s="359">
        <v>4</v>
      </c>
      <c r="C1217" s="361" t="s">
        <v>5</v>
      </c>
      <c r="D1217" s="39" t="s">
        <v>63</v>
      </c>
      <c r="E1217" s="80"/>
      <c r="F1217" s="78">
        <f>Maths!D$7</f>
        <v>15</v>
      </c>
      <c r="G1217" s="78">
        <f>Maths!E$7</f>
        <v>15</v>
      </c>
      <c r="H1217" s="78">
        <f>Maths!F$7</f>
        <v>15</v>
      </c>
      <c r="I1217" s="78">
        <f>Maths!G$7</f>
        <v>0</v>
      </c>
      <c r="J1217" s="78">
        <f>Maths!H$7</f>
        <v>15</v>
      </c>
      <c r="K1217" s="78">
        <f>Maths!I$7</f>
        <v>10</v>
      </c>
      <c r="L1217" s="78">
        <f>Maths!J$7</f>
        <v>0</v>
      </c>
      <c r="M1217" s="78">
        <f>Maths!K$7</f>
        <v>70</v>
      </c>
      <c r="N1217" s="78">
        <f>Maths!L$7</f>
        <v>5</v>
      </c>
      <c r="O1217" s="78">
        <f>Maths!M$7</f>
        <v>5</v>
      </c>
      <c r="P1217" s="78">
        <f>Maths!N$7</f>
        <v>20</v>
      </c>
      <c r="Q1217" s="78">
        <f>Maths!O$7</f>
        <v>30</v>
      </c>
      <c r="R1217" s="78">
        <f>Maths!P$7</f>
        <v>100</v>
      </c>
      <c r="S1217" s="78">
        <f>Maths!Q$7</f>
        <v>0</v>
      </c>
      <c r="V1217" s="68"/>
      <c r="W1217" s="68"/>
      <c r="X1217" s="68"/>
      <c r="Y1217" s="68"/>
    </row>
    <row r="1218" spans="2:25" ht="27.9" customHeight="1" thickBot="1">
      <c r="B1218" s="360"/>
      <c r="C1218" s="362"/>
      <c r="D1218" s="40" t="s">
        <v>64</v>
      </c>
      <c r="E1218" s="81"/>
      <c r="F1218" s="50">
        <f>VLOOKUP(S1207,Maths!$B$8:$Q$77,3,0)</f>
        <v>0</v>
      </c>
      <c r="G1218" s="50">
        <f>VLOOKUP(S1207,Maths!$B$8:$Q$77,4,0)</f>
        <v>0</v>
      </c>
      <c r="H1218" s="50">
        <f>VLOOKUP(S1207,Maths!$B$8:$Q$77,5,0)</f>
        <v>0</v>
      </c>
      <c r="I1218" s="50">
        <f>VLOOKUP(S1207,Maths!$B$8:$Q$77,6,0)</f>
        <v>0</v>
      </c>
      <c r="J1218" s="50">
        <f>VLOOKUP(S1207,Maths!$B$8:$Q$77,7,0)</f>
        <v>0</v>
      </c>
      <c r="K1218" s="50">
        <f>VLOOKUP(S1207,Maths!$B$8:$Q$77,8,0)</f>
        <v>0</v>
      </c>
      <c r="L1218" s="50">
        <f>VLOOKUP(S1207,Maths!$B$8:$Q$77,9,0)</f>
        <v>0</v>
      </c>
      <c r="M1218" s="50">
        <f>VLOOKUP(S1207,Maths!$B$8:$Q$77,10,0)</f>
        <v>0</v>
      </c>
      <c r="N1218" s="50">
        <f>VLOOKUP(S1207,Maths!$B$8:$Q$77,11,0)</f>
        <v>0</v>
      </c>
      <c r="O1218" s="50">
        <f>VLOOKUP(S1207,Maths!$B$8:$Q$77,12,0)</f>
        <v>0</v>
      </c>
      <c r="P1218" s="50">
        <f>VLOOKUP(S1207,Maths!$B$8:$Q$77,13,0)</f>
        <v>0</v>
      </c>
      <c r="Q1218" s="50">
        <f>VLOOKUP(S1207,Maths!$B$8:$Q$77,14,0)</f>
        <v>0</v>
      </c>
      <c r="R1218" s="79">
        <f>VLOOKUP(S1207,Maths!$B$8:$Q$77,15,0)</f>
        <v>0</v>
      </c>
      <c r="S1218" s="50">
        <f>VLOOKUP(S1207,Maths!$B$8:$Q$77,16,0)</f>
        <v>0</v>
      </c>
      <c r="V1218" s="68"/>
      <c r="W1218" s="68"/>
      <c r="X1218" s="68"/>
      <c r="Y1218" s="68"/>
    </row>
    <row r="1219" spans="2:25" ht="27.9" customHeight="1">
      <c r="B1219" s="359">
        <v>5</v>
      </c>
      <c r="C1219" s="361" t="s">
        <v>6</v>
      </c>
      <c r="D1219" s="39" t="s">
        <v>63</v>
      </c>
      <c r="E1219" s="80"/>
      <c r="F1219" s="78">
        <f>Sci!D$7</f>
        <v>15</v>
      </c>
      <c r="G1219" s="78">
        <f>Sci!E$7</f>
        <v>15</v>
      </c>
      <c r="H1219" s="78">
        <f>Sci!F$7</f>
        <v>15</v>
      </c>
      <c r="I1219" s="78">
        <f>Sci!G$7</f>
        <v>0</v>
      </c>
      <c r="J1219" s="78">
        <f>Sci!H$7</f>
        <v>15</v>
      </c>
      <c r="K1219" s="78">
        <f>Sci!I$7</f>
        <v>10</v>
      </c>
      <c r="L1219" s="78">
        <f>Sci!J$7</f>
        <v>0</v>
      </c>
      <c r="M1219" s="78">
        <f>Sci!K$7</f>
        <v>70</v>
      </c>
      <c r="N1219" s="78">
        <f>Sci!L$7</f>
        <v>5</v>
      </c>
      <c r="O1219" s="78">
        <f>Sci!M$7</f>
        <v>5</v>
      </c>
      <c r="P1219" s="78">
        <f>Sci!N$7</f>
        <v>20</v>
      </c>
      <c r="Q1219" s="78">
        <f>Sci!O$7</f>
        <v>30</v>
      </c>
      <c r="R1219" s="78">
        <f>Sci!P$7</f>
        <v>100</v>
      </c>
      <c r="S1219" s="78">
        <f>Sci!Q$7</f>
        <v>0</v>
      </c>
      <c r="V1219" s="68"/>
      <c r="W1219" s="68"/>
      <c r="X1219" s="68"/>
      <c r="Y1219" s="68"/>
    </row>
    <row r="1220" spans="2:25" ht="27.9" customHeight="1" thickBot="1">
      <c r="B1220" s="360"/>
      <c r="C1220" s="362"/>
      <c r="D1220" s="40" t="s">
        <v>64</v>
      </c>
      <c r="E1220" s="81"/>
      <c r="F1220" s="50">
        <f>VLOOKUP(S1207,Sci!$B$8:$Q$77,3,0)</f>
        <v>0</v>
      </c>
      <c r="G1220" s="50">
        <f>VLOOKUP(S1207,Sci!$B$8:$Q$77,4,0)</f>
        <v>0</v>
      </c>
      <c r="H1220" s="50">
        <f>VLOOKUP(S1207,Sci!$B$8:$Q$77,5,0)</f>
        <v>0</v>
      </c>
      <c r="I1220" s="50">
        <f>VLOOKUP(S1207,Sci!$B$8:$Q$77,6,0)</f>
        <v>0</v>
      </c>
      <c r="J1220" s="50">
        <f>VLOOKUP(S1207,Sci!$B$8:$Q$77,7,0)</f>
        <v>0</v>
      </c>
      <c r="K1220" s="50">
        <f>VLOOKUP(S1207,Sci!$B$8:$Q$77,8,0)</f>
        <v>0</v>
      </c>
      <c r="L1220" s="50">
        <f>VLOOKUP(S1207,Sci!$B$8:$Q$77,9,0)</f>
        <v>0</v>
      </c>
      <c r="M1220" s="50">
        <f>VLOOKUP(S1207,Sci!$B$8:$Q$77,10,0)</f>
        <v>0</v>
      </c>
      <c r="N1220" s="50">
        <f>VLOOKUP(S1207,Sci!$B$8:$Q$77,11,0)</f>
        <v>0</v>
      </c>
      <c r="O1220" s="50">
        <f>VLOOKUP(S1207,Sci!$B$8:$Q$77,12,0)</f>
        <v>0</v>
      </c>
      <c r="P1220" s="50">
        <f>VLOOKUP(S1207,Sci!$B$8:$Q$77,13,0)</f>
        <v>0</v>
      </c>
      <c r="Q1220" s="50">
        <f>VLOOKUP(S1207,Sci!$B$8:$Q$77,14,0)</f>
        <v>0</v>
      </c>
      <c r="R1220" s="79">
        <f>VLOOKUP(S1207,Sci!$B$8:$Q$77,15,0)</f>
        <v>0</v>
      </c>
      <c r="S1220" s="50">
        <f>VLOOKUP(S1207,Sci!$B$8:$Q$77,16,0)</f>
        <v>0</v>
      </c>
      <c r="V1220" s="68"/>
      <c r="W1220" s="68"/>
      <c r="X1220" s="68"/>
      <c r="Y1220" s="68"/>
    </row>
    <row r="1221" spans="2:25" ht="27.9" customHeight="1">
      <c r="B1221" s="359">
        <v>6</v>
      </c>
      <c r="C1221" s="361" t="s">
        <v>7</v>
      </c>
      <c r="D1221" s="39" t="s">
        <v>63</v>
      </c>
      <c r="E1221" s="80"/>
      <c r="F1221" s="78">
        <f>Sco!D$7</f>
        <v>15</v>
      </c>
      <c r="G1221" s="78">
        <f>Sco!E$7</f>
        <v>15</v>
      </c>
      <c r="H1221" s="78">
        <f>Sco!F$7</f>
        <v>15</v>
      </c>
      <c r="I1221" s="78">
        <f>Sco!G$7</f>
        <v>0</v>
      </c>
      <c r="J1221" s="78">
        <f>Sco!H$7</f>
        <v>15</v>
      </c>
      <c r="K1221" s="78">
        <f>Sco!I$7</f>
        <v>10</v>
      </c>
      <c r="L1221" s="78">
        <f>Sco!J$7</f>
        <v>0</v>
      </c>
      <c r="M1221" s="78">
        <f>Sco!K$7</f>
        <v>70</v>
      </c>
      <c r="N1221" s="78">
        <f>Sco!L$7</f>
        <v>5</v>
      </c>
      <c r="O1221" s="78">
        <f>Sco!M$7</f>
        <v>5</v>
      </c>
      <c r="P1221" s="78">
        <f>Sco!N$7</f>
        <v>20</v>
      </c>
      <c r="Q1221" s="78">
        <f>Sco!O$7</f>
        <v>30</v>
      </c>
      <c r="R1221" s="78">
        <f>Sco!P$7</f>
        <v>100</v>
      </c>
      <c r="S1221" s="78">
        <f>Sco!Q$7</f>
        <v>0</v>
      </c>
      <c r="V1221" s="68"/>
      <c r="W1221" s="68"/>
      <c r="X1221" s="68"/>
      <c r="Y1221" s="68"/>
    </row>
    <row r="1222" spans="2:25" ht="27.9" customHeight="1" thickBot="1">
      <c r="B1222" s="360"/>
      <c r="C1222" s="362"/>
      <c r="D1222" s="40" t="s">
        <v>64</v>
      </c>
      <c r="E1222" s="81"/>
      <c r="F1222" s="50">
        <f>VLOOKUP(S1207,Sco!$B$8:$Q$77,3,0)</f>
        <v>0</v>
      </c>
      <c r="G1222" s="50">
        <f>VLOOKUP(S1207,Sco!$B$8:$Q$77,4,0)</f>
        <v>0</v>
      </c>
      <c r="H1222" s="50">
        <f>VLOOKUP(S1207,Sco!$B$8:$Q$77,5,0)</f>
        <v>0</v>
      </c>
      <c r="I1222" s="50">
        <f>VLOOKUP(S1207,Sco!$B$8:$Q$77,6,0)</f>
        <v>0</v>
      </c>
      <c r="J1222" s="50">
        <f>VLOOKUP(S1207,Sco!$B$8:$Q$77,7,0)</f>
        <v>0</v>
      </c>
      <c r="K1222" s="50">
        <f>VLOOKUP(S1207,Sco!$B$8:$Q$77,8,0)</f>
        <v>0</v>
      </c>
      <c r="L1222" s="50">
        <f>VLOOKUP(S1207,Sco!$B$8:$Q$77,9,0)</f>
        <v>0</v>
      </c>
      <c r="M1222" s="50">
        <f>VLOOKUP(S1207,Sco!$B$8:$Q$77,10,0)</f>
        <v>0</v>
      </c>
      <c r="N1222" s="50">
        <f>VLOOKUP(S1207,Sco!$B$8:$Q$77,11,0)</f>
        <v>0</v>
      </c>
      <c r="O1222" s="50">
        <f>VLOOKUP(S1207,Sco!$B$8:$Q$77,12,0)</f>
        <v>0</v>
      </c>
      <c r="P1222" s="50">
        <f>VLOOKUP(S1207,Sco!$B$8:$Q$77,13,0)</f>
        <v>0</v>
      </c>
      <c r="Q1222" s="50">
        <f>VLOOKUP(S1207,Sco!$B$8:$Q$77,14,0)</f>
        <v>0</v>
      </c>
      <c r="R1222" s="79">
        <f>VLOOKUP(S1207,Sco!$B$8:$Q$77,15,0)</f>
        <v>0</v>
      </c>
      <c r="S1222" s="50">
        <f>VLOOKUP(S1207,Sco!$B$8:$Q$77,16,0)</f>
        <v>0</v>
      </c>
      <c r="V1222" s="68"/>
      <c r="W1222" s="68"/>
      <c r="X1222" s="68"/>
      <c r="Y1222" s="68"/>
    </row>
    <row r="1223" spans="2:25" ht="27.9" customHeight="1">
      <c r="B1223" s="359">
        <v>7</v>
      </c>
      <c r="C1223" s="361" t="s">
        <v>8</v>
      </c>
      <c r="D1223" s="39" t="s">
        <v>63</v>
      </c>
      <c r="E1223" s="80"/>
      <c r="F1223" s="78">
        <f>Kala!D$7</f>
        <v>20</v>
      </c>
      <c r="G1223" s="78">
        <f>Kala!E$7</f>
        <v>40</v>
      </c>
      <c r="H1223" s="78">
        <f>Kala!F$7</f>
        <v>20</v>
      </c>
      <c r="I1223" s="78">
        <f>Kala!G$7</f>
        <v>0</v>
      </c>
      <c r="J1223" s="78">
        <f>Kala!H$7</f>
        <v>0</v>
      </c>
      <c r="K1223" s="78">
        <f>Kala!I$7</f>
        <v>20</v>
      </c>
      <c r="L1223" s="78">
        <f>Kala!J$7</f>
        <v>0</v>
      </c>
      <c r="M1223" s="78">
        <f>Kala!K$7</f>
        <v>100</v>
      </c>
      <c r="N1223" s="363"/>
      <c r="O1223" s="364"/>
      <c r="P1223" s="364"/>
      <c r="Q1223" s="365"/>
      <c r="R1223" s="82">
        <f t="shared" ref="R1223:R1228" si="43">M1223</f>
        <v>100</v>
      </c>
      <c r="S1223" s="83"/>
      <c r="V1223" s="68"/>
      <c r="W1223" s="68"/>
      <c r="X1223" s="68"/>
      <c r="Y1223" s="68"/>
    </row>
    <row r="1224" spans="2:25" ht="27.9" customHeight="1" thickBot="1">
      <c r="B1224" s="360"/>
      <c r="C1224" s="362"/>
      <c r="D1224" s="40" t="s">
        <v>64</v>
      </c>
      <c r="E1224" s="81"/>
      <c r="F1224" s="50">
        <f>VLOOKUP(S1207,Kala!$B$8:$Q$77,3,0)</f>
        <v>0</v>
      </c>
      <c r="G1224" s="50">
        <f>VLOOKUP(S1207,Kala!$B$8:$Q$77,4,0)</f>
        <v>0</v>
      </c>
      <c r="H1224" s="50">
        <f>VLOOKUP(S1207,Kala!$B$8:$Q$77,5,0)</f>
        <v>0</v>
      </c>
      <c r="I1224" s="50">
        <f>VLOOKUP(S1207,Kala!$B$8:$Q$77,6,0)</f>
        <v>0</v>
      </c>
      <c r="J1224" s="50">
        <f>VLOOKUP(S1207,Kala!$B$8:$Q$77,7,0)</f>
        <v>0</v>
      </c>
      <c r="K1224" s="50">
        <f>VLOOKUP(S1207,Kala!$B$8:$Q$77,8,0)</f>
        <v>0</v>
      </c>
      <c r="L1224" s="50">
        <f>VLOOKUP(S1207,Kala!$B$8:$Q$77,9,0)</f>
        <v>0</v>
      </c>
      <c r="M1224" s="50">
        <f>VLOOKUP(S1207,Kala!$B$8:$Q$77,10,0)</f>
        <v>0</v>
      </c>
      <c r="N1224" s="366"/>
      <c r="O1224" s="367"/>
      <c r="P1224" s="367"/>
      <c r="Q1224" s="368"/>
      <c r="R1224" s="84">
        <f t="shared" si="43"/>
        <v>0</v>
      </c>
      <c r="S1224" s="85" t="str">
        <f>IF(R1224&gt;=91,"अ१",IF(R1224&gt;=81,"अ२",IF(R1224&gt;=71,"ब१",IF(R1224&gt;=61,"ब२",IF(R1224&gt;=51,"क१",IF(R1224&gt;=41,"क२",IF(R1224&gt;=33,"ड",IF(R1224&gt;=21,"ई१",IF(R1224&gt;=1,"ई२","")))))))))</f>
        <v/>
      </c>
      <c r="V1224" s="68"/>
      <c r="W1224" s="68"/>
      <c r="X1224" s="68"/>
      <c r="Y1224" s="68"/>
    </row>
    <row r="1225" spans="2:25" ht="27.9" customHeight="1">
      <c r="B1225" s="359">
        <v>8</v>
      </c>
      <c r="C1225" s="361" t="s">
        <v>9</v>
      </c>
      <c r="D1225" s="39" t="s">
        <v>63</v>
      </c>
      <c r="E1225" s="80"/>
      <c r="F1225" s="78">
        <f>Karya!D$7</f>
        <v>20</v>
      </c>
      <c r="G1225" s="78">
        <f>Karya!E$7</f>
        <v>40</v>
      </c>
      <c r="H1225" s="78">
        <f>Karya!F$7</f>
        <v>20</v>
      </c>
      <c r="I1225" s="78">
        <f>Karya!G$7</f>
        <v>0</v>
      </c>
      <c r="J1225" s="78">
        <f>Karya!H$7</f>
        <v>0</v>
      </c>
      <c r="K1225" s="78">
        <f>Karya!I$7</f>
        <v>20</v>
      </c>
      <c r="L1225" s="78">
        <f>Karya!J$7</f>
        <v>0</v>
      </c>
      <c r="M1225" s="78">
        <f>Karya!K$7</f>
        <v>100</v>
      </c>
      <c r="N1225" s="363"/>
      <c r="O1225" s="364"/>
      <c r="P1225" s="364"/>
      <c r="Q1225" s="365"/>
      <c r="R1225" s="82">
        <f t="shared" si="43"/>
        <v>100</v>
      </c>
      <c r="S1225" s="83"/>
      <c r="V1225" s="68"/>
      <c r="W1225" s="68"/>
      <c r="X1225" s="68"/>
      <c r="Y1225" s="68"/>
    </row>
    <row r="1226" spans="2:25" ht="27.9" customHeight="1" thickBot="1">
      <c r="B1226" s="360"/>
      <c r="C1226" s="362"/>
      <c r="D1226" s="40" t="s">
        <v>64</v>
      </c>
      <c r="E1226" s="81"/>
      <c r="F1226" s="50">
        <f>VLOOKUP(S1207,Karya!$B$8:$Q$77,3,0)</f>
        <v>0</v>
      </c>
      <c r="G1226" s="50">
        <f>VLOOKUP(S1207,Karya!$B$8:$Q$77,4,0)</f>
        <v>0</v>
      </c>
      <c r="H1226" s="50">
        <f>VLOOKUP(S1207,Karya!$B$8:$Q$77,5,0)</f>
        <v>0</v>
      </c>
      <c r="I1226" s="50">
        <f>VLOOKUP(S1207,Karya!$B$8:$Q$77,6,0)</f>
        <v>0</v>
      </c>
      <c r="J1226" s="50">
        <f>VLOOKUP(S1207,Karya!$B$8:$Q$77,7,0)</f>
        <v>0</v>
      </c>
      <c r="K1226" s="50">
        <f>VLOOKUP(S1207,Karya!$B$8:$Q$77,8,0)</f>
        <v>0</v>
      </c>
      <c r="L1226" s="50">
        <f>VLOOKUP(S1207,Karya!$B$8:$Q$77,9,0)</f>
        <v>0</v>
      </c>
      <c r="M1226" s="50">
        <f>VLOOKUP(S1207,Karya!$B$8:$Q$77,10,0)</f>
        <v>0</v>
      </c>
      <c r="N1226" s="366"/>
      <c r="O1226" s="367"/>
      <c r="P1226" s="367"/>
      <c r="Q1226" s="368"/>
      <c r="R1226" s="84">
        <f t="shared" si="43"/>
        <v>0</v>
      </c>
      <c r="S1226" s="85" t="str">
        <f>IF(R1226&gt;=91,"अ१",IF(R1226&gt;=81,"अ२",IF(R1226&gt;=71,"ब१",IF(R1226&gt;=61,"ब२",IF(R1226&gt;=51,"क१",IF(R1226&gt;=41,"क२",IF(R1226&gt;=33,"ड",IF(R1226&gt;=21,"ई१",IF(R1226&gt;=1,"ई२","")))))))))</f>
        <v/>
      </c>
      <c r="V1226" s="68"/>
      <c r="W1226" s="68"/>
      <c r="X1226" s="68"/>
      <c r="Y1226" s="68"/>
    </row>
    <row r="1227" spans="2:25" ht="27.9" customHeight="1">
      <c r="B1227" s="359">
        <v>9</v>
      </c>
      <c r="C1227" s="361" t="s">
        <v>10</v>
      </c>
      <c r="D1227" s="39" t="s">
        <v>63</v>
      </c>
      <c r="E1227" s="80"/>
      <c r="F1227" s="78">
        <f>Shashi!D$7</f>
        <v>20</v>
      </c>
      <c r="G1227" s="78">
        <f>Shashi!E$7</f>
        <v>40</v>
      </c>
      <c r="H1227" s="78">
        <f>Shashi!F$7</f>
        <v>20</v>
      </c>
      <c r="I1227" s="78">
        <f>Shashi!G$7</f>
        <v>0</v>
      </c>
      <c r="J1227" s="78">
        <f>Shashi!H$7</f>
        <v>0</v>
      </c>
      <c r="K1227" s="78">
        <f>Shashi!I$7</f>
        <v>20</v>
      </c>
      <c r="L1227" s="78">
        <f>Shashi!J$7</f>
        <v>0</v>
      </c>
      <c r="M1227" s="78">
        <f>Shashi!K$7</f>
        <v>100</v>
      </c>
      <c r="N1227" s="363"/>
      <c r="O1227" s="364"/>
      <c r="P1227" s="364"/>
      <c r="Q1227" s="365"/>
      <c r="R1227" s="82">
        <f t="shared" si="43"/>
        <v>100</v>
      </c>
      <c r="S1227" s="83"/>
      <c r="V1227" s="68"/>
      <c r="W1227" s="68"/>
      <c r="X1227" s="68"/>
      <c r="Y1227" s="68"/>
    </row>
    <row r="1228" spans="2:25" ht="27.9" customHeight="1" thickBot="1">
      <c r="B1228" s="360"/>
      <c r="C1228" s="362"/>
      <c r="D1228" s="40" t="s">
        <v>64</v>
      </c>
      <c r="E1228" s="81"/>
      <c r="F1228" s="50">
        <f>VLOOKUP(S1207,Shashi!$B$8:$Q$77,3,0)</f>
        <v>0</v>
      </c>
      <c r="G1228" s="50">
        <f>VLOOKUP(S1207,Shashi!$B$8:$Q$77,4,0)</f>
        <v>0</v>
      </c>
      <c r="H1228" s="50">
        <f>VLOOKUP(S1207,Shashi!$B$8:$Q$77,5,0)</f>
        <v>0</v>
      </c>
      <c r="I1228" s="50">
        <f>VLOOKUP(S1207,Shashi!$B$8:$Q$77,6,0)</f>
        <v>0</v>
      </c>
      <c r="J1228" s="50">
        <f>VLOOKUP(S1207,Shashi!$B$8:$Q$77,7,0)</f>
        <v>0</v>
      </c>
      <c r="K1228" s="50">
        <f>VLOOKUP(S1207,Shashi!$B$8:$Q$77,8,0)</f>
        <v>0</v>
      </c>
      <c r="L1228" s="50">
        <f>VLOOKUP(S1207,Shashi!$B$8:$Q$77,9,0)</f>
        <v>0</v>
      </c>
      <c r="M1228" s="50">
        <f>VLOOKUP(S1207,Shashi!$B$8:$Q$77,10,0)</f>
        <v>0</v>
      </c>
      <c r="N1228" s="366"/>
      <c r="O1228" s="367"/>
      <c r="P1228" s="367"/>
      <c r="Q1228" s="368"/>
      <c r="R1228" s="84">
        <f t="shared" si="43"/>
        <v>0</v>
      </c>
      <c r="S1228" s="85" t="str">
        <f>IF(R1228&gt;=91,"अ१",IF(R1228&gt;=81,"अ२",IF(R1228&gt;=71,"ब१",IF(R1228&gt;=61,"ब२",IF(R1228&gt;=51,"क१",IF(R1228&gt;=41,"क२",IF(R1228&gt;=33,"ड",IF(R1228&gt;=21,"ई१",IF(R1228&gt;=1,"ई२","")))))))))</f>
        <v/>
      </c>
      <c r="V1228" s="68"/>
      <c r="W1228" s="68"/>
      <c r="X1228" s="68"/>
      <c r="Y1228" s="68"/>
    </row>
    <row r="1229" spans="2:25" ht="27.9" customHeight="1" thickBot="1">
      <c r="B1229" s="369"/>
      <c r="C1229" s="370"/>
      <c r="D1229" s="370"/>
      <c r="E1229" s="370"/>
      <c r="F1229" s="370"/>
      <c r="G1229" s="370"/>
      <c r="H1229" s="370"/>
      <c r="I1229" s="370"/>
      <c r="J1229" s="370"/>
      <c r="K1229" s="370"/>
      <c r="L1229" s="370"/>
      <c r="M1229" s="370"/>
      <c r="N1229" s="370"/>
      <c r="O1229" s="370"/>
      <c r="P1229" s="370"/>
      <c r="Q1229" s="370"/>
      <c r="R1229" s="370"/>
      <c r="S1229" s="371"/>
      <c r="V1229" s="68"/>
      <c r="W1229" s="68"/>
      <c r="X1229" s="68"/>
      <c r="Y1229" s="68"/>
    </row>
    <row r="1230" spans="2:25" ht="27.9" customHeight="1">
      <c r="B1230" s="41"/>
      <c r="C1230" s="42"/>
      <c r="D1230" s="43"/>
      <c r="N1230" s="45"/>
      <c r="O1230" s="45"/>
      <c r="P1230" s="45"/>
      <c r="Q1230" s="45"/>
      <c r="S1230" s="46"/>
      <c r="V1230" s="68"/>
      <c r="W1230" s="68"/>
      <c r="X1230" s="68"/>
      <c r="Y1230" s="68"/>
    </row>
    <row r="1231" spans="2:25" ht="27.9" customHeight="1">
      <c r="B1231" s="372" t="s">
        <v>66</v>
      </c>
      <c r="C1231" s="373"/>
      <c r="D1231" s="373"/>
      <c r="E1231" s="373"/>
      <c r="F1231" s="373"/>
      <c r="G1231" s="374" t="s">
        <v>67</v>
      </c>
      <c r="H1231" s="374"/>
      <c r="I1231" s="374"/>
      <c r="J1231" s="374"/>
      <c r="K1231" s="374"/>
      <c r="L1231" s="374"/>
      <c r="M1231" s="374"/>
      <c r="N1231" s="375" t="s">
        <v>68</v>
      </c>
      <c r="O1231" s="375"/>
      <c r="P1231" s="375"/>
      <c r="Q1231" s="375"/>
      <c r="R1231" s="375"/>
      <c r="S1231" s="376"/>
      <c r="V1231" s="68"/>
      <c r="W1231" s="68"/>
      <c r="X1231" s="68"/>
      <c r="Y1231" s="68"/>
    </row>
    <row r="1232" spans="2:25" ht="27.9" customHeight="1" thickBot="1">
      <c r="B1232" s="377" t="str">
        <f>students!$G$4</f>
        <v xml:space="preserve">श्री. सागर दत्तात्रय शिंदे </v>
      </c>
      <c r="C1232" s="378"/>
      <c r="D1232" s="378"/>
      <c r="E1232" s="378"/>
      <c r="F1232" s="378"/>
      <c r="G1232" s="379"/>
      <c r="H1232" s="379"/>
      <c r="I1232" s="379"/>
      <c r="J1232" s="379"/>
      <c r="K1232" s="379"/>
      <c r="L1232" s="379"/>
      <c r="M1232" s="379"/>
      <c r="N1232" s="380"/>
      <c r="O1232" s="380"/>
      <c r="P1232" s="380"/>
      <c r="Q1232" s="380"/>
      <c r="R1232" s="380"/>
      <c r="S1232" s="381"/>
      <c r="V1232" s="68"/>
      <c r="W1232" s="68"/>
      <c r="X1232" s="68"/>
      <c r="Y1232" s="68"/>
    </row>
    <row r="1233" spans="2:25" ht="26.25" customHeight="1">
      <c r="B1233" s="402" t="s">
        <v>718</v>
      </c>
      <c r="C1233" s="402"/>
      <c r="D1233" s="402"/>
      <c r="E1233" s="402"/>
      <c r="F1233" s="402"/>
      <c r="G1233" s="402"/>
      <c r="H1233" s="402"/>
      <c r="I1233" s="402"/>
      <c r="J1233" s="402"/>
      <c r="K1233" s="402"/>
      <c r="L1233" s="402"/>
      <c r="M1233" s="402"/>
      <c r="N1233" s="402"/>
      <c r="O1233" s="402"/>
      <c r="P1233" s="402"/>
      <c r="Q1233" s="402"/>
      <c r="R1233" s="402"/>
      <c r="S1233" s="402"/>
      <c r="V1233" s="68"/>
      <c r="W1233" s="68"/>
      <c r="X1233" s="68"/>
      <c r="Y1233" s="68"/>
    </row>
    <row r="1234" spans="2:25" ht="24.75" customHeight="1" thickBot="1">
      <c r="B1234" s="403" t="s">
        <v>52</v>
      </c>
      <c r="C1234" s="403"/>
      <c r="D1234" s="403"/>
      <c r="E1234" s="404">
        <f>VLOOKUP(S1235,students!$B$8:$D$57,3,0)</f>
        <v>0</v>
      </c>
      <c r="F1234" s="405"/>
      <c r="G1234" s="405"/>
      <c r="H1234" s="405"/>
      <c r="I1234" s="405"/>
      <c r="J1234" s="405"/>
      <c r="K1234" s="405"/>
      <c r="L1234" s="405"/>
      <c r="M1234" s="405"/>
      <c r="N1234" s="405"/>
      <c r="O1234" s="405"/>
      <c r="P1234" s="406" t="s">
        <v>28</v>
      </c>
      <c r="Q1234" s="406"/>
      <c r="R1234" s="406" t="str">
        <f>students!$M$2</f>
        <v>पहिली</v>
      </c>
      <c r="S1234" s="406"/>
      <c r="V1234" s="68"/>
      <c r="W1234" s="68"/>
      <c r="X1234" s="68"/>
      <c r="Y1234" s="68"/>
    </row>
    <row r="1235" spans="2:25" ht="19.5" customHeight="1" thickBot="1">
      <c r="B1235" s="407"/>
      <c r="C1235" s="407"/>
      <c r="D1235" s="408"/>
      <c r="E1235" s="408"/>
      <c r="F1235" s="47"/>
      <c r="G1235" s="47"/>
      <c r="H1235" s="409" t="s">
        <v>33</v>
      </c>
      <c r="I1235" s="409"/>
      <c r="J1235" s="409"/>
      <c r="K1235" s="409"/>
      <c r="L1235" s="409"/>
      <c r="M1235" s="405">
        <f>[3]students!Y1234</f>
        <v>0</v>
      </c>
      <c r="N1235" s="405"/>
      <c r="O1235" s="405"/>
      <c r="P1235" s="406" t="s">
        <v>53</v>
      </c>
      <c r="Q1235" s="406"/>
      <c r="R1235" s="406"/>
      <c r="S1235" s="77">
        <v>45</v>
      </c>
      <c r="V1235" s="68"/>
      <c r="W1235" s="68"/>
      <c r="X1235" s="68"/>
      <c r="Y1235" s="68"/>
    </row>
    <row r="1236" spans="2:25" ht="21" customHeight="1">
      <c r="B1236" s="382" t="s">
        <v>37</v>
      </c>
      <c r="C1236" s="361" t="s">
        <v>54</v>
      </c>
      <c r="D1236" s="361"/>
      <c r="E1236" s="385" t="s">
        <v>55</v>
      </c>
      <c r="F1236" s="386"/>
      <c r="G1236" s="386"/>
      <c r="H1236" s="386"/>
      <c r="I1236" s="386"/>
      <c r="J1236" s="386"/>
      <c r="K1236" s="386"/>
      <c r="L1236" s="386"/>
      <c r="M1236" s="387"/>
      <c r="N1236" s="388" t="s">
        <v>56</v>
      </c>
      <c r="O1236" s="389"/>
      <c r="P1236" s="389"/>
      <c r="Q1236" s="390"/>
      <c r="R1236" s="394" t="s">
        <v>69</v>
      </c>
      <c r="S1236" s="397" t="s">
        <v>57</v>
      </c>
      <c r="V1236" s="68"/>
      <c r="W1236" s="68"/>
      <c r="X1236" s="68"/>
      <c r="Y1236" s="68"/>
    </row>
    <row r="1237" spans="2:25" s="1" customFormat="1" ht="73.5" customHeight="1">
      <c r="B1237" s="383"/>
      <c r="C1237" s="384"/>
      <c r="D1237" s="384"/>
      <c r="E1237" s="48" t="s">
        <v>58</v>
      </c>
      <c r="F1237" s="48" t="s">
        <v>15</v>
      </c>
      <c r="G1237" s="48" t="s">
        <v>59</v>
      </c>
      <c r="H1237" s="48" t="s">
        <v>17</v>
      </c>
      <c r="I1237" s="48" t="s">
        <v>18</v>
      </c>
      <c r="J1237" s="48" t="s">
        <v>19</v>
      </c>
      <c r="K1237" s="48" t="s">
        <v>20</v>
      </c>
      <c r="L1237" s="48" t="s">
        <v>21</v>
      </c>
      <c r="M1237" s="49"/>
      <c r="N1237" s="391"/>
      <c r="O1237" s="392"/>
      <c r="P1237" s="392"/>
      <c r="Q1237" s="393"/>
      <c r="R1237" s="395"/>
      <c r="S1237" s="398"/>
      <c r="V1237" s="68"/>
      <c r="W1237" s="68"/>
      <c r="X1237" s="68"/>
      <c r="Y1237" s="68"/>
    </row>
    <row r="1238" spans="2:25" ht="27.9" customHeight="1" thickBot="1">
      <c r="B1238" s="5"/>
      <c r="C1238" s="400" t="s">
        <v>60</v>
      </c>
      <c r="D1238" s="401"/>
      <c r="E1238" s="51">
        <v>1</v>
      </c>
      <c r="F1238" s="51">
        <v>2</v>
      </c>
      <c r="G1238" s="51">
        <v>3</v>
      </c>
      <c r="H1238" s="51">
        <v>4</v>
      </c>
      <c r="I1238" s="51">
        <v>5</v>
      </c>
      <c r="J1238" s="51">
        <v>6</v>
      </c>
      <c r="K1238" s="51">
        <v>7</v>
      </c>
      <c r="L1238" s="51">
        <v>8</v>
      </c>
      <c r="M1238" s="50" t="s">
        <v>22</v>
      </c>
      <c r="N1238" s="50" t="s">
        <v>23</v>
      </c>
      <c r="O1238" s="50" t="s">
        <v>61</v>
      </c>
      <c r="P1238" s="50" t="s">
        <v>25</v>
      </c>
      <c r="Q1238" s="50" t="s">
        <v>62</v>
      </c>
      <c r="R1238" s="396"/>
      <c r="S1238" s="399"/>
      <c r="V1238" s="68"/>
      <c r="W1238" s="68"/>
      <c r="X1238" s="68"/>
      <c r="Y1238" s="68"/>
    </row>
    <row r="1239" spans="2:25" ht="27.9" customHeight="1">
      <c r="B1239" s="359">
        <v>1</v>
      </c>
      <c r="C1239" s="361" t="s">
        <v>2</v>
      </c>
      <c r="D1239" s="39" t="s">
        <v>63</v>
      </c>
      <c r="E1239" s="80"/>
      <c r="F1239" s="78">
        <f>Marathi!D$7</f>
        <v>15</v>
      </c>
      <c r="G1239" s="78">
        <f>Marathi!E$7</f>
        <v>15</v>
      </c>
      <c r="H1239" s="78">
        <f>Marathi!F$7</f>
        <v>15</v>
      </c>
      <c r="I1239" s="78">
        <f>Marathi!G$7</f>
        <v>0</v>
      </c>
      <c r="J1239" s="78">
        <f>Marathi!H$7</f>
        <v>15</v>
      </c>
      <c r="K1239" s="78">
        <f>Marathi!I$7</f>
        <v>10</v>
      </c>
      <c r="L1239" s="78">
        <f>Marathi!J$7</f>
        <v>0</v>
      </c>
      <c r="M1239" s="78">
        <f>Marathi!K$7</f>
        <v>70</v>
      </c>
      <c r="N1239" s="78">
        <f>Marathi!L$7</f>
        <v>5</v>
      </c>
      <c r="O1239" s="78">
        <f>Marathi!M$7</f>
        <v>5</v>
      </c>
      <c r="P1239" s="78">
        <f>Marathi!N$7</f>
        <v>20</v>
      </c>
      <c r="Q1239" s="78">
        <f>Marathi!O$7</f>
        <v>30</v>
      </c>
      <c r="R1239" s="78">
        <f>Marathi!P$7</f>
        <v>100</v>
      </c>
      <c r="S1239" s="78">
        <f>Marathi!Q$7</f>
        <v>0</v>
      </c>
      <c r="V1239" s="68"/>
      <c r="W1239" s="68"/>
      <c r="X1239" s="68"/>
      <c r="Y1239" s="68"/>
    </row>
    <row r="1240" spans="2:25" ht="27.9" customHeight="1" thickBot="1">
      <c r="B1240" s="360"/>
      <c r="C1240" s="362"/>
      <c r="D1240" s="40" t="s">
        <v>64</v>
      </c>
      <c r="E1240" s="81"/>
      <c r="F1240" s="50">
        <f>VLOOKUP(S1235,Marathi!$B$8:$Q$77,3,0)</f>
        <v>0</v>
      </c>
      <c r="G1240" s="50">
        <f>VLOOKUP(S1235,Marathi!$B$8:$Q$77,4,0)</f>
        <v>0</v>
      </c>
      <c r="H1240" s="50">
        <f>VLOOKUP(S1235,Marathi!$B$8:$Q$77,5,0)</f>
        <v>0</v>
      </c>
      <c r="I1240" s="50">
        <f>VLOOKUP(S1235,Marathi!$B$8:$Q$77,6,0)</f>
        <v>0</v>
      </c>
      <c r="J1240" s="50">
        <f>VLOOKUP(S1235,Marathi!$B$8:$Q$77,7,0)</f>
        <v>0</v>
      </c>
      <c r="K1240" s="50">
        <f>VLOOKUP(S1235,Marathi!$B$8:$Q$77,8,0)</f>
        <v>0</v>
      </c>
      <c r="L1240" s="50">
        <f>VLOOKUP(S1235,Marathi!$B$8:$Q$77,9,0)</f>
        <v>0</v>
      </c>
      <c r="M1240" s="50">
        <f>VLOOKUP(S1235,Marathi!$B$8:$Q$77,10,0)</f>
        <v>0</v>
      </c>
      <c r="N1240" s="50">
        <f>VLOOKUP(S1235,Marathi!$B$8:$Q$77,11,0)</f>
        <v>0</v>
      </c>
      <c r="O1240" s="50">
        <f>VLOOKUP(S1235,Marathi!$B$8:$Q$77,12,0)</f>
        <v>0</v>
      </c>
      <c r="P1240" s="50">
        <f>VLOOKUP(S1235,Marathi!$B$8:$Q$77,13,0)</f>
        <v>0</v>
      </c>
      <c r="Q1240" s="50">
        <f>VLOOKUP(S1235,Marathi!$B$8:$Q$77,14,0)</f>
        <v>0</v>
      </c>
      <c r="R1240" s="79">
        <f>VLOOKUP(S1235,Marathi!$B$8:$Q$77,15,0)</f>
        <v>0</v>
      </c>
      <c r="S1240" s="79">
        <f>VLOOKUP(S1235,Marathi!$B$8:$Q$77,16,0)</f>
        <v>0</v>
      </c>
      <c r="V1240" s="68"/>
      <c r="W1240" s="68"/>
      <c r="X1240" s="68"/>
      <c r="Y1240" s="68"/>
    </row>
    <row r="1241" spans="2:25" ht="27.9" customHeight="1">
      <c r="B1241" s="359">
        <v>2</v>
      </c>
      <c r="C1241" s="361" t="s">
        <v>3</v>
      </c>
      <c r="D1241" s="39" t="s">
        <v>63</v>
      </c>
      <c r="E1241" s="80"/>
      <c r="F1241" s="78">
        <f>Hindi!D$7</f>
        <v>15</v>
      </c>
      <c r="G1241" s="78">
        <f>Hindi!E$7</f>
        <v>15</v>
      </c>
      <c r="H1241" s="78">
        <f>Hindi!F$7</f>
        <v>15</v>
      </c>
      <c r="I1241" s="78">
        <f>Hindi!G$7</f>
        <v>0</v>
      </c>
      <c r="J1241" s="78">
        <f>Hindi!H$7</f>
        <v>15</v>
      </c>
      <c r="K1241" s="78">
        <f>Hindi!I$7</f>
        <v>10</v>
      </c>
      <c r="L1241" s="78">
        <f>Hindi!J$7</f>
        <v>0</v>
      </c>
      <c r="M1241" s="78">
        <f>Hindi!K$7</f>
        <v>70</v>
      </c>
      <c r="N1241" s="78">
        <f>Hindi!L$7</f>
        <v>5</v>
      </c>
      <c r="O1241" s="78">
        <f>Hindi!M$7</f>
        <v>5</v>
      </c>
      <c r="P1241" s="78">
        <f>Hindi!N$7</f>
        <v>20</v>
      </c>
      <c r="Q1241" s="78">
        <f>Hindi!O$7</f>
        <v>30</v>
      </c>
      <c r="R1241" s="78">
        <f>Hindi!P$7</f>
        <v>100</v>
      </c>
      <c r="S1241" s="78">
        <f>Hindi!Q$7</f>
        <v>0</v>
      </c>
    </row>
    <row r="1242" spans="2:25" ht="27.9" customHeight="1" thickBot="1">
      <c r="B1242" s="360"/>
      <c r="C1242" s="362"/>
      <c r="D1242" s="40" t="s">
        <v>64</v>
      </c>
      <c r="E1242" s="81"/>
      <c r="F1242" s="50">
        <f>VLOOKUP(S1235,Hindi!$B$8:$Q$77,3,0)</f>
        <v>0</v>
      </c>
      <c r="G1242" s="50">
        <f>VLOOKUP(S1235,Hindi!$B$8:$Q$77,4,0)</f>
        <v>0</v>
      </c>
      <c r="H1242" s="50">
        <f>VLOOKUP(S1235,Hindi!$B$8:$Q$77,5,0)</f>
        <v>0</v>
      </c>
      <c r="I1242" s="50">
        <f>VLOOKUP(S1235,Hindi!$B$8:$Q$77,6,0)</f>
        <v>0</v>
      </c>
      <c r="J1242" s="50">
        <f>VLOOKUP(S1235,Hindi!$B$8:$Q$77,7,0)</f>
        <v>0</v>
      </c>
      <c r="K1242" s="50">
        <f>VLOOKUP(S1235,Hindi!$B$8:$Q$77,8,0)</f>
        <v>0</v>
      </c>
      <c r="L1242" s="50">
        <f>VLOOKUP(S1235,Hindi!$B$8:$Q$77,9,0)</f>
        <v>0</v>
      </c>
      <c r="M1242" s="50">
        <f>VLOOKUP(S1235,Hindi!$B$8:$Q$77,10,0)</f>
        <v>0</v>
      </c>
      <c r="N1242" s="50">
        <f>VLOOKUP(S1235,Hindi!$B$8:$Q$77,11,0)</f>
        <v>0</v>
      </c>
      <c r="O1242" s="50">
        <f>VLOOKUP(S1235,Hindi!$B$8:$Q$77,12,0)</f>
        <v>0</v>
      </c>
      <c r="P1242" s="50">
        <f>VLOOKUP(S1235,Hindi!$B$8:$Q$77,13,0)</f>
        <v>0</v>
      </c>
      <c r="Q1242" s="50">
        <f>VLOOKUP(S1235,Hindi!$B$8:$Q$77,14,0)</f>
        <v>0</v>
      </c>
      <c r="R1242" s="79">
        <f>VLOOKUP(S1235,Hindi!$B$8:$Q$77,15,0)</f>
        <v>0</v>
      </c>
      <c r="S1242" s="50">
        <f>VLOOKUP(S1235,Hindi!$B$8:$Q$77,16,0)</f>
        <v>0</v>
      </c>
    </row>
    <row r="1243" spans="2:25" ht="27.9" customHeight="1">
      <c r="B1243" s="359">
        <v>3</v>
      </c>
      <c r="C1243" s="361" t="s">
        <v>4</v>
      </c>
      <c r="D1243" s="39" t="s">
        <v>63</v>
      </c>
      <c r="E1243" s="80"/>
      <c r="F1243" s="78">
        <f>English!D$7</f>
        <v>15</v>
      </c>
      <c r="G1243" s="78">
        <f>English!E$7</f>
        <v>15</v>
      </c>
      <c r="H1243" s="78">
        <f>English!F$7</f>
        <v>15</v>
      </c>
      <c r="I1243" s="78">
        <f>English!G$7</f>
        <v>0</v>
      </c>
      <c r="J1243" s="78">
        <f>English!H$7</f>
        <v>15</v>
      </c>
      <c r="K1243" s="78">
        <f>English!I$7</f>
        <v>10</v>
      </c>
      <c r="L1243" s="78">
        <f>English!J$7</f>
        <v>0</v>
      </c>
      <c r="M1243" s="78">
        <f>English!K$7</f>
        <v>70</v>
      </c>
      <c r="N1243" s="78">
        <f>English!L$7</f>
        <v>5</v>
      </c>
      <c r="O1243" s="78">
        <f>English!M$7</f>
        <v>5</v>
      </c>
      <c r="P1243" s="78">
        <f>English!N$7</f>
        <v>20</v>
      </c>
      <c r="Q1243" s="78">
        <f>English!O$7</f>
        <v>30</v>
      </c>
      <c r="R1243" s="78">
        <f>English!P$7</f>
        <v>100</v>
      </c>
      <c r="S1243" s="78">
        <f>English!Q$7</f>
        <v>0</v>
      </c>
    </row>
    <row r="1244" spans="2:25" ht="27.9" customHeight="1" thickBot="1">
      <c r="B1244" s="360"/>
      <c r="C1244" s="362"/>
      <c r="D1244" s="40" t="s">
        <v>64</v>
      </c>
      <c r="E1244" s="81"/>
      <c r="F1244" s="50">
        <f>VLOOKUP(S1235,English!$B$8:$Q$77,3,0)</f>
        <v>0</v>
      </c>
      <c r="G1244" s="50">
        <f>VLOOKUP(S1235,English!$B$8:$Q$77,4,0)</f>
        <v>0</v>
      </c>
      <c r="H1244" s="50">
        <f>VLOOKUP(S1235,English!$B$8:$Q$77,5,0)</f>
        <v>0</v>
      </c>
      <c r="I1244" s="50">
        <f>VLOOKUP(S1235,English!$B$8:$Q$77,6,0)</f>
        <v>0</v>
      </c>
      <c r="J1244" s="50">
        <f>VLOOKUP(S1235,English!$B$8:$Q$77,7,0)</f>
        <v>0</v>
      </c>
      <c r="K1244" s="50">
        <f>VLOOKUP(S1235,English!$B$8:$Q$77,8,0)</f>
        <v>0</v>
      </c>
      <c r="L1244" s="50">
        <f>VLOOKUP(S1235,English!$B$8:$Q$77,9,0)</f>
        <v>0</v>
      </c>
      <c r="M1244" s="50">
        <f>VLOOKUP(S1235,English!$B$8:$Q$77,10,0)</f>
        <v>0</v>
      </c>
      <c r="N1244" s="50">
        <f>VLOOKUP(S1235,English!$B$8:$Q$77,11,0)</f>
        <v>0</v>
      </c>
      <c r="O1244" s="50">
        <f>VLOOKUP(S1235,English!$B$8:$Q$77,12,0)</f>
        <v>0</v>
      </c>
      <c r="P1244" s="50">
        <f>VLOOKUP(S1235,English!$B$8:$Q$77,13,0)</f>
        <v>0</v>
      </c>
      <c r="Q1244" s="50">
        <f>VLOOKUP(S1235,English!$B$8:$Q$77,14,0)</f>
        <v>0</v>
      </c>
      <c r="R1244" s="79">
        <f>VLOOKUP(S1235,English!$B$8:$Q$77,15,0)</f>
        <v>0</v>
      </c>
      <c r="S1244" s="50">
        <f>VLOOKUP(S1235,English!$B$8:$Q$77,16,0)</f>
        <v>0</v>
      </c>
    </row>
    <row r="1245" spans="2:25" ht="27.9" customHeight="1">
      <c r="B1245" s="359">
        <v>4</v>
      </c>
      <c r="C1245" s="361" t="s">
        <v>5</v>
      </c>
      <c r="D1245" s="39" t="s">
        <v>63</v>
      </c>
      <c r="E1245" s="80"/>
      <c r="F1245" s="78">
        <f>Maths!D$7</f>
        <v>15</v>
      </c>
      <c r="G1245" s="78">
        <f>Maths!E$7</f>
        <v>15</v>
      </c>
      <c r="H1245" s="78">
        <f>Maths!F$7</f>
        <v>15</v>
      </c>
      <c r="I1245" s="78">
        <f>Maths!G$7</f>
        <v>0</v>
      </c>
      <c r="J1245" s="78">
        <f>Maths!H$7</f>
        <v>15</v>
      </c>
      <c r="K1245" s="78">
        <f>Maths!I$7</f>
        <v>10</v>
      </c>
      <c r="L1245" s="78">
        <f>Maths!J$7</f>
        <v>0</v>
      </c>
      <c r="M1245" s="78">
        <f>Maths!K$7</f>
        <v>70</v>
      </c>
      <c r="N1245" s="78">
        <f>Maths!L$7</f>
        <v>5</v>
      </c>
      <c r="O1245" s="78">
        <f>Maths!M$7</f>
        <v>5</v>
      </c>
      <c r="P1245" s="78">
        <f>Maths!N$7</f>
        <v>20</v>
      </c>
      <c r="Q1245" s="78">
        <f>Maths!O$7</f>
        <v>30</v>
      </c>
      <c r="R1245" s="78">
        <f>Maths!P$7</f>
        <v>100</v>
      </c>
      <c r="S1245" s="78">
        <f>Maths!Q$7</f>
        <v>0</v>
      </c>
    </row>
    <row r="1246" spans="2:25" ht="27.9" customHeight="1" thickBot="1">
      <c r="B1246" s="360"/>
      <c r="C1246" s="362"/>
      <c r="D1246" s="40" t="s">
        <v>64</v>
      </c>
      <c r="E1246" s="81"/>
      <c r="F1246" s="50">
        <f>VLOOKUP(S1235,Maths!$B$8:$Q$77,3,0)</f>
        <v>0</v>
      </c>
      <c r="G1246" s="50">
        <f>VLOOKUP(S1235,Maths!$B$8:$Q$77,4,0)</f>
        <v>0</v>
      </c>
      <c r="H1246" s="50">
        <f>VLOOKUP(S1235,Maths!$B$8:$Q$77,5,0)</f>
        <v>0</v>
      </c>
      <c r="I1246" s="50">
        <f>VLOOKUP(S1235,Maths!$B$8:$Q$77,6,0)</f>
        <v>0</v>
      </c>
      <c r="J1246" s="50">
        <f>VLOOKUP(S1235,Maths!$B$8:$Q$77,7,0)</f>
        <v>0</v>
      </c>
      <c r="K1246" s="50">
        <f>VLOOKUP(S1235,Maths!$B$8:$Q$77,8,0)</f>
        <v>0</v>
      </c>
      <c r="L1246" s="50">
        <f>VLOOKUP(S1235,Maths!$B$8:$Q$77,9,0)</f>
        <v>0</v>
      </c>
      <c r="M1246" s="50">
        <f>VLOOKUP(S1235,Maths!$B$8:$Q$77,10,0)</f>
        <v>0</v>
      </c>
      <c r="N1246" s="50">
        <f>VLOOKUP(S1235,Maths!$B$8:$Q$77,11,0)</f>
        <v>0</v>
      </c>
      <c r="O1246" s="50">
        <f>VLOOKUP(S1235,Maths!$B$8:$Q$77,12,0)</f>
        <v>0</v>
      </c>
      <c r="P1246" s="50">
        <f>VLOOKUP(S1235,Maths!$B$8:$Q$77,13,0)</f>
        <v>0</v>
      </c>
      <c r="Q1246" s="50">
        <f>VLOOKUP(S1235,Maths!$B$8:$Q$77,14,0)</f>
        <v>0</v>
      </c>
      <c r="R1246" s="79">
        <f>VLOOKUP(S1235,Maths!$B$8:$Q$77,15,0)</f>
        <v>0</v>
      </c>
      <c r="S1246" s="50">
        <f>VLOOKUP(S1235,Maths!$B$8:$Q$77,16,0)</f>
        <v>0</v>
      </c>
    </row>
    <row r="1247" spans="2:25" ht="27.9" customHeight="1">
      <c r="B1247" s="359">
        <v>5</v>
      </c>
      <c r="C1247" s="361" t="s">
        <v>6</v>
      </c>
      <c r="D1247" s="39" t="s">
        <v>63</v>
      </c>
      <c r="E1247" s="80"/>
      <c r="F1247" s="78">
        <f>Sci!D$7</f>
        <v>15</v>
      </c>
      <c r="G1247" s="78">
        <f>Sci!E$7</f>
        <v>15</v>
      </c>
      <c r="H1247" s="78">
        <f>Sci!F$7</f>
        <v>15</v>
      </c>
      <c r="I1247" s="78">
        <f>Sci!G$7</f>
        <v>0</v>
      </c>
      <c r="J1247" s="78">
        <f>Sci!H$7</f>
        <v>15</v>
      </c>
      <c r="K1247" s="78">
        <f>Sci!I$7</f>
        <v>10</v>
      </c>
      <c r="L1247" s="78">
        <f>Sci!J$7</f>
        <v>0</v>
      </c>
      <c r="M1247" s="78">
        <f>Sci!K$7</f>
        <v>70</v>
      </c>
      <c r="N1247" s="78">
        <f>Sci!L$7</f>
        <v>5</v>
      </c>
      <c r="O1247" s="78">
        <f>Sci!M$7</f>
        <v>5</v>
      </c>
      <c r="P1247" s="78">
        <f>Sci!N$7</f>
        <v>20</v>
      </c>
      <c r="Q1247" s="78">
        <f>Sci!O$7</f>
        <v>30</v>
      </c>
      <c r="R1247" s="78">
        <f>Sci!P$7</f>
        <v>100</v>
      </c>
      <c r="S1247" s="78">
        <f>Sci!Q$7</f>
        <v>0</v>
      </c>
      <c r="V1247" s="68"/>
      <c r="W1247" s="68"/>
      <c r="X1247" s="68"/>
      <c r="Y1247" s="68"/>
    </row>
    <row r="1248" spans="2:25" ht="27.9" customHeight="1" thickBot="1">
      <c r="B1248" s="360"/>
      <c r="C1248" s="362"/>
      <c r="D1248" s="40" t="s">
        <v>64</v>
      </c>
      <c r="E1248" s="81"/>
      <c r="F1248" s="50">
        <f>VLOOKUP(S1235,Sci!$B$8:$Q$77,3,0)</f>
        <v>0</v>
      </c>
      <c r="G1248" s="50">
        <f>VLOOKUP(S1235,Sci!$B$8:$Q$77,4,0)</f>
        <v>0</v>
      </c>
      <c r="H1248" s="50">
        <f>VLOOKUP(S1235,Sci!$B$8:$Q$77,5,0)</f>
        <v>0</v>
      </c>
      <c r="I1248" s="50">
        <f>VLOOKUP(S1235,Sci!$B$8:$Q$77,6,0)</f>
        <v>0</v>
      </c>
      <c r="J1248" s="50">
        <f>VLOOKUP(S1235,Sci!$B$8:$Q$77,7,0)</f>
        <v>0</v>
      </c>
      <c r="K1248" s="50">
        <f>VLOOKUP(S1235,Sci!$B$8:$Q$77,8,0)</f>
        <v>0</v>
      </c>
      <c r="L1248" s="50">
        <f>VLOOKUP(S1235,Sci!$B$8:$Q$77,9,0)</f>
        <v>0</v>
      </c>
      <c r="M1248" s="50">
        <f>VLOOKUP(S1235,Sci!$B$8:$Q$77,10,0)</f>
        <v>0</v>
      </c>
      <c r="N1248" s="50">
        <f>VLOOKUP(S1235,Sci!$B$8:$Q$77,11,0)</f>
        <v>0</v>
      </c>
      <c r="O1248" s="50">
        <f>VLOOKUP(S1235,Sci!$B$8:$Q$77,12,0)</f>
        <v>0</v>
      </c>
      <c r="P1248" s="50">
        <f>VLOOKUP(S1235,Sci!$B$8:$Q$77,13,0)</f>
        <v>0</v>
      </c>
      <c r="Q1248" s="50">
        <f>VLOOKUP(S1235,Sci!$B$8:$Q$77,14,0)</f>
        <v>0</v>
      </c>
      <c r="R1248" s="79">
        <f>VLOOKUP(S1235,Sci!$B$8:$Q$77,15,0)</f>
        <v>0</v>
      </c>
      <c r="S1248" s="50">
        <f>VLOOKUP(S1235,Sci!$B$8:$Q$77,16,0)</f>
        <v>0</v>
      </c>
      <c r="V1248" s="68"/>
      <c r="W1248" s="68"/>
      <c r="X1248" s="68"/>
      <c r="Y1248" s="68"/>
    </row>
    <row r="1249" spans="2:25" ht="27.9" customHeight="1">
      <c r="B1249" s="359">
        <v>6</v>
      </c>
      <c r="C1249" s="361" t="s">
        <v>7</v>
      </c>
      <c r="D1249" s="39" t="s">
        <v>63</v>
      </c>
      <c r="E1249" s="80"/>
      <c r="F1249" s="78">
        <f>Sco!D$7</f>
        <v>15</v>
      </c>
      <c r="G1249" s="78">
        <f>Sco!E$7</f>
        <v>15</v>
      </c>
      <c r="H1249" s="78">
        <f>Sco!F$7</f>
        <v>15</v>
      </c>
      <c r="I1249" s="78">
        <f>Sco!G$7</f>
        <v>0</v>
      </c>
      <c r="J1249" s="78">
        <f>Sco!H$7</f>
        <v>15</v>
      </c>
      <c r="K1249" s="78">
        <f>Sco!I$7</f>
        <v>10</v>
      </c>
      <c r="L1249" s="78">
        <f>Sco!J$7</f>
        <v>0</v>
      </c>
      <c r="M1249" s="78">
        <f>Sco!K$7</f>
        <v>70</v>
      </c>
      <c r="N1249" s="78">
        <f>Sco!L$7</f>
        <v>5</v>
      </c>
      <c r="O1249" s="78">
        <f>Sco!M$7</f>
        <v>5</v>
      </c>
      <c r="P1249" s="78">
        <f>Sco!N$7</f>
        <v>20</v>
      </c>
      <c r="Q1249" s="78">
        <f>Sco!O$7</f>
        <v>30</v>
      </c>
      <c r="R1249" s="78">
        <f>Sco!P$7</f>
        <v>100</v>
      </c>
      <c r="S1249" s="78">
        <f>Sco!Q$7</f>
        <v>0</v>
      </c>
      <c r="V1249" s="68"/>
      <c r="W1249" s="68"/>
      <c r="X1249" s="68"/>
      <c r="Y1249" s="68"/>
    </row>
    <row r="1250" spans="2:25" ht="27.9" customHeight="1" thickBot="1">
      <c r="B1250" s="360"/>
      <c r="C1250" s="362"/>
      <c r="D1250" s="40" t="s">
        <v>64</v>
      </c>
      <c r="E1250" s="81"/>
      <c r="F1250" s="50">
        <f>VLOOKUP(S1235,Sco!$B$8:$Q$77,3,0)</f>
        <v>0</v>
      </c>
      <c r="G1250" s="50">
        <f>VLOOKUP(S1235,Sco!$B$8:$Q$77,4,0)</f>
        <v>0</v>
      </c>
      <c r="H1250" s="50">
        <f>VLOOKUP(S1235,Sco!$B$8:$Q$77,5,0)</f>
        <v>0</v>
      </c>
      <c r="I1250" s="50">
        <f>VLOOKUP(S1235,Sco!$B$8:$Q$77,6,0)</f>
        <v>0</v>
      </c>
      <c r="J1250" s="50">
        <f>VLOOKUP(S1235,Sco!$B$8:$Q$77,7,0)</f>
        <v>0</v>
      </c>
      <c r="K1250" s="50">
        <f>VLOOKUP(S1235,Sco!$B$8:$Q$77,8,0)</f>
        <v>0</v>
      </c>
      <c r="L1250" s="50">
        <f>VLOOKUP(S1235,Sco!$B$8:$Q$77,9,0)</f>
        <v>0</v>
      </c>
      <c r="M1250" s="50">
        <f>VLOOKUP(S1235,Sco!$B$8:$Q$77,10,0)</f>
        <v>0</v>
      </c>
      <c r="N1250" s="50">
        <f>VLOOKUP(S1235,Sco!$B$8:$Q$77,11,0)</f>
        <v>0</v>
      </c>
      <c r="O1250" s="50">
        <f>VLOOKUP(S1235,Sco!$B$8:$Q$77,12,0)</f>
        <v>0</v>
      </c>
      <c r="P1250" s="50">
        <f>VLOOKUP(S1235,Sco!$B$8:$Q$77,13,0)</f>
        <v>0</v>
      </c>
      <c r="Q1250" s="50">
        <f>VLOOKUP(S1235,Sco!$B$8:$Q$77,14,0)</f>
        <v>0</v>
      </c>
      <c r="R1250" s="79">
        <f>VLOOKUP(S1235,Sco!$B$8:$Q$77,15,0)</f>
        <v>0</v>
      </c>
      <c r="S1250" s="50">
        <f>VLOOKUP(S1235,Sco!$B$8:$Q$77,16,0)</f>
        <v>0</v>
      </c>
      <c r="V1250" s="68"/>
      <c r="W1250" s="68"/>
      <c r="X1250" s="68"/>
      <c r="Y1250" s="68"/>
    </row>
    <row r="1251" spans="2:25" ht="27.9" customHeight="1">
      <c r="B1251" s="359">
        <v>7</v>
      </c>
      <c r="C1251" s="361" t="s">
        <v>8</v>
      </c>
      <c r="D1251" s="39" t="s">
        <v>63</v>
      </c>
      <c r="E1251" s="80"/>
      <c r="F1251" s="78">
        <f>Kala!D$7</f>
        <v>20</v>
      </c>
      <c r="G1251" s="78">
        <f>Kala!E$7</f>
        <v>40</v>
      </c>
      <c r="H1251" s="78">
        <f>Kala!F$7</f>
        <v>20</v>
      </c>
      <c r="I1251" s="78">
        <f>Kala!G$7</f>
        <v>0</v>
      </c>
      <c r="J1251" s="78">
        <f>Kala!H$7</f>
        <v>0</v>
      </c>
      <c r="K1251" s="78">
        <f>Kala!I$7</f>
        <v>20</v>
      </c>
      <c r="L1251" s="78">
        <f>Kala!J$7</f>
        <v>0</v>
      </c>
      <c r="M1251" s="78">
        <f>Kala!K$7</f>
        <v>100</v>
      </c>
      <c r="N1251" s="363"/>
      <c r="O1251" s="364"/>
      <c r="P1251" s="364"/>
      <c r="Q1251" s="365"/>
      <c r="R1251" s="82">
        <f t="shared" ref="R1251:R1256" si="44">M1251</f>
        <v>100</v>
      </c>
      <c r="S1251" s="83"/>
      <c r="V1251" s="68"/>
      <c r="W1251" s="68"/>
      <c r="X1251" s="68"/>
      <c r="Y1251" s="68"/>
    </row>
    <row r="1252" spans="2:25" ht="27.9" customHeight="1" thickBot="1">
      <c r="B1252" s="360"/>
      <c r="C1252" s="362"/>
      <c r="D1252" s="40" t="s">
        <v>64</v>
      </c>
      <c r="E1252" s="81"/>
      <c r="F1252" s="50">
        <f>VLOOKUP(S1235,Kala!$B$8:$Q$77,3,0)</f>
        <v>0</v>
      </c>
      <c r="G1252" s="50">
        <f>VLOOKUP(S1235,Kala!$B$8:$Q$77,4,0)</f>
        <v>0</v>
      </c>
      <c r="H1252" s="50">
        <f>VLOOKUP(S1235,Kala!$B$8:$Q$77,5,0)</f>
        <v>0</v>
      </c>
      <c r="I1252" s="50">
        <f>VLOOKUP(S1235,Kala!$B$8:$Q$77,6,0)</f>
        <v>0</v>
      </c>
      <c r="J1252" s="50">
        <f>VLOOKUP(S1235,Kala!$B$8:$Q$77,7,0)</f>
        <v>0</v>
      </c>
      <c r="K1252" s="50">
        <f>VLOOKUP(S1235,Kala!$B$8:$Q$77,8,0)</f>
        <v>0</v>
      </c>
      <c r="L1252" s="50">
        <f>VLOOKUP(S1235,Kala!$B$8:$Q$77,9,0)</f>
        <v>0</v>
      </c>
      <c r="M1252" s="50">
        <f>VLOOKUP(S1235,Kala!$B$8:$Q$77,10,0)</f>
        <v>0</v>
      </c>
      <c r="N1252" s="366"/>
      <c r="O1252" s="367"/>
      <c r="P1252" s="367"/>
      <c r="Q1252" s="368"/>
      <c r="R1252" s="84">
        <f t="shared" si="44"/>
        <v>0</v>
      </c>
      <c r="S1252" s="85" t="str">
        <f>IF(R1252&gt;=91,"अ१",IF(R1252&gt;=81,"अ२",IF(R1252&gt;=71,"ब१",IF(R1252&gt;=61,"ब२",IF(R1252&gt;=51,"क१",IF(R1252&gt;=41,"क२",IF(R1252&gt;=33,"ड",IF(R1252&gt;=21,"ई१",IF(R1252&gt;=1,"ई२","")))))))))</f>
        <v/>
      </c>
      <c r="V1252" s="68"/>
      <c r="W1252" s="68"/>
      <c r="X1252" s="68"/>
      <c r="Y1252" s="68"/>
    </row>
    <row r="1253" spans="2:25" ht="27.9" customHeight="1">
      <c r="B1253" s="359">
        <v>8</v>
      </c>
      <c r="C1253" s="361" t="s">
        <v>9</v>
      </c>
      <c r="D1253" s="39" t="s">
        <v>63</v>
      </c>
      <c r="E1253" s="80"/>
      <c r="F1253" s="78">
        <f>Karya!D$7</f>
        <v>20</v>
      </c>
      <c r="G1253" s="78">
        <f>Karya!E$7</f>
        <v>40</v>
      </c>
      <c r="H1253" s="78">
        <f>Karya!F$7</f>
        <v>20</v>
      </c>
      <c r="I1253" s="78">
        <f>Karya!G$7</f>
        <v>0</v>
      </c>
      <c r="J1253" s="78">
        <f>Karya!H$7</f>
        <v>0</v>
      </c>
      <c r="K1253" s="78">
        <f>Karya!I$7</f>
        <v>20</v>
      </c>
      <c r="L1253" s="78">
        <f>Karya!J$7</f>
        <v>0</v>
      </c>
      <c r="M1253" s="78">
        <f>Karya!K$7</f>
        <v>100</v>
      </c>
      <c r="N1253" s="363"/>
      <c r="O1253" s="364"/>
      <c r="P1253" s="364"/>
      <c r="Q1253" s="365"/>
      <c r="R1253" s="82">
        <f t="shared" si="44"/>
        <v>100</v>
      </c>
      <c r="S1253" s="83"/>
      <c r="V1253" s="68"/>
      <c r="W1253" s="68"/>
      <c r="X1253" s="68"/>
      <c r="Y1253" s="68"/>
    </row>
    <row r="1254" spans="2:25" ht="27.9" customHeight="1" thickBot="1">
      <c r="B1254" s="360"/>
      <c r="C1254" s="362"/>
      <c r="D1254" s="40" t="s">
        <v>64</v>
      </c>
      <c r="E1254" s="81"/>
      <c r="F1254" s="50">
        <f>VLOOKUP(S1235,Karya!$B$8:$Q$77,3,0)</f>
        <v>0</v>
      </c>
      <c r="G1254" s="50">
        <f>VLOOKUP(S1235,Karya!$B$8:$Q$77,4,0)</f>
        <v>0</v>
      </c>
      <c r="H1254" s="50">
        <f>VLOOKUP(S1235,Karya!$B$8:$Q$77,5,0)</f>
        <v>0</v>
      </c>
      <c r="I1254" s="50">
        <f>VLOOKUP(S1235,Karya!$B$8:$Q$77,6,0)</f>
        <v>0</v>
      </c>
      <c r="J1254" s="50">
        <f>VLOOKUP(S1235,Karya!$B$8:$Q$77,7,0)</f>
        <v>0</v>
      </c>
      <c r="K1254" s="50">
        <f>VLOOKUP(S1235,Karya!$B$8:$Q$77,8,0)</f>
        <v>0</v>
      </c>
      <c r="L1254" s="50">
        <f>VLOOKUP(S1235,Karya!$B$8:$Q$77,9,0)</f>
        <v>0</v>
      </c>
      <c r="M1254" s="50">
        <f>VLOOKUP(S1235,Karya!$B$8:$Q$77,10,0)</f>
        <v>0</v>
      </c>
      <c r="N1254" s="366"/>
      <c r="O1254" s="367"/>
      <c r="P1254" s="367"/>
      <c r="Q1254" s="368"/>
      <c r="R1254" s="84">
        <f t="shared" si="44"/>
        <v>0</v>
      </c>
      <c r="S1254" s="85" t="str">
        <f>IF(R1254&gt;=91,"अ१",IF(R1254&gt;=81,"अ२",IF(R1254&gt;=71,"ब१",IF(R1254&gt;=61,"ब२",IF(R1254&gt;=51,"क१",IF(R1254&gt;=41,"क२",IF(R1254&gt;=33,"ड",IF(R1254&gt;=21,"ई१",IF(R1254&gt;=1,"ई२","")))))))))</f>
        <v/>
      </c>
      <c r="V1254" s="68"/>
      <c r="W1254" s="68"/>
      <c r="X1254" s="68"/>
      <c r="Y1254" s="68"/>
    </row>
    <row r="1255" spans="2:25" ht="27.9" customHeight="1">
      <c r="B1255" s="359">
        <v>9</v>
      </c>
      <c r="C1255" s="361" t="s">
        <v>10</v>
      </c>
      <c r="D1255" s="39" t="s">
        <v>63</v>
      </c>
      <c r="E1255" s="80"/>
      <c r="F1255" s="78">
        <f>Shashi!D$7</f>
        <v>20</v>
      </c>
      <c r="G1255" s="78">
        <f>Shashi!E$7</f>
        <v>40</v>
      </c>
      <c r="H1255" s="78">
        <f>Shashi!F$7</f>
        <v>20</v>
      </c>
      <c r="I1255" s="78">
        <f>Shashi!G$7</f>
        <v>0</v>
      </c>
      <c r="J1255" s="78">
        <f>Shashi!H$7</f>
        <v>0</v>
      </c>
      <c r="K1255" s="78">
        <f>Shashi!I$7</f>
        <v>20</v>
      </c>
      <c r="L1255" s="78">
        <f>Shashi!J$7</f>
        <v>0</v>
      </c>
      <c r="M1255" s="78">
        <f>Shashi!K$7</f>
        <v>100</v>
      </c>
      <c r="N1255" s="363"/>
      <c r="O1255" s="364"/>
      <c r="P1255" s="364"/>
      <c r="Q1255" s="365"/>
      <c r="R1255" s="82">
        <f t="shared" si="44"/>
        <v>100</v>
      </c>
      <c r="S1255" s="83"/>
      <c r="V1255" s="68"/>
      <c r="W1255" s="68"/>
      <c r="X1255" s="68"/>
      <c r="Y1255" s="68"/>
    </row>
    <row r="1256" spans="2:25" ht="27.9" customHeight="1" thickBot="1">
      <c r="B1256" s="360"/>
      <c r="C1256" s="362"/>
      <c r="D1256" s="40" t="s">
        <v>64</v>
      </c>
      <c r="E1256" s="81"/>
      <c r="F1256" s="50">
        <f>VLOOKUP(S1235,Shashi!$B$8:$Q$77,3,0)</f>
        <v>0</v>
      </c>
      <c r="G1256" s="50">
        <f>VLOOKUP(S1235,Shashi!$B$8:$Q$77,4,0)</f>
        <v>0</v>
      </c>
      <c r="H1256" s="50">
        <f>VLOOKUP(S1235,Shashi!$B$8:$Q$77,5,0)</f>
        <v>0</v>
      </c>
      <c r="I1256" s="50">
        <f>VLOOKUP(S1235,Shashi!$B$8:$Q$77,6,0)</f>
        <v>0</v>
      </c>
      <c r="J1256" s="50">
        <f>VLOOKUP(S1235,Shashi!$B$8:$Q$77,7,0)</f>
        <v>0</v>
      </c>
      <c r="K1256" s="50">
        <f>VLOOKUP(S1235,Shashi!$B$8:$Q$77,8,0)</f>
        <v>0</v>
      </c>
      <c r="L1256" s="50">
        <f>VLOOKUP(S1235,Shashi!$B$8:$Q$77,9,0)</f>
        <v>0</v>
      </c>
      <c r="M1256" s="50">
        <f>VLOOKUP(S1235,Shashi!$B$8:$Q$77,10,0)</f>
        <v>0</v>
      </c>
      <c r="N1256" s="366"/>
      <c r="O1256" s="367"/>
      <c r="P1256" s="367"/>
      <c r="Q1256" s="368"/>
      <c r="R1256" s="84">
        <f t="shared" si="44"/>
        <v>0</v>
      </c>
      <c r="S1256" s="85" t="str">
        <f>IF(R1256&gt;=91,"अ१",IF(R1256&gt;=81,"अ२",IF(R1256&gt;=71,"ब१",IF(R1256&gt;=61,"ब२",IF(R1256&gt;=51,"क१",IF(R1256&gt;=41,"क२",IF(R1256&gt;=33,"ड",IF(R1256&gt;=21,"ई१",IF(R1256&gt;=1,"ई२","")))))))))</f>
        <v/>
      </c>
      <c r="V1256" s="68"/>
      <c r="W1256" s="68"/>
      <c r="X1256" s="68"/>
      <c r="Y1256" s="68"/>
    </row>
    <row r="1257" spans="2:25" ht="27.9" customHeight="1" thickBot="1">
      <c r="B1257" s="369"/>
      <c r="C1257" s="370"/>
      <c r="D1257" s="370"/>
      <c r="E1257" s="370"/>
      <c r="F1257" s="370"/>
      <c r="G1257" s="370"/>
      <c r="H1257" s="370"/>
      <c r="I1257" s="370"/>
      <c r="J1257" s="370"/>
      <c r="K1257" s="370"/>
      <c r="L1257" s="370"/>
      <c r="M1257" s="370"/>
      <c r="N1257" s="370"/>
      <c r="O1257" s="370"/>
      <c r="P1257" s="370"/>
      <c r="Q1257" s="370"/>
      <c r="R1257" s="370"/>
      <c r="S1257" s="371"/>
      <c r="V1257" s="68"/>
      <c r="W1257" s="68"/>
      <c r="X1257" s="68"/>
      <c r="Y1257" s="68"/>
    </row>
    <row r="1258" spans="2:25" ht="27.9" customHeight="1">
      <c r="B1258" s="41"/>
      <c r="C1258" s="42"/>
      <c r="D1258" s="43"/>
      <c r="N1258" s="45"/>
      <c r="O1258" s="45"/>
      <c r="P1258" s="45"/>
      <c r="Q1258" s="45"/>
      <c r="S1258" s="46"/>
      <c r="V1258" s="68"/>
      <c r="W1258" s="68"/>
      <c r="X1258" s="68"/>
      <c r="Y1258" s="68"/>
    </row>
    <row r="1259" spans="2:25" ht="27.9" customHeight="1">
      <c r="B1259" s="372" t="s">
        <v>66</v>
      </c>
      <c r="C1259" s="373"/>
      <c r="D1259" s="373"/>
      <c r="E1259" s="373"/>
      <c r="F1259" s="373"/>
      <c r="G1259" s="374" t="s">
        <v>67</v>
      </c>
      <c r="H1259" s="374"/>
      <c r="I1259" s="374"/>
      <c r="J1259" s="374"/>
      <c r="K1259" s="374"/>
      <c r="L1259" s="374"/>
      <c r="M1259" s="374"/>
      <c r="N1259" s="375" t="s">
        <v>68</v>
      </c>
      <c r="O1259" s="375"/>
      <c r="P1259" s="375"/>
      <c r="Q1259" s="375"/>
      <c r="R1259" s="375"/>
      <c r="S1259" s="376"/>
      <c r="V1259" s="68"/>
      <c r="W1259" s="68"/>
      <c r="X1259" s="68"/>
      <c r="Y1259" s="68"/>
    </row>
    <row r="1260" spans="2:25" ht="27.9" customHeight="1" thickBot="1">
      <c r="B1260" s="377" t="str">
        <f>students!$G$4</f>
        <v xml:space="preserve">श्री. सागर दत्तात्रय शिंदे </v>
      </c>
      <c r="C1260" s="378"/>
      <c r="D1260" s="378"/>
      <c r="E1260" s="378"/>
      <c r="F1260" s="378"/>
      <c r="G1260" s="379"/>
      <c r="H1260" s="379"/>
      <c r="I1260" s="379"/>
      <c r="J1260" s="379"/>
      <c r="K1260" s="379"/>
      <c r="L1260" s="379"/>
      <c r="M1260" s="379"/>
      <c r="N1260" s="380"/>
      <c r="O1260" s="380"/>
      <c r="P1260" s="380"/>
      <c r="Q1260" s="380"/>
      <c r="R1260" s="380"/>
      <c r="S1260" s="381"/>
      <c r="V1260" s="68"/>
      <c r="W1260" s="68"/>
      <c r="X1260" s="68"/>
      <c r="Y1260" s="68"/>
    </row>
    <row r="1261" spans="2:25" ht="26.25" customHeight="1">
      <c r="B1261" s="402" t="s">
        <v>718</v>
      </c>
      <c r="C1261" s="402"/>
      <c r="D1261" s="402"/>
      <c r="E1261" s="402"/>
      <c r="F1261" s="402"/>
      <c r="G1261" s="402"/>
      <c r="H1261" s="402"/>
      <c r="I1261" s="402"/>
      <c r="J1261" s="402"/>
      <c r="K1261" s="402"/>
      <c r="L1261" s="402"/>
      <c r="M1261" s="402"/>
      <c r="N1261" s="402"/>
      <c r="O1261" s="402"/>
      <c r="P1261" s="402"/>
      <c r="Q1261" s="402"/>
      <c r="R1261" s="402"/>
      <c r="S1261" s="402"/>
      <c r="V1261" s="68"/>
      <c r="W1261" s="68"/>
      <c r="X1261" s="68"/>
      <c r="Y1261" s="68"/>
    </row>
    <row r="1262" spans="2:25" ht="24.75" customHeight="1" thickBot="1">
      <c r="B1262" s="403" t="s">
        <v>52</v>
      </c>
      <c r="C1262" s="403"/>
      <c r="D1262" s="403"/>
      <c r="E1262" s="404">
        <f>VLOOKUP(S1263,students!$B$8:$D$57,3,0)</f>
        <v>0</v>
      </c>
      <c r="F1262" s="405"/>
      <c r="G1262" s="405"/>
      <c r="H1262" s="405"/>
      <c r="I1262" s="405"/>
      <c r="J1262" s="405"/>
      <c r="K1262" s="405"/>
      <c r="L1262" s="405"/>
      <c r="M1262" s="405"/>
      <c r="N1262" s="405"/>
      <c r="O1262" s="405"/>
      <c r="P1262" s="406" t="s">
        <v>28</v>
      </c>
      <c r="Q1262" s="406"/>
      <c r="R1262" s="406" t="str">
        <f>students!$M$2</f>
        <v>पहिली</v>
      </c>
      <c r="S1262" s="406"/>
      <c r="V1262" s="68"/>
      <c r="W1262" s="68"/>
      <c r="X1262" s="68"/>
      <c r="Y1262" s="68"/>
    </row>
    <row r="1263" spans="2:25" ht="19.5" customHeight="1" thickBot="1">
      <c r="B1263" s="407"/>
      <c r="C1263" s="407"/>
      <c r="D1263" s="408"/>
      <c r="E1263" s="408"/>
      <c r="F1263" s="47"/>
      <c r="G1263" s="47"/>
      <c r="H1263" s="409" t="s">
        <v>33</v>
      </c>
      <c r="I1263" s="409"/>
      <c r="J1263" s="409"/>
      <c r="K1263" s="409"/>
      <c r="L1263" s="409"/>
      <c r="M1263" s="405">
        <f>[3]students!Y1262</f>
        <v>0</v>
      </c>
      <c r="N1263" s="405"/>
      <c r="O1263" s="405"/>
      <c r="P1263" s="406" t="s">
        <v>53</v>
      </c>
      <c r="Q1263" s="406"/>
      <c r="R1263" s="406"/>
      <c r="S1263" s="77">
        <v>46</v>
      </c>
      <c r="V1263" s="68"/>
      <c r="W1263" s="68"/>
      <c r="X1263" s="68"/>
      <c r="Y1263" s="68"/>
    </row>
    <row r="1264" spans="2:25" ht="21" customHeight="1">
      <c r="B1264" s="382" t="s">
        <v>37</v>
      </c>
      <c r="C1264" s="361" t="s">
        <v>54</v>
      </c>
      <c r="D1264" s="361"/>
      <c r="E1264" s="385" t="s">
        <v>55</v>
      </c>
      <c r="F1264" s="386"/>
      <c r="G1264" s="386"/>
      <c r="H1264" s="386"/>
      <c r="I1264" s="386"/>
      <c r="J1264" s="386"/>
      <c r="K1264" s="386"/>
      <c r="L1264" s="386"/>
      <c r="M1264" s="387"/>
      <c r="N1264" s="388" t="s">
        <v>56</v>
      </c>
      <c r="O1264" s="389"/>
      <c r="P1264" s="389"/>
      <c r="Q1264" s="390"/>
      <c r="R1264" s="394" t="s">
        <v>69</v>
      </c>
      <c r="S1264" s="397" t="s">
        <v>57</v>
      </c>
      <c r="V1264" s="68"/>
      <c r="W1264" s="68"/>
      <c r="X1264" s="68"/>
      <c r="Y1264" s="68"/>
    </row>
    <row r="1265" spans="2:25" s="1" customFormat="1" ht="73.5" customHeight="1">
      <c r="B1265" s="383"/>
      <c r="C1265" s="384"/>
      <c r="D1265" s="384"/>
      <c r="E1265" s="48" t="s">
        <v>58</v>
      </c>
      <c r="F1265" s="48" t="s">
        <v>15</v>
      </c>
      <c r="G1265" s="48" t="s">
        <v>59</v>
      </c>
      <c r="H1265" s="48" t="s">
        <v>17</v>
      </c>
      <c r="I1265" s="48" t="s">
        <v>18</v>
      </c>
      <c r="J1265" s="48" t="s">
        <v>19</v>
      </c>
      <c r="K1265" s="48" t="s">
        <v>20</v>
      </c>
      <c r="L1265" s="48" t="s">
        <v>21</v>
      </c>
      <c r="M1265" s="49"/>
      <c r="N1265" s="391"/>
      <c r="O1265" s="392"/>
      <c r="P1265" s="392"/>
      <c r="Q1265" s="393"/>
      <c r="R1265" s="395"/>
      <c r="S1265" s="398"/>
      <c r="V1265" s="68"/>
      <c r="W1265" s="68"/>
      <c r="X1265" s="68"/>
      <c r="Y1265" s="68"/>
    </row>
    <row r="1266" spans="2:25" ht="27.9" customHeight="1" thickBot="1">
      <c r="B1266" s="5"/>
      <c r="C1266" s="400" t="s">
        <v>60</v>
      </c>
      <c r="D1266" s="401"/>
      <c r="E1266" s="51">
        <v>1</v>
      </c>
      <c r="F1266" s="51">
        <v>2</v>
      </c>
      <c r="G1266" s="51">
        <v>3</v>
      </c>
      <c r="H1266" s="51">
        <v>4</v>
      </c>
      <c r="I1266" s="51">
        <v>5</v>
      </c>
      <c r="J1266" s="51">
        <v>6</v>
      </c>
      <c r="K1266" s="51">
        <v>7</v>
      </c>
      <c r="L1266" s="51">
        <v>8</v>
      </c>
      <c r="M1266" s="50" t="s">
        <v>22</v>
      </c>
      <c r="N1266" s="50" t="s">
        <v>23</v>
      </c>
      <c r="O1266" s="50" t="s">
        <v>61</v>
      </c>
      <c r="P1266" s="50" t="s">
        <v>25</v>
      </c>
      <c r="Q1266" s="50" t="s">
        <v>62</v>
      </c>
      <c r="R1266" s="396"/>
      <c r="S1266" s="399"/>
      <c r="V1266" s="68"/>
      <c r="W1266" s="68"/>
      <c r="X1266" s="68"/>
      <c r="Y1266" s="68"/>
    </row>
    <row r="1267" spans="2:25" ht="27.9" customHeight="1">
      <c r="B1267" s="359">
        <v>1</v>
      </c>
      <c r="C1267" s="361" t="s">
        <v>2</v>
      </c>
      <c r="D1267" s="39" t="s">
        <v>63</v>
      </c>
      <c r="E1267" s="80"/>
      <c r="F1267" s="78">
        <f>Marathi!D$7</f>
        <v>15</v>
      </c>
      <c r="G1267" s="78">
        <f>Marathi!E$7</f>
        <v>15</v>
      </c>
      <c r="H1267" s="78">
        <f>Marathi!F$7</f>
        <v>15</v>
      </c>
      <c r="I1267" s="78">
        <f>Marathi!G$7</f>
        <v>0</v>
      </c>
      <c r="J1267" s="78">
        <f>Marathi!H$7</f>
        <v>15</v>
      </c>
      <c r="K1267" s="78">
        <f>Marathi!I$7</f>
        <v>10</v>
      </c>
      <c r="L1267" s="78">
        <f>Marathi!J$7</f>
        <v>0</v>
      </c>
      <c r="M1267" s="78">
        <f>Marathi!K$7</f>
        <v>70</v>
      </c>
      <c r="N1267" s="78">
        <f>Marathi!L$7</f>
        <v>5</v>
      </c>
      <c r="O1267" s="78">
        <f>Marathi!M$7</f>
        <v>5</v>
      </c>
      <c r="P1267" s="78">
        <f>Marathi!N$7</f>
        <v>20</v>
      </c>
      <c r="Q1267" s="78">
        <f>Marathi!O$7</f>
        <v>30</v>
      </c>
      <c r="R1267" s="78">
        <f>Marathi!P$7</f>
        <v>100</v>
      </c>
      <c r="S1267" s="78">
        <f>Marathi!Q$7</f>
        <v>0</v>
      </c>
      <c r="V1267" s="68"/>
      <c r="W1267" s="68"/>
      <c r="X1267" s="68"/>
      <c r="Y1267" s="68"/>
    </row>
    <row r="1268" spans="2:25" ht="27.9" customHeight="1" thickBot="1">
      <c r="B1268" s="360"/>
      <c r="C1268" s="362"/>
      <c r="D1268" s="40" t="s">
        <v>64</v>
      </c>
      <c r="E1268" s="81"/>
      <c r="F1268" s="50">
        <f>VLOOKUP(S1263,Marathi!$B$8:$Q$77,3,0)</f>
        <v>0</v>
      </c>
      <c r="G1268" s="50">
        <f>VLOOKUP(S1263,Marathi!$B$8:$Q$77,4,0)</f>
        <v>0</v>
      </c>
      <c r="H1268" s="50">
        <f>VLOOKUP(S1263,Marathi!$B$8:$Q$77,5,0)</f>
        <v>0</v>
      </c>
      <c r="I1268" s="50">
        <f>VLOOKUP(S1263,Marathi!$B$8:$Q$77,6,0)</f>
        <v>0</v>
      </c>
      <c r="J1268" s="50">
        <f>VLOOKUP(S1263,Marathi!$B$8:$Q$77,7,0)</f>
        <v>0</v>
      </c>
      <c r="K1268" s="50">
        <f>VLOOKUP(S1263,Marathi!$B$8:$Q$77,8,0)</f>
        <v>0</v>
      </c>
      <c r="L1268" s="50">
        <f>VLOOKUP(S1263,Marathi!$B$8:$Q$77,9,0)</f>
        <v>0</v>
      </c>
      <c r="M1268" s="50">
        <f>VLOOKUP(S1263,Marathi!$B$8:$Q$77,10,0)</f>
        <v>0</v>
      </c>
      <c r="N1268" s="50">
        <f>VLOOKUP(S1263,Marathi!$B$8:$Q$77,11,0)</f>
        <v>0</v>
      </c>
      <c r="O1268" s="50">
        <f>VLOOKUP(S1263,Marathi!$B$8:$Q$77,12,0)</f>
        <v>0</v>
      </c>
      <c r="P1268" s="50">
        <f>VLOOKUP(S1263,Marathi!$B$8:$Q$77,13,0)</f>
        <v>0</v>
      </c>
      <c r="Q1268" s="50">
        <f>VLOOKUP(S1263,Marathi!$B$8:$Q$77,14,0)</f>
        <v>0</v>
      </c>
      <c r="R1268" s="79">
        <f>VLOOKUP(S1263,Marathi!$B$8:$Q$77,15,0)</f>
        <v>0</v>
      </c>
      <c r="S1268" s="79">
        <f>VLOOKUP(S1263,Marathi!$B$8:$Q$77,16,0)</f>
        <v>0</v>
      </c>
      <c r="V1268" s="68"/>
      <c r="W1268" s="68"/>
      <c r="X1268" s="68"/>
      <c r="Y1268" s="68"/>
    </row>
    <row r="1269" spans="2:25" ht="27.9" customHeight="1">
      <c r="B1269" s="359">
        <v>2</v>
      </c>
      <c r="C1269" s="361" t="s">
        <v>3</v>
      </c>
      <c r="D1269" s="39" t="s">
        <v>63</v>
      </c>
      <c r="E1269" s="80"/>
      <c r="F1269" s="78">
        <f>Hindi!D$7</f>
        <v>15</v>
      </c>
      <c r="G1269" s="78">
        <f>Hindi!E$7</f>
        <v>15</v>
      </c>
      <c r="H1269" s="78">
        <f>Hindi!F$7</f>
        <v>15</v>
      </c>
      <c r="I1269" s="78">
        <f>Hindi!G$7</f>
        <v>0</v>
      </c>
      <c r="J1269" s="78">
        <f>Hindi!H$7</f>
        <v>15</v>
      </c>
      <c r="K1269" s="78">
        <f>Hindi!I$7</f>
        <v>10</v>
      </c>
      <c r="L1269" s="78">
        <f>Hindi!J$7</f>
        <v>0</v>
      </c>
      <c r="M1269" s="78">
        <f>Hindi!K$7</f>
        <v>70</v>
      </c>
      <c r="N1269" s="78">
        <f>Hindi!L$7</f>
        <v>5</v>
      </c>
      <c r="O1269" s="78">
        <f>Hindi!M$7</f>
        <v>5</v>
      </c>
      <c r="P1269" s="78">
        <f>Hindi!N$7</f>
        <v>20</v>
      </c>
      <c r="Q1269" s="78">
        <f>Hindi!O$7</f>
        <v>30</v>
      </c>
      <c r="R1269" s="78">
        <f>Hindi!P$7</f>
        <v>100</v>
      </c>
      <c r="S1269" s="78">
        <f>Hindi!Q$7</f>
        <v>0</v>
      </c>
      <c r="V1269" s="68"/>
      <c r="W1269" s="68"/>
      <c r="X1269" s="68"/>
      <c r="Y1269" s="68"/>
    </row>
    <row r="1270" spans="2:25" ht="27.9" customHeight="1" thickBot="1">
      <c r="B1270" s="360"/>
      <c r="C1270" s="362"/>
      <c r="D1270" s="40" t="s">
        <v>64</v>
      </c>
      <c r="E1270" s="81"/>
      <c r="F1270" s="50">
        <f>VLOOKUP(S1263,Hindi!$B$8:$Q$77,3,0)</f>
        <v>0</v>
      </c>
      <c r="G1270" s="50">
        <f>VLOOKUP(S1263,Hindi!$B$8:$Q$77,4,0)</f>
        <v>0</v>
      </c>
      <c r="H1270" s="50">
        <f>VLOOKUP(S1263,Hindi!$B$8:$Q$77,5,0)</f>
        <v>0</v>
      </c>
      <c r="I1270" s="50">
        <f>VLOOKUP(S1263,Hindi!$B$8:$Q$77,6,0)</f>
        <v>0</v>
      </c>
      <c r="J1270" s="50">
        <f>VLOOKUP(S1263,Hindi!$B$8:$Q$77,7,0)</f>
        <v>0</v>
      </c>
      <c r="K1270" s="50">
        <f>VLOOKUP(S1263,Hindi!$B$8:$Q$77,8,0)</f>
        <v>0</v>
      </c>
      <c r="L1270" s="50">
        <f>VLOOKUP(S1263,Hindi!$B$8:$Q$77,9,0)</f>
        <v>0</v>
      </c>
      <c r="M1270" s="50">
        <f>VLOOKUP(S1263,Hindi!$B$8:$Q$77,10,0)</f>
        <v>0</v>
      </c>
      <c r="N1270" s="50">
        <f>VLOOKUP(S1263,Hindi!$B$8:$Q$77,11,0)</f>
        <v>0</v>
      </c>
      <c r="O1270" s="50">
        <f>VLOOKUP(S1263,Hindi!$B$8:$Q$77,12,0)</f>
        <v>0</v>
      </c>
      <c r="P1270" s="50">
        <f>VLOOKUP(S1263,Hindi!$B$8:$Q$77,13,0)</f>
        <v>0</v>
      </c>
      <c r="Q1270" s="50">
        <f>VLOOKUP(S1263,Hindi!$B$8:$Q$77,14,0)</f>
        <v>0</v>
      </c>
      <c r="R1270" s="79">
        <f>VLOOKUP(S1263,Hindi!$B$8:$Q$77,15,0)</f>
        <v>0</v>
      </c>
      <c r="S1270" s="50">
        <f>VLOOKUP(S1263,Hindi!$B$8:$Q$77,16,0)</f>
        <v>0</v>
      </c>
      <c r="V1270" s="68"/>
      <c r="W1270" s="68"/>
      <c r="X1270" s="68"/>
      <c r="Y1270" s="68"/>
    </row>
    <row r="1271" spans="2:25" ht="27.9" customHeight="1">
      <c r="B1271" s="359">
        <v>3</v>
      </c>
      <c r="C1271" s="361" t="s">
        <v>4</v>
      </c>
      <c r="D1271" s="39" t="s">
        <v>63</v>
      </c>
      <c r="E1271" s="80"/>
      <c r="F1271" s="78">
        <f>English!D$7</f>
        <v>15</v>
      </c>
      <c r="G1271" s="78">
        <f>English!E$7</f>
        <v>15</v>
      </c>
      <c r="H1271" s="78">
        <f>English!F$7</f>
        <v>15</v>
      </c>
      <c r="I1271" s="78">
        <f>English!G$7</f>
        <v>0</v>
      </c>
      <c r="J1271" s="78">
        <f>English!H$7</f>
        <v>15</v>
      </c>
      <c r="K1271" s="78">
        <f>English!I$7</f>
        <v>10</v>
      </c>
      <c r="L1271" s="78">
        <f>English!J$7</f>
        <v>0</v>
      </c>
      <c r="M1271" s="78">
        <f>English!K$7</f>
        <v>70</v>
      </c>
      <c r="N1271" s="78">
        <f>English!L$7</f>
        <v>5</v>
      </c>
      <c r="O1271" s="78">
        <f>English!M$7</f>
        <v>5</v>
      </c>
      <c r="P1271" s="78">
        <f>English!N$7</f>
        <v>20</v>
      </c>
      <c r="Q1271" s="78">
        <f>English!O$7</f>
        <v>30</v>
      </c>
      <c r="R1271" s="78">
        <f>English!P$7</f>
        <v>100</v>
      </c>
      <c r="S1271" s="78">
        <f>English!Q$7</f>
        <v>0</v>
      </c>
      <c r="V1271" s="68"/>
      <c r="W1271" s="68"/>
      <c r="X1271" s="68"/>
      <c r="Y1271" s="68"/>
    </row>
    <row r="1272" spans="2:25" ht="27.9" customHeight="1" thickBot="1">
      <c r="B1272" s="360"/>
      <c r="C1272" s="362"/>
      <c r="D1272" s="40" t="s">
        <v>64</v>
      </c>
      <c r="E1272" s="81"/>
      <c r="F1272" s="50">
        <f>VLOOKUP(S1263,English!$B$8:$Q$77,3,0)</f>
        <v>0</v>
      </c>
      <c r="G1272" s="50">
        <f>VLOOKUP(S1263,English!$B$8:$Q$77,4,0)</f>
        <v>0</v>
      </c>
      <c r="H1272" s="50">
        <f>VLOOKUP(S1263,English!$B$8:$Q$77,5,0)</f>
        <v>0</v>
      </c>
      <c r="I1272" s="50">
        <f>VLOOKUP(S1263,English!$B$8:$Q$77,6,0)</f>
        <v>0</v>
      </c>
      <c r="J1272" s="50">
        <f>VLOOKUP(S1263,English!$B$8:$Q$77,7,0)</f>
        <v>0</v>
      </c>
      <c r="K1272" s="50">
        <f>VLOOKUP(S1263,English!$B$8:$Q$77,8,0)</f>
        <v>0</v>
      </c>
      <c r="L1272" s="50">
        <f>VLOOKUP(S1263,English!$B$8:$Q$77,9,0)</f>
        <v>0</v>
      </c>
      <c r="M1272" s="50">
        <f>VLOOKUP(S1263,English!$B$8:$Q$77,10,0)</f>
        <v>0</v>
      </c>
      <c r="N1272" s="50">
        <f>VLOOKUP(S1263,English!$B$8:$Q$77,11,0)</f>
        <v>0</v>
      </c>
      <c r="O1272" s="50">
        <f>VLOOKUP(S1263,English!$B$8:$Q$77,12,0)</f>
        <v>0</v>
      </c>
      <c r="P1272" s="50">
        <f>VLOOKUP(S1263,English!$B$8:$Q$77,13,0)</f>
        <v>0</v>
      </c>
      <c r="Q1272" s="50">
        <f>VLOOKUP(S1263,English!$B$8:$Q$77,14,0)</f>
        <v>0</v>
      </c>
      <c r="R1272" s="79">
        <f>VLOOKUP(S1263,English!$B$8:$Q$77,15,0)</f>
        <v>0</v>
      </c>
      <c r="S1272" s="50">
        <f>VLOOKUP(S1263,English!$B$8:$Q$77,16,0)</f>
        <v>0</v>
      </c>
    </row>
    <row r="1273" spans="2:25" ht="27.9" customHeight="1">
      <c r="B1273" s="359">
        <v>4</v>
      </c>
      <c r="C1273" s="361" t="s">
        <v>5</v>
      </c>
      <c r="D1273" s="39" t="s">
        <v>63</v>
      </c>
      <c r="E1273" s="80"/>
      <c r="F1273" s="78">
        <f>Maths!D$7</f>
        <v>15</v>
      </c>
      <c r="G1273" s="78">
        <f>Maths!E$7</f>
        <v>15</v>
      </c>
      <c r="H1273" s="78">
        <f>Maths!F$7</f>
        <v>15</v>
      </c>
      <c r="I1273" s="78">
        <f>Maths!G$7</f>
        <v>0</v>
      </c>
      <c r="J1273" s="78">
        <f>Maths!H$7</f>
        <v>15</v>
      </c>
      <c r="K1273" s="78">
        <f>Maths!I$7</f>
        <v>10</v>
      </c>
      <c r="L1273" s="78">
        <f>Maths!J$7</f>
        <v>0</v>
      </c>
      <c r="M1273" s="78">
        <f>Maths!K$7</f>
        <v>70</v>
      </c>
      <c r="N1273" s="78">
        <f>Maths!L$7</f>
        <v>5</v>
      </c>
      <c r="O1273" s="78">
        <f>Maths!M$7</f>
        <v>5</v>
      </c>
      <c r="P1273" s="78">
        <f>Maths!N$7</f>
        <v>20</v>
      </c>
      <c r="Q1273" s="78">
        <f>Maths!O$7</f>
        <v>30</v>
      </c>
      <c r="R1273" s="78">
        <f>Maths!P$7</f>
        <v>100</v>
      </c>
      <c r="S1273" s="78">
        <f>Maths!Q$7</f>
        <v>0</v>
      </c>
    </row>
    <row r="1274" spans="2:25" ht="27.9" customHeight="1" thickBot="1">
      <c r="B1274" s="360"/>
      <c r="C1274" s="362"/>
      <c r="D1274" s="40" t="s">
        <v>64</v>
      </c>
      <c r="E1274" s="81"/>
      <c r="F1274" s="50">
        <f>VLOOKUP(S1263,Maths!$B$8:$Q$77,3,0)</f>
        <v>0</v>
      </c>
      <c r="G1274" s="50">
        <f>VLOOKUP(S1263,Maths!$B$8:$Q$77,4,0)</f>
        <v>0</v>
      </c>
      <c r="H1274" s="50">
        <f>VLOOKUP(S1263,Maths!$B$8:$Q$77,5,0)</f>
        <v>0</v>
      </c>
      <c r="I1274" s="50">
        <f>VLOOKUP(S1263,Maths!$B$8:$Q$77,6,0)</f>
        <v>0</v>
      </c>
      <c r="J1274" s="50">
        <f>VLOOKUP(S1263,Maths!$B$8:$Q$77,7,0)</f>
        <v>0</v>
      </c>
      <c r="K1274" s="50">
        <f>VLOOKUP(S1263,Maths!$B$8:$Q$77,8,0)</f>
        <v>0</v>
      </c>
      <c r="L1274" s="50">
        <f>VLOOKUP(S1263,Maths!$B$8:$Q$77,9,0)</f>
        <v>0</v>
      </c>
      <c r="M1274" s="50">
        <f>VLOOKUP(S1263,Maths!$B$8:$Q$77,10,0)</f>
        <v>0</v>
      </c>
      <c r="N1274" s="50">
        <f>VLOOKUP(S1263,Maths!$B$8:$Q$77,11,0)</f>
        <v>0</v>
      </c>
      <c r="O1274" s="50">
        <f>VLOOKUP(S1263,Maths!$B$8:$Q$77,12,0)</f>
        <v>0</v>
      </c>
      <c r="P1274" s="50">
        <f>VLOOKUP(S1263,Maths!$B$8:$Q$77,13,0)</f>
        <v>0</v>
      </c>
      <c r="Q1274" s="50">
        <f>VLOOKUP(S1263,Maths!$B$8:$Q$77,14,0)</f>
        <v>0</v>
      </c>
      <c r="R1274" s="79">
        <f>VLOOKUP(S1263,Maths!$B$8:$Q$77,15,0)</f>
        <v>0</v>
      </c>
      <c r="S1274" s="50">
        <f>VLOOKUP(S1263,Maths!$B$8:$Q$77,16,0)</f>
        <v>0</v>
      </c>
    </row>
    <row r="1275" spans="2:25" ht="27.9" customHeight="1">
      <c r="B1275" s="359">
        <v>5</v>
      </c>
      <c r="C1275" s="361" t="s">
        <v>6</v>
      </c>
      <c r="D1275" s="39" t="s">
        <v>63</v>
      </c>
      <c r="E1275" s="80"/>
      <c r="F1275" s="78">
        <f>Sci!D$7</f>
        <v>15</v>
      </c>
      <c r="G1275" s="78">
        <f>Sci!E$7</f>
        <v>15</v>
      </c>
      <c r="H1275" s="78">
        <f>Sci!F$7</f>
        <v>15</v>
      </c>
      <c r="I1275" s="78">
        <f>Sci!G$7</f>
        <v>0</v>
      </c>
      <c r="J1275" s="78">
        <f>Sci!H$7</f>
        <v>15</v>
      </c>
      <c r="K1275" s="78">
        <f>Sci!I$7</f>
        <v>10</v>
      </c>
      <c r="L1275" s="78">
        <f>Sci!J$7</f>
        <v>0</v>
      </c>
      <c r="M1275" s="78">
        <f>Sci!K$7</f>
        <v>70</v>
      </c>
      <c r="N1275" s="78">
        <f>Sci!L$7</f>
        <v>5</v>
      </c>
      <c r="O1275" s="78">
        <f>Sci!M$7</f>
        <v>5</v>
      </c>
      <c r="P1275" s="78">
        <f>Sci!N$7</f>
        <v>20</v>
      </c>
      <c r="Q1275" s="78">
        <f>Sci!O$7</f>
        <v>30</v>
      </c>
      <c r="R1275" s="78">
        <f>Sci!P$7</f>
        <v>100</v>
      </c>
      <c r="S1275" s="78">
        <f>Sci!Q$7</f>
        <v>0</v>
      </c>
    </row>
    <row r="1276" spans="2:25" ht="27.9" customHeight="1" thickBot="1">
      <c r="B1276" s="360"/>
      <c r="C1276" s="362"/>
      <c r="D1276" s="40" t="s">
        <v>64</v>
      </c>
      <c r="E1276" s="81"/>
      <c r="F1276" s="50">
        <f>VLOOKUP(S1263,Sci!$B$8:$Q$77,3,0)</f>
        <v>0</v>
      </c>
      <c r="G1276" s="50">
        <f>VLOOKUP(S1263,Sci!$B$8:$Q$77,4,0)</f>
        <v>0</v>
      </c>
      <c r="H1276" s="50">
        <f>VLOOKUP(S1263,Sci!$B$8:$Q$77,5,0)</f>
        <v>0</v>
      </c>
      <c r="I1276" s="50">
        <f>VLOOKUP(S1263,Sci!$B$8:$Q$77,6,0)</f>
        <v>0</v>
      </c>
      <c r="J1276" s="50">
        <f>VLOOKUP(S1263,Sci!$B$8:$Q$77,7,0)</f>
        <v>0</v>
      </c>
      <c r="K1276" s="50">
        <f>VLOOKUP(S1263,Sci!$B$8:$Q$77,8,0)</f>
        <v>0</v>
      </c>
      <c r="L1276" s="50">
        <f>VLOOKUP(S1263,Sci!$B$8:$Q$77,9,0)</f>
        <v>0</v>
      </c>
      <c r="M1276" s="50">
        <f>VLOOKUP(S1263,Sci!$B$8:$Q$77,10,0)</f>
        <v>0</v>
      </c>
      <c r="N1276" s="50">
        <f>VLOOKUP(S1263,Sci!$B$8:$Q$77,11,0)</f>
        <v>0</v>
      </c>
      <c r="O1276" s="50">
        <f>VLOOKUP(S1263,Sci!$B$8:$Q$77,12,0)</f>
        <v>0</v>
      </c>
      <c r="P1276" s="50">
        <f>VLOOKUP(S1263,Sci!$B$8:$Q$77,13,0)</f>
        <v>0</v>
      </c>
      <c r="Q1276" s="50">
        <f>VLOOKUP(S1263,Sci!$B$8:$Q$77,14,0)</f>
        <v>0</v>
      </c>
      <c r="R1276" s="79">
        <f>VLOOKUP(S1263,Sci!$B$8:$Q$77,15,0)</f>
        <v>0</v>
      </c>
      <c r="S1276" s="50">
        <f>VLOOKUP(S1263,Sci!$B$8:$Q$77,16,0)</f>
        <v>0</v>
      </c>
    </row>
    <row r="1277" spans="2:25" ht="27.9" customHeight="1">
      <c r="B1277" s="359">
        <v>6</v>
      </c>
      <c r="C1277" s="361" t="s">
        <v>7</v>
      </c>
      <c r="D1277" s="39" t="s">
        <v>63</v>
      </c>
      <c r="E1277" s="80"/>
      <c r="F1277" s="78">
        <f>Sco!D$7</f>
        <v>15</v>
      </c>
      <c r="G1277" s="78">
        <f>Sco!E$7</f>
        <v>15</v>
      </c>
      <c r="H1277" s="78">
        <f>Sco!F$7</f>
        <v>15</v>
      </c>
      <c r="I1277" s="78">
        <f>Sco!G$7</f>
        <v>0</v>
      </c>
      <c r="J1277" s="78">
        <f>Sco!H$7</f>
        <v>15</v>
      </c>
      <c r="K1277" s="78">
        <f>Sco!I$7</f>
        <v>10</v>
      </c>
      <c r="L1277" s="78">
        <f>Sco!J$7</f>
        <v>0</v>
      </c>
      <c r="M1277" s="78">
        <f>Sco!K$7</f>
        <v>70</v>
      </c>
      <c r="N1277" s="78">
        <f>Sco!L$7</f>
        <v>5</v>
      </c>
      <c r="O1277" s="78">
        <f>Sco!M$7</f>
        <v>5</v>
      </c>
      <c r="P1277" s="78">
        <f>Sco!N$7</f>
        <v>20</v>
      </c>
      <c r="Q1277" s="78">
        <f>Sco!O$7</f>
        <v>30</v>
      </c>
      <c r="R1277" s="78">
        <f>Sco!P$7</f>
        <v>100</v>
      </c>
      <c r="S1277" s="78">
        <f>Sco!Q$7</f>
        <v>0</v>
      </c>
    </row>
    <row r="1278" spans="2:25" ht="27.9" customHeight="1" thickBot="1">
      <c r="B1278" s="360"/>
      <c r="C1278" s="362"/>
      <c r="D1278" s="40" t="s">
        <v>64</v>
      </c>
      <c r="E1278" s="81"/>
      <c r="F1278" s="50">
        <f>VLOOKUP(S1263,Sco!$B$8:$Q$77,3,0)</f>
        <v>0</v>
      </c>
      <c r="G1278" s="50">
        <f>VLOOKUP(S1263,Sco!$B$8:$Q$77,4,0)</f>
        <v>0</v>
      </c>
      <c r="H1278" s="50">
        <f>VLOOKUP(S1263,Sco!$B$8:$Q$77,5,0)</f>
        <v>0</v>
      </c>
      <c r="I1278" s="50">
        <f>VLOOKUP(S1263,Sco!$B$8:$Q$77,6,0)</f>
        <v>0</v>
      </c>
      <c r="J1278" s="50">
        <f>VLOOKUP(S1263,Sco!$B$8:$Q$77,7,0)</f>
        <v>0</v>
      </c>
      <c r="K1278" s="50">
        <f>VLOOKUP(S1263,Sco!$B$8:$Q$77,8,0)</f>
        <v>0</v>
      </c>
      <c r="L1278" s="50">
        <f>VLOOKUP(S1263,Sco!$B$8:$Q$77,9,0)</f>
        <v>0</v>
      </c>
      <c r="M1278" s="50">
        <f>VLOOKUP(S1263,Sco!$B$8:$Q$77,10,0)</f>
        <v>0</v>
      </c>
      <c r="N1278" s="50">
        <f>VLOOKUP(S1263,Sco!$B$8:$Q$77,11,0)</f>
        <v>0</v>
      </c>
      <c r="O1278" s="50">
        <f>VLOOKUP(S1263,Sco!$B$8:$Q$77,12,0)</f>
        <v>0</v>
      </c>
      <c r="P1278" s="50">
        <f>VLOOKUP(S1263,Sco!$B$8:$Q$77,13,0)</f>
        <v>0</v>
      </c>
      <c r="Q1278" s="50">
        <f>VLOOKUP(S1263,Sco!$B$8:$Q$77,14,0)</f>
        <v>0</v>
      </c>
      <c r="R1278" s="79">
        <f>VLOOKUP(S1263,Sco!$B$8:$Q$77,15,0)</f>
        <v>0</v>
      </c>
      <c r="S1278" s="50">
        <f>VLOOKUP(S1263,Sco!$B$8:$Q$77,16,0)</f>
        <v>0</v>
      </c>
      <c r="V1278" s="68"/>
      <c r="W1278" s="68"/>
      <c r="X1278" s="68"/>
      <c r="Y1278" s="68"/>
    </row>
    <row r="1279" spans="2:25" ht="27.9" customHeight="1">
      <c r="B1279" s="359">
        <v>7</v>
      </c>
      <c r="C1279" s="361" t="s">
        <v>8</v>
      </c>
      <c r="D1279" s="39" t="s">
        <v>63</v>
      </c>
      <c r="E1279" s="80"/>
      <c r="F1279" s="78">
        <f>Kala!D$7</f>
        <v>20</v>
      </c>
      <c r="G1279" s="78">
        <f>Kala!E$7</f>
        <v>40</v>
      </c>
      <c r="H1279" s="78">
        <f>Kala!F$7</f>
        <v>20</v>
      </c>
      <c r="I1279" s="78">
        <f>Kala!G$7</f>
        <v>0</v>
      </c>
      <c r="J1279" s="78">
        <f>Kala!H$7</f>
        <v>0</v>
      </c>
      <c r="K1279" s="78">
        <f>Kala!I$7</f>
        <v>20</v>
      </c>
      <c r="L1279" s="78">
        <f>Kala!J$7</f>
        <v>0</v>
      </c>
      <c r="M1279" s="78">
        <f>Kala!K$7</f>
        <v>100</v>
      </c>
      <c r="N1279" s="363"/>
      <c r="O1279" s="364"/>
      <c r="P1279" s="364"/>
      <c r="Q1279" s="365"/>
      <c r="R1279" s="82">
        <f t="shared" ref="R1279:R1284" si="45">M1279</f>
        <v>100</v>
      </c>
      <c r="S1279" s="83"/>
      <c r="V1279" s="68"/>
      <c r="W1279" s="68"/>
      <c r="X1279" s="68"/>
      <c r="Y1279" s="68"/>
    </row>
    <row r="1280" spans="2:25" ht="27.9" customHeight="1" thickBot="1">
      <c r="B1280" s="360"/>
      <c r="C1280" s="362"/>
      <c r="D1280" s="40" t="s">
        <v>64</v>
      </c>
      <c r="E1280" s="81"/>
      <c r="F1280" s="50">
        <f>VLOOKUP(S1263,Kala!$B$8:$Q$77,3,0)</f>
        <v>0</v>
      </c>
      <c r="G1280" s="50">
        <f>VLOOKUP(S1263,Kala!$B$8:$Q$77,4,0)</f>
        <v>0</v>
      </c>
      <c r="H1280" s="50">
        <f>VLOOKUP(S1263,Kala!$B$8:$Q$77,5,0)</f>
        <v>0</v>
      </c>
      <c r="I1280" s="50">
        <f>VLOOKUP(S1263,Kala!$B$8:$Q$77,6,0)</f>
        <v>0</v>
      </c>
      <c r="J1280" s="50">
        <f>VLOOKUP(S1263,Kala!$B$8:$Q$77,7,0)</f>
        <v>0</v>
      </c>
      <c r="K1280" s="50">
        <f>VLOOKUP(S1263,Kala!$B$8:$Q$77,8,0)</f>
        <v>0</v>
      </c>
      <c r="L1280" s="50">
        <f>VLOOKUP(S1263,Kala!$B$8:$Q$77,9,0)</f>
        <v>0</v>
      </c>
      <c r="M1280" s="50">
        <f>VLOOKUP(S1263,Kala!$B$8:$Q$77,10,0)</f>
        <v>0</v>
      </c>
      <c r="N1280" s="366"/>
      <c r="O1280" s="367"/>
      <c r="P1280" s="367"/>
      <c r="Q1280" s="368"/>
      <c r="R1280" s="84">
        <f t="shared" si="45"/>
        <v>0</v>
      </c>
      <c r="S1280" s="85" t="str">
        <f>IF(R1280&gt;=91,"अ१",IF(R1280&gt;=81,"अ२",IF(R1280&gt;=71,"ब१",IF(R1280&gt;=61,"ब२",IF(R1280&gt;=51,"क१",IF(R1280&gt;=41,"क२",IF(R1280&gt;=33,"ड",IF(R1280&gt;=21,"ई१",IF(R1280&gt;=1,"ई२","")))))))))</f>
        <v/>
      </c>
      <c r="V1280" s="68"/>
      <c r="W1280" s="68"/>
      <c r="X1280" s="68"/>
      <c r="Y1280" s="68"/>
    </row>
    <row r="1281" spans="2:25" ht="27.9" customHeight="1">
      <c r="B1281" s="359">
        <v>8</v>
      </c>
      <c r="C1281" s="361" t="s">
        <v>9</v>
      </c>
      <c r="D1281" s="39" t="s">
        <v>63</v>
      </c>
      <c r="E1281" s="80"/>
      <c r="F1281" s="78">
        <f>Karya!D$7</f>
        <v>20</v>
      </c>
      <c r="G1281" s="78">
        <f>Karya!E$7</f>
        <v>40</v>
      </c>
      <c r="H1281" s="78">
        <f>Karya!F$7</f>
        <v>20</v>
      </c>
      <c r="I1281" s="78">
        <f>Karya!G$7</f>
        <v>0</v>
      </c>
      <c r="J1281" s="78">
        <f>Karya!H$7</f>
        <v>0</v>
      </c>
      <c r="K1281" s="78">
        <f>Karya!I$7</f>
        <v>20</v>
      </c>
      <c r="L1281" s="78">
        <f>Karya!J$7</f>
        <v>0</v>
      </c>
      <c r="M1281" s="78">
        <f>Karya!K$7</f>
        <v>100</v>
      </c>
      <c r="N1281" s="363"/>
      <c r="O1281" s="364"/>
      <c r="P1281" s="364"/>
      <c r="Q1281" s="365"/>
      <c r="R1281" s="82">
        <f t="shared" si="45"/>
        <v>100</v>
      </c>
      <c r="S1281" s="83"/>
      <c r="V1281" s="68"/>
      <c r="W1281" s="68"/>
      <c r="X1281" s="68"/>
      <c r="Y1281" s="68"/>
    </row>
    <row r="1282" spans="2:25" ht="27.9" customHeight="1" thickBot="1">
      <c r="B1282" s="360"/>
      <c r="C1282" s="362"/>
      <c r="D1282" s="40" t="s">
        <v>64</v>
      </c>
      <c r="E1282" s="81"/>
      <c r="F1282" s="50">
        <f>VLOOKUP(S1263,Karya!$B$8:$Q$77,3,0)</f>
        <v>0</v>
      </c>
      <c r="G1282" s="50">
        <f>VLOOKUP(S1263,Karya!$B$8:$Q$77,4,0)</f>
        <v>0</v>
      </c>
      <c r="H1282" s="50">
        <f>VLOOKUP(S1263,Karya!$B$8:$Q$77,5,0)</f>
        <v>0</v>
      </c>
      <c r="I1282" s="50">
        <f>VLOOKUP(S1263,Karya!$B$8:$Q$77,6,0)</f>
        <v>0</v>
      </c>
      <c r="J1282" s="50">
        <f>VLOOKUP(S1263,Karya!$B$8:$Q$77,7,0)</f>
        <v>0</v>
      </c>
      <c r="K1282" s="50">
        <f>VLOOKUP(S1263,Karya!$B$8:$Q$77,8,0)</f>
        <v>0</v>
      </c>
      <c r="L1282" s="50">
        <f>VLOOKUP(S1263,Karya!$B$8:$Q$77,9,0)</f>
        <v>0</v>
      </c>
      <c r="M1282" s="50">
        <f>VLOOKUP(S1263,Karya!$B$8:$Q$77,10,0)</f>
        <v>0</v>
      </c>
      <c r="N1282" s="366"/>
      <c r="O1282" s="367"/>
      <c r="P1282" s="367"/>
      <c r="Q1282" s="368"/>
      <c r="R1282" s="84">
        <f t="shared" si="45"/>
        <v>0</v>
      </c>
      <c r="S1282" s="85" t="str">
        <f>IF(R1282&gt;=91,"अ१",IF(R1282&gt;=81,"अ२",IF(R1282&gt;=71,"ब१",IF(R1282&gt;=61,"ब२",IF(R1282&gt;=51,"क१",IF(R1282&gt;=41,"क२",IF(R1282&gt;=33,"ड",IF(R1282&gt;=21,"ई१",IF(R1282&gt;=1,"ई२","")))))))))</f>
        <v/>
      </c>
      <c r="V1282" s="68"/>
      <c r="W1282" s="68"/>
      <c r="X1282" s="68"/>
      <c r="Y1282" s="68"/>
    </row>
    <row r="1283" spans="2:25" ht="27.9" customHeight="1">
      <c r="B1283" s="359">
        <v>9</v>
      </c>
      <c r="C1283" s="361" t="s">
        <v>10</v>
      </c>
      <c r="D1283" s="39" t="s">
        <v>63</v>
      </c>
      <c r="E1283" s="80"/>
      <c r="F1283" s="78">
        <f>Shashi!D$7</f>
        <v>20</v>
      </c>
      <c r="G1283" s="78">
        <f>Shashi!E$7</f>
        <v>40</v>
      </c>
      <c r="H1283" s="78">
        <f>Shashi!F$7</f>
        <v>20</v>
      </c>
      <c r="I1283" s="78">
        <f>Shashi!G$7</f>
        <v>0</v>
      </c>
      <c r="J1283" s="78">
        <f>Shashi!H$7</f>
        <v>0</v>
      </c>
      <c r="K1283" s="78">
        <f>Shashi!I$7</f>
        <v>20</v>
      </c>
      <c r="L1283" s="78">
        <f>Shashi!J$7</f>
        <v>0</v>
      </c>
      <c r="M1283" s="78">
        <f>Shashi!K$7</f>
        <v>100</v>
      </c>
      <c r="N1283" s="363"/>
      <c r="O1283" s="364"/>
      <c r="P1283" s="364"/>
      <c r="Q1283" s="365"/>
      <c r="R1283" s="82">
        <f t="shared" si="45"/>
        <v>100</v>
      </c>
      <c r="S1283" s="83"/>
      <c r="V1283" s="68"/>
      <c r="W1283" s="68"/>
      <c r="X1283" s="68"/>
      <c r="Y1283" s="68"/>
    </row>
    <row r="1284" spans="2:25" ht="27.9" customHeight="1" thickBot="1">
      <c r="B1284" s="360"/>
      <c r="C1284" s="362"/>
      <c r="D1284" s="40" t="s">
        <v>64</v>
      </c>
      <c r="E1284" s="81"/>
      <c r="F1284" s="50">
        <f>VLOOKUP(S1263,Shashi!$B$8:$Q$77,3,0)</f>
        <v>0</v>
      </c>
      <c r="G1284" s="50">
        <f>VLOOKUP(S1263,Shashi!$B$8:$Q$77,4,0)</f>
        <v>0</v>
      </c>
      <c r="H1284" s="50">
        <f>VLOOKUP(S1263,Shashi!$B$8:$Q$77,5,0)</f>
        <v>0</v>
      </c>
      <c r="I1284" s="50">
        <f>VLOOKUP(S1263,Shashi!$B$8:$Q$77,6,0)</f>
        <v>0</v>
      </c>
      <c r="J1284" s="50">
        <f>VLOOKUP(S1263,Shashi!$B$8:$Q$77,7,0)</f>
        <v>0</v>
      </c>
      <c r="K1284" s="50">
        <f>VLOOKUP(S1263,Shashi!$B$8:$Q$77,8,0)</f>
        <v>0</v>
      </c>
      <c r="L1284" s="50">
        <f>VLOOKUP(S1263,Shashi!$B$8:$Q$77,9,0)</f>
        <v>0</v>
      </c>
      <c r="M1284" s="50">
        <f>VLOOKUP(S1263,Shashi!$B$8:$Q$77,10,0)</f>
        <v>0</v>
      </c>
      <c r="N1284" s="366"/>
      <c r="O1284" s="367"/>
      <c r="P1284" s="367"/>
      <c r="Q1284" s="368"/>
      <c r="R1284" s="84">
        <f t="shared" si="45"/>
        <v>0</v>
      </c>
      <c r="S1284" s="85" t="str">
        <f>IF(R1284&gt;=91,"अ१",IF(R1284&gt;=81,"अ२",IF(R1284&gt;=71,"ब१",IF(R1284&gt;=61,"ब२",IF(R1284&gt;=51,"क१",IF(R1284&gt;=41,"क२",IF(R1284&gt;=33,"ड",IF(R1284&gt;=21,"ई१",IF(R1284&gt;=1,"ई२","")))))))))</f>
        <v/>
      </c>
      <c r="V1284" s="68"/>
      <c r="W1284" s="68"/>
      <c r="X1284" s="68"/>
      <c r="Y1284" s="68"/>
    </row>
    <row r="1285" spans="2:25" ht="27.9" customHeight="1" thickBot="1">
      <c r="B1285" s="369"/>
      <c r="C1285" s="370"/>
      <c r="D1285" s="370"/>
      <c r="E1285" s="370"/>
      <c r="F1285" s="370"/>
      <c r="G1285" s="370"/>
      <c r="H1285" s="370"/>
      <c r="I1285" s="370"/>
      <c r="J1285" s="370"/>
      <c r="K1285" s="370"/>
      <c r="L1285" s="370"/>
      <c r="M1285" s="370"/>
      <c r="N1285" s="370"/>
      <c r="O1285" s="370"/>
      <c r="P1285" s="370"/>
      <c r="Q1285" s="370"/>
      <c r="R1285" s="370"/>
      <c r="S1285" s="371"/>
      <c r="V1285" s="68"/>
      <c r="W1285" s="68"/>
      <c r="X1285" s="68"/>
      <c r="Y1285" s="68"/>
    </row>
    <row r="1286" spans="2:25" ht="27.9" customHeight="1">
      <c r="B1286" s="41"/>
      <c r="C1286" s="42"/>
      <c r="D1286" s="43"/>
      <c r="N1286" s="45"/>
      <c r="O1286" s="45"/>
      <c r="P1286" s="45"/>
      <c r="Q1286" s="45"/>
      <c r="S1286" s="46"/>
      <c r="V1286" s="68"/>
      <c r="W1286" s="68"/>
      <c r="X1286" s="68"/>
      <c r="Y1286" s="68"/>
    </row>
    <row r="1287" spans="2:25" ht="27.9" customHeight="1">
      <c r="B1287" s="372" t="s">
        <v>66</v>
      </c>
      <c r="C1287" s="373"/>
      <c r="D1287" s="373"/>
      <c r="E1287" s="373"/>
      <c r="F1287" s="373"/>
      <c r="G1287" s="374" t="s">
        <v>67</v>
      </c>
      <c r="H1287" s="374"/>
      <c r="I1287" s="374"/>
      <c r="J1287" s="374"/>
      <c r="K1287" s="374"/>
      <c r="L1287" s="374"/>
      <c r="M1287" s="374"/>
      <c r="N1287" s="375" t="s">
        <v>68</v>
      </c>
      <c r="O1287" s="375"/>
      <c r="P1287" s="375"/>
      <c r="Q1287" s="375"/>
      <c r="R1287" s="375"/>
      <c r="S1287" s="376"/>
      <c r="V1287" s="68"/>
      <c r="W1287" s="68"/>
      <c r="X1287" s="68"/>
      <c r="Y1287" s="68"/>
    </row>
    <row r="1288" spans="2:25" ht="27.9" customHeight="1" thickBot="1">
      <c r="B1288" s="377" t="str">
        <f>students!$G$4</f>
        <v xml:space="preserve">श्री. सागर दत्तात्रय शिंदे </v>
      </c>
      <c r="C1288" s="378"/>
      <c r="D1288" s="378"/>
      <c r="E1288" s="378"/>
      <c r="F1288" s="378"/>
      <c r="G1288" s="379"/>
      <c r="H1288" s="379"/>
      <c r="I1288" s="379"/>
      <c r="J1288" s="379"/>
      <c r="K1288" s="379"/>
      <c r="L1288" s="379"/>
      <c r="M1288" s="379"/>
      <c r="N1288" s="380"/>
      <c r="O1288" s="380"/>
      <c r="P1288" s="380"/>
      <c r="Q1288" s="380"/>
      <c r="R1288" s="380"/>
      <c r="S1288" s="381"/>
      <c r="V1288" s="68"/>
      <c r="W1288" s="68"/>
      <c r="X1288" s="68"/>
      <c r="Y1288" s="68"/>
    </row>
    <row r="1289" spans="2:25" ht="26.25" customHeight="1">
      <c r="B1289" s="402" t="s">
        <v>718</v>
      </c>
      <c r="C1289" s="402"/>
      <c r="D1289" s="402"/>
      <c r="E1289" s="402"/>
      <c r="F1289" s="402"/>
      <c r="G1289" s="402"/>
      <c r="H1289" s="402"/>
      <c r="I1289" s="402"/>
      <c r="J1289" s="402"/>
      <c r="K1289" s="402"/>
      <c r="L1289" s="402"/>
      <c r="M1289" s="402"/>
      <c r="N1289" s="402"/>
      <c r="O1289" s="402"/>
      <c r="P1289" s="402"/>
      <c r="Q1289" s="402"/>
      <c r="R1289" s="402"/>
      <c r="S1289" s="402"/>
      <c r="V1289" s="68"/>
      <c r="W1289" s="68"/>
      <c r="X1289" s="68"/>
      <c r="Y1289" s="68"/>
    </row>
    <row r="1290" spans="2:25" ht="24.75" customHeight="1" thickBot="1">
      <c r="B1290" s="403" t="s">
        <v>52</v>
      </c>
      <c r="C1290" s="403"/>
      <c r="D1290" s="403"/>
      <c r="E1290" s="404">
        <f>VLOOKUP(S1291,students!$B$8:$D$57,3,0)</f>
        <v>0</v>
      </c>
      <c r="F1290" s="405"/>
      <c r="G1290" s="405"/>
      <c r="H1290" s="405"/>
      <c r="I1290" s="405"/>
      <c r="J1290" s="405"/>
      <c r="K1290" s="405"/>
      <c r="L1290" s="405"/>
      <c r="M1290" s="405"/>
      <c r="N1290" s="405"/>
      <c r="O1290" s="405"/>
      <c r="P1290" s="406" t="s">
        <v>28</v>
      </c>
      <c r="Q1290" s="406"/>
      <c r="R1290" s="406" t="str">
        <f>students!$M$2</f>
        <v>पहिली</v>
      </c>
      <c r="S1290" s="406"/>
      <c r="V1290" s="68"/>
      <c r="W1290" s="68"/>
      <c r="X1290" s="68"/>
      <c r="Y1290" s="68"/>
    </row>
    <row r="1291" spans="2:25" ht="19.5" customHeight="1" thickBot="1">
      <c r="B1291" s="407"/>
      <c r="C1291" s="407"/>
      <c r="D1291" s="408"/>
      <c r="E1291" s="408"/>
      <c r="F1291" s="47"/>
      <c r="G1291" s="47"/>
      <c r="H1291" s="409" t="s">
        <v>33</v>
      </c>
      <c r="I1291" s="409"/>
      <c r="J1291" s="409"/>
      <c r="K1291" s="409"/>
      <c r="L1291" s="409"/>
      <c r="M1291" s="405">
        <f>[3]students!Y1290</f>
        <v>0</v>
      </c>
      <c r="N1291" s="405"/>
      <c r="O1291" s="405"/>
      <c r="P1291" s="406" t="s">
        <v>53</v>
      </c>
      <c r="Q1291" s="406"/>
      <c r="R1291" s="406"/>
      <c r="S1291" s="77">
        <v>47</v>
      </c>
      <c r="V1291" s="68"/>
      <c r="W1291" s="68"/>
      <c r="X1291" s="68"/>
      <c r="Y1291" s="68"/>
    </row>
    <row r="1292" spans="2:25" ht="21" customHeight="1">
      <c r="B1292" s="382" t="s">
        <v>37</v>
      </c>
      <c r="C1292" s="361" t="s">
        <v>54</v>
      </c>
      <c r="D1292" s="361"/>
      <c r="E1292" s="385" t="s">
        <v>55</v>
      </c>
      <c r="F1292" s="386"/>
      <c r="G1292" s="386"/>
      <c r="H1292" s="386"/>
      <c r="I1292" s="386"/>
      <c r="J1292" s="386"/>
      <c r="K1292" s="386"/>
      <c r="L1292" s="386"/>
      <c r="M1292" s="387"/>
      <c r="N1292" s="388" t="s">
        <v>56</v>
      </c>
      <c r="O1292" s="389"/>
      <c r="P1292" s="389"/>
      <c r="Q1292" s="390"/>
      <c r="R1292" s="394" t="s">
        <v>69</v>
      </c>
      <c r="S1292" s="397" t="s">
        <v>57</v>
      </c>
      <c r="V1292" s="68"/>
      <c r="W1292" s="68"/>
      <c r="X1292" s="68"/>
      <c r="Y1292" s="68"/>
    </row>
    <row r="1293" spans="2:25" s="1" customFormat="1" ht="73.5" customHeight="1">
      <c r="B1293" s="383"/>
      <c r="C1293" s="384"/>
      <c r="D1293" s="384"/>
      <c r="E1293" s="48" t="s">
        <v>58</v>
      </c>
      <c r="F1293" s="48" t="s">
        <v>15</v>
      </c>
      <c r="G1293" s="48" t="s">
        <v>59</v>
      </c>
      <c r="H1293" s="48" t="s">
        <v>17</v>
      </c>
      <c r="I1293" s="48" t="s">
        <v>18</v>
      </c>
      <c r="J1293" s="48" t="s">
        <v>19</v>
      </c>
      <c r="K1293" s="48" t="s">
        <v>20</v>
      </c>
      <c r="L1293" s="48" t="s">
        <v>21</v>
      </c>
      <c r="M1293" s="49"/>
      <c r="N1293" s="391"/>
      <c r="O1293" s="392"/>
      <c r="P1293" s="392"/>
      <c r="Q1293" s="393"/>
      <c r="R1293" s="395"/>
      <c r="S1293" s="398"/>
      <c r="V1293" s="68"/>
      <c r="W1293" s="68"/>
      <c r="X1293" s="68"/>
      <c r="Y1293" s="68"/>
    </row>
    <row r="1294" spans="2:25" ht="27.9" customHeight="1" thickBot="1">
      <c r="B1294" s="5"/>
      <c r="C1294" s="400" t="s">
        <v>60</v>
      </c>
      <c r="D1294" s="401"/>
      <c r="E1294" s="51">
        <v>1</v>
      </c>
      <c r="F1294" s="51">
        <v>2</v>
      </c>
      <c r="G1294" s="51">
        <v>3</v>
      </c>
      <c r="H1294" s="51">
        <v>4</v>
      </c>
      <c r="I1294" s="51">
        <v>5</v>
      </c>
      <c r="J1294" s="51">
        <v>6</v>
      </c>
      <c r="K1294" s="51">
        <v>7</v>
      </c>
      <c r="L1294" s="51">
        <v>8</v>
      </c>
      <c r="M1294" s="50" t="s">
        <v>22</v>
      </c>
      <c r="N1294" s="50" t="s">
        <v>23</v>
      </c>
      <c r="O1294" s="50" t="s">
        <v>61</v>
      </c>
      <c r="P1294" s="50" t="s">
        <v>25</v>
      </c>
      <c r="Q1294" s="50" t="s">
        <v>62</v>
      </c>
      <c r="R1294" s="396"/>
      <c r="S1294" s="399"/>
      <c r="V1294" s="68"/>
      <c r="W1294" s="68"/>
      <c r="X1294" s="68"/>
      <c r="Y1294" s="68"/>
    </row>
    <row r="1295" spans="2:25" ht="27.9" customHeight="1">
      <c r="B1295" s="359">
        <v>1</v>
      </c>
      <c r="C1295" s="361" t="s">
        <v>2</v>
      </c>
      <c r="D1295" s="39" t="s">
        <v>63</v>
      </c>
      <c r="E1295" s="80"/>
      <c r="F1295" s="78">
        <f>Marathi!D$7</f>
        <v>15</v>
      </c>
      <c r="G1295" s="78">
        <f>Marathi!E$7</f>
        <v>15</v>
      </c>
      <c r="H1295" s="78">
        <f>Marathi!F$7</f>
        <v>15</v>
      </c>
      <c r="I1295" s="78">
        <f>Marathi!G$7</f>
        <v>0</v>
      </c>
      <c r="J1295" s="78">
        <f>Marathi!H$7</f>
        <v>15</v>
      </c>
      <c r="K1295" s="78">
        <f>Marathi!I$7</f>
        <v>10</v>
      </c>
      <c r="L1295" s="78">
        <f>Marathi!J$7</f>
        <v>0</v>
      </c>
      <c r="M1295" s="78">
        <f>Marathi!K$7</f>
        <v>70</v>
      </c>
      <c r="N1295" s="78">
        <f>Marathi!L$7</f>
        <v>5</v>
      </c>
      <c r="O1295" s="78">
        <f>Marathi!M$7</f>
        <v>5</v>
      </c>
      <c r="P1295" s="78">
        <f>Marathi!N$7</f>
        <v>20</v>
      </c>
      <c r="Q1295" s="78">
        <f>Marathi!O$7</f>
        <v>30</v>
      </c>
      <c r="R1295" s="78">
        <f>Marathi!P$7</f>
        <v>100</v>
      </c>
      <c r="S1295" s="78">
        <f>Marathi!Q$7</f>
        <v>0</v>
      </c>
      <c r="V1295" s="68"/>
      <c r="W1295" s="68"/>
      <c r="X1295" s="68"/>
      <c r="Y1295" s="68"/>
    </row>
    <row r="1296" spans="2:25" ht="27.9" customHeight="1" thickBot="1">
      <c r="B1296" s="360"/>
      <c r="C1296" s="362"/>
      <c r="D1296" s="40" t="s">
        <v>64</v>
      </c>
      <c r="E1296" s="81"/>
      <c r="F1296" s="50">
        <f>VLOOKUP(S1291,Marathi!$B$8:$Q$77,3,0)</f>
        <v>0</v>
      </c>
      <c r="G1296" s="50">
        <f>VLOOKUP(S1291,Marathi!$B$8:$Q$77,4,0)</f>
        <v>0</v>
      </c>
      <c r="H1296" s="50">
        <f>VLOOKUP(S1291,Marathi!$B$8:$Q$77,5,0)</f>
        <v>0</v>
      </c>
      <c r="I1296" s="50">
        <f>VLOOKUP(S1291,Marathi!$B$8:$Q$77,6,0)</f>
        <v>0</v>
      </c>
      <c r="J1296" s="50">
        <f>VLOOKUP(S1291,Marathi!$B$8:$Q$77,7,0)</f>
        <v>0</v>
      </c>
      <c r="K1296" s="50">
        <f>VLOOKUP(S1291,Marathi!$B$8:$Q$77,8,0)</f>
        <v>0</v>
      </c>
      <c r="L1296" s="50">
        <f>VLOOKUP(S1291,Marathi!$B$8:$Q$77,9,0)</f>
        <v>0</v>
      </c>
      <c r="M1296" s="50">
        <f>VLOOKUP(S1291,Marathi!$B$8:$Q$77,10,0)</f>
        <v>0</v>
      </c>
      <c r="N1296" s="50">
        <f>VLOOKUP(S1291,Marathi!$B$8:$Q$77,11,0)</f>
        <v>0</v>
      </c>
      <c r="O1296" s="50">
        <f>VLOOKUP(S1291,Marathi!$B$8:$Q$77,12,0)</f>
        <v>0</v>
      </c>
      <c r="P1296" s="50">
        <f>VLOOKUP(S1291,Marathi!$B$8:$Q$77,13,0)</f>
        <v>0</v>
      </c>
      <c r="Q1296" s="50">
        <f>VLOOKUP(S1291,Marathi!$B$8:$Q$77,14,0)</f>
        <v>0</v>
      </c>
      <c r="R1296" s="79">
        <f>VLOOKUP(S1291,Marathi!$B$8:$Q$77,15,0)</f>
        <v>0</v>
      </c>
      <c r="S1296" s="79">
        <f>VLOOKUP(S1291,Marathi!$B$8:$Q$77,16,0)</f>
        <v>0</v>
      </c>
      <c r="V1296" s="68"/>
      <c r="W1296" s="68"/>
      <c r="X1296" s="68"/>
      <c r="Y1296" s="68"/>
    </row>
    <row r="1297" spans="2:25" ht="27.9" customHeight="1">
      <c r="B1297" s="359">
        <v>2</v>
      </c>
      <c r="C1297" s="361" t="s">
        <v>3</v>
      </c>
      <c r="D1297" s="39" t="s">
        <v>63</v>
      </c>
      <c r="E1297" s="80"/>
      <c r="F1297" s="78">
        <f>Hindi!D$7</f>
        <v>15</v>
      </c>
      <c r="G1297" s="78">
        <f>Hindi!E$7</f>
        <v>15</v>
      </c>
      <c r="H1297" s="78">
        <f>Hindi!F$7</f>
        <v>15</v>
      </c>
      <c r="I1297" s="78">
        <f>Hindi!G$7</f>
        <v>0</v>
      </c>
      <c r="J1297" s="78">
        <f>Hindi!H$7</f>
        <v>15</v>
      </c>
      <c r="K1297" s="78">
        <f>Hindi!I$7</f>
        <v>10</v>
      </c>
      <c r="L1297" s="78">
        <f>Hindi!J$7</f>
        <v>0</v>
      </c>
      <c r="M1297" s="78">
        <f>Hindi!K$7</f>
        <v>70</v>
      </c>
      <c r="N1297" s="78">
        <f>Hindi!L$7</f>
        <v>5</v>
      </c>
      <c r="O1297" s="78">
        <f>Hindi!M$7</f>
        <v>5</v>
      </c>
      <c r="P1297" s="78">
        <f>Hindi!N$7</f>
        <v>20</v>
      </c>
      <c r="Q1297" s="78">
        <f>Hindi!O$7</f>
        <v>30</v>
      </c>
      <c r="R1297" s="78">
        <f>Hindi!P$7</f>
        <v>100</v>
      </c>
      <c r="S1297" s="78">
        <f>Hindi!Q$7</f>
        <v>0</v>
      </c>
      <c r="V1297" s="68"/>
      <c r="W1297" s="68"/>
      <c r="X1297" s="68"/>
      <c r="Y1297" s="68"/>
    </row>
    <row r="1298" spans="2:25" ht="27.9" customHeight="1" thickBot="1">
      <c r="B1298" s="360"/>
      <c r="C1298" s="362"/>
      <c r="D1298" s="40" t="s">
        <v>64</v>
      </c>
      <c r="E1298" s="81"/>
      <c r="F1298" s="50">
        <f>VLOOKUP(S1291,Hindi!$B$8:$Q$77,3,0)</f>
        <v>0</v>
      </c>
      <c r="G1298" s="50">
        <f>VLOOKUP(S1291,Hindi!$B$8:$Q$77,4,0)</f>
        <v>0</v>
      </c>
      <c r="H1298" s="50">
        <f>VLOOKUP(S1291,Hindi!$B$8:$Q$77,5,0)</f>
        <v>0</v>
      </c>
      <c r="I1298" s="50">
        <f>VLOOKUP(S1291,Hindi!$B$8:$Q$77,6,0)</f>
        <v>0</v>
      </c>
      <c r="J1298" s="50">
        <f>VLOOKUP(S1291,Hindi!$B$8:$Q$77,7,0)</f>
        <v>0</v>
      </c>
      <c r="K1298" s="50">
        <f>VLOOKUP(S1291,Hindi!$B$8:$Q$77,8,0)</f>
        <v>0</v>
      </c>
      <c r="L1298" s="50">
        <f>VLOOKUP(S1291,Hindi!$B$8:$Q$77,9,0)</f>
        <v>0</v>
      </c>
      <c r="M1298" s="50">
        <f>VLOOKUP(S1291,Hindi!$B$8:$Q$77,10,0)</f>
        <v>0</v>
      </c>
      <c r="N1298" s="50">
        <f>VLOOKUP(S1291,Hindi!$B$8:$Q$77,11,0)</f>
        <v>0</v>
      </c>
      <c r="O1298" s="50">
        <f>VLOOKUP(S1291,Hindi!$B$8:$Q$77,12,0)</f>
        <v>0</v>
      </c>
      <c r="P1298" s="50">
        <f>VLOOKUP(S1291,Hindi!$B$8:$Q$77,13,0)</f>
        <v>0</v>
      </c>
      <c r="Q1298" s="50">
        <f>VLOOKUP(S1291,Hindi!$B$8:$Q$77,14,0)</f>
        <v>0</v>
      </c>
      <c r="R1298" s="79">
        <f>VLOOKUP(S1291,Hindi!$B$8:$Q$77,15,0)</f>
        <v>0</v>
      </c>
      <c r="S1298" s="50">
        <f>VLOOKUP(S1291,Hindi!$B$8:$Q$77,16,0)</f>
        <v>0</v>
      </c>
      <c r="V1298" s="68"/>
      <c r="W1298" s="68"/>
      <c r="X1298" s="68"/>
      <c r="Y1298" s="68"/>
    </row>
    <row r="1299" spans="2:25" ht="27.9" customHeight="1">
      <c r="B1299" s="359">
        <v>3</v>
      </c>
      <c r="C1299" s="361" t="s">
        <v>4</v>
      </c>
      <c r="D1299" s="39" t="s">
        <v>63</v>
      </c>
      <c r="E1299" s="80"/>
      <c r="F1299" s="78">
        <f>English!D$7</f>
        <v>15</v>
      </c>
      <c r="G1299" s="78">
        <f>English!E$7</f>
        <v>15</v>
      </c>
      <c r="H1299" s="78">
        <f>English!F$7</f>
        <v>15</v>
      </c>
      <c r="I1299" s="78">
        <f>English!G$7</f>
        <v>0</v>
      </c>
      <c r="J1299" s="78">
        <f>English!H$7</f>
        <v>15</v>
      </c>
      <c r="K1299" s="78">
        <f>English!I$7</f>
        <v>10</v>
      </c>
      <c r="L1299" s="78">
        <f>English!J$7</f>
        <v>0</v>
      </c>
      <c r="M1299" s="78">
        <f>English!K$7</f>
        <v>70</v>
      </c>
      <c r="N1299" s="78">
        <f>English!L$7</f>
        <v>5</v>
      </c>
      <c r="O1299" s="78">
        <f>English!M$7</f>
        <v>5</v>
      </c>
      <c r="P1299" s="78">
        <f>English!N$7</f>
        <v>20</v>
      </c>
      <c r="Q1299" s="78">
        <f>English!O$7</f>
        <v>30</v>
      </c>
      <c r="R1299" s="78">
        <f>English!P$7</f>
        <v>100</v>
      </c>
      <c r="S1299" s="78">
        <f>English!Q$7</f>
        <v>0</v>
      </c>
      <c r="V1299" s="68"/>
      <c r="W1299" s="68"/>
      <c r="X1299" s="68"/>
      <c r="Y1299" s="68"/>
    </row>
    <row r="1300" spans="2:25" ht="27.9" customHeight="1" thickBot="1">
      <c r="B1300" s="360"/>
      <c r="C1300" s="362"/>
      <c r="D1300" s="40" t="s">
        <v>64</v>
      </c>
      <c r="E1300" s="81"/>
      <c r="F1300" s="50">
        <f>VLOOKUP(S1291,English!$B$8:$Q$77,3,0)</f>
        <v>0</v>
      </c>
      <c r="G1300" s="50">
        <f>VLOOKUP(S1291,English!$B$8:$Q$77,4,0)</f>
        <v>0</v>
      </c>
      <c r="H1300" s="50">
        <f>VLOOKUP(S1291,English!$B$8:$Q$77,5,0)</f>
        <v>0</v>
      </c>
      <c r="I1300" s="50">
        <f>VLOOKUP(S1291,English!$B$8:$Q$77,6,0)</f>
        <v>0</v>
      </c>
      <c r="J1300" s="50">
        <f>VLOOKUP(S1291,English!$B$8:$Q$77,7,0)</f>
        <v>0</v>
      </c>
      <c r="K1300" s="50">
        <f>VLOOKUP(S1291,English!$B$8:$Q$77,8,0)</f>
        <v>0</v>
      </c>
      <c r="L1300" s="50">
        <f>VLOOKUP(S1291,English!$B$8:$Q$77,9,0)</f>
        <v>0</v>
      </c>
      <c r="M1300" s="50">
        <f>VLOOKUP(S1291,English!$B$8:$Q$77,10,0)</f>
        <v>0</v>
      </c>
      <c r="N1300" s="50">
        <f>VLOOKUP(S1291,English!$B$8:$Q$77,11,0)</f>
        <v>0</v>
      </c>
      <c r="O1300" s="50">
        <f>VLOOKUP(S1291,English!$B$8:$Q$77,12,0)</f>
        <v>0</v>
      </c>
      <c r="P1300" s="50">
        <f>VLOOKUP(S1291,English!$B$8:$Q$77,13,0)</f>
        <v>0</v>
      </c>
      <c r="Q1300" s="50">
        <f>VLOOKUP(S1291,English!$B$8:$Q$77,14,0)</f>
        <v>0</v>
      </c>
      <c r="R1300" s="79">
        <f>VLOOKUP(S1291,English!$B$8:$Q$77,15,0)</f>
        <v>0</v>
      </c>
      <c r="S1300" s="50">
        <f>VLOOKUP(S1291,English!$B$8:$Q$77,16,0)</f>
        <v>0</v>
      </c>
      <c r="V1300" s="68"/>
      <c r="W1300" s="68"/>
      <c r="X1300" s="68"/>
      <c r="Y1300" s="68"/>
    </row>
    <row r="1301" spans="2:25" ht="27.9" customHeight="1">
      <c r="B1301" s="359">
        <v>4</v>
      </c>
      <c r="C1301" s="361" t="s">
        <v>5</v>
      </c>
      <c r="D1301" s="39" t="s">
        <v>63</v>
      </c>
      <c r="E1301" s="80"/>
      <c r="F1301" s="78">
        <f>Maths!D$7</f>
        <v>15</v>
      </c>
      <c r="G1301" s="78">
        <f>Maths!E$7</f>
        <v>15</v>
      </c>
      <c r="H1301" s="78">
        <f>Maths!F$7</f>
        <v>15</v>
      </c>
      <c r="I1301" s="78">
        <f>Maths!G$7</f>
        <v>0</v>
      </c>
      <c r="J1301" s="78">
        <f>Maths!H$7</f>
        <v>15</v>
      </c>
      <c r="K1301" s="78">
        <f>Maths!I$7</f>
        <v>10</v>
      </c>
      <c r="L1301" s="78">
        <f>Maths!J$7</f>
        <v>0</v>
      </c>
      <c r="M1301" s="78">
        <f>Maths!K$7</f>
        <v>70</v>
      </c>
      <c r="N1301" s="78">
        <f>Maths!L$7</f>
        <v>5</v>
      </c>
      <c r="O1301" s="78">
        <f>Maths!M$7</f>
        <v>5</v>
      </c>
      <c r="P1301" s="78">
        <f>Maths!N$7</f>
        <v>20</v>
      </c>
      <c r="Q1301" s="78">
        <f>Maths!O$7</f>
        <v>30</v>
      </c>
      <c r="R1301" s="78">
        <f>Maths!P$7</f>
        <v>100</v>
      </c>
      <c r="S1301" s="78">
        <f>Maths!Q$7</f>
        <v>0</v>
      </c>
      <c r="V1301" s="68"/>
      <c r="W1301" s="68"/>
      <c r="X1301" s="68"/>
      <c r="Y1301" s="68"/>
    </row>
    <row r="1302" spans="2:25" ht="27.9" customHeight="1" thickBot="1">
      <c r="B1302" s="360"/>
      <c r="C1302" s="362"/>
      <c r="D1302" s="40" t="s">
        <v>64</v>
      </c>
      <c r="E1302" s="81"/>
      <c r="F1302" s="50">
        <f>VLOOKUP(S1291,Maths!$B$8:$Q$77,3,0)</f>
        <v>0</v>
      </c>
      <c r="G1302" s="50">
        <f>VLOOKUP(S1291,Maths!$B$8:$Q$77,4,0)</f>
        <v>0</v>
      </c>
      <c r="H1302" s="50">
        <f>VLOOKUP(S1291,Maths!$B$8:$Q$77,5,0)</f>
        <v>0</v>
      </c>
      <c r="I1302" s="50">
        <f>VLOOKUP(S1291,Maths!$B$8:$Q$77,6,0)</f>
        <v>0</v>
      </c>
      <c r="J1302" s="50">
        <f>VLOOKUP(S1291,Maths!$B$8:$Q$77,7,0)</f>
        <v>0</v>
      </c>
      <c r="K1302" s="50">
        <f>VLOOKUP(S1291,Maths!$B$8:$Q$77,8,0)</f>
        <v>0</v>
      </c>
      <c r="L1302" s="50">
        <f>VLOOKUP(S1291,Maths!$B$8:$Q$77,9,0)</f>
        <v>0</v>
      </c>
      <c r="M1302" s="50">
        <f>VLOOKUP(S1291,Maths!$B$8:$Q$77,10,0)</f>
        <v>0</v>
      </c>
      <c r="N1302" s="50">
        <f>VLOOKUP(S1291,Maths!$B$8:$Q$77,11,0)</f>
        <v>0</v>
      </c>
      <c r="O1302" s="50">
        <f>VLOOKUP(S1291,Maths!$B$8:$Q$77,12,0)</f>
        <v>0</v>
      </c>
      <c r="P1302" s="50">
        <f>VLOOKUP(S1291,Maths!$B$8:$Q$77,13,0)</f>
        <v>0</v>
      </c>
      <c r="Q1302" s="50">
        <f>VLOOKUP(S1291,Maths!$B$8:$Q$77,14,0)</f>
        <v>0</v>
      </c>
      <c r="R1302" s="79">
        <f>VLOOKUP(S1291,Maths!$B$8:$Q$77,15,0)</f>
        <v>0</v>
      </c>
      <c r="S1302" s="50">
        <f>VLOOKUP(S1291,Maths!$B$8:$Q$77,16,0)</f>
        <v>0</v>
      </c>
      <c r="V1302" s="68"/>
      <c r="W1302" s="68"/>
      <c r="X1302" s="68"/>
      <c r="Y1302" s="68"/>
    </row>
    <row r="1303" spans="2:25" ht="27.9" customHeight="1">
      <c r="B1303" s="359">
        <v>5</v>
      </c>
      <c r="C1303" s="361" t="s">
        <v>6</v>
      </c>
      <c r="D1303" s="39" t="s">
        <v>63</v>
      </c>
      <c r="E1303" s="80"/>
      <c r="F1303" s="78">
        <f>Sci!D$7</f>
        <v>15</v>
      </c>
      <c r="G1303" s="78">
        <f>Sci!E$7</f>
        <v>15</v>
      </c>
      <c r="H1303" s="78">
        <f>Sci!F$7</f>
        <v>15</v>
      </c>
      <c r="I1303" s="78">
        <f>Sci!G$7</f>
        <v>0</v>
      </c>
      <c r="J1303" s="78">
        <f>Sci!H$7</f>
        <v>15</v>
      </c>
      <c r="K1303" s="78">
        <f>Sci!I$7</f>
        <v>10</v>
      </c>
      <c r="L1303" s="78">
        <f>Sci!J$7</f>
        <v>0</v>
      </c>
      <c r="M1303" s="78">
        <f>Sci!K$7</f>
        <v>70</v>
      </c>
      <c r="N1303" s="78">
        <f>Sci!L$7</f>
        <v>5</v>
      </c>
      <c r="O1303" s="78">
        <f>Sci!M$7</f>
        <v>5</v>
      </c>
      <c r="P1303" s="78">
        <f>Sci!N$7</f>
        <v>20</v>
      </c>
      <c r="Q1303" s="78">
        <f>Sci!O$7</f>
        <v>30</v>
      </c>
      <c r="R1303" s="78">
        <f>Sci!P$7</f>
        <v>100</v>
      </c>
      <c r="S1303" s="78">
        <f>Sci!Q$7</f>
        <v>0</v>
      </c>
    </row>
    <row r="1304" spans="2:25" ht="27.9" customHeight="1" thickBot="1">
      <c r="B1304" s="360"/>
      <c r="C1304" s="362"/>
      <c r="D1304" s="40" t="s">
        <v>64</v>
      </c>
      <c r="E1304" s="81"/>
      <c r="F1304" s="50">
        <f>VLOOKUP(S1291,Sci!$B$8:$Q$77,3,0)</f>
        <v>0</v>
      </c>
      <c r="G1304" s="50">
        <f>VLOOKUP(S1291,Sci!$B$8:$Q$77,4,0)</f>
        <v>0</v>
      </c>
      <c r="H1304" s="50">
        <f>VLOOKUP(S1291,Sci!$B$8:$Q$77,5,0)</f>
        <v>0</v>
      </c>
      <c r="I1304" s="50">
        <f>VLOOKUP(S1291,Sci!$B$8:$Q$77,6,0)</f>
        <v>0</v>
      </c>
      <c r="J1304" s="50">
        <f>VLOOKUP(S1291,Sci!$B$8:$Q$77,7,0)</f>
        <v>0</v>
      </c>
      <c r="K1304" s="50">
        <f>VLOOKUP(S1291,Sci!$B$8:$Q$77,8,0)</f>
        <v>0</v>
      </c>
      <c r="L1304" s="50">
        <f>VLOOKUP(S1291,Sci!$B$8:$Q$77,9,0)</f>
        <v>0</v>
      </c>
      <c r="M1304" s="50">
        <f>VLOOKUP(S1291,Sci!$B$8:$Q$77,10,0)</f>
        <v>0</v>
      </c>
      <c r="N1304" s="50">
        <f>VLOOKUP(S1291,Sci!$B$8:$Q$77,11,0)</f>
        <v>0</v>
      </c>
      <c r="O1304" s="50">
        <f>VLOOKUP(S1291,Sci!$B$8:$Q$77,12,0)</f>
        <v>0</v>
      </c>
      <c r="P1304" s="50">
        <f>VLOOKUP(S1291,Sci!$B$8:$Q$77,13,0)</f>
        <v>0</v>
      </c>
      <c r="Q1304" s="50">
        <f>VLOOKUP(S1291,Sci!$B$8:$Q$77,14,0)</f>
        <v>0</v>
      </c>
      <c r="R1304" s="79">
        <f>VLOOKUP(S1291,Sci!$B$8:$Q$77,15,0)</f>
        <v>0</v>
      </c>
      <c r="S1304" s="50">
        <f>VLOOKUP(S1291,Sci!$B$8:$Q$77,16,0)</f>
        <v>0</v>
      </c>
    </row>
    <row r="1305" spans="2:25" ht="27.9" customHeight="1">
      <c r="B1305" s="359">
        <v>6</v>
      </c>
      <c r="C1305" s="361" t="s">
        <v>7</v>
      </c>
      <c r="D1305" s="39" t="s">
        <v>63</v>
      </c>
      <c r="E1305" s="80"/>
      <c r="F1305" s="78">
        <f>Sco!D$7</f>
        <v>15</v>
      </c>
      <c r="G1305" s="78">
        <f>Sco!E$7</f>
        <v>15</v>
      </c>
      <c r="H1305" s="78">
        <f>Sco!F$7</f>
        <v>15</v>
      </c>
      <c r="I1305" s="78">
        <f>Sco!G$7</f>
        <v>0</v>
      </c>
      <c r="J1305" s="78">
        <f>Sco!H$7</f>
        <v>15</v>
      </c>
      <c r="K1305" s="78">
        <f>Sco!I$7</f>
        <v>10</v>
      </c>
      <c r="L1305" s="78">
        <f>Sco!J$7</f>
        <v>0</v>
      </c>
      <c r="M1305" s="78">
        <f>Sco!K$7</f>
        <v>70</v>
      </c>
      <c r="N1305" s="78">
        <f>Sco!L$7</f>
        <v>5</v>
      </c>
      <c r="O1305" s="78">
        <f>Sco!M$7</f>
        <v>5</v>
      </c>
      <c r="P1305" s="78">
        <f>Sco!N$7</f>
        <v>20</v>
      </c>
      <c r="Q1305" s="78">
        <f>Sco!O$7</f>
        <v>30</v>
      </c>
      <c r="R1305" s="78">
        <f>Sco!P$7</f>
        <v>100</v>
      </c>
      <c r="S1305" s="78">
        <f>Sco!Q$7</f>
        <v>0</v>
      </c>
    </row>
    <row r="1306" spans="2:25" ht="27.9" customHeight="1" thickBot="1">
      <c r="B1306" s="360"/>
      <c r="C1306" s="362"/>
      <c r="D1306" s="40" t="s">
        <v>64</v>
      </c>
      <c r="E1306" s="81"/>
      <c r="F1306" s="50">
        <f>VLOOKUP(S1291,Sco!$B$8:$Q$77,3,0)</f>
        <v>0</v>
      </c>
      <c r="G1306" s="50">
        <f>VLOOKUP(S1291,Sco!$B$8:$Q$77,4,0)</f>
        <v>0</v>
      </c>
      <c r="H1306" s="50">
        <f>VLOOKUP(S1291,Sco!$B$8:$Q$77,5,0)</f>
        <v>0</v>
      </c>
      <c r="I1306" s="50">
        <f>VLOOKUP(S1291,Sco!$B$8:$Q$77,6,0)</f>
        <v>0</v>
      </c>
      <c r="J1306" s="50">
        <f>VLOOKUP(S1291,Sco!$B$8:$Q$77,7,0)</f>
        <v>0</v>
      </c>
      <c r="K1306" s="50">
        <f>VLOOKUP(S1291,Sco!$B$8:$Q$77,8,0)</f>
        <v>0</v>
      </c>
      <c r="L1306" s="50">
        <f>VLOOKUP(S1291,Sco!$B$8:$Q$77,9,0)</f>
        <v>0</v>
      </c>
      <c r="M1306" s="50">
        <f>VLOOKUP(S1291,Sco!$B$8:$Q$77,10,0)</f>
        <v>0</v>
      </c>
      <c r="N1306" s="50">
        <f>VLOOKUP(S1291,Sco!$B$8:$Q$77,11,0)</f>
        <v>0</v>
      </c>
      <c r="O1306" s="50">
        <f>VLOOKUP(S1291,Sco!$B$8:$Q$77,12,0)</f>
        <v>0</v>
      </c>
      <c r="P1306" s="50">
        <f>VLOOKUP(S1291,Sco!$B$8:$Q$77,13,0)</f>
        <v>0</v>
      </c>
      <c r="Q1306" s="50">
        <f>VLOOKUP(S1291,Sco!$B$8:$Q$77,14,0)</f>
        <v>0</v>
      </c>
      <c r="R1306" s="79">
        <f>VLOOKUP(S1291,Sco!$B$8:$Q$77,15,0)</f>
        <v>0</v>
      </c>
      <c r="S1306" s="50">
        <f>VLOOKUP(S1291,Sco!$B$8:$Q$77,16,0)</f>
        <v>0</v>
      </c>
    </row>
    <row r="1307" spans="2:25" ht="27.9" customHeight="1">
      <c r="B1307" s="359">
        <v>7</v>
      </c>
      <c r="C1307" s="361" t="s">
        <v>8</v>
      </c>
      <c r="D1307" s="39" t="s">
        <v>63</v>
      </c>
      <c r="E1307" s="80"/>
      <c r="F1307" s="78">
        <f>Kala!D$7</f>
        <v>20</v>
      </c>
      <c r="G1307" s="78">
        <f>Kala!E$7</f>
        <v>40</v>
      </c>
      <c r="H1307" s="78">
        <f>Kala!F$7</f>
        <v>20</v>
      </c>
      <c r="I1307" s="78">
        <f>Kala!G$7</f>
        <v>0</v>
      </c>
      <c r="J1307" s="78">
        <f>Kala!H$7</f>
        <v>0</v>
      </c>
      <c r="K1307" s="78">
        <f>Kala!I$7</f>
        <v>20</v>
      </c>
      <c r="L1307" s="78">
        <f>Kala!J$7</f>
        <v>0</v>
      </c>
      <c r="M1307" s="78">
        <f>Kala!K$7</f>
        <v>100</v>
      </c>
      <c r="N1307" s="363"/>
      <c r="O1307" s="364"/>
      <c r="P1307" s="364"/>
      <c r="Q1307" s="365"/>
      <c r="R1307" s="82">
        <f t="shared" ref="R1307:R1312" si="46">M1307</f>
        <v>100</v>
      </c>
      <c r="S1307" s="83"/>
    </row>
    <row r="1308" spans="2:25" ht="27.9" customHeight="1" thickBot="1">
      <c r="B1308" s="360"/>
      <c r="C1308" s="362"/>
      <c r="D1308" s="40" t="s">
        <v>64</v>
      </c>
      <c r="E1308" s="81"/>
      <c r="F1308" s="50">
        <f>VLOOKUP(S1291,Kala!$B$8:$Q$77,3,0)</f>
        <v>0</v>
      </c>
      <c r="G1308" s="50">
        <f>VLOOKUP(S1291,Kala!$B$8:$Q$77,4,0)</f>
        <v>0</v>
      </c>
      <c r="H1308" s="50">
        <f>VLOOKUP(S1291,Kala!$B$8:$Q$77,5,0)</f>
        <v>0</v>
      </c>
      <c r="I1308" s="50">
        <f>VLOOKUP(S1291,Kala!$B$8:$Q$77,6,0)</f>
        <v>0</v>
      </c>
      <c r="J1308" s="50">
        <f>VLOOKUP(S1291,Kala!$B$8:$Q$77,7,0)</f>
        <v>0</v>
      </c>
      <c r="K1308" s="50">
        <f>VLOOKUP(S1291,Kala!$B$8:$Q$77,8,0)</f>
        <v>0</v>
      </c>
      <c r="L1308" s="50">
        <f>VLOOKUP(S1291,Kala!$B$8:$Q$77,9,0)</f>
        <v>0</v>
      </c>
      <c r="M1308" s="50">
        <f>VLOOKUP(S1291,Kala!$B$8:$Q$77,10,0)</f>
        <v>0</v>
      </c>
      <c r="N1308" s="366"/>
      <c r="O1308" s="367"/>
      <c r="P1308" s="367"/>
      <c r="Q1308" s="368"/>
      <c r="R1308" s="84">
        <f t="shared" si="46"/>
        <v>0</v>
      </c>
      <c r="S1308" s="85" t="str">
        <f>IF(R1308&gt;=91,"अ१",IF(R1308&gt;=81,"अ२",IF(R1308&gt;=71,"ब१",IF(R1308&gt;=61,"ब२",IF(R1308&gt;=51,"क१",IF(R1308&gt;=41,"क२",IF(R1308&gt;=33,"ड",IF(R1308&gt;=21,"ई१",IF(R1308&gt;=1,"ई२","")))))))))</f>
        <v/>
      </c>
    </row>
    <row r="1309" spans="2:25" ht="27.9" customHeight="1">
      <c r="B1309" s="359">
        <v>8</v>
      </c>
      <c r="C1309" s="361" t="s">
        <v>9</v>
      </c>
      <c r="D1309" s="39" t="s">
        <v>63</v>
      </c>
      <c r="E1309" s="80"/>
      <c r="F1309" s="78">
        <f>Karya!D$7</f>
        <v>20</v>
      </c>
      <c r="G1309" s="78">
        <f>Karya!E$7</f>
        <v>40</v>
      </c>
      <c r="H1309" s="78">
        <f>Karya!F$7</f>
        <v>20</v>
      </c>
      <c r="I1309" s="78">
        <f>Karya!G$7</f>
        <v>0</v>
      </c>
      <c r="J1309" s="78">
        <f>Karya!H$7</f>
        <v>0</v>
      </c>
      <c r="K1309" s="78">
        <f>Karya!I$7</f>
        <v>20</v>
      </c>
      <c r="L1309" s="78">
        <f>Karya!J$7</f>
        <v>0</v>
      </c>
      <c r="M1309" s="78">
        <f>Karya!K$7</f>
        <v>100</v>
      </c>
      <c r="N1309" s="363"/>
      <c r="O1309" s="364"/>
      <c r="P1309" s="364"/>
      <c r="Q1309" s="365"/>
      <c r="R1309" s="82">
        <f t="shared" si="46"/>
        <v>100</v>
      </c>
      <c r="S1309" s="83"/>
      <c r="V1309" s="68"/>
      <c r="W1309" s="68"/>
      <c r="X1309" s="68"/>
      <c r="Y1309" s="68"/>
    </row>
    <row r="1310" spans="2:25" ht="27.9" customHeight="1" thickBot="1">
      <c r="B1310" s="360"/>
      <c r="C1310" s="362"/>
      <c r="D1310" s="40" t="s">
        <v>64</v>
      </c>
      <c r="E1310" s="81"/>
      <c r="F1310" s="50">
        <f>VLOOKUP(S1291,Karya!$B$8:$Q$77,3,0)</f>
        <v>0</v>
      </c>
      <c r="G1310" s="50">
        <f>VLOOKUP(S1291,Karya!$B$8:$Q$77,4,0)</f>
        <v>0</v>
      </c>
      <c r="H1310" s="50">
        <f>VLOOKUP(S1291,Karya!$B$8:$Q$77,5,0)</f>
        <v>0</v>
      </c>
      <c r="I1310" s="50">
        <f>VLOOKUP(S1291,Karya!$B$8:$Q$77,6,0)</f>
        <v>0</v>
      </c>
      <c r="J1310" s="50">
        <f>VLOOKUP(S1291,Karya!$B$8:$Q$77,7,0)</f>
        <v>0</v>
      </c>
      <c r="K1310" s="50">
        <f>VLOOKUP(S1291,Karya!$B$8:$Q$77,8,0)</f>
        <v>0</v>
      </c>
      <c r="L1310" s="50">
        <f>VLOOKUP(S1291,Karya!$B$8:$Q$77,9,0)</f>
        <v>0</v>
      </c>
      <c r="M1310" s="50">
        <f>VLOOKUP(S1291,Karya!$B$8:$Q$77,10,0)</f>
        <v>0</v>
      </c>
      <c r="N1310" s="366"/>
      <c r="O1310" s="367"/>
      <c r="P1310" s="367"/>
      <c r="Q1310" s="368"/>
      <c r="R1310" s="84">
        <f t="shared" si="46"/>
        <v>0</v>
      </c>
      <c r="S1310" s="85" t="str">
        <f>IF(R1310&gt;=91,"अ१",IF(R1310&gt;=81,"अ२",IF(R1310&gt;=71,"ब१",IF(R1310&gt;=61,"ब२",IF(R1310&gt;=51,"क१",IF(R1310&gt;=41,"क२",IF(R1310&gt;=33,"ड",IF(R1310&gt;=21,"ई१",IF(R1310&gt;=1,"ई२","")))))))))</f>
        <v/>
      </c>
      <c r="V1310" s="68"/>
      <c r="W1310" s="68"/>
      <c r="X1310" s="68"/>
      <c r="Y1310" s="68"/>
    </row>
    <row r="1311" spans="2:25" ht="27.9" customHeight="1">
      <c r="B1311" s="359">
        <v>9</v>
      </c>
      <c r="C1311" s="361" t="s">
        <v>10</v>
      </c>
      <c r="D1311" s="39" t="s">
        <v>63</v>
      </c>
      <c r="E1311" s="80"/>
      <c r="F1311" s="78">
        <f>Shashi!D$7</f>
        <v>20</v>
      </c>
      <c r="G1311" s="78">
        <f>Shashi!E$7</f>
        <v>40</v>
      </c>
      <c r="H1311" s="78">
        <f>Shashi!F$7</f>
        <v>20</v>
      </c>
      <c r="I1311" s="78">
        <f>Shashi!G$7</f>
        <v>0</v>
      </c>
      <c r="J1311" s="78">
        <f>Shashi!H$7</f>
        <v>0</v>
      </c>
      <c r="K1311" s="78">
        <f>Shashi!I$7</f>
        <v>20</v>
      </c>
      <c r="L1311" s="78">
        <f>Shashi!J$7</f>
        <v>0</v>
      </c>
      <c r="M1311" s="78">
        <f>Shashi!K$7</f>
        <v>100</v>
      </c>
      <c r="N1311" s="363"/>
      <c r="O1311" s="364"/>
      <c r="P1311" s="364"/>
      <c r="Q1311" s="365"/>
      <c r="R1311" s="82">
        <f t="shared" si="46"/>
        <v>100</v>
      </c>
      <c r="S1311" s="83"/>
      <c r="V1311" s="68"/>
      <c r="W1311" s="68"/>
      <c r="X1311" s="68"/>
      <c r="Y1311" s="68"/>
    </row>
    <row r="1312" spans="2:25" ht="27.9" customHeight="1" thickBot="1">
      <c r="B1312" s="360"/>
      <c r="C1312" s="362"/>
      <c r="D1312" s="40" t="s">
        <v>64</v>
      </c>
      <c r="E1312" s="81"/>
      <c r="F1312" s="50">
        <f>VLOOKUP(S1291,Shashi!$B$8:$Q$77,3,0)</f>
        <v>0</v>
      </c>
      <c r="G1312" s="50">
        <f>VLOOKUP(S1291,Shashi!$B$8:$Q$77,4,0)</f>
        <v>0</v>
      </c>
      <c r="H1312" s="50">
        <f>VLOOKUP(S1291,Shashi!$B$8:$Q$77,5,0)</f>
        <v>0</v>
      </c>
      <c r="I1312" s="50">
        <f>VLOOKUP(S1291,Shashi!$B$8:$Q$77,6,0)</f>
        <v>0</v>
      </c>
      <c r="J1312" s="50">
        <f>VLOOKUP(S1291,Shashi!$B$8:$Q$77,7,0)</f>
        <v>0</v>
      </c>
      <c r="K1312" s="50">
        <f>VLOOKUP(S1291,Shashi!$B$8:$Q$77,8,0)</f>
        <v>0</v>
      </c>
      <c r="L1312" s="50">
        <f>VLOOKUP(S1291,Shashi!$B$8:$Q$77,9,0)</f>
        <v>0</v>
      </c>
      <c r="M1312" s="50">
        <f>VLOOKUP(S1291,Shashi!$B$8:$Q$77,10,0)</f>
        <v>0</v>
      </c>
      <c r="N1312" s="366"/>
      <c r="O1312" s="367"/>
      <c r="P1312" s="367"/>
      <c r="Q1312" s="368"/>
      <c r="R1312" s="84">
        <f t="shared" si="46"/>
        <v>0</v>
      </c>
      <c r="S1312" s="85" t="str">
        <f>IF(R1312&gt;=91,"अ१",IF(R1312&gt;=81,"अ२",IF(R1312&gt;=71,"ब१",IF(R1312&gt;=61,"ब२",IF(R1312&gt;=51,"क१",IF(R1312&gt;=41,"क२",IF(R1312&gt;=33,"ड",IF(R1312&gt;=21,"ई१",IF(R1312&gt;=1,"ई२","")))))))))</f>
        <v/>
      </c>
      <c r="V1312" s="68"/>
      <c r="W1312" s="68"/>
      <c r="X1312" s="68"/>
      <c r="Y1312" s="68"/>
    </row>
    <row r="1313" spans="2:25" ht="27.9" customHeight="1" thickBot="1">
      <c r="B1313" s="369"/>
      <c r="C1313" s="370"/>
      <c r="D1313" s="370"/>
      <c r="E1313" s="370"/>
      <c r="F1313" s="370"/>
      <c r="G1313" s="370"/>
      <c r="H1313" s="370"/>
      <c r="I1313" s="370"/>
      <c r="J1313" s="370"/>
      <c r="K1313" s="370"/>
      <c r="L1313" s="370"/>
      <c r="M1313" s="370"/>
      <c r="N1313" s="370"/>
      <c r="O1313" s="370"/>
      <c r="P1313" s="370"/>
      <c r="Q1313" s="370"/>
      <c r="R1313" s="370"/>
      <c r="S1313" s="371"/>
      <c r="V1313" s="68"/>
      <c r="W1313" s="68"/>
      <c r="X1313" s="68"/>
      <c r="Y1313" s="68"/>
    </row>
    <row r="1314" spans="2:25" ht="27.9" customHeight="1">
      <c r="B1314" s="41"/>
      <c r="C1314" s="42"/>
      <c r="D1314" s="43"/>
      <c r="N1314" s="45"/>
      <c r="O1314" s="45"/>
      <c r="P1314" s="45"/>
      <c r="Q1314" s="45"/>
      <c r="S1314" s="46"/>
      <c r="V1314" s="68"/>
      <c r="W1314" s="68"/>
      <c r="X1314" s="68"/>
      <c r="Y1314" s="68"/>
    </row>
    <row r="1315" spans="2:25" ht="27.9" customHeight="1">
      <c r="B1315" s="372" t="s">
        <v>66</v>
      </c>
      <c r="C1315" s="373"/>
      <c r="D1315" s="373"/>
      <c r="E1315" s="373"/>
      <c r="F1315" s="373"/>
      <c r="G1315" s="374" t="s">
        <v>67</v>
      </c>
      <c r="H1315" s="374"/>
      <c r="I1315" s="374"/>
      <c r="J1315" s="374"/>
      <c r="K1315" s="374"/>
      <c r="L1315" s="374"/>
      <c r="M1315" s="374"/>
      <c r="N1315" s="375" t="s">
        <v>68</v>
      </c>
      <c r="O1315" s="375"/>
      <c r="P1315" s="375"/>
      <c r="Q1315" s="375"/>
      <c r="R1315" s="375"/>
      <c r="S1315" s="376"/>
      <c r="V1315" s="68"/>
      <c r="W1315" s="68"/>
      <c r="X1315" s="68"/>
      <c r="Y1315" s="68"/>
    </row>
    <row r="1316" spans="2:25" ht="27.9" customHeight="1" thickBot="1">
      <c r="B1316" s="377" t="str">
        <f>students!$G$4</f>
        <v xml:space="preserve">श्री. सागर दत्तात्रय शिंदे </v>
      </c>
      <c r="C1316" s="378"/>
      <c r="D1316" s="378"/>
      <c r="E1316" s="378"/>
      <c r="F1316" s="378"/>
      <c r="G1316" s="379"/>
      <c r="H1316" s="379"/>
      <c r="I1316" s="379"/>
      <c r="J1316" s="379"/>
      <c r="K1316" s="379"/>
      <c r="L1316" s="379"/>
      <c r="M1316" s="379"/>
      <c r="N1316" s="380"/>
      <c r="O1316" s="380"/>
      <c r="P1316" s="380"/>
      <c r="Q1316" s="380"/>
      <c r="R1316" s="380"/>
      <c r="S1316" s="381"/>
      <c r="V1316" s="68"/>
      <c r="W1316" s="68"/>
      <c r="X1316" s="68"/>
      <c r="Y1316" s="68"/>
    </row>
    <row r="1317" spans="2:25" ht="26.25" customHeight="1">
      <c r="B1317" s="402" t="s">
        <v>718</v>
      </c>
      <c r="C1317" s="402"/>
      <c r="D1317" s="402"/>
      <c r="E1317" s="402"/>
      <c r="F1317" s="402"/>
      <c r="G1317" s="402"/>
      <c r="H1317" s="402"/>
      <c r="I1317" s="402"/>
      <c r="J1317" s="402"/>
      <c r="K1317" s="402"/>
      <c r="L1317" s="402"/>
      <c r="M1317" s="402"/>
      <c r="N1317" s="402"/>
      <c r="O1317" s="402"/>
      <c r="P1317" s="402"/>
      <c r="Q1317" s="402"/>
      <c r="R1317" s="402"/>
      <c r="S1317" s="402"/>
      <c r="V1317" s="68"/>
      <c r="W1317" s="68"/>
      <c r="X1317" s="68"/>
      <c r="Y1317" s="68"/>
    </row>
    <row r="1318" spans="2:25" ht="24.75" customHeight="1" thickBot="1">
      <c r="B1318" s="403" t="s">
        <v>52</v>
      </c>
      <c r="C1318" s="403"/>
      <c r="D1318" s="403"/>
      <c r="E1318" s="404">
        <f>VLOOKUP(S1319,students!$B$8:$D$57,3,0)</f>
        <v>0</v>
      </c>
      <c r="F1318" s="405"/>
      <c r="G1318" s="405"/>
      <c r="H1318" s="405"/>
      <c r="I1318" s="405"/>
      <c r="J1318" s="405"/>
      <c r="K1318" s="405"/>
      <c r="L1318" s="405"/>
      <c r="M1318" s="405"/>
      <c r="N1318" s="405"/>
      <c r="O1318" s="405"/>
      <c r="P1318" s="406" t="s">
        <v>28</v>
      </c>
      <c r="Q1318" s="406"/>
      <c r="R1318" s="406" t="str">
        <f>students!$M$2</f>
        <v>पहिली</v>
      </c>
      <c r="S1318" s="406"/>
      <c r="V1318" s="68"/>
      <c r="W1318" s="68"/>
      <c r="X1318" s="68"/>
      <c r="Y1318" s="68"/>
    </row>
    <row r="1319" spans="2:25" ht="19.5" customHeight="1" thickBot="1">
      <c r="B1319" s="407"/>
      <c r="C1319" s="407"/>
      <c r="D1319" s="408"/>
      <c r="E1319" s="408"/>
      <c r="F1319" s="47"/>
      <c r="G1319" s="47"/>
      <c r="H1319" s="409" t="s">
        <v>33</v>
      </c>
      <c r="I1319" s="409"/>
      <c r="J1319" s="409"/>
      <c r="K1319" s="409"/>
      <c r="L1319" s="409"/>
      <c r="M1319" s="405">
        <f>[3]students!Y1318</f>
        <v>0</v>
      </c>
      <c r="N1319" s="405"/>
      <c r="O1319" s="405"/>
      <c r="P1319" s="406" t="s">
        <v>53</v>
      </c>
      <c r="Q1319" s="406"/>
      <c r="R1319" s="406"/>
      <c r="S1319" s="77">
        <v>48</v>
      </c>
      <c r="V1319" s="68"/>
      <c r="W1319" s="68"/>
      <c r="X1319" s="68"/>
      <c r="Y1319" s="68"/>
    </row>
    <row r="1320" spans="2:25" ht="21" customHeight="1">
      <c r="B1320" s="382" t="s">
        <v>37</v>
      </c>
      <c r="C1320" s="361" t="s">
        <v>54</v>
      </c>
      <c r="D1320" s="361"/>
      <c r="E1320" s="385" t="s">
        <v>55</v>
      </c>
      <c r="F1320" s="386"/>
      <c r="G1320" s="386"/>
      <c r="H1320" s="386"/>
      <c r="I1320" s="386"/>
      <c r="J1320" s="386"/>
      <c r="K1320" s="386"/>
      <c r="L1320" s="386"/>
      <c r="M1320" s="387"/>
      <c r="N1320" s="388" t="s">
        <v>56</v>
      </c>
      <c r="O1320" s="389"/>
      <c r="P1320" s="389"/>
      <c r="Q1320" s="390"/>
      <c r="R1320" s="394" t="s">
        <v>69</v>
      </c>
      <c r="S1320" s="397" t="s">
        <v>57</v>
      </c>
      <c r="V1320" s="68"/>
      <c r="W1320" s="68"/>
      <c r="X1320" s="68"/>
      <c r="Y1320" s="68"/>
    </row>
    <row r="1321" spans="2:25" s="1" customFormat="1" ht="73.5" customHeight="1">
      <c r="B1321" s="383"/>
      <c r="C1321" s="384"/>
      <c r="D1321" s="384"/>
      <c r="E1321" s="48" t="s">
        <v>58</v>
      </c>
      <c r="F1321" s="48" t="s">
        <v>15</v>
      </c>
      <c r="G1321" s="48" t="s">
        <v>59</v>
      </c>
      <c r="H1321" s="48" t="s">
        <v>17</v>
      </c>
      <c r="I1321" s="48" t="s">
        <v>18</v>
      </c>
      <c r="J1321" s="48" t="s">
        <v>19</v>
      </c>
      <c r="K1321" s="48" t="s">
        <v>20</v>
      </c>
      <c r="L1321" s="48" t="s">
        <v>21</v>
      </c>
      <c r="M1321" s="49"/>
      <c r="N1321" s="391"/>
      <c r="O1321" s="392"/>
      <c r="P1321" s="392"/>
      <c r="Q1321" s="393"/>
      <c r="R1321" s="395"/>
      <c r="S1321" s="398"/>
      <c r="V1321" s="68"/>
      <c r="W1321" s="68"/>
      <c r="X1321" s="68"/>
      <c r="Y1321" s="68"/>
    </row>
    <row r="1322" spans="2:25" ht="27.9" customHeight="1" thickBot="1">
      <c r="B1322" s="5"/>
      <c r="C1322" s="400" t="s">
        <v>60</v>
      </c>
      <c r="D1322" s="401"/>
      <c r="E1322" s="51">
        <v>1</v>
      </c>
      <c r="F1322" s="51">
        <v>2</v>
      </c>
      <c r="G1322" s="51">
        <v>3</v>
      </c>
      <c r="H1322" s="51">
        <v>4</v>
      </c>
      <c r="I1322" s="51">
        <v>5</v>
      </c>
      <c r="J1322" s="51">
        <v>6</v>
      </c>
      <c r="K1322" s="51">
        <v>7</v>
      </c>
      <c r="L1322" s="51">
        <v>8</v>
      </c>
      <c r="M1322" s="50" t="s">
        <v>22</v>
      </c>
      <c r="N1322" s="50" t="s">
        <v>23</v>
      </c>
      <c r="O1322" s="50" t="s">
        <v>61</v>
      </c>
      <c r="P1322" s="50" t="s">
        <v>25</v>
      </c>
      <c r="Q1322" s="50" t="s">
        <v>62</v>
      </c>
      <c r="R1322" s="396"/>
      <c r="S1322" s="399"/>
      <c r="V1322" s="68"/>
      <c r="W1322" s="68"/>
      <c r="X1322" s="68"/>
      <c r="Y1322" s="68"/>
    </row>
    <row r="1323" spans="2:25" ht="27.9" customHeight="1">
      <c r="B1323" s="359">
        <v>1</v>
      </c>
      <c r="C1323" s="361" t="s">
        <v>2</v>
      </c>
      <c r="D1323" s="39" t="s">
        <v>63</v>
      </c>
      <c r="E1323" s="80"/>
      <c r="F1323" s="78">
        <f>Marathi!D$7</f>
        <v>15</v>
      </c>
      <c r="G1323" s="78">
        <f>Marathi!E$7</f>
        <v>15</v>
      </c>
      <c r="H1323" s="78">
        <f>Marathi!F$7</f>
        <v>15</v>
      </c>
      <c r="I1323" s="78">
        <f>Marathi!G$7</f>
        <v>0</v>
      </c>
      <c r="J1323" s="78">
        <f>Marathi!H$7</f>
        <v>15</v>
      </c>
      <c r="K1323" s="78">
        <f>Marathi!I$7</f>
        <v>10</v>
      </c>
      <c r="L1323" s="78">
        <f>Marathi!J$7</f>
        <v>0</v>
      </c>
      <c r="M1323" s="78">
        <f>Marathi!K$7</f>
        <v>70</v>
      </c>
      <c r="N1323" s="78">
        <f>Marathi!L$7</f>
        <v>5</v>
      </c>
      <c r="O1323" s="78">
        <f>Marathi!M$7</f>
        <v>5</v>
      </c>
      <c r="P1323" s="78">
        <f>Marathi!N$7</f>
        <v>20</v>
      </c>
      <c r="Q1323" s="78">
        <f>Marathi!O$7</f>
        <v>30</v>
      </c>
      <c r="R1323" s="78">
        <f>Marathi!P$7</f>
        <v>100</v>
      </c>
      <c r="S1323" s="78">
        <f>Marathi!Q$7</f>
        <v>0</v>
      </c>
      <c r="V1323" s="68"/>
      <c r="W1323" s="68"/>
      <c r="X1323" s="68"/>
      <c r="Y1323" s="68"/>
    </row>
    <row r="1324" spans="2:25" ht="27.9" customHeight="1" thickBot="1">
      <c r="B1324" s="360"/>
      <c r="C1324" s="362"/>
      <c r="D1324" s="40" t="s">
        <v>64</v>
      </c>
      <c r="E1324" s="81"/>
      <c r="F1324" s="50">
        <f>VLOOKUP(S1319,Marathi!$B$8:$Q$77,3,0)</f>
        <v>0</v>
      </c>
      <c r="G1324" s="50">
        <f>VLOOKUP(S1319,Marathi!$B$8:$Q$77,4,0)</f>
        <v>0</v>
      </c>
      <c r="H1324" s="50">
        <f>VLOOKUP(S1319,Marathi!$B$8:$Q$77,5,0)</f>
        <v>0</v>
      </c>
      <c r="I1324" s="50">
        <f>VLOOKUP(S1319,Marathi!$B$8:$Q$77,6,0)</f>
        <v>0</v>
      </c>
      <c r="J1324" s="50">
        <f>VLOOKUP(S1319,Marathi!$B$8:$Q$77,7,0)</f>
        <v>0</v>
      </c>
      <c r="K1324" s="50">
        <f>VLOOKUP(S1319,Marathi!$B$8:$Q$77,8,0)</f>
        <v>0</v>
      </c>
      <c r="L1324" s="50">
        <f>VLOOKUP(S1319,Marathi!$B$8:$Q$77,9,0)</f>
        <v>0</v>
      </c>
      <c r="M1324" s="50">
        <f>VLOOKUP(S1319,Marathi!$B$8:$Q$77,10,0)</f>
        <v>0</v>
      </c>
      <c r="N1324" s="50">
        <f>VLOOKUP(S1319,Marathi!$B$8:$Q$77,11,0)</f>
        <v>0</v>
      </c>
      <c r="O1324" s="50">
        <f>VLOOKUP(S1319,Marathi!$B$8:$Q$77,12,0)</f>
        <v>0</v>
      </c>
      <c r="P1324" s="50">
        <f>VLOOKUP(S1319,Marathi!$B$8:$Q$77,13,0)</f>
        <v>0</v>
      </c>
      <c r="Q1324" s="50">
        <f>VLOOKUP(S1319,Marathi!$B$8:$Q$77,14,0)</f>
        <v>0</v>
      </c>
      <c r="R1324" s="79">
        <f>VLOOKUP(S1319,Marathi!$B$8:$Q$77,15,0)</f>
        <v>0</v>
      </c>
      <c r="S1324" s="79">
        <f>VLOOKUP(S1319,Marathi!$B$8:$Q$77,16,0)</f>
        <v>0</v>
      </c>
      <c r="V1324" s="68"/>
      <c r="W1324" s="68"/>
      <c r="X1324" s="68"/>
      <c r="Y1324" s="68"/>
    </row>
    <row r="1325" spans="2:25" ht="27.9" customHeight="1">
      <c r="B1325" s="359">
        <v>2</v>
      </c>
      <c r="C1325" s="361" t="s">
        <v>3</v>
      </c>
      <c r="D1325" s="39" t="s">
        <v>63</v>
      </c>
      <c r="E1325" s="80"/>
      <c r="F1325" s="78">
        <f>Hindi!D$7</f>
        <v>15</v>
      </c>
      <c r="G1325" s="78">
        <f>Hindi!E$7</f>
        <v>15</v>
      </c>
      <c r="H1325" s="78">
        <f>Hindi!F$7</f>
        <v>15</v>
      </c>
      <c r="I1325" s="78">
        <f>Hindi!G$7</f>
        <v>0</v>
      </c>
      <c r="J1325" s="78">
        <f>Hindi!H$7</f>
        <v>15</v>
      </c>
      <c r="K1325" s="78">
        <f>Hindi!I$7</f>
        <v>10</v>
      </c>
      <c r="L1325" s="78">
        <f>Hindi!J$7</f>
        <v>0</v>
      </c>
      <c r="M1325" s="78">
        <f>Hindi!K$7</f>
        <v>70</v>
      </c>
      <c r="N1325" s="78">
        <f>Hindi!L$7</f>
        <v>5</v>
      </c>
      <c r="O1325" s="78">
        <f>Hindi!M$7</f>
        <v>5</v>
      </c>
      <c r="P1325" s="78">
        <f>Hindi!N$7</f>
        <v>20</v>
      </c>
      <c r="Q1325" s="78">
        <f>Hindi!O$7</f>
        <v>30</v>
      </c>
      <c r="R1325" s="78">
        <f>Hindi!P$7</f>
        <v>100</v>
      </c>
      <c r="S1325" s="78">
        <f>Hindi!Q$7</f>
        <v>0</v>
      </c>
      <c r="V1325" s="68"/>
      <c r="W1325" s="68"/>
      <c r="X1325" s="68"/>
      <c r="Y1325" s="68"/>
    </row>
    <row r="1326" spans="2:25" ht="27.9" customHeight="1" thickBot="1">
      <c r="B1326" s="360"/>
      <c r="C1326" s="362"/>
      <c r="D1326" s="40" t="s">
        <v>64</v>
      </c>
      <c r="E1326" s="81"/>
      <c r="F1326" s="50">
        <f>VLOOKUP(S1319,Hindi!$B$8:$Q$77,3,0)</f>
        <v>0</v>
      </c>
      <c r="G1326" s="50">
        <f>VLOOKUP(S1319,Hindi!$B$8:$Q$77,4,0)</f>
        <v>0</v>
      </c>
      <c r="H1326" s="50">
        <f>VLOOKUP(S1319,Hindi!$B$8:$Q$77,5,0)</f>
        <v>0</v>
      </c>
      <c r="I1326" s="50">
        <f>VLOOKUP(S1319,Hindi!$B$8:$Q$77,6,0)</f>
        <v>0</v>
      </c>
      <c r="J1326" s="50">
        <f>VLOOKUP(S1319,Hindi!$B$8:$Q$77,7,0)</f>
        <v>0</v>
      </c>
      <c r="K1326" s="50">
        <f>VLOOKUP(S1319,Hindi!$B$8:$Q$77,8,0)</f>
        <v>0</v>
      </c>
      <c r="L1326" s="50">
        <f>VLOOKUP(S1319,Hindi!$B$8:$Q$77,9,0)</f>
        <v>0</v>
      </c>
      <c r="M1326" s="50">
        <f>VLOOKUP(S1319,Hindi!$B$8:$Q$77,10,0)</f>
        <v>0</v>
      </c>
      <c r="N1326" s="50">
        <f>VLOOKUP(S1319,Hindi!$B$8:$Q$77,11,0)</f>
        <v>0</v>
      </c>
      <c r="O1326" s="50">
        <f>VLOOKUP(S1319,Hindi!$B$8:$Q$77,12,0)</f>
        <v>0</v>
      </c>
      <c r="P1326" s="50">
        <f>VLOOKUP(S1319,Hindi!$B$8:$Q$77,13,0)</f>
        <v>0</v>
      </c>
      <c r="Q1326" s="50">
        <f>VLOOKUP(S1319,Hindi!$B$8:$Q$77,14,0)</f>
        <v>0</v>
      </c>
      <c r="R1326" s="79">
        <f>VLOOKUP(S1319,Hindi!$B$8:$Q$77,15,0)</f>
        <v>0</v>
      </c>
      <c r="S1326" s="50">
        <f>VLOOKUP(S1319,Hindi!$B$8:$Q$77,16,0)</f>
        <v>0</v>
      </c>
      <c r="V1326" s="68"/>
      <c r="W1326" s="68"/>
      <c r="X1326" s="68"/>
      <c r="Y1326" s="68"/>
    </row>
    <row r="1327" spans="2:25" ht="27.9" customHeight="1">
      <c r="B1327" s="359">
        <v>3</v>
      </c>
      <c r="C1327" s="361" t="s">
        <v>4</v>
      </c>
      <c r="D1327" s="39" t="s">
        <v>63</v>
      </c>
      <c r="E1327" s="80"/>
      <c r="F1327" s="78">
        <f>English!D$7</f>
        <v>15</v>
      </c>
      <c r="G1327" s="78">
        <f>English!E$7</f>
        <v>15</v>
      </c>
      <c r="H1327" s="78">
        <f>English!F$7</f>
        <v>15</v>
      </c>
      <c r="I1327" s="78">
        <f>English!G$7</f>
        <v>0</v>
      </c>
      <c r="J1327" s="78">
        <f>English!H$7</f>
        <v>15</v>
      </c>
      <c r="K1327" s="78">
        <f>English!I$7</f>
        <v>10</v>
      </c>
      <c r="L1327" s="78">
        <f>English!J$7</f>
        <v>0</v>
      </c>
      <c r="M1327" s="78">
        <f>English!K$7</f>
        <v>70</v>
      </c>
      <c r="N1327" s="78">
        <f>English!L$7</f>
        <v>5</v>
      </c>
      <c r="O1327" s="78">
        <f>English!M$7</f>
        <v>5</v>
      </c>
      <c r="P1327" s="78">
        <f>English!N$7</f>
        <v>20</v>
      </c>
      <c r="Q1327" s="78">
        <f>English!O$7</f>
        <v>30</v>
      </c>
      <c r="R1327" s="78">
        <f>English!P$7</f>
        <v>100</v>
      </c>
      <c r="S1327" s="78">
        <f>English!Q$7</f>
        <v>0</v>
      </c>
      <c r="V1327" s="68"/>
      <c r="W1327" s="68"/>
      <c r="X1327" s="68"/>
      <c r="Y1327" s="68"/>
    </row>
    <row r="1328" spans="2:25" ht="27.9" customHeight="1" thickBot="1">
      <c r="B1328" s="360"/>
      <c r="C1328" s="362"/>
      <c r="D1328" s="40" t="s">
        <v>64</v>
      </c>
      <c r="E1328" s="81"/>
      <c r="F1328" s="50">
        <f>VLOOKUP(S1319,English!$B$8:$Q$77,3,0)</f>
        <v>0</v>
      </c>
      <c r="G1328" s="50">
        <f>VLOOKUP(S1319,English!$B$8:$Q$77,4,0)</f>
        <v>0</v>
      </c>
      <c r="H1328" s="50">
        <f>VLOOKUP(S1319,English!$B$8:$Q$77,5,0)</f>
        <v>0</v>
      </c>
      <c r="I1328" s="50">
        <f>VLOOKUP(S1319,English!$B$8:$Q$77,6,0)</f>
        <v>0</v>
      </c>
      <c r="J1328" s="50">
        <f>VLOOKUP(S1319,English!$B$8:$Q$77,7,0)</f>
        <v>0</v>
      </c>
      <c r="K1328" s="50">
        <f>VLOOKUP(S1319,English!$B$8:$Q$77,8,0)</f>
        <v>0</v>
      </c>
      <c r="L1328" s="50">
        <f>VLOOKUP(S1319,English!$B$8:$Q$77,9,0)</f>
        <v>0</v>
      </c>
      <c r="M1328" s="50">
        <f>VLOOKUP(S1319,English!$B$8:$Q$77,10,0)</f>
        <v>0</v>
      </c>
      <c r="N1328" s="50">
        <f>VLOOKUP(S1319,English!$B$8:$Q$77,11,0)</f>
        <v>0</v>
      </c>
      <c r="O1328" s="50">
        <f>VLOOKUP(S1319,English!$B$8:$Q$77,12,0)</f>
        <v>0</v>
      </c>
      <c r="P1328" s="50">
        <f>VLOOKUP(S1319,English!$B$8:$Q$77,13,0)</f>
        <v>0</v>
      </c>
      <c r="Q1328" s="50">
        <f>VLOOKUP(S1319,English!$B$8:$Q$77,14,0)</f>
        <v>0</v>
      </c>
      <c r="R1328" s="79">
        <f>VLOOKUP(S1319,English!$B$8:$Q$77,15,0)</f>
        <v>0</v>
      </c>
      <c r="S1328" s="50">
        <f>VLOOKUP(S1319,English!$B$8:$Q$77,16,0)</f>
        <v>0</v>
      </c>
      <c r="V1328" s="68"/>
      <c r="W1328" s="68"/>
      <c r="X1328" s="68"/>
      <c r="Y1328" s="68"/>
    </row>
    <row r="1329" spans="2:25" ht="27.9" customHeight="1">
      <c r="B1329" s="359">
        <v>4</v>
      </c>
      <c r="C1329" s="361" t="s">
        <v>5</v>
      </c>
      <c r="D1329" s="39" t="s">
        <v>63</v>
      </c>
      <c r="E1329" s="80"/>
      <c r="F1329" s="78">
        <f>Maths!D$7</f>
        <v>15</v>
      </c>
      <c r="G1329" s="78">
        <f>Maths!E$7</f>
        <v>15</v>
      </c>
      <c r="H1329" s="78">
        <f>Maths!F$7</f>
        <v>15</v>
      </c>
      <c r="I1329" s="78">
        <f>Maths!G$7</f>
        <v>0</v>
      </c>
      <c r="J1329" s="78">
        <f>Maths!H$7</f>
        <v>15</v>
      </c>
      <c r="K1329" s="78">
        <f>Maths!I$7</f>
        <v>10</v>
      </c>
      <c r="L1329" s="78">
        <f>Maths!J$7</f>
        <v>0</v>
      </c>
      <c r="M1329" s="78">
        <f>Maths!K$7</f>
        <v>70</v>
      </c>
      <c r="N1329" s="78">
        <f>Maths!L$7</f>
        <v>5</v>
      </c>
      <c r="O1329" s="78">
        <f>Maths!M$7</f>
        <v>5</v>
      </c>
      <c r="P1329" s="78">
        <f>Maths!N$7</f>
        <v>20</v>
      </c>
      <c r="Q1329" s="78">
        <f>Maths!O$7</f>
        <v>30</v>
      </c>
      <c r="R1329" s="78">
        <f>Maths!P$7</f>
        <v>100</v>
      </c>
      <c r="S1329" s="78">
        <f>Maths!Q$7</f>
        <v>0</v>
      </c>
      <c r="V1329" s="68"/>
      <c r="W1329" s="68"/>
      <c r="X1329" s="68"/>
      <c r="Y1329" s="68"/>
    </row>
    <row r="1330" spans="2:25" ht="27.9" customHeight="1" thickBot="1">
      <c r="B1330" s="360"/>
      <c r="C1330" s="362"/>
      <c r="D1330" s="40" t="s">
        <v>64</v>
      </c>
      <c r="E1330" s="81"/>
      <c r="F1330" s="50">
        <f>VLOOKUP(S1319,Maths!$B$8:$Q$77,3,0)</f>
        <v>0</v>
      </c>
      <c r="G1330" s="50">
        <f>VLOOKUP(S1319,Maths!$B$8:$Q$77,4,0)</f>
        <v>0</v>
      </c>
      <c r="H1330" s="50">
        <f>VLOOKUP(S1319,Maths!$B$8:$Q$77,5,0)</f>
        <v>0</v>
      </c>
      <c r="I1330" s="50">
        <f>VLOOKUP(S1319,Maths!$B$8:$Q$77,6,0)</f>
        <v>0</v>
      </c>
      <c r="J1330" s="50">
        <f>VLOOKUP(S1319,Maths!$B$8:$Q$77,7,0)</f>
        <v>0</v>
      </c>
      <c r="K1330" s="50">
        <f>VLOOKUP(S1319,Maths!$B$8:$Q$77,8,0)</f>
        <v>0</v>
      </c>
      <c r="L1330" s="50">
        <f>VLOOKUP(S1319,Maths!$B$8:$Q$77,9,0)</f>
        <v>0</v>
      </c>
      <c r="M1330" s="50">
        <f>VLOOKUP(S1319,Maths!$B$8:$Q$77,10,0)</f>
        <v>0</v>
      </c>
      <c r="N1330" s="50">
        <f>VLOOKUP(S1319,Maths!$B$8:$Q$77,11,0)</f>
        <v>0</v>
      </c>
      <c r="O1330" s="50">
        <f>VLOOKUP(S1319,Maths!$B$8:$Q$77,12,0)</f>
        <v>0</v>
      </c>
      <c r="P1330" s="50">
        <f>VLOOKUP(S1319,Maths!$B$8:$Q$77,13,0)</f>
        <v>0</v>
      </c>
      <c r="Q1330" s="50">
        <f>VLOOKUP(S1319,Maths!$B$8:$Q$77,14,0)</f>
        <v>0</v>
      </c>
      <c r="R1330" s="79">
        <f>VLOOKUP(S1319,Maths!$B$8:$Q$77,15,0)</f>
        <v>0</v>
      </c>
      <c r="S1330" s="50">
        <f>VLOOKUP(S1319,Maths!$B$8:$Q$77,16,0)</f>
        <v>0</v>
      </c>
      <c r="V1330" s="68"/>
      <c r="W1330" s="68"/>
      <c r="X1330" s="68"/>
      <c r="Y1330" s="68"/>
    </row>
    <row r="1331" spans="2:25" ht="27.9" customHeight="1">
      <c r="B1331" s="359">
        <v>5</v>
      </c>
      <c r="C1331" s="361" t="s">
        <v>6</v>
      </c>
      <c r="D1331" s="39" t="s">
        <v>63</v>
      </c>
      <c r="E1331" s="80"/>
      <c r="F1331" s="78">
        <f>Sci!D$7</f>
        <v>15</v>
      </c>
      <c r="G1331" s="78">
        <f>Sci!E$7</f>
        <v>15</v>
      </c>
      <c r="H1331" s="78">
        <f>Sci!F$7</f>
        <v>15</v>
      </c>
      <c r="I1331" s="78">
        <f>Sci!G$7</f>
        <v>0</v>
      </c>
      <c r="J1331" s="78">
        <f>Sci!H$7</f>
        <v>15</v>
      </c>
      <c r="K1331" s="78">
        <f>Sci!I$7</f>
        <v>10</v>
      </c>
      <c r="L1331" s="78">
        <f>Sci!J$7</f>
        <v>0</v>
      </c>
      <c r="M1331" s="78">
        <f>Sci!K$7</f>
        <v>70</v>
      </c>
      <c r="N1331" s="78">
        <f>Sci!L$7</f>
        <v>5</v>
      </c>
      <c r="O1331" s="78">
        <f>Sci!M$7</f>
        <v>5</v>
      </c>
      <c r="P1331" s="78">
        <f>Sci!N$7</f>
        <v>20</v>
      </c>
      <c r="Q1331" s="78">
        <f>Sci!O$7</f>
        <v>30</v>
      </c>
      <c r="R1331" s="78">
        <f>Sci!P$7</f>
        <v>100</v>
      </c>
      <c r="S1331" s="78">
        <f>Sci!Q$7</f>
        <v>0</v>
      </c>
      <c r="V1331" s="68"/>
      <c r="W1331" s="68"/>
      <c r="X1331" s="68"/>
      <c r="Y1331" s="68"/>
    </row>
    <row r="1332" spans="2:25" ht="27.9" customHeight="1" thickBot="1">
      <c r="B1332" s="360"/>
      <c r="C1332" s="362"/>
      <c r="D1332" s="40" t="s">
        <v>64</v>
      </c>
      <c r="E1332" s="81"/>
      <c r="F1332" s="50">
        <f>VLOOKUP(S1319,Sci!$B$8:$Q$77,3,0)</f>
        <v>0</v>
      </c>
      <c r="G1332" s="50">
        <f>VLOOKUP(S1319,Sci!$B$8:$Q$77,4,0)</f>
        <v>0</v>
      </c>
      <c r="H1332" s="50">
        <f>VLOOKUP(S1319,Sci!$B$8:$Q$77,5,0)</f>
        <v>0</v>
      </c>
      <c r="I1332" s="50">
        <f>VLOOKUP(S1319,Sci!$B$8:$Q$77,6,0)</f>
        <v>0</v>
      </c>
      <c r="J1332" s="50">
        <f>VLOOKUP(S1319,Sci!$B$8:$Q$77,7,0)</f>
        <v>0</v>
      </c>
      <c r="K1332" s="50">
        <f>VLOOKUP(S1319,Sci!$B$8:$Q$77,8,0)</f>
        <v>0</v>
      </c>
      <c r="L1332" s="50">
        <f>VLOOKUP(S1319,Sci!$B$8:$Q$77,9,0)</f>
        <v>0</v>
      </c>
      <c r="M1332" s="50">
        <f>VLOOKUP(S1319,Sci!$B$8:$Q$77,10,0)</f>
        <v>0</v>
      </c>
      <c r="N1332" s="50">
        <f>VLOOKUP(S1319,Sci!$B$8:$Q$77,11,0)</f>
        <v>0</v>
      </c>
      <c r="O1332" s="50">
        <f>VLOOKUP(S1319,Sci!$B$8:$Q$77,12,0)</f>
        <v>0</v>
      </c>
      <c r="P1332" s="50">
        <f>VLOOKUP(S1319,Sci!$B$8:$Q$77,13,0)</f>
        <v>0</v>
      </c>
      <c r="Q1332" s="50">
        <f>VLOOKUP(S1319,Sci!$B$8:$Q$77,14,0)</f>
        <v>0</v>
      </c>
      <c r="R1332" s="79">
        <f>VLOOKUP(S1319,Sci!$B$8:$Q$77,15,0)</f>
        <v>0</v>
      </c>
      <c r="S1332" s="50">
        <f>VLOOKUP(S1319,Sci!$B$8:$Q$77,16,0)</f>
        <v>0</v>
      </c>
      <c r="V1332" s="68"/>
      <c r="W1332" s="68"/>
      <c r="X1332" s="68"/>
      <c r="Y1332" s="68"/>
    </row>
    <row r="1333" spans="2:25" ht="27.9" customHeight="1">
      <c r="B1333" s="359">
        <v>6</v>
      </c>
      <c r="C1333" s="361" t="s">
        <v>7</v>
      </c>
      <c r="D1333" s="39" t="s">
        <v>63</v>
      </c>
      <c r="E1333" s="80"/>
      <c r="F1333" s="78">
        <f>Sco!D$7</f>
        <v>15</v>
      </c>
      <c r="G1333" s="78">
        <f>Sco!E$7</f>
        <v>15</v>
      </c>
      <c r="H1333" s="78">
        <f>Sco!F$7</f>
        <v>15</v>
      </c>
      <c r="I1333" s="78">
        <f>Sco!G$7</f>
        <v>0</v>
      </c>
      <c r="J1333" s="78">
        <f>Sco!H$7</f>
        <v>15</v>
      </c>
      <c r="K1333" s="78">
        <f>Sco!I$7</f>
        <v>10</v>
      </c>
      <c r="L1333" s="78">
        <f>Sco!J$7</f>
        <v>0</v>
      </c>
      <c r="M1333" s="78">
        <f>Sco!K$7</f>
        <v>70</v>
      </c>
      <c r="N1333" s="78">
        <f>Sco!L$7</f>
        <v>5</v>
      </c>
      <c r="O1333" s="78">
        <f>Sco!M$7</f>
        <v>5</v>
      </c>
      <c r="P1333" s="78">
        <f>Sco!N$7</f>
        <v>20</v>
      </c>
      <c r="Q1333" s="78">
        <f>Sco!O$7</f>
        <v>30</v>
      </c>
      <c r="R1333" s="78">
        <f>Sco!P$7</f>
        <v>100</v>
      </c>
      <c r="S1333" s="78">
        <f>Sco!Q$7</f>
        <v>0</v>
      </c>
      <c r="V1333" s="68"/>
      <c r="W1333" s="68"/>
      <c r="X1333" s="68"/>
      <c r="Y1333" s="68"/>
    </row>
    <row r="1334" spans="2:25" ht="27.9" customHeight="1" thickBot="1">
      <c r="B1334" s="360"/>
      <c r="C1334" s="362"/>
      <c r="D1334" s="40" t="s">
        <v>64</v>
      </c>
      <c r="E1334" s="81"/>
      <c r="F1334" s="50">
        <f>VLOOKUP(S1319,Sco!$B$8:$Q$77,3,0)</f>
        <v>0</v>
      </c>
      <c r="G1334" s="50">
        <f>VLOOKUP(S1319,Sco!$B$8:$Q$77,4,0)</f>
        <v>0</v>
      </c>
      <c r="H1334" s="50">
        <f>VLOOKUP(S1319,Sco!$B$8:$Q$77,5,0)</f>
        <v>0</v>
      </c>
      <c r="I1334" s="50">
        <f>VLOOKUP(S1319,Sco!$B$8:$Q$77,6,0)</f>
        <v>0</v>
      </c>
      <c r="J1334" s="50">
        <f>VLOOKUP(S1319,Sco!$B$8:$Q$77,7,0)</f>
        <v>0</v>
      </c>
      <c r="K1334" s="50">
        <f>VLOOKUP(S1319,Sco!$B$8:$Q$77,8,0)</f>
        <v>0</v>
      </c>
      <c r="L1334" s="50">
        <f>VLOOKUP(S1319,Sco!$B$8:$Q$77,9,0)</f>
        <v>0</v>
      </c>
      <c r="M1334" s="50">
        <f>VLOOKUP(S1319,Sco!$B$8:$Q$77,10,0)</f>
        <v>0</v>
      </c>
      <c r="N1334" s="50">
        <f>VLOOKUP(S1319,Sco!$B$8:$Q$77,11,0)</f>
        <v>0</v>
      </c>
      <c r="O1334" s="50">
        <f>VLOOKUP(S1319,Sco!$B$8:$Q$77,12,0)</f>
        <v>0</v>
      </c>
      <c r="P1334" s="50">
        <f>VLOOKUP(S1319,Sco!$B$8:$Q$77,13,0)</f>
        <v>0</v>
      </c>
      <c r="Q1334" s="50">
        <f>VLOOKUP(S1319,Sco!$B$8:$Q$77,14,0)</f>
        <v>0</v>
      </c>
      <c r="R1334" s="79">
        <f>VLOOKUP(S1319,Sco!$B$8:$Q$77,15,0)</f>
        <v>0</v>
      </c>
      <c r="S1334" s="50">
        <f>VLOOKUP(S1319,Sco!$B$8:$Q$77,16,0)</f>
        <v>0</v>
      </c>
    </row>
    <row r="1335" spans="2:25" ht="27.9" customHeight="1">
      <c r="B1335" s="359">
        <v>7</v>
      </c>
      <c r="C1335" s="361" t="s">
        <v>8</v>
      </c>
      <c r="D1335" s="39" t="s">
        <v>63</v>
      </c>
      <c r="E1335" s="80"/>
      <c r="F1335" s="78">
        <f>Kala!D$7</f>
        <v>20</v>
      </c>
      <c r="G1335" s="78">
        <f>Kala!E$7</f>
        <v>40</v>
      </c>
      <c r="H1335" s="78">
        <f>Kala!F$7</f>
        <v>20</v>
      </c>
      <c r="I1335" s="78">
        <f>Kala!G$7</f>
        <v>0</v>
      </c>
      <c r="J1335" s="78">
        <f>Kala!H$7</f>
        <v>0</v>
      </c>
      <c r="K1335" s="78">
        <f>Kala!I$7</f>
        <v>20</v>
      </c>
      <c r="L1335" s="78">
        <f>Kala!J$7</f>
        <v>0</v>
      </c>
      <c r="M1335" s="78">
        <f>Kala!K$7</f>
        <v>100</v>
      </c>
      <c r="N1335" s="363"/>
      <c r="O1335" s="364"/>
      <c r="P1335" s="364"/>
      <c r="Q1335" s="365"/>
      <c r="R1335" s="82">
        <f t="shared" ref="R1335:R1340" si="47">M1335</f>
        <v>100</v>
      </c>
      <c r="S1335" s="83"/>
    </row>
    <row r="1336" spans="2:25" ht="27.9" customHeight="1" thickBot="1">
      <c r="B1336" s="360"/>
      <c r="C1336" s="362"/>
      <c r="D1336" s="40" t="s">
        <v>64</v>
      </c>
      <c r="E1336" s="81"/>
      <c r="F1336" s="50">
        <f>VLOOKUP(S1319,Kala!$B$8:$Q$77,3,0)</f>
        <v>0</v>
      </c>
      <c r="G1336" s="50">
        <f>VLOOKUP(S1319,Kala!$B$8:$Q$77,4,0)</f>
        <v>0</v>
      </c>
      <c r="H1336" s="50">
        <f>VLOOKUP(S1319,Kala!$B$8:$Q$77,5,0)</f>
        <v>0</v>
      </c>
      <c r="I1336" s="50">
        <f>VLOOKUP(S1319,Kala!$B$8:$Q$77,6,0)</f>
        <v>0</v>
      </c>
      <c r="J1336" s="50">
        <f>VLOOKUP(S1319,Kala!$B$8:$Q$77,7,0)</f>
        <v>0</v>
      </c>
      <c r="K1336" s="50">
        <f>VLOOKUP(S1319,Kala!$B$8:$Q$77,8,0)</f>
        <v>0</v>
      </c>
      <c r="L1336" s="50">
        <f>VLOOKUP(S1319,Kala!$B$8:$Q$77,9,0)</f>
        <v>0</v>
      </c>
      <c r="M1336" s="50">
        <f>VLOOKUP(S1319,Kala!$B$8:$Q$77,10,0)</f>
        <v>0</v>
      </c>
      <c r="N1336" s="366"/>
      <c r="O1336" s="367"/>
      <c r="P1336" s="367"/>
      <c r="Q1336" s="368"/>
      <c r="R1336" s="84">
        <f t="shared" si="47"/>
        <v>0</v>
      </c>
      <c r="S1336" s="85" t="str">
        <f>IF(R1336&gt;=91,"अ१",IF(R1336&gt;=81,"अ२",IF(R1336&gt;=71,"ब१",IF(R1336&gt;=61,"ब२",IF(R1336&gt;=51,"क१",IF(R1336&gt;=41,"क२",IF(R1336&gt;=33,"ड",IF(R1336&gt;=21,"ई१",IF(R1336&gt;=1,"ई२","")))))))))</f>
        <v/>
      </c>
    </row>
    <row r="1337" spans="2:25" ht="27.9" customHeight="1">
      <c r="B1337" s="359">
        <v>8</v>
      </c>
      <c r="C1337" s="361" t="s">
        <v>9</v>
      </c>
      <c r="D1337" s="39" t="s">
        <v>63</v>
      </c>
      <c r="E1337" s="80"/>
      <c r="F1337" s="78">
        <f>Karya!D$7</f>
        <v>20</v>
      </c>
      <c r="G1337" s="78">
        <f>Karya!E$7</f>
        <v>40</v>
      </c>
      <c r="H1337" s="78">
        <f>Karya!F$7</f>
        <v>20</v>
      </c>
      <c r="I1337" s="78">
        <f>Karya!G$7</f>
        <v>0</v>
      </c>
      <c r="J1337" s="78">
        <f>Karya!H$7</f>
        <v>0</v>
      </c>
      <c r="K1337" s="78">
        <f>Karya!I$7</f>
        <v>20</v>
      </c>
      <c r="L1337" s="78">
        <f>Karya!J$7</f>
        <v>0</v>
      </c>
      <c r="M1337" s="78">
        <f>Karya!K$7</f>
        <v>100</v>
      </c>
      <c r="N1337" s="363"/>
      <c r="O1337" s="364"/>
      <c r="P1337" s="364"/>
      <c r="Q1337" s="365"/>
      <c r="R1337" s="82">
        <f t="shared" si="47"/>
        <v>100</v>
      </c>
      <c r="S1337" s="83"/>
    </row>
    <row r="1338" spans="2:25" ht="27.9" customHeight="1" thickBot="1">
      <c r="B1338" s="360"/>
      <c r="C1338" s="362"/>
      <c r="D1338" s="40" t="s">
        <v>64</v>
      </c>
      <c r="E1338" s="81"/>
      <c r="F1338" s="50">
        <f>VLOOKUP(S1319,Karya!$B$8:$Q$77,3,0)</f>
        <v>0</v>
      </c>
      <c r="G1338" s="50">
        <f>VLOOKUP(S1319,Karya!$B$8:$Q$77,4,0)</f>
        <v>0</v>
      </c>
      <c r="H1338" s="50">
        <f>VLOOKUP(S1319,Karya!$B$8:$Q$77,5,0)</f>
        <v>0</v>
      </c>
      <c r="I1338" s="50">
        <f>VLOOKUP(S1319,Karya!$B$8:$Q$77,6,0)</f>
        <v>0</v>
      </c>
      <c r="J1338" s="50">
        <f>VLOOKUP(S1319,Karya!$B$8:$Q$77,7,0)</f>
        <v>0</v>
      </c>
      <c r="K1338" s="50">
        <f>VLOOKUP(S1319,Karya!$B$8:$Q$77,8,0)</f>
        <v>0</v>
      </c>
      <c r="L1338" s="50">
        <f>VLOOKUP(S1319,Karya!$B$8:$Q$77,9,0)</f>
        <v>0</v>
      </c>
      <c r="M1338" s="50">
        <f>VLOOKUP(S1319,Karya!$B$8:$Q$77,10,0)</f>
        <v>0</v>
      </c>
      <c r="N1338" s="366"/>
      <c r="O1338" s="367"/>
      <c r="P1338" s="367"/>
      <c r="Q1338" s="368"/>
      <c r="R1338" s="84">
        <f t="shared" si="47"/>
        <v>0</v>
      </c>
      <c r="S1338" s="85" t="str">
        <f>IF(R1338&gt;=91,"अ१",IF(R1338&gt;=81,"अ२",IF(R1338&gt;=71,"ब१",IF(R1338&gt;=61,"ब२",IF(R1338&gt;=51,"क१",IF(R1338&gt;=41,"क२",IF(R1338&gt;=33,"ड",IF(R1338&gt;=21,"ई१",IF(R1338&gt;=1,"ई२","")))))))))</f>
        <v/>
      </c>
    </row>
    <row r="1339" spans="2:25" ht="27.9" customHeight="1">
      <c r="B1339" s="359">
        <v>9</v>
      </c>
      <c r="C1339" s="361" t="s">
        <v>10</v>
      </c>
      <c r="D1339" s="39" t="s">
        <v>63</v>
      </c>
      <c r="E1339" s="80"/>
      <c r="F1339" s="78">
        <f>Shashi!D$7</f>
        <v>20</v>
      </c>
      <c r="G1339" s="78">
        <f>Shashi!E$7</f>
        <v>40</v>
      </c>
      <c r="H1339" s="78">
        <f>Shashi!F$7</f>
        <v>20</v>
      </c>
      <c r="I1339" s="78">
        <f>Shashi!G$7</f>
        <v>0</v>
      </c>
      <c r="J1339" s="78">
        <f>Shashi!H$7</f>
        <v>0</v>
      </c>
      <c r="K1339" s="78">
        <f>Shashi!I$7</f>
        <v>20</v>
      </c>
      <c r="L1339" s="78">
        <f>Shashi!J$7</f>
        <v>0</v>
      </c>
      <c r="M1339" s="78">
        <f>Shashi!K$7</f>
        <v>100</v>
      </c>
      <c r="N1339" s="363"/>
      <c r="O1339" s="364"/>
      <c r="P1339" s="364"/>
      <c r="Q1339" s="365"/>
      <c r="R1339" s="82">
        <f t="shared" si="47"/>
        <v>100</v>
      </c>
      <c r="S1339" s="83"/>
    </row>
    <row r="1340" spans="2:25" ht="27.9" customHeight="1" thickBot="1">
      <c r="B1340" s="360"/>
      <c r="C1340" s="362"/>
      <c r="D1340" s="40" t="s">
        <v>64</v>
      </c>
      <c r="E1340" s="81"/>
      <c r="F1340" s="50">
        <f>VLOOKUP(S1319,Shashi!$B$8:$Q$77,3,0)</f>
        <v>0</v>
      </c>
      <c r="G1340" s="50">
        <f>VLOOKUP(S1319,Shashi!$B$8:$Q$77,4,0)</f>
        <v>0</v>
      </c>
      <c r="H1340" s="50">
        <f>VLOOKUP(S1319,Shashi!$B$8:$Q$77,5,0)</f>
        <v>0</v>
      </c>
      <c r="I1340" s="50">
        <f>VLOOKUP(S1319,Shashi!$B$8:$Q$77,6,0)</f>
        <v>0</v>
      </c>
      <c r="J1340" s="50">
        <f>VLOOKUP(S1319,Shashi!$B$8:$Q$77,7,0)</f>
        <v>0</v>
      </c>
      <c r="K1340" s="50">
        <f>VLOOKUP(S1319,Shashi!$B$8:$Q$77,8,0)</f>
        <v>0</v>
      </c>
      <c r="L1340" s="50">
        <f>VLOOKUP(S1319,Shashi!$B$8:$Q$77,9,0)</f>
        <v>0</v>
      </c>
      <c r="M1340" s="50">
        <f>VLOOKUP(S1319,Shashi!$B$8:$Q$77,10,0)</f>
        <v>0</v>
      </c>
      <c r="N1340" s="366"/>
      <c r="O1340" s="367"/>
      <c r="P1340" s="367"/>
      <c r="Q1340" s="368"/>
      <c r="R1340" s="84">
        <f t="shared" si="47"/>
        <v>0</v>
      </c>
      <c r="S1340" s="85" t="str">
        <f>IF(R1340&gt;=91,"अ१",IF(R1340&gt;=81,"अ२",IF(R1340&gt;=71,"ब१",IF(R1340&gt;=61,"ब२",IF(R1340&gt;=51,"क१",IF(R1340&gt;=41,"क२",IF(R1340&gt;=33,"ड",IF(R1340&gt;=21,"ई१",IF(R1340&gt;=1,"ई२","")))))))))</f>
        <v/>
      </c>
      <c r="V1340" s="68"/>
      <c r="W1340" s="68"/>
      <c r="X1340" s="68"/>
      <c r="Y1340" s="68"/>
    </row>
    <row r="1341" spans="2:25" ht="27.9" customHeight="1" thickBot="1">
      <c r="B1341" s="369"/>
      <c r="C1341" s="370"/>
      <c r="D1341" s="370"/>
      <c r="E1341" s="370"/>
      <c r="F1341" s="370"/>
      <c r="G1341" s="370"/>
      <c r="H1341" s="370"/>
      <c r="I1341" s="370"/>
      <c r="J1341" s="370"/>
      <c r="K1341" s="370"/>
      <c r="L1341" s="370"/>
      <c r="M1341" s="370"/>
      <c r="N1341" s="370"/>
      <c r="O1341" s="370"/>
      <c r="P1341" s="370"/>
      <c r="Q1341" s="370"/>
      <c r="R1341" s="370"/>
      <c r="S1341" s="371"/>
      <c r="V1341" s="68"/>
      <c r="W1341" s="68"/>
      <c r="X1341" s="68"/>
      <c r="Y1341" s="68"/>
    </row>
    <row r="1342" spans="2:25" ht="27.9" customHeight="1">
      <c r="B1342" s="41"/>
      <c r="C1342" s="42"/>
      <c r="D1342" s="43"/>
      <c r="N1342" s="45"/>
      <c r="O1342" s="45"/>
      <c r="P1342" s="45"/>
      <c r="Q1342" s="45"/>
      <c r="S1342" s="46"/>
      <c r="V1342" s="68"/>
      <c r="W1342" s="68"/>
      <c r="X1342" s="68"/>
      <c r="Y1342" s="68"/>
    </row>
    <row r="1343" spans="2:25" ht="27.9" customHeight="1">
      <c r="B1343" s="372" t="s">
        <v>66</v>
      </c>
      <c r="C1343" s="373"/>
      <c r="D1343" s="373"/>
      <c r="E1343" s="373"/>
      <c r="F1343" s="373"/>
      <c r="G1343" s="374" t="s">
        <v>67</v>
      </c>
      <c r="H1343" s="374"/>
      <c r="I1343" s="374"/>
      <c r="J1343" s="374"/>
      <c r="K1343" s="374"/>
      <c r="L1343" s="374"/>
      <c r="M1343" s="374"/>
      <c r="N1343" s="375" t="s">
        <v>68</v>
      </c>
      <c r="O1343" s="375"/>
      <c r="P1343" s="375"/>
      <c r="Q1343" s="375"/>
      <c r="R1343" s="375"/>
      <c r="S1343" s="376"/>
      <c r="V1343" s="68"/>
      <c r="W1343" s="68"/>
      <c r="X1343" s="68"/>
      <c r="Y1343" s="68"/>
    </row>
    <row r="1344" spans="2:25" ht="27.9" customHeight="1" thickBot="1">
      <c r="B1344" s="377" t="str">
        <f>students!$G$4</f>
        <v xml:space="preserve">श्री. सागर दत्तात्रय शिंदे </v>
      </c>
      <c r="C1344" s="378"/>
      <c r="D1344" s="378"/>
      <c r="E1344" s="378"/>
      <c r="F1344" s="378"/>
      <c r="G1344" s="379"/>
      <c r="H1344" s="379"/>
      <c r="I1344" s="379"/>
      <c r="J1344" s="379"/>
      <c r="K1344" s="379"/>
      <c r="L1344" s="379"/>
      <c r="M1344" s="379"/>
      <c r="N1344" s="380"/>
      <c r="O1344" s="380"/>
      <c r="P1344" s="380"/>
      <c r="Q1344" s="380"/>
      <c r="R1344" s="380"/>
      <c r="S1344" s="381"/>
      <c r="V1344" s="68"/>
      <c r="W1344" s="68"/>
      <c r="X1344" s="68"/>
      <c r="Y1344" s="68"/>
    </row>
    <row r="1345" spans="2:25" ht="26.25" customHeight="1">
      <c r="B1345" s="402" t="s">
        <v>718</v>
      </c>
      <c r="C1345" s="402"/>
      <c r="D1345" s="402"/>
      <c r="E1345" s="402"/>
      <c r="F1345" s="402"/>
      <c r="G1345" s="402"/>
      <c r="H1345" s="402"/>
      <c r="I1345" s="402"/>
      <c r="J1345" s="402"/>
      <c r="K1345" s="402"/>
      <c r="L1345" s="402"/>
      <c r="M1345" s="402"/>
      <c r="N1345" s="402"/>
      <c r="O1345" s="402"/>
      <c r="P1345" s="402"/>
      <c r="Q1345" s="402"/>
      <c r="R1345" s="402"/>
      <c r="S1345" s="402"/>
      <c r="V1345" s="68"/>
      <c r="W1345" s="68"/>
      <c r="X1345" s="68"/>
      <c r="Y1345" s="68"/>
    </row>
    <row r="1346" spans="2:25" ht="24.75" customHeight="1" thickBot="1">
      <c r="B1346" s="403" t="s">
        <v>52</v>
      </c>
      <c r="C1346" s="403"/>
      <c r="D1346" s="403"/>
      <c r="E1346" s="404">
        <f>VLOOKUP(S1347,students!$B$8:$D$57,3,0)</f>
        <v>0</v>
      </c>
      <c r="F1346" s="405"/>
      <c r="G1346" s="405"/>
      <c r="H1346" s="405"/>
      <c r="I1346" s="405"/>
      <c r="J1346" s="405"/>
      <c r="K1346" s="405"/>
      <c r="L1346" s="405"/>
      <c r="M1346" s="405"/>
      <c r="N1346" s="405"/>
      <c r="O1346" s="405"/>
      <c r="P1346" s="406" t="s">
        <v>28</v>
      </c>
      <c r="Q1346" s="406"/>
      <c r="R1346" s="406" t="str">
        <f>students!$M$2</f>
        <v>पहिली</v>
      </c>
      <c r="S1346" s="406"/>
      <c r="V1346" s="68"/>
      <c r="W1346" s="68"/>
      <c r="X1346" s="68"/>
      <c r="Y1346" s="68"/>
    </row>
    <row r="1347" spans="2:25" ht="19.5" customHeight="1" thickBot="1">
      <c r="B1347" s="407"/>
      <c r="C1347" s="407"/>
      <c r="D1347" s="408"/>
      <c r="E1347" s="408"/>
      <c r="F1347" s="47"/>
      <c r="G1347" s="47"/>
      <c r="H1347" s="409" t="s">
        <v>33</v>
      </c>
      <c r="I1347" s="409"/>
      <c r="J1347" s="409"/>
      <c r="K1347" s="409"/>
      <c r="L1347" s="409"/>
      <c r="M1347" s="405">
        <f>[3]students!Y1346</f>
        <v>0</v>
      </c>
      <c r="N1347" s="405"/>
      <c r="O1347" s="405"/>
      <c r="P1347" s="406" t="s">
        <v>53</v>
      </c>
      <c r="Q1347" s="406"/>
      <c r="R1347" s="406"/>
      <c r="S1347" s="77">
        <v>49</v>
      </c>
      <c r="V1347" s="68"/>
      <c r="W1347" s="68"/>
      <c r="X1347" s="68"/>
      <c r="Y1347" s="68"/>
    </row>
    <row r="1348" spans="2:25" ht="21" customHeight="1">
      <c r="B1348" s="382" t="s">
        <v>37</v>
      </c>
      <c r="C1348" s="361" t="s">
        <v>54</v>
      </c>
      <c r="D1348" s="361"/>
      <c r="E1348" s="385" t="s">
        <v>55</v>
      </c>
      <c r="F1348" s="386"/>
      <c r="G1348" s="386"/>
      <c r="H1348" s="386"/>
      <c r="I1348" s="386"/>
      <c r="J1348" s="386"/>
      <c r="K1348" s="386"/>
      <c r="L1348" s="386"/>
      <c r="M1348" s="387"/>
      <c r="N1348" s="388" t="s">
        <v>56</v>
      </c>
      <c r="O1348" s="389"/>
      <c r="P1348" s="389"/>
      <c r="Q1348" s="390"/>
      <c r="R1348" s="394" t="s">
        <v>69</v>
      </c>
      <c r="S1348" s="397" t="s">
        <v>57</v>
      </c>
      <c r="V1348" s="68"/>
      <c r="W1348" s="68"/>
      <c r="X1348" s="68"/>
      <c r="Y1348" s="68"/>
    </row>
    <row r="1349" spans="2:25" s="1" customFormat="1" ht="73.5" customHeight="1">
      <c r="B1349" s="383"/>
      <c r="C1349" s="384"/>
      <c r="D1349" s="384"/>
      <c r="E1349" s="48" t="s">
        <v>58</v>
      </c>
      <c r="F1349" s="48" t="s">
        <v>15</v>
      </c>
      <c r="G1349" s="48" t="s">
        <v>59</v>
      </c>
      <c r="H1349" s="48" t="s">
        <v>17</v>
      </c>
      <c r="I1349" s="48" t="s">
        <v>18</v>
      </c>
      <c r="J1349" s="48" t="s">
        <v>19</v>
      </c>
      <c r="K1349" s="48" t="s">
        <v>20</v>
      </c>
      <c r="L1349" s="48" t="s">
        <v>21</v>
      </c>
      <c r="M1349" s="49"/>
      <c r="N1349" s="391"/>
      <c r="O1349" s="392"/>
      <c r="P1349" s="392"/>
      <c r="Q1349" s="393"/>
      <c r="R1349" s="395"/>
      <c r="S1349" s="398"/>
      <c r="V1349" s="68"/>
      <c r="W1349" s="68"/>
      <c r="X1349" s="68"/>
      <c r="Y1349" s="68"/>
    </row>
    <row r="1350" spans="2:25" ht="27.9" customHeight="1" thickBot="1">
      <c r="B1350" s="5"/>
      <c r="C1350" s="400" t="s">
        <v>60</v>
      </c>
      <c r="D1350" s="401"/>
      <c r="E1350" s="51">
        <v>1</v>
      </c>
      <c r="F1350" s="51">
        <v>2</v>
      </c>
      <c r="G1350" s="51">
        <v>3</v>
      </c>
      <c r="H1350" s="51">
        <v>4</v>
      </c>
      <c r="I1350" s="51">
        <v>5</v>
      </c>
      <c r="J1350" s="51">
        <v>6</v>
      </c>
      <c r="K1350" s="51">
        <v>7</v>
      </c>
      <c r="L1350" s="51">
        <v>8</v>
      </c>
      <c r="M1350" s="50" t="s">
        <v>22</v>
      </c>
      <c r="N1350" s="50" t="s">
        <v>23</v>
      </c>
      <c r="O1350" s="50" t="s">
        <v>61</v>
      </c>
      <c r="P1350" s="50" t="s">
        <v>25</v>
      </c>
      <c r="Q1350" s="50" t="s">
        <v>62</v>
      </c>
      <c r="R1350" s="396"/>
      <c r="S1350" s="399"/>
      <c r="V1350" s="68"/>
      <c r="W1350" s="68"/>
      <c r="X1350" s="68"/>
      <c r="Y1350" s="68"/>
    </row>
    <row r="1351" spans="2:25" ht="27.9" customHeight="1">
      <c r="B1351" s="359">
        <v>1</v>
      </c>
      <c r="C1351" s="361" t="s">
        <v>2</v>
      </c>
      <c r="D1351" s="39" t="s">
        <v>63</v>
      </c>
      <c r="E1351" s="80"/>
      <c r="F1351" s="78">
        <f>Marathi!D$7</f>
        <v>15</v>
      </c>
      <c r="G1351" s="78">
        <f>Marathi!E$7</f>
        <v>15</v>
      </c>
      <c r="H1351" s="78">
        <f>Marathi!F$7</f>
        <v>15</v>
      </c>
      <c r="I1351" s="78">
        <f>Marathi!G$7</f>
        <v>0</v>
      </c>
      <c r="J1351" s="78">
        <f>Marathi!H$7</f>
        <v>15</v>
      </c>
      <c r="K1351" s="78">
        <f>Marathi!I$7</f>
        <v>10</v>
      </c>
      <c r="L1351" s="78">
        <f>Marathi!J$7</f>
        <v>0</v>
      </c>
      <c r="M1351" s="78">
        <f>Marathi!K$7</f>
        <v>70</v>
      </c>
      <c r="N1351" s="78">
        <f>Marathi!L$7</f>
        <v>5</v>
      </c>
      <c r="O1351" s="78">
        <f>Marathi!M$7</f>
        <v>5</v>
      </c>
      <c r="P1351" s="78">
        <f>Marathi!N$7</f>
        <v>20</v>
      </c>
      <c r="Q1351" s="78">
        <f>Marathi!O$7</f>
        <v>30</v>
      </c>
      <c r="R1351" s="78">
        <f>Marathi!P$7</f>
        <v>100</v>
      </c>
      <c r="S1351" s="78">
        <f>Marathi!Q$7</f>
        <v>0</v>
      </c>
      <c r="V1351" s="68"/>
      <c r="W1351" s="68"/>
      <c r="X1351" s="68"/>
      <c r="Y1351" s="68"/>
    </row>
    <row r="1352" spans="2:25" ht="27.9" customHeight="1" thickBot="1">
      <c r="B1352" s="360"/>
      <c r="C1352" s="362"/>
      <c r="D1352" s="40" t="s">
        <v>64</v>
      </c>
      <c r="E1352" s="81"/>
      <c r="F1352" s="50">
        <f>VLOOKUP(S1347,Marathi!$B$8:$Q$77,3,0)</f>
        <v>0</v>
      </c>
      <c r="G1352" s="50">
        <f>VLOOKUP(S1347,Marathi!$B$8:$Q$77,4,0)</f>
        <v>0</v>
      </c>
      <c r="H1352" s="50">
        <f>VLOOKUP(S1347,Marathi!$B$8:$Q$77,5,0)</f>
        <v>0</v>
      </c>
      <c r="I1352" s="50">
        <f>VLOOKUP(S1347,Marathi!$B$8:$Q$77,6,0)</f>
        <v>0</v>
      </c>
      <c r="J1352" s="50">
        <f>VLOOKUP(S1347,Marathi!$B$8:$Q$77,7,0)</f>
        <v>0</v>
      </c>
      <c r="K1352" s="50">
        <f>VLOOKUP(S1347,Marathi!$B$8:$Q$77,8,0)</f>
        <v>0</v>
      </c>
      <c r="L1352" s="50">
        <f>VLOOKUP(S1347,Marathi!$B$8:$Q$77,9,0)</f>
        <v>0</v>
      </c>
      <c r="M1352" s="50">
        <f>VLOOKUP(S1347,Marathi!$B$8:$Q$77,10,0)</f>
        <v>0</v>
      </c>
      <c r="N1352" s="50">
        <f>VLOOKUP(S1347,Marathi!$B$8:$Q$77,11,0)</f>
        <v>0</v>
      </c>
      <c r="O1352" s="50">
        <f>VLOOKUP(S1347,Marathi!$B$8:$Q$77,12,0)</f>
        <v>0</v>
      </c>
      <c r="P1352" s="50">
        <f>VLOOKUP(S1347,Marathi!$B$8:$Q$77,13,0)</f>
        <v>0</v>
      </c>
      <c r="Q1352" s="50">
        <f>VLOOKUP(S1347,Marathi!$B$8:$Q$77,14,0)</f>
        <v>0</v>
      </c>
      <c r="R1352" s="79">
        <f>VLOOKUP(S1347,Marathi!$B$8:$Q$77,15,0)</f>
        <v>0</v>
      </c>
      <c r="S1352" s="79">
        <f>VLOOKUP(S1347,Marathi!$B$8:$Q$77,16,0)</f>
        <v>0</v>
      </c>
      <c r="V1352" s="68"/>
      <c r="W1352" s="68"/>
      <c r="X1352" s="68"/>
      <c r="Y1352" s="68"/>
    </row>
    <row r="1353" spans="2:25" ht="27.9" customHeight="1">
      <c r="B1353" s="359">
        <v>2</v>
      </c>
      <c r="C1353" s="361" t="s">
        <v>3</v>
      </c>
      <c r="D1353" s="39" t="s">
        <v>63</v>
      </c>
      <c r="E1353" s="80"/>
      <c r="F1353" s="78">
        <f>Hindi!D$7</f>
        <v>15</v>
      </c>
      <c r="G1353" s="78">
        <f>Hindi!E$7</f>
        <v>15</v>
      </c>
      <c r="H1353" s="78">
        <f>Hindi!F$7</f>
        <v>15</v>
      </c>
      <c r="I1353" s="78">
        <f>Hindi!G$7</f>
        <v>0</v>
      </c>
      <c r="J1353" s="78">
        <f>Hindi!H$7</f>
        <v>15</v>
      </c>
      <c r="K1353" s="78">
        <f>Hindi!I$7</f>
        <v>10</v>
      </c>
      <c r="L1353" s="78">
        <f>Hindi!J$7</f>
        <v>0</v>
      </c>
      <c r="M1353" s="78">
        <f>Hindi!K$7</f>
        <v>70</v>
      </c>
      <c r="N1353" s="78">
        <f>Hindi!L$7</f>
        <v>5</v>
      </c>
      <c r="O1353" s="78">
        <f>Hindi!M$7</f>
        <v>5</v>
      </c>
      <c r="P1353" s="78">
        <f>Hindi!N$7</f>
        <v>20</v>
      </c>
      <c r="Q1353" s="78">
        <f>Hindi!O$7</f>
        <v>30</v>
      </c>
      <c r="R1353" s="78">
        <f>Hindi!P$7</f>
        <v>100</v>
      </c>
      <c r="S1353" s="78">
        <f>Hindi!Q$7</f>
        <v>0</v>
      </c>
      <c r="V1353" s="68"/>
      <c r="W1353" s="68"/>
      <c r="X1353" s="68"/>
      <c r="Y1353" s="68"/>
    </row>
    <row r="1354" spans="2:25" ht="27.9" customHeight="1" thickBot="1">
      <c r="B1354" s="360"/>
      <c r="C1354" s="362"/>
      <c r="D1354" s="40" t="s">
        <v>64</v>
      </c>
      <c r="E1354" s="81"/>
      <c r="F1354" s="50">
        <f>VLOOKUP(S1347,Hindi!$B$8:$Q$77,3,0)</f>
        <v>0</v>
      </c>
      <c r="G1354" s="50">
        <f>VLOOKUP(S1347,Hindi!$B$8:$Q$77,4,0)</f>
        <v>0</v>
      </c>
      <c r="H1354" s="50">
        <f>VLOOKUP(S1347,Hindi!$B$8:$Q$77,5,0)</f>
        <v>0</v>
      </c>
      <c r="I1354" s="50">
        <f>VLOOKUP(S1347,Hindi!$B$8:$Q$77,6,0)</f>
        <v>0</v>
      </c>
      <c r="J1354" s="50">
        <f>VLOOKUP(S1347,Hindi!$B$8:$Q$77,7,0)</f>
        <v>0</v>
      </c>
      <c r="K1354" s="50">
        <f>VLOOKUP(S1347,Hindi!$B$8:$Q$77,8,0)</f>
        <v>0</v>
      </c>
      <c r="L1354" s="50">
        <f>VLOOKUP(S1347,Hindi!$B$8:$Q$77,9,0)</f>
        <v>0</v>
      </c>
      <c r="M1354" s="50">
        <f>VLOOKUP(S1347,Hindi!$B$8:$Q$77,10,0)</f>
        <v>0</v>
      </c>
      <c r="N1354" s="50">
        <f>VLOOKUP(S1347,Hindi!$B$8:$Q$77,11,0)</f>
        <v>0</v>
      </c>
      <c r="O1354" s="50">
        <f>VLOOKUP(S1347,Hindi!$B$8:$Q$77,12,0)</f>
        <v>0</v>
      </c>
      <c r="P1354" s="50">
        <f>VLOOKUP(S1347,Hindi!$B$8:$Q$77,13,0)</f>
        <v>0</v>
      </c>
      <c r="Q1354" s="50">
        <f>VLOOKUP(S1347,Hindi!$B$8:$Q$77,14,0)</f>
        <v>0</v>
      </c>
      <c r="R1354" s="79">
        <f>VLOOKUP(S1347,Hindi!$B$8:$Q$77,15,0)</f>
        <v>0</v>
      </c>
      <c r="S1354" s="50">
        <f>VLOOKUP(S1347,Hindi!$B$8:$Q$77,16,0)</f>
        <v>0</v>
      </c>
      <c r="V1354" s="68"/>
      <c r="W1354" s="68"/>
      <c r="X1354" s="68"/>
      <c r="Y1354" s="68"/>
    </row>
    <row r="1355" spans="2:25" ht="27.9" customHeight="1">
      <c r="B1355" s="359">
        <v>3</v>
      </c>
      <c r="C1355" s="361" t="s">
        <v>4</v>
      </c>
      <c r="D1355" s="39" t="s">
        <v>63</v>
      </c>
      <c r="E1355" s="80"/>
      <c r="F1355" s="78">
        <f>English!D$7</f>
        <v>15</v>
      </c>
      <c r="G1355" s="78">
        <f>English!E$7</f>
        <v>15</v>
      </c>
      <c r="H1355" s="78">
        <f>English!F$7</f>
        <v>15</v>
      </c>
      <c r="I1355" s="78">
        <f>English!G$7</f>
        <v>0</v>
      </c>
      <c r="J1355" s="78">
        <f>English!H$7</f>
        <v>15</v>
      </c>
      <c r="K1355" s="78">
        <f>English!I$7</f>
        <v>10</v>
      </c>
      <c r="L1355" s="78">
        <f>English!J$7</f>
        <v>0</v>
      </c>
      <c r="M1355" s="78">
        <f>English!K$7</f>
        <v>70</v>
      </c>
      <c r="N1355" s="78">
        <f>English!L$7</f>
        <v>5</v>
      </c>
      <c r="O1355" s="78">
        <f>English!M$7</f>
        <v>5</v>
      </c>
      <c r="P1355" s="78">
        <f>English!N$7</f>
        <v>20</v>
      </c>
      <c r="Q1355" s="78">
        <f>English!O$7</f>
        <v>30</v>
      </c>
      <c r="R1355" s="78">
        <f>English!P$7</f>
        <v>100</v>
      </c>
      <c r="S1355" s="78">
        <f>English!Q$7</f>
        <v>0</v>
      </c>
      <c r="V1355" s="68"/>
      <c r="W1355" s="68"/>
      <c r="X1355" s="68"/>
      <c r="Y1355" s="68"/>
    </row>
    <row r="1356" spans="2:25" ht="27.9" customHeight="1" thickBot="1">
      <c r="B1356" s="360"/>
      <c r="C1356" s="362"/>
      <c r="D1356" s="40" t="s">
        <v>64</v>
      </c>
      <c r="E1356" s="81"/>
      <c r="F1356" s="50">
        <f>VLOOKUP(S1347,English!$B$8:$Q$77,3,0)</f>
        <v>0</v>
      </c>
      <c r="G1356" s="50">
        <f>VLOOKUP(S1347,English!$B$8:$Q$77,4,0)</f>
        <v>0</v>
      </c>
      <c r="H1356" s="50">
        <f>VLOOKUP(S1347,English!$B$8:$Q$77,5,0)</f>
        <v>0</v>
      </c>
      <c r="I1356" s="50">
        <f>VLOOKUP(S1347,English!$B$8:$Q$77,6,0)</f>
        <v>0</v>
      </c>
      <c r="J1356" s="50">
        <f>VLOOKUP(S1347,English!$B$8:$Q$77,7,0)</f>
        <v>0</v>
      </c>
      <c r="K1356" s="50">
        <f>VLOOKUP(S1347,English!$B$8:$Q$77,8,0)</f>
        <v>0</v>
      </c>
      <c r="L1356" s="50">
        <f>VLOOKUP(S1347,English!$B$8:$Q$77,9,0)</f>
        <v>0</v>
      </c>
      <c r="M1356" s="50">
        <f>VLOOKUP(S1347,English!$B$8:$Q$77,10,0)</f>
        <v>0</v>
      </c>
      <c r="N1356" s="50">
        <f>VLOOKUP(S1347,English!$B$8:$Q$77,11,0)</f>
        <v>0</v>
      </c>
      <c r="O1356" s="50">
        <f>VLOOKUP(S1347,English!$B$8:$Q$77,12,0)</f>
        <v>0</v>
      </c>
      <c r="P1356" s="50">
        <f>VLOOKUP(S1347,English!$B$8:$Q$77,13,0)</f>
        <v>0</v>
      </c>
      <c r="Q1356" s="50">
        <f>VLOOKUP(S1347,English!$B$8:$Q$77,14,0)</f>
        <v>0</v>
      </c>
      <c r="R1356" s="79">
        <f>VLOOKUP(S1347,English!$B$8:$Q$77,15,0)</f>
        <v>0</v>
      </c>
      <c r="S1356" s="50">
        <f>VLOOKUP(S1347,English!$B$8:$Q$77,16,0)</f>
        <v>0</v>
      </c>
      <c r="V1356" s="68"/>
      <c r="W1356" s="68"/>
      <c r="X1356" s="68"/>
      <c r="Y1356" s="68"/>
    </row>
    <row r="1357" spans="2:25" ht="27.9" customHeight="1">
      <c r="B1357" s="359">
        <v>4</v>
      </c>
      <c r="C1357" s="361" t="s">
        <v>5</v>
      </c>
      <c r="D1357" s="39" t="s">
        <v>63</v>
      </c>
      <c r="E1357" s="80"/>
      <c r="F1357" s="78">
        <f>Maths!D$7</f>
        <v>15</v>
      </c>
      <c r="G1357" s="78">
        <f>Maths!E$7</f>
        <v>15</v>
      </c>
      <c r="H1357" s="78">
        <f>Maths!F$7</f>
        <v>15</v>
      </c>
      <c r="I1357" s="78">
        <f>Maths!G$7</f>
        <v>0</v>
      </c>
      <c r="J1357" s="78">
        <f>Maths!H$7</f>
        <v>15</v>
      </c>
      <c r="K1357" s="78">
        <f>Maths!I$7</f>
        <v>10</v>
      </c>
      <c r="L1357" s="78">
        <f>Maths!J$7</f>
        <v>0</v>
      </c>
      <c r="M1357" s="78">
        <f>Maths!K$7</f>
        <v>70</v>
      </c>
      <c r="N1357" s="78">
        <f>Maths!L$7</f>
        <v>5</v>
      </c>
      <c r="O1357" s="78">
        <f>Maths!M$7</f>
        <v>5</v>
      </c>
      <c r="P1357" s="78">
        <f>Maths!N$7</f>
        <v>20</v>
      </c>
      <c r="Q1357" s="78">
        <f>Maths!O$7</f>
        <v>30</v>
      </c>
      <c r="R1357" s="78">
        <f>Maths!P$7</f>
        <v>100</v>
      </c>
      <c r="S1357" s="78">
        <f>Maths!Q$7</f>
        <v>0</v>
      </c>
      <c r="V1357" s="68"/>
      <c r="W1357" s="68"/>
      <c r="X1357" s="68"/>
      <c r="Y1357" s="68"/>
    </row>
    <row r="1358" spans="2:25" ht="27.9" customHeight="1" thickBot="1">
      <c r="B1358" s="360"/>
      <c r="C1358" s="362"/>
      <c r="D1358" s="40" t="s">
        <v>64</v>
      </c>
      <c r="E1358" s="81"/>
      <c r="F1358" s="50">
        <f>VLOOKUP(S1347,Maths!$B$8:$Q$77,3,0)</f>
        <v>0</v>
      </c>
      <c r="G1358" s="50">
        <f>VLOOKUP(S1347,Maths!$B$8:$Q$77,4,0)</f>
        <v>0</v>
      </c>
      <c r="H1358" s="50">
        <f>VLOOKUP(S1347,Maths!$B$8:$Q$77,5,0)</f>
        <v>0</v>
      </c>
      <c r="I1358" s="50">
        <f>VLOOKUP(S1347,Maths!$B$8:$Q$77,6,0)</f>
        <v>0</v>
      </c>
      <c r="J1358" s="50">
        <f>VLOOKUP(S1347,Maths!$B$8:$Q$77,7,0)</f>
        <v>0</v>
      </c>
      <c r="K1358" s="50">
        <f>VLOOKUP(S1347,Maths!$B$8:$Q$77,8,0)</f>
        <v>0</v>
      </c>
      <c r="L1358" s="50">
        <f>VLOOKUP(S1347,Maths!$B$8:$Q$77,9,0)</f>
        <v>0</v>
      </c>
      <c r="M1358" s="50">
        <f>VLOOKUP(S1347,Maths!$B$8:$Q$77,10,0)</f>
        <v>0</v>
      </c>
      <c r="N1358" s="50">
        <f>VLOOKUP(S1347,Maths!$B$8:$Q$77,11,0)</f>
        <v>0</v>
      </c>
      <c r="O1358" s="50">
        <f>VLOOKUP(S1347,Maths!$B$8:$Q$77,12,0)</f>
        <v>0</v>
      </c>
      <c r="P1358" s="50">
        <f>VLOOKUP(S1347,Maths!$B$8:$Q$77,13,0)</f>
        <v>0</v>
      </c>
      <c r="Q1358" s="50">
        <f>VLOOKUP(S1347,Maths!$B$8:$Q$77,14,0)</f>
        <v>0</v>
      </c>
      <c r="R1358" s="79">
        <f>VLOOKUP(S1347,Maths!$B$8:$Q$77,15,0)</f>
        <v>0</v>
      </c>
      <c r="S1358" s="50">
        <f>VLOOKUP(S1347,Maths!$B$8:$Q$77,16,0)</f>
        <v>0</v>
      </c>
      <c r="V1358" s="68"/>
      <c r="W1358" s="68"/>
      <c r="X1358" s="68"/>
      <c r="Y1358" s="68"/>
    </row>
    <row r="1359" spans="2:25" ht="27.9" customHeight="1">
      <c r="B1359" s="359">
        <v>5</v>
      </c>
      <c r="C1359" s="361" t="s">
        <v>6</v>
      </c>
      <c r="D1359" s="39" t="s">
        <v>63</v>
      </c>
      <c r="E1359" s="80"/>
      <c r="F1359" s="78">
        <f>Sci!D$7</f>
        <v>15</v>
      </c>
      <c r="G1359" s="78">
        <f>Sci!E$7</f>
        <v>15</v>
      </c>
      <c r="H1359" s="78">
        <f>Sci!F$7</f>
        <v>15</v>
      </c>
      <c r="I1359" s="78">
        <f>Sci!G$7</f>
        <v>0</v>
      </c>
      <c r="J1359" s="78">
        <f>Sci!H$7</f>
        <v>15</v>
      </c>
      <c r="K1359" s="78">
        <f>Sci!I$7</f>
        <v>10</v>
      </c>
      <c r="L1359" s="78">
        <f>Sci!J$7</f>
        <v>0</v>
      </c>
      <c r="M1359" s="78">
        <f>Sci!K$7</f>
        <v>70</v>
      </c>
      <c r="N1359" s="78">
        <f>Sci!L$7</f>
        <v>5</v>
      </c>
      <c r="O1359" s="78">
        <f>Sci!M$7</f>
        <v>5</v>
      </c>
      <c r="P1359" s="78">
        <f>Sci!N$7</f>
        <v>20</v>
      </c>
      <c r="Q1359" s="78">
        <f>Sci!O$7</f>
        <v>30</v>
      </c>
      <c r="R1359" s="78">
        <f>Sci!P$7</f>
        <v>100</v>
      </c>
      <c r="S1359" s="78">
        <f>Sci!Q$7</f>
        <v>0</v>
      </c>
      <c r="V1359" s="68"/>
      <c r="W1359" s="68"/>
      <c r="X1359" s="68"/>
      <c r="Y1359" s="68"/>
    </row>
    <row r="1360" spans="2:25" ht="27.9" customHeight="1" thickBot="1">
      <c r="B1360" s="360"/>
      <c r="C1360" s="362"/>
      <c r="D1360" s="40" t="s">
        <v>64</v>
      </c>
      <c r="E1360" s="81"/>
      <c r="F1360" s="50">
        <f>VLOOKUP(S1347,Sci!$B$8:$Q$77,3,0)</f>
        <v>0</v>
      </c>
      <c r="G1360" s="50">
        <f>VLOOKUP(S1347,Sci!$B$8:$Q$77,4,0)</f>
        <v>0</v>
      </c>
      <c r="H1360" s="50">
        <f>VLOOKUP(S1347,Sci!$B$8:$Q$77,5,0)</f>
        <v>0</v>
      </c>
      <c r="I1360" s="50">
        <f>VLOOKUP(S1347,Sci!$B$8:$Q$77,6,0)</f>
        <v>0</v>
      </c>
      <c r="J1360" s="50">
        <f>VLOOKUP(S1347,Sci!$B$8:$Q$77,7,0)</f>
        <v>0</v>
      </c>
      <c r="K1360" s="50">
        <f>VLOOKUP(S1347,Sci!$B$8:$Q$77,8,0)</f>
        <v>0</v>
      </c>
      <c r="L1360" s="50">
        <f>VLOOKUP(S1347,Sci!$B$8:$Q$77,9,0)</f>
        <v>0</v>
      </c>
      <c r="M1360" s="50">
        <f>VLOOKUP(S1347,Sci!$B$8:$Q$77,10,0)</f>
        <v>0</v>
      </c>
      <c r="N1360" s="50">
        <f>VLOOKUP(S1347,Sci!$B$8:$Q$77,11,0)</f>
        <v>0</v>
      </c>
      <c r="O1360" s="50">
        <f>VLOOKUP(S1347,Sci!$B$8:$Q$77,12,0)</f>
        <v>0</v>
      </c>
      <c r="P1360" s="50">
        <f>VLOOKUP(S1347,Sci!$B$8:$Q$77,13,0)</f>
        <v>0</v>
      </c>
      <c r="Q1360" s="50">
        <f>VLOOKUP(S1347,Sci!$B$8:$Q$77,14,0)</f>
        <v>0</v>
      </c>
      <c r="R1360" s="79">
        <f>VLOOKUP(S1347,Sci!$B$8:$Q$77,15,0)</f>
        <v>0</v>
      </c>
      <c r="S1360" s="50">
        <f>VLOOKUP(S1347,Sci!$B$8:$Q$77,16,0)</f>
        <v>0</v>
      </c>
      <c r="V1360" s="68"/>
      <c r="W1360" s="68"/>
      <c r="X1360" s="68"/>
      <c r="Y1360" s="68"/>
    </row>
    <row r="1361" spans="2:25" ht="27.9" customHeight="1">
      <c r="B1361" s="359">
        <v>6</v>
      </c>
      <c r="C1361" s="361" t="s">
        <v>7</v>
      </c>
      <c r="D1361" s="39" t="s">
        <v>63</v>
      </c>
      <c r="E1361" s="80"/>
      <c r="F1361" s="78">
        <f>Sco!D$7</f>
        <v>15</v>
      </c>
      <c r="G1361" s="78">
        <f>Sco!E$7</f>
        <v>15</v>
      </c>
      <c r="H1361" s="78">
        <f>Sco!F$7</f>
        <v>15</v>
      </c>
      <c r="I1361" s="78">
        <f>Sco!G$7</f>
        <v>0</v>
      </c>
      <c r="J1361" s="78">
        <f>Sco!H$7</f>
        <v>15</v>
      </c>
      <c r="K1361" s="78">
        <f>Sco!I$7</f>
        <v>10</v>
      </c>
      <c r="L1361" s="78">
        <f>Sco!J$7</f>
        <v>0</v>
      </c>
      <c r="M1361" s="78">
        <f>Sco!K$7</f>
        <v>70</v>
      </c>
      <c r="N1361" s="78">
        <f>Sco!L$7</f>
        <v>5</v>
      </c>
      <c r="O1361" s="78">
        <f>Sco!M$7</f>
        <v>5</v>
      </c>
      <c r="P1361" s="78">
        <f>Sco!N$7</f>
        <v>20</v>
      </c>
      <c r="Q1361" s="78">
        <f>Sco!O$7</f>
        <v>30</v>
      </c>
      <c r="R1361" s="78">
        <f>Sco!P$7</f>
        <v>100</v>
      </c>
      <c r="S1361" s="78">
        <f>Sco!Q$7</f>
        <v>0</v>
      </c>
      <c r="V1361" s="68"/>
      <c r="W1361" s="68"/>
      <c r="X1361" s="68"/>
      <c r="Y1361" s="68"/>
    </row>
    <row r="1362" spans="2:25" ht="27.9" customHeight="1" thickBot="1">
      <c r="B1362" s="360"/>
      <c r="C1362" s="362"/>
      <c r="D1362" s="40" t="s">
        <v>64</v>
      </c>
      <c r="E1362" s="81"/>
      <c r="F1362" s="50">
        <f>VLOOKUP(S1347,Sco!$B$8:$Q$77,3,0)</f>
        <v>0</v>
      </c>
      <c r="G1362" s="50">
        <f>VLOOKUP(S1347,Sco!$B$8:$Q$77,4,0)</f>
        <v>0</v>
      </c>
      <c r="H1362" s="50">
        <f>VLOOKUP(S1347,Sco!$B$8:$Q$77,5,0)</f>
        <v>0</v>
      </c>
      <c r="I1362" s="50">
        <f>VLOOKUP(S1347,Sco!$B$8:$Q$77,6,0)</f>
        <v>0</v>
      </c>
      <c r="J1362" s="50">
        <f>VLOOKUP(S1347,Sco!$B$8:$Q$77,7,0)</f>
        <v>0</v>
      </c>
      <c r="K1362" s="50">
        <f>VLOOKUP(S1347,Sco!$B$8:$Q$77,8,0)</f>
        <v>0</v>
      </c>
      <c r="L1362" s="50">
        <f>VLOOKUP(S1347,Sco!$B$8:$Q$77,9,0)</f>
        <v>0</v>
      </c>
      <c r="M1362" s="50">
        <f>VLOOKUP(S1347,Sco!$B$8:$Q$77,10,0)</f>
        <v>0</v>
      </c>
      <c r="N1362" s="50">
        <f>VLOOKUP(S1347,Sco!$B$8:$Q$77,11,0)</f>
        <v>0</v>
      </c>
      <c r="O1362" s="50">
        <f>VLOOKUP(S1347,Sco!$B$8:$Q$77,12,0)</f>
        <v>0</v>
      </c>
      <c r="P1362" s="50">
        <f>VLOOKUP(S1347,Sco!$B$8:$Q$77,13,0)</f>
        <v>0</v>
      </c>
      <c r="Q1362" s="50">
        <f>VLOOKUP(S1347,Sco!$B$8:$Q$77,14,0)</f>
        <v>0</v>
      </c>
      <c r="R1362" s="79">
        <f>VLOOKUP(S1347,Sco!$B$8:$Q$77,15,0)</f>
        <v>0</v>
      </c>
      <c r="S1362" s="50">
        <f>VLOOKUP(S1347,Sco!$B$8:$Q$77,16,0)</f>
        <v>0</v>
      </c>
      <c r="V1362" s="68"/>
      <c r="W1362" s="68"/>
      <c r="X1362" s="68"/>
      <c r="Y1362" s="68"/>
    </row>
    <row r="1363" spans="2:25" ht="27.9" customHeight="1">
      <c r="B1363" s="359">
        <v>7</v>
      </c>
      <c r="C1363" s="361" t="s">
        <v>8</v>
      </c>
      <c r="D1363" s="39" t="s">
        <v>63</v>
      </c>
      <c r="E1363" s="80"/>
      <c r="F1363" s="78">
        <f>Kala!D$7</f>
        <v>20</v>
      </c>
      <c r="G1363" s="78">
        <f>Kala!E$7</f>
        <v>40</v>
      </c>
      <c r="H1363" s="78">
        <f>Kala!F$7</f>
        <v>20</v>
      </c>
      <c r="I1363" s="78">
        <f>Kala!G$7</f>
        <v>0</v>
      </c>
      <c r="J1363" s="78">
        <f>Kala!H$7</f>
        <v>0</v>
      </c>
      <c r="K1363" s="78">
        <f>Kala!I$7</f>
        <v>20</v>
      </c>
      <c r="L1363" s="78">
        <f>Kala!J$7</f>
        <v>0</v>
      </c>
      <c r="M1363" s="78">
        <f>Kala!K$7</f>
        <v>100</v>
      </c>
      <c r="N1363" s="363"/>
      <c r="O1363" s="364"/>
      <c r="P1363" s="364"/>
      <c r="Q1363" s="365"/>
      <c r="R1363" s="82">
        <f t="shared" ref="R1363:R1368" si="48">M1363</f>
        <v>100</v>
      </c>
      <c r="S1363" s="83"/>
      <c r="V1363" s="68"/>
      <c r="W1363" s="68"/>
      <c r="X1363" s="68"/>
      <c r="Y1363" s="68"/>
    </row>
    <row r="1364" spans="2:25" ht="27.9" customHeight="1" thickBot="1">
      <c r="B1364" s="360"/>
      <c r="C1364" s="362"/>
      <c r="D1364" s="40" t="s">
        <v>64</v>
      </c>
      <c r="E1364" s="81"/>
      <c r="F1364" s="50">
        <f>VLOOKUP(S1347,Kala!$B$8:$Q$77,3,0)</f>
        <v>0</v>
      </c>
      <c r="G1364" s="50">
        <f>VLOOKUP(S1347,Kala!$B$8:$Q$77,4,0)</f>
        <v>0</v>
      </c>
      <c r="H1364" s="50">
        <f>VLOOKUP(S1347,Kala!$B$8:$Q$77,5,0)</f>
        <v>0</v>
      </c>
      <c r="I1364" s="50">
        <f>VLOOKUP(S1347,Kala!$B$8:$Q$77,6,0)</f>
        <v>0</v>
      </c>
      <c r="J1364" s="50">
        <f>VLOOKUP(S1347,Kala!$B$8:$Q$77,7,0)</f>
        <v>0</v>
      </c>
      <c r="K1364" s="50">
        <f>VLOOKUP(S1347,Kala!$B$8:$Q$77,8,0)</f>
        <v>0</v>
      </c>
      <c r="L1364" s="50">
        <f>VLOOKUP(S1347,Kala!$B$8:$Q$77,9,0)</f>
        <v>0</v>
      </c>
      <c r="M1364" s="50">
        <f>VLOOKUP(S1347,Kala!$B$8:$Q$77,10,0)</f>
        <v>0</v>
      </c>
      <c r="N1364" s="366"/>
      <c r="O1364" s="367"/>
      <c r="P1364" s="367"/>
      <c r="Q1364" s="368"/>
      <c r="R1364" s="84">
        <f t="shared" si="48"/>
        <v>0</v>
      </c>
      <c r="S1364" s="85" t="str">
        <f>IF(R1364&gt;=91,"अ१",IF(R1364&gt;=81,"अ२",IF(R1364&gt;=71,"ब१",IF(R1364&gt;=61,"ब२",IF(R1364&gt;=51,"क१",IF(R1364&gt;=41,"क२",IF(R1364&gt;=33,"ड",IF(R1364&gt;=21,"ई१",IF(R1364&gt;=1,"ई२","")))))))))</f>
        <v/>
      </c>
      <c r="V1364" s="68"/>
      <c r="W1364" s="68"/>
      <c r="X1364" s="68"/>
      <c r="Y1364" s="68"/>
    </row>
    <row r="1365" spans="2:25" ht="27.9" customHeight="1">
      <c r="B1365" s="359">
        <v>8</v>
      </c>
      <c r="C1365" s="361" t="s">
        <v>9</v>
      </c>
      <c r="D1365" s="39" t="s">
        <v>63</v>
      </c>
      <c r="E1365" s="80"/>
      <c r="F1365" s="78">
        <f>Karya!D$7</f>
        <v>20</v>
      </c>
      <c r="G1365" s="78">
        <f>Karya!E$7</f>
        <v>40</v>
      </c>
      <c r="H1365" s="78">
        <f>Karya!F$7</f>
        <v>20</v>
      </c>
      <c r="I1365" s="78">
        <f>Karya!G$7</f>
        <v>0</v>
      </c>
      <c r="J1365" s="78">
        <f>Karya!H$7</f>
        <v>0</v>
      </c>
      <c r="K1365" s="78">
        <f>Karya!I$7</f>
        <v>20</v>
      </c>
      <c r="L1365" s="78">
        <f>Karya!J$7</f>
        <v>0</v>
      </c>
      <c r="M1365" s="78">
        <f>Karya!K$7</f>
        <v>100</v>
      </c>
      <c r="N1365" s="363"/>
      <c r="O1365" s="364"/>
      <c r="P1365" s="364"/>
      <c r="Q1365" s="365"/>
      <c r="R1365" s="82">
        <f t="shared" si="48"/>
        <v>100</v>
      </c>
      <c r="S1365" s="83"/>
    </row>
    <row r="1366" spans="2:25" ht="27.9" customHeight="1" thickBot="1">
      <c r="B1366" s="360"/>
      <c r="C1366" s="362"/>
      <c r="D1366" s="40" t="s">
        <v>64</v>
      </c>
      <c r="E1366" s="81"/>
      <c r="F1366" s="50">
        <f>VLOOKUP(S1347,Karya!$B$8:$Q$77,3,0)</f>
        <v>0</v>
      </c>
      <c r="G1366" s="50">
        <f>VLOOKUP(S1347,Karya!$B$8:$Q$77,4,0)</f>
        <v>0</v>
      </c>
      <c r="H1366" s="50">
        <f>VLOOKUP(S1347,Karya!$B$8:$Q$77,5,0)</f>
        <v>0</v>
      </c>
      <c r="I1366" s="50">
        <f>VLOOKUP(S1347,Karya!$B$8:$Q$77,6,0)</f>
        <v>0</v>
      </c>
      <c r="J1366" s="50">
        <f>VLOOKUP(S1347,Karya!$B$8:$Q$77,7,0)</f>
        <v>0</v>
      </c>
      <c r="K1366" s="50">
        <f>VLOOKUP(S1347,Karya!$B$8:$Q$77,8,0)</f>
        <v>0</v>
      </c>
      <c r="L1366" s="50">
        <f>VLOOKUP(S1347,Karya!$B$8:$Q$77,9,0)</f>
        <v>0</v>
      </c>
      <c r="M1366" s="50">
        <f>VLOOKUP(S1347,Karya!$B$8:$Q$77,10,0)</f>
        <v>0</v>
      </c>
      <c r="N1366" s="366"/>
      <c r="O1366" s="367"/>
      <c r="P1366" s="367"/>
      <c r="Q1366" s="368"/>
      <c r="R1366" s="84">
        <f t="shared" si="48"/>
        <v>0</v>
      </c>
      <c r="S1366" s="85" t="str">
        <f>IF(R1366&gt;=91,"अ१",IF(R1366&gt;=81,"अ२",IF(R1366&gt;=71,"ब१",IF(R1366&gt;=61,"ब२",IF(R1366&gt;=51,"क१",IF(R1366&gt;=41,"क२",IF(R1366&gt;=33,"ड",IF(R1366&gt;=21,"ई१",IF(R1366&gt;=1,"ई२","")))))))))</f>
        <v/>
      </c>
    </row>
    <row r="1367" spans="2:25" ht="27.9" customHeight="1">
      <c r="B1367" s="359">
        <v>9</v>
      </c>
      <c r="C1367" s="361" t="s">
        <v>10</v>
      </c>
      <c r="D1367" s="39" t="s">
        <v>63</v>
      </c>
      <c r="E1367" s="80"/>
      <c r="F1367" s="78">
        <f>Shashi!D$7</f>
        <v>20</v>
      </c>
      <c r="G1367" s="78">
        <f>Shashi!E$7</f>
        <v>40</v>
      </c>
      <c r="H1367" s="78">
        <f>Shashi!F$7</f>
        <v>20</v>
      </c>
      <c r="I1367" s="78">
        <f>Shashi!G$7</f>
        <v>0</v>
      </c>
      <c r="J1367" s="78">
        <f>Shashi!H$7</f>
        <v>0</v>
      </c>
      <c r="K1367" s="78">
        <f>Shashi!I$7</f>
        <v>20</v>
      </c>
      <c r="L1367" s="78">
        <f>Shashi!J$7</f>
        <v>0</v>
      </c>
      <c r="M1367" s="78">
        <f>Shashi!K$7</f>
        <v>100</v>
      </c>
      <c r="N1367" s="363"/>
      <c r="O1367" s="364"/>
      <c r="P1367" s="364"/>
      <c r="Q1367" s="365"/>
      <c r="R1367" s="82">
        <f t="shared" si="48"/>
        <v>100</v>
      </c>
      <c r="S1367" s="83"/>
    </row>
    <row r="1368" spans="2:25" ht="27.9" customHeight="1" thickBot="1">
      <c r="B1368" s="360"/>
      <c r="C1368" s="362"/>
      <c r="D1368" s="40" t="s">
        <v>64</v>
      </c>
      <c r="E1368" s="81"/>
      <c r="F1368" s="50">
        <f>VLOOKUP(S1347,Shashi!$B$8:$Q$77,3,0)</f>
        <v>0</v>
      </c>
      <c r="G1368" s="50">
        <f>VLOOKUP(S1347,Shashi!$B$8:$Q$77,4,0)</f>
        <v>0</v>
      </c>
      <c r="H1368" s="50">
        <f>VLOOKUP(S1347,Shashi!$B$8:$Q$77,5,0)</f>
        <v>0</v>
      </c>
      <c r="I1368" s="50">
        <f>VLOOKUP(S1347,Shashi!$B$8:$Q$77,6,0)</f>
        <v>0</v>
      </c>
      <c r="J1368" s="50">
        <f>VLOOKUP(S1347,Shashi!$B$8:$Q$77,7,0)</f>
        <v>0</v>
      </c>
      <c r="K1368" s="50">
        <f>VLOOKUP(S1347,Shashi!$B$8:$Q$77,8,0)</f>
        <v>0</v>
      </c>
      <c r="L1368" s="50">
        <f>VLOOKUP(S1347,Shashi!$B$8:$Q$77,9,0)</f>
        <v>0</v>
      </c>
      <c r="M1368" s="50">
        <f>VLOOKUP(S1347,Shashi!$B$8:$Q$77,10,0)</f>
        <v>0</v>
      </c>
      <c r="N1368" s="366"/>
      <c r="O1368" s="367"/>
      <c r="P1368" s="367"/>
      <c r="Q1368" s="368"/>
      <c r="R1368" s="84">
        <f t="shared" si="48"/>
        <v>0</v>
      </c>
      <c r="S1368" s="85" t="str">
        <f>IF(R1368&gt;=91,"अ१",IF(R1368&gt;=81,"अ२",IF(R1368&gt;=71,"ब१",IF(R1368&gt;=61,"ब२",IF(R1368&gt;=51,"क१",IF(R1368&gt;=41,"क२",IF(R1368&gt;=33,"ड",IF(R1368&gt;=21,"ई१",IF(R1368&gt;=1,"ई२","")))))))))</f>
        <v/>
      </c>
    </row>
    <row r="1369" spans="2:25" ht="27.9" customHeight="1" thickBot="1">
      <c r="B1369" s="369"/>
      <c r="C1369" s="370"/>
      <c r="D1369" s="370"/>
      <c r="E1369" s="370"/>
      <c r="F1369" s="370"/>
      <c r="G1369" s="370"/>
      <c r="H1369" s="370"/>
      <c r="I1369" s="370"/>
      <c r="J1369" s="370"/>
      <c r="K1369" s="370"/>
      <c r="L1369" s="370"/>
      <c r="M1369" s="370"/>
      <c r="N1369" s="370"/>
      <c r="O1369" s="370"/>
      <c r="P1369" s="370"/>
      <c r="Q1369" s="370"/>
      <c r="R1369" s="370"/>
      <c r="S1369" s="371"/>
    </row>
    <row r="1370" spans="2:25" ht="27.9" customHeight="1">
      <c r="B1370" s="41"/>
      <c r="C1370" s="42"/>
      <c r="D1370" s="43"/>
      <c r="N1370" s="45"/>
      <c r="O1370" s="45"/>
      <c r="P1370" s="45"/>
      <c r="Q1370" s="45"/>
      <c r="S1370" s="46"/>
    </row>
    <row r="1371" spans="2:25" ht="27.9" customHeight="1">
      <c r="B1371" s="372" t="s">
        <v>66</v>
      </c>
      <c r="C1371" s="373"/>
      <c r="D1371" s="373"/>
      <c r="E1371" s="373"/>
      <c r="F1371" s="373"/>
      <c r="G1371" s="374" t="s">
        <v>67</v>
      </c>
      <c r="H1371" s="374"/>
      <c r="I1371" s="374"/>
      <c r="J1371" s="374"/>
      <c r="K1371" s="374"/>
      <c r="L1371" s="374"/>
      <c r="M1371" s="374"/>
      <c r="N1371" s="375" t="s">
        <v>68</v>
      </c>
      <c r="O1371" s="375"/>
      <c r="P1371" s="375"/>
      <c r="Q1371" s="375"/>
      <c r="R1371" s="375"/>
      <c r="S1371" s="376"/>
      <c r="V1371" s="68"/>
      <c r="W1371" s="68"/>
      <c r="X1371" s="68"/>
      <c r="Y1371" s="68"/>
    </row>
    <row r="1372" spans="2:25" ht="27.9" customHeight="1" thickBot="1">
      <c r="B1372" s="377" t="str">
        <f>students!$G$4</f>
        <v xml:space="preserve">श्री. सागर दत्तात्रय शिंदे </v>
      </c>
      <c r="C1372" s="378"/>
      <c r="D1372" s="378"/>
      <c r="E1372" s="378"/>
      <c r="F1372" s="378"/>
      <c r="G1372" s="379"/>
      <c r="H1372" s="379"/>
      <c r="I1372" s="379"/>
      <c r="J1372" s="379"/>
      <c r="K1372" s="379"/>
      <c r="L1372" s="379"/>
      <c r="M1372" s="379"/>
      <c r="N1372" s="380"/>
      <c r="O1372" s="380"/>
      <c r="P1372" s="380"/>
      <c r="Q1372" s="380"/>
      <c r="R1372" s="380"/>
      <c r="S1372" s="381"/>
      <c r="V1372" s="68"/>
      <c r="W1372" s="68"/>
      <c r="X1372" s="68"/>
      <c r="Y1372" s="68"/>
    </row>
    <row r="1373" spans="2:25" ht="26.25" customHeight="1">
      <c r="B1373" s="402" t="s">
        <v>718</v>
      </c>
      <c r="C1373" s="402"/>
      <c r="D1373" s="402"/>
      <c r="E1373" s="402"/>
      <c r="F1373" s="402"/>
      <c r="G1373" s="402"/>
      <c r="H1373" s="402"/>
      <c r="I1373" s="402"/>
      <c r="J1373" s="402"/>
      <c r="K1373" s="402"/>
      <c r="L1373" s="402"/>
      <c r="M1373" s="402"/>
      <c r="N1373" s="402"/>
      <c r="O1373" s="402"/>
      <c r="P1373" s="402"/>
      <c r="Q1373" s="402"/>
      <c r="R1373" s="402"/>
      <c r="S1373" s="402"/>
      <c r="V1373" s="68"/>
      <c r="W1373" s="68"/>
      <c r="X1373" s="68"/>
      <c r="Y1373" s="68"/>
    </row>
    <row r="1374" spans="2:25" ht="24.75" customHeight="1" thickBot="1">
      <c r="B1374" s="403" t="s">
        <v>52</v>
      </c>
      <c r="C1374" s="403"/>
      <c r="D1374" s="403"/>
      <c r="E1374" s="404">
        <f>VLOOKUP(S1375,students!$B$8:$D$77,3,0)</f>
        <v>0</v>
      </c>
      <c r="F1374" s="405"/>
      <c r="G1374" s="405"/>
      <c r="H1374" s="405"/>
      <c r="I1374" s="405"/>
      <c r="J1374" s="405"/>
      <c r="K1374" s="405"/>
      <c r="L1374" s="405"/>
      <c r="M1374" s="405"/>
      <c r="N1374" s="405"/>
      <c r="O1374" s="405"/>
      <c r="P1374" s="406" t="s">
        <v>28</v>
      </c>
      <c r="Q1374" s="406"/>
      <c r="R1374" s="406" t="str">
        <f>students!$M$2</f>
        <v>पहिली</v>
      </c>
      <c r="S1374" s="406"/>
      <c r="V1374" s="68"/>
      <c r="W1374" s="68"/>
      <c r="X1374" s="68"/>
      <c r="Y1374" s="68"/>
    </row>
    <row r="1375" spans="2:25" ht="19.5" customHeight="1" thickBot="1">
      <c r="B1375" s="407"/>
      <c r="C1375" s="407"/>
      <c r="D1375" s="408"/>
      <c r="E1375" s="408"/>
      <c r="F1375" s="47"/>
      <c r="G1375" s="47"/>
      <c r="H1375" s="409" t="s">
        <v>33</v>
      </c>
      <c r="I1375" s="409"/>
      <c r="J1375" s="409"/>
      <c r="K1375" s="409"/>
      <c r="L1375" s="409"/>
      <c r="M1375" s="405">
        <f>[3]students!Y1374</f>
        <v>0</v>
      </c>
      <c r="N1375" s="405"/>
      <c r="O1375" s="405"/>
      <c r="P1375" s="406" t="s">
        <v>53</v>
      </c>
      <c r="Q1375" s="406"/>
      <c r="R1375" s="406"/>
      <c r="S1375" s="77">
        <v>50</v>
      </c>
      <c r="V1375" s="68"/>
      <c r="W1375" s="68"/>
      <c r="X1375" s="68"/>
      <c r="Y1375" s="68"/>
    </row>
    <row r="1376" spans="2:25" ht="21" customHeight="1">
      <c r="B1376" s="382" t="s">
        <v>37</v>
      </c>
      <c r="C1376" s="361" t="s">
        <v>54</v>
      </c>
      <c r="D1376" s="361"/>
      <c r="E1376" s="385" t="s">
        <v>55</v>
      </c>
      <c r="F1376" s="386"/>
      <c r="G1376" s="386"/>
      <c r="H1376" s="386"/>
      <c r="I1376" s="386"/>
      <c r="J1376" s="386"/>
      <c r="K1376" s="386"/>
      <c r="L1376" s="386"/>
      <c r="M1376" s="387"/>
      <c r="N1376" s="388" t="s">
        <v>56</v>
      </c>
      <c r="O1376" s="389"/>
      <c r="P1376" s="389"/>
      <c r="Q1376" s="390"/>
      <c r="R1376" s="394" t="s">
        <v>69</v>
      </c>
      <c r="S1376" s="397" t="s">
        <v>57</v>
      </c>
      <c r="V1376" s="68"/>
      <c r="W1376" s="68"/>
      <c r="X1376" s="68"/>
      <c r="Y1376" s="68"/>
    </row>
    <row r="1377" spans="2:25" s="1" customFormat="1" ht="73.5" customHeight="1">
      <c r="B1377" s="383"/>
      <c r="C1377" s="384"/>
      <c r="D1377" s="384"/>
      <c r="E1377" s="48" t="s">
        <v>58</v>
      </c>
      <c r="F1377" s="48" t="s">
        <v>15</v>
      </c>
      <c r="G1377" s="48" t="s">
        <v>59</v>
      </c>
      <c r="H1377" s="48" t="s">
        <v>17</v>
      </c>
      <c r="I1377" s="48" t="s">
        <v>18</v>
      </c>
      <c r="J1377" s="48" t="s">
        <v>19</v>
      </c>
      <c r="K1377" s="48" t="s">
        <v>20</v>
      </c>
      <c r="L1377" s="48" t="s">
        <v>21</v>
      </c>
      <c r="M1377" s="49"/>
      <c r="N1377" s="391"/>
      <c r="O1377" s="392"/>
      <c r="P1377" s="392"/>
      <c r="Q1377" s="393"/>
      <c r="R1377" s="395"/>
      <c r="S1377" s="398"/>
      <c r="V1377" s="68"/>
      <c r="W1377" s="68"/>
      <c r="X1377" s="68"/>
      <c r="Y1377" s="68"/>
    </row>
    <row r="1378" spans="2:25" ht="27.9" customHeight="1" thickBot="1">
      <c r="B1378" s="5"/>
      <c r="C1378" s="400" t="s">
        <v>60</v>
      </c>
      <c r="D1378" s="401"/>
      <c r="E1378" s="51">
        <v>1</v>
      </c>
      <c r="F1378" s="51">
        <v>2</v>
      </c>
      <c r="G1378" s="51">
        <v>3</v>
      </c>
      <c r="H1378" s="51">
        <v>4</v>
      </c>
      <c r="I1378" s="51">
        <v>5</v>
      </c>
      <c r="J1378" s="51">
        <v>6</v>
      </c>
      <c r="K1378" s="51">
        <v>7</v>
      </c>
      <c r="L1378" s="51">
        <v>8</v>
      </c>
      <c r="M1378" s="50" t="s">
        <v>22</v>
      </c>
      <c r="N1378" s="50" t="s">
        <v>23</v>
      </c>
      <c r="O1378" s="50" t="s">
        <v>61</v>
      </c>
      <c r="P1378" s="50" t="s">
        <v>25</v>
      </c>
      <c r="Q1378" s="50" t="s">
        <v>62</v>
      </c>
      <c r="R1378" s="396"/>
      <c r="S1378" s="399"/>
      <c r="V1378" s="68"/>
      <c r="W1378" s="68"/>
      <c r="X1378" s="68"/>
      <c r="Y1378" s="68"/>
    </row>
    <row r="1379" spans="2:25" ht="27.9" customHeight="1">
      <c r="B1379" s="359">
        <v>1</v>
      </c>
      <c r="C1379" s="361" t="s">
        <v>2</v>
      </c>
      <c r="D1379" s="39" t="s">
        <v>63</v>
      </c>
      <c r="E1379" s="80"/>
      <c r="F1379" s="78">
        <f>Marathi!D$7</f>
        <v>15</v>
      </c>
      <c r="G1379" s="78">
        <f>Marathi!E$7</f>
        <v>15</v>
      </c>
      <c r="H1379" s="78">
        <f>Marathi!F$7</f>
        <v>15</v>
      </c>
      <c r="I1379" s="78">
        <f>Marathi!G$7</f>
        <v>0</v>
      </c>
      <c r="J1379" s="78">
        <f>Marathi!H$7</f>
        <v>15</v>
      </c>
      <c r="K1379" s="78">
        <f>Marathi!I$7</f>
        <v>10</v>
      </c>
      <c r="L1379" s="78">
        <f>Marathi!J$7</f>
        <v>0</v>
      </c>
      <c r="M1379" s="78">
        <f>Marathi!K$7</f>
        <v>70</v>
      </c>
      <c r="N1379" s="78">
        <f>Marathi!L$7</f>
        <v>5</v>
      </c>
      <c r="O1379" s="78">
        <f>Marathi!M$7</f>
        <v>5</v>
      </c>
      <c r="P1379" s="78">
        <f>Marathi!N$7</f>
        <v>20</v>
      </c>
      <c r="Q1379" s="78">
        <f>Marathi!O$7</f>
        <v>30</v>
      </c>
      <c r="R1379" s="78">
        <f>Marathi!P$7</f>
        <v>100</v>
      </c>
      <c r="S1379" s="78">
        <f>Marathi!Q$7</f>
        <v>0</v>
      </c>
      <c r="V1379" s="68"/>
      <c r="W1379" s="68"/>
      <c r="X1379" s="68"/>
      <c r="Y1379" s="68"/>
    </row>
    <row r="1380" spans="2:25" ht="27.9" customHeight="1" thickBot="1">
      <c r="B1380" s="360"/>
      <c r="C1380" s="362"/>
      <c r="D1380" s="40" t="s">
        <v>64</v>
      </c>
      <c r="E1380" s="81"/>
      <c r="F1380" s="50">
        <f>VLOOKUP(S1375,Marathi!$B$8:$Q$77,3,0)</f>
        <v>0</v>
      </c>
      <c r="G1380" s="50">
        <f>VLOOKUP(S1375,Marathi!$B$8:$Q$77,4,0)</f>
        <v>0</v>
      </c>
      <c r="H1380" s="50">
        <f>VLOOKUP(S1375,Marathi!$B$8:$Q$77,5,0)</f>
        <v>0</v>
      </c>
      <c r="I1380" s="50">
        <f>VLOOKUP(S1375,Marathi!$B$8:$Q$77,6,0)</f>
        <v>0</v>
      </c>
      <c r="J1380" s="50">
        <f>VLOOKUP(S1375,Marathi!$B$8:$Q$77,7,0)</f>
        <v>0</v>
      </c>
      <c r="K1380" s="50">
        <f>VLOOKUP(S1375,Marathi!$B$8:$Q$77,8,0)</f>
        <v>0</v>
      </c>
      <c r="L1380" s="50">
        <f>VLOOKUP(S1375,Marathi!$B$8:$Q$77,9,0)</f>
        <v>0</v>
      </c>
      <c r="M1380" s="50">
        <f>VLOOKUP(S1375,Marathi!$B$8:$Q$77,10,0)</f>
        <v>0</v>
      </c>
      <c r="N1380" s="50">
        <f>VLOOKUP(S1375,Marathi!$B$8:$Q$77,11,0)</f>
        <v>0</v>
      </c>
      <c r="O1380" s="50">
        <f>VLOOKUP(S1375,Marathi!$B$8:$Q$77,12,0)</f>
        <v>0</v>
      </c>
      <c r="P1380" s="50">
        <f>VLOOKUP(S1375,Marathi!$B$8:$Q$77,13,0)</f>
        <v>0</v>
      </c>
      <c r="Q1380" s="50">
        <f>VLOOKUP(S1375,Marathi!$B$8:$Q$77,14,0)</f>
        <v>0</v>
      </c>
      <c r="R1380" s="79">
        <f>VLOOKUP(S1375,Marathi!$B$8:$Q$77,15,0)</f>
        <v>0</v>
      </c>
      <c r="S1380" s="79">
        <f>VLOOKUP(S1375,Marathi!$B$8:$Q$77,16,0)</f>
        <v>0</v>
      </c>
      <c r="V1380" s="68"/>
      <c r="W1380" s="68"/>
      <c r="X1380" s="68"/>
      <c r="Y1380" s="68"/>
    </row>
    <row r="1381" spans="2:25" ht="27.9" customHeight="1">
      <c r="B1381" s="359">
        <v>2</v>
      </c>
      <c r="C1381" s="361" t="s">
        <v>3</v>
      </c>
      <c r="D1381" s="39" t="s">
        <v>63</v>
      </c>
      <c r="E1381" s="80"/>
      <c r="F1381" s="78">
        <f>Hindi!D$7</f>
        <v>15</v>
      </c>
      <c r="G1381" s="78">
        <f>Hindi!E$7</f>
        <v>15</v>
      </c>
      <c r="H1381" s="78">
        <f>Hindi!F$7</f>
        <v>15</v>
      </c>
      <c r="I1381" s="78">
        <f>Hindi!G$7</f>
        <v>0</v>
      </c>
      <c r="J1381" s="78">
        <f>Hindi!H$7</f>
        <v>15</v>
      </c>
      <c r="K1381" s="78">
        <f>Hindi!I$7</f>
        <v>10</v>
      </c>
      <c r="L1381" s="78">
        <f>Hindi!J$7</f>
        <v>0</v>
      </c>
      <c r="M1381" s="78">
        <f>Hindi!K$7</f>
        <v>70</v>
      </c>
      <c r="N1381" s="78">
        <f>Hindi!L$7</f>
        <v>5</v>
      </c>
      <c r="O1381" s="78">
        <f>Hindi!M$7</f>
        <v>5</v>
      </c>
      <c r="P1381" s="78">
        <f>Hindi!N$7</f>
        <v>20</v>
      </c>
      <c r="Q1381" s="78">
        <f>Hindi!O$7</f>
        <v>30</v>
      </c>
      <c r="R1381" s="78">
        <f>Hindi!P$7</f>
        <v>100</v>
      </c>
      <c r="S1381" s="78">
        <f>Hindi!Q$7</f>
        <v>0</v>
      </c>
      <c r="V1381" s="68"/>
      <c r="W1381" s="68"/>
      <c r="X1381" s="68"/>
      <c r="Y1381" s="68"/>
    </row>
    <row r="1382" spans="2:25" ht="27.9" customHeight="1" thickBot="1">
      <c r="B1382" s="360"/>
      <c r="C1382" s="362"/>
      <c r="D1382" s="40" t="s">
        <v>64</v>
      </c>
      <c r="E1382" s="81"/>
      <c r="F1382" s="50">
        <f>VLOOKUP(S1375,Hindi!$B$8:$Q$77,3,0)</f>
        <v>0</v>
      </c>
      <c r="G1382" s="50">
        <f>VLOOKUP(S1375,Hindi!$B$8:$Q$77,4,0)</f>
        <v>0</v>
      </c>
      <c r="H1382" s="50">
        <f>VLOOKUP(S1375,Hindi!$B$8:$Q$77,5,0)</f>
        <v>0</v>
      </c>
      <c r="I1382" s="50">
        <f>VLOOKUP(S1375,Hindi!$B$8:$Q$77,6,0)</f>
        <v>0</v>
      </c>
      <c r="J1382" s="50">
        <f>VLOOKUP(S1375,Hindi!$B$8:$Q$77,7,0)</f>
        <v>0</v>
      </c>
      <c r="K1382" s="50">
        <f>VLOOKUP(S1375,Hindi!$B$8:$Q$77,8,0)</f>
        <v>0</v>
      </c>
      <c r="L1382" s="50">
        <f>VLOOKUP(S1375,Hindi!$B$8:$Q$77,9,0)</f>
        <v>0</v>
      </c>
      <c r="M1382" s="50">
        <f>VLOOKUP(S1375,Hindi!$B$8:$Q$77,10,0)</f>
        <v>0</v>
      </c>
      <c r="N1382" s="50">
        <f>VLOOKUP(S1375,Hindi!$B$8:$Q$77,11,0)</f>
        <v>0</v>
      </c>
      <c r="O1382" s="50">
        <f>VLOOKUP(S1375,Hindi!$B$8:$Q$77,12,0)</f>
        <v>0</v>
      </c>
      <c r="P1382" s="50">
        <f>VLOOKUP(S1375,Hindi!$B$8:$Q$77,13,0)</f>
        <v>0</v>
      </c>
      <c r="Q1382" s="50">
        <f>VLOOKUP(S1375,Hindi!$B$8:$Q$77,14,0)</f>
        <v>0</v>
      </c>
      <c r="R1382" s="79">
        <f>VLOOKUP(S1375,Hindi!$B$8:$Q$77,15,0)</f>
        <v>0</v>
      </c>
      <c r="S1382" s="50">
        <f>VLOOKUP(S1375,Hindi!$B$8:$Q$77,16,0)</f>
        <v>0</v>
      </c>
      <c r="V1382" s="68"/>
      <c r="W1382" s="68"/>
      <c r="X1382" s="68"/>
      <c r="Y1382" s="68"/>
    </row>
    <row r="1383" spans="2:25" ht="27.9" customHeight="1">
      <c r="B1383" s="359">
        <v>3</v>
      </c>
      <c r="C1383" s="361" t="s">
        <v>4</v>
      </c>
      <c r="D1383" s="39" t="s">
        <v>63</v>
      </c>
      <c r="E1383" s="80"/>
      <c r="F1383" s="78">
        <f>English!D$7</f>
        <v>15</v>
      </c>
      <c r="G1383" s="78">
        <f>English!E$7</f>
        <v>15</v>
      </c>
      <c r="H1383" s="78">
        <f>English!F$7</f>
        <v>15</v>
      </c>
      <c r="I1383" s="78">
        <f>English!G$7</f>
        <v>0</v>
      </c>
      <c r="J1383" s="78">
        <f>English!H$7</f>
        <v>15</v>
      </c>
      <c r="K1383" s="78">
        <f>English!I$7</f>
        <v>10</v>
      </c>
      <c r="L1383" s="78">
        <f>English!J$7</f>
        <v>0</v>
      </c>
      <c r="M1383" s="78">
        <f>English!K$7</f>
        <v>70</v>
      </c>
      <c r="N1383" s="78">
        <f>English!L$7</f>
        <v>5</v>
      </c>
      <c r="O1383" s="78">
        <f>English!M$7</f>
        <v>5</v>
      </c>
      <c r="P1383" s="78">
        <f>English!N$7</f>
        <v>20</v>
      </c>
      <c r="Q1383" s="78">
        <f>English!O$7</f>
        <v>30</v>
      </c>
      <c r="R1383" s="78">
        <f>English!P$7</f>
        <v>100</v>
      </c>
      <c r="S1383" s="78">
        <f>English!Q$7</f>
        <v>0</v>
      </c>
      <c r="V1383" s="68"/>
      <c r="W1383" s="68"/>
      <c r="X1383" s="68"/>
      <c r="Y1383" s="68"/>
    </row>
    <row r="1384" spans="2:25" ht="27.9" customHeight="1" thickBot="1">
      <c r="B1384" s="360"/>
      <c r="C1384" s="362"/>
      <c r="D1384" s="40" t="s">
        <v>64</v>
      </c>
      <c r="E1384" s="81"/>
      <c r="F1384" s="50">
        <f>VLOOKUP(S1375,English!$B$8:$Q$77,3,0)</f>
        <v>0</v>
      </c>
      <c r="G1384" s="50">
        <f>VLOOKUP(S1375,English!$B$8:$Q$77,4,0)</f>
        <v>0</v>
      </c>
      <c r="H1384" s="50">
        <f>VLOOKUP(S1375,English!$B$8:$Q$77,5,0)</f>
        <v>0</v>
      </c>
      <c r="I1384" s="50">
        <f>VLOOKUP(S1375,English!$B$8:$Q$77,6,0)</f>
        <v>0</v>
      </c>
      <c r="J1384" s="50">
        <f>VLOOKUP(S1375,English!$B$8:$Q$77,7,0)</f>
        <v>0</v>
      </c>
      <c r="K1384" s="50">
        <f>VLOOKUP(S1375,English!$B$8:$Q$77,8,0)</f>
        <v>0</v>
      </c>
      <c r="L1384" s="50">
        <f>VLOOKUP(S1375,English!$B$8:$Q$77,9,0)</f>
        <v>0</v>
      </c>
      <c r="M1384" s="50">
        <f>VLOOKUP(S1375,English!$B$8:$Q$77,10,0)</f>
        <v>0</v>
      </c>
      <c r="N1384" s="50">
        <f>VLOOKUP(S1375,English!$B$8:$Q$77,11,0)</f>
        <v>0</v>
      </c>
      <c r="O1384" s="50">
        <f>VLOOKUP(S1375,English!$B$8:$Q$77,12,0)</f>
        <v>0</v>
      </c>
      <c r="P1384" s="50">
        <f>VLOOKUP(S1375,English!$B$8:$Q$77,13,0)</f>
        <v>0</v>
      </c>
      <c r="Q1384" s="50">
        <f>VLOOKUP(S1375,English!$B$8:$Q$77,14,0)</f>
        <v>0</v>
      </c>
      <c r="R1384" s="79">
        <f>VLOOKUP(S1375,English!$B$8:$Q$77,15,0)</f>
        <v>0</v>
      </c>
      <c r="S1384" s="50">
        <f>VLOOKUP(S1375,English!$B$8:$Q$77,16,0)</f>
        <v>0</v>
      </c>
      <c r="V1384" s="68"/>
      <c r="W1384" s="68"/>
      <c r="X1384" s="68"/>
      <c r="Y1384" s="68"/>
    </row>
    <row r="1385" spans="2:25" ht="27.9" customHeight="1">
      <c r="B1385" s="359">
        <v>4</v>
      </c>
      <c r="C1385" s="361" t="s">
        <v>5</v>
      </c>
      <c r="D1385" s="39" t="s">
        <v>63</v>
      </c>
      <c r="E1385" s="80"/>
      <c r="F1385" s="78">
        <f>Maths!D$7</f>
        <v>15</v>
      </c>
      <c r="G1385" s="78">
        <f>Maths!E$7</f>
        <v>15</v>
      </c>
      <c r="H1385" s="78">
        <f>Maths!F$7</f>
        <v>15</v>
      </c>
      <c r="I1385" s="78">
        <f>Maths!G$7</f>
        <v>0</v>
      </c>
      <c r="J1385" s="78">
        <f>Maths!H$7</f>
        <v>15</v>
      </c>
      <c r="K1385" s="78">
        <f>Maths!I$7</f>
        <v>10</v>
      </c>
      <c r="L1385" s="78">
        <f>Maths!J$7</f>
        <v>0</v>
      </c>
      <c r="M1385" s="78">
        <f>Maths!K$7</f>
        <v>70</v>
      </c>
      <c r="N1385" s="78">
        <f>Maths!L$7</f>
        <v>5</v>
      </c>
      <c r="O1385" s="78">
        <f>Maths!M$7</f>
        <v>5</v>
      </c>
      <c r="P1385" s="78">
        <f>Maths!N$7</f>
        <v>20</v>
      </c>
      <c r="Q1385" s="78">
        <f>Maths!O$7</f>
        <v>30</v>
      </c>
      <c r="R1385" s="78">
        <f>Maths!P$7</f>
        <v>100</v>
      </c>
      <c r="S1385" s="78">
        <f>Maths!Q$7</f>
        <v>0</v>
      </c>
      <c r="V1385" s="68"/>
      <c r="W1385" s="68"/>
      <c r="X1385" s="68"/>
      <c r="Y1385" s="68"/>
    </row>
    <row r="1386" spans="2:25" ht="27.9" customHeight="1" thickBot="1">
      <c r="B1386" s="360"/>
      <c r="C1386" s="362"/>
      <c r="D1386" s="40" t="s">
        <v>64</v>
      </c>
      <c r="E1386" s="81"/>
      <c r="F1386" s="50">
        <f>VLOOKUP(S1375,Maths!$B$8:$Q$77,3,0)</f>
        <v>0</v>
      </c>
      <c r="G1386" s="50">
        <f>VLOOKUP(S1375,Maths!$B$8:$Q$77,4,0)</f>
        <v>0</v>
      </c>
      <c r="H1386" s="50">
        <f>VLOOKUP(S1375,Maths!$B$8:$Q$77,5,0)</f>
        <v>0</v>
      </c>
      <c r="I1386" s="50">
        <f>VLOOKUP(S1375,Maths!$B$8:$Q$77,6,0)</f>
        <v>0</v>
      </c>
      <c r="J1386" s="50">
        <f>VLOOKUP(S1375,Maths!$B$8:$Q$77,7,0)</f>
        <v>0</v>
      </c>
      <c r="K1386" s="50">
        <f>VLOOKUP(S1375,Maths!$B$8:$Q$77,8,0)</f>
        <v>0</v>
      </c>
      <c r="L1386" s="50">
        <f>VLOOKUP(S1375,Maths!$B$8:$Q$77,9,0)</f>
        <v>0</v>
      </c>
      <c r="M1386" s="50">
        <f>VLOOKUP(S1375,Maths!$B$8:$Q$77,10,0)</f>
        <v>0</v>
      </c>
      <c r="N1386" s="50">
        <f>VLOOKUP(S1375,Maths!$B$8:$Q$77,11,0)</f>
        <v>0</v>
      </c>
      <c r="O1386" s="50">
        <f>VLOOKUP(S1375,Maths!$B$8:$Q$77,12,0)</f>
        <v>0</v>
      </c>
      <c r="P1386" s="50">
        <f>VLOOKUP(S1375,Maths!$B$8:$Q$77,13,0)</f>
        <v>0</v>
      </c>
      <c r="Q1386" s="50">
        <f>VLOOKUP(S1375,Maths!$B$8:$Q$77,14,0)</f>
        <v>0</v>
      </c>
      <c r="R1386" s="79">
        <f>VLOOKUP(S1375,Maths!$B$8:$Q$77,15,0)</f>
        <v>0</v>
      </c>
      <c r="S1386" s="50">
        <f>VLOOKUP(S1375,Maths!$B$8:$Q$77,16,0)</f>
        <v>0</v>
      </c>
      <c r="V1386" s="68"/>
      <c r="W1386" s="68"/>
      <c r="X1386" s="68"/>
      <c r="Y1386" s="68"/>
    </row>
    <row r="1387" spans="2:25" ht="27.9" customHeight="1">
      <c r="B1387" s="359">
        <v>5</v>
      </c>
      <c r="C1387" s="361" t="s">
        <v>6</v>
      </c>
      <c r="D1387" s="39" t="s">
        <v>63</v>
      </c>
      <c r="E1387" s="80"/>
      <c r="F1387" s="78">
        <f>Sci!D$7</f>
        <v>15</v>
      </c>
      <c r="G1387" s="78">
        <f>Sci!E$7</f>
        <v>15</v>
      </c>
      <c r="H1387" s="78">
        <f>Sci!F$7</f>
        <v>15</v>
      </c>
      <c r="I1387" s="78">
        <f>Sci!G$7</f>
        <v>0</v>
      </c>
      <c r="J1387" s="78">
        <f>Sci!H$7</f>
        <v>15</v>
      </c>
      <c r="K1387" s="78">
        <f>Sci!I$7</f>
        <v>10</v>
      </c>
      <c r="L1387" s="78">
        <f>Sci!J$7</f>
        <v>0</v>
      </c>
      <c r="M1387" s="78">
        <f>Sci!K$7</f>
        <v>70</v>
      </c>
      <c r="N1387" s="78">
        <f>Sci!L$7</f>
        <v>5</v>
      </c>
      <c r="O1387" s="78">
        <f>Sci!M$7</f>
        <v>5</v>
      </c>
      <c r="P1387" s="78">
        <f>Sci!N$7</f>
        <v>20</v>
      </c>
      <c r="Q1387" s="78">
        <f>Sci!O$7</f>
        <v>30</v>
      </c>
      <c r="R1387" s="78">
        <f>Sci!P$7</f>
        <v>100</v>
      </c>
      <c r="S1387" s="78">
        <f>Sci!Q$7</f>
        <v>0</v>
      </c>
      <c r="V1387" s="68"/>
      <c r="W1387" s="68"/>
      <c r="X1387" s="68"/>
      <c r="Y1387" s="68"/>
    </row>
    <row r="1388" spans="2:25" ht="27.9" customHeight="1" thickBot="1">
      <c r="B1388" s="360"/>
      <c r="C1388" s="362"/>
      <c r="D1388" s="40" t="s">
        <v>64</v>
      </c>
      <c r="E1388" s="81"/>
      <c r="F1388" s="50">
        <f>VLOOKUP(S1375,Sci!$B$8:$Q$77,3,0)</f>
        <v>0</v>
      </c>
      <c r="G1388" s="50">
        <f>VLOOKUP(S1375,Sci!$B$8:$Q$77,4,0)</f>
        <v>0</v>
      </c>
      <c r="H1388" s="50">
        <f>VLOOKUP(S1375,Sci!$B$8:$Q$77,5,0)</f>
        <v>0</v>
      </c>
      <c r="I1388" s="50">
        <f>VLOOKUP(S1375,Sci!$B$8:$Q$77,6,0)</f>
        <v>0</v>
      </c>
      <c r="J1388" s="50">
        <f>VLOOKUP(S1375,Sci!$B$8:$Q$77,7,0)</f>
        <v>0</v>
      </c>
      <c r="K1388" s="50">
        <f>VLOOKUP(S1375,Sci!$B$8:$Q$77,8,0)</f>
        <v>0</v>
      </c>
      <c r="L1388" s="50">
        <f>VLOOKUP(S1375,Sci!$B$8:$Q$77,9,0)</f>
        <v>0</v>
      </c>
      <c r="M1388" s="50">
        <f>VLOOKUP(S1375,Sci!$B$8:$Q$77,10,0)</f>
        <v>0</v>
      </c>
      <c r="N1388" s="50">
        <f>VLOOKUP(S1375,Sci!$B$8:$Q$77,11,0)</f>
        <v>0</v>
      </c>
      <c r="O1388" s="50">
        <f>VLOOKUP(S1375,Sci!$B$8:$Q$77,12,0)</f>
        <v>0</v>
      </c>
      <c r="P1388" s="50">
        <f>VLOOKUP(S1375,Sci!$B$8:$Q$77,13,0)</f>
        <v>0</v>
      </c>
      <c r="Q1388" s="50">
        <f>VLOOKUP(S1375,Sci!$B$8:$Q$77,14,0)</f>
        <v>0</v>
      </c>
      <c r="R1388" s="79">
        <f>VLOOKUP(S1375,Sci!$B$8:$Q$77,15,0)</f>
        <v>0</v>
      </c>
      <c r="S1388" s="50">
        <f>VLOOKUP(S1375,Sci!$B$8:$Q$77,16,0)</f>
        <v>0</v>
      </c>
      <c r="V1388" s="68"/>
      <c r="W1388" s="68"/>
      <c r="X1388" s="68"/>
      <c r="Y1388" s="68"/>
    </row>
    <row r="1389" spans="2:25" ht="27.9" customHeight="1">
      <c r="B1389" s="359">
        <v>6</v>
      </c>
      <c r="C1389" s="361" t="s">
        <v>7</v>
      </c>
      <c r="D1389" s="39" t="s">
        <v>63</v>
      </c>
      <c r="E1389" s="80"/>
      <c r="F1389" s="78">
        <f>Sco!D$7</f>
        <v>15</v>
      </c>
      <c r="G1389" s="78">
        <f>Sco!E$7</f>
        <v>15</v>
      </c>
      <c r="H1389" s="78">
        <f>Sco!F$7</f>
        <v>15</v>
      </c>
      <c r="I1389" s="78">
        <f>Sco!G$7</f>
        <v>0</v>
      </c>
      <c r="J1389" s="78">
        <f>Sco!H$7</f>
        <v>15</v>
      </c>
      <c r="K1389" s="78">
        <f>Sco!I$7</f>
        <v>10</v>
      </c>
      <c r="L1389" s="78">
        <f>Sco!J$7</f>
        <v>0</v>
      </c>
      <c r="M1389" s="78">
        <f>Sco!K$7</f>
        <v>70</v>
      </c>
      <c r="N1389" s="78">
        <f>Sco!L$7</f>
        <v>5</v>
      </c>
      <c r="O1389" s="78">
        <f>Sco!M$7</f>
        <v>5</v>
      </c>
      <c r="P1389" s="78">
        <f>Sco!N$7</f>
        <v>20</v>
      </c>
      <c r="Q1389" s="78">
        <f>Sco!O$7</f>
        <v>30</v>
      </c>
      <c r="R1389" s="78">
        <f>Sco!P$7</f>
        <v>100</v>
      </c>
      <c r="S1389" s="78">
        <f>Sco!Q$7</f>
        <v>0</v>
      </c>
      <c r="V1389" s="68"/>
      <c r="W1389" s="68"/>
      <c r="X1389" s="68"/>
      <c r="Y1389" s="68"/>
    </row>
    <row r="1390" spans="2:25" ht="27.9" customHeight="1" thickBot="1">
      <c r="B1390" s="360"/>
      <c r="C1390" s="362"/>
      <c r="D1390" s="40" t="s">
        <v>64</v>
      </c>
      <c r="E1390" s="81"/>
      <c r="F1390" s="50">
        <f>VLOOKUP(S1375,Sco!$B$8:$Q$77,3,0)</f>
        <v>0</v>
      </c>
      <c r="G1390" s="50">
        <f>VLOOKUP(S1375,Sco!$B$8:$Q$77,4,0)</f>
        <v>0</v>
      </c>
      <c r="H1390" s="50">
        <f>VLOOKUP(S1375,Sco!$B$8:$Q$77,5,0)</f>
        <v>0</v>
      </c>
      <c r="I1390" s="50">
        <f>VLOOKUP(S1375,Sco!$B$8:$Q$77,6,0)</f>
        <v>0</v>
      </c>
      <c r="J1390" s="50">
        <f>VLOOKUP(S1375,Sco!$B$8:$Q$77,7,0)</f>
        <v>0</v>
      </c>
      <c r="K1390" s="50">
        <f>VLOOKUP(S1375,Sco!$B$8:$Q$77,8,0)</f>
        <v>0</v>
      </c>
      <c r="L1390" s="50">
        <f>VLOOKUP(S1375,Sco!$B$8:$Q$77,9,0)</f>
        <v>0</v>
      </c>
      <c r="M1390" s="50">
        <f>VLOOKUP(S1375,Sco!$B$8:$Q$77,10,0)</f>
        <v>0</v>
      </c>
      <c r="N1390" s="50">
        <f>VLOOKUP(S1375,Sco!$B$8:$Q$77,11,0)</f>
        <v>0</v>
      </c>
      <c r="O1390" s="50">
        <f>VLOOKUP(S1375,Sco!$B$8:$Q$77,12,0)</f>
        <v>0</v>
      </c>
      <c r="P1390" s="50">
        <f>VLOOKUP(S1375,Sco!$B$8:$Q$77,13,0)</f>
        <v>0</v>
      </c>
      <c r="Q1390" s="50">
        <f>VLOOKUP(S1375,Sco!$B$8:$Q$77,14,0)</f>
        <v>0</v>
      </c>
      <c r="R1390" s="79">
        <f>VLOOKUP(S1375,Sco!$B$8:$Q$77,15,0)</f>
        <v>0</v>
      </c>
      <c r="S1390" s="50">
        <f>VLOOKUP(S1375,Sco!$B$8:$Q$77,16,0)</f>
        <v>0</v>
      </c>
      <c r="V1390" s="68"/>
      <c r="W1390" s="68"/>
      <c r="X1390" s="68"/>
      <c r="Y1390" s="68"/>
    </row>
    <row r="1391" spans="2:25" ht="27.9" customHeight="1">
      <c r="B1391" s="359">
        <v>7</v>
      </c>
      <c r="C1391" s="361" t="s">
        <v>8</v>
      </c>
      <c r="D1391" s="39" t="s">
        <v>63</v>
      </c>
      <c r="E1391" s="80"/>
      <c r="F1391" s="78">
        <f>Kala!D$7</f>
        <v>20</v>
      </c>
      <c r="G1391" s="78">
        <f>Kala!E$7</f>
        <v>40</v>
      </c>
      <c r="H1391" s="78">
        <f>Kala!F$7</f>
        <v>20</v>
      </c>
      <c r="I1391" s="78">
        <f>Kala!G$7</f>
        <v>0</v>
      </c>
      <c r="J1391" s="78">
        <f>Kala!H$7</f>
        <v>0</v>
      </c>
      <c r="K1391" s="78">
        <f>Kala!I$7</f>
        <v>20</v>
      </c>
      <c r="L1391" s="78">
        <f>Kala!J$7</f>
        <v>0</v>
      </c>
      <c r="M1391" s="78">
        <f>Kala!K$7</f>
        <v>100</v>
      </c>
      <c r="N1391" s="363"/>
      <c r="O1391" s="364"/>
      <c r="P1391" s="364"/>
      <c r="Q1391" s="365"/>
      <c r="R1391" s="82">
        <f t="shared" ref="R1391:R1396" si="49">M1391</f>
        <v>100</v>
      </c>
      <c r="S1391" s="83"/>
      <c r="V1391" s="68"/>
      <c r="W1391" s="68"/>
      <c r="X1391" s="68"/>
      <c r="Y1391" s="68"/>
    </row>
    <row r="1392" spans="2:25" ht="27.9" customHeight="1" thickBot="1">
      <c r="B1392" s="360"/>
      <c r="C1392" s="362"/>
      <c r="D1392" s="40" t="s">
        <v>64</v>
      </c>
      <c r="E1392" s="81"/>
      <c r="F1392" s="50">
        <f>VLOOKUP(S1375,Kala!$B$8:$Q$77,3,0)</f>
        <v>0</v>
      </c>
      <c r="G1392" s="50">
        <f>VLOOKUP(S1375,Kala!$B$8:$Q$77,4,0)</f>
        <v>0</v>
      </c>
      <c r="H1392" s="50">
        <f>VLOOKUP(S1375,Kala!$B$8:$Q$77,5,0)</f>
        <v>0</v>
      </c>
      <c r="I1392" s="50">
        <f>VLOOKUP(S1375,Kala!$B$8:$Q$77,6,0)</f>
        <v>0</v>
      </c>
      <c r="J1392" s="50">
        <f>VLOOKUP(S1375,Kala!$B$8:$Q$77,7,0)</f>
        <v>0</v>
      </c>
      <c r="K1392" s="50">
        <f>VLOOKUP(S1375,Kala!$B$8:$Q$77,8,0)</f>
        <v>0</v>
      </c>
      <c r="L1392" s="50">
        <f>VLOOKUP(S1375,Kala!$B$8:$Q$77,9,0)</f>
        <v>0</v>
      </c>
      <c r="M1392" s="50">
        <f>VLOOKUP(S1375,Kala!$B$8:$Q$77,10,0)</f>
        <v>0</v>
      </c>
      <c r="N1392" s="366"/>
      <c r="O1392" s="367"/>
      <c r="P1392" s="367"/>
      <c r="Q1392" s="368"/>
      <c r="R1392" s="84">
        <f t="shared" si="49"/>
        <v>0</v>
      </c>
      <c r="S1392" s="85" t="str">
        <f>IF(R1392&gt;=91,"अ१",IF(R1392&gt;=81,"अ२",IF(R1392&gt;=71,"ब१",IF(R1392&gt;=61,"ब२",IF(R1392&gt;=51,"क१",IF(R1392&gt;=41,"क२",IF(R1392&gt;=33,"ड",IF(R1392&gt;=21,"ई१",IF(R1392&gt;=1,"ई२","")))))))))</f>
        <v/>
      </c>
      <c r="V1392" s="68"/>
      <c r="W1392" s="68"/>
      <c r="X1392" s="68"/>
      <c r="Y1392" s="68"/>
    </row>
    <row r="1393" spans="2:25" ht="27.9" customHeight="1">
      <c r="B1393" s="359">
        <v>8</v>
      </c>
      <c r="C1393" s="361" t="s">
        <v>9</v>
      </c>
      <c r="D1393" s="39" t="s">
        <v>63</v>
      </c>
      <c r="E1393" s="80"/>
      <c r="F1393" s="78">
        <f>Karya!D$7</f>
        <v>20</v>
      </c>
      <c r="G1393" s="78">
        <f>Karya!E$7</f>
        <v>40</v>
      </c>
      <c r="H1393" s="78">
        <f>Karya!F$7</f>
        <v>20</v>
      </c>
      <c r="I1393" s="78">
        <f>Karya!G$7</f>
        <v>0</v>
      </c>
      <c r="J1393" s="78">
        <f>Karya!H$7</f>
        <v>0</v>
      </c>
      <c r="K1393" s="78">
        <f>Karya!I$7</f>
        <v>20</v>
      </c>
      <c r="L1393" s="78">
        <f>Karya!J$7</f>
        <v>0</v>
      </c>
      <c r="M1393" s="78">
        <f>Karya!K$7</f>
        <v>100</v>
      </c>
      <c r="N1393" s="363"/>
      <c r="O1393" s="364"/>
      <c r="P1393" s="364"/>
      <c r="Q1393" s="365"/>
      <c r="R1393" s="82">
        <f t="shared" si="49"/>
        <v>100</v>
      </c>
      <c r="S1393" s="83"/>
      <c r="V1393" s="68"/>
      <c r="W1393" s="68"/>
      <c r="X1393" s="68"/>
      <c r="Y1393" s="68"/>
    </row>
    <row r="1394" spans="2:25" ht="27.9" customHeight="1" thickBot="1">
      <c r="B1394" s="360"/>
      <c r="C1394" s="362"/>
      <c r="D1394" s="40" t="s">
        <v>64</v>
      </c>
      <c r="E1394" s="81"/>
      <c r="F1394" s="50">
        <f>VLOOKUP(S1375,Karya!$B$8:$Q$77,3,0)</f>
        <v>0</v>
      </c>
      <c r="G1394" s="50">
        <f>VLOOKUP(S1375,Karya!$B$8:$Q$77,4,0)</f>
        <v>0</v>
      </c>
      <c r="H1394" s="50">
        <f>VLOOKUP(S1375,Karya!$B$8:$Q$77,5,0)</f>
        <v>0</v>
      </c>
      <c r="I1394" s="50">
        <f>VLOOKUP(S1375,Karya!$B$8:$Q$77,6,0)</f>
        <v>0</v>
      </c>
      <c r="J1394" s="50">
        <f>VLOOKUP(S1375,Karya!$B$8:$Q$77,7,0)</f>
        <v>0</v>
      </c>
      <c r="K1394" s="50">
        <f>VLOOKUP(S1375,Karya!$B$8:$Q$77,8,0)</f>
        <v>0</v>
      </c>
      <c r="L1394" s="50">
        <f>VLOOKUP(S1375,Karya!$B$8:$Q$77,9,0)</f>
        <v>0</v>
      </c>
      <c r="M1394" s="50">
        <f>VLOOKUP(S1375,Karya!$B$8:$Q$77,10,0)</f>
        <v>0</v>
      </c>
      <c r="N1394" s="366"/>
      <c r="O1394" s="367"/>
      <c r="P1394" s="367"/>
      <c r="Q1394" s="368"/>
      <c r="R1394" s="84">
        <f t="shared" si="49"/>
        <v>0</v>
      </c>
      <c r="S1394" s="85" t="str">
        <f>IF(R1394&gt;=91,"अ१",IF(R1394&gt;=81,"अ२",IF(R1394&gt;=71,"ब१",IF(R1394&gt;=61,"ब२",IF(R1394&gt;=51,"क१",IF(R1394&gt;=41,"क२",IF(R1394&gt;=33,"ड",IF(R1394&gt;=21,"ई१",IF(R1394&gt;=1,"ई२","")))))))))</f>
        <v/>
      </c>
      <c r="V1394" s="68"/>
      <c r="W1394" s="68"/>
      <c r="X1394" s="68"/>
      <c r="Y1394" s="68"/>
    </row>
    <row r="1395" spans="2:25" ht="27.9" customHeight="1">
      <c r="B1395" s="359">
        <v>9</v>
      </c>
      <c r="C1395" s="361" t="s">
        <v>10</v>
      </c>
      <c r="D1395" s="39" t="s">
        <v>63</v>
      </c>
      <c r="E1395" s="80"/>
      <c r="F1395" s="78">
        <f>Shashi!D$7</f>
        <v>20</v>
      </c>
      <c r="G1395" s="78">
        <f>Shashi!E$7</f>
        <v>40</v>
      </c>
      <c r="H1395" s="78">
        <f>Shashi!F$7</f>
        <v>20</v>
      </c>
      <c r="I1395" s="78">
        <f>Shashi!G$7</f>
        <v>0</v>
      </c>
      <c r="J1395" s="78">
        <f>Shashi!H$7</f>
        <v>0</v>
      </c>
      <c r="K1395" s="78">
        <f>Shashi!I$7</f>
        <v>20</v>
      </c>
      <c r="L1395" s="78">
        <f>Shashi!J$7</f>
        <v>0</v>
      </c>
      <c r="M1395" s="78">
        <f>Shashi!K$7</f>
        <v>100</v>
      </c>
      <c r="N1395" s="363"/>
      <c r="O1395" s="364"/>
      <c r="P1395" s="364"/>
      <c r="Q1395" s="365"/>
      <c r="R1395" s="82">
        <f t="shared" si="49"/>
        <v>100</v>
      </c>
      <c r="S1395" s="83"/>
      <c r="V1395" s="68"/>
      <c r="W1395" s="68"/>
      <c r="X1395" s="68"/>
      <c r="Y1395" s="68"/>
    </row>
    <row r="1396" spans="2:25" ht="27.9" customHeight="1" thickBot="1">
      <c r="B1396" s="360"/>
      <c r="C1396" s="362"/>
      <c r="D1396" s="40" t="s">
        <v>64</v>
      </c>
      <c r="E1396" s="81"/>
      <c r="F1396" s="50">
        <f>VLOOKUP(S1375,Shashi!$B$8:$Q$77,3,0)</f>
        <v>0</v>
      </c>
      <c r="G1396" s="50">
        <f>VLOOKUP(S1375,Shashi!$B$8:$Q$77,4,0)</f>
        <v>0</v>
      </c>
      <c r="H1396" s="50">
        <f>VLOOKUP(S1375,Shashi!$B$8:$Q$77,5,0)</f>
        <v>0</v>
      </c>
      <c r="I1396" s="50">
        <f>VLOOKUP(S1375,Shashi!$B$8:$Q$77,6,0)</f>
        <v>0</v>
      </c>
      <c r="J1396" s="50">
        <f>VLOOKUP(S1375,Shashi!$B$8:$Q$77,7,0)</f>
        <v>0</v>
      </c>
      <c r="K1396" s="50">
        <f>VLOOKUP(S1375,Shashi!$B$8:$Q$77,8,0)</f>
        <v>0</v>
      </c>
      <c r="L1396" s="50">
        <f>VLOOKUP(S1375,Shashi!$B$8:$Q$77,9,0)</f>
        <v>0</v>
      </c>
      <c r="M1396" s="50">
        <f>VLOOKUP(S1375,Shashi!$B$8:$Q$77,10,0)</f>
        <v>0</v>
      </c>
      <c r="N1396" s="366"/>
      <c r="O1396" s="367"/>
      <c r="P1396" s="367"/>
      <c r="Q1396" s="368"/>
      <c r="R1396" s="84">
        <f t="shared" si="49"/>
        <v>0</v>
      </c>
      <c r="S1396" s="85" t="str">
        <f>IF(R1396&gt;=91,"अ१",IF(R1396&gt;=81,"अ२",IF(R1396&gt;=71,"ब१",IF(R1396&gt;=61,"ब२",IF(R1396&gt;=51,"क१",IF(R1396&gt;=41,"क२",IF(R1396&gt;=33,"ड",IF(R1396&gt;=21,"ई१",IF(R1396&gt;=1,"ई२","")))))))))</f>
        <v/>
      </c>
    </row>
    <row r="1397" spans="2:25" ht="27.9" customHeight="1" thickBot="1">
      <c r="B1397" s="369"/>
      <c r="C1397" s="370"/>
      <c r="D1397" s="370"/>
      <c r="E1397" s="370"/>
      <c r="F1397" s="370"/>
      <c r="G1397" s="370"/>
      <c r="H1397" s="370"/>
      <c r="I1397" s="370"/>
      <c r="J1397" s="370"/>
      <c r="K1397" s="370"/>
      <c r="L1397" s="370"/>
      <c r="M1397" s="370"/>
      <c r="N1397" s="370"/>
      <c r="O1397" s="370"/>
      <c r="P1397" s="370"/>
      <c r="Q1397" s="370"/>
      <c r="R1397" s="370"/>
      <c r="S1397" s="371"/>
    </row>
    <row r="1398" spans="2:25" ht="27.9" customHeight="1">
      <c r="B1398" s="41"/>
      <c r="C1398" s="42"/>
      <c r="D1398" s="43"/>
      <c r="N1398" s="45"/>
      <c r="O1398" s="45"/>
      <c r="P1398" s="45"/>
      <c r="Q1398" s="45"/>
      <c r="S1398" s="46"/>
    </row>
    <row r="1399" spans="2:25" ht="27.9" customHeight="1">
      <c r="B1399" s="372" t="s">
        <v>66</v>
      </c>
      <c r="C1399" s="373"/>
      <c r="D1399" s="373"/>
      <c r="E1399" s="373"/>
      <c r="F1399" s="373"/>
      <c r="G1399" s="374" t="s">
        <v>67</v>
      </c>
      <c r="H1399" s="374"/>
      <c r="I1399" s="374"/>
      <c r="J1399" s="374"/>
      <c r="K1399" s="374"/>
      <c r="L1399" s="374"/>
      <c r="M1399" s="374"/>
      <c r="N1399" s="375" t="s">
        <v>68</v>
      </c>
      <c r="O1399" s="375"/>
      <c r="P1399" s="375"/>
      <c r="Q1399" s="375"/>
      <c r="R1399" s="375"/>
      <c r="S1399" s="376"/>
    </row>
    <row r="1400" spans="2:25" ht="27.9" customHeight="1" thickBot="1">
      <c r="B1400" s="377" t="str">
        <f>students!$G$4</f>
        <v xml:space="preserve">श्री. सागर दत्तात्रय शिंदे </v>
      </c>
      <c r="C1400" s="378"/>
      <c r="D1400" s="378"/>
      <c r="E1400" s="378"/>
      <c r="F1400" s="378"/>
      <c r="G1400" s="379"/>
      <c r="H1400" s="379"/>
      <c r="I1400" s="379"/>
      <c r="J1400" s="379"/>
      <c r="K1400" s="379"/>
      <c r="L1400" s="379"/>
      <c r="M1400" s="379"/>
      <c r="N1400" s="380"/>
      <c r="O1400" s="380"/>
      <c r="P1400" s="380"/>
      <c r="Q1400" s="380"/>
      <c r="R1400" s="380"/>
      <c r="S1400" s="381"/>
    </row>
    <row r="1401" spans="2:25" ht="26.25" customHeight="1">
      <c r="B1401" s="402" t="s">
        <v>718</v>
      </c>
      <c r="C1401" s="402"/>
      <c r="D1401" s="402"/>
      <c r="E1401" s="402"/>
      <c r="F1401" s="402"/>
      <c r="G1401" s="402"/>
      <c r="H1401" s="402"/>
      <c r="I1401" s="402"/>
      <c r="J1401" s="402"/>
      <c r="K1401" s="402"/>
      <c r="L1401" s="402"/>
      <c r="M1401" s="402"/>
      <c r="N1401" s="402"/>
      <c r="O1401" s="402"/>
      <c r="P1401" s="402"/>
      <c r="Q1401" s="402"/>
      <c r="R1401" s="402"/>
      <c r="S1401" s="402"/>
    </row>
    <row r="1402" spans="2:25" ht="24.75" customHeight="1" thickBot="1">
      <c r="B1402" s="403" t="s">
        <v>52</v>
      </c>
      <c r="C1402" s="403"/>
      <c r="D1402" s="403"/>
      <c r="E1402" s="404">
        <f>VLOOKUP(S1403,students!$B$8:$D$77,3,0)</f>
        <v>0</v>
      </c>
      <c r="F1402" s="405"/>
      <c r="G1402" s="405"/>
      <c r="H1402" s="405"/>
      <c r="I1402" s="405"/>
      <c r="J1402" s="405"/>
      <c r="K1402" s="405"/>
      <c r="L1402" s="405"/>
      <c r="M1402" s="405"/>
      <c r="N1402" s="405"/>
      <c r="O1402" s="405"/>
      <c r="P1402" s="406" t="s">
        <v>28</v>
      </c>
      <c r="Q1402" s="406"/>
      <c r="R1402" s="406" t="str">
        <f>students!$M$2</f>
        <v>पहिली</v>
      </c>
      <c r="S1402" s="406"/>
      <c r="V1402" s="68"/>
      <c r="W1402" s="68"/>
      <c r="X1402" s="68"/>
      <c r="Y1402" s="68"/>
    </row>
    <row r="1403" spans="2:25" ht="19.5" customHeight="1" thickBot="1">
      <c r="B1403" s="407"/>
      <c r="C1403" s="407"/>
      <c r="D1403" s="408"/>
      <c r="E1403" s="408"/>
      <c r="F1403" s="47"/>
      <c r="G1403" s="47"/>
      <c r="H1403" s="409" t="s">
        <v>33</v>
      </c>
      <c r="I1403" s="409"/>
      <c r="J1403" s="409"/>
      <c r="K1403" s="409"/>
      <c r="L1403" s="409"/>
      <c r="M1403" s="405">
        <f>[3]students!Y1402</f>
        <v>0</v>
      </c>
      <c r="N1403" s="405"/>
      <c r="O1403" s="405"/>
      <c r="P1403" s="406" t="s">
        <v>53</v>
      </c>
      <c r="Q1403" s="406"/>
      <c r="R1403" s="406"/>
      <c r="S1403" s="77">
        <v>51</v>
      </c>
      <c r="V1403" s="68"/>
      <c r="W1403" s="68"/>
      <c r="X1403" s="68"/>
      <c r="Y1403" s="68"/>
    </row>
    <row r="1404" spans="2:25" ht="21" customHeight="1">
      <c r="B1404" s="382" t="s">
        <v>37</v>
      </c>
      <c r="C1404" s="361" t="s">
        <v>54</v>
      </c>
      <c r="D1404" s="361"/>
      <c r="E1404" s="385" t="s">
        <v>55</v>
      </c>
      <c r="F1404" s="386"/>
      <c r="G1404" s="386"/>
      <c r="H1404" s="386"/>
      <c r="I1404" s="386"/>
      <c r="J1404" s="386"/>
      <c r="K1404" s="386"/>
      <c r="L1404" s="386"/>
      <c r="M1404" s="387"/>
      <c r="N1404" s="388" t="s">
        <v>56</v>
      </c>
      <c r="O1404" s="389"/>
      <c r="P1404" s="389"/>
      <c r="Q1404" s="390"/>
      <c r="R1404" s="394" t="s">
        <v>69</v>
      </c>
      <c r="S1404" s="397" t="s">
        <v>57</v>
      </c>
      <c r="V1404" s="68"/>
      <c r="W1404" s="68"/>
      <c r="X1404" s="68"/>
      <c r="Y1404" s="68"/>
    </row>
    <row r="1405" spans="2:25" s="1" customFormat="1" ht="73.5" customHeight="1">
      <c r="B1405" s="383"/>
      <c r="C1405" s="384"/>
      <c r="D1405" s="384"/>
      <c r="E1405" s="48" t="s">
        <v>58</v>
      </c>
      <c r="F1405" s="48" t="s">
        <v>15</v>
      </c>
      <c r="G1405" s="48" t="s">
        <v>59</v>
      </c>
      <c r="H1405" s="48" t="s">
        <v>17</v>
      </c>
      <c r="I1405" s="48" t="s">
        <v>18</v>
      </c>
      <c r="J1405" s="48" t="s">
        <v>19</v>
      </c>
      <c r="K1405" s="48" t="s">
        <v>20</v>
      </c>
      <c r="L1405" s="48" t="s">
        <v>21</v>
      </c>
      <c r="M1405" s="49"/>
      <c r="N1405" s="391"/>
      <c r="O1405" s="392"/>
      <c r="P1405" s="392"/>
      <c r="Q1405" s="393"/>
      <c r="R1405" s="395"/>
      <c r="S1405" s="398"/>
      <c r="V1405" s="68"/>
      <c r="W1405" s="68"/>
      <c r="X1405" s="68"/>
      <c r="Y1405" s="68"/>
    </row>
    <row r="1406" spans="2:25" ht="27.9" customHeight="1" thickBot="1">
      <c r="B1406" s="5"/>
      <c r="C1406" s="400" t="s">
        <v>60</v>
      </c>
      <c r="D1406" s="401"/>
      <c r="E1406" s="51">
        <v>1</v>
      </c>
      <c r="F1406" s="51">
        <v>2</v>
      </c>
      <c r="G1406" s="51">
        <v>3</v>
      </c>
      <c r="H1406" s="51">
        <v>4</v>
      </c>
      <c r="I1406" s="51">
        <v>5</v>
      </c>
      <c r="J1406" s="51">
        <v>6</v>
      </c>
      <c r="K1406" s="51">
        <v>7</v>
      </c>
      <c r="L1406" s="51">
        <v>8</v>
      </c>
      <c r="M1406" s="50" t="s">
        <v>22</v>
      </c>
      <c r="N1406" s="50" t="s">
        <v>23</v>
      </c>
      <c r="O1406" s="50" t="s">
        <v>61</v>
      </c>
      <c r="P1406" s="50" t="s">
        <v>25</v>
      </c>
      <c r="Q1406" s="50" t="s">
        <v>62</v>
      </c>
      <c r="R1406" s="396"/>
      <c r="S1406" s="399"/>
      <c r="V1406" s="68"/>
      <c r="W1406" s="68"/>
      <c r="X1406" s="68"/>
      <c r="Y1406" s="68"/>
    </row>
    <row r="1407" spans="2:25" ht="27.9" customHeight="1">
      <c r="B1407" s="359">
        <v>1</v>
      </c>
      <c r="C1407" s="361" t="s">
        <v>2</v>
      </c>
      <c r="D1407" s="39" t="s">
        <v>63</v>
      </c>
      <c r="E1407" s="80"/>
      <c r="F1407" s="78">
        <f>Marathi!D$7</f>
        <v>15</v>
      </c>
      <c r="G1407" s="78">
        <f>Marathi!E$7</f>
        <v>15</v>
      </c>
      <c r="H1407" s="78">
        <f>Marathi!F$7</f>
        <v>15</v>
      </c>
      <c r="I1407" s="78">
        <f>Marathi!G$7</f>
        <v>0</v>
      </c>
      <c r="J1407" s="78">
        <f>Marathi!H$7</f>
        <v>15</v>
      </c>
      <c r="K1407" s="78">
        <f>Marathi!I$7</f>
        <v>10</v>
      </c>
      <c r="L1407" s="78">
        <f>Marathi!J$7</f>
        <v>0</v>
      </c>
      <c r="M1407" s="78">
        <f>Marathi!K$7</f>
        <v>70</v>
      </c>
      <c r="N1407" s="78">
        <f>Marathi!L$7</f>
        <v>5</v>
      </c>
      <c r="O1407" s="78">
        <f>Marathi!M$7</f>
        <v>5</v>
      </c>
      <c r="P1407" s="78">
        <f>Marathi!N$7</f>
        <v>20</v>
      </c>
      <c r="Q1407" s="78">
        <f>Marathi!O$7</f>
        <v>30</v>
      </c>
      <c r="R1407" s="78">
        <f>Marathi!P$7</f>
        <v>100</v>
      </c>
      <c r="S1407" s="78">
        <f>Marathi!Q$7</f>
        <v>0</v>
      </c>
      <c r="V1407" s="68"/>
      <c r="W1407" s="68"/>
      <c r="X1407" s="68"/>
      <c r="Y1407" s="68"/>
    </row>
    <row r="1408" spans="2:25" ht="27.9" customHeight="1" thickBot="1">
      <c r="B1408" s="360"/>
      <c r="C1408" s="362"/>
      <c r="D1408" s="40" t="s">
        <v>64</v>
      </c>
      <c r="E1408" s="81"/>
      <c r="F1408" s="50">
        <f>VLOOKUP(S1403,Marathi!$B$8:$Q$77,3,0)</f>
        <v>0</v>
      </c>
      <c r="G1408" s="50">
        <f>VLOOKUP(S1403,Marathi!$B$8:$Q$77,4,0)</f>
        <v>0</v>
      </c>
      <c r="H1408" s="50">
        <f>VLOOKUP(S1403,Marathi!$B$8:$Q$77,5,0)</f>
        <v>0</v>
      </c>
      <c r="I1408" s="50">
        <f>VLOOKUP(S1403,Marathi!$B$8:$Q$77,6,0)</f>
        <v>0</v>
      </c>
      <c r="J1408" s="50">
        <f>VLOOKUP(S1403,Marathi!$B$8:$Q$77,7,0)</f>
        <v>0</v>
      </c>
      <c r="K1408" s="50">
        <f>VLOOKUP(S1403,Marathi!$B$8:$Q$77,8,0)</f>
        <v>0</v>
      </c>
      <c r="L1408" s="50">
        <f>VLOOKUP(S1403,Marathi!$B$8:$Q$77,9,0)</f>
        <v>0</v>
      </c>
      <c r="M1408" s="50">
        <f>VLOOKUP(S1403,Marathi!$B$8:$Q$77,10,0)</f>
        <v>0</v>
      </c>
      <c r="N1408" s="50">
        <f>VLOOKUP(S1403,Marathi!$B$8:$Q$77,11,0)</f>
        <v>0</v>
      </c>
      <c r="O1408" s="50">
        <f>VLOOKUP(S1403,Marathi!$B$8:$Q$77,12,0)</f>
        <v>0</v>
      </c>
      <c r="P1408" s="50">
        <f>VLOOKUP(S1403,Marathi!$B$8:$Q$77,13,0)</f>
        <v>0</v>
      </c>
      <c r="Q1408" s="50">
        <f>VLOOKUP(S1403,Marathi!$B$8:$Q$77,14,0)</f>
        <v>0</v>
      </c>
      <c r="R1408" s="79">
        <f>VLOOKUP(S1403,Marathi!$B$8:$Q$77,15,0)</f>
        <v>0</v>
      </c>
      <c r="S1408" s="79">
        <f>VLOOKUP(S1403,Marathi!$B$8:$Q$77,16,0)</f>
        <v>0</v>
      </c>
      <c r="V1408" s="68"/>
      <c r="W1408" s="68"/>
      <c r="X1408" s="68"/>
      <c r="Y1408" s="68"/>
    </row>
    <row r="1409" spans="2:25" ht="27.9" customHeight="1">
      <c r="B1409" s="359">
        <v>2</v>
      </c>
      <c r="C1409" s="361" t="s">
        <v>3</v>
      </c>
      <c r="D1409" s="39" t="s">
        <v>63</v>
      </c>
      <c r="E1409" s="80"/>
      <c r="F1409" s="78">
        <f>Hindi!D$7</f>
        <v>15</v>
      </c>
      <c r="G1409" s="78">
        <f>Hindi!E$7</f>
        <v>15</v>
      </c>
      <c r="H1409" s="78">
        <f>Hindi!F$7</f>
        <v>15</v>
      </c>
      <c r="I1409" s="78">
        <f>Hindi!G$7</f>
        <v>0</v>
      </c>
      <c r="J1409" s="78">
        <f>Hindi!H$7</f>
        <v>15</v>
      </c>
      <c r="K1409" s="78">
        <f>Hindi!I$7</f>
        <v>10</v>
      </c>
      <c r="L1409" s="78">
        <f>Hindi!J$7</f>
        <v>0</v>
      </c>
      <c r="M1409" s="78">
        <f>Hindi!K$7</f>
        <v>70</v>
      </c>
      <c r="N1409" s="78">
        <f>Hindi!L$7</f>
        <v>5</v>
      </c>
      <c r="O1409" s="78">
        <f>Hindi!M$7</f>
        <v>5</v>
      </c>
      <c r="P1409" s="78">
        <f>Hindi!N$7</f>
        <v>20</v>
      </c>
      <c r="Q1409" s="78">
        <f>Hindi!O$7</f>
        <v>30</v>
      </c>
      <c r="R1409" s="78">
        <f>Hindi!P$7</f>
        <v>100</v>
      </c>
      <c r="S1409" s="78">
        <f>Hindi!Q$7</f>
        <v>0</v>
      </c>
      <c r="V1409" s="68"/>
      <c r="W1409" s="68"/>
      <c r="X1409" s="68"/>
      <c r="Y1409" s="68"/>
    </row>
    <row r="1410" spans="2:25" ht="27.9" customHeight="1" thickBot="1">
      <c r="B1410" s="360"/>
      <c r="C1410" s="362"/>
      <c r="D1410" s="40" t="s">
        <v>64</v>
      </c>
      <c r="E1410" s="81"/>
      <c r="F1410" s="50">
        <f>VLOOKUP(S1403,Hindi!$B$8:$Q$77,3,0)</f>
        <v>0</v>
      </c>
      <c r="G1410" s="50">
        <f>VLOOKUP(S1403,Hindi!$B$8:$Q$77,4,0)</f>
        <v>0</v>
      </c>
      <c r="H1410" s="50">
        <f>VLOOKUP(S1403,Hindi!$B$8:$Q$77,5,0)</f>
        <v>0</v>
      </c>
      <c r="I1410" s="50">
        <f>VLOOKUP(S1403,Hindi!$B$8:$Q$77,6,0)</f>
        <v>0</v>
      </c>
      <c r="J1410" s="50">
        <f>VLOOKUP(S1403,Hindi!$B$8:$Q$77,7,0)</f>
        <v>0</v>
      </c>
      <c r="K1410" s="50">
        <f>VLOOKUP(S1403,Hindi!$B$8:$Q$77,8,0)</f>
        <v>0</v>
      </c>
      <c r="L1410" s="50">
        <f>VLOOKUP(S1403,Hindi!$B$8:$Q$77,9,0)</f>
        <v>0</v>
      </c>
      <c r="M1410" s="50">
        <f>VLOOKUP(S1403,Hindi!$B$8:$Q$77,10,0)</f>
        <v>0</v>
      </c>
      <c r="N1410" s="50">
        <f>VLOOKUP(S1403,Hindi!$B$8:$Q$77,11,0)</f>
        <v>0</v>
      </c>
      <c r="O1410" s="50">
        <f>VLOOKUP(S1403,Hindi!$B$8:$Q$77,12,0)</f>
        <v>0</v>
      </c>
      <c r="P1410" s="50">
        <f>VLOOKUP(S1403,Hindi!$B$8:$Q$77,13,0)</f>
        <v>0</v>
      </c>
      <c r="Q1410" s="50">
        <f>VLOOKUP(S1403,Hindi!$B$8:$Q$77,14,0)</f>
        <v>0</v>
      </c>
      <c r="R1410" s="79">
        <f>VLOOKUP(S1403,Hindi!$B$8:$Q$77,15,0)</f>
        <v>0</v>
      </c>
      <c r="S1410" s="50">
        <f>VLOOKUP(S1403,Hindi!$B$8:$Q$77,16,0)</f>
        <v>0</v>
      </c>
      <c r="V1410" s="68"/>
      <c r="W1410" s="68"/>
      <c r="X1410" s="68"/>
      <c r="Y1410" s="68"/>
    </row>
    <row r="1411" spans="2:25" ht="27.9" customHeight="1">
      <c r="B1411" s="359">
        <v>3</v>
      </c>
      <c r="C1411" s="361" t="s">
        <v>4</v>
      </c>
      <c r="D1411" s="39" t="s">
        <v>63</v>
      </c>
      <c r="E1411" s="80"/>
      <c r="F1411" s="78">
        <f>English!D$7</f>
        <v>15</v>
      </c>
      <c r="G1411" s="78">
        <f>English!E$7</f>
        <v>15</v>
      </c>
      <c r="H1411" s="78">
        <f>English!F$7</f>
        <v>15</v>
      </c>
      <c r="I1411" s="78">
        <f>English!G$7</f>
        <v>0</v>
      </c>
      <c r="J1411" s="78">
        <f>English!H$7</f>
        <v>15</v>
      </c>
      <c r="K1411" s="78">
        <f>English!I$7</f>
        <v>10</v>
      </c>
      <c r="L1411" s="78">
        <f>English!J$7</f>
        <v>0</v>
      </c>
      <c r="M1411" s="78">
        <f>English!K$7</f>
        <v>70</v>
      </c>
      <c r="N1411" s="78">
        <f>English!L$7</f>
        <v>5</v>
      </c>
      <c r="O1411" s="78">
        <f>English!M$7</f>
        <v>5</v>
      </c>
      <c r="P1411" s="78">
        <f>English!N$7</f>
        <v>20</v>
      </c>
      <c r="Q1411" s="78">
        <f>English!O$7</f>
        <v>30</v>
      </c>
      <c r="R1411" s="78">
        <f>English!P$7</f>
        <v>100</v>
      </c>
      <c r="S1411" s="78">
        <f>English!Q$7</f>
        <v>0</v>
      </c>
      <c r="V1411" s="68"/>
      <c r="W1411" s="68"/>
      <c r="X1411" s="68"/>
      <c r="Y1411" s="68"/>
    </row>
    <row r="1412" spans="2:25" ht="27.9" customHeight="1" thickBot="1">
      <c r="B1412" s="360"/>
      <c r="C1412" s="362"/>
      <c r="D1412" s="40" t="s">
        <v>64</v>
      </c>
      <c r="E1412" s="81"/>
      <c r="F1412" s="50">
        <f>VLOOKUP(S1403,English!$B$8:$Q$77,3,0)</f>
        <v>0</v>
      </c>
      <c r="G1412" s="50">
        <f>VLOOKUP(S1403,English!$B$8:$Q$77,4,0)</f>
        <v>0</v>
      </c>
      <c r="H1412" s="50">
        <f>VLOOKUP(S1403,English!$B$8:$Q$77,5,0)</f>
        <v>0</v>
      </c>
      <c r="I1412" s="50">
        <f>VLOOKUP(S1403,English!$B$8:$Q$77,6,0)</f>
        <v>0</v>
      </c>
      <c r="J1412" s="50">
        <f>VLOOKUP(S1403,English!$B$8:$Q$77,7,0)</f>
        <v>0</v>
      </c>
      <c r="K1412" s="50">
        <f>VLOOKUP(S1403,English!$B$8:$Q$77,8,0)</f>
        <v>0</v>
      </c>
      <c r="L1412" s="50">
        <f>VLOOKUP(S1403,English!$B$8:$Q$77,9,0)</f>
        <v>0</v>
      </c>
      <c r="M1412" s="50">
        <f>VLOOKUP(S1403,English!$B$8:$Q$77,10,0)</f>
        <v>0</v>
      </c>
      <c r="N1412" s="50">
        <f>VLOOKUP(S1403,English!$B$8:$Q$77,11,0)</f>
        <v>0</v>
      </c>
      <c r="O1412" s="50">
        <f>VLOOKUP(S1403,English!$B$8:$Q$77,12,0)</f>
        <v>0</v>
      </c>
      <c r="P1412" s="50">
        <f>VLOOKUP(S1403,English!$B$8:$Q$77,13,0)</f>
        <v>0</v>
      </c>
      <c r="Q1412" s="50">
        <f>VLOOKUP(S1403,English!$B$8:$Q$77,14,0)</f>
        <v>0</v>
      </c>
      <c r="R1412" s="79">
        <f>VLOOKUP(S1403,English!$B$8:$Q$77,15,0)</f>
        <v>0</v>
      </c>
      <c r="S1412" s="50">
        <f>VLOOKUP(S1403,English!$B$8:$Q$77,16,0)</f>
        <v>0</v>
      </c>
      <c r="V1412" s="68"/>
      <c r="W1412" s="68"/>
      <c r="X1412" s="68"/>
      <c r="Y1412" s="68"/>
    </row>
    <row r="1413" spans="2:25" ht="27.9" customHeight="1">
      <c r="B1413" s="359">
        <v>4</v>
      </c>
      <c r="C1413" s="361" t="s">
        <v>5</v>
      </c>
      <c r="D1413" s="39" t="s">
        <v>63</v>
      </c>
      <c r="E1413" s="80"/>
      <c r="F1413" s="78">
        <f>Maths!D$7</f>
        <v>15</v>
      </c>
      <c r="G1413" s="78">
        <f>Maths!E$7</f>
        <v>15</v>
      </c>
      <c r="H1413" s="78">
        <f>Maths!F$7</f>
        <v>15</v>
      </c>
      <c r="I1413" s="78">
        <f>Maths!G$7</f>
        <v>0</v>
      </c>
      <c r="J1413" s="78">
        <f>Maths!H$7</f>
        <v>15</v>
      </c>
      <c r="K1413" s="78">
        <f>Maths!I$7</f>
        <v>10</v>
      </c>
      <c r="L1413" s="78">
        <f>Maths!J$7</f>
        <v>0</v>
      </c>
      <c r="M1413" s="78">
        <f>Maths!K$7</f>
        <v>70</v>
      </c>
      <c r="N1413" s="78">
        <f>Maths!L$7</f>
        <v>5</v>
      </c>
      <c r="O1413" s="78">
        <f>Maths!M$7</f>
        <v>5</v>
      </c>
      <c r="P1413" s="78">
        <f>Maths!N$7</f>
        <v>20</v>
      </c>
      <c r="Q1413" s="78">
        <f>Maths!O$7</f>
        <v>30</v>
      </c>
      <c r="R1413" s="78">
        <f>Maths!P$7</f>
        <v>100</v>
      </c>
      <c r="S1413" s="78">
        <f>Maths!Q$7</f>
        <v>0</v>
      </c>
      <c r="V1413" s="68"/>
      <c r="W1413" s="68"/>
      <c r="X1413" s="68"/>
      <c r="Y1413" s="68"/>
    </row>
    <row r="1414" spans="2:25" ht="27.9" customHeight="1" thickBot="1">
      <c r="B1414" s="360"/>
      <c r="C1414" s="362"/>
      <c r="D1414" s="40" t="s">
        <v>64</v>
      </c>
      <c r="E1414" s="81"/>
      <c r="F1414" s="50">
        <f>VLOOKUP(S1403,Maths!$B$8:$Q$77,3,0)</f>
        <v>0</v>
      </c>
      <c r="G1414" s="50">
        <f>VLOOKUP(S1403,Maths!$B$8:$Q$77,4,0)</f>
        <v>0</v>
      </c>
      <c r="H1414" s="50">
        <f>VLOOKUP(S1403,Maths!$B$8:$Q$77,5,0)</f>
        <v>0</v>
      </c>
      <c r="I1414" s="50">
        <f>VLOOKUP(S1403,Maths!$B$8:$Q$77,6,0)</f>
        <v>0</v>
      </c>
      <c r="J1414" s="50">
        <f>VLOOKUP(S1403,Maths!$B$8:$Q$77,7,0)</f>
        <v>0</v>
      </c>
      <c r="K1414" s="50">
        <f>VLOOKUP(S1403,Maths!$B$8:$Q$77,8,0)</f>
        <v>0</v>
      </c>
      <c r="L1414" s="50">
        <f>VLOOKUP(S1403,Maths!$B$8:$Q$77,9,0)</f>
        <v>0</v>
      </c>
      <c r="M1414" s="50">
        <f>VLOOKUP(S1403,Maths!$B$8:$Q$77,10,0)</f>
        <v>0</v>
      </c>
      <c r="N1414" s="50">
        <f>VLOOKUP(S1403,Maths!$B$8:$Q$77,11,0)</f>
        <v>0</v>
      </c>
      <c r="O1414" s="50">
        <f>VLOOKUP(S1403,Maths!$B$8:$Q$77,12,0)</f>
        <v>0</v>
      </c>
      <c r="P1414" s="50">
        <f>VLOOKUP(S1403,Maths!$B$8:$Q$77,13,0)</f>
        <v>0</v>
      </c>
      <c r="Q1414" s="50">
        <f>VLOOKUP(S1403,Maths!$B$8:$Q$77,14,0)</f>
        <v>0</v>
      </c>
      <c r="R1414" s="79">
        <f>VLOOKUP(S1403,Maths!$B$8:$Q$77,15,0)</f>
        <v>0</v>
      </c>
      <c r="S1414" s="50">
        <f>VLOOKUP(S1403,Maths!$B$8:$Q$77,16,0)</f>
        <v>0</v>
      </c>
      <c r="V1414" s="68"/>
      <c r="W1414" s="68"/>
      <c r="X1414" s="68"/>
      <c r="Y1414" s="68"/>
    </row>
    <row r="1415" spans="2:25" ht="27.9" customHeight="1">
      <c r="B1415" s="359">
        <v>5</v>
      </c>
      <c r="C1415" s="361" t="s">
        <v>6</v>
      </c>
      <c r="D1415" s="39" t="s">
        <v>63</v>
      </c>
      <c r="E1415" s="80"/>
      <c r="F1415" s="78">
        <f>Sci!D$7</f>
        <v>15</v>
      </c>
      <c r="G1415" s="78">
        <f>Sci!E$7</f>
        <v>15</v>
      </c>
      <c r="H1415" s="78">
        <f>Sci!F$7</f>
        <v>15</v>
      </c>
      <c r="I1415" s="78">
        <f>Sci!G$7</f>
        <v>0</v>
      </c>
      <c r="J1415" s="78">
        <f>Sci!H$7</f>
        <v>15</v>
      </c>
      <c r="K1415" s="78">
        <f>Sci!I$7</f>
        <v>10</v>
      </c>
      <c r="L1415" s="78">
        <f>Sci!J$7</f>
        <v>0</v>
      </c>
      <c r="M1415" s="78">
        <f>Sci!K$7</f>
        <v>70</v>
      </c>
      <c r="N1415" s="78">
        <f>Sci!L$7</f>
        <v>5</v>
      </c>
      <c r="O1415" s="78">
        <f>Sci!M$7</f>
        <v>5</v>
      </c>
      <c r="P1415" s="78">
        <f>Sci!N$7</f>
        <v>20</v>
      </c>
      <c r="Q1415" s="78">
        <f>Sci!O$7</f>
        <v>30</v>
      </c>
      <c r="R1415" s="78">
        <f>Sci!P$7</f>
        <v>100</v>
      </c>
      <c r="S1415" s="78">
        <f>Sci!Q$7</f>
        <v>0</v>
      </c>
      <c r="V1415" s="68"/>
      <c r="W1415" s="68"/>
      <c r="X1415" s="68"/>
      <c r="Y1415" s="68"/>
    </row>
    <row r="1416" spans="2:25" ht="27.9" customHeight="1" thickBot="1">
      <c r="B1416" s="360"/>
      <c r="C1416" s="362"/>
      <c r="D1416" s="40" t="s">
        <v>64</v>
      </c>
      <c r="E1416" s="81"/>
      <c r="F1416" s="50">
        <f>VLOOKUP(S1403,Sci!$B$8:$Q$77,3,0)</f>
        <v>0</v>
      </c>
      <c r="G1416" s="50">
        <f>VLOOKUP(S1403,Sci!$B$8:$Q$77,4,0)</f>
        <v>0</v>
      </c>
      <c r="H1416" s="50">
        <f>VLOOKUP(S1403,Sci!$B$8:$Q$77,5,0)</f>
        <v>0</v>
      </c>
      <c r="I1416" s="50">
        <f>VLOOKUP(S1403,Sci!$B$8:$Q$77,6,0)</f>
        <v>0</v>
      </c>
      <c r="J1416" s="50">
        <f>VLOOKUP(S1403,Sci!$B$8:$Q$77,7,0)</f>
        <v>0</v>
      </c>
      <c r="K1416" s="50">
        <f>VLOOKUP(S1403,Sci!$B$8:$Q$77,8,0)</f>
        <v>0</v>
      </c>
      <c r="L1416" s="50">
        <f>VLOOKUP(S1403,Sci!$B$8:$Q$77,9,0)</f>
        <v>0</v>
      </c>
      <c r="M1416" s="50">
        <f>VLOOKUP(S1403,Sci!$B$8:$Q$77,10,0)</f>
        <v>0</v>
      </c>
      <c r="N1416" s="50">
        <f>VLOOKUP(S1403,Sci!$B$8:$Q$77,11,0)</f>
        <v>0</v>
      </c>
      <c r="O1416" s="50">
        <f>VLOOKUP(S1403,Sci!$B$8:$Q$77,12,0)</f>
        <v>0</v>
      </c>
      <c r="P1416" s="50">
        <f>VLOOKUP(S1403,Sci!$B$8:$Q$77,13,0)</f>
        <v>0</v>
      </c>
      <c r="Q1416" s="50">
        <f>VLOOKUP(S1403,Sci!$B$8:$Q$77,14,0)</f>
        <v>0</v>
      </c>
      <c r="R1416" s="79">
        <f>VLOOKUP(S1403,Sci!$B$8:$Q$77,15,0)</f>
        <v>0</v>
      </c>
      <c r="S1416" s="50">
        <f>VLOOKUP(S1403,Sci!$B$8:$Q$77,16,0)</f>
        <v>0</v>
      </c>
      <c r="V1416" s="68"/>
      <c r="W1416" s="68"/>
      <c r="X1416" s="68"/>
      <c r="Y1416" s="68"/>
    </row>
    <row r="1417" spans="2:25" ht="27.9" customHeight="1">
      <c r="B1417" s="359">
        <v>6</v>
      </c>
      <c r="C1417" s="361" t="s">
        <v>7</v>
      </c>
      <c r="D1417" s="39" t="s">
        <v>63</v>
      </c>
      <c r="E1417" s="80"/>
      <c r="F1417" s="78">
        <f>Sco!D$7</f>
        <v>15</v>
      </c>
      <c r="G1417" s="78">
        <f>Sco!E$7</f>
        <v>15</v>
      </c>
      <c r="H1417" s="78">
        <f>Sco!F$7</f>
        <v>15</v>
      </c>
      <c r="I1417" s="78">
        <f>Sco!G$7</f>
        <v>0</v>
      </c>
      <c r="J1417" s="78">
        <f>Sco!H$7</f>
        <v>15</v>
      </c>
      <c r="K1417" s="78">
        <f>Sco!I$7</f>
        <v>10</v>
      </c>
      <c r="L1417" s="78">
        <f>Sco!J$7</f>
        <v>0</v>
      </c>
      <c r="M1417" s="78">
        <f>Sco!K$7</f>
        <v>70</v>
      </c>
      <c r="N1417" s="78">
        <f>Sco!L$7</f>
        <v>5</v>
      </c>
      <c r="O1417" s="78">
        <f>Sco!M$7</f>
        <v>5</v>
      </c>
      <c r="P1417" s="78">
        <f>Sco!N$7</f>
        <v>20</v>
      </c>
      <c r="Q1417" s="78">
        <f>Sco!O$7</f>
        <v>30</v>
      </c>
      <c r="R1417" s="78">
        <f>Sco!P$7</f>
        <v>100</v>
      </c>
      <c r="S1417" s="78">
        <f>Sco!Q$7</f>
        <v>0</v>
      </c>
      <c r="V1417" s="68"/>
      <c r="W1417" s="68"/>
      <c r="X1417" s="68"/>
      <c r="Y1417" s="68"/>
    </row>
    <row r="1418" spans="2:25" ht="27.9" customHeight="1" thickBot="1">
      <c r="B1418" s="360"/>
      <c r="C1418" s="362"/>
      <c r="D1418" s="40" t="s">
        <v>64</v>
      </c>
      <c r="E1418" s="81"/>
      <c r="F1418" s="50">
        <f>VLOOKUP(S1403,Sco!$B$8:$Q$77,3,0)</f>
        <v>0</v>
      </c>
      <c r="G1418" s="50">
        <f>VLOOKUP(S1403,Sco!$B$8:$Q$77,4,0)</f>
        <v>0</v>
      </c>
      <c r="H1418" s="50">
        <f>VLOOKUP(S1403,Sco!$B$8:$Q$77,5,0)</f>
        <v>0</v>
      </c>
      <c r="I1418" s="50">
        <f>VLOOKUP(S1403,Sco!$B$8:$Q$77,6,0)</f>
        <v>0</v>
      </c>
      <c r="J1418" s="50">
        <f>VLOOKUP(S1403,Sco!$B$8:$Q$77,7,0)</f>
        <v>0</v>
      </c>
      <c r="K1418" s="50">
        <f>VLOOKUP(S1403,Sco!$B$8:$Q$77,8,0)</f>
        <v>0</v>
      </c>
      <c r="L1418" s="50">
        <f>VLOOKUP(S1403,Sco!$B$8:$Q$77,9,0)</f>
        <v>0</v>
      </c>
      <c r="M1418" s="50">
        <f>VLOOKUP(S1403,Sco!$B$8:$Q$77,10,0)</f>
        <v>0</v>
      </c>
      <c r="N1418" s="50">
        <f>VLOOKUP(S1403,Sco!$B$8:$Q$77,11,0)</f>
        <v>0</v>
      </c>
      <c r="O1418" s="50">
        <f>VLOOKUP(S1403,Sco!$B$8:$Q$77,12,0)</f>
        <v>0</v>
      </c>
      <c r="P1418" s="50">
        <f>VLOOKUP(S1403,Sco!$B$8:$Q$77,13,0)</f>
        <v>0</v>
      </c>
      <c r="Q1418" s="50">
        <f>VLOOKUP(S1403,Sco!$B$8:$Q$77,14,0)</f>
        <v>0</v>
      </c>
      <c r="R1418" s="79">
        <f>VLOOKUP(S1403,Sco!$B$8:$Q$77,15,0)</f>
        <v>0</v>
      </c>
      <c r="S1418" s="50">
        <f>VLOOKUP(S1403,Sco!$B$8:$Q$77,16,0)</f>
        <v>0</v>
      </c>
      <c r="V1418" s="68"/>
      <c r="W1418" s="68"/>
      <c r="X1418" s="68"/>
      <c r="Y1418" s="68"/>
    </row>
    <row r="1419" spans="2:25" ht="27.9" customHeight="1">
      <c r="B1419" s="359">
        <v>7</v>
      </c>
      <c r="C1419" s="361" t="s">
        <v>8</v>
      </c>
      <c r="D1419" s="39" t="s">
        <v>63</v>
      </c>
      <c r="E1419" s="80"/>
      <c r="F1419" s="78">
        <f>Kala!D$7</f>
        <v>20</v>
      </c>
      <c r="G1419" s="78">
        <f>Kala!E$7</f>
        <v>40</v>
      </c>
      <c r="H1419" s="78">
        <f>Kala!F$7</f>
        <v>20</v>
      </c>
      <c r="I1419" s="78">
        <f>Kala!G$7</f>
        <v>0</v>
      </c>
      <c r="J1419" s="78">
        <f>Kala!H$7</f>
        <v>0</v>
      </c>
      <c r="K1419" s="78">
        <f>Kala!I$7</f>
        <v>20</v>
      </c>
      <c r="L1419" s="78">
        <f>Kala!J$7</f>
        <v>0</v>
      </c>
      <c r="M1419" s="78">
        <f>Kala!K$7</f>
        <v>100</v>
      </c>
      <c r="N1419" s="363"/>
      <c r="O1419" s="364"/>
      <c r="P1419" s="364"/>
      <c r="Q1419" s="365"/>
      <c r="R1419" s="82">
        <f t="shared" ref="R1419:R1424" si="50">M1419</f>
        <v>100</v>
      </c>
      <c r="S1419" s="83"/>
      <c r="V1419" s="68"/>
      <c r="W1419" s="68"/>
      <c r="X1419" s="68"/>
      <c r="Y1419" s="68"/>
    </row>
    <row r="1420" spans="2:25" ht="27.9" customHeight="1" thickBot="1">
      <c r="B1420" s="360"/>
      <c r="C1420" s="362"/>
      <c r="D1420" s="40" t="s">
        <v>64</v>
      </c>
      <c r="E1420" s="81"/>
      <c r="F1420" s="50">
        <f>VLOOKUP(S1403,Kala!$B$8:$Q$77,3,0)</f>
        <v>0</v>
      </c>
      <c r="G1420" s="50">
        <f>VLOOKUP(S1403,Kala!$B$8:$Q$77,4,0)</f>
        <v>0</v>
      </c>
      <c r="H1420" s="50">
        <f>VLOOKUP(S1403,Kala!$B$8:$Q$77,5,0)</f>
        <v>0</v>
      </c>
      <c r="I1420" s="50">
        <f>VLOOKUP(S1403,Kala!$B$8:$Q$77,6,0)</f>
        <v>0</v>
      </c>
      <c r="J1420" s="50">
        <f>VLOOKUP(S1403,Kala!$B$8:$Q$77,7,0)</f>
        <v>0</v>
      </c>
      <c r="K1420" s="50">
        <f>VLOOKUP(S1403,Kala!$B$8:$Q$77,8,0)</f>
        <v>0</v>
      </c>
      <c r="L1420" s="50">
        <f>VLOOKUP(S1403,Kala!$B$8:$Q$77,9,0)</f>
        <v>0</v>
      </c>
      <c r="M1420" s="50">
        <f>VLOOKUP(S1403,Kala!$B$8:$Q$77,10,0)</f>
        <v>0</v>
      </c>
      <c r="N1420" s="366"/>
      <c r="O1420" s="367"/>
      <c r="P1420" s="367"/>
      <c r="Q1420" s="368"/>
      <c r="R1420" s="84">
        <f t="shared" si="50"/>
        <v>0</v>
      </c>
      <c r="S1420" s="85" t="str">
        <f>IF(R1420&gt;=91,"अ१",IF(R1420&gt;=81,"अ२",IF(R1420&gt;=71,"ब१",IF(R1420&gt;=61,"ब२",IF(R1420&gt;=51,"क१",IF(R1420&gt;=41,"क२",IF(R1420&gt;=33,"ड",IF(R1420&gt;=21,"ई१",IF(R1420&gt;=1,"ई२","")))))))))</f>
        <v/>
      </c>
      <c r="V1420" s="68"/>
      <c r="W1420" s="68"/>
      <c r="X1420" s="68"/>
      <c r="Y1420" s="68"/>
    </row>
    <row r="1421" spans="2:25" ht="27.9" customHeight="1">
      <c r="B1421" s="359">
        <v>8</v>
      </c>
      <c r="C1421" s="361" t="s">
        <v>9</v>
      </c>
      <c r="D1421" s="39" t="s">
        <v>63</v>
      </c>
      <c r="E1421" s="80"/>
      <c r="F1421" s="78">
        <f>Karya!D$7</f>
        <v>20</v>
      </c>
      <c r="G1421" s="78">
        <f>Karya!E$7</f>
        <v>40</v>
      </c>
      <c r="H1421" s="78">
        <f>Karya!F$7</f>
        <v>20</v>
      </c>
      <c r="I1421" s="78">
        <f>Karya!G$7</f>
        <v>0</v>
      </c>
      <c r="J1421" s="78">
        <f>Karya!H$7</f>
        <v>0</v>
      </c>
      <c r="K1421" s="78">
        <f>Karya!I$7</f>
        <v>20</v>
      </c>
      <c r="L1421" s="78">
        <f>Karya!J$7</f>
        <v>0</v>
      </c>
      <c r="M1421" s="78">
        <f>Karya!K$7</f>
        <v>100</v>
      </c>
      <c r="N1421" s="363"/>
      <c r="O1421" s="364"/>
      <c r="P1421" s="364"/>
      <c r="Q1421" s="365"/>
      <c r="R1421" s="82">
        <f t="shared" si="50"/>
        <v>100</v>
      </c>
      <c r="S1421" s="83"/>
      <c r="V1421" s="68"/>
      <c r="W1421" s="68"/>
      <c r="X1421" s="68"/>
      <c r="Y1421" s="68"/>
    </row>
    <row r="1422" spans="2:25" ht="27.9" customHeight="1" thickBot="1">
      <c r="B1422" s="360"/>
      <c r="C1422" s="362"/>
      <c r="D1422" s="40" t="s">
        <v>64</v>
      </c>
      <c r="E1422" s="81"/>
      <c r="F1422" s="50">
        <f>VLOOKUP(S1403,Karya!$B$8:$Q$77,3,0)</f>
        <v>0</v>
      </c>
      <c r="G1422" s="50">
        <f>VLOOKUP(S1403,Karya!$B$8:$Q$77,4,0)</f>
        <v>0</v>
      </c>
      <c r="H1422" s="50">
        <f>VLOOKUP(S1403,Karya!$B$8:$Q$77,5,0)</f>
        <v>0</v>
      </c>
      <c r="I1422" s="50">
        <f>VLOOKUP(S1403,Karya!$B$8:$Q$77,6,0)</f>
        <v>0</v>
      </c>
      <c r="J1422" s="50">
        <f>VLOOKUP(S1403,Karya!$B$8:$Q$77,7,0)</f>
        <v>0</v>
      </c>
      <c r="K1422" s="50">
        <f>VLOOKUP(S1403,Karya!$B$8:$Q$77,8,0)</f>
        <v>0</v>
      </c>
      <c r="L1422" s="50">
        <f>VLOOKUP(S1403,Karya!$B$8:$Q$77,9,0)</f>
        <v>0</v>
      </c>
      <c r="M1422" s="50">
        <f>VLOOKUP(S1403,Karya!$B$8:$Q$77,10,0)</f>
        <v>0</v>
      </c>
      <c r="N1422" s="366"/>
      <c r="O1422" s="367"/>
      <c r="P1422" s="367"/>
      <c r="Q1422" s="368"/>
      <c r="R1422" s="84">
        <f t="shared" si="50"/>
        <v>0</v>
      </c>
      <c r="S1422" s="85" t="str">
        <f>IF(R1422&gt;=91,"अ१",IF(R1422&gt;=81,"अ२",IF(R1422&gt;=71,"ब१",IF(R1422&gt;=61,"ब२",IF(R1422&gt;=51,"क१",IF(R1422&gt;=41,"क२",IF(R1422&gt;=33,"ड",IF(R1422&gt;=21,"ई१",IF(R1422&gt;=1,"ई२","")))))))))</f>
        <v/>
      </c>
      <c r="V1422" s="68"/>
      <c r="W1422" s="68"/>
      <c r="X1422" s="68"/>
      <c r="Y1422" s="68"/>
    </row>
    <row r="1423" spans="2:25" ht="27.9" customHeight="1">
      <c r="B1423" s="359">
        <v>9</v>
      </c>
      <c r="C1423" s="361" t="s">
        <v>10</v>
      </c>
      <c r="D1423" s="39" t="s">
        <v>63</v>
      </c>
      <c r="E1423" s="80"/>
      <c r="F1423" s="78">
        <f>Shashi!D$7</f>
        <v>20</v>
      </c>
      <c r="G1423" s="78">
        <f>Shashi!E$7</f>
        <v>40</v>
      </c>
      <c r="H1423" s="78">
        <f>Shashi!F$7</f>
        <v>20</v>
      </c>
      <c r="I1423" s="78">
        <f>Shashi!G$7</f>
        <v>0</v>
      </c>
      <c r="J1423" s="78">
        <f>Shashi!H$7</f>
        <v>0</v>
      </c>
      <c r="K1423" s="78">
        <f>Shashi!I$7</f>
        <v>20</v>
      </c>
      <c r="L1423" s="78">
        <f>Shashi!J$7</f>
        <v>0</v>
      </c>
      <c r="M1423" s="78">
        <f>Shashi!K$7</f>
        <v>100</v>
      </c>
      <c r="N1423" s="363"/>
      <c r="O1423" s="364"/>
      <c r="P1423" s="364"/>
      <c r="Q1423" s="365"/>
      <c r="R1423" s="82">
        <f t="shared" si="50"/>
        <v>100</v>
      </c>
      <c r="S1423" s="83"/>
      <c r="V1423" s="68"/>
      <c r="W1423" s="68"/>
      <c r="X1423" s="68"/>
      <c r="Y1423" s="68"/>
    </row>
    <row r="1424" spans="2:25" ht="27.9" customHeight="1" thickBot="1">
      <c r="B1424" s="360"/>
      <c r="C1424" s="362"/>
      <c r="D1424" s="40" t="s">
        <v>64</v>
      </c>
      <c r="E1424" s="81"/>
      <c r="F1424" s="50">
        <f>VLOOKUP(S1403,Shashi!$B$8:$Q$77,3,0)</f>
        <v>0</v>
      </c>
      <c r="G1424" s="50">
        <f>VLOOKUP(S1403,Shashi!$B$8:$Q$77,4,0)</f>
        <v>0</v>
      </c>
      <c r="H1424" s="50">
        <f>VLOOKUP(S1403,Shashi!$B$8:$Q$77,5,0)</f>
        <v>0</v>
      </c>
      <c r="I1424" s="50">
        <f>VLOOKUP(S1403,Shashi!$B$8:$Q$77,6,0)</f>
        <v>0</v>
      </c>
      <c r="J1424" s="50">
        <f>VLOOKUP(S1403,Shashi!$B$8:$Q$77,7,0)</f>
        <v>0</v>
      </c>
      <c r="K1424" s="50">
        <f>VLOOKUP(S1403,Shashi!$B$8:$Q$77,8,0)</f>
        <v>0</v>
      </c>
      <c r="L1424" s="50">
        <f>VLOOKUP(S1403,Shashi!$B$8:$Q$77,9,0)</f>
        <v>0</v>
      </c>
      <c r="M1424" s="50">
        <f>VLOOKUP(S1403,Shashi!$B$8:$Q$77,10,0)</f>
        <v>0</v>
      </c>
      <c r="N1424" s="366"/>
      <c r="O1424" s="367"/>
      <c r="P1424" s="367"/>
      <c r="Q1424" s="368"/>
      <c r="R1424" s="84">
        <f t="shared" si="50"/>
        <v>0</v>
      </c>
      <c r="S1424" s="85" t="str">
        <f>IF(R1424&gt;=91,"अ१",IF(R1424&gt;=81,"अ२",IF(R1424&gt;=71,"ब१",IF(R1424&gt;=61,"ब२",IF(R1424&gt;=51,"क१",IF(R1424&gt;=41,"क२",IF(R1424&gt;=33,"ड",IF(R1424&gt;=21,"ई१",IF(R1424&gt;=1,"ई२","")))))))))</f>
        <v/>
      </c>
      <c r="V1424" s="68"/>
      <c r="W1424" s="68"/>
      <c r="X1424" s="68"/>
      <c r="Y1424" s="68"/>
    </row>
    <row r="1425" spans="2:25" ht="27.9" customHeight="1" thickBot="1">
      <c r="B1425" s="369"/>
      <c r="C1425" s="370"/>
      <c r="D1425" s="370"/>
      <c r="E1425" s="370"/>
      <c r="F1425" s="370"/>
      <c r="G1425" s="370"/>
      <c r="H1425" s="370"/>
      <c r="I1425" s="370"/>
      <c r="J1425" s="370"/>
      <c r="K1425" s="370"/>
      <c r="L1425" s="370"/>
      <c r="M1425" s="370"/>
      <c r="N1425" s="370"/>
      <c r="O1425" s="370"/>
      <c r="P1425" s="370"/>
      <c r="Q1425" s="370"/>
      <c r="R1425" s="370"/>
      <c r="S1425" s="371"/>
      <c r="V1425" s="68"/>
      <c r="W1425" s="68"/>
      <c r="X1425" s="68"/>
      <c r="Y1425" s="68"/>
    </row>
    <row r="1426" spans="2:25" ht="27.9" customHeight="1">
      <c r="B1426" s="41"/>
      <c r="C1426" s="42"/>
      <c r="D1426" s="43"/>
      <c r="N1426" s="45"/>
      <c r="O1426" s="45"/>
      <c r="P1426" s="45"/>
      <c r="Q1426" s="45"/>
      <c r="S1426" s="46"/>
      <c r="V1426" s="68"/>
      <c r="W1426" s="68"/>
      <c r="X1426" s="68"/>
      <c r="Y1426" s="68"/>
    </row>
    <row r="1427" spans="2:25" ht="27.9" customHeight="1">
      <c r="B1427" s="372" t="s">
        <v>66</v>
      </c>
      <c r="C1427" s="373"/>
      <c r="D1427" s="373"/>
      <c r="E1427" s="373"/>
      <c r="F1427" s="373"/>
      <c r="G1427" s="374" t="s">
        <v>67</v>
      </c>
      <c r="H1427" s="374"/>
      <c r="I1427" s="374"/>
      <c r="J1427" s="374"/>
      <c r="K1427" s="374"/>
      <c r="L1427" s="374"/>
      <c r="M1427" s="374"/>
      <c r="N1427" s="375" t="s">
        <v>68</v>
      </c>
      <c r="O1427" s="375"/>
      <c r="P1427" s="375"/>
      <c r="Q1427" s="375"/>
      <c r="R1427" s="375"/>
      <c r="S1427" s="376"/>
    </row>
    <row r="1428" spans="2:25" ht="27.9" customHeight="1" thickBot="1">
      <c r="B1428" s="377" t="str">
        <f>students!$G$4</f>
        <v xml:space="preserve">श्री. सागर दत्तात्रय शिंदे </v>
      </c>
      <c r="C1428" s="378"/>
      <c r="D1428" s="378"/>
      <c r="E1428" s="378"/>
      <c r="F1428" s="378"/>
      <c r="G1428" s="379"/>
      <c r="H1428" s="379"/>
      <c r="I1428" s="379"/>
      <c r="J1428" s="379"/>
      <c r="K1428" s="379"/>
      <c r="L1428" s="379"/>
      <c r="M1428" s="379"/>
      <c r="N1428" s="380"/>
      <c r="O1428" s="380"/>
      <c r="P1428" s="380"/>
      <c r="Q1428" s="380"/>
      <c r="R1428" s="380"/>
      <c r="S1428" s="381"/>
    </row>
    <row r="1429" spans="2:25" ht="26.25" customHeight="1">
      <c r="B1429" s="402" t="s">
        <v>718</v>
      </c>
      <c r="C1429" s="402"/>
      <c r="D1429" s="402"/>
      <c r="E1429" s="402"/>
      <c r="F1429" s="402"/>
      <c r="G1429" s="402"/>
      <c r="H1429" s="402"/>
      <c r="I1429" s="402"/>
      <c r="J1429" s="402"/>
      <c r="K1429" s="402"/>
      <c r="L1429" s="402"/>
      <c r="M1429" s="402"/>
      <c r="N1429" s="402"/>
      <c r="O1429" s="402"/>
      <c r="P1429" s="402"/>
      <c r="Q1429" s="402"/>
      <c r="R1429" s="402"/>
      <c r="S1429" s="402"/>
    </row>
    <row r="1430" spans="2:25" ht="24.75" customHeight="1" thickBot="1">
      <c r="B1430" s="403" t="s">
        <v>52</v>
      </c>
      <c r="C1430" s="403"/>
      <c r="D1430" s="403"/>
      <c r="E1430" s="404">
        <f>VLOOKUP(S1431,students!$B$8:$D$77,3,0)</f>
        <v>0</v>
      </c>
      <c r="F1430" s="405"/>
      <c r="G1430" s="405"/>
      <c r="H1430" s="405"/>
      <c r="I1430" s="405"/>
      <c r="J1430" s="405"/>
      <c r="K1430" s="405"/>
      <c r="L1430" s="405"/>
      <c r="M1430" s="405"/>
      <c r="N1430" s="405"/>
      <c r="O1430" s="405"/>
      <c r="P1430" s="406" t="s">
        <v>28</v>
      </c>
      <c r="Q1430" s="406"/>
      <c r="R1430" s="406" t="str">
        <f>students!$M$2</f>
        <v>पहिली</v>
      </c>
      <c r="S1430" s="406"/>
    </row>
    <row r="1431" spans="2:25" ht="19.5" customHeight="1" thickBot="1">
      <c r="B1431" s="407"/>
      <c r="C1431" s="407"/>
      <c r="D1431" s="408"/>
      <c r="E1431" s="408"/>
      <c r="F1431" s="47"/>
      <c r="G1431" s="47"/>
      <c r="H1431" s="409" t="s">
        <v>33</v>
      </c>
      <c r="I1431" s="409"/>
      <c r="J1431" s="409"/>
      <c r="K1431" s="409"/>
      <c r="L1431" s="409"/>
      <c r="M1431" s="405">
        <f>[3]students!Y1430</f>
        <v>0</v>
      </c>
      <c r="N1431" s="405"/>
      <c r="O1431" s="405"/>
      <c r="P1431" s="406" t="s">
        <v>53</v>
      </c>
      <c r="Q1431" s="406"/>
      <c r="R1431" s="406"/>
      <c r="S1431" s="77">
        <v>52</v>
      </c>
    </row>
    <row r="1432" spans="2:25" ht="21" customHeight="1">
      <c r="B1432" s="382" t="s">
        <v>37</v>
      </c>
      <c r="C1432" s="361" t="s">
        <v>54</v>
      </c>
      <c r="D1432" s="361"/>
      <c r="E1432" s="385" t="s">
        <v>55</v>
      </c>
      <c r="F1432" s="386"/>
      <c r="G1432" s="386"/>
      <c r="H1432" s="386"/>
      <c r="I1432" s="386"/>
      <c r="J1432" s="386"/>
      <c r="K1432" s="386"/>
      <c r="L1432" s="386"/>
      <c r="M1432" s="387"/>
      <c r="N1432" s="388" t="s">
        <v>56</v>
      </c>
      <c r="O1432" s="389"/>
      <c r="P1432" s="389"/>
      <c r="Q1432" s="390"/>
      <c r="R1432" s="394" t="s">
        <v>69</v>
      </c>
      <c r="S1432" s="397" t="s">
        <v>57</v>
      </c>
    </row>
    <row r="1433" spans="2:25" s="1" customFormat="1" ht="73.5" customHeight="1">
      <c r="B1433" s="383"/>
      <c r="C1433" s="384"/>
      <c r="D1433" s="384"/>
      <c r="E1433" s="48" t="s">
        <v>58</v>
      </c>
      <c r="F1433" s="48" t="s">
        <v>15</v>
      </c>
      <c r="G1433" s="48" t="s">
        <v>59</v>
      </c>
      <c r="H1433" s="48" t="s">
        <v>17</v>
      </c>
      <c r="I1433" s="48" t="s">
        <v>18</v>
      </c>
      <c r="J1433" s="48" t="s">
        <v>19</v>
      </c>
      <c r="K1433" s="48" t="s">
        <v>20</v>
      </c>
      <c r="L1433" s="48" t="s">
        <v>21</v>
      </c>
      <c r="M1433" s="49"/>
      <c r="N1433" s="391"/>
      <c r="O1433" s="392"/>
      <c r="P1433" s="392"/>
      <c r="Q1433" s="393"/>
      <c r="R1433" s="395"/>
      <c r="S1433" s="398"/>
      <c r="V1433" s="68"/>
      <c r="W1433" s="68"/>
      <c r="X1433" s="68"/>
      <c r="Y1433" s="68"/>
    </row>
    <row r="1434" spans="2:25" ht="27.9" customHeight="1" thickBot="1">
      <c r="B1434" s="5"/>
      <c r="C1434" s="400" t="s">
        <v>60</v>
      </c>
      <c r="D1434" s="401"/>
      <c r="E1434" s="51">
        <v>1</v>
      </c>
      <c r="F1434" s="51">
        <v>2</v>
      </c>
      <c r="G1434" s="51">
        <v>3</v>
      </c>
      <c r="H1434" s="51">
        <v>4</v>
      </c>
      <c r="I1434" s="51">
        <v>5</v>
      </c>
      <c r="J1434" s="51">
        <v>6</v>
      </c>
      <c r="K1434" s="51">
        <v>7</v>
      </c>
      <c r="L1434" s="51">
        <v>8</v>
      </c>
      <c r="M1434" s="50" t="s">
        <v>22</v>
      </c>
      <c r="N1434" s="50" t="s">
        <v>23</v>
      </c>
      <c r="O1434" s="50" t="s">
        <v>61</v>
      </c>
      <c r="P1434" s="50" t="s">
        <v>25</v>
      </c>
      <c r="Q1434" s="50" t="s">
        <v>62</v>
      </c>
      <c r="R1434" s="396"/>
      <c r="S1434" s="399"/>
      <c r="V1434" s="68"/>
      <c r="W1434" s="68"/>
      <c r="X1434" s="68"/>
      <c r="Y1434" s="68"/>
    </row>
    <row r="1435" spans="2:25" ht="27.9" customHeight="1">
      <c r="B1435" s="359">
        <v>1</v>
      </c>
      <c r="C1435" s="361" t="s">
        <v>2</v>
      </c>
      <c r="D1435" s="39" t="s">
        <v>63</v>
      </c>
      <c r="E1435" s="80"/>
      <c r="F1435" s="78">
        <f>Marathi!D$7</f>
        <v>15</v>
      </c>
      <c r="G1435" s="78">
        <f>Marathi!E$7</f>
        <v>15</v>
      </c>
      <c r="H1435" s="78">
        <f>Marathi!F$7</f>
        <v>15</v>
      </c>
      <c r="I1435" s="78">
        <f>Marathi!G$7</f>
        <v>0</v>
      </c>
      <c r="J1435" s="78">
        <f>Marathi!H$7</f>
        <v>15</v>
      </c>
      <c r="K1435" s="78">
        <f>Marathi!I$7</f>
        <v>10</v>
      </c>
      <c r="L1435" s="78">
        <f>Marathi!J$7</f>
        <v>0</v>
      </c>
      <c r="M1435" s="78">
        <f>Marathi!K$7</f>
        <v>70</v>
      </c>
      <c r="N1435" s="78">
        <f>Marathi!L$7</f>
        <v>5</v>
      </c>
      <c r="O1435" s="78">
        <f>Marathi!M$7</f>
        <v>5</v>
      </c>
      <c r="P1435" s="78">
        <f>Marathi!N$7</f>
        <v>20</v>
      </c>
      <c r="Q1435" s="78">
        <f>Marathi!O$7</f>
        <v>30</v>
      </c>
      <c r="R1435" s="78">
        <f>Marathi!P$7</f>
        <v>100</v>
      </c>
      <c r="S1435" s="78">
        <f>Marathi!Q$7</f>
        <v>0</v>
      </c>
      <c r="V1435" s="68"/>
      <c r="W1435" s="68"/>
      <c r="X1435" s="68"/>
      <c r="Y1435" s="68"/>
    </row>
    <row r="1436" spans="2:25" ht="27.9" customHeight="1" thickBot="1">
      <c r="B1436" s="360"/>
      <c r="C1436" s="362"/>
      <c r="D1436" s="40" t="s">
        <v>64</v>
      </c>
      <c r="E1436" s="81"/>
      <c r="F1436" s="50">
        <f>VLOOKUP(S1431,Marathi!$B$8:$Q$77,3,0)</f>
        <v>0</v>
      </c>
      <c r="G1436" s="50">
        <f>VLOOKUP(S1431,Marathi!$B$8:$Q$77,4,0)</f>
        <v>0</v>
      </c>
      <c r="H1436" s="50">
        <f>VLOOKUP(S1431,Marathi!$B$8:$Q$77,5,0)</f>
        <v>0</v>
      </c>
      <c r="I1436" s="50">
        <f>VLOOKUP(S1431,Marathi!$B$8:$Q$77,6,0)</f>
        <v>0</v>
      </c>
      <c r="J1436" s="50">
        <f>VLOOKUP(S1431,Marathi!$B$8:$Q$77,7,0)</f>
        <v>0</v>
      </c>
      <c r="K1436" s="50">
        <f>VLOOKUP(S1431,Marathi!$B$8:$Q$77,8,0)</f>
        <v>0</v>
      </c>
      <c r="L1436" s="50">
        <f>VLOOKUP(S1431,Marathi!$B$8:$Q$77,9,0)</f>
        <v>0</v>
      </c>
      <c r="M1436" s="50">
        <f>VLOOKUP(S1431,Marathi!$B$8:$Q$77,10,0)</f>
        <v>0</v>
      </c>
      <c r="N1436" s="50">
        <f>VLOOKUP(S1431,Marathi!$B$8:$Q$77,11,0)</f>
        <v>0</v>
      </c>
      <c r="O1436" s="50">
        <f>VLOOKUP(S1431,Marathi!$B$8:$Q$77,12,0)</f>
        <v>0</v>
      </c>
      <c r="P1436" s="50">
        <f>VLOOKUP(S1431,Marathi!$B$8:$Q$77,13,0)</f>
        <v>0</v>
      </c>
      <c r="Q1436" s="50">
        <f>VLOOKUP(S1431,Marathi!$B$8:$Q$77,14,0)</f>
        <v>0</v>
      </c>
      <c r="R1436" s="79">
        <f>VLOOKUP(S1431,Marathi!$B$8:$Q$77,15,0)</f>
        <v>0</v>
      </c>
      <c r="S1436" s="79">
        <f>VLOOKUP(S1431,Marathi!$B$8:$Q$77,16,0)</f>
        <v>0</v>
      </c>
      <c r="V1436" s="68"/>
      <c r="W1436" s="68"/>
      <c r="X1436" s="68"/>
      <c r="Y1436" s="68"/>
    </row>
    <row r="1437" spans="2:25" ht="27.9" customHeight="1">
      <c r="B1437" s="359">
        <v>2</v>
      </c>
      <c r="C1437" s="361" t="s">
        <v>3</v>
      </c>
      <c r="D1437" s="39" t="s">
        <v>63</v>
      </c>
      <c r="E1437" s="80"/>
      <c r="F1437" s="78">
        <f>Hindi!D$7</f>
        <v>15</v>
      </c>
      <c r="G1437" s="78">
        <f>Hindi!E$7</f>
        <v>15</v>
      </c>
      <c r="H1437" s="78">
        <f>Hindi!F$7</f>
        <v>15</v>
      </c>
      <c r="I1437" s="78">
        <f>Hindi!G$7</f>
        <v>0</v>
      </c>
      <c r="J1437" s="78">
        <f>Hindi!H$7</f>
        <v>15</v>
      </c>
      <c r="K1437" s="78">
        <f>Hindi!I$7</f>
        <v>10</v>
      </c>
      <c r="L1437" s="78">
        <f>Hindi!J$7</f>
        <v>0</v>
      </c>
      <c r="M1437" s="78">
        <f>Hindi!K$7</f>
        <v>70</v>
      </c>
      <c r="N1437" s="78">
        <f>Hindi!L$7</f>
        <v>5</v>
      </c>
      <c r="O1437" s="78">
        <f>Hindi!M$7</f>
        <v>5</v>
      </c>
      <c r="P1437" s="78">
        <f>Hindi!N$7</f>
        <v>20</v>
      </c>
      <c r="Q1437" s="78">
        <f>Hindi!O$7</f>
        <v>30</v>
      </c>
      <c r="R1437" s="78">
        <f>Hindi!P$7</f>
        <v>100</v>
      </c>
      <c r="S1437" s="78">
        <f>Hindi!Q$7</f>
        <v>0</v>
      </c>
      <c r="V1437" s="68"/>
      <c r="W1437" s="68"/>
      <c r="X1437" s="68"/>
      <c r="Y1437" s="68"/>
    </row>
    <row r="1438" spans="2:25" ht="27.9" customHeight="1" thickBot="1">
      <c r="B1438" s="360"/>
      <c r="C1438" s="362"/>
      <c r="D1438" s="40" t="s">
        <v>64</v>
      </c>
      <c r="E1438" s="81"/>
      <c r="F1438" s="50">
        <f>VLOOKUP(S1431,Hindi!$B$8:$Q$77,3,0)</f>
        <v>0</v>
      </c>
      <c r="G1438" s="50">
        <f>VLOOKUP(S1431,Hindi!$B$8:$Q$77,4,0)</f>
        <v>0</v>
      </c>
      <c r="H1438" s="50">
        <f>VLOOKUP(S1431,Hindi!$B$8:$Q$77,5,0)</f>
        <v>0</v>
      </c>
      <c r="I1438" s="50">
        <f>VLOOKUP(S1431,Hindi!$B$8:$Q$77,6,0)</f>
        <v>0</v>
      </c>
      <c r="J1438" s="50">
        <f>VLOOKUP(S1431,Hindi!$B$8:$Q$77,7,0)</f>
        <v>0</v>
      </c>
      <c r="K1438" s="50">
        <f>VLOOKUP(S1431,Hindi!$B$8:$Q$77,8,0)</f>
        <v>0</v>
      </c>
      <c r="L1438" s="50">
        <f>VLOOKUP(S1431,Hindi!$B$8:$Q$77,9,0)</f>
        <v>0</v>
      </c>
      <c r="M1438" s="50">
        <f>VLOOKUP(S1431,Hindi!$B$8:$Q$77,10,0)</f>
        <v>0</v>
      </c>
      <c r="N1438" s="50">
        <f>VLOOKUP(S1431,Hindi!$B$8:$Q$77,11,0)</f>
        <v>0</v>
      </c>
      <c r="O1438" s="50">
        <f>VLOOKUP(S1431,Hindi!$B$8:$Q$77,12,0)</f>
        <v>0</v>
      </c>
      <c r="P1438" s="50">
        <f>VLOOKUP(S1431,Hindi!$B$8:$Q$77,13,0)</f>
        <v>0</v>
      </c>
      <c r="Q1438" s="50">
        <f>VLOOKUP(S1431,Hindi!$B$8:$Q$77,14,0)</f>
        <v>0</v>
      </c>
      <c r="R1438" s="79">
        <f>VLOOKUP(S1431,Hindi!$B$8:$Q$77,15,0)</f>
        <v>0</v>
      </c>
      <c r="S1438" s="50">
        <f>VLOOKUP(S1431,Hindi!$B$8:$Q$77,16,0)</f>
        <v>0</v>
      </c>
      <c r="V1438" s="68"/>
      <c r="W1438" s="68"/>
      <c r="X1438" s="68"/>
      <c r="Y1438" s="68"/>
    </row>
    <row r="1439" spans="2:25" ht="27.9" customHeight="1">
      <c r="B1439" s="359">
        <v>3</v>
      </c>
      <c r="C1439" s="361" t="s">
        <v>4</v>
      </c>
      <c r="D1439" s="39" t="s">
        <v>63</v>
      </c>
      <c r="E1439" s="80"/>
      <c r="F1439" s="78">
        <f>English!D$7</f>
        <v>15</v>
      </c>
      <c r="G1439" s="78">
        <f>English!E$7</f>
        <v>15</v>
      </c>
      <c r="H1439" s="78">
        <f>English!F$7</f>
        <v>15</v>
      </c>
      <c r="I1439" s="78">
        <f>English!G$7</f>
        <v>0</v>
      </c>
      <c r="J1439" s="78">
        <f>English!H$7</f>
        <v>15</v>
      </c>
      <c r="K1439" s="78">
        <f>English!I$7</f>
        <v>10</v>
      </c>
      <c r="L1439" s="78">
        <f>English!J$7</f>
        <v>0</v>
      </c>
      <c r="M1439" s="78">
        <f>English!K$7</f>
        <v>70</v>
      </c>
      <c r="N1439" s="78">
        <f>English!L$7</f>
        <v>5</v>
      </c>
      <c r="O1439" s="78">
        <f>English!M$7</f>
        <v>5</v>
      </c>
      <c r="P1439" s="78">
        <f>English!N$7</f>
        <v>20</v>
      </c>
      <c r="Q1439" s="78">
        <f>English!O$7</f>
        <v>30</v>
      </c>
      <c r="R1439" s="78">
        <f>English!P$7</f>
        <v>100</v>
      </c>
      <c r="S1439" s="78">
        <f>English!Q$7</f>
        <v>0</v>
      </c>
      <c r="V1439" s="68"/>
      <c r="W1439" s="68"/>
      <c r="X1439" s="68"/>
      <c r="Y1439" s="68"/>
    </row>
    <row r="1440" spans="2:25" ht="27.9" customHeight="1" thickBot="1">
      <c r="B1440" s="360"/>
      <c r="C1440" s="362"/>
      <c r="D1440" s="40" t="s">
        <v>64</v>
      </c>
      <c r="E1440" s="81"/>
      <c r="F1440" s="50">
        <f>VLOOKUP(S1431,English!$B$8:$Q$77,3,0)</f>
        <v>0</v>
      </c>
      <c r="G1440" s="50">
        <f>VLOOKUP(S1431,English!$B$8:$Q$77,4,0)</f>
        <v>0</v>
      </c>
      <c r="H1440" s="50">
        <f>VLOOKUP(S1431,English!$B$8:$Q$77,5,0)</f>
        <v>0</v>
      </c>
      <c r="I1440" s="50">
        <f>VLOOKUP(S1431,English!$B$8:$Q$77,6,0)</f>
        <v>0</v>
      </c>
      <c r="J1440" s="50">
        <f>VLOOKUP(S1431,English!$B$8:$Q$77,7,0)</f>
        <v>0</v>
      </c>
      <c r="K1440" s="50">
        <f>VLOOKUP(S1431,English!$B$8:$Q$77,8,0)</f>
        <v>0</v>
      </c>
      <c r="L1440" s="50">
        <f>VLOOKUP(S1431,English!$B$8:$Q$77,9,0)</f>
        <v>0</v>
      </c>
      <c r="M1440" s="50">
        <f>VLOOKUP(S1431,English!$B$8:$Q$77,10,0)</f>
        <v>0</v>
      </c>
      <c r="N1440" s="50">
        <f>VLOOKUP(S1431,English!$B$8:$Q$77,11,0)</f>
        <v>0</v>
      </c>
      <c r="O1440" s="50">
        <f>VLOOKUP(S1431,English!$B$8:$Q$77,12,0)</f>
        <v>0</v>
      </c>
      <c r="P1440" s="50">
        <f>VLOOKUP(S1431,English!$B$8:$Q$77,13,0)</f>
        <v>0</v>
      </c>
      <c r="Q1440" s="50">
        <f>VLOOKUP(S1431,English!$B$8:$Q$77,14,0)</f>
        <v>0</v>
      </c>
      <c r="R1440" s="79">
        <f>VLOOKUP(S1431,English!$B$8:$Q$77,15,0)</f>
        <v>0</v>
      </c>
      <c r="S1440" s="50">
        <f>VLOOKUP(S1431,English!$B$8:$Q$77,16,0)</f>
        <v>0</v>
      </c>
      <c r="V1440" s="68"/>
      <c r="W1440" s="68"/>
      <c r="X1440" s="68"/>
      <c r="Y1440" s="68"/>
    </row>
    <row r="1441" spans="2:25" ht="27.9" customHeight="1">
      <c r="B1441" s="359">
        <v>4</v>
      </c>
      <c r="C1441" s="361" t="s">
        <v>5</v>
      </c>
      <c r="D1441" s="39" t="s">
        <v>63</v>
      </c>
      <c r="E1441" s="80"/>
      <c r="F1441" s="78">
        <f>Maths!D$7</f>
        <v>15</v>
      </c>
      <c r="G1441" s="78">
        <f>Maths!E$7</f>
        <v>15</v>
      </c>
      <c r="H1441" s="78">
        <f>Maths!F$7</f>
        <v>15</v>
      </c>
      <c r="I1441" s="78">
        <f>Maths!G$7</f>
        <v>0</v>
      </c>
      <c r="J1441" s="78">
        <f>Maths!H$7</f>
        <v>15</v>
      </c>
      <c r="K1441" s="78">
        <f>Maths!I$7</f>
        <v>10</v>
      </c>
      <c r="L1441" s="78">
        <f>Maths!J$7</f>
        <v>0</v>
      </c>
      <c r="M1441" s="78">
        <f>Maths!K$7</f>
        <v>70</v>
      </c>
      <c r="N1441" s="78">
        <f>Maths!L$7</f>
        <v>5</v>
      </c>
      <c r="O1441" s="78">
        <f>Maths!M$7</f>
        <v>5</v>
      </c>
      <c r="P1441" s="78">
        <f>Maths!N$7</f>
        <v>20</v>
      </c>
      <c r="Q1441" s="78">
        <f>Maths!O$7</f>
        <v>30</v>
      </c>
      <c r="R1441" s="78">
        <f>Maths!P$7</f>
        <v>100</v>
      </c>
      <c r="S1441" s="78">
        <f>Maths!Q$7</f>
        <v>0</v>
      </c>
      <c r="V1441" s="68"/>
      <c r="W1441" s="68"/>
      <c r="X1441" s="68"/>
      <c r="Y1441" s="68"/>
    </row>
    <row r="1442" spans="2:25" ht="27.9" customHeight="1" thickBot="1">
      <c r="B1442" s="360"/>
      <c r="C1442" s="362"/>
      <c r="D1442" s="40" t="s">
        <v>64</v>
      </c>
      <c r="E1442" s="81"/>
      <c r="F1442" s="50">
        <f>VLOOKUP(S1431,Maths!$B$8:$Q$77,3,0)</f>
        <v>0</v>
      </c>
      <c r="G1442" s="50">
        <f>VLOOKUP(S1431,Maths!$B$8:$Q$77,4,0)</f>
        <v>0</v>
      </c>
      <c r="H1442" s="50">
        <f>VLOOKUP(S1431,Maths!$B$8:$Q$77,5,0)</f>
        <v>0</v>
      </c>
      <c r="I1442" s="50">
        <f>VLOOKUP(S1431,Maths!$B$8:$Q$77,6,0)</f>
        <v>0</v>
      </c>
      <c r="J1442" s="50">
        <f>VLOOKUP(S1431,Maths!$B$8:$Q$77,7,0)</f>
        <v>0</v>
      </c>
      <c r="K1442" s="50">
        <f>VLOOKUP(S1431,Maths!$B$8:$Q$77,8,0)</f>
        <v>0</v>
      </c>
      <c r="L1442" s="50">
        <f>VLOOKUP(S1431,Maths!$B$8:$Q$77,9,0)</f>
        <v>0</v>
      </c>
      <c r="M1442" s="50">
        <f>VLOOKUP(S1431,Maths!$B$8:$Q$77,10,0)</f>
        <v>0</v>
      </c>
      <c r="N1442" s="50">
        <f>VLOOKUP(S1431,Maths!$B$8:$Q$77,11,0)</f>
        <v>0</v>
      </c>
      <c r="O1442" s="50">
        <f>VLOOKUP(S1431,Maths!$B$8:$Q$77,12,0)</f>
        <v>0</v>
      </c>
      <c r="P1442" s="50">
        <f>VLOOKUP(S1431,Maths!$B$8:$Q$77,13,0)</f>
        <v>0</v>
      </c>
      <c r="Q1442" s="50">
        <f>VLOOKUP(S1431,Maths!$B$8:$Q$77,14,0)</f>
        <v>0</v>
      </c>
      <c r="R1442" s="79">
        <f>VLOOKUP(S1431,Maths!$B$8:$Q$77,15,0)</f>
        <v>0</v>
      </c>
      <c r="S1442" s="50">
        <f>VLOOKUP(S1431,Maths!$B$8:$Q$77,16,0)</f>
        <v>0</v>
      </c>
      <c r="V1442" s="68"/>
      <c r="W1442" s="68"/>
      <c r="X1442" s="68"/>
      <c r="Y1442" s="68"/>
    </row>
    <row r="1443" spans="2:25" ht="27.9" customHeight="1">
      <c r="B1443" s="359">
        <v>5</v>
      </c>
      <c r="C1443" s="361" t="s">
        <v>6</v>
      </c>
      <c r="D1443" s="39" t="s">
        <v>63</v>
      </c>
      <c r="E1443" s="80"/>
      <c r="F1443" s="78">
        <f>Sci!D$7</f>
        <v>15</v>
      </c>
      <c r="G1443" s="78">
        <f>Sci!E$7</f>
        <v>15</v>
      </c>
      <c r="H1443" s="78">
        <f>Sci!F$7</f>
        <v>15</v>
      </c>
      <c r="I1443" s="78">
        <f>Sci!G$7</f>
        <v>0</v>
      </c>
      <c r="J1443" s="78">
        <f>Sci!H$7</f>
        <v>15</v>
      </c>
      <c r="K1443" s="78">
        <f>Sci!I$7</f>
        <v>10</v>
      </c>
      <c r="L1443" s="78">
        <f>Sci!J$7</f>
        <v>0</v>
      </c>
      <c r="M1443" s="78">
        <f>Sci!K$7</f>
        <v>70</v>
      </c>
      <c r="N1443" s="78">
        <f>Sci!L$7</f>
        <v>5</v>
      </c>
      <c r="O1443" s="78">
        <f>Sci!M$7</f>
        <v>5</v>
      </c>
      <c r="P1443" s="78">
        <f>Sci!N$7</f>
        <v>20</v>
      </c>
      <c r="Q1443" s="78">
        <f>Sci!O$7</f>
        <v>30</v>
      </c>
      <c r="R1443" s="78">
        <f>Sci!P$7</f>
        <v>100</v>
      </c>
      <c r="S1443" s="78">
        <f>Sci!Q$7</f>
        <v>0</v>
      </c>
      <c r="V1443" s="68"/>
      <c r="W1443" s="68"/>
      <c r="X1443" s="68"/>
      <c r="Y1443" s="68"/>
    </row>
    <row r="1444" spans="2:25" ht="27.9" customHeight="1" thickBot="1">
      <c r="B1444" s="360"/>
      <c r="C1444" s="362"/>
      <c r="D1444" s="40" t="s">
        <v>64</v>
      </c>
      <c r="E1444" s="81"/>
      <c r="F1444" s="50">
        <f>VLOOKUP(S1431,Sci!$B$8:$Q$77,3,0)</f>
        <v>0</v>
      </c>
      <c r="G1444" s="50">
        <f>VLOOKUP(S1431,Sci!$B$8:$Q$77,4,0)</f>
        <v>0</v>
      </c>
      <c r="H1444" s="50">
        <f>VLOOKUP(S1431,Sci!$B$8:$Q$77,5,0)</f>
        <v>0</v>
      </c>
      <c r="I1444" s="50">
        <f>VLOOKUP(S1431,Sci!$B$8:$Q$77,6,0)</f>
        <v>0</v>
      </c>
      <c r="J1444" s="50">
        <f>VLOOKUP(S1431,Sci!$B$8:$Q$77,7,0)</f>
        <v>0</v>
      </c>
      <c r="K1444" s="50">
        <f>VLOOKUP(S1431,Sci!$B$8:$Q$77,8,0)</f>
        <v>0</v>
      </c>
      <c r="L1444" s="50">
        <f>VLOOKUP(S1431,Sci!$B$8:$Q$77,9,0)</f>
        <v>0</v>
      </c>
      <c r="M1444" s="50">
        <f>VLOOKUP(S1431,Sci!$B$8:$Q$77,10,0)</f>
        <v>0</v>
      </c>
      <c r="N1444" s="50">
        <f>VLOOKUP(S1431,Sci!$B$8:$Q$77,11,0)</f>
        <v>0</v>
      </c>
      <c r="O1444" s="50">
        <f>VLOOKUP(S1431,Sci!$B$8:$Q$77,12,0)</f>
        <v>0</v>
      </c>
      <c r="P1444" s="50">
        <f>VLOOKUP(S1431,Sci!$B$8:$Q$77,13,0)</f>
        <v>0</v>
      </c>
      <c r="Q1444" s="50">
        <f>VLOOKUP(S1431,Sci!$B$8:$Q$77,14,0)</f>
        <v>0</v>
      </c>
      <c r="R1444" s="79">
        <f>VLOOKUP(S1431,Sci!$B$8:$Q$77,15,0)</f>
        <v>0</v>
      </c>
      <c r="S1444" s="50">
        <f>VLOOKUP(S1431,Sci!$B$8:$Q$77,16,0)</f>
        <v>0</v>
      </c>
      <c r="V1444" s="68"/>
      <c r="W1444" s="68"/>
      <c r="X1444" s="68"/>
      <c r="Y1444" s="68"/>
    </row>
    <row r="1445" spans="2:25" ht="27.9" customHeight="1">
      <c r="B1445" s="359">
        <v>6</v>
      </c>
      <c r="C1445" s="361" t="s">
        <v>7</v>
      </c>
      <c r="D1445" s="39" t="s">
        <v>63</v>
      </c>
      <c r="E1445" s="80"/>
      <c r="F1445" s="78">
        <f>Sco!D$7</f>
        <v>15</v>
      </c>
      <c r="G1445" s="78">
        <f>Sco!E$7</f>
        <v>15</v>
      </c>
      <c r="H1445" s="78">
        <f>Sco!F$7</f>
        <v>15</v>
      </c>
      <c r="I1445" s="78">
        <f>Sco!G$7</f>
        <v>0</v>
      </c>
      <c r="J1445" s="78">
        <f>Sco!H$7</f>
        <v>15</v>
      </c>
      <c r="K1445" s="78">
        <f>Sco!I$7</f>
        <v>10</v>
      </c>
      <c r="L1445" s="78">
        <f>Sco!J$7</f>
        <v>0</v>
      </c>
      <c r="M1445" s="78">
        <f>Sco!K$7</f>
        <v>70</v>
      </c>
      <c r="N1445" s="78">
        <f>Sco!L$7</f>
        <v>5</v>
      </c>
      <c r="O1445" s="78">
        <f>Sco!M$7</f>
        <v>5</v>
      </c>
      <c r="P1445" s="78">
        <f>Sco!N$7</f>
        <v>20</v>
      </c>
      <c r="Q1445" s="78">
        <f>Sco!O$7</f>
        <v>30</v>
      </c>
      <c r="R1445" s="78">
        <f>Sco!P$7</f>
        <v>100</v>
      </c>
      <c r="S1445" s="78">
        <f>Sco!Q$7</f>
        <v>0</v>
      </c>
      <c r="V1445" s="68"/>
      <c r="W1445" s="68"/>
      <c r="X1445" s="68"/>
      <c r="Y1445" s="68"/>
    </row>
    <row r="1446" spans="2:25" ht="27.9" customHeight="1" thickBot="1">
      <c r="B1446" s="360"/>
      <c r="C1446" s="362"/>
      <c r="D1446" s="40" t="s">
        <v>64</v>
      </c>
      <c r="E1446" s="81"/>
      <c r="F1446" s="50">
        <f>VLOOKUP(S1431,Sco!$B$8:$Q$77,3,0)</f>
        <v>0</v>
      </c>
      <c r="G1446" s="50">
        <f>VLOOKUP(S1431,Sco!$B$8:$Q$77,4,0)</f>
        <v>0</v>
      </c>
      <c r="H1446" s="50">
        <f>VLOOKUP(S1431,Sco!$B$8:$Q$77,5,0)</f>
        <v>0</v>
      </c>
      <c r="I1446" s="50">
        <f>VLOOKUP(S1431,Sco!$B$8:$Q$77,6,0)</f>
        <v>0</v>
      </c>
      <c r="J1446" s="50">
        <f>VLOOKUP(S1431,Sco!$B$8:$Q$77,7,0)</f>
        <v>0</v>
      </c>
      <c r="K1446" s="50">
        <f>VLOOKUP(S1431,Sco!$B$8:$Q$77,8,0)</f>
        <v>0</v>
      </c>
      <c r="L1446" s="50">
        <f>VLOOKUP(S1431,Sco!$B$8:$Q$77,9,0)</f>
        <v>0</v>
      </c>
      <c r="M1446" s="50">
        <f>VLOOKUP(S1431,Sco!$B$8:$Q$77,10,0)</f>
        <v>0</v>
      </c>
      <c r="N1446" s="50">
        <f>VLOOKUP(S1431,Sco!$B$8:$Q$77,11,0)</f>
        <v>0</v>
      </c>
      <c r="O1446" s="50">
        <f>VLOOKUP(S1431,Sco!$B$8:$Q$77,12,0)</f>
        <v>0</v>
      </c>
      <c r="P1446" s="50">
        <f>VLOOKUP(S1431,Sco!$B$8:$Q$77,13,0)</f>
        <v>0</v>
      </c>
      <c r="Q1446" s="50">
        <f>VLOOKUP(S1431,Sco!$B$8:$Q$77,14,0)</f>
        <v>0</v>
      </c>
      <c r="R1446" s="79">
        <f>VLOOKUP(S1431,Sco!$B$8:$Q$77,15,0)</f>
        <v>0</v>
      </c>
      <c r="S1446" s="50">
        <f>VLOOKUP(S1431,Sco!$B$8:$Q$77,16,0)</f>
        <v>0</v>
      </c>
      <c r="V1446" s="68"/>
      <c r="W1446" s="68"/>
      <c r="X1446" s="68"/>
      <c r="Y1446" s="68"/>
    </row>
    <row r="1447" spans="2:25" ht="27.9" customHeight="1">
      <c r="B1447" s="359">
        <v>7</v>
      </c>
      <c r="C1447" s="361" t="s">
        <v>8</v>
      </c>
      <c r="D1447" s="39" t="s">
        <v>63</v>
      </c>
      <c r="E1447" s="80"/>
      <c r="F1447" s="78">
        <f>Kala!D$7</f>
        <v>20</v>
      </c>
      <c r="G1447" s="78">
        <f>Kala!E$7</f>
        <v>40</v>
      </c>
      <c r="H1447" s="78">
        <f>Kala!F$7</f>
        <v>20</v>
      </c>
      <c r="I1447" s="78">
        <f>Kala!G$7</f>
        <v>0</v>
      </c>
      <c r="J1447" s="78">
        <f>Kala!H$7</f>
        <v>0</v>
      </c>
      <c r="K1447" s="78">
        <f>Kala!I$7</f>
        <v>20</v>
      </c>
      <c r="L1447" s="78">
        <f>Kala!J$7</f>
        <v>0</v>
      </c>
      <c r="M1447" s="78">
        <f>Kala!K$7</f>
        <v>100</v>
      </c>
      <c r="N1447" s="363"/>
      <c r="O1447" s="364"/>
      <c r="P1447" s="364"/>
      <c r="Q1447" s="365"/>
      <c r="R1447" s="82">
        <f t="shared" ref="R1447:R1452" si="51">M1447</f>
        <v>100</v>
      </c>
      <c r="S1447" s="83"/>
      <c r="V1447" s="68"/>
      <c r="W1447" s="68"/>
      <c r="X1447" s="68"/>
      <c r="Y1447" s="68"/>
    </row>
    <row r="1448" spans="2:25" ht="27.9" customHeight="1" thickBot="1">
      <c r="B1448" s="360"/>
      <c r="C1448" s="362"/>
      <c r="D1448" s="40" t="s">
        <v>64</v>
      </c>
      <c r="E1448" s="81"/>
      <c r="F1448" s="50">
        <f>VLOOKUP(S1431,Kala!$B$8:$Q$77,3,0)</f>
        <v>0</v>
      </c>
      <c r="G1448" s="50">
        <f>VLOOKUP(S1431,Kala!$B$8:$Q$77,4,0)</f>
        <v>0</v>
      </c>
      <c r="H1448" s="50">
        <f>VLOOKUP(S1431,Kala!$B$8:$Q$77,5,0)</f>
        <v>0</v>
      </c>
      <c r="I1448" s="50">
        <f>VLOOKUP(S1431,Kala!$B$8:$Q$77,6,0)</f>
        <v>0</v>
      </c>
      <c r="J1448" s="50">
        <f>VLOOKUP(S1431,Kala!$B$8:$Q$77,7,0)</f>
        <v>0</v>
      </c>
      <c r="K1448" s="50">
        <f>VLOOKUP(S1431,Kala!$B$8:$Q$77,8,0)</f>
        <v>0</v>
      </c>
      <c r="L1448" s="50">
        <f>VLOOKUP(S1431,Kala!$B$8:$Q$77,9,0)</f>
        <v>0</v>
      </c>
      <c r="M1448" s="50">
        <f>VLOOKUP(S1431,Kala!$B$8:$Q$77,10,0)</f>
        <v>0</v>
      </c>
      <c r="N1448" s="366"/>
      <c r="O1448" s="367"/>
      <c r="P1448" s="367"/>
      <c r="Q1448" s="368"/>
      <c r="R1448" s="84">
        <f t="shared" si="51"/>
        <v>0</v>
      </c>
      <c r="S1448" s="85" t="str">
        <f>IF(R1448&gt;=91,"अ१",IF(R1448&gt;=81,"अ२",IF(R1448&gt;=71,"ब१",IF(R1448&gt;=61,"ब२",IF(R1448&gt;=51,"क१",IF(R1448&gt;=41,"क२",IF(R1448&gt;=33,"ड",IF(R1448&gt;=21,"ई१",IF(R1448&gt;=1,"ई२","")))))))))</f>
        <v/>
      </c>
      <c r="V1448" s="68"/>
      <c r="W1448" s="68"/>
      <c r="X1448" s="68"/>
      <c r="Y1448" s="68"/>
    </row>
    <row r="1449" spans="2:25" ht="27.9" customHeight="1">
      <c r="B1449" s="359">
        <v>8</v>
      </c>
      <c r="C1449" s="361" t="s">
        <v>9</v>
      </c>
      <c r="D1449" s="39" t="s">
        <v>63</v>
      </c>
      <c r="E1449" s="80"/>
      <c r="F1449" s="78">
        <f>Karya!D$7</f>
        <v>20</v>
      </c>
      <c r="G1449" s="78">
        <f>Karya!E$7</f>
        <v>40</v>
      </c>
      <c r="H1449" s="78">
        <f>Karya!F$7</f>
        <v>20</v>
      </c>
      <c r="I1449" s="78">
        <f>Karya!G$7</f>
        <v>0</v>
      </c>
      <c r="J1449" s="78">
        <f>Karya!H$7</f>
        <v>0</v>
      </c>
      <c r="K1449" s="78">
        <f>Karya!I$7</f>
        <v>20</v>
      </c>
      <c r="L1449" s="78">
        <f>Karya!J$7</f>
        <v>0</v>
      </c>
      <c r="M1449" s="78">
        <f>Karya!K$7</f>
        <v>100</v>
      </c>
      <c r="N1449" s="363"/>
      <c r="O1449" s="364"/>
      <c r="P1449" s="364"/>
      <c r="Q1449" s="365"/>
      <c r="R1449" s="82">
        <f t="shared" si="51"/>
        <v>100</v>
      </c>
      <c r="S1449" s="83"/>
      <c r="V1449" s="68"/>
      <c r="W1449" s="68"/>
      <c r="X1449" s="68"/>
      <c r="Y1449" s="68"/>
    </row>
    <row r="1450" spans="2:25" ht="27.9" customHeight="1" thickBot="1">
      <c r="B1450" s="360"/>
      <c r="C1450" s="362"/>
      <c r="D1450" s="40" t="s">
        <v>64</v>
      </c>
      <c r="E1450" s="81"/>
      <c r="F1450" s="50">
        <f>VLOOKUP(S1431,Karya!$B$8:$Q$77,3,0)</f>
        <v>0</v>
      </c>
      <c r="G1450" s="50">
        <f>VLOOKUP(S1431,Karya!$B$8:$Q$77,4,0)</f>
        <v>0</v>
      </c>
      <c r="H1450" s="50">
        <f>VLOOKUP(S1431,Karya!$B$8:$Q$77,5,0)</f>
        <v>0</v>
      </c>
      <c r="I1450" s="50">
        <f>VLOOKUP(S1431,Karya!$B$8:$Q$77,6,0)</f>
        <v>0</v>
      </c>
      <c r="J1450" s="50">
        <f>VLOOKUP(S1431,Karya!$B$8:$Q$77,7,0)</f>
        <v>0</v>
      </c>
      <c r="K1450" s="50">
        <f>VLOOKUP(S1431,Karya!$B$8:$Q$77,8,0)</f>
        <v>0</v>
      </c>
      <c r="L1450" s="50">
        <f>VLOOKUP(S1431,Karya!$B$8:$Q$77,9,0)</f>
        <v>0</v>
      </c>
      <c r="M1450" s="50">
        <f>VLOOKUP(S1431,Karya!$B$8:$Q$77,10,0)</f>
        <v>0</v>
      </c>
      <c r="N1450" s="366"/>
      <c r="O1450" s="367"/>
      <c r="P1450" s="367"/>
      <c r="Q1450" s="368"/>
      <c r="R1450" s="84">
        <f t="shared" si="51"/>
        <v>0</v>
      </c>
      <c r="S1450" s="85" t="str">
        <f>IF(R1450&gt;=91,"अ१",IF(R1450&gt;=81,"अ२",IF(R1450&gt;=71,"ब१",IF(R1450&gt;=61,"ब२",IF(R1450&gt;=51,"क१",IF(R1450&gt;=41,"क२",IF(R1450&gt;=33,"ड",IF(R1450&gt;=21,"ई१",IF(R1450&gt;=1,"ई२","")))))))))</f>
        <v/>
      </c>
      <c r="V1450" s="68"/>
      <c r="W1450" s="68"/>
      <c r="X1450" s="68"/>
      <c r="Y1450" s="68"/>
    </row>
    <row r="1451" spans="2:25" ht="27.9" customHeight="1">
      <c r="B1451" s="359">
        <v>9</v>
      </c>
      <c r="C1451" s="361" t="s">
        <v>10</v>
      </c>
      <c r="D1451" s="39" t="s">
        <v>63</v>
      </c>
      <c r="E1451" s="80"/>
      <c r="F1451" s="78">
        <f>Shashi!D$7</f>
        <v>20</v>
      </c>
      <c r="G1451" s="78">
        <f>Shashi!E$7</f>
        <v>40</v>
      </c>
      <c r="H1451" s="78">
        <f>Shashi!F$7</f>
        <v>20</v>
      </c>
      <c r="I1451" s="78">
        <f>Shashi!G$7</f>
        <v>0</v>
      </c>
      <c r="J1451" s="78">
        <f>Shashi!H$7</f>
        <v>0</v>
      </c>
      <c r="K1451" s="78">
        <f>Shashi!I$7</f>
        <v>20</v>
      </c>
      <c r="L1451" s="78">
        <f>Shashi!J$7</f>
        <v>0</v>
      </c>
      <c r="M1451" s="78">
        <f>Shashi!K$7</f>
        <v>100</v>
      </c>
      <c r="N1451" s="363"/>
      <c r="O1451" s="364"/>
      <c r="P1451" s="364"/>
      <c r="Q1451" s="365"/>
      <c r="R1451" s="82">
        <f t="shared" si="51"/>
        <v>100</v>
      </c>
      <c r="S1451" s="83"/>
      <c r="V1451" s="68"/>
      <c r="W1451" s="68"/>
      <c r="X1451" s="68"/>
      <c r="Y1451" s="68"/>
    </row>
    <row r="1452" spans="2:25" ht="27.9" customHeight="1" thickBot="1">
      <c r="B1452" s="360"/>
      <c r="C1452" s="362"/>
      <c r="D1452" s="40" t="s">
        <v>64</v>
      </c>
      <c r="E1452" s="81"/>
      <c r="F1452" s="50">
        <f>VLOOKUP(S1431,Shashi!$B$8:$Q$77,3,0)</f>
        <v>0</v>
      </c>
      <c r="G1452" s="50">
        <f>VLOOKUP(S1431,Shashi!$B$8:$Q$77,4,0)</f>
        <v>0</v>
      </c>
      <c r="H1452" s="50">
        <f>VLOOKUP(S1431,Shashi!$B$8:$Q$77,5,0)</f>
        <v>0</v>
      </c>
      <c r="I1452" s="50">
        <f>VLOOKUP(S1431,Shashi!$B$8:$Q$77,6,0)</f>
        <v>0</v>
      </c>
      <c r="J1452" s="50">
        <f>VLOOKUP(S1431,Shashi!$B$8:$Q$77,7,0)</f>
        <v>0</v>
      </c>
      <c r="K1452" s="50">
        <f>VLOOKUP(S1431,Shashi!$B$8:$Q$77,8,0)</f>
        <v>0</v>
      </c>
      <c r="L1452" s="50">
        <f>VLOOKUP(S1431,Shashi!$B$8:$Q$77,9,0)</f>
        <v>0</v>
      </c>
      <c r="M1452" s="50">
        <f>VLOOKUP(S1431,Shashi!$B$8:$Q$77,10,0)</f>
        <v>0</v>
      </c>
      <c r="N1452" s="366"/>
      <c r="O1452" s="367"/>
      <c r="P1452" s="367"/>
      <c r="Q1452" s="368"/>
      <c r="R1452" s="84">
        <f t="shared" si="51"/>
        <v>0</v>
      </c>
      <c r="S1452" s="85" t="str">
        <f>IF(R1452&gt;=91,"अ१",IF(R1452&gt;=81,"अ२",IF(R1452&gt;=71,"ब१",IF(R1452&gt;=61,"ब२",IF(R1452&gt;=51,"क१",IF(R1452&gt;=41,"क२",IF(R1452&gt;=33,"ड",IF(R1452&gt;=21,"ई१",IF(R1452&gt;=1,"ई२","")))))))))</f>
        <v/>
      </c>
      <c r="V1452" s="68"/>
      <c r="W1452" s="68"/>
      <c r="X1452" s="68"/>
      <c r="Y1452" s="68"/>
    </row>
    <row r="1453" spans="2:25" ht="27.9" customHeight="1" thickBot="1">
      <c r="B1453" s="369"/>
      <c r="C1453" s="370"/>
      <c r="D1453" s="370"/>
      <c r="E1453" s="370"/>
      <c r="F1453" s="370"/>
      <c r="G1453" s="370"/>
      <c r="H1453" s="370"/>
      <c r="I1453" s="370"/>
      <c r="J1453" s="370"/>
      <c r="K1453" s="370"/>
      <c r="L1453" s="370"/>
      <c r="M1453" s="370"/>
      <c r="N1453" s="370"/>
      <c r="O1453" s="370"/>
      <c r="P1453" s="370"/>
      <c r="Q1453" s="370"/>
      <c r="R1453" s="370"/>
      <c r="S1453" s="371"/>
      <c r="V1453" s="68"/>
      <c r="W1453" s="68"/>
      <c r="X1453" s="68"/>
      <c r="Y1453" s="68"/>
    </row>
    <row r="1454" spans="2:25" ht="27.9" customHeight="1">
      <c r="B1454" s="41"/>
      <c r="C1454" s="42"/>
      <c r="D1454" s="43"/>
      <c r="N1454" s="45"/>
      <c r="O1454" s="45"/>
      <c r="P1454" s="45"/>
      <c r="Q1454" s="45"/>
      <c r="S1454" s="46"/>
      <c r="V1454" s="68"/>
      <c r="W1454" s="68"/>
      <c r="X1454" s="68"/>
      <c r="Y1454" s="68"/>
    </row>
    <row r="1455" spans="2:25" ht="27.9" customHeight="1">
      <c r="B1455" s="372" t="s">
        <v>66</v>
      </c>
      <c r="C1455" s="373"/>
      <c r="D1455" s="373"/>
      <c r="E1455" s="373"/>
      <c r="F1455" s="373"/>
      <c r="G1455" s="374" t="s">
        <v>67</v>
      </c>
      <c r="H1455" s="374"/>
      <c r="I1455" s="374"/>
      <c r="J1455" s="374"/>
      <c r="K1455" s="374"/>
      <c r="L1455" s="374"/>
      <c r="M1455" s="374"/>
      <c r="N1455" s="375" t="s">
        <v>68</v>
      </c>
      <c r="O1455" s="375"/>
      <c r="P1455" s="375"/>
      <c r="Q1455" s="375"/>
      <c r="R1455" s="375"/>
      <c r="S1455" s="376"/>
      <c r="V1455" s="68"/>
      <c r="W1455" s="68"/>
      <c r="X1455" s="68"/>
      <c r="Y1455" s="68"/>
    </row>
    <row r="1456" spans="2:25" ht="27.9" customHeight="1" thickBot="1">
      <c r="B1456" s="377" t="str">
        <f>students!$G$4</f>
        <v xml:space="preserve">श्री. सागर दत्तात्रय शिंदे </v>
      </c>
      <c r="C1456" s="378"/>
      <c r="D1456" s="378"/>
      <c r="E1456" s="378"/>
      <c r="F1456" s="378"/>
      <c r="G1456" s="379"/>
      <c r="H1456" s="379"/>
      <c r="I1456" s="379"/>
      <c r="J1456" s="379"/>
      <c r="K1456" s="379"/>
      <c r="L1456" s="379"/>
      <c r="M1456" s="379"/>
      <c r="N1456" s="380"/>
      <c r="O1456" s="380"/>
      <c r="P1456" s="380"/>
      <c r="Q1456" s="380"/>
      <c r="R1456" s="380"/>
      <c r="S1456" s="381"/>
      <c r="V1456" s="68"/>
      <c r="W1456" s="68"/>
      <c r="X1456" s="68"/>
      <c r="Y1456" s="68"/>
    </row>
    <row r="1457" spans="2:25" ht="26.25" customHeight="1">
      <c r="B1457" s="402" t="s">
        <v>718</v>
      </c>
      <c r="C1457" s="402"/>
      <c r="D1457" s="402"/>
      <c r="E1457" s="402"/>
      <c r="F1457" s="402"/>
      <c r="G1457" s="402"/>
      <c r="H1457" s="402"/>
      <c r="I1457" s="402"/>
      <c r="J1457" s="402"/>
      <c r="K1457" s="402"/>
      <c r="L1457" s="402"/>
      <c r="M1457" s="402"/>
      <c r="N1457" s="402"/>
      <c r="O1457" s="402"/>
      <c r="P1457" s="402"/>
      <c r="Q1457" s="402"/>
      <c r="R1457" s="402"/>
      <c r="S1457" s="402"/>
      <c r="V1457" s="68"/>
      <c r="W1457" s="68"/>
      <c r="X1457" s="68"/>
      <c r="Y1457" s="68"/>
    </row>
    <row r="1458" spans="2:25" ht="24.75" customHeight="1" thickBot="1">
      <c r="B1458" s="403" t="s">
        <v>52</v>
      </c>
      <c r="C1458" s="403"/>
      <c r="D1458" s="403"/>
      <c r="E1458" s="404">
        <f>VLOOKUP(S1459,students!$B$8:$D$77,3,0)</f>
        <v>0</v>
      </c>
      <c r="F1458" s="405"/>
      <c r="G1458" s="405"/>
      <c r="H1458" s="405"/>
      <c r="I1458" s="405"/>
      <c r="J1458" s="405"/>
      <c r="K1458" s="405"/>
      <c r="L1458" s="405"/>
      <c r="M1458" s="405"/>
      <c r="N1458" s="405"/>
      <c r="O1458" s="405"/>
      <c r="P1458" s="406" t="s">
        <v>28</v>
      </c>
      <c r="Q1458" s="406"/>
      <c r="R1458" s="406" t="str">
        <f>students!$M$2</f>
        <v>पहिली</v>
      </c>
      <c r="S1458" s="406"/>
    </row>
    <row r="1459" spans="2:25" ht="19.5" customHeight="1" thickBot="1">
      <c r="B1459" s="407"/>
      <c r="C1459" s="407"/>
      <c r="D1459" s="408"/>
      <c r="E1459" s="408"/>
      <c r="F1459" s="47"/>
      <c r="G1459" s="47"/>
      <c r="H1459" s="409" t="s">
        <v>33</v>
      </c>
      <c r="I1459" s="409"/>
      <c r="J1459" s="409"/>
      <c r="K1459" s="409"/>
      <c r="L1459" s="409"/>
      <c r="M1459" s="405">
        <f>[3]students!Y1458</f>
        <v>0</v>
      </c>
      <c r="N1459" s="405"/>
      <c r="O1459" s="405"/>
      <c r="P1459" s="406" t="s">
        <v>53</v>
      </c>
      <c r="Q1459" s="406"/>
      <c r="R1459" s="406"/>
      <c r="S1459" s="77">
        <v>53</v>
      </c>
    </row>
    <row r="1460" spans="2:25" ht="21" customHeight="1">
      <c r="B1460" s="382" t="s">
        <v>37</v>
      </c>
      <c r="C1460" s="361" t="s">
        <v>54</v>
      </c>
      <c r="D1460" s="361"/>
      <c r="E1460" s="385" t="s">
        <v>55</v>
      </c>
      <c r="F1460" s="386"/>
      <c r="G1460" s="386"/>
      <c r="H1460" s="386"/>
      <c r="I1460" s="386"/>
      <c r="J1460" s="386"/>
      <c r="K1460" s="386"/>
      <c r="L1460" s="386"/>
      <c r="M1460" s="387"/>
      <c r="N1460" s="388" t="s">
        <v>56</v>
      </c>
      <c r="O1460" s="389"/>
      <c r="P1460" s="389"/>
      <c r="Q1460" s="390"/>
      <c r="R1460" s="394" t="s">
        <v>69</v>
      </c>
      <c r="S1460" s="397" t="s">
        <v>57</v>
      </c>
    </row>
    <row r="1461" spans="2:25" s="1" customFormat="1" ht="73.5" customHeight="1">
      <c r="B1461" s="383"/>
      <c r="C1461" s="384"/>
      <c r="D1461" s="384"/>
      <c r="E1461" s="48" t="s">
        <v>58</v>
      </c>
      <c r="F1461" s="48" t="s">
        <v>15</v>
      </c>
      <c r="G1461" s="48" t="s">
        <v>59</v>
      </c>
      <c r="H1461" s="48" t="s">
        <v>17</v>
      </c>
      <c r="I1461" s="48" t="s">
        <v>18</v>
      </c>
      <c r="J1461" s="48" t="s">
        <v>19</v>
      </c>
      <c r="K1461" s="48" t="s">
        <v>20</v>
      </c>
      <c r="L1461" s="48" t="s">
        <v>21</v>
      </c>
      <c r="M1461" s="49"/>
      <c r="N1461" s="391"/>
      <c r="O1461" s="392"/>
      <c r="P1461" s="392"/>
      <c r="Q1461" s="393"/>
      <c r="R1461" s="395"/>
      <c r="S1461" s="398"/>
      <c r="V1461" s="18"/>
      <c r="W1461" s="18"/>
      <c r="X1461" s="18"/>
      <c r="Y1461" s="18"/>
    </row>
    <row r="1462" spans="2:25" ht="27.9" customHeight="1" thickBot="1">
      <c r="B1462" s="5"/>
      <c r="C1462" s="400" t="s">
        <v>60</v>
      </c>
      <c r="D1462" s="401"/>
      <c r="E1462" s="51">
        <v>1</v>
      </c>
      <c r="F1462" s="51">
        <v>2</v>
      </c>
      <c r="G1462" s="51">
        <v>3</v>
      </c>
      <c r="H1462" s="51">
        <v>4</v>
      </c>
      <c r="I1462" s="51">
        <v>5</v>
      </c>
      <c r="J1462" s="51">
        <v>6</v>
      </c>
      <c r="K1462" s="51">
        <v>7</v>
      </c>
      <c r="L1462" s="51">
        <v>8</v>
      </c>
      <c r="M1462" s="50" t="s">
        <v>22</v>
      </c>
      <c r="N1462" s="50" t="s">
        <v>23</v>
      </c>
      <c r="O1462" s="50" t="s">
        <v>61</v>
      </c>
      <c r="P1462" s="50" t="s">
        <v>25</v>
      </c>
      <c r="Q1462" s="50" t="s">
        <v>62</v>
      </c>
      <c r="R1462" s="396"/>
      <c r="S1462" s="399"/>
    </row>
    <row r="1463" spans="2:25" ht="27.9" customHeight="1">
      <c r="B1463" s="359">
        <v>1</v>
      </c>
      <c r="C1463" s="361" t="s">
        <v>2</v>
      </c>
      <c r="D1463" s="39" t="s">
        <v>63</v>
      </c>
      <c r="E1463" s="80"/>
      <c r="F1463" s="78">
        <f>Marathi!D$7</f>
        <v>15</v>
      </c>
      <c r="G1463" s="78">
        <f>Marathi!E$7</f>
        <v>15</v>
      </c>
      <c r="H1463" s="78">
        <f>Marathi!F$7</f>
        <v>15</v>
      </c>
      <c r="I1463" s="78">
        <f>Marathi!G$7</f>
        <v>0</v>
      </c>
      <c r="J1463" s="78">
        <f>Marathi!H$7</f>
        <v>15</v>
      </c>
      <c r="K1463" s="78">
        <f>Marathi!I$7</f>
        <v>10</v>
      </c>
      <c r="L1463" s="78">
        <f>Marathi!J$7</f>
        <v>0</v>
      </c>
      <c r="M1463" s="78">
        <f>Marathi!K$7</f>
        <v>70</v>
      </c>
      <c r="N1463" s="78">
        <f>Marathi!L$7</f>
        <v>5</v>
      </c>
      <c r="O1463" s="78">
        <f>Marathi!M$7</f>
        <v>5</v>
      </c>
      <c r="P1463" s="78">
        <f>Marathi!N$7</f>
        <v>20</v>
      </c>
      <c r="Q1463" s="78">
        <f>Marathi!O$7</f>
        <v>30</v>
      </c>
      <c r="R1463" s="78">
        <f>Marathi!P$7</f>
        <v>100</v>
      </c>
      <c r="S1463" s="78">
        <f>Marathi!Q$7</f>
        <v>0</v>
      </c>
    </row>
    <row r="1464" spans="2:25" ht="27.9" customHeight="1" thickBot="1">
      <c r="B1464" s="360"/>
      <c r="C1464" s="362"/>
      <c r="D1464" s="40" t="s">
        <v>64</v>
      </c>
      <c r="E1464" s="81"/>
      <c r="F1464" s="50">
        <f>VLOOKUP(S1459,Marathi!$B$8:$Q$77,3,0)</f>
        <v>0</v>
      </c>
      <c r="G1464" s="50">
        <f>VLOOKUP(S1459,Marathi!$B$8:$Q$77,4,0)</f>
        <v>0</v>
      </c>
      <c r="H1464" s="50">
        <f>VLOOKUP(S1459,Marathi!$B$8:$Q$77,5,0)</f>
        <v>0</v>
      </c>
      <c r="I1464" s="50">
        <f>VLOOKUP(S1459,Marathi!$B$8:$Q$77,6,0)</f>
        <v>0</v>
      </c>
      <c r="J1464" s="50">
        <f>VLOOKUP(S1459,Marathi!$B$8:$Q$77,7,0)</f>
        <v>0</v>
      </c>
      <c r="K1464" s="50">
        <f>VLOOKUP(S1459,Marathi!$B$8:$Q$77,8,0)</f>
        <v>0</v>
      </c>
      <c r="L1464" s="50">
        <f>VLOOKUP(S1459,Marathi!$B$8:$Q$77,9,0)</f>
        <v>0</v>
      </c>
      <c r="M1464" s="50">
        <f>VLOOKUP(S1459,Marathi!$B$8:$Q$77,10,0)</f>
        <v>0</v>
      </c>
      <c r="N1464" s="50">
        <f>VLOOKUP(S1459,Marathi!$B$8:$Q$77,11,0)</f>
        <v>0</v>
      </c>
      <c r="O1464" s="50">
        <f>VLOOKUP(S1459,Marathi!$B$8:$Q$77,12,0)</f>
        <v>0</v>
      </c>
      <c r="P1464" s="50">
        <f>VLOOKUP(S1459,Marathi!$B$8:$Q$77,13,0)</f>
        <v>0</v>
      </c>
      <c r="Q1464" s="50">
        <f>VLOOKUP(S1459,Marathi!$B$8:$Q$77,14,0)</f>
        <v>0</v>
      </c>
      <c r="R1464" s="79">
        <f>VLOOKUP(S1459,Marathi!$B$8:$Q$77,15,0)</f>
        <v>0</v>
      </c>
      <c r="S1464" s="79">
        <f>VLOOKUP(S1459,Marathi!$B$8:$Q$77,16,0)</f>
        <v>0</v>
      </c>
      <c r="V1464" s="68"/>
      <c r="W1464" s="68"/>
      <c r="X1464" s="68"/>
      <c r="Y1464" s="68"/>
    </row>
    <row r="1465" spans="2:25" ht="27.9" customHeight="1">
      <c r="B1465" s="359">
        <v>2</v>
      </c>
      <c r="C1465" s="361" t="s">
        <v>3</v>
      </c>
      <c r="D1465" s="39" t="s">
        <v>63</v>
      </c>
      <c r="E1465" s="80"/>
      <c r="F1465" s="78">
        <f>Hindi!D$7</f>
        <v>15</v>
      </c>
      <c r="G1465" s="78">
        <f>Hindi!E$7</f>
        <v>15</v>
      </c>
      <c r="H1465" s="78">
        <f>Hindi!F$7</f>
        <v>15</v>
      </c>
      <c r="I1465" s="78">
        <f>Hindi!G$7</f>
        <v>0</v>
      </c>
      <c r="J1465" s="78">
        <f>Hindi!H$7</f>
        <v>15</v>
      </c>
      <c r="K1465" s="78">
        <f>Hindi!I$7</f>
        <v>10</v>
      </c>
      <c r="L1465" s="78">
        <f>Hindi!J$7</f>
        <v>0</v>
      </c>
      <c r="M1465" s="78">
        <f>Hindi!K$7</f>
        <v>70</v>
      </c>
      <c r="N1465" s="78">
        <f>Hindi!L$7</f>
        <v>5</v>
      </c>
      <c r="O1465" s="78">
        <f>Hindi!M$7</f>
        <v>5</v>
      </c>
      <c r="P1465" s="78">
        <f>Hindi!N$7</f>
        <v>20</v>
      </c>
      <c r="Q1465" s="78">
        <f>Hindi!O$7</f>
        <v>30</v>
      </c>
      <c r="R1465" s="78">
        <f>Hindi!P$7</f>
        <v>100</v>
      </c>
      <c r="S1465" s="78">
        <f>Hindi!Q$7</f>
        <v>0</v>
      </c>
      <c r="V1465" s="68"/>
      <c r="W1465" s="68"/>
      <c r="X1465" s="68"/>
      <c r="Y1465" s="68"/>
    </row>
    <row r="1466" spans="2:25" ht="27.9" customHeight="1" thickBot="1">
      <c r="B1466" s="360"/>
      <c r="C1466" s="362"/>
      <c r="D1466" s="40" t="s">
        <v>64</v>
      </c>
      <c r="E1466" s="81"/>
      <c r="F1466" s="50">
        <f>VLOOKUP(S1459,Hindi!$B$8:$Q$77,3,0)</f>
        <v>0</v>
      </c>
      <c r="G1466" s="50">
        <f>VLOOKUP(S1459,Hindi!$B$8:$Q$77,4,0)</f>
        <v>0</v>
      </c>
      <c r="H1466" s="50">
        <f>VLOOKUP(S1459,Hindi!$B$8:$Q$77,5,0)</f>
        <v>0</v>
      </c>
      <c r="I1466" s="50">
        <f>VLOOKUP(S1459,Hindi!$B$8:$Q$77,6,0)</f>
        <v>0</v>
      </c>
      <c r="J1466" s="50">
        <f>VLOOKUP(S1459,Hindi!$B$8:$Q$77,7,0)</f>
        <v>0</v>
      </c>
      <c r="K1466" s="50">
        <f>VLOOKUP(S1459,Hindi!$B$8:$Q$77,8,0)</f>
        <v>0</v>
      </c>
      <c r="L1466" s="50">
        <f>VLOOKUP(S1459,Hindi!$B$8:$Q$77,9,0)</f>
        <v>0</v>
      </c>
      <c r="M1466" s="50">
        <f>VLOOKUP(S1459,Hindi!$B$8:$Q$77,10,0)</f>
        <v>0</v>
      </c>
      <c r="N1466" s="50">
        <f>VLOOKUP(S1459,Hindi!$B$8:$Q$77,11,0)</f>
        <v>0</v>
      </c>
      <c r="O1466" s="50">
        <f>VLOOKUP(S1459,Hindi!$B$8:$Q$77,12,0)</f>
        <v>0</v>
      </c>
      <c r="P1466" s="50">
        <f>VLOOKUP(S1459,Hindi!$B$8:$Q$77,13,0)</f>
        <v>0</v>
      </c>
      <c r="Q1466" s="50">
        <f>VLOOKUP(S1459,Hindi!$B$8:$Q$77,14,0)</f>
        <v>0</v>
      </c>
      <c r="R1466" s="79">
        <f>VLOOKUP(S1459,Hindi!$B$8:$Q$77,15,0)</f>
        <v>0</v>
      </c>
      <c r="S1466" s="50">
        <f>VLOOKUP(S1459,Hindi!$B$8:$Q$77,16,0)</f>
        <v>0</v>
      </c>
      <c r="V1466" s="68"/>
      <c r="W1466" s="68"/>
      <c r="X1466" s="68"/>
      <c r="Y1466" s="68"/>
    </row>
    <row r="1467" spans="2:25" ht="27.9" customHeight="1">
      <c r="B1467" s="359">
        <v>3</v>
      </c>
      <c r="C1467" s="361" t="s">
        <v>4</v>
      </c>
      <c r="D1467" s="39" t="s">
        <v>63</v>
      </c>
      <c r="E1467" s="80"/>
      <c r="F1467" s="78">
        <f>English!D$7</f>
        <v>15</v>
      </c>
      <c r="G1467" s="78">
        <f>English!E$7</f>
        <v>15</v>
      </c>
      <c r="H1467" s="78">
        <f>English!F$7</f>
        <v>15</v>
      </c>
      <c r="I1467" s="78">
        <f>English!G$7</f>
        <v>0</v>
      </c>
      <c r="J1467" s="78">
        <f>English!H$7</f>
        <v>15</v>
      </c>
      <c r="K1467" s="78">
        <f>English!I$7</f>
        <v>10</v>
      </c>
      <c r="L1467" s="78">
        <f>English!J$7</f>
        <v>0</v>
      </c>
      <c r="M1467" s="78">
        <f>English!K$7</f>
        <v>70</v>
      </c>
      <c r="N1467" s="78">
        <f>English!L$7</f>
        <v>5</v>
      </c>
      <c r="O1467" s="78">
        <f>English!M$7</f>
        <v>5</v>
      </c>
      <c r="P1467" s="78">
        <f>English!N$7</f>
        <v>20</v>
      </c>
      <c r="Q1467" s="78">
        <f>English!O$7</f>
        <v>30</v>
      </c>
      <c r="R1467" s="78">
        <f>English!P$7</f>
        <v>100</v>
      </c>
      <c r="S1467" s="78">
        <f>English!Q$7</f>
        <v>0</v>
      </c>
      <c r="V1467" s="68"/>
      <c r="W1467" s="68"/>
      <c r="X1467" s="68"/>
      <c r="Y1467" s="68"/>
    </row>
    <row r="1468" spans="2:25" ht="27.9" customHeight="1" thickBot="1">
      <c r="B1468" s="360"/>
      <c r="C1468" s="362"/>
      <c r="D1468" s="40" t="s">
        <v>64</v>
      </c>
      <c r="E1468" s="81"/>
      <c r="F1468" s="50">
        <f>VLOOKUP(S1459,English!$B$8:$Q$77,3,0)</f>
        <v>0</v>
      </c>
      <c r="G1468" s="50">
        <f>VLOOKUP(S1459,English!$B$8:$Q$77,4,0)</f>
        <v>0</v>
      </c>
      <c r="H1468" s="50">
        <f>VLOOKUP(S1459,English!$B$8:$Q$77,5,0)</f>
        <v>0</v>
      </c>
      <c r="I1468" s="50">
        <f>VLOOKUP(S1459,English!$B$8:$Q$77,6,0)</f>
        <v>0</v>
      </c>
      <c r="J1468" s="50">
        <f>VLOOKUP(S1459,English!$B$8:$Q$77,7,0)</f>
        <v>0</v>
      </c>
      <c r="K1468" s="50">
        <f>VLOOKUP(S1459,English!$B$8:$Q$77,8,0)</f>
        <v>0</v>
      </c>
      <c r="L1468" s="50">
        <f>VLOOKUP(S1459,English!$B$8:$Q$77,9,0)</f>
        <v>0</v>
      </c>
      <c r="M1468" s="50">
        <f>VLOOKUP(S1459,English!$B$8:$Q$77,10,0)</f>
        <v>0</v>
      </c>
      <c r="N1468" s="50">
        <f>VLOOKUP(S1459,English!$B$8:$Q$77,11,0)</f>
        <v>0</v>
      </c>
      <c r="O1468" s="50">
        <f>VLOOKUP(S1459,English!$B$8:$Q$77,12,0)</f>
        <v>0</v>
      </c>
      <c r="P1468" s="50">
        <f>VLOOKUP(S1459,English!$B$8:$Q$77,13,0)</f>
        <v>0</v>
      </c>
      <c r="Q1468" s="50">
        <f>VLOOKUP(S1459,English!$B$8:$Q$77,14,0)</f>
        <v>0</v>
      </c>
      <c r="R1468" s="79">
        <f>VLOOKUP(S1459,English!$B$8:$Q$77,15,0)</f>
        <v>0</v>
      </c>
      <c r="S1468" s="50">
        <f>VLOOKUP(S1459,English!$B$8:$Q$77,16,0)</f>
        <v>0</v>
      </c>
      <c r="V1468" s="68"/>
      <c r="W1468" s="68"/>
      <c r="X1468" s="68"/>
      <c r="Y1468" s="68"/>
    </row>
    <row r="1469" spans="2:25" ht="27.9" customHeight="1">
      <c r="B1469" s="359">
        <v>4</v>
      </c>
      <c r="C1469" s="361" t="s">
        <v>5</v>
      </c>
      <c r="D1469" s="39" t="s">
        <v>63</v>
      </c>
      <c r="E1469" s="80"/>
      <c r="F1469" s="78">
        <f>Maths!D$7</f>
        <v>15</v>
      </c>
      <c r="G1469" s="78">
        <f>Maths!E$7</f>
        <v>15</v>
      </c>
      <c r="H1469" s="78">
        <f>Maths!F$7</f>
        <v>15</v>
      </c>
      <c r="I1469" s="78">
        <f>Maths!G$7</f>
        <v>0</v>
      </c>
      <c r="J1469" s="78">
        <f>Maths!H$7</f>
        <v>15</v>
      </c>
      <c r="K1469" s="78">
        <f>Maths!I$7</f>
        <v>10</v>
      </c>
      <c r="L1469" s="78">
        <f>Maths!J$7</f>
        <v>0</v>
      </c>
      <c r="M1469" s="78">
        <f>Maths!K$7</f>
        <v>70</v>
      </c>
      <c r="N1469" s="78">
        <f>Maths!L$7</f>
        <v>5</v>
      </c>
      <c r="O1469" s="78">
        <f>Maths!M$7</f>
        <v>5</v>
      </c>
      <c r="P1469" s="78">
        <f>Maths!N$7</f>
        <v>20</v>
      </c>
      <c r="Q1469" s="78">
        <f>Maths!O$7</f>
        <v>30</v>
      </c>
      <c r="R1469" s="78">
        <f>Maths!P$7</f>
        <v>100</v>
      </c>
      <c r="S1469" s="78">
        <f>Maths!Q$7</f>
        <v>0</v>
      </c>
      <c r="V1469" s="68"/>
      <c r="W1469" s="68"/>
      <c r="X1469" s="68"/>
      <c r="Y1469" s="68"/>
    </row>
    <row r="1470" spans="2:25" ht="27.9" customHeight="1" thickBot="1">
      <c r="B1470" s="360"/>
      <c r="C1470" s="362"/>
      <c r="D1470" s="40" t="s">
        <v>64</v>
      </c>
      <c r="E1470" s="81"/>
      <c r="F1470" s="50">
        <f>VLOOKUP(S1459,Maths!$B$8:$Q$77,3,0)</f>
        <v>0</v>
      </c>
      <c r="G1470" s="50">
        <f>VLOOKUP(S1459,Maths!$B$8:$Q$77,4,0)</f>
        <v>0</v>
      </c>
      <c r="H1470" s="50">
        <f>VLOOKUP(S1459,Maths!$B$8:$Q$77,5,0)</f>
        <v>0</v>
      </c>
      <c r="I1470" s="50">
        <f>VLOOKUP(S1459,Maths!$B$8:$Q$77,6,0)</f>
        <v>0</v>
      </c>
      <c r="J1470" s="50">
        <f>VLOOKUP(S1459,Maths!$B$8:$Q$77,7,0)</f>
        <v>0</v>
      </c>
      <c r="K1470" s="50">
        <f>VLOOKUP(S1459,Maths!$B$8:$Q$77,8,0)</f>
        <v>0</v>
      </c>
      <c r="L1470" s="50">
        <f>VLOOKUP(S1459,Maths!$B$8:$Q$77,9,0)</f>
        <v>0</v>
      </c>
      <c r="M1470" s="50">
        <f>VLOOKUP(S1459,Maths!$B$8:$Q$77,10,0)</f>
        <v>0</v>
      </c>
      <c r="N1470" s="50">
        <f>VLOOKUP(S1459,Maths!$B$8:$Q$77,11,0)</f>
        <v>0</v>
      </c>
      <c r="O1470" s="50">
        <f>VLOOKUP(S1459,Maths!$B$8:$Q$77,12,0)</f>
        <v>0</v>
      </c>
      <c r="P1470" s="50">
        <f>VLOOKUP(S1459,Maths!$B$8:$Q$77,13,0)</f>
        <v>0</v>
      </c>
      <c r="Q1470" s="50">
        <f>VLOOKUP(S1459,Maths!$B$8:$Q$77,14,0)</f>
        <v>0</v>
      </c>
      <c r="R1470" s="79">
        <f>VLOOKUP(S1459,Maths!$B$8:$Q$77,15,0)</f>
        <v>0</v>
      </c>
      <c r="S1470" s="50">
        <f>VLOOKUP(S1459,Maths!$B$8:$Q$77,16,0)</f>
        <v>0</v>
      </c>
      <c r="V1470" s="68"/>
      <c r="W1470" s="68"/>
      <c r="X1470" s="68"/>
      <c r="Y1470" s="68"/>
    </row>
    <row r="1471" spans="2:25" ht="27.9" customHeight="1">
      <c r="B1471" s="359">
        <v>5</v>
      </c>
      <c r="C1471" s="361" t="s">
        <v>6</v>
      </c>
      <c r="D1471" s="39" t="s">
        <v>63</v>
      </c>
      <c r="E1471" s="80"/>
      <c r="F1471" s="78">
        <f>Sci!D$7</f>
        <v>15</v>
      </c>
      <c r="G1471" s="78">
        <f>Sci!E$7</f>
        <v>15</v>
      </c>
      <c r="H1471" s="78">
        <f>Sci!F$7</f>
        <v>15</v>
      </c>
      <c r="I1471" s="78">
        <f>Sci!G$7</f>
        <v>0</v>
      </c>
      <c r="J1471" s="78">
        <f>Sci!H$7</f>
        <v>15</v>
      </c>
      <c r="K1471" s="78">
        <f>Sci!I$7</f>
        <v>10</v>
      </c>
      <c r="L1471" s="78">
        <f>Sci!J$7</f>
        <v>0</v>
      </c>
      <c r="M1471" s="78">
        <f>Sci!K$7</f>
        <v>70</v>
      </c>
      <c r="N1471" s="78">
        <f>Sci!L$7</f>
        <v>5</v>
      </c>
      <c r="O1471" s="78">
        <f>Sci!M$7</f>
        <v>5</v>
      </c>
      <c r="P1471" s="78">
        <f>Sci!N$7</f>
        <v>20</v>
      </c>
      <c r="Q1471" s="78">
        <f>Sci!O$7</f>
        <v>30</v>
      </c>
      <c r="R1471" s="78">
        <f>Sci!P$7</f>
        <v>100</v>
      </c>
      <c r="S1471" s="78">
        <f>Sci!Q$7</f>
        <v>0</v>
      </c>
      <c r="V1471" s="68"/>
      <c r="W1471" s="68"/>
      <c r="X1471" s="68"/>
      <c r="Y1471" s="68"/>
    </row>
    <row r="1472" spans="2:25" ht="27.9" customHeight="1" thickBot="1">
      <c r="B1472" s="360"/>
      <c r="C1472" s="362"/>
      <c r="D1472" s="40" t="s">
        <v>64</v>
      </c>
      <c r="E1472" s="81"/>
      <c r="F1472" s="50">
        <f>VLOOKUP(S1459,Sci!$B$8:$Q$77,3,0)</f>
        <v>0</v>
      </c>
      <c r="G1472" s="50">
        <f>VLOOKUP(S1459,Sci!$B$8:$Q$77,4,0)</f>
        <v>0</v>
      </c>
      <c r="H1472" s="50">
        <f>VLOOKUP(S1459,Sci!$B$8:$Q$77,5,0)</f>
        <v>0</v>
      </c>
      <c r="I1472" s="50">
        <f>VLOOKUP(S1459,Sci!$B$8:$Q$77,6,0)</f>
        <v>0</v>
      </c>
      <c r="J1472" s="50">
        <f>VLOOKUP(S1459,Sci!$B$8:$Q$77,7,0)</f>
        <v>0</v>
      </c>
      <c r="K1472" s="50">
        <f>VLOOKUP(S1459,Sci!$B$8:$Q$77,8,0)</f>
        <v>0</v>
      </c>
      <c r="L1472" s="50">
        <f>VLOOKUP(S1459,Sci!$B$8:$Q$77,9,0)</f>
        <v>0</v>
      </c>
      <c r="M1472" s="50">
        <f>VLOOKUP(S1459,Sci!$B$8:$Q$77,10,0)</f>
        <v>0</v>
      </c>
      <c r="N1472" s="50">
        <f>VLOOKUP(S1459,Sci!$B$8:$Q$77,11,0)</f>
        <v>0</v>
      </c>
      <c r="O1472" s="50">
        <f>VLOOKUP(S1459,Sci!$B$8:$Q$77,12,0)</f>
        <v>0</v>
      </c>
      <c r="P1472" s="50">
        <f>VLOOKUP(S1459,Sci!$B$8:$Q$77,13,0)</f>
        <v>0</v>
      </c>
      <c r="Q1472" s="50">
        <f>VLOOKUP(S1459,Sci!$B$8:$Q$77,14,0)</f>
        <v>0</v>
      </c>
      <c r="R1472" s="79">
        <f>VLOOKUP(S1459,Sci!$B$8:$Q$77,15,0)</f>
        <v>0</v>
      </c>
      <c r="S1472" s="50">
        <f>VLOOKUP(S1459,Sci!$B$8:$Q$77,16,0)</f>
        <v>0</v>
      </c>
      <c r="V1472" s="68"/>
      <c r="W1472" s="68"/>
      <c r="X1472" s="68"/>
      <c r="Y1472" s="68"/>
    </row>
    <row r="1473" spans="2:25" ht="27.9" customHeight="1">
      <c r="B1473" s="359">
        <v>6</v>
      </c>
      <c r="C1473" s="361" t="s">
        <v>7</v>
      </c>
      <c r="D1473" s="39" t="s">
        <v>63</v>
      </c>
      <c r="E1473" s="80"/>
      <c r="F1473" s="78">
        <f>Sco!D$7</f>
        <v>15</v>
      </c>
      <c r="G1473" s="78">
        <f>Sco!E$7</f>
        <v>15</v>
      </c>
      <c r="H1473" s="78">
        <f>Sco!F$7</f>
        <v>15</v>
      </c>
      <c r="I1473" s="78">
        <f>Sco!G$7</f>
        <v>0</v>
      </c>
      <c r="J1473" s="78">
        <f>Sco!H$7</f>
        <v>15</v>
      </c>
      <c r="K1473" s="78">
        <f>Sco!I$7</f>
        <v>10</v>
      </c>
      <c r="L1473" s="78">
        <f>Sco!J$7</f>
        <v>0</v>
      </c>
      <c r="M1473" s="78">
        <f>Sco!K$7</f>
        <v>70</v>
      </c>
      <c r="N1473" s="78">
        <f>Sco!L$7</f>
        <v>5</v>
      </c>
      <c r="O1473" s="78">
        <f>Sco!M$7</f>
        <v>5</v>
      </c>
      <c r="P1473" s="78">
        <f>Sco!N$7</f>
        <v>20</v>
      </c>
      <c r="Q1473" s="78">
        <f>Sco!O$7</f>
        <v>30</v>
      </c>
      <c r="R1473" s="78">
        <f>Sco!P$7</f>
        <v>100</v>
      </c>
      <c r="S1473" s="78">
        <f>Sco!Q$7</f>
        <v>0</v>
      </c>
      <c r="V1473" s="68"/>
      <c r="W1473" s="68"/>
      <c r="X1473" s="68"/>
      <c r="Y1473" s="68"/>
    </row>
    <row r="1474" spans="2:25" ht="27.9" customHeight="1" thickBot="1">
      <c r="B1474" s="360"/>
      <c r="C1474" s="362"/>
      <c r="D1474" s="40" t="s">
        <v>64</v>
      </c>
      <c r="E1474" s="81"/>
      <c r="F1474" s="50">
        <f>VLOOKUP(S1459,Sco!$B$8:$Q$77,3,0)</f>
        <v>0</v>
      </c>
      <c r="G1474" s="50">
        <f>VLOOKUP(S1459,Sco!$B$8:$Q$77,4,0)</f>
        <v>0</v>
      </c>
      <c r="H1474" s="50">
        <f>VLOOKUP(S1459,Sco!$B$8:$Q$77,5,0)</f>
        <v>0</v>
      </c>
      <c r="I1474" s="50">
        <f>VLOOKUP(S1459,Sco!$B$8:$Q$77,6,0)</f>
        <v>0</v>
      </c>
      <c r="J1474" s="50">
        <f>VLOOKUP(S1459,Sco!$B$8:$Q$77,7,0)</f>
        <v>0</v>
      </c>
      <c r="K1474" s="50">
        <f>VLOOKUP(S1459,Sco!$B$8:$Q$77,8,0)</f>
        <v>0</v>
      </c>
      <c r="L1474" s="50">
        <f>VLOOKUP(S1459,Sco!$B$8:$Q$77,9,0)</f>
        <v>0</v>
      </c>
      <c r="M1474" s="50">
        <f>VLOOKUP(S1459,Sco!$B$8:$Q$77,10,0)</f>
        <v>0</v>
      </c>
      <c r="N1474" s="50">
        <f>VLOOKUP(S1459,Sco!$B$8:$Q$77,11,0)</f>
        <v>0</v>
      </c>
      <c r="O1474" s="50">
        <f>VLOOKUP(S1459,Sco!$B$8:$Q$77,12,0)</f>
        <v>0</v>
      </c>
      <c r="P1474" s="50">
        <f>VLOOKUP(S1459,Sco!$B$8:$Q$77,13,0)</f>
        <v>0</v>
      </c>
      <c r="Q1474" s="50">
        <f>VLOOKUP(S1459,Sco!$B$8:$Q$77,14,0)</f>
        <v>0</v>
      </c>
      <c r="R1474" s="79">
        <f>VLOOKUP(S1459,Sco!$B$8:$Q$77,15,0)</f>
        <v>0</v>
      </c>
      <c r="S1474" s="50">
        <f>VLOOKUP(S1459,Sco!$B$8:$Q$77,16,0)</f>
        <v>0</v>
      </c>
      <c r="V1474" s="68"/>
      <c r="W1474" s="68"/>
      <c r="X1474" s="68"/>
      <c r="Y1474" s="68"/>
    </row>
    <row r="1475" spans="2:25" ht="27.9" customHeight="1">
      <c r="B1475" s="359">
        <v>7</v>
      </c>
      <c r="C1475" s="361" t="s">
        <v>8</v>
      </c>
      <c r="D1475" s="39" t="s">
        <v>63</v>
      </c>
      <c r="E1475" s="80"/>
      <c r="F1475" s="78">
        <f>Kala!D$7</f>
        <v>20</v>
      </c>
      <c r="G1475" s="78">
        <f>Kala!E$7</f>
        <v>40</v>
      </c>
      <c r="H1475" s="78">
        <f>Kala!F$7</f>
        <v>20</v>
      </c>
      <c r="I1475" s="78">
        <f>Kala!G$7</f>
        <v>0</v>
      </c>
      <c r="J1475" s="78">
        <f>Kala!H$7</f>
        <v>0</v>
      </c>
      <c r="K1475" s="78">
        <f>Kala!I$7</f>
        <v>20</v>
      </c>
      <c r="L1475" s="78">
        <f>Kala!J$7</f>
        <v>0</v>
      </c>
      <c r="M1475" s="78">
        <f>Kala!K$7</f>
        <v>100</v>
      </c>
      <c r="N1475" s="363"/>
      <c r="O1475" s="364"/>
      <c r="P1475" s="364"/>
      <c r="Q1475" s="365"/>
      <c r="R1475" s="82">
        <f t="shared" ref="R1475:R1480" si="52">M1475</f>
        <v>100</v>
      </c>
      <c r="S1475" s="83"/>
      <c r="V1475" s="68"/>
      <c r="W1475" s="68"/>
      <c r="X1475" s="68"/>
      <c r="Y1475" s="68"/>
    </row>
    <row r="1476" spans="2:25" ht="27.9" customHeight="1" thickBot="1">
      <c r="B1476" s="360"/>
      <c r="C1476" s="362"/>
      <c r="D1476" s="40" t="s">
        <v>64</v>
      </c>
      <c r="E1476" s="81"/>
      <c r="F1476" s="50">
        <f>VLOOKUP(S1459,Kala!$B$8:$Q$77,3,0)</f>
        <v>0</v>
      </c>
      <c r="G1476" s="50">
        <f>VLOOKUP(S1459,Kala!$B$8:$Q$77,4,0)</f>
        <v>0</v>
      </c>
      <c r="H1476" s="50">
        <f>VLOOKUP(S1459,Kala!$B$8:$Q$77,5,0)</f>
        <v>0</v>
      </c>
      <c r="I1476" s="50">
        <f>VLOOKUP(S1459,Kala!$B$8:$Q$77,6,0)</f>
        <v>0</v>
      </c>
      <c r="J1476" s="50">
        <f>VLOOKUP(S1459,Kala!$B$8:$Q$77,7,0)</f>
        <v>0</v>
      </c>
      <c r="K1476" s="50">
        <f>VLOOKUP(S1459,Kala!$B$8:$Q$77,8,0)</f>
        <v>0</v>
      </c>
      <c r="L1476" s="50">
        <f>VLOOKUP(S1459,Kala!$B$8:$Q$77,9,0)</f>
        <v>0</v>
      </c>
      <c r="M1476" s="50">
        <f>VLOOKUP(S1459,Kala!$B$8:$Q$77,10,0)</f>
        <v>0</v>
      </c>
      <c r="N1476" s="366"/>
      <c r="O1476" s="367"/>
      <c r="P1476" s="367"/>
      <c r="Q1476" s="368"/>
      <c r="R1476" s="84">
        <f t="shared" si="52"/>
        <v>0</v>
      </c>
      <c r="S1476" s="85" t="str">
        <f>IF(R1476&gt;=91,"अ१",IF(R1476&gt;=81,"अ२",IF(R1476&gt;=71,"ब१",IF(R1476&gt;=61,"ब२",IF(R1476&gt;=51,"क१",IF(R1476&gt;=41,"क२",IF(R1476&gt;=33,"ड",IF(R1476&gt;=21,"ई१",IF(R1476&gt;=1,"ई२","")))))))))</f>
        <v/>
      </c>
      <c r="V1476" s="68"/>
      <c r="W1476" s="68"/>
      <c r="X1476" s="68"/>
      <c r="Y1476" s="68"/>
    </row>
    <row r="1477" spans="2:25" ht="27.9" customHeight="1">
      <c r="B1477" s="359">
        <v>8</v>
      </c>
      <c r="C1477" s="361" t="s">
        <v>9</v>
      </c>
      <c r="D1477" s="39" t="s">
        <v>63</v>
      </c>
      <c r="E1477" s="80"/>
      <c r="F1477" s="78">
        <f>Karya!D$7</f>
        <v>20</v>
      </c>
      <c r="G1477" s="78">
        <f>Karya!E$7</f>
        <v>40</v>
      </c>
      <c r="H1477" s="78">
        <f>Karya!F$7</f>
        <v>20</v>
      </c>
      <c r="I1477" s="78">
        <f>Karya!G$7</f>
        <v>0</v>
      </c>
      <c r="J1477" s="78">
        <f>Karya!H$7</f>
        <v>0</v>
      </c>
      <c r="K1477" s="78">
        <f>Karya!I$7</f>
        <v>20</v>
      </c>
      <c r="L1477" s="78">
        <f>Karya!J$7</f>
        <v>0</v>
      </c>
      <c r="M1477" s="78">
        <f>Karya!K$7</f>
        <v>100</v>
      </c>
      <c r="N1477" s="363"/>
      <c r="O1477" s="364"/>
      <c r="P1477" s="364"/>
      <c r="Q1477" s="365"/>
      <c r="R1477" s="82">
        <f t="shared" si="52"/>
        <v>100</v>
      </c>
      <c r="S1477" s="83"/>
      <c r="V1477" s="68"/>
      <c r="W1477" s="68"/>
      <c r="X1477" s="68"/>
      <c r="Y1477" s="68"/>
    </row>
    <row r="1478" spans="2:25" ht="27.9" customHeight="1" thickBot="1">
      <c r="B1478" s="360"/>
      <c r="C1478" s="362"/>
      <c r="D1478" s="40" t="s">
        <v>64</v>
      </c>
      <c r="E1478" s="81"/>
      <c r="F1478" s="50">
        <f>VLOOKUP(S1459,Karya!$B$8:$Q$77,3,0)</f>
        <v>0</v>
      </c>
      <c r="G1478" s="50">
        <f>VLOOKUP(S1459,Karya!$B$8:$Q$77,4,0)</f>
        <v>0</v>
      </c>
      <c r="H1478" s="50">
        <f>VLOOKUP(S1459,Karya!$B$8:$Q$77,5,0)</f>
        <v>0</v>
      </c>
      <c r="I1478" s="50">
        <f>VLOOKUP(S1459,Karya!$B$8:$Q$77,6,0)</f>
        <v>0</v>
      </c>
      <c r="J1478" s="50">
        <f>VLOOKUP(S1459,Karya!$B$8:$Q$77,7,0)</f>
        <v>0</v>
      </c>
      <c r="K1478" s="50">
        <f>VLOOKUP(S1459,Karya!$B$8:$Q$77,8,0)</f>
        <v>0</v>
      </c>
      <c r="L1478" s="50">
        <f>VLOOKUP(S1459,Karya!$B$8:$Q$77,9,0)</f>
        <v>0</v>
      </c>
      <c r="M1478" s="50">
        <f>VLOOKUP(S1459,Karya!$B$8:$Q$77,10,0)</f>
        <v>0</v>
      </c>
      <c r="N1478" s="366"/>
      <c r="O1478" s="367"/>
      <c r="P1478" s="367"/>
      <c r="Q1478" s="368"/>
      <c r="R1478" s="84">
        <f t="shared" si="52"/>
        <v>0</v>
      </c>
      <c r="S1478" s="85" t="str">
        <f>IF(R1478&gt;=91,"अ१",IF(R1478&gt;=81,"अ२",IF(R1478&gt;=71,"ब१",IF(R1478&gt;=61,"ब२",IF(R1478&gt;=51,"क१",IF(R1478&gt;=41,"क२",IF(R1478&gt;=33,"ड",IF(R1478&gt;=21,"ई१",IF(R1478&gt;=1,"ई२","")))))))))</f>
        <v/>
      </c>
      <c r="V1478" s="68"/>
      <c r="W1478" s="68"/>
      <c r="X1478" s="68"/>
      <c r="Y1478" s="68"/>
    </row>
    <row r="1479" spans="2:25" ht="27.9" customHeight="1">
      <c r="B1479" s="359">
        <v>9</v>
      </c>
      <c r="C1479" s="361" t="s">
        <v>10</v>
      </c>
      <c r="D1479" s="39" t="s">
        <v>63</v>
      </c>
      <c r="E1479" s="80"/>
      <c r="F1479" s="78">
        <f>Shashi!D$7</f>
        <v>20</v>
      </c>
      <c r="G1479" s="78">
        <f>Shashi!E$7</f>
        <v>40</v>
      </c>
      <c r="H1479" s="78">
        <f>Shashi!F$7</f>
        <v>20</v>
      </c>
      <c r="I1479" s="78">
        <f>Shashi!G$7</f>
        <v>0</v>
      </c>
      <c r="J1479" s="78">
        <f>Shashi!H$7</f>
        <v>0</v>
      </c>
      <c r="K1479" s="78">
        <f>Shashi!I$7</f>
        <v>20</v>
      </c>
      <c r="L1479" s="78">
        <f>Shashi!J$7</f>
        <v>0</v>
      </c>
      <c r="M1479" s="78">
        <f>Shashi!K$7</f>
        <v>100</v>
      </c>
      <c r="N1479" s="363"/>
      <c r="O1479" s="364"/>
      <c r="P1479" s="364"/>
      <c r="Q1479" s="365"/>
      <c r="R1479" s="82">
        <f t="shared" si="52"/>
        <v>100</v>
      </c>
      <c r="S1479" s="83"/>
      <c r="V1479" s="68"/>
      <c r="W1479" s="68"/>
      <c r="X1479" s="68"/>
      <c r="Y1479" s="68"/>
    </row>
    <row r="1480" spans="2:25" ht="27.9" customHeight="1" thickBot="1">
      <c r="B1480" s="360"/>
      <c r="C1480" s="362"/>
      <c r="D1480" s="40" t="s">
        <v>64</v>
      </c>
      <c r="E1480" s="81"/>
      <c r="F1480" s="50">
        <f>VLOOKUP(S1459,Shashi!$B$8:$Q$77,3,0)</f>
        <v>0</v>
      </c>
      <c r="G1480" s="50">
        <f>VLOOKUP(S1459,Shashi!$B$8:$Q$77,4,0)</f>
        <v>0</v>
      </c>
      <c r="H1480" s="50">
        <f>VLOOKUP(S1459,Shashi!$B$8:$Q$77,5,0)</f>
        <v>0</v>
      </c>
      <c r="I1480" s="50">
        <f>VLOOKUP(S1459,Shashi!$B$8:$Q$77,6,0)</f>
        <v>0</v>
      </c>
      <c r="J1480" s="50">
        <f>VLOOKUP(S1459,Shashi!$B$8:$Q$77,7,0)</f>
        <v>0</v>
      </c>
      <c r="K1480" s="50">
        <f>VLOOKUP(S1459,Shashi!$B$8:$Q$77,8,0)</f>
        <v>0</v>
      </c>
      <c r="L1480" s="50">
        <f>VLOOKUP(S1459,Shashi!$B$8:$Q$77,9,0)</f>
        <v>0</v>
      </c>
      <c r="M1480" s="50">
        <f>VLOOKUP(S1459,Shashi!$B$8:$Q$77,10,0)</f>
        <v>0</v>
      </c>
      <c r="N1480" s="366"/>
      <c r="O1480" s="367"/>
      <c r="P1480" s="367"/>
      <c r="Q1480" s="368"/>
      <c r="R1480" s="84">
        <f t="shared" si="52"/>
        <v>0</v>
      </c>
      <c r="S1480" s="85" t="str">
        <f>IF(R1480&gt;=91,"अ१",IF(R1480&gt;=81,"अ२",IF(R1480&gt;=71,"ब१",IF(R1480&gt;=61,"ब२",IF(R1480&gt;=51,"क१",IF(R1480&gt;=41,"क२",IF(R1480&gt;=33,"ड",IF(R1480&gt;=21,"ई१",IF(R1480&gt;=1,"ई२","")))))))))</f>
        <v/>
      </c>
      <c r="V1480" s="68"/>
      <c r="W1480" s="68"/>
      <c r="X1480" s="68"/>
      <c r="Y1480" s="68"/>
    </row>
    <row r="1481" spans="2:25" ht="27.9" customHeight="1" thickBot="1">
      <c r="B1481" s="369"/>
      <c r="C1481" s="370"/>
      <c r="D1481" s="370"/>
      <c r="E1481" s="370"/>
      <c r="F1481" s="370"/>
      <c r="G1481" s="370"/>
      <c r="H1481" s="370"/>
      <c r="I1481" s="370"/>
      <c r="J1481" s="370"/>
      <c r="K1481" s="370"/>
      <c r="L1481" s="370"/>
      <c r="M1481" s="370"/>
      <c r="N1481" s="370"/>
      <c r="O1481" s="370"/>
      <c r="P1481" s="370"/>
      <c r="Q1481" s="370"/>
      <c r="R1481" s="370"/>
      <c r="S1481" s="371"/>
      <c r="V1481" s="68"/>
      <c r="W1481" s="68"/>
      <c r="X1481" s="68"/>
      <c r="Y1481" s="68"/>
    </row>
    <row r="1482" spans="2:25" ht="27.9" customHeight="1">
      <c r="B1482" s="41"/>
      <c r="C1482" s="42"/>
      <c r="D1482" s="43"/>
      <c r="N1482" s="45"/>
      <c r="O1482" s="45"/>
      <c r="P1482" s="45"/>
      <c r="Q1482" s="45"/>
      <c r="S1482" s="46"/>
      <c r="V1482" s="68"/>
      <c r="W1482" s="68"/>
      <c r="X1482" s="68"/>
      <c r="Y1482" s="68"/>
    </row>
    <row r="1483" spans="2:25" ht="27.9" customHeight="1">
      <c r="B1483" s="372" t="s">
        <v>66</v>
      </c>
      <c r="C1483" s="373"/>
      <c r="D1483" s="373"/>
      <c r="E1483" s="373"/>
      <c r="F1483" s="373"/>
      <c r="G1483" s="374" t="s">
        <v>67</v>
      </c>
      <c r="H1483" s="374"/>
      <c r="I1483" s="374"/>
      <c r="J1483" s="374"/>
      <c r="K1483" s="374"/>
      <c r="L1483" s="374"/>
      <c r="M1483" s="374"/>
      <c r="N1483" s="375" t="s">
        <v>68</v>
      </c>
      <c r="O1483" s="375"/>
      <c r="P1483" s="375"/>
      <c r="Q1483" s="375"/>
      <c r="R1483" s="375"/>
      <c r="S1483" s="376"/>
      <c r="V1483" s="68"/>
      <c r="W1483" s="68"/>
      <c r="X1483" s="68"/>
      <c r="Y1483" s="68"/>
    </row>
    <row r="1484" spans="2:25" ht="27.9" customHeight="1" thickBot="1">
      <c r="B1484" s="377" t="str">
        <f>students!$G$4</f>
        <v xml:space="preserve">श्री. सागर दत्तात्रय शिंदे </v>
      </c>
      <c r="C1484" s="378"/>
      <c r="D1484" s="378"/>
      <c r="E1484" s="378"/>
      <c r="F1484" s="378"/>
      <c r="G1484" s="379"/>
      <c r="H1484" s="379"/>
      <c r="I1484" s="379"/>
      <c r="J1484" s="379"/>
      <c r="K1484" s="379"/>
      <c r="L1484" s="379"/>
      <c r="M1484" s="379"/>
      <c r="N1484" s="380"/>
      <c r="O1484" s="380"/>
      <c r="P1484" s="380"/>
      <c r="Q1484" s="380"/>
      <c r="R1484" s="380"/>
      <c r="S1484" s="381"/>
      <c r="V1484" s="68"/>
      <c r="W1484" s="68"/>
      <c r="X1484" s="68"/>
      <c r="Y1484" s="68"/>
    </row>
    <row r="1485" spans="2:25" ht="26.25" customHeight="1">
      <c r="B1485" s="402" t="s">
        <v>718</v>
      </c>
      <c r="C1485" s="402"/>
      <c r="D1485" s="402"/>
      <c r="E1485" s="402"/>
      <c r="F1485" s="402"/>
      <c r="G1485" s="402"/>
      <c r="H1485" s="402"/>
      <c r="I1485" s="402"/>
      <c r="J1485" s="402"/>
      <c r="K1485" s="402"/>
      <c r="L1485" s="402"/>
      <c r="M1485" s="402"/>
      <c r="N1485" s="402"/>
      <c r="O1485" s="402"/>
      <c r="P1485" s="402"/>
      <c r="Q1485" s="402"/>
      <c r="R1485" s="402"/>
      <c r="S1485" s="402"/>
      <c r="V1485" s="68"/>
      <c r="W1485" s="68"/>
      <c r="X1485" s="68"/>
      <c r="Y1485" s="68"/>
    </row>
    <row r="1486" spans="2:25" ht="24.75" customHeight="1" thickBot="1">
      <c r="B1486" s="403" t="s">
        <v>52</v>
      </c>
      <c r="C1486" s="403"/>
      <c r="D1486" s="403"/>
      <c r="E1486" s="404">
        <f>VLOOKUP(S1487,students!$B$8:$D$77,3,0)</f>
        <v>0</v>
      </c>
      <c r="F1486" s="405"/>
      <c r="G1486" s="405"/>
      <c r="H1486" s="405"/>
      <c r="I1486" s="405"/>
      <c r="J1486" s="405"/>
      <c r="K1486" s="405"/>
      <c r="L1486" s="405"/>
      <c r="M1486" s="405"/>
      <c r="N1486" s="405"/>
      <c r="O1486" s="405"/>
      <c r="P1486" s="406" t="s">
        <v>28</v>
      </c>
      <c r="Q1486" s="406"/>
      <c r="R1486" s="406" t="str">
        <f>students!$M$2</f>
        <v>पहिली</v>
      </c>
      <c r="S1486" s="406"/>
      <c r="V1486" s="68"/>
      <c r="W1486" s="68"/>
      <c r="X1486" s="68"/>
      <c r="Y1486" s="68"/>
    </row>
    <row r="1487" spans="2:25" ht="19.5" customHeight="1" thickBot="1">
      <c r="B1487" s="407"/>
      <c r="C1487" s="407"/>
      <c r="D1487" s="408"/>
      <c r="E1487" s="408"/>
      <c r="F1487" s="47"/>
      <c r="G1487" s="47"/>
      <c r="H1487" s="409" t="s">
        <v>33</v>
      </c>
      <c r="I1487" s="409"/>
      <c r="J1487" s="409"/>
      <c r="K1487" s="409"/>
      <c r="L1487" s="409"/>
      <c r="M1487" s="405">
        <f>[3]students!Y1486</f>
        <v>0</v>
      </c>
      <c r="N1487" s="405"/>
      <c r="O1487" s="405"/>
      <c r="P1487" s="406" t="s">
        <v>53</v>
      </c>
      <c r="Q1487" s="406"/>
      <c r="R1487" s="406"/>
      <c r="S1487" s="77">
        <v>54</v>
      </c>
      <c r="V1487" s="68"/>
      <c r="W1487" s="68"/>
      <c r="X1487" s="68"/>
      <c r="Y1487" s="68"/>
    </row>
    <row r="1488" spans="2:25" ht="21" customHeight="1">
      <c r="B1488" s="382" t="s">
        <v>37</v>
      </c>
      <c r="C1488" s="361" t="s">
        <v>54</v>
      </c>
      <c r="D1488" s="361"/>
      <c r="E1488" s="385" t="s">
        <v>55</v>
      </c>
      <c r="F1488" s="386"/>
      <c r="G1488" s="386"/>
      <c r="H1488" s="386"/>
      <c r="I1488" s="386"/>
      <c r="J1488" s="386"/>
      <c r="K1488" s="386"/>
      <c r="L1488" s="386"/>
      <c r="M1488" s="387"/>
      <c r="N1488" s="388" t="s">
        <v>56</v>
      </c>
      <c r="O1488" s="389"/>
      <c r="P1488" s="389"/>
      <c r="Q1488" s="390"/>
      <c r="R1488" s="394" t="s">
        <v>69</v>
      </c>
      <c r="S1488" s="397" t="s">
        <v>57</v>
      </c>
      <c r="V1488" s="68"/>
      <c r="W1488" s="68"/>
      <c r="X1488" s="68"/>
      <c r="Y1488" s="68"/>
    </row>
    <row r="1489" spans="2:25" s="1" customFormat="1" ht="73.5" customHeight="1">
      <c r="B1489" s="383"/>
      <c r="C1489" s="384"/>
      <c r="D1489" s="384"/>
      <c r="E1489" s="48" t="s">
        <v>58</v>
      </c>
      <c r="F1489" s="48" t="s">
        <v>15</v>
      </c>
      <c r="G1489" s="48" t="s">
        <v>59</v>
      </c>
      <c r="H1489" s="48" t="s">
        <v>17</v>
      </c>
      <c r="I1489" s="48" t="s">
        <v>18</v>
      </c>
      <c r="J1489" s="48" t="s">
        <v>19</v>
      </c>
      <c r="K1489" s="48" t="s">
        <v>20</v>
      </c>
      <c r="L1489" s="48" t="s">
        <v>21</v>
      </c>
      <c r="M1489" s="49"/>
      <c r="N1489" s="391"/>
      <c r="O1489" s="392"/>
      <c r="P1489" s="392"/>
      <c r="Q1489" s="393"/>
      <c r="R1489" s="395"/>
      <c r="S1489" s="398"/>
      <c r="V1489" s="18"/>
      <c r="W1489" s="18"/>
      <c r="X1489" s="18"/>
      <c r="Y1489" s="18"/>
    </row>
    <row r="1490" spans="2:25" ht="27.9" customHeight="1" thickBot="1">
      <c r="B1490" s="5"/>
      <c r="C1490" s="400" t="s">
        <v>60</v>
      </c>
      <c r="D1490" s="401"/>
      <c r="E1490" s="51">
        <v>1</v>
      </c>
      <c r="F1490" s="51">
        <v>2</v>
      </c>
      <c r="G1490" s="51">
        <v>3</v>
      </c>
      <c r="H1490" s="51">
        <v>4</v>
      </c>
      <c r="I1490" s="51">
        <v>5</v>
      </c>
      <c r="J1490" s="51">
        <v>6</v>
      </c>
      <c r="K1490" s="51">
        <v>7</v>
      </c>
      <c r="L1490" s="51">
        <v>8</v>
      </c>
      <c r="M1490" s="50" t="s">
        <v>22</v>
      </c>
      <c r="N1490" s="50" t="s">
        <v>23</v>
      </c>
      <c r="O1490" s="50" t="s">
        <v>61</v>
      </c>
      <c r="P1490" s="50" t="s">
        <v>25</v>
      </c>
      <c r="Q1490" s="50" t="s">
        <v>62</v>
      </c>
      <c r="R1490" s="396"/>
      <c r="S1490" s="399"/>
    </row>
    <row r="1491" spans="2:25" ht="27.9" customHeight="1">
      <c r="B1491" s="359">
        <v>1</v>
      </c>
      <c r="C1491" s="361" t="s">
        <v>2</v>
      </c>
      <c r="D1491" s="39" t="s">
        <v>63</v>
      </c>
      <c r="E1491" s="80"/>
      <c r="F1491" s="78">
        <f>Marathi!D$7</f>
        <v>15</v>
      </c>
      <c r="G1491" s="78">
        <f>Marathi!E$7</f>
        <v>15</v>
      </c>
      <c r="H1491" s="78">
        <f>Marathi!F$7</f>
        <v>15</v>
      </c>
      <c r="I1491" s="78">
        <f>Marathi!G$7</f>
        <v>0</v>
      </c>
      <c r="J1491" s="78">
        <f>Marathi!H$7</f>
        <v>15</v>
      </c>
      <c r="K1491" s="78">
        <f>Marathi!I$7</f>
        <v>10</v>
      </c>
      <c r="L1491" s="78">
        <f>Marathi!J$7</f>
        <v>0</v>
      </c>
      <c r="M1491" s="78">
        <f>Marathi!K$7</f>
        <v>70</v>
      </c>
      <c r="N1491" s="78">
        <f>Marathi!L$7</f>
        <v>5</v>
      </c>
      <c r="O1491" s="78">
        <f>Marathi!M$7</f>
        <v>5</v>
      </c>
      <c r="P1491" s="78">
        <f>Marathi!N$7</f>
        <v>20</v>
      </c>
      <c r="Q1491" s="78">
        <f>Marathi!O$7</f>
        <v>30</v>
      </c>
      <c r="R1491" s="78">
        <f>Marathi!P$7</f>
        <v>100</v>
      </c>
      <c r="S1491" s="78">
        <f>Marathi!Q$7</f>
        <v>0</v>
      </c>
    </row>
    <row r="1492" spans="2:25" ht="27.9" customHeight="1" thickBot="1">
      <c r="B1492" s="360"/>
      <c r="C1492" s="362"/>
      <c r="D1492" s="40" t="s">
        <v>64</v>
      </c>
      <c r="E1492" s="81"/>
      <c r="F1492" s="50">
        <f>VLOOKUP(S1487,Marathi!$B$8:$Q$77,3,0)</f>
        <v>0</v>
      </c>
      <c r="G1492" s="50">
        <f>VLOOKUP(S1487,Marathi!$B$8:$Q$77,4,0)</f>
        <v>0</v>
      </c>
      <c r="H1492" s="50">
        <f>VLOOKUP(S1487,Marathi!$B$8:$Q$77,5,0)</f>
        <v>0</v>
      </c>
      <c r="I1492" s="50">
        <f>VLOOKUP(S1487,Marathi!$B$8:$Q$77,6,0)</f>
        <v>0</v>
      </c>
      <c r="J1492" s="50">
        <f>VLOOKUP(S1487,Marathi!$B$8:$Q$77,7,0)</f>
        <v>0</v>
      </c>
      <c r="K1492" s="50">
        <f>VLOOKUP(S1487,Marathi!$B$8:$Q$77,8,0)</f>
        <v>0</v>
      </c>
      <c r="L1492" s="50">
        <f>VLOOKUP(S1487,Marathi!$B$8:$Q$77,9,0)</f>
        <v>0</v>
      </c>
      <c r="M1492" s="50">
        <f>VLOOKUP(S1487,Marathi!$B$8:$Q$77,10,0)</f>
        <v>0</v>
      </c>
      <c r="N1492" s="50">
        <f>VLOOKUP(S1487,Marathi!$B$8:$Q$77,11,0)</f>
        <v>0</v>
      </c>
      <c r="O1492" s="50">
        <f>VLOOKUP(S1487,Marathi!$B$8:$Q$77,12,0)</f>
        <v>0</v>
      </c>
      <c r="P1492" s="50">
        <f>VLOOKUP(S1487,Marathi!$B$8:$Q$77,13,0)</f>
        <v>0</v>
      </c>
      <c r="Q1492" s="50">
        <f>VLOOKUP(S1487,Marathi!$B$8:$Q$77,14,0)</f>
        <v>0</v>
      </c>
      <c r="R1492" s="79">
        <f>VLOOKUP(S1487,Marathi!$B$8:$Q$77,15,0)</f>
        <v>0</v>
      </c>
      <c r="S1492" s="79">
        <f>VLOOKUP(S1487,Marathi!$B$8:$Q$77,16,0)</f>
        <v>0</v>
      </c>
    </row>
    <row r="1493" spans="2:25" ht="27.9" customHeight="1">
      <c r="B1493" s="359">
        <v>2</v>
      </c>
      <c r="C1493" s="361" t="s">
        <v>3</v>
      </c>
      <c r="D1493" s="39" t="s">
        <v>63</v>
      </c>
      <c r="E1493" s="80"/>
      <c r="F1493" s="78">
        <f>Hindi!D$7</f>
        <v>15</v>
      </c>
      <c r="G1493" s="78">
        <f>Hindi!E$7</f>
        <v>15</v>
      </c>
      <c r="H1493" s="78">
        <f>Hindi!F$7</f>
        <v>15</v>
      </c>
      <c r="I1493" s="78">
        <f>Hindi!G$7</f>
        <v>0</v>
      </c>
      <c r="J1493" s="78">
        <f>Hindi!H$7</f>
        <v>15</v>
      </c>
      <c r="K1493" s="78">
        <f>Hindi!I$7</f>
        <v>10</v>
      </c>
      <c r="L1493" s="78">
        <f>Hindi!J$7</f>
        <v>0</v>
      </c>
      <c r="M1493" s="78">
        <f>Hindi!K$7</f>
        <v>70</v>
      </c>
      <c r="N1493" s="78">
        <f>Hindi!L$7</f>
        <v>5</v>
      </c>
      <c r="O1493" s="78">
        <f>Hindi!M$7</f>
        <v>5</v>
      </c>
      <c r="P1493" s="78">
        <f>Hindi!N$7</f>
        <v>20</v>
      </c>
      <c r="Q1493" s="78">
        <f>Hindi!O$7</f>
        <v>30</v>
      </c>
      <c r="R1493" s="78">
        <f>Hindi!P$7</f>
        <v>100</v>
      </c>
      <c r="S1493" s="78">
        <f>Hindi!Q$7</f>
        <v>0</v>
      </c>
    </row>
    <row r="1494" spans="2:25" ht="27.9" customHeight="1" thickBot="1">
      <c r="B1494" s="360"/>
      <c r="C1494" s="362"/>
      <c r="D1494" s="40" t="s">
        <v>64</v>
      </c>
      <c r="E1494" s="81"/>
      <c r="F1494" s="50">
        <f>VLOOKUP(S1487,Hindi!$B$8:$Q$77,3,0)</f>
        <v>0</v>
      </c>
      <c r="G1494" s="50">
        <f>VLOOKUP(S1487,Hindi!$B$8:$Q$77,4,0)</f>
        <v>0</v>
      </c>
      <c r="H1494" s="50">
        <f>VLOOKUP(S1487,Hindi!$B$8:$Q$77,5,0)</f>
        <v>0</v>
      </c>
      <c r="I1494" s="50">
        <f>VLOOKUP(S1487,Hindi!$B$8:$Q$77,6,0)</f>
        <v>0</v>
      </c>
      <c r="J1494" s="50">
        <f>VLOOKUP(S1487,Hindi!$B$8:$Q$77,7,0)</f>
        <v>0</v>
      </c>
      <c r="K1494" s="50">
        <f>VLOOKUP(S1487,Hindi!$B$8:$Q$77,8,0)</f>
        <v>0</v>
      </c>
      <c r="L1494" s="50">
        <f>VLOOKUP(S1487,Hindi!$B$8:$Q$77,9,0)</f>
        <v>0</v>
      </c>
      <c r="M1494" s="50">
        <f>VLOOKUP(S1487,Hindi!$B$8:$Q$77,10,0)</f>
        <v>0</v>
      </c>
      <c r="N1494" s="50">
        <f>VLOOKUP(S1487,Hindi!$B$8:$Q$77,11,0)</f>
        <v>0</v>
      </c>
      <c r="O1494" s="50">
        <f>VLOOKUP(S1487,Hindi!$B$8:$Q$77,12,0)</f>
        <v>0</v>
      </c>
      <c r="P1494" s="50">
        <f>VLOOKUP(S1487,Hindi!$B$8:$Q$77,13,0)</f>
        <v>0</v>
      </c>
      <c r="Q1494" s="50">
        <f>VLOOKUP(S1487,Hindi!$B$8:$Q$77,14,0)</f>
        <v>0</v>
      </c>
      <c r="R1494" s="79">
        <f>VLOOKUP(S1487,Hindi!$B$8:$Q$77,15,0)</f>
        <v>0</v>
      </c>
      <c r="S1494" s="50">
        <f>VLOOKUP(S1487,Hindi!$B$8:$Q$77,16,0)</f>
        <v>0</v>
      </c>
    </row>
    <row r="1495" spans="2:25" ht="27.9" customHeight="1">
      <c r="B1495" s="359">
        <v>3</v>
      </c>
      <c r="C1495" s="361" t="s">
        <v>4</v>
      </c>
      <c r="D1495" s="39" t="s">
        <v>63</v>
      </c>
      <c r="E1495" s="80"/>
      <c r="F1495" s="78">
        <f>English!D$7</f>
        <v>15</v>
      </c>
      <c r="G1495" s="78">
        <f>English!E$7</f>
        <v>15</v>
      </c>
      <c r="H1495" s="78">
        <f>English!F$7</f>
        <v>15</v>
      </c>
      <c r="I1495" s="78">
        <f>English!G$7</f>
        <v>0</v>
      </c>
      <c r="J1495" s="78">
        <f>English!H$7</f>
        <v>15</v>
      </c>
      <c r="K1495" s="78">
        <f>English!I$7</f>
        <v>10</v>
      </c>
      <c r="L1495" s="78">
        <f>English!J$7</f>
        <v>0</v>
      </c>
      <c r="M1495" s="78">
        <f>English!K$7</f>
        <v>70</v>
      </c>
      <c r="N1495" s="78">
        <f>English!L$7</f>
        <v>5</v>
      </c>
      <c r="O1495" s="78">
        <f>English!M$7</f>
        <v>5</v>
      </c>
      <c r="P1495" s="78">
        <f>English!N$7</f>
        <v>20</v>
      </c>
      <c r="Q1495" s="78">
        <f>English!O$7</f>
        <v>30</v>
      </c>
      <c r="R1495" s="78">
        <f>English!P$7</f>
        <v>100</v>
      </c>
      <c r="S1495" s="78">
        <f>English!Q$7</f>
        <v>0</v>
      </c>
      <c r="V1495" s="68"/>
      <c r="W1495" s="68"/>
      <c r="X1495" s="68"/>
      <c r="Y1495" s="68"/>
    </row>
    <row r="1496" spans="2:25" ht="27.9" customHeight="1" thickBot="1">
      <c r="B1496" s="360"/>
      <c r="C1496" s="362"/>
      <c r="D1496" s="40" t="s">
        <v>64</v>
      </c>
      <c r="E1496" s="81"/>
      <c r="F1496" s="50">
        <f>VLOOKUP(S1487,English!$B$8:$Q$77,3,0)</f>
        <v>0</v>
      </c>
      <c r="G1496" s="50">
        <f>VLOOKUP(S1487,English!$B$8:$Q$77,4,0)</f>
        <v>0</v>
      </c>
      <c r="H1496" s="50">
        <f>VLOOKUP(S1487,English!$B$8:$Q$77,5,0)</f>
        <v>0</v>
      </c>
      <c r="I1496" s="50">
        <f>VLOOKUP(S1487,English!$B$8:$Q$77,6,0)</f>
        <v>0</v>
      </c>
      <c r="J1496" s="50">
        <f>VLOOKUP(S1487,English!$B$8:$Q$77,7,0)</f>
        <v>0</v>
      </c>
      <c r="K1496" s="50">
        <f>VLOOKUP(S1487,English!$B$8:$Q$77,8,0)</f>
        <v>0</v>
      </c>
      <c r="L1496" s="50">
        <f>VLOOKUP(S1487,English!$B$8:$Q$77,9,0)</f>
        <v>0</v>
      </c>
      <c r="M1496" s="50">
        <f>VLOOKUP(S1487,English!$B$8:$Q$77,10,0)</f>
        <v>0</v>
      </c>
      <c r="N1496" s="50">
        <f>VLOOKUP(S1487,English!$B$8:$Q$77,11,0)</f>
        <v>0</v>
      </c>
      <c r="O1496" s="50">
        <f>VLOOKUP(S1487,English!$B$8:$Q$77,12,0)</f>
        <v>0</v>
      </c>
      <c r="P1496" s="50">
        <f>VLOOKUP(S1487,English!$B$8:$Q$77,13,0)</f>
        <v>0</v>
      </c>
      <c r="Q1496" s="50">
        <f>VLOOKUP(S1487,English!$B$8:$Q$77,14,0)</f>
        <v>0</v>
      </c>
      <c r="R1496" s="79">
        <f>VLOOKUP(S1487,English!$B$8:$Q$77,15,0)</f>
        <v>0</v>
      </c>
      <c r="S1496" s="50">
        <f>VLOOKUP(S1487,English!$B$8:$Q$77,16,0)</f>
        <v>0</v>
      </c>
      <c r="V1496" s="68"/>
      <c r="W1496" s="68"/>
      <c r="X1496" s="68"/>
      <c r="Y1496" s="68"/>
    </row>
    <row r="1497" spans="2:25" ht="27.9" customHeight="1">
      <c r="B1497" s="359">
        <v>4</v>
      </c>
      <c r="C1497" s="361" t="s">
        <v>5</v>
      </c>
      <c r="D1497" s="39" t="s">
        <v>63</v>
      </c>
      <c r="E1497" s="80"/>
      <c r="F1497" s="78">
        <f>Maths!D$7</f>
        <v>15</v>
      </c>
      <c r="G1497" s="78">
        <f>Maths!E$7</f>
        <v>15</v>
      </c>
      <c r="H1497" s="78">
        <f>Maths!F$7</f>
        <v>15</v>
      </c>
      <c r="I1497" s="78">
        <f>Maths!G$7</f>
        <v>0</v>
      </c>
      <c r="J1497" s="78">
        <f>Maths!H$7</f>
        <v>15</v>
      </c>
      <c r="K1497" s="78">
        <f>Maths!I$7</f>
        <v>10</v>
      </c>
      <c r="L1497" s="78">
        <f>Maths!J$7</f>
        <v>0</v>
      </c>
      <c r="M1497" s="78">
        <f>Maths!K$7</f>
        <v>70</v>
      </c>
      <c r="N1497" s="78">
        <f>Maths!L$7</f>
        <v>5</v>
      </c>
      <c r="O1497" s="78">
        <f>Maths!M$7</f>
        <v>5</v>
      </c>
      <c r="P1497" s="78">
        <f>Maths!N$7</f>
        <v>20</v>
      </c>
      <c r="Q1497" s="78">
        <f>Maths!O$7</f>
        <v>30</v>
      </c>
      <c r="R1497" s="78">
        <f>Maths!P$7</f>
        <v>100</v>
      </c>
      <c r="S1497" s="78">
        <f>Maths!Q$7</f>
        <v>0</v>
      </c>
      <c r="V1497" s="68"/>
      <c r="W1497" s="68"/>
      <c r="X1497" s="68"/>
      <c r="Y1497" s="68"/>
    </row>
    <row r="1498" spans="2:25" ht="27.9" customHeight="1" thickBot="1">
      <c r="B1498" s="360"/>
      <c r="C1498" s="362"/>
      <c r="D1498" s="40" t="s">
        <v>64</v>
      </c>
      <c r="E1498" s="81"/>
      <c r="F1498" s="50">
        <f>VLOOKUP(S1487,Maths!$B$8:$Q$77,3,0)</f>
        <v>0</v>
      </c>
      <c r="G1498" s="50">
        <f>VLOOKUP(S1487,Maths!$B$8:$Q$77,4,0)</f>
        <v>0</v>
      </c>
      <c r="H1498" s="50">
        <f>VLOOKUP(S1487,Maths!$B$8:$Q$77,5,0)</f>
        <v>0</v>
      </c>
      <c r="I1498" s="50">
        <f>VLOOKUP(S1487,Maths!$B$8:$Q$77,6,0)</f>
        <v>0</v>
      </c>
      <c r="J1498" s="50">
        <f>VLOOKUP(S1487,Maths!$B$8:$Q$77,7,0)</f>
        <v>0</v>
      </c>
      <c r="K1498" s="50">
        <f>VLOOKUP(S1487,Maths!$B$8:$Q$77,8,0)</f>
        <v>0</v>
      </c>
      <c r="L1498" s="50">
        <f>VLOOKUP(S1487,Maths!$B$8:$Q$77,9,0)</f>
        <v>0</v>
      </c>
      <c r="M1498" s="50">
        <f>VLOOKUP(S1487,Maths!$B$8:$Q$77,10,0)</f>
        <v>0</v>
      </c>
      <c r="N1498" s="50">
        <f>VLOOKUP(S1487,Maths!$B$8:$Q$77,11,0)</f>
        <v>0</v>
      </c>
      <c r="O1498" s="50">
        <f>VLOOKUP(S1487,Maths!$B$8:$Q$77,12,0)</f>
        <v>0</v>
      </c>
      <c r="P1498" s="50">
        <f>VLOOKUP(S1487,Maths!$B$8:$Q$77,13,0)</f>
        <v>0</v>
      </c>
      <c r="Q1498" s="50">
        <f>VLOOKUP(S1487,Maths!$B$8:$Q$77,14,0)</f>
        <v>0</v>
      </c>
      <c r="R1498" s="79">
        <f>VLOOKUP(S1487,Maths!$B$8:$Q$77,15,0)</f>
        <v>0</v>
      </c>
      <c r="S1498" s="50">
        <f>VLOOKUP(S1487,Maths!$B$8:$Q$77,16,0)</f>
        <v>0</v>
      </c>
      <c r="V1498" s="68"/>
      <c r="W1498" s="68"/>
      <c r="X1498" s="68"/>
      <c r="Y1498" s="68"/>
    </row>
    <row r="1499" spans="2:25" ht="27.9" customHeight="1">
      <c r="B1499" s="359">
        <v>5</v>
      </c>
      <c r="C1499" s="361" t="s">
        <v>6</v>
      </c>
      <c r="D1499" s="39" t="s">
        <v>63</v>
      </c>
      <c r="E1499" s="80"/>
      <c r="F1499" s="78">
        <f>Sci!D$7</f>
        <v>15</v>
      </c>
      <c r="G1499" s="78">
        <f>Sci!E$7</f>
        <v>15</v>
      </c>
      <c r="H1499" s="78">
        <f>Sci!F$7</f>
        <v>15</v>
      </c>
      <c r="I1499" s="78">
        <f>Sci!G$7</f>
        <v>0</v>
      </c>
      <c r="J1499" s="78">
        <f>Sci!H$7</f>
        <v>15</v>
      </c>
      <c r="K1499" s="78">
        <f>Sci!I$7</f>
        <v>10</v>
      </c>
      <c r="L1499" s="78">
        <f>Sci!J$7</f>
        <v>0</v>
      </c>
      <c r="M1499" s="78">
        <f>Sci!K$7</f>
        <v>70</v>
      </c>
      <c r="N1499" s="78">
        <f>Sci!L$7</f>
        <v>5</v>
      </c>
      <c r="O1499" s="78">
        <f>Sci!M$7</f>
        <v>5</v>
      </c>
      <c r="P1499" s="78">
        <f>Sci!N$7</f>
        <v>20</v>
      </c>
      <c r="Q1499" s="78">
        <f>Sci!O$7</f>
        <v>30</v>
      </c>
      <c r="R1499" s="78">
        <f>Sci!P$7</f>
        <v>100</v>
      </c>
      <c r="S1499" s="78">
        <f>Sci!Q$7</f>
        <v>0</v>
      </c>
      <c r="V1499" s="68"/>
      <c r="W1499" s="68"/>
      <c r="X1499" s="68"/>
      <c r="Y1499" s="68"/>
    </row>
    <row r="1500" spans="2:25" ht="27.9" customHeight="1" thickBot="1">
      <c r="B1500" s="360"/>
      <c r="C1500" s="362"/>
      <c r="D1500" s="40" t="s">
        <v>64</v>
      </c>
      <c r="E1500" s="81"/>
      <c r="F1500" s="50">
        <f>VLOOKUP(S1487,Sci!$B$8:$Q$77,3,0)</f>
        <v>0</v>
      </c>
      <c r="G1500" s="50">
        <f>VLOOKUP(S1487,Sci!$B$8:$Q$77,4,0)</f>
        <v>0</v>
      </c>
      <c r="H1500" s="50">
        <f>VLOOKUP(S1487,Sci!$B$8:$Q$77,5,0)</f>
        <v>0</v>
      </c>
      <c r="I1500" s="50">
        <f>VLOOKUP(S1487,Sci!$B$8:$Q$77,6,0)</f>
        <v>0</v>
      </c>
      <c r="J1500" s="50">
        <f>VLOOKUP(S1487,Sci!$B$8:$Q$77,7,0)</f>
        <v>0</v>
      </c>
      <c r="K1500" s="50">
        <f>VLOOKUP(S1487,Sci!$B$8:$Q$77,8,0)</f>
        <v>0</v>
      </c>
      <c r="L1500" s="50">
        <f>VLOOKUP(S1487,Sci!$B$8:$Q$77,9,0)</f>
        <v>0</v>
      </c>
      <c r="M1500" s="50">
        <f>VLOOKUP(S1487,Sci!$B$8:$Q$77,10,0)</f>
        <v>0</v>
      </c>
      <c r="N1500" s="50">
        <f>VLOOKUP(S1487,Sci!$B$8:$Q$77,11,0)</f>
        <v>0</v>
      </c>
      <c r="O1500" s="50">
        <f>VLOOKUP(S1487,Sci!$B$8:$Q$77,12,0)</f>
        <v>0</v>
      </c>
      <c r="P1500" s="50">
        <f>VLOOKUP(S1487,Sci!$B$8:$Q$77,13,0)</f>
        <v>0</v>
      </c>
      <c r="Q1500" s="50">
        <f>VLOOKUP(S1487,Sci!$B$8:$Q$77,14,0)</f>
        <v>0</v>
      </c>
      <c r="R1500" s="79">
        <f>VLOOKUP(S1487,Sci!$B$8:$Q$77,15,0)</f>
        <v>0</v>
      </c>
      <c r="S1500" s="50">
        <f>VLOOKUP(S1487,Sci!$B$8:$Q$77,16,0)</f>
        <v>0</v>
      </c>
      <c r="V1500" s="68"/>
      <c r="W1500" s="68"/>
      <c r="X1500" s="68"/>
      <c r="Y1500" s="68"/>
    </row>
    <row r="1501" spans="2:25" ht="27.9" customHeight="1">
      <c r="B1501" s="359">
        <v>6</v>
      </c>
      <c r="C1501" s="361" t="s">
        <v>7</v>
      </c>
      <c r="D1501" s="39" t="s">
        <v>63</v>
      </c>
      <c r="E1501" s="80"/>
      <c r="F1501" s="78">
        <f>Sco!D$7</f>
        <v>15</v>
      </c>
      <c r="G1501" s="78">
        <f>Sco!E$7</f>
        <v>15</v>
      </c>
      <c r="H1501" s="78">
        <f>Sco!F$7</f>
        <v>15</v>
      </c>
      <c r="I1501" s="78">
        <f>Sco!G$7</f>
        <v>0</v>
      </c>
      <c r="J1501" s="78">
        <f>Sco!H$7</f>
        <v>15</v>
      </c>
      <c r="K1501" s="78">
        <f>Sco!I$7</f>
        <v>10</v>
      </c>
      <c r="L1501" s="78">
        <f>Sco!J$7</f>
        <v>0</v>
      </c>
      <c r="M1501" s="78">
        <f>Sco!K$7</f>
        <v>70</v>
      </c>
      <c r="N1501" s="78">
        <f>Sco!L$7</f>
        <v>5</v>
      </c>
      <c r="O1501" s="78">
        <f>Sco!M$7</f>
        <v>5</v>
      </c>
      <c r="P1501" s="78">
        <f>Sco!N$7</f>
        <v>20</v>
      </c>
      <c r="Q1501" s="78">
        <f>Sco!O$7</f>
        <v>30</v>
      </c>
      <c r="R1501" s="78">
        <f>Sco!P$7</f>
        <v>100</v>
      </c>
      <c r="S1501" s="78">
        <f>Sco!Q$7</f>
        <v>0</v>
      </c>
      <c r="V1501" s="68"/>
      <c r="W1501" s="68"/>
      <c r="X1501" s="68"/>
      <c r="Y1501" s="68"/>
    </row>
    <row r="1502" spans="2:25" ht="27.9" customHeight="1" thickBot="1">
      <c r="B1502" s="360"/>
      <c r="C1502" s="362"/>
      <c r="D1502" s="40" t="s">
        <v>64</v>
      </c>
      <c r="E1502" s="81"/>
      <c r="F1502" s="50">
        <f>VLOOKUP(S1487,Sco!$B$8:$Q$77,3,0)</f>
        <v>0</v>
      </c>
      <c r="G1502" s="50">
        <f>VLOOKUP(S1487,Sco!$B$8:$Q$77,4,0)</f>
        <v>0</v>
      </c>
      <c r="H1502" s="50">
        <f>VLOOKUP(S1487,Sco!$B$8:$Q$77,5,0)</f>
        <v>0</v>
      </c>
      <c r="I1502" s="50">
        <f>VLOOKUP(S1487,Sco!$B$8:$Q$77,6,0)</f>
        <v>0</v>
      </c>
      <c r="J1502" s="50">
        <f>VLOOKUP(S1487,Sco!$B$8:$Q$77,7,0)</f>
        <v>0</v>
      </c>
      <c r="K1502" s="50">
        <f>VLOOKUP(S1487,Sco!$B$8:$Q$77,8,0)</f>
        <v>0</v>
      </c>
      <c r="L1502" s="50">
        <f>VLOOKUP(S1487,Sco!$B$8:$Q$77,9,0)</f>
        <v>0</v>
      </c>
      <c r="M1502" s="50">
        <f>VLOOKUP(S1487,Sco!$B$8:$Q$77,10,0)</f>
        <v>0</v>
      </c>
      <c r="N1502" s="50">
        <f>VLOOKUP(S1487,Sco!$B$8:$Q$77,11,0)</f>
        <v>0</v>
      </c>
      <c r="O1502" s="50">
        <f>VLOOKUP(S1487,Sco!$B$8:$Q$77,12,0)</f>
        <v>0</v>
      </c>
      <c r="P1502" s="50">
        <f>VLOOKUP(S1487,Sco!$B$8:$Q$77,13,0)</f>
        <v>0</v>
      </c>
      <c r="Q1502" s="50">
        <f>VLOOKUP(S1487,Sco!$B$8:$Q$77,14,0)</f>
        <v>0</v>
      </c>
      <c r="R1502" s="79">
        <f>VLOOKUP(S1487,Sco!$B$8:$Q$77,15,0)</f>
        <v>0</v>
      </c>
      <c r="S1502" s="50">
        <f>VLOOKUP(S1487,Sco!$B$8:$Q$77,16,0)</f>
        <v>0</v>
      </c>
      <c r="V1502" s="68"/>
      <c r="W1502" s="68"/>
      <c r="X1502" s="68"/>
      <c r="Y1502" s="68"/>
    </row>
    <row r="1503" spans="2:25" ht="27.9" customHeight="1">
      <c r="B1503" s="359">
        <v>7</v>
      </c>
      <c r="C1503" s="361" t="s">
        <v>8</v>
      </c>
      <c r="D1503" s="39" t="s">
        <v>63</v>
      </c>
      <c r="E1503" s="80"/>
      <c r="F1503" s="78">
        <f>Kala!D$7</f>
        <v>20</v>
      </c>
      <c r="G1503" s="78">
        <f>Kala!E$7</f>
        <v>40</v>
      </c>
      <c r="H1503" s="78">
        <f>Kala!F$7</f>
        <v>20</v>
      </c>
      <c r="I1503" s="78">
        <f>Kala!G$7</f>
        <v>0</v>
      </c>
      <c r="J1503" s="78">
        <f>Kala!H$7</f>
        <v>0</v>
      </c>
      <c r="K1503" s="78">
        <f>Kala!I$7</f>
        <v>20</v>
      </c>
      <c r="L1503" s="78">
        <f>Kala!J$7</f>
        <v>0</v>
      </c>
      <c r="M1503" s="78">
        <f>Kala!K$7</f>
        <v>100</v>
      </c>
      <c r="N1503" s="363"/>
      <c r="O1503" s="364"/>
      <c r="P1503" s="364"/>
      <c r="Q1503" s="365"/>
      <c r="R1503" s="82">
        <f t="shared" ref="R1503:R1508" si="53">M1503</f>
        <v>100</v>
      </c>
      <c r="S1503" s="83"/>
      <c r="V1503" s="68"/>
      <c r="W1503" s="68"/>
      <c r="X1503" s="68"/>
      <c r="Y1503" s="68"/>
    </row>
    <row r="1504" spans="2:25" ht="27.9" customHeight="1" thickBot="1">
      <c r="B1504" s="360"/>
      <c r="C1504" s="362"/>
      <c r="D1504" s="40" t="s">
        <v>64</v>
      </c>
      <c r="E1504" s="81"/>
      <c r="F1504" s="50">
        <f>VLOOKUP(S1487,Kala!$B$8:$Q$77,3,0)</f>
        <v>0</v>
      </c>
      <c r="G1504" s="50">
        <f>VLOOKUP(S1487,Kala!$B$8:$Q$77,4,0)</f>
        <v>0</v>
      </c>
      <c r="H1504" s="50">
        <f>VLOOKUP(S1487,Kala!$B$8:$Q$77,5,0)</f>
        <v>0</v>
      </c>
      <c r="I1504" s="50">
        <f>VLOOKUP(S1487,Kala!$B$8:$Q$77,6,0)</f>
        <v>0</v>
      </c>
      <c r="J1504" s="50">
        <f>VLOOKUP(S1487,Kala!$B$8:$Q$77,7,0)</f>
        <v>0</v>
      </c>
      <c r="K1504" s="50">
        <f>VLOOKUP(S1487,Kala!$B$8:$Q$77,8,0)</f>
        <v>0</v>
      </c>
      <c r="L1504" s="50">
        <f>VLOOKUP(S1487,Kala!$B$8:$Q$77,9,0)</f>
        <v>0</v>
      </c>
      <c r="M1504" s="50">
        <f>VLOOKUP(S1487,Kala!$B$8:$Q$77,10,0)</f>
        <v>0</v>
      </c>
      <c r="N1504" s="366"/>
      <c r="O1504" s="367"/>
      <c r="P1504" s="367"/>
      <c r="Q1504" s="368"/>
      <c r="R1504" s="84">
        <f t="shared" si="53"/>
        <v>0</v>
      </c>
      <c r="S1504" s="85" t="str">
        <f>IF(R1504&gt;=91,"अ१",IF(R1504&gt;=81,"अ२",IF(R1504&gt;=71,"ब१",IF(R1504&gt;=61,"ब२",IF(R1504&gt;=51,"क१",IF(R1504&gt;=41,"क२",IF(R1504&gt;=33,"ड",IF(R1504&gt;=21,"ई१",IF(R1504&gt;=1,"ई२","")))))))))</f>
        <v/>
      </c>
      <c r="V1504" s="68"/>
      <c r="W1504" s="68"/>
      <c r="X1504" s="68"/>
      <c r="Y1504" s="68"/>
    </row>
    <row r="1505" spans="2:25" ht="27.9" customHeight="1">
      <c r="B1505" s="359">
        <v>8</v>
      </c>
      <c r="C1505" s="361" t="s">
        <v>9</v>
      </c>
      <c r="D1505" s="39" t="s">
        <v>63</v>
      </c>
      <c r="E1505" s="80"/>
      <c r="F1505" s="78">
        <f>Karya!D$7</f>
        <v>20</v>
      </c>
      <c r="G1505" s="78">
        <f>Karya!E$7</f>
        <v>40</v>
      </c>
      <c r="H1505" s="78">
        <f>Karya!F$7</f>
        <v>20</v>
      </c>
      <c r="I1505" s="78">
        <f>Karya!G$7</f>
        <v>0</v>
      </c>
      <c r="J1505" s="78">
        <f>Karya!H$7</f>
        <v>0</v>
      </c>
      <c r="K1505" s="78">
        <f>Karya!I$7</f>
        <v>20</v>
      </c>
      <c r="L1505" s="78">
        <f>Karya!J$7</f>
        <v>0</v>
      </c>
      <c r="M1505" s="78">
        <f>Karya!K$7</f>
        <v>100</v>
      </c>
      <c r="N1505" s="363"/>
      <c r="O1505" s="364"/>
      <c r="P1505" s="364"/>
      <c r="Q1505" s="365"/>
      <c r="R1505" s="82">
        <f t="shared" si="53"/>
        <v>100</v>
      </c>
      <c r="S1505" s="83"/>
      <c r="V1505" s="68"/>
      <c r="W1505" s="68"/>
      <c r="X1505" s="68"/>
      <c r="Y1505" s="68"/>
    </row>
    <row r="1506" spans="2:25" ht="27.9" customHeight="1" thickBot="1">
      <c r="B1506" s="360"/>
      <c r="C1506" s="362"/>
      <c r="D1506" s="40" t="s">
        <v>64</v>
      </c>
      <c r="E1506" s="81"/>
      <c r="F1506" s="50">
        <f>VLOOKUP(S1487,Karya!$B$8:$Q$77,3,0)</f>
        <v>0</v>
      </c>
      <c r="G1506" s="50">
        <f>VLOOKUP(S1487,Karya!$B$8:$Q$77,4,0)</f>
        <v>0</v>
      </c>
      <c r="H1506" s="50">
        <f>VLOOKUP(S1487,Karya!$B$8:$Q$77,5,0)</f>
        <v>0</v>
      </c>
      <c r="I1506" s="50">
        <f>VLOOKUP(S1487,Karya!$B$8:$Q$77,6,0)</f>
        <v>0</v>
      </c>
      <c r="J1506" s="50">
        <f>VLOOKUP(S1487,Karya!$B$8:$Q$77,7,0)</f>
        <v>0</v>
      </c>
      <c r="K1506" s="50">
        <f>VLOOKUP(S1487,Karya!$B$8:$Q$77,8,0)</f>
        <v>0</v>
      </c>
      <c r="L1506" s="50">
        <f>VLOOKUP(S1487,Karya!$B$8:$Q$77,9,0)</f>
        <v>0</v>
      </c>
      <c r="M1506" s="50">
        <f>VLOOKUP(S1487,Karya!$B$8:$Q$77,10,0)</f>
        <v>0</v>
      </c>
      <c r="N1506" s="366"/>
      <c r="O1506" s="367"/>
      <c r="P1506" s="367"/>
      <c r="Q1506" s="368"/>
      <c r="R1506" s="84">
        <f t="shared" si="53"/>
        <v>0</v>
      </c>
      <c r="S1506" s="85" t="str">
        <f>IF(R1506&gt;=91,"अ१",IF(R1506&gt;=81,"अ२",IF(R1506&gt;=71,"ब१",IF(R1506&gt;=61,"ब२",IF(R1506&gt;=51,"क१",IF(R1506&gt;=41,"क२",IF(R1506&gt;=33,"ड",IF(R1506&gt;=21,"ई१",IF(R1506&gt;=1,"ई२","")))))))))</f>
        <v/>
      </c>
      <c r="V1506" s="68"/>
      <c r="W1506" s="68"/>
      <c r="X1506" s="68"/>
      <c r="Y1506" s="68"/>
    </row>
    <row r="1507" spans="2:25" ht="27.9" customHeight="1">
      <c r="B1507" s="359">
        <v>9</v>
      </c>
      <c r="C1507" s="361" t="s">
        <v>10</v>
      </c>
      <c r="D1507" s="39" t="s">
        <v>63</v>
      </c>
      <c r="E1507" s="80"/>
      <c r="F1507" s="78">
        <f>Shashi!D$7</f>
        <v>20</v>
      </c>
      <c r="G1507" s="78">
        <f>Shashi!E$7</f>
        <v>40</v>
      </c>
      <c r="H1507" s="78">
        <f>Shashi!F$7</f>
        <v>20</v>
      </c>
      <c r="I1507" s="78">
        <f>Shashi!G$7</f>
        <v>0</v>
      </c>
      <c r="J1507" s="78">
        <f>Shashi!H$7</f>
        <v>0</v>
      </c>
      <c r="K1507" s="78">
        <f>Shashi!I$7</f>
        <v>20</v>
      </c>
      <c r="L1507" s="78">
        <f>Shashi!J$7</f>
        <v>0</v>
      </c>
      <c r="M1507" s="78">
        <f>Shashi!K$7</f>
        <v>100</v>
      </c>
      <c r="N1507" s="363"/>
      <c r="O1507" s="364"/>
      <c r="P1507" s="364"/>
      <c r="Q1507" s="365"/>
      <c r="R1507" s="82">
        <f t="shared" si="53"/>
        <v>100</v>
      </c>
      <c r="S1507" s="83"/>
      <c r="V1507" s="68"/>
      <c r="W1507" s="68"/>
      <c r="X1507" s="68"/>
      <c r="Y1507" s="68"/>
    </row>
    <row r="1508" spans="2:25" ht="27.9" customHeight="1" thickBot="1">
      <c r="B1508" s="360"/>
      <c r="C1508" s="362"/>
      <c r="D1508" s="40" t="s">
        <v>64</v>
      </c>
      <c r="E1508" s="81"/>
      <c r="F1508" s="50">
        <f>VLOOKUP(S1487,Shashi!$B$8:$Q$77,3,0)</f>
        <v>0</v>
      </c>
      <c r="G1508" s="50">
        <f>VLOOKUP(S1487,Shashi!$B$8:$Q$77,4,0)</f>
        <v>0</v>
      </c>
      <c r="H1508" s="50">
        <f>VLOOKUP(S1487,Shashi!$B$8:$Q$77,5,0)</f>
        <v>0</v>
      </c>
      <c r="I1508" s="50">
        <f>VLOOKUP(S1487,Shashi!$B$8:$Q$77,6,0)</f>
        <v>0</v>
      </c>
      <c r="J1508" s="50">
        <f>VLOOKUP(S1487,Shashi!$B$8:$Q$77,7,0)</f>
        <v>0</v>
      </c>
      <c r="K1508" s="50">
        <f>VLOOKUP(S1487,Shashi!$B$8:$Q$77,8,0)</f>
        <v>0</v>
      </c>
      <c r="L1508" s="50">
        <f>VLOOKUP(S1487,Shashi!$B$8:$Q$77,9,0)</f>
        <v>0</v>
      </c>
      <c r="M1508" s="50">
        <f>VLOOKUP(S1487,Shashi!$B$8:$Q$77,10,0)</f>
        <v>0</v>
      </c>
      <c r="N1508" s="366"/>
      <c r="O1508" s="367"/>
      <c r="P1508" s="367"/>
      <c r="Q1508" s="368"/>
      <c r="R1508" s="84">
        <f t="shared" si="53"/>
        <v>0</v>
      </c>
      <c r="S1508" s="85" t="str">
        <f>IF(R1508&gt;=91,"अ१",IF(R1508&gt;=81,"अ२",IF(R1508&gt;=71,"ब१",IF(R1508&gt;=61,"ब२",IF(R1508&gt;=51,"क१",IF(R1508&gt;=41,"क२",IF(R1508&gt;=33,"ड",IF(R1508&gt;=21,"ई१",IF(R1508&gt;=1,"ई२","")))))))))</f>
        <v/>
      </c>
      <c r="V1508" s="68"/>
      <c r="W1508" s="68"/>
      <c r="X1508" s="68"/>
      <c r="Y1508" s="68"/>
    </row>
    <row r="1509" spans="2:25" ht="27.9" customHeight="1" thickBot="1">
      <c r="B1509" s="369"/>
      <c r="C1509" s="370"/>
      <c r="D1509" s="370"/>
      <c r="E1509" s="370"/>
      <c r="F1509" s="370"/>
      <c r="G1509" s="370"/>
      <c r="H1509" s="370"/>
      <c r="I1509" s="370"/>
      <c r="J1509" s="370"/>
      <c r="K1509" s="370"/>
      <c r="L1509" s="370"/>
      <c r="M1509" s="370"/>
      <c r="N1509" s="370"/>
      <c r="O1509" s="370"/>
      <c r="P1509" s="370"/>
      <c r="Q1509" s="370"/>
      <c r="R1509" s="370"/>
      <c r="S1509" s="371"/>
      <c r="V1509" s="68"/>
      <c r="W1509" s="68"/>
      <c r="X1509" s="68"/>
      <c r="Y1509" s="68"/>
    </row>
    <row r="1510" spans="2:25" ht="27.9" customHeight="1">
      <c r="B1510" s="41"/>
      <c r="C1510" s="42"/>
      <c r="D1510" s="43"/>
      <c r="N1510" s="45"/>
      <c r="O1510" s="45"/>
      <c r="P1510" s="45"/>
      <c r="Q1510" s="45"/>
      <c r="S1510" s="46"/>
      <c r="V1510" s="68"/>
      <c r="W1510" s="68"/>
      <c r="X1510" s="68"/>
      <c r="Y1510" s="68"/>
    </row>
    <row r="1511" spans="2:25" ht="27.9" customHeight="1">
      <c r="B1511" s="372" t="s">
        <v>66</v>
      </c>
      <c r="C1511" s="373"/>
      <c r="D1511" s="373"/>
      <c r="E1511" s="373"/>
      <c r="F1511" s="373"/>
      <c r="G1511" s="374" t="s">
        <v>67</v>
      </c>
      <c r="H1511" s="374"/>
      <c r="I1511" s="374"/>
      <c r="J1511" s="374"/>
      <c r="K1511" s="374"/>
      <c r="L1511" s="374"/>
      <c r="M1511" s="374"/>
      <c r="N1511" s="375" t="s">
        <v>68</v>
      </c>
      <c r="O1511" s="375"/>
      <c r="P1511" s="375"/>
      <c r="Q1511" s="375"/>
      <c r="R1511" s="375"/>
      <c r="S1511" s="376"/>
      <c r="V1511" s="68"/>
      <c r="W1511" s="68"/>
      <c r="X1511" s="68"/>
      <c r="Y1511" s="68"/>
    </row>
    <row r="1512" spans="2:25" ht="27.9" customHeight="1" thickBot="1">
      <c r="B1512" s="377" t="str">
        <f>students!$G$4</f>
        <v xml:space="preserve">श्री. सागर दत्तात्रय शिंदे </v>
      </c>
      <c r="C1512" s="378"/>
      <c r="D1512" s="378"/>
      <c r="E1512" s="378"/>
      <c r="F1512" s="378"/>
      <c r="G1512" s="379"/>
      <c r="H1512" s="379"/>
      <c r="I1512" s="379"/>
      <c r="J1512" s="379"/>
      <c r="K1512" s="379"/>
      <c r="L1512" s="379"/>
      <c r="M1512" s="379"/>
      <c r="N1512" s="380"/>
      <c r="O1512" s="380"/>
      <c r="P1512" s="380"/>
      <c r="Q1512" s="380"/>
      <c r="R1512" s="380"/>
      <c r="S1512" s="381"/>
      <c r="V1512" s="68"/>
      <c r="W1512" s="68"/>
      <c r="X1512" s="68"/>
      <c r="Y1512" s="68"/>
    </row>
    <row r="1513" spans="2:25" ht="26.25" customHeight="1">
      <c r="B1513" s="402" t="s">
        <v>718</v>
      </c>
      <c r="C1513" s="402"/>
      <c r="D1513" s="402"/>
      <c r="E1513" s="402"/>
      <c r="F1513" s="402"/>
      <c r="G1513" s="402"/>
      <c r="H1513" s="402"/>
      <c r="I1513" s="402"/>
      <c r="J1513" s="402"/>
      <c r="K1513" s="402"/>
      <c r="L1513" s="402"/>
      <c r="M1513" s="402"/>
      <c r="N1513" s="402"/>
      <c r="O1513" s="402"/>
      <c r="P1513" s="402"/>
      <c r="Q1513" s="402"/>
      <c r="R1513" s="402"/>
      <c r="S1513" s="402"/>
      <c r="V1513" s="68"/>
      <c r="W1513" s="68"/>
      <c r="X1513" s="68"/>
      <c r="Y1513" s="68"/>
    </row>
    <row r="1514" spans="2:25" ht="24.75" customHeight="1" thickBot="1">
      <c r="B1514" s="403" t="s">
        <v>52</v>
      </c>
      <c r="C1514" s="403"/>
      <c r="D1514" s="403"/>
      <c r="E1514" s="404">
        <f>VLOOKUP(S1515,students!$B$8:$D$77,3,0)</f>
        <v>0</v>
      </c>
      <c r="F1514" s="405"/>
      <c r="G1514" s="405"/>
      <c r="H1514" s="405"/>
      <c r="I1514" s="405"/>
      <c r="J1514" s="405"/>
      <c r="K1514" s="405"/>
      <c r="L1514" s="405"/>
      <c r="M1514" s="405"/>
      <c r="N1514" s="405"/>
      <c r="O1514" s="405"/>
      <c r="P1514" s="406" t="s">
        <v>28</v>
      </c>
      <c r="Q1514" s="406"/>
      <c r="R1514" s="406" t="str">
        <f>students!$M$2</f>
        <v>पहिली</v>
      </c>
      <c r="S1514" s="406"/>
      <c r="V1514" s="68"/>
      <c r="W1514" s="68"/>
      <c r="X1514" s="68"/>
      <c r="Y1514" s="68"/>
    </row>
    <row r="1515" spans="2:25" ht="19.5" customHeight="1" thickBot="1">
      <c r="B1515" s="407"/>
      <c r="C1515" s="407"/>
      <c r="D1515" s="408"/>
      <c r="E1515" s="408"/>
      <c r="F1515" s="47"/>
      <c r="G1515" s="47"/>
      <c r="H1515" s="409" t="s">
        <v>33</v>
      </c>
      <c r="I1515" s="409"/>
      <c r="J1515" s="409"/>
      <c r="K1515" s="409"/>
      <c r="L1515" s="409"/>
      <c r="M1515" s="405">
        <f>[3]students!Y1514</f>
        <v>0</v>
      </c>
      <c r="N1515" s="405"/>
      <c r="O1515" s="405"/>
      <c r="P1515" s="406" t="s">
        <v>53</v>
      </c>
      <c r="Q1515" s="406"/>
      <c r="R1515" s="406"/>
      <c r="S1515" s="77">
        <v>55</v>
      </c>
      <c r="V1515" s="68"/>
      <c r="W1515" s="68"/>
      <c r="X1515" s="68"/>
      <c r="Y1515" s="68"/>
    </row>
    <row r="1516" spans="2:25" ht="21" customHeight="1">
      <c r="B1516" s="382" t="s">
        <v>37</v>
      </c>
      <c r="C1516" s="361" t="s">
        <v>54</v>
      </c>
      <c r="D1516" s="361"/>
      <c r="E1516" s="385" t="s">
        <v>55</v>
      </c>
      <c r="F1516" s="386"/>
      <c r="G1516" s="386"/>
      <c r="H1516" s="386"/>
      <c r="I1516" s="386"/>
      <c r="J1516" s="386"/>
      <c r="K1516" s="386"/>
      <c r="L1516" s="386"/>
      <c r="M1516" s="387"/>
      <c r="N1516" s="388" t="s">
        <v>56</v>
      </c>
      <c r="O1516" s="389"/>
      <c r="P1516" s="389"/>
      <c r="Q1516" s="390"/>
      <c r="R1516" s="394" t="s">
        <v>69</v>
      </c>
      <c r="S1516" s="397" t="s">
        <v>57</v>
      </c>
      <c r="V1516" s="68"/>
      <c r="W1516" s="68"/>
      <c r="X1516" s="68"/>
      <c r="Y1516" s="68"/>
    </row>
    <row r="1517" spans="2:25" s="1" customFormat="1" ht="73.5" customHeight="1">
      <c r="B1517" s="383"/>
      <c r="C1517" s="384"/>
      <c r="D1517" s="384"/>
      <c r="E1517" s="48" t="s">
        <v>58</v>
      </c>
      <c r="F1517" s="48" t="s">
        <v>15</v>
      </c>
      <c r="G1517" s="48" t="s">
        <v>59</v>
      </c>
      <c r="H1517" s="48" t="s">
        <v>17</v>
      </c>
      <c r="I1517" s="48" t="s">
        <v>18</v>
      </c>
      <c r="J1517" s="48" t="s">
        <v>19</v>
      </c>
      <c r="K1517" s="48" t="s">
        <v>20</v>
      </c>
      <c r="L1517" s="48" t="s">
        <v>21</v>
      </c>
      <c r="M1517" s="49"/>
      <c r="N1517" s="391"/>
      <c r="O1517" s="392"/>
      <c r="P1517" s="392"/>
      <c r="Q1517" s="393"/>
      <c r="R1517" s="395"/>
      <c r="S1517" s="398"/>
      <c r="V1517" s="68"/>
      <c r="W1517" s="68"/>
      <c r="X1517" s="68"/>
      <c r="Y1517" s="68"/>
    </row>
    <row r="1518" spans="2:25" ht="27.9" customHeight="1" thickBot="1">
      <c r="B1518" s="5"/>
      <c r="C1518" s="400" t="s">
        <v>60</v>
      </c>
      <c r="D1518" s="401"/>
      <c r="E1518" s="51">
        <v>1</v>
      </c>
      <c r="F1518" s="51">
        <v>2</v>
      </c>
      <c r="G1518" s="51">
        <v>3</v>
      </c>
      <c r="H1518" s="51">
        <v>4</v>
      </c>
      <c r="I1518" s="51">
        <v>5</v>
      </c>
      <c r="J1518" s="51">
        <v>6</v>
      </c>
      <c r="K1518" s="51">
        <v>7</v>
      </c>
      <c r="L1518" s="51">
        <v>8</v>
      </c>
      <c r="M1518" s="50" t="s">
        <v>22</v>
      </c>
      <c r="N1518" s="50" t="s">
        <v>23</v>
      </c>
      <c r="O1518" s="50" t="s">
        <v>61</v>
      </c>
      <c r="P1518" s="50" t="s">
        <v>25</v>
      </c>
      <c r="Q1518" s="50" t="s">
        <v>62</v>
      </c>
      <c r="R1518" s="396"/>
      <c r="S1518" s="399"/>
      <c r="V1518" s="68"/>
      <c r="W1518" s="68"/>
      <c r="X1518" s="68"/>
      <c r="Y1518" s="68"/>
    </row>
    <row r="1519" spans="2:25" ht="27.9" customHeight="1">
      <c r="B1519" s="359">
        <v>1</v>
      </c>
      <c r="C1519" s="361" t="s">
        <v>2</v>
      </c>
      <c r="D1519" s="39" t="s">
        <v>63</v>
      </c>
      <c r="E1519" s="80"/>
      <c r="F1519" s="78">
        <f>Marathi!D$7</f>
        <v>15</v>
      </c>
      <c r="G1519" s="78">
        <f>Marathi!E$7</f>
        <v>15</v>
      </c>
      <c r="H1519" s="78">
        <f>Marathi!F$7</f>
        <v>15</v>
      </c>
      <c r="I1519" s="78">
        <f>Marathi!G$7</f>
        <v>0</v>
      </c>
      <c r="J1519" s="78">
        <f>Marathi!H$7</f>
        <v>15</v>
      </c>
      <c r="K1519" s="78">
        <f>Marathi!I$7</f>
        <v>10</v>
      </c>
      <c r="L1519" s="78">
        <f>Marathi!J$7</f>
        <v>0</v>
      </c>
      <c r="M1519" s="78">
        <f>Marathi!K$7</f>
        <v>70</v>
      </c>
      <c r="N1519" s="78">
        <f>Marathi!L$7</f>
        <v>5</v>
      </c>
      <c r="O1519" s="78">
        <f>Marathi!M$7</f>
        <v>5</v>
      </c>
      <c r="P1519" s="78">
        <f>Marathi!N$7</f>
        <v>20</v>
      </c>
      <c r="Q1519" s="78">
        <f>Marathi!O$7</f>
        <v>30</v>
      </c>
      <c r="R1519" s="78">
        <f>Marathi!P$7</f>
        <v>100</v>
      </c>
      <c r="S1519" s="78">
        <f>Marathi!Q$7</f>
        <v>0</v>
      </c>
      <c r="V1519" s="68"/>
      <c r="W1519" s="68"/>
      <c r="X1519" s="68"/>
      <c r="Y1519" s="68"/>
    </row>
    <row r="1520" spans="2:25" ht="27.9" customHeight="1" thickBot="1">
      <c r="B1520" s="360"/>
      <c r="C1520" s="362"/>
      <c r="D1520" s="40" t="s">
        <v>64</v>
      </c>
      <c r="E1520" s="81"/>
      <c r="F1520" s="50">
        <f>VLOOKUP(S1515,Marathi!$B$8:$Q$77,3,0)</f>
        <v>0</v>
      </c>
      <c r="G1520" s="50">
        <f>VLOOKUP(S1515,Marathi!$B$8:$Q$77,4,0)</f>
        <v>0</v>
      </c>
      <c r="H1520" s="50">
        <f>VLOOKUP(S1515,Marathi!$B$8:$Q$77,5,0)</f>
        <v>0</v>
      </c>
      <c r="I1520" s="50">
        <f>VLOOKUP(S1515,Marathi!$B$8:$Q$77,6,0)</f>
        <v>0</v>
      </c>
      <c r="J1520" s="50">
        <f>VLOOKUP(S1515,Marathi!$B$8:$Q$77,7,0)</f>
        <v>0</v>
      </c>
      <c r="K1520" s="50">
        <f>VLOOKUP(S1515,Marathi!$B$8:$Q$77,8,0)</f>
        <v>0</v>
      </c>
      <c r="L1520" s="50">
        <f>VLOOKUP(S1515,Marathi!$B$8:$Q$77,9,0)</f>
        <v>0</v>
      </c>
      <c r="M1520" s="50">
        <f>VLOOKUP(S1515,Marathi!$B$8:$Q$77,10,0)</f>
        <v>0</v>
      </c>
      <c r="N1520" s="50">
        <f>VLOOKUP(S1515,Marathi!$B$8:$Q$77,11,0)</f>
        <v>0</v>
      </c>
      <c r="O1520" s="50">
        <f>VLOOKUP(S1515,Marathi!$B$8:$Q$77,12,0)</f>
        <v>0</v>
      </c>
      <c r="P1520" s="50">
        <f>VLOOKUP(S1515,Marathi!$B$8:$Q$77,13,0)</f>
        <v>0</v>
      </c>
      <c r="Q1520" s="50">
        <f>VLOOKUP(S1515,Marathi!$B$8:$Q$77,14,0)</f>
        <v>0</v>
      </c>
      <c r="R1520" s="79">
        <f>VLOOKUP(S1515,Marathi!$B$8:$Q$77,15,0)</f>
        <v>0</v>
      </c>
      <c r="S1520" s="79">
        <f>VLOOKUP(S1515,Marathi!$B$8:$Q$77,16,0)</f>
        <v>0</v>
      </c>
    </row>
    <row r="1521" spans="2:25" ht="27.9" customHeight="1">
      <c r="B1521" s="359">
        <v>2</v>
      </c>
      <c r="C1521" s="361" t="s">
        <v>3</v>
      </c>
      <c r="D1521" s="39" t="s">
        <v>63</v>
      </c>
      <c r="E1521" s="80"/>
      <c r="F1521" s="78">
        <f>Hindi!D$7</f>
        <v>15</v>
      </c>
      <c r="G1521" s="78">
        <f>Hindi!E$7</f>
        <v>15</v>
      </c>
      <c r="H1521" s="78">
        <f>Hindi!F$7</f>
        <v>15</v>
      </c>
      <c r="I1521" s="78">
        <f>Hindi!G$7</f>
        <v>0</v>
      </c>
      <c r="J1521" s="78">
        <f>Hindi!H$7</f>
        <v>15</v>
      </c>
      <c r="K1521" s="78">
        <f>Hindi!I$7</f>
        <v>10</v>
      </c>
      <c r="L1521" s="78">
        <f>Hindi!J$7</f>
        <v>0</v>
      </c>
      <c r="M1521" s="78">
        <f>Hindi!K$7</f>
        <v>70</v>
      </c>
      <c r="N1521" s="78">
        <f>Hindi!L$7</f>
        <v>5</v>
      </c>
      <c r="O1521" s="78">
        <f>Hindi!M$7</f>
        <v>5</v>
      </c>
      <c r="P1521" s="78">
        <f>Hindi!N$7</f>
        <v>20</v>
      </c>
      <c r="Q1521" s="78">
        <f>Hindi!O$7</f>
        <v>30</v>
      </c>
      <c r="R1521" s="78">
        <f>Hindi!P$7</f>
        <v>100</v>
      </c>
      <c r="S1521" s="78">
        <f>Hindi!Q$7</f>
        <v>0</v>
      </c>
    </row>
    <row r="1522" spans="2:25" ht="27.9" customHeight="1" thickBot="1">
      <c r="B1522" s="360"/>
      <c r="C1522" s="362"/>
      <c r="D1522" s="40" t="s">
        <v>64</v>
      </c>
      <c r="E1522" s="81"/>
      <c r="F1522" s="50">
        <f>VLOOKUP(S1515,Hindi!$B$8:$Q$77,3,0)</f>
        <v>0</v>
      </c>
      <c r="G1522" s="50">
        <f>VLOOKUP(S1515,Hindi!$B$8:$Q$77,4,0)</f>
        <v>0</v>
      </c>
      <c r="H1522" s="50">
        <f>VLOOKUP(S1515,Hindi!$B$8:$Q$77,5,0)</f>
        <v>0</v>
      </c>
      <c r="I1522" s="50">
        <f>VLOOKUP(S1515,Hindi!$B$8:$Q$77,6,0)</f>
        <v>0</v>
      </c>
      <c r="J1522" s="50">
        <f>VLOOKUP(S1515,Hindi!$B$8:$Q$77,7,0)</f>
        <v>0</v>
      </c>
      <c r="K1522" s="50">
        <f>VLOOKUP(S1515,Hindi!$B$8:$Q$77,8,0)</f>
        <v>0</v>
      </c>
      <c r="L1522" s="50">
        <f>VLOOKUP(S1515,Hindi!$B$8:$Q$77,9,0)</f>
        <v>0</v>
      </c>
      <c r="M1522" s="50">
        <f>VLOOKUP(S1515,Hindi!$B$8:$Q$77,10,0)</f>
        <v>0</v>
      </c>
      <c r="N1522" s="50">
        <f>VLOOKUP(S1515,Hindi!$B$8:$Q$77,11,0)</f>
        <v>0</v>
      </c>
      <c r="O1522" s="50">
        <f>VLOOKUP(S1515,Hindi!$B$8:$Q$77,12,0)</f>
        <v>0</v>
      </c>
      <c r="P1522" s="50">
        <f>VLOOKUP(S1515,Hindi!$B$8:$Q$77,13,0)</f>
        <v>0</v>
      </c>
      <c r="Q1522" s="50">
        <f>VLOOKUP(S1515,Hindi!$B$8:$Q$77,14,0)</f>
        <v>0</v>
      </c>
      <c r="R1522" s="79">
        <f>VLOOKUP(S1515,Hindi!$B$8:$Q$77,15,0)</f>
        <v>0</v>
      </c>
      <c r="S1522" s="50">
        <f>VLOOKUP(S1515,Hindi!$B$8:$Q$77,16,0)</f>
        <v>0</v>
      </c>
    </row>
    <row r="1523" spans="2:25" ht="27.9" customHeight="1">
      <c r="B1523" s="359">
        <v>3</v>
      </c>
      <c r="C1523" s="361" t="s">
        <v>4</v>
      </c>
      <c r="D1523" s="39" t="s">
        <v>63</v>
      </c>
      <c r="E1523" s="80"/>
      <c r="F1523" s="78">
        <f>English!D$7</f>
        <v>15</v>
      </c>
      <c r="G1523" s="78">
        <f>English!E$7</f>
        <v>15</v>
      </c>
      <c r="H1523" s="78">
        <f>English!F$7</f>
        <v>15</v>
      </c>
      <c r="I1523" s="78">
        <f>English!G$7</f>
        <v>0</v>
      </c>
      <c r="J1523" s="78">
        <f>English!H$7</f>
        <v>15</v>
      </c>
      <c r="K1523" s="78">
        <f>English!I$7</f>
        <v>10</v>
      </c>
      <c r="L1523" s="78">
        <f>English!J$7</f>
        <v>0</v>
      </c>
      <c r="M1523" s="78">
        <f>English!K$7</f>
        <v>70</v>
      </c>
      <c r="N1523" s="78">
        <f>English!L$7</f>
        <v>5</v>
      </c>
      <c r="O1523" s="78">
        <f>English!M$7</f>
        <v>5</v>
      </c>
      <c r="P1523" s="78">
        <f>English!N$7</f>
        <v>20</v>
      </c>
      <c r="Q1523" s="78">
        <f>English!O$7</f>
        <v>30</v>
      </c>
      <c r="R1523" s="78">
        <f>English!P$7</f>
        <v>100</v>
      </c>
      <c r="S1523" s="78">
        <f>English!Q$7</f>
        <v>0</v>
      </c>
    </row>
    <row r="1524" spans="2:25" ht="27.9" customHeight="1" thickBot="1">
      <c r="B1524" s="360"/>
      <c r="C1524" s="362"/>
      <c r="D1524" s="40" t="s">
        <v>64</v>
      </c>
      <c r="E1524" s="81"/>
      <c r="F1524" s="50">
        <f>VLOOKUP(S1515,English!$B$8:$Q$77,3,0)</f>
        <v>0</v>
      </c>
      <c r="G1524" s="50">
        <f>VLOOKUP(S1515,English!$B$8:$Q$77,4,0)</f>
        <v>0</v>
      </c>
      <c r="H1524" s="50">
        <f>VLOOKUP(S1515,English!$B$8:$Q$77,5,0)</f>
        <v>0</v>
      </c>
      <c r="I1524" s="50">
        <f>VLOOKUP(S1515,English!$B$8:$Q$77,6,0)</f>
        <v>0</v>
      </c>
      <c r="J1524" s="50">
        <f>VLOOKUP(S1515,English!$B$8:$Q$77,7,0)</f>
        <v>0</v>
      </c>
      <c r="K1524" s="50">
        <f>VLOOKUP(S1515,English!$B$8:$Q$77,8,0)</f>
        <v>0</v>
      </c>
      <c r="L1524" s="50">
        <f>VLOOKUP(S1515,English!$B$8:$Q$77,9,0)</f>
        <v>0</v>
      </c>
      <c r="M1524" s="50">
        <f>VLOOKUP(S1515,English!$B$8:$Q$77,10,0)</f>
        <v>0</v>
      </c>
      <c r="N1524" s="50">
        <f>VLOOKUP(S1515,English!$B$8:$Q$77,11,0)</f>
        <v>0</v>
      </c>
      <c r="O1524" s="50">
        <f>VLOOKUP(S1515,English!$B$8:$Q$77,12,0)</f>
        <v>0</v>
      </c>
      <c r="P1524" s="50">
        <f>VLOOKUP(S1515,English!$B$8:$Q$77,13,0)</f>
        <v>0</v>
      </c>
      <c r="Q1524" s="50">
        <f>VLOOKUP(S1515,English!$B$8:$Q$77,14,0)</f>
        <v>0</v>
      </c>
      <c r="R1524" s="79">
        <f>VLOOKUP(S1515,English!$B$8:$Q$77,15,0)</f>
        <v>0</v>
      </c>
      <c r="S1524" s="50">
        <f>VLOOKUP(S1515,English!$B$8:$Q$77,16,0)</f>
        <v>0</v>
      </c>
    </row>
    <row r="1525" spans="2:25" ht="27.9" customHeight="1">
      <c r="B1525" s="359">
        <v>4</v>
      </c>
      <c r="C1525" s="361" t="s">
        <v>5</v>
      </c>
      <c r="D1525" s="39" t="s">
        <v>63</v>
      </c>
      <c r="E1525" s="80"/>
      <c r="F1525" s="78">
        <f>Maths!D$7</f>
        <v>15</v>
      </c>
      <c r="G1525" s="78">
        <f>Maths!E$7</f>
        <v>15</v>
      </c>
      <c r="H1525" s="78">
        <f>Maths!F$7</f>
        <v>15</v>
      </c>
      <c r="I1525" s="78">
        <f>Maths!G$7</f>
        <v>0</v>
      </c>
      <c r="J1525" s="78">
        <f>Maths!H$7</f>
        <v>15</v>
      </c>
      <c r="K1525" s="78">
        <f>Maths!I$7</f>
        <v>10</v>
      </c>
      <c r="L1525" s="78">
        <f>Maths!J$7</f>
        <v>0</v>
      </c>
      <c r="M1525" s="78">
        <f>Maths!K$7</f>
        <v>70</v>
      </c>
      <c r="N1525" s="78">
        <f>Maths!L$7</f>
        <v>5</v>
      </c>
      <c r="O1525" s="78">
        <f>Maths!M$7</f>
        <v>5</v>
      </c>
      <c r="P1525" s="78">
        <f>Maths!N$7</f>
        <v>20</v>
      </c>
      <c r="Q1525" s="78">
        <f>Maths!O$7</f>
        <v>30</v>
      </c>
      <c r="R1525" s="78">
        <f>Maths!P$7</f>
        <v>100</v>
      </c>
      <c r="S1525" s="78">
        <f>Maths!Q$7</f>
        <v>0</v>
      </c>
    </row>
    <row r="1526" spans="2:25" ht="27.9" customHeight="1" thickBot="1">
      <c r="B1526" s="360"/>
      <c r="C1526" s="362"/>
      <c r="D1526" s="40" t="s">
        <v>64</v>
      </c>
      <c r="E1526" s="81"/>
      <c r="F1526" s="50">
        <f>VLOOKUP(S1515,Maths!$B$8:$Q$77,3,0)</f>
        <v>0</v>
      </c>
      <c r="G1526" s="50">
        <f>VLOOKUP(S1515,Maths!$B$8:$Q$77,4,0)</f>
        <v>0</v>
      </c>
      <c r="H1526" s="50">
        <f>VLOOKUP(S1515,Maths!$B$8:$Q$77,5,0)</f>
        <v>0</v>
      </c>
      <c r="I1526" s="50">
        <f>VLOOKUP(S1515,Maths!$B$8:$Q$77,6,0)</f>
        <v>0</v>
      </c>
      <c r="J1526" s="50">
        <f>VLOOKUP(S1515,Maths!$B$8:$Q$77,7,0)</f>
        <v>0</v>
      </c>
      <c r="K1526" s="50">
        <f>VLOOKUP(S1515,Maths!$B$8:$Q$77,8,0)</f>
        <v>0</v>
      </c>
      <c r="L1526" s="50">
        <f>VLOOKUP(S1515,Maths!$B$8:$Q$77,9,0)</f>
        <v>0</v>
      </c>
      <c r="M1526" s="50">
        <f>VLOOKUP(S1515,Maths!$B$8:$Q$77,10,0)</f>
        <v>0</v>
      </c>
      <c r="N1526" s="50">
        <f>VLOOKUP(S1515,Maths!$B$8:$Q$77,11,0)</f>
        <v>0</v>
      </c>
      <c r="O1526" s="50">
        <f>VLOOKUP(S1515,Maths!$B$8:$Q$77,12,0)</f>
        <v>0</v>
      </c>
      <c r="P1526" s="50">
        <f>VLOOKUP(S1515,Maths!$B$8:$Q$77,13,0)</f>
        <v>0</v>
      </c>
      <c r="Q1526" s="50">
        <f>VLOOKUP(S1515,Maths!$B$8:$Q$77,14,0)</f>
        <v>0</v>
      </c>
      <c r="R1526" s="79">
        <f>VLOOKUP(S1515,Maths!$B$8:$Q$77,15,0)</f>
        <v>0</v>
      </c>
      <c r="S1526" s="50">
        <f>VLOOKUP(S1515,Maths!$B$8:$Q$77,16,0)</f>
        <v>0</v>
      </c>
      <c r="V1526" s="68"/>
      <c r="W1526" s="68"/>
      <c r="X1526" s="68"/>
      <c r="Y1526" s="68"/>
    </row>
    <row r="1527" spans="2:25" ht="27.9" customHeight="1">
      <c r="B1527" s="359">
        <v>5</v>
      </c>
      <c r="C1527" s="361" t="s">
        <v>6</v>
      </c>
      <c r="D1527" s="39" t="s">
        <v>63</v>
      </c>
      <c r="E1527" s="80"/>
      <c r="F1527" s="78">
        <f>Sci!D$7</f>
        <v>15</v>
      </c>
      <c r="G1527" s="78">
        <f>Sci!E$7</f>
        <v>15</v>
      </c>
      <c r="H1527" s="78">
        <f>Sci!F$7</f>
        <v>15</v>
      </c>
      <c r="I1527" s="78">
        <f>Sci!G$7</f>
        <v>0</v>
      </c>
      <c r="J1527" s="78">
        <f>Sci!H$7</f>
        <v>15</v>
      </c>
      <c r="K1527" s="78">
        <f>Sci!I$7</f>
        <v>10</v>
      </c>
      <c r="L1527" s="78">
        <f>Sci!J$7</f>
        <v>0</v>
      </c>
      <c r="M1527" s="78">
        <f>Sci!K$7</f>
        <v>70</v>
      </c>
      <c r="N1527" s="78">
        <f>Sci!L$7</f>
        <v>5</v>
      </c>
      <c r="O1527" s="78">
        <f>Sci!M$7</f>
        <v>5</v>
      </c>
      <c r="P1527" s="78">
        <f>Sci!N$7</f>
        <v>20</v>
      </c>
      <c r="Q1527" s="78">
        <f>Sci!O$7</f>
        <v>30</v>
      </c>
      <c r="R1527" s="78">
        <f>Sci!P$7</f>
        <v>100</v>
      </c>
      <c r="S1527" s="78">
        <f>Sci!Q$7</f>
        <v>0</v>
      </c>
      <c r="V1527" s="68"/>
      <c r="W1527" s="68"/>
      <c r="X1527" s="68"/>
      <c r="Y1527" s="68"/>
    </row>
    <row r="1528" spans="2:25" ht="27.9" customHeight="1" thickBot="1">
      <c r="B1528" s="360"/>
      <c r="C1528" s="362"/>
      <c r="D1528" s="40" t="s">
        <v>64</v>
      </c>
      <c r="E1528" s="81"/>
      <c r="F1528" s="50">
        <f>VLOOKUP(S1515,Sci!$B$8:$Q$77,3,0)</f>
        <v>0</v>
      </c>
      <c r="G1528" s="50">
        <f>VLOOKUP(S1515,Sci!$B$8:$Q$77,4,0)</f>
        <v>0</v>
      </c>
      <c r="H1528" s="50">
        <f>VLOOKUP(S1515,Sci!$B$8:$Q$77,5,0)</f>
        <v>0</v>
      </c>
      <c r="I1528" s="50">
        <f>VLOOKUP(S1515,Sci!$B$8:$Q$77,6,0)</f>
        <v>0</v>
      </c>
      <c r="J1528" s="50">
        <f>VLOOKUP(S1515,Sci!$B$8:$Q$77,7,0)</f>
        <v>0</v>
      </c>
      <c r="K1528" s="50">
        <f>VLOOKUP(S1515,Sci!$B$8:$Q$77,8,0)</f>
        <v>0</v>
      </c>
      <c r="L1528" s="50">
        <f>VLOOKUP(S1515,Sci!$B$8:$Q$77,9,0)</f>
        <v>0</v>
      </c>
      <c r="M1528" s="50">
        <f>VLOOKUP(S1515,Sci!$B$8:$Q$77,10,0)</f>
        <v>0</v>
      </c>
      <c r="N1528" s="50">
        <f>VLOOKUP(S1515,Sci!$B$8:$Q$77,11,0)</f>
        <v>0</v>
      </c>
      <c r="O1528" s="50">
        <f>VLOOKUP(S1515,Sci!$B$8:$Q$77,12,0)</f>
        <v>0</v>
      </c>
      <c r="P1528" s="50">
        <f>VLOOKUP(S1515,Sci!$B$8:$Q$77,13,0)</f>
        <v>0</v>
      </c>
      <c r="Q1528" s="50">
        <f>VLOOKUP(S1515,Sci!$B$8:$Q$77,14,0)</f>
        <v>0</v>
      </c>
      <c r="R1528" s="79">
        <f>VLOOKUP(S1515,Sci!$B$8:$Q$77,15,0)</f>
        <v>0</v>
      </c>
      <c r="S1528" s="50">
        <f>VLOOKUP(S1515,Sci!$B$8:$Q$77,16,0)</f>
        <v>0</v>
      </c>
      <c r="V1528" s="68"/>
      <c r="W1528" s="68"/>
      <c r="X1528" s="68"/>
      <c r="Y1528" s="68"/>
    </row>
    <row r="1529" spans="2:25" ht="27.9" customHeight="1">
      <c r="B1529" s="359">
        <v>6</v>
      </c>
      <c r="C1529" s="361" t="s">
        <v>7</v>
      </c>
      <c r="D1529" s="39" t="s">
        <v>63</v>
      </c>
      <c r="E1529" s="80"/>
      <c r="F1529" s="78">
        <f>Sco!D$7</f>
        <v>15</v>
      </c>
      <c r="G1529" s="78">
        <f>Sco!E$7</f>
        <v>15</v>
      </c>
      <c r="H1529" s="78">
        <f>Sco!F$7</f>
        <v>15</v>
      </c>
      <c r="I1529" s="78">
        <f>Sco!G$7</f>
        <v>0</v>
      </c>
      <c r="J1529" s="78">
        <f>Sco!H$7</f>
        <v>15</v>
      </c>
      <c r="K1529" s="78">
        <f>Sco!I$7</f>
        <v>10</v>
      </c>
      <c r="L1529" s="78">
        <f>Sco!J$7</f>
        <v>0</v>
      </c>
      <c r="M1529" s="78">
        <f>Sco!K$7</f>
        <v>70</v>
      </c>
      <c r="N1529" s="78">
        <f>Sco!L$7</f>
        <v>5</v>
      </c>
      <c r="O1529" s="78">
        <f>Sco!M$7</f>
        <v>5</v>
      </c>
      <c r="P1529" s="78">
        <f>Sco!N$7</f>
        <v>20</v>
      </c>
      <c r="Q1529" s="78">
        <f>Sco!O$7</f>
        <v>30</v>
      </c>
      <c r="R1529" s="78">
        <f>Sco!P$7</f>
        <v>100</v>
      </c>
      <c r="S1529" s="78">
        <f>Sco!Q$7</f>
        <v>0</v>
      </c>
      <c r="V1529" s="68"/>
      <c r="W1529" s="68"/>
      <c r="X1529" s="68"/>
      <c r="Y1529" s="68"/>
    </row>
    <row r="1530" spans="2:25" ht="27.9" customHeight="1" thickBot="1">
      <c r="B1530" s="360"/>
      <c r="C1530" s="362"/>
      <c r="D1530" s="40" t="s">
        <v>64</v>
      </c>
      <c r="E1530" s="81"/>
      <c r="F1530" s="50">
        <f>VLOOKUP(S1515,Sco!$B$8:$Q$77,3,0)</f>
        <v>0</v>
      </c>
      <c r="G1530" s="50">
        <f>VLOOKUP(S1515,Sco!$B$8:$Q$77,4,0)</f>
        <v>0</v>
      </c>
      <c r="H1530" s="50">
        <f>VLOOKUP(S1515,Sco!$B$8:$Q$77,5,0)</f>
        <v>0</v>
      </c>
      <c r="I1530" s="50">
        <f>VLOOKUP(S1515,Sco!$B$8:$Q$77,6,0)</f>
        <v>0</v>
      </c>
      <c r="J1530" s="50">
        <f>VLOOKUP(S1515,Sco!$B$8:$Q$77,7,0)</f>
        <v>0</v>
      </c>
      <c r="K1530" s="50">
        <f>VLOOKUP(S1515,Sco!$B$8:$Q$77,8,0)</f>
        <v>0</v>
      </c>
      <c r="L1530" s="50">
        <f>VLOOKUP(S1515,Sco!$B$8:$Q$77,9,0)</f>
        <v>0</v>
      </c>
      <c r="M1530" s="50">
        <f>VLOOKUP(S1515,Sco!$B$8:$Q$77,10,0)</f>
        <v>0</v>
      </c>
      <c r="N1530" s="50">
        <f>VLOOKUP(S1515,Sco!$B$8:$Q$77,11,0)</f>
        <v>0</v>
      </c>
      <c r="O1530" s="50">
        <f>VLOOKUP(S1515,Sco!$B$8:$Q$77,12,0)</f>
        <v>0</v>
      </c>
      <c r="P1530" s="50">
        <f>VLOOKUP(S1515,Sco!$B$8:$Q$77,13,0)</f>
        <v>0</v>
      </c>
      <c r="Q1530" s="50">
        <f>VLOOKUP(S1515,Sco!$B$8:$Q$77,14,0)</f>
        <v>0</v>
      </c>
      <c r="R1530" s="79">
        <f>VLOOKUP(S1515,Sco!$B$8:$Q$77,15,0)</f>
        <v>0</v>
      </c>
      <c r="S1530" s="50">
        <f>VLOOKUP(S1515,Sco!$B$8:$Q$77,16,0)</f>
        <v>0</v>
      </c>
      <c r="V1530" s="68"/>
      <c r="W1530" s="68"/>
      <c r="X1530" s="68"/>
      <c r="Y1530" s="68"/>
    </row>
    <row r="1531" spans="2:25" ht="27.9" customHeight="1">
      <c r="B1531" s="359">
        <v>7</v>
      </c>
      <c r="C1531" s="361" t="s">
        <v>8</v>
      </c>
      <c r="D1531" s="39" t="s">
        <v>63</v>
      </c>
      <c r="E1531" s="80"/>
      <c r="F1531" s="78">
        <f>Kala!D$7</f>
        <v>20</v>
      </c>
      <c r="G1531" s="78">
        <f>Kala!E$7</f>
        <v>40</v>
      </c>
      <c r="H1531" s="78">
        <f>Kala!F$7</f>
        <v>20</v>
      </c>
      <c r="I1531" s="78">
        <f>Kala!G$7</f>
        <v>0</v>
      </c>
      <c r="J1531" s="78">
        <f>Kala!H$7</f>
        <v>0</v>
      </c>
      <c r="K1531" s="78">
        <f>Kala!I$7</f>
        <v>20</v>
      </c>
      <c r="L1531" s="78">
        <f>Kala!J$7</f>
        <v>0</v>
      </c>
      <c r="M1531" s="78">
        <f>Kala!K$7</f>
        <v>100</v>
      </c>
      <c r="N1531" s="363"/>
      <c r="O1531" s="364"/>
      <c r="P1531" s="364"/>
      <c r="Q1531" s="365"/>
      <c r="R1531" s="82">
        <f t="shared" ref="R1531:R1536" si="54">M1531</f>
        <v>100</v>
      </c>
      <c r="S1531" s="83"/>
      <c r="V1531" s="68"/>
      <c r="W1531" s="68"/>
      <c r="X1531" s="68"/>
      <c r="Y1531" s="68"/>
    </row>
    <row r="1532" spans="2:25" ht="27.9" customHeight="1" thickBot="1">
      <c r="B1532" s="360"/>
      <c r="C1532" s="362"/>
      <c r="D1532" s="40" t="s">
        <v>64</v>
      </c>
      <c r="E1532" s="81"/>
      <c r="F1532" s="50">
        <f>VLOOKUP(S1515,Kala!$B$8:$Q$77,3,0)</f>
        <v>0</v>
      </c>
      <c r="G1532" s="50">
        <f>VLOOKUP(S1515,Kala!$B$8:$Q$77,4,0)</f>
        <v>0</v>
      </c>
      <c r="H1532" s="50">
        <f>VLOOKUP(S1515,Kala!$B$8:$Q$77,5,0)</f>
        <v>0</v>
      </c>
      <c r="I1532" s="50">
        <f>VLOOKUP(S1515,Kala!$B$8:$Q$77,6,0)</f>
        <v>0</v>
      </c>
      <c r="J1532" s="50">
        <f>VLOOKUP(S1515,Kala!$B$8:$Q$77,7,0)</f>
        <v>0</v>
      </c>
      <c r="K1532" s="50">
        <f>VLOOKUP(S1515,Kala!$B$8:$Q$77,8,0)</f>
        <v>0</v>
      </c>
      <c r="L1532" s="50">
        <f>VLOOKUP(S1515,Kala!$B$8:$Q$77,9,0)</f>
        <v>0</v>
      </c>
      <c r="M1532" s="50">
        <f>VLOOKUP(S1515,Kala!$B$8:$Q$77,10,0)</f>
        <v>0</v>
      </c>
      <c r="N1532" s="366"/>
      <c r="O1532" s="367"/>
      <c r="P1532" s="367"/>
      <c r="Q1532" s="368"/>
      <c r="R1532" s="84">
        <f t="shared" si="54"/>
        <v>0</v>
      </c>
      <c r="S1532" s="85" t="str">
        <f>IF(R1532&gt;=91,"अ१",IF(R1532&gt;=81,"अ२",IF(R1532&gt;=71,"ब१",IF(R1532&gt;=61,"ब२",IF(R1532&gt;=51,"क१",IF(R1532&gt;=41,"क२",IF(R1532&gt;=33,"ड",IF(R1532&gt;=21,"ई१",IF(R1532&gt;=1,"ई२","")))))))))</f>
        <v/>
      </c>
      <c r="V1532" s="68"/>
      <c r="W1532" s="68"/>
      <c r="X1532" s="68"/>
      <c r="Y1532" s="68"/>
    </row>
    <row r="1533" spans="2:25" ht="27.9" customHeight="1">
      <c r="B1533" s="359">
        <v>8</v>
      </c>
      <c r="C1533" s="361" t="s">
        <v>9</v>
      </c>
      <c r="D1533" s="39" t="s">
        <v>63</v>
      </c>
      <c r="E1533" s="80"/>
      <c r="F1533" s="78">
        <f>Karya!D$7</f>
        <v>20</v>
      </c>
      <c r="G1533" s="78">
        <f>Karya!E$7</f>
        <v>40</v>
      </c>
      <c r="H1533" s="78">
        <f>Karya!F$7</f>
        <v>20</v>
      </c>
      <c r="I1533" s="78">
        <f>Karya!G$7</f>
        <v>0</v>
      </c>
      <c r="J1533" s="78">
        <f>Karya!H$7</f>
        <v>0</v>
      </c>
      <c r="K1533" s="78">
        <f>Karya!I$7</f>
        <v>20</v>
      </c>
      <c r="L1533" s="78">
        <f>Karya!J$7</f>
        <v>0</v>
      </c>
      <c r="M1533" s="78">
        <f>Karya!K$7</f>
        <v>100</v>
      </c>
      <c r="N1533" s="363"/>
      <c r="O1533" s="364"/>
      <c r="P1533" s="364"/>
      <c r="Q1533" s="365"/>
      <c r="R1533" s="82">
        <f t="shared" si="54"/>
        <v>100</v>
      </c>
      <c r="S1533" s="83"/>
      <c r="V1533" s="68"/>
      <c r="W1533" s="68"/>
      <c r="X1533" s="68"/>
      <c r="Y1533" s="68"/>
    </row>
    <row r="1534" spans="2:25" ht="27.9" customHeight="1" thickBot="1">
      <c r="B1534" s="360"/>
      <c r="C1534" s="362"/>
      <c r="D1534" s="40" t="s">
        <v>64</v>
      </c>
      <c r="E1534" s="81"/>
      <c r="F1534" s="50">
        <f>VLOOKUP(S1515,Karya!$B$8:$Q$77,3,0)</f>
        <v>0</v>
      </c>
      <c r="G1534" s="50">
        <f>VLOOKUP(S1515,Karya!$B$8:$Q$77,4,0)</f>
        <v>0</v>
      </c>
      <c r="H1534" s="50">
        <f>VLOOKUP(S1515,Karya!$B$8:$Q$77,5,0)</f>
        <v>0</v>
      </c>
      <c r="I1534" s="50">
        <f>VLOOKUP(S1515,Karya!$B$8:$Q$77,6,0)</f>
        <v>0</v>
      </c>
      <c r="J1534" s="50">
        <f>VLOOKUP(S1515,Karya!$B$8:$Q$77,7,0)</f>
        <v>0</v>
      </c>
      <c r="K1534" s="50">
        <f>VLOOKUP(S1515,Karya!$B$8:$Q$77,8,0)</f>
        <v>0</v>
      </c>
      <c r="L1534" s="50">
        <f>VLOOKUP(S1515,Karya!$B$8:$Q$77,9,0)</f>
        <v>0</v>
      </c>
      <c r="M1534" s="50">
        <f>VLOOKUP(S1515,Karya!$B$8:$Q$77,10,0)</f>
        <v>0</v>
      </c>
      <c r="N1534" s="366"/>
      <c r="O1534" s="367"/>
      <c r="P1534" s="367"/>
      <c r="Q1534" s="368"/>
      <c r="R1534" s="84">
        <f t="shared" si="54"/>
        <v>0</v>
      </c>
      <c r="S1534" s="85" t="str">
        <f>IF(R1534&gt;=91,"अ१",IF(R1534&gt;=81,"अ२",IF(R1534&gt;=71,"ब१",IF(R1534&gt;=61,"ब२",IF(R1534&gt;=51,"क१",IF(R1534&gt;=41,"क२",IF(R1534&gt;=33,"ड",IF(R1534&gt;=21,"ई१",IF(R1534&gt;=1,"ई२","")))))))))</f>
        <v/>
      </c>
      <c r="V1534" s="68"/>
      <c r="W1534" s="68"/>
      <c r="X1534" s="68"/>
      <c r="Y1534" s="68"/>
    </row>
    <row r="1535" spans="2:25" ht="27.9" customHeight="1">
      <c r="B1535" s="359">
        <v>9</v>
      </c>
      <c r="C1535" s="361" t="s">
        <v>10</v>
      </c>
      <c r="D1535" s="39" t="s">
        <v>63</v>
      </c>
      <c r="E1535" s="80"/>
      <c r="F1535" s="78">
        <f>Shashi!D$7</f>
        <v>20</v>
      </c>
      <c r="G1535" s="78">
        <f>Shashi!E$7</f>
        <v>40</v>
      </c>
      <c r="H1535" s="78">
        <f>Shashi!F$7</f>
        <v>20</v>
      </c>
      <c r="I1535" s="78">
        <f>Shashi!G$7</f>
        <v>0</v>
      </c>
      <c r="J1535" s="78">
        <f>Shashi!H$7</f>
        <v>0</v>
      </c>
      <c r="K1535" s="78">
        <f>Shashi!I$7</f>
        <v>20</v>
      </c>
      <c r="L1535" s="78">
        <f>Shashi!J$7</f>
        <v>0</v>
      </c>
      <c r="M1535" s="78">
        <f>Shashi!K$7</f>
        <v>100</v>
      </c>
      <c r="N1535" s="363"/>
      <c r="O1535" s="364"/>
      <c r="P1535" s="364"/>
      <c r="Q1535" s="365"/>
      <c r="R1535" s="82">
        <f t="shared" si="54"/>
        <v>100</v>
      </c>
      <c r="S1535" s="83"/>
      <c r="V1535" s="68"/>
      <c r="W1535" s="68"/>
      <c r="X1535" s="68"/>
      <c r="Y1535" s="68"/>
    </row>
    <row r="1536" spans="2:25" ht="27.9" customHeight="1" thickBot="1">
      <c r="B1536" s="360"/>
      <c r="C1536" s="362"/>
      <c r="D1536" s="40" t="s">
        <v>64</v>
      </c>
      <c r="E1536" s="81"/>
      <c r="F1536" s="50">
        <f>VLOOKUP(S1515,Shashi!$B$8:$Q$77,3,0)</f>
        <v>0</v>
      </c>
      <c r="G1536" s="50">
        <f>VLOOKUP(S1515,Shashi!$B$8:$Q$77,4,0)</f>
        <v>0</v>
      </c>
      <c r="H1536" s="50">
        <f>VLOOKUP(S1515,Shashi!$B$8:$Q$77,5,0)</f>
        <v>0</v>
      </c>
      <c r="I1536" s="50">
        <f>VLOOKUP(S1515,Shashi!$B$8:$Q$77,6,0)</f>
        <v>0</v>
      </c>
      <c r="J1536" s="50">
        <f>VLOOKUP(S1515,Shashi!$B$8:$Q$77,7,0)</f>
        <v>0</v>
      </c>
      <c r="K1536" s="50">
        <f>VLOOKUP(S1515,Shashi!$B$8:$Q$77,8,0)</f>
        <v>0</v>
      </c>
      <c r="L1536" s="50">
        <f>VLOOKUP(S1515,Shashi!$B$8:$Q$77,9,0)</f>
        <v>0</v>
      </c>
      <c r="M1536" s="50">
        <f>VLOOKUP(S1515,Shashi!$B$8:$Q$77,10,0)</f>
        <v>0</v>
      </c>
      <c r="N1536" s="366"/>
      <c r="O1536" s="367"/>
      <c r="P1536" s="367"/>
      <c r="Q1536" s="368"/>
      <c r="R1536" s="84">
        <f t="shared" si="54"/>
        <v>0</v>
      </c>
      <c r="S1536" s="85" t="str">
        <f>IF(R1536&gt;=91,"अ१",IF(R1536&gt;=81,"अ२",IF(R1536&gt;=71,"ब१",IF(R1536&gt;=61,"ब२",IF(R1536&gt;=51,"क१",IF(R1536&gt;=41,"क२",IF(R1536&gt;=33,"ड",IF(R1536&gt;=21,"ई१",IF(R1536&gt;=1,"ई२","")))))))))</f>
        <v/>
      </c>
      <c r="V1536" s="68"/>
      <c r="W1536" s="68"/>
      <c r="X1536" s="68"/>
      <c r="Y1536" s="68"/>
    </row>
    <row r="1537" spans="2:25" ht="27.9" customHeight="1" thickBot="1">
      <c r="B1537" s="369"/>
      <c r="C1537" s="370"/>
      <c r="D1537" s="370"/>
      <c r="E1537" s="370"/>
      <c r="F1537" s="370"/>
      <c r="G1537" s="370"/>
      <c r="H1537" s="370"/>
      <c r="I1537" s="370"/>
      <c r="J1537" s="370"/>
      <c r="K1537" s="370"/>
      <c r="L1537" s="370"/>
      <c r="M1537" s="370"/>
      <c r="N1537" s="370"/>
      <c r="O1537" s="370"/>
      <c r="P1537" s="370"/>
      <c r="Q1537" s="370"/>
      <c r="R1537" s="370"/>
      <c r="S1537" s="371"/>
      <c r="V1537" s="68"/>
      <c r="W1537" s="68"/>
      <c r="X1537" s="68"/>
      <c r="Y1537" s="68"/>
    </row>
    <row r="1538" spans="2:25" ht="27.9" customHeight="1">
      <c r="B1538" s="41"/>
      <c r="C1538" s="42"/>
      <c r="D1538" s="43"/>
      <c r="N1538" s="45"/>
      <c r="O1538" s="45"/>
      <c r="P1538" s="45"/>
      <c r="Q1538" s="45"/>
      <c r="S1538" s="46"/>
      <c r="V1538" s="68"/>
      <c r="W1538" s="68"/>
      <c r="X1538" s="68"/>
      <c r="Y1538" s="68"/>
    </row>
    <row r="1539" spans="2:25" ht="27.9" customHeight="1">
      <c r="B1539" s="372" t="s">
        <v>66</v>
      </c>
      <c r="C1539" s="373"/>
      <c r="D1539" s="373"/>
      <c r="E1539" s="373"/>
      <c r="F1539" s="373"/>
      <c r="G1539" s="374" t="s">
        <v>67</v>
      </c>
      <c r="H1539" s="374"/>
      <c r="I1539" s="374"/>
      <c r="J1539" s="374"/>
      <c r="K1539" s="374"/>
      <c r="L1539" s="374"/>
      <c r="M1539" s="374"/>
      <c r="N1539" s="375" t="s">
        <v>68</v>
      </c>
      <c r="O1539" s="375"/>
      <c r="P1539" s="375"/>
      <c r="Q1539" s="375"/>
      <c r="R1539" s="375"/>
      <c r="S1539" s="376"/>
      <c r="V1539" s="68"/>
      <c r="W1539" s="68"/>
      <c r="X1539" s="68"/>
      <c r="Y1539" s="68"/>
    </row>
    <row r="1540" spans="2:25" ht="27.9" customHeight="1" thickBot="1">
      <c r="B1540" s="377" t="str">
        <f>students!$G$4</f>
        <v xml:space="preserve">श्री. सागर दत्तात्रय शिंदे </v>
      </c>
      <c r="C1540" s="378"/>
      <c r="D1540" s="378"/>
      <c r="E1540" s="378"/>
      <c r="F1540" s="378"/>
      <c r="G1540" s="379"/>
      <c r="H1540" s="379"/>
      <c r="I1540" s="379"/>
      <c r="J1540" s="379"/>
      <c r="K1540" s="379"/>
      <c r="L1540" s="379"/>
      <c r="M1540" s="379"/>
      <c r="N1540" s="380"/>
      <c r="O1540" s="380"/>
      <c r="P1540" s="380"/>
      <c r="Q1540" s="380"/>
      <c r="R1540" s="380"/>
      <c r="S1540" s="381"/>
      <c r="V1540" s="68"/>
      <c r="W1540" s="68"/>
      <c r="X1540" s="68"/>
      <c r="Y1540" s="68"/>
    </row>
    <row r="1541" spans="2:25" ht="26.25" customHeight="1">
      <c r="B1541" s="402" t="s">
        <v>718</v>
      </c>
      <c r="C1541" s="402"/>
      <c r="D1541" s="402"/>
      <c r="E1541" s="402"/>
      <c r="F1541" s="402"/>
      <c r="G1541" s="402"/>
      <c r="H1541" s="402"/>
      <c r="I1541" s="402"/>
      <c r="J1541" s="402"/>
      <c r="K1541" s="402"/>
      <c r="L1541" s="402"/>
      <c r="M1541" s="402"/>
      <c r="N1541" s="402"/>
      <c r="O1541" s="402"/>
      <c r="P1541" s="402"/>
      <c r="Q1541" s="402"/>
      <c r="R1541" s="402"/>
      <c r="S1541" s="402"/>
      <c r="V1541" s="68"/>
      <c r="W1541" s="68"/>
      <c r="X1541" s="68"/>
      <c r="Y1541" s="68"/>
    </row>
    <row r="1542" spans="2:25" ht="24.75" customHeight="1" thickBot="1">
      <c r="B1542" s="403" t="s">
        <v>52</v>
      </c>
      <c r="C1542" s="403"/>
      <c r="D1542" s="403"/>
      <c r="E1542" s="404">
        <f>VLOOKUP(S1543,students!$B$8:$D$77,3,0)</f>
        <v>0</v>
      </c>
      <c r="F1542" s="405"/>
      <c r="G1542" s="405"/>
      <c r="H1542" s="405"/>
      <c r="I1542" s="405"/>
      <c r="J1542" s="405"/>
      <c r="K1542" s="405"/>
      <c r="L1542" s="405"/>
      <c r="M1542" s="405"/>
      <c r="N1542" s="405"/>
      <c r="O1542" s="405"/>
      <c r="P1542" s="406" t="s">
        <v>28</v>
      </c>
      <c r="Q1542" s="406"/>
      <c r="R1542" s="406" t="str">
        <f>students!$M$2</f>
        <v>पहिली</v>
      </c>
      <c r="S1542" s="406"/>
      <c r="V1542" s="68"/>
      <c r="W1542" s="68"/>
      <c r="X1542" s="68"/>
      <c r="Y1542" s="68"/>
    </row>
    <row r="1543" spans="2:25" ht="19.5" customHeight="1" thickBot="1">
      <c r="B1543" s="407"/>
      <c r="C1543" s="407"/>
      <c r="D1543" s="408"/>
      <c r="E1543" s="408"/>
      <c r="F1543" s="47"/>
      <c r="G1543" s="47"/>
      <c r="H1543" s="409" t="s">
        <v>33</v>
      </c>
      <c r="I1543" s="409"/>
      <c r="J1543" s="409"/>
      <c r="K1543" s="409"/>
      <c r="L1543" s="409"/>
      <c r="M1543" s="405">
        <f>[3]students!Y1542</f>
        <v>0</v>
      </c>
      <c r="N1543" s="405"/>
      <c r="O1543" s="405"/>
      <c r="P1543" s="406" t="s">
        <v>53</v>
      </c>
      <c r="Q1543" s="406"/>
      <c r="R1543" s="406"/>
      <c r="S1543" s="77">
        <v>56</v>
      </c>
      <c r="V1543" s="68"/>
      <c r="W1543" s="68"/>
      <c r="X1543" s="68"/>
      <c r="Y1543" s="68"/>
    </row>
    <row r="1544" spans="2:25" ht="21" customHeight="1">
      <c r="B1544" s="382" t="s">
        <v>37</v>
      </c>
      <c r="C1544" s="361" t="s">
        <v>54</v>
      </c>
      <c r="D1544" s="361"/>
      <c r="E1544" s="385" t="s">
        <v>55</v>
      </c>
      <c r="F1544" s="386"/>
      <c r="G1544" s="386"/>
      <c r="H1544" s="386"/>
      <c r="I1544" s="386"/>
      <c r="J1544" s="386"/>
      <c r="K1544" s="386"/>
      <c r="L1544" s="386"/>
      <c r="M1544" s="387"/>
      <c r="N1544" s="388" t="s">
        <v>56</v>
      </c>
      <c r="O1544" s="389"/>
      <c r="P1544" s="389"/>
      <c r="Q1544" s="390"/>
      <c r="R1544" s="394" t="s">
        <v>69</v>
      </c>
      <c r="S1544" s="397" t="s">
        <v>57</v>
      </c>
      <c r="V1544" s="68"/>
      <c r="W1544" s="68"/>
      <c r="X1544" s="68"/>
      <c r="Y1544" s="68"/>
    </row>
    <row r="1545" spans="2:25" s="1" customFormat="1" ht="73.5" customHeight="1">
      <c r="B1545" s="383"/>
      <c r="C1545" s="384"/>
      <c r="D1545" s="384"/>
      <c r="E1545" s="48" t="s">
        <v>58</v>
      </c>
      <c r="F1545" s="48" t="s">
        <v>15</v>
      </c>
      <c r="G1545" s="48" t="s">
        <v>59</v>
      </c>
      <c r="H1545" s="48" t="s">
        <v>17</v>
      </c>
      <c r="I1545" s="48" t="s">
        <v>18</v>
      </c>
      <c r="J1545" s="48" t="s">
        <v>19</v>
      </c>
      <c r="K1545" s="48" t="s">
        <v>20</v>
      </c>
      <c r="L1545" s="48" t="s">
        <v>21</v>
      </c>
      <c r="M1545" s="49"/>
      <c r="N1545" s="391"/>
      <c r="O1545" s="392"/>
      <c r="P1545" s="392"/>
      <c r="Q1545" s="393"/>
      <c r="R1545" s="395"/>
      <c r="S1545" s="398"/>
      <c r="V1545" s="68"/>
      <c r="W1545" s="68"/>
      <c r="X1545" s="68"/>
      <c r="Y1545" s="68"/>
    </row>
    <row r="1546" spans="2:25" ht="27.9" customHeight="1" thickBot="1">
      <c r="B1546" s="5"/>
      <c r="C1546" s="400" t="s">
        <v>60</v>
      </c>
      <c r="D1546" s="401"/>
      <c r="E1546" s="51">
        <v>1</v>
      </c>
      <c r="F1546" s="51">
        <v>2</v>
      </c>
      <c r="G1546" s="51">
        <v>3</v>
      </c>
      <c r="H1546" s="51">
        <v>4</v>
      </c>
      <c r="I1546" s="51">
        <v>5</v>
      </c>
      <c r="J1546" s="51">
        <v>6</v>
      </c>
      <c r="K1546" s="51">
        <v>7</v>
      </c>
      <c r="L1546" s="51">
        <v>8</v>
      </c>
      <c r="M1546" s="50" t="s">
        <v>22</v>
      </c>
      <c r="N1546" s="50" t="s">
        <v>23</v>
      </c>
      <c r="O1546" s="50" t="s">
        <v>61</v>
      </c>
      <c r="P1546" s="50" t="s">
        <v>25</v>
      </c>
      <c r="Q1546" s="50" t="s">
        <v>62</v>
      </c>
      <c r="R1546" s="396"/>
      <c r="S1546" s="399"/>
      <c r="V1546" s="68"/>
      <c r="W1546" s="68"/>
      <c r="X1546" s="68"/>
      <c r="Y1546" s="68"/>
    </row>
    <row r="1547" spans="2:25" ht="27.9" customHeight="1">
      <c r="B1547" s="359">
        <v>1</v>
      </c>
      <c r="C1547" s="361" t="s">
        <v>2</v>
      </c>
      <c r="D1547" s="39" t="s">
        <v>63</v>
      </c>
      <c r="E1547" s="80"/>
      <c r="F1547" s="78">
        <f>Marathi!D$7</f>
        <v>15</v>
      </c>
      <c r="G1547" s="78">
        <f>Marathi!E$7</f>
        <v>15</v>
      </c>
      <c r="H1547" s="78">
        <f>Marathi!F$7</f>
        <v>15</v>
      </c>
      <c r="I1547" s="78">
        <f>Marathi!G$7</f>
        <v>0</v>
      </c>
      <c r="J1547" s="78">
        <f>Marathi!H$7</f>
        <v>15</v>
      </c>
      <c r="K1547" s="78">
        <f>Marathi!I$7</f>
        <v>10</v>
      </c>
      <c r="L1547" s="78">
        <f>Marathi!J$7</f>
        <v>0</v>
      </c>
      <c r="M1547" s="78">
        <f>Marathi!K$7</f>
        <v>70</v>
      </c>
      <c r="N1547" s="78">
        <f>Marathi!L$7</f>
        <v>5</v>
      </c>
      <c r="O1547" s="78">
        <f>Marathi!M$7</f>
        <v>5</v>
      </c>
      <c r="P1547" s="78">
        <f>Marathi!N$7</f>
        <v>20</v>
      </c>
      <c r="Q1547" s="78">
        <f>Marathi!O$7</f>
        <v>30</v>
      </c>
      <c r="R1547" s="78">
        <f>Marathi!P$7</f>
        <v>100</v>
      </c>
      <c r="S1547" s="78">
        <f>Marathi!Q$7</f>
        <v>0</v>
      </c>
      <c r="V1547" s="68"/>
      <c r="W1547" s="68"/>
      <c r="X1547" s="68"/>
      <c r="Y1547" s="68"/>
    </row>
    <row r="1548" spans="2:25" ht="27.9" customHeight="1" thickBot="1">
      <c r="B1548" s="360"/>
      <c r="C1548" s="362"/>
      <c r="D1548" s="40" t="s">
        <v>64</v>
      </c>
      <c r="E1548" s="81"/>
      <c r="F1548" s="50">
        <f>VLOOKUP(S1543,Marathi!$B$8:$Q$77,3,0)</f>
        <v>0</v>
      </c>
      <c r="G1548" s="50">
        <f>VLOOKUP(S1543,Marathi!$B$8:$Q$77,4,0)</f>
        <v>0</v>
      </c>
      <c r="H1548" s="50">
        <f>VLOOKUP(S1543,Marathi!$B$8:$Q$77,5,0)</f>
        <v>0</v>
      </c>
      <c r="I1548" s="50">
        <f>VLOOKUP(S1543,Marathi!$B$8:$Q$77,6,0)</f>
        <v>0</v>
      </c>
      <c r="J1548" s="50">
        <f>VLOOKUP(S1543,Marathi!$B$8:$Q$77,7,0)</f>
        <v>0</v>
      </c>
      <c r="K1548" s="50">
        <f>VLOOKUP(S1543,Marathi!$B$8:$Q$77,8,0)</f>
        <v>0</v>
      </c>
      <c r="L1548" s="50">
        <f>VLOOKUP(S1543,Marathi!$B$8:$Q$77,9,0)</f>
        <v>0</v>
      </c>
      <c r="M1548" s="50">
        <f>VLOOKUP(S1543,Marathi!$B$8:$Q$77,10,0)</f>
        <v>0</v>
      </c>
      <c r="N1548" s="50">
        <f>VLOOKUP(S1543,Marathi!$B$8:$Q$77,11,0)</f>
        <v>0</v>
      </c>
      <c r="O1548" s="50">
        <f>VLOOKUP(S1543,Marathi!$B$8:$Q$77,12,0)</f>
        <v>0</v>
      </c>
      <c r="P1548" s="50">
        <f>VLOOKUP(S1543,Marathi!$B$8:$Q$77,13,0)</f>
        <v>0</v>
      </c>
      <c r="Q1548" s="50">
        <f>VLOOKUP(S1543,Marathi!$B$8:$Q$77,14,0)</f>
        <v>0</v>
      </c>
      <c r="R1548" s="79">
        <f>VLOOKUP(S1543,Marathi!$B$8:$Q$77,15,0)</f>
        <v>0</v>
      </c>
      <c r="S1548" s="79">
        <f>VLOOKUP(S1543,Marathi!$B$8:$Q$77,16,0)</f>
        <v>0</v>
      </c>
      <c r="V1548" s="68"/>
      <c r="W1548" s="68"/>
      <c r="X1548" s="68"/>
      <c r="Y1548" s="68"/>
    </row>
    <row r="1549" spans="2:25" ht="27.9" customHeight="1">
      <c r="B1549" s="359">
        <v>2</v>
      </c>
      <c r="C1549" s="361" t="s">
        <v>3</v>
      </c>
      <c r="D1549" s="39" t="s">
        <v>63</v>
      </c>
      <c r="E1549" s="80"/>
      <c r="F1549" s="78">
        <f>Hindi!D$7</f>
        <v>15</v>
      </c>
      <c r="G1549" s="78">
        <f>Hindi!E$7</f>
        <v>15</v>
      </c>
      <c r="H1549" s="78">
        <f>Hindi!F$7</f>
        <v>15</v>
      </c>
      <c r="I1549" s="78">
        <f>Hindi!G$7</f>
        <v>0</v>
      </c>
      <c r="J1549" s="78">
        <f>Hindi!H$7</f>
        <v>15</v>
      </c>
      <c r="K1549" s="78">
        <f>Hindi!I$7</f>
        <v>10</v>
      </c>
      <c r="L1549" s="78">
        <f>Hindi!J$7</f>
        <v>0</v>
      </c>
      <c r="M1549" s="78">
        <f>Hindi!K$7</f>
        <v>70</v>
      </c>
      <c r="N1549" s="78">
        <f>Hindi!L$7</f>
        <v>5</v>
      </c>
      <c r="O1549" s="78">
        <f>Hindi!M$7</f>
        <v>5</v>
      </c>
      <c r="P1549" s="78">
        <f>Hindi!N$7</f>
        <v>20</v>
      </c>
      <c r="Q1549" s="78">
        <f>Hindi!O$7</f>
        <v>30</v>
      </c>
      <c r="R1549" s="78">
        <f>Hindi!P$7</f>
        <v>100</v>
      </c>
      <c r="S1549" s="78">
        <f>Hindi!Q$7</f>
        <v>0</v>
      </c>
      <c r="V1549" s="68"/>
      <c r="W1549" s="68"/>
      <c r="X1549" s="68"/>
      <c r="Y1549" s="68"/>
    </row>
    <row r="1550" spans="2:25" ht="27.9" customHeight="1" thickBot="1">
      <c r="B1550" s="360"/>
      <c r="C1550" s="362"/>
      <c r="D1550" s="40" t="s">
        <v>64</v>
      </c>
      <c r="E1550" s="81"/>
      <c r="F1550" s="50">
        <f>VLOOKUP(S1543,Hindi!$B$8:$Q$77,3,0)</f>
        <v>0</v>
      </c>
      <c r="G1550" s="50">
        <f>VLOOKUP(S1543,Hindi!$B$8:$Q$77,4,0)</f>
        <v>0</v>
      </c>
      <c r="H1550" s="50">
        <f>VLOOKUP(S1543,Hindi!$B$8:$Q$77,5,0)</f>
        <v>0</v>
      </c>
      <c r="I1550" s="50">
        <f>VLOOKUP(S1543,Hindi!$B$8:$Q$77,6,0)</f>
        <v>0</v>
      </c>
      <c r="J1550" s="50">
        <f>VLOOKUP(S1543,Hindi!$B$8:$Q$77,7,0)</f>
        <v>0</v>
      </c>
      <c r="K1550" s="50">
        <f>VLOOKUP(S1543,Hindi!$B$8:$Q$77,8,0)</f>
        <v>0</v>
      </c>
      <c r="L1550" s="50">
        <f>VLOOKUP(S1543,Hindi!$B$8:$Q$77,9,0)</f>
        <v>0</v>
      </c>
      <c r="M1550" s="50">
        <f>VLOOKUP(S1543,Hindi!$B$8:$Q$77,10,0)</f>
        <v>0</v>
      </c>
      <c r="N1550" s="50">
        <f>VLOOKUP(S1543,Hindi!$B$8:$Q$77,11,0)</f>
        <v>0</v>
      </c>
      <c r="O1550" s="50">
        <f>VLOOKUP(S1543,Hindi!$B$8:$Q$77,12,0)</f>
        <v>0</v>
      </c>
      <c r="P1550" s="50">
        <f>VLOOKUP(S1543,Hindi!$B$8:$Q$77,13,0)</f>
        <v>0</v>
      </c>
      <c r="Q1550" s="50">
        <f>VLOOKUP(S1543,Hindi!$B$8:$Q$77,14,0)</f>
        <v>0</v>
      </c>
      <c r="R1550" s="79">
        <f>VLOOKUP(S1543,Hindi!$B$8:$Q$77,15,0)</f>
        <v>0</v>
      </c>
      <c r="S1550" s="50">
        <f>VLOOKUP(S1543,Hindi!$B$8:$Q$77,16,0)</f>
        <v>0</v>
      </c>
      <c r="V1550" s="68"/>
      <c r="W1550" s="68"/>
      <c r="X1550" s="68"/>
      <c r="Y1550" s="68"/>
    </row>
    <row r="1551" spans="2:25" ht="27.9" customHeight="1">
      <c r="B1551" s="359">
        <v>3</v>
      </c>
      <c r="C1551" s="361" t="s">
        <v>4</v>
      </c>
      <c r="D1551" s="39" t="s">
        <v>63</v>
      </c>
      <c r="E1551" s="80"/>
      <c r="F1551" s="78">
        <f>English!D$7</f>
        <v>15</v>
      </c>
      <c r="G1551" s="78">
        <f>English!E$7</f>
        <v>15</v>
      </c>
      <c r="H1551" s="78">
        <f>English!F$7</f>
        <v>15</v>
      </c>
      <c r="I1551" s="78">
        <f>English!G$7</f>
        <v>0</v>
      </c>
      <c r="J1551" s="78">
        <f>English!H$7</f>
        <v>15</v>
      </c>
      <c r="K1551" s="78">
        <f>English!I$7</f>
        <v>10</v>
      </c>
      <c r="L1551" s="78">
        <f>English!J$7</f>
        <v>0</v>
      </c>
      <c r="M1551" s="78">
        <f>English!K$7</f>
        <v>70</v>
      </c>
      <c r="N1551" s="78">
        <f>English!L$7</f>
        <v>5</v>
      </c>
      <c r="O1551" s="78">
        <f>English!M$7</f>
        <v>5</v>
      </c>
      <c r="P1551" s="78">
        <f>English!N$7</f>
        <v>20</v>
      </c>
      <c r="Q1551" s="78">
        <f>English!O$7</f>
        <v>30</v>
      </c>
      <c r="R1551" s="78">
        <f>English!P$7</f>
        <v>100</v>
      </c>
      <c r="S1551" s="78">
        <f>English!Q$7</f>
        <v>0</v>
      </c>
    </row>
    <row r="1552" spans="2:25" ht="27.9" customHeight="1" thickBot="1">
      <c r="B1552" s="360"/>
      <c r="C1552" s="362"/>
      <c r="D1552" s="40" t="s">
        <v>64</v>
      </c>
      <c r="E1552" s="81"/>
      <c r="F1552" s="50">
        <f>VLOOKUP(S1543,English!$B$8:$Q$77,3,0)</f>
        <v>0</v>
      </c>
      <c r="G1552" s="50">
        <f>VLOOKUP(S1543,English!$B$8:$Q$77,4,0)</f>
        <v>0</v>
      </c>
      <c r="H1552" s="50">
        <f>VLOOKUP(S1543,English!$B$8:$Q$77,5,0)</f>
        <v>0</v>
      </c>
      <c r="I1552" s="50">
        <f>VLOOKUP(S1543,English!$B$8:$Q$77,6,0)</f>
        <v>0</v>
      </c>
      <c r="J1552" s="50">
        <f>VLOOKUP(S1543,English!$B$8:$Q$77,7,0)</f>
        <v>0</v>
      </c>
      <c r="K1552" s="50">
        <f>VLOOKUP(S1543,English!$B$8:$Q$77,8,0)</f>
        <v>0</v>
      </c>
      <c r="L1552" s="50">
        <f>VLOOKUP(S1543,English!$B$8:$Q$77,9,0)</f>
        <v>0</v>
      </c>
      <c r="M1552" s="50">
        <f>VLOOKUP(S1543,English!$B$8:$Q$77,10,0)</f>
        <v>0</v>
      </c>
      <c r="N1552" s="50">
        <f>VLOOKUP(S1543,English!$B$8:$Q$77,11,0)</f>
        <v>0</v>
      </c>
      <c r="O1552" s="50">
        <f>VLOOKUP(S1543,English!$B$8:$Q$77,12,0)</f>
        <v>0</v>
      </c>
      <c r="P1552" s="50">
        <f>VLOOKUP(S1543,English!$B$8:$Q$77,13,0)</f>
        <v>0</v>
      </c>
      <c r="Q1552" s="50">
        <f>VLOOKUP(S1543,English!$B$8:$Q$77,14,0)</f>
        <v>0</v>
      </c>
      <c r="R1552" s="79">
        <f>VLOOKUP(S1543,English!$B$8:$Q$77,15,0)</f>
        <v>0</v>
      </c>
      <c r="S1552" s="50">
        <f>VLOOKUP(S1543,English!$B$8:$Q$77,16,0)</f>
        <v>0</v>
      </c>
    </row>
    <row r="1553" spans="2:25" ht="27.9" customHeight="1">
      <c r="B1553" s="359">
        <v>4</v>
      </c>
      <c r="C1553" s="361" t="s">
        <v>5</v>
      </c>
      <c r="D1553" s="39" t="s">
        <v>63</v>
      </c>
      <c r="E1553" s="80"/>
      <c r="F1553" s="78">
        <f>Maths!D$7</f>
        <v>15</v>
      </c>
      <c r="G1553" s="78">
        <f>Maths!E$7</f>
        <v>15</v>
      </c>
      <c r="H1553" s="78">
        <f>Maths!F$7</f>
        <v>15</v>
      </c>
      <c r="I1553" s="78">
        <f>Maths!G$7</f>
        <v>0</v>
      </c>
      <c r="J1553" s="78">
        <f>Maths!H$7</f>
        <v>15</v>
      </c>
      <c r="K1553" s="78">
        <f>Maths!I$7</f>
        <v>10</v>
      </c>
      <c r="L1553" s="78">
        <f>Maths!J$7</f>
        <v>0</v>
      </c>
      <c r="M1553" s="78">
        <f>Maths!K$7</f>
        <v>70</v>
      </c>
      <c r="N1553" s="78">
        <f>Maths!L$7</f>
        <v>5</v>
      </c>
      <c r="O1553" s="78">
        <f>Maths!M$7</f>
        <v>5</v>
      </c>
      <c r="P1553" s="78">
        <f>Maths!N$7</f>
        <v>20</v>
      </c>
      <c r="Q1553" s="78">
        <f>Maths!O$7</f>
        <v>30</v>
      </c>
      <c r="R1553" s="78">
        <f>Maths!P$7</f>
        <v>100</v>
      </c>
      <c r="S1553" s="78">
        <f>Maths!Q$7</f>
        <v>0</v>
      </c>
    </row>
    <row r="1554" spans="2:25" ht="27.9" customHeight="1" thickBot="1">
      <c r="B1554" s="360"/>
      <c r="C1554" s="362"/>
      <c r="D1554" s="40" t="s">
        <v>64</v>
      </c>
      <c r="E1554" s="81"/>
      <c r="F1554" s="50">
        <f>VLOOKUP(S1543,Maths!$B$8:$Q$77,3,0)</f>
        <v>0</v>
      </c>
      <c r="G1554" s="50">
        <f>VLOOKUP(S1543,Maths!$B$8:$Q$77,4,0)</f>
        <v>0</v>
      </c>
      <c r="H1554" s="50">
        <f>VLOOKUP(S1543,Maths!$B$8:$Q$77,5,0)</f>
        <v>0</v>
      </c>
      <c r="I1554" s="50">
        <f>VLOOKUP(S1543,Maths!$B$8:$Q$77,6,0)</f>
        <v>0</v>
      </c>
      <c r="J1554" s="50">
        <f>VLOOKUP(S1543,Maths!$B$8:$Q$77,7,0)</f>
        <v>0</v>
      </c>
      <c r="K1554" s="50">
        <f>VLOOKUP(S1543,Maths!$B$8:$Q$77,8,0)</f>
        <v>0</v>
      </c>
      <c r="L1554" s="50">
        <f>VLOOKUP(S1543,Maths!$B$8:$Q$77,9,0)</f>
        <v>0</v>
      </c>
      <c r="M1554" s="50">
        <f>VLOOKUP(S1543,Maths!$B$8:$Q$77,10,0)</f>
        <v>0</v>
      </c>
      <c r="N1554" s="50">
        <f>VLOOKUP(S1543,Maths!$B$8:$Q$77,11,0)</f>
        <v>0</v>
      </c>
      <c r="O1554" s="50">
        <f>VLOOKUP(S1543,Maths!$B$8:$Q$77,12,0)</f>
        <v>0</v>
      </c>
      <c r="P1554" s="50">
        <f>VLOOKUP(S1543,Maths!$B$8:$Q$77,13,0)</f>
        <v>0</v>
      </c>
      <c r="Q1554" s="50">
        <f>VLOOKUP(S1543,Maths!$B$8:$Q$77,14,0)</f>
        <v>0</v>
      </c>
      <c r="R1554" s="79">
        <f>VLOOKUP(S1543,Maths!$B$8:$Q$77,15,0)</f>
        <v>0</v>
      </c>
      <c r="S1554" s="50">
        <f>VLOOKUP(S1543,Maths!$B$8:$Q$77,16,0)</f>
        <v>0</v>
      </c>
    </row>
    <row r="1555" spans="2:25" ht="27.9" customHeight="1">
      <c r="B1555" s="359">
        <v>5</v>
      </c>
      <c r="C1555" s="361" t="s">
        <v>6</v>
      </c>
      <c r="D1555" s="39" t="s">
        <v>63</v>
      </c>
      <c r="E1555" s="80"/>
      <c r="F1555" s="78">
        <f>Sci!D$7</f>
        <v>15</v>
      </c>
      <c r="G1555" s="78">
        <f>Sci!E$7</f>
        <v>15</v>
      </c>
      <c r="H1555" s="78">
        <f>Sci!F$7</f>
        <v>15</v>
      </c>
      <c r="I1555" s="78">
        <f>Sci!G$7</f>
        <v>0</v>
      </c>
      <c r="J1555" s="78">
        <f>Sci!H$7</f>
        <v>15</v>
      </c>
      <c r="K1555" s="78">
        <f>Sci!I$7</f>
        <v>10</v>
      </c>
      <c r="L1555" s="78">
        <f>Sci!J$7</f>
        <v>0</v>
      </c>
      <c r="M1555" s="78">
        <f>Sci!K$7</f>
        <v>70</v>
      </c>
      <c r="N1555" s="78">
        <f>Sci!L$7</f>
        <v>5</v>
      </c>
      <c r="O1555" s="78">
        <f>Sci!M$7</f>
        <v>5</v>
      </c>
      <c r="P1555" s="78">
        <f>Sci!N$7</f>
        <v>20</v>
      </c>
      <c r="Q1555" s="78">
        <f>Sci!O$7</f>
        <v>30</v>
      </c>
      <c r="R1555" s="78">
        <f>Sci!P$7</f>
        <v>100</v>
      </c>
      <c r="S1555" s="78">
        <f>Sci!Q$7</f>
        <v>0</v>
      </c>
    </row>
    <row r="1556" spans="2:25" ht="27.9" customHeight="1" thickBot="1">
      <c r="B1556" s="360"/>
      <c r="C1556" s="362"/>
      <c r="D1556" s="40" t="s">
        <v>64</v>
      </c>
      <c r="E1556" s="81"/>
      <c r="F1556" s="50">
        <f>VLOOKUP(S1543,Sci!$B$8:$Q$77,3,0)</f>
        <v>0</v>
      </c>
      <c r="G1556" s="50">
        <f>VLOOKUP(S1543,Sci!$B$8:$Q$77,4,0)</f>
        <v>0</v>
      </c>
      <c r="H1556" s="50">
        <f>VLOOKUP(S1543,Sci!$B$8:$Q$77,5,0)</f>
        <v>0</v>
      </c>
      <c r="I1556" s="50">
        <f>VLOOKUP(S1543,Sci!$B$8:$Q$77,6,0)</f>
        <v>0</v>
      </c>
      <c r="J1556" s="50">
        <f>VLOOKUP(S1543,Sci!$B$8:$Q$77,7,0)</f>
        <v>0</v>
      </c>
      <c r="K1556" s="50">
        <f>VLOOKUP(S1543,Sci!$B$8:$Q$77,8,0)</f>
        <v>0</v>
      </c>
      <c r="L1556" s="50">
        <f>VLOOKUP(S1543,Sci!$B$8:$Q$77,9,0)</f>
        <v>0</v>
      </c>
      <c r="M1556" s="50">
        <f>VLOOKUP(S1543,Sci!$B$8:$Q$77,10,0)</f>
        <v>0</v>
      </c>
      <c r="N1556" s="50">
        <f>VLOOKUP(S1543,Sci!$B$8:$Q$77,11,0)</f>
        <v>0</v>
      </c>
      <c r="O1556" s="50">
        <f>VLOOKUP(S1543,Sci!$B$8:$Q$77,12,0)</f>
        <v>0</v>
      </c>
      <c r="P1556" s="50">
        <f>VLOOKUP(S1543,Sci!$B$8:$Q$77,13,0)</f>
        <v>0</v>
      </c>
      <c r="Q1556" s="50">
        <f>VLOOKUP(S1543,Sci!$B$8:$Q$77,14,0)</f>
        <v>0</v>
      </c>
      <c r="R1556" s="79">
        <f>VLOOKUP(S1543,Sci!$B$8:$Q$77,15,0)</f>
        <v>0</v>
      </c>
      <c r="S1556" s="50">
        <f>VLOOKUP(S1543,Sci!$B$8:$Q$77,16,0)</f>
        <v>0</v>
      </c>
    </row>
    <row r="1557" spans="2:25" ht="27.9" customHeight="1">
      <c r="B1557" s="359">
        <v>6</v>
      </c>
      <c r="C1557" s="361" t="s">
        <v>7</v>
      </c>
      <c r="D1557" s="39" t="s">
        <v>63</v>
      </c>
      <c r="E1557" s="80"/>
      <c r="F1557" s="78">
        <f>Sco!D$7</f>
        <v>15</v>
      </c>
      <c r="G1557" s="78">
        <f>Sco!E$7</f>
        <v>15</v>
      </c>
      <c r="H1557" s="78">
        <f>Sco!F$7</f>
        <v>15</v>
      </c>
      <c r="I1557" s="78">
        <f>Sco!G$7</f>
        <v>0</v>
      </c>
      <c r="J1557" s="78">
        <f>Sco!H$7</f>
        <v>15</v>
      </c>
      <c r="K1557" s="78">
        <f>Sco!I$7</f>
        <v>10</v>
      </c>
      <c r="L1557" s="78">
        <f>Sco!J$7</f>
        <v>0</v>
      </c>
      <c r="M1557" s="78">
        <f>Sco!K$7</f>
        <v>70</v>
      </c>
      <c r="N1557" s="78">
        <f>Sco!L$7</f>
        <v>5</v>
      </c>
      <c r="O1557" s="78">
        <f>Sco!M$7</f>
        <v>5</v>
      </c>
      <c r="P1557" s="78">
        <f>Sco!N$7</f>
        <v>20</v>
      </c>
      <c r="Q1557" s="78">
        <f>Sco!O$7</f>
        <v>30</v>
      </c>
      <c r="R1557" s="78">
        <f>Sco!P$7</f>
        <v>100</v>
      </c>
      <c r="S1557" s="78">
        <f>Sco!Q$7</f>
        <v>0</v>
      </c>
      <c r="V1557" s="68"/>
      <c r="W1557" s="68"/>
      <c r="X1557" s="68"/>
      <c r="Y1557" s="68"/>
    </row>
    <row r="1558" spans="2:25" ht="27.9" customHeight="1" thickBot="1">
      <c r="B1558" s="360"/>
      <c r="C1558" s="362"/>
      <c r="D1558" s="40" t="s">
        <v>64</v>
      </c>
      <c r="E1558" s="81"/>
      <c r="F1558" s="50">
        <f>VLOOKUP(S1543,Sco!$B$8:$Q$77,3,0)</f>
        <v>0</v>
      </c>
      <c r="G1558" s="50">
        <f>VLOOKUP(S1543,Sco!$B$8:$Q$77,4,0)</f>
        <v>0</v>
      </c>
      <c r="H1558" s="50">
        <f>VLOOKUP(S1543,Sco!$B$8:$Q$77,5,0)</f>
        <v>0</v>
      </c>
      <c r="I1558" s="50">
        <f>VLOOKUP(S1543,Sco!$B$8:$Q$77,6,0)</f>
        <v>0</v>
      </c>
      <c r="J1558" s="50">
        <f>VLOOKUP(S1543,Sco!$B$8:$Q$77,7,0)</f>
        <v>0</v>
      </c>
      <c r="K1558" s="50">
        <f>VLOOKUP(S1543,Sco!$B$8:$Q$77,8,0)</f>
        <v>0</v>
      </c>
      <c r="L1558" s="50">
        <f>VLOOKUP(S1543,Sco!$B$8:$Q$77,9,0)</f>
        <v>0</v>
      </c>
      <c r="M1558" s="50">
        <f>VLOOKUP(S1543,Sco!$B$8:$Q$77,10,0)</f>
        <v>0</v>
      </c>
      <c r="N1558" s="50">
        <f>VLOOKUP(S1543,Sco!$B$8:$Q$77,11,0)</f>
        <v>0</v>
      </c>
      <c r="O1558" s="50">
        <f>VLOOKUP(S1543,Sco!$B$8:$Q$77,12,0)</f>
        <v>0</v>
      </c>
      <c r="P1558" s="50">
        <f>VLOOKUP(S1543,Sco!$B$8:$Q$77,13,0)</f>
        <v>0</v>
      </c>
      <c r="Q1558" s="50">
        <f>VLOOKUP(S1543,Sco!$B$8:$Q$77,14,0)</f>
        <v>0</v>
      </c>
      <c r="R1558" s="79">
        <f>VLOOKUP(S1543,Sco!$B$8:$Q$77,15,0)</f>
        <v>0</v>
      </c>
      <c r="S1558" s="50">
        <f>VLOOKUP(S1543,Sco!$B$8:$Q$77,16,0)</f>
        <v>0</v>
      </c>
      <c r="V1558" s="68"/>
      <c r="W1558" s="68"/>
      <c r="X1558" s="68"/>
      <c r="Y1558" s="68"/>
    </row>
    <row r="1559" spans="2:25" ht="27.9" customHeight="1">
      <c r="B1559" s="359">
        <v>7</v>
      </c>
      <c r="C1559" s="361" t="s">
        <v>8</v>
      </c>
      <c r="D1559" s="39" t="s">
        <v>63</v>
      </c>
      <c r="E1559" s="80"/>
      <c r="F1559" s="78">
        <f>Kala!D$7</f>
        <v>20</v>
      </c>
      <c r="G1559" s="78">
        <f>Kala!E$7</f>
        <v>40</v>
      </c>
      <c r="H1559" s="78">
        <f>Kala!F$7</f>
        <v>20</v>
      </c>
      <c r="I1559" s="78">
        <f>Kala!G$7</f>
        <v>0</v>
      </c>
      <c r="J1559" s="78">
        <f>Kala!H$7</f>
        <v>0</v>
      </c>
      <c r="K1559" s="78">
        <f>Kala!I$7</f>
        <v>20</v>
      </c>
      <c r="L1559" s="78">
        <f>Kala!J$7</f>
        <v>0</v>
      </c>
      <c r="M1559" s="78">
        <f>Kala!K$7</f>
        <v>100</v>
      </c>
      <c r="N1559" s="363"/>
      <c r="O1559" s="364"/>
      <c r="P1559" s="364"/>
      <c r="Q1559" s="365"/>
      <c r="R1559" s="82">
        <f t="shared" ref="R1559:R1564" si="55">M1559</f>
        <v>100</v>
      </c>
      <c r="S1559" s="83"/>
      <c r="V1559" s="68"/>
      <c r="W1559" s="68"/>
      <c r="X1559" s="68"/>
      <c r="Y1559" s="68"/>
    </row>
    <row r="1560" spans="2:25" ht="27.9" customHeight="1" thickBot="1">
      <c r="B1560" s="360"/>
      <c r="C1560" s="362"/>
      <c r="D1560" s="40" t="s">
        <v>64</v>
      </c>
      <c r="E1560" s="81"/>
      <c r="F1560" s="50">
        <f>VLOOKUP(S1543,Kala!$B$8:$Q$77,3,0)</f>
        <v>0</v>
      </c>
      <c r="G1560" s="50">
        <f>VLOOKUP(S1543,Kala!$B$8:$Q$77,4,0)</f>
        <v>0</v>
      </c>
      <c r="H1560" s="50">
        <f>VLOOKUP(S1543,Kala!$B$8:$Q$77,5,0)</f>
        <v>0</v>
      </c>
      <c r="I1560" s="50">
        <f>VLOOKUP(S1543,Kala!$B$8:$Q$77,6,0)</f>
        <v>0</v>
      </c>
      <c r="J1560" s="50">
        <f>VLOOKUP(S1543,Kala!$B$8:$Q$77,7,0)</f>
        <v>0</v>
      </c>
      <c r="K1560" s="50">
        <f>VLOOKUP(S1543,Kala!$B$8:$Q$77,8,0)</f>
        <v>0</v>
      </c>
      <c r="L1560" s="50">
        <f>VLOOKUP(S1543,Kala!$B$8:$Q$77,9,0)</f>
        <v>0</v>
      </c>
      <c r="M1560" s="50">
        <f>VLOOKUP(S1543,Kala!$B$8:$Q$77,10,0)</f>
        <v>0</v>
      </c>
      <c r="N1560" s="366"/>
      <c r="O1560" s="367"/>
      <c r="P1560" s="367"/>
      <c r="Q1560" s="368"/>
      <c r="R1560" s="84">
        <f t="shared" si="55"/>
        <v>0</v>
      </c>
      <c r="S1560" s="85" t="str">
        <f>IF(R1560&gt;=91,"अ१",IF(R1560&gt;=81,"अ२",IF(R1560&gt;=71,"ब१",IF(R1560&gt;=61,"ब२",IF(R1560&gt;=51,"क१",IF(R1560&gt;=41,"क२",IF(R1560&gt;=33,"ड",IF(R1560&gt;=21,"ई१",IF(R1560&gt;=1,"ई२","")))))))))</f>
        <v/>
      </c>
      <c r="V1560" s="68"/>
      <c r="W1560" s="68"/>
      <c r="X1560" s="68"/>
      <c r="Y1560" s="68"/>
    </row>
    <row r="1561" spans="2:25" ht="27.9" customHeight="1">
      <c r="B1561" s="359">
        <v>8</v>
      </c>
      <c r="C1561" s="361" t="s">
        <v>9</v>
      </c>
      <c r="D1561" s="39" t="s">
        <v>63</v>
      </c>
      <c r="E1561" s="80"/>
      <c r="F1561" s="78">
        <f>Karya!D$7</f>
        <v>20</v>
      </c>
      <c r="G1561" s="78">
        <f>Karya!E$7</f>
        <v>40</v>
      </c>
      <c r="H1561" s="78">
        <f>Karya!F$7</f>
        <v>20</v>
      </c>
      <c r="I1561" s="78">
        <f>Karya!G$7</f>
        <v>0</v>
      </c>
      <c r="J1561" s="78">
        <f>Karya!H$7</f>
        <v>0</v>
      </c>
      <c r="K1561" s="78">
        <f>Karya!I$7</f>
        <v>20</v>
      </c>
      <c r="L1561" s="78">
        <f>Karya!J$7</f>
        <v>0</v>
      </c>
      <c r="M1561" s="78">
        <f>Karya!K$7</f>
        <v>100</v>
      </c>
      <c r="N1561" s="363"/>
      <c r="O1561" s="364"/>
      <c r="P1561" s="364"/>
      <c r="Q1561" s="365"/>
      <c r="R1561" s="82">
        <f t="shared" si="55"/>
        <v>100</v>
      </c>
      <c r="S1561" s="83"/>
      <c r="V1561" s="68"/>
      <c r="W1561" s="68"/>
      <c r="X1561" s="68"/>
      <c r="Y1561" s="68"/>
    </row>
    <row r="1562" spans="2:25" ht="27.9" customHeight="1" thickBot="1">
      <c r="B1562" s="360"/>
      <c r="C1562" s="362"/>
      <c r="D1562" s="40" t="s">
        <v>64</v>
      </c>
      <c r="E1562" s="81"/>
      <c r="F1562" s="50">
        <f>VLOOKUP(S1543,Karya!$B$8:$Q$77,3,0)</f>
        <v>0</v>
      </c>
      <c r="G1562" s="50">
        <f>VLOOKUP(S1543,Karya!$B$8:$Q$77,4,0)</f>
        <v>0</v>
      </c>
      <c r="H1562" s="50">
        <f>VLOOKUP(S1543,Karya!$B$8:$Q$77,5,0)</f>
        <v>0</v>
      </c>
      <c r="I1562" s="50">
        <f>VLOOKUP(S1543,Karya!$B$8:$Q$77,6,0)</f>
        <v>0</v>
      </c>
      <c r="J1562" s="50">
        <f>VLOOKUP(S1543,Karya!$B$8:$Q$77,7,0)</f>
        <v>0</v>
      </c>
      <c r="K1562" s="50">
        <f>VLOOKUP(S1543,Karya!$B$8:$Q$77,8,0)</f>
        <v>0</v>
      </c>
      <c r="L1562" s="50">
        <f>VLOOKUP(S1543,Karya!$B$8:$Q$77,9,0)</f>
        <v>0</v>
      </c>
      <c r="M1562" s="50">
        <f>VLOOKUP(S1543,Karya!$B$8:$Q$77,10,0)</f>
        <v>0</v>
      </c>
      <c r="N1562" s="366"/>
      <c r="O1562" s="367"/>
      <c r="P1562" s="367"/>
      <c r="Q1562" s="368"/>
      <c r="R1562" s="84">
        <f t="shared" si="55"/>
        <v>0</v>
      </c>
      <c r="S1562" s="85" t="str">
        <f>IF(R1562&gt;=91,"अ१",IF(R1562&gt;=81,"अ२",IF(R1562&gt;=71,"ब१",IF(R1562&gt;=61,"ब२",IF(R1562&gt;=51,"क१",IF(R1562&gt;=41,"क२",IF(R1562&gt;=33,"ड",IF(R1562&gt;=21,"ई१",IF(R1562&gt;=1,"ई२","")))))))))</f>
        <v/>
      </c>
      <c r="V1562" s="68"/>
      <c r="W1562" s="68"/>
      <c r="X1562" s="68"/>
      <c r="Y1562" s="68"/>
    </row>
    <row r="1563" spans="2:25" ht="27.9" customHeight="1">
      <c r="B1563" s="359">
        <v>9</v>
      </c>
      <c r="C1563" s="361" t="s">
        <v>10</v>
      </c>
      <c r="D1563" s="39" t="s">
        <v>63</v>
      </c>
      <c r="E1563" s="80"/>
      <c r="F1563" s="78">
        <f>Shashi!D$7</f>
        <v>20</v>
      </c>
      <c r="G1563" s="78">
        <f>Shashi!E$7</f>
        <v>40</v>
      </c>
      <c r="H1563" s="78">
        <f>Shashi!F$7</f>
        <v>20</v>
      </c>
      <c r="I1563" s="78">
        <f>Shashi!G$7</f>
        <v>0</v>
      </c>
      <c r="J1563" s="78">
        <f>Shashi!H$7</f>
        <v>0</v>
      </c>
      <c r="K1563" s="78">
        <f>Shashi!I$7</f>
        <v>20</v>
      </c>
      <c r="L1563" s="78">
        <f>Shashi!J$7</f>
        <v>0</v>
      </c>
      <c r="M1563" s="78">
        <f>Shashi!K$7</f>
        <v>100</v>
      </c>
      <c r="N1563" s="363"/>
      <c r="O1563" s="364"/>
      <c r="P1563" s="364"/>
      <c r="Q1563" s="365"/>
      <c r="R1563" s="82">
        <f t="shared" si="55"/>
        <v>100</v>
      </c>
      <c r="S1563" s="83"/>
      <c r="V1563" s="68"/>
      <c r="W1563" s="68"/>
      <c r="X1563" s="68"/>
      <c r="Y1563" s="68"/>
    </row>
    <row r="1564" spans="2:25" ht="27.9" customHeight="1" thickBot="1">
      <c r="B1564" s="360"/>
      <c r="C1564" s="362"/>
      <c r="D1564" s="40" t="s">
        <v>64</v>
      </c>
      <c r="E1564" s="81"/>
      <c r="F1564" s="50">
        <f>VLOOKUP(S1543,Shashi!$B$8:$Q$77,3,0)</f>
        <v>0</v>
      </c>
      <c r="G1564" s="50">
        <f>VLOOKUP(S1543,Shashi!$B$8:$Q$77,4,0)</f>
        <v>0</v>
      </c>
      <c r="H1564" s="50">
        <f>VLOOKUP(S1543,Shashi!$B$8:$Q$77,5,0)</f>
        <v>0</v>
      </c>
      <c r="I1564" s="50">
        <f>VLOOKUP(S1543,Shashi!$B$8:$Q$77,6,0)</f>
        <v>0</v>
      </c>
      <c r="J1564" s="50">
        <f>VLOOKUP(S1543,Shashi!$B$8:$Q$77,7,0)</f>
        <v>0</v>
      </c>
      <c r="K1564" s="50">
        <f>VLOOKUP(S1543,Shashi!$B$8:$Q$77,8,0)</f>
        <v>0</v>
      </c>
      <c r="L1564" s="50">
        <f>VLOOKUP(S1543,Shashi!$B$8:$Q$77,9,0)</f>
        <v>0</v>
      </c>
      <c r="M1564" s="50">
        <f>VLOOKUP(S1543,Shashi!$B$8:$Q$77,10,0)</f>
        <v>0</v>
      </c>
      <c r="N1564" s="366"/>
      <c r="O1564" s="367"/>
      <c r="P1564" s="367"/>
      <c r="Q1564" s="368"/>
      <c r="R1564" s="84">
        <f t="shared" si="55"/>
        <v>0</v>
      </c>
      <c r="S1564" s="85" t="str">
        <f>IF(R1564&gt;=91,"अ१",IF(R1564&gt;=81,"अ२",IF(R1564&gt;=71,"ब१",IF(R1564&gt;=61,"ब२",IF(R1564&gt;=51,"क१",IF(R1564&gt;=41,"क२",IF(R1564&gt;=33,"ड",IF(R1564&gt;=21,"ई१",IF(R1564&gt;=1,"ई२","")))))))))</f>
        <v/>
      </c>
      <c r="V1564" s="68"/>
      <c r="W1564" s="68"/>
      <c r="X1564" s="68"/>
      <c r="Y1564" s="68"/>
    </row>
    <row r="1565" spans="2:25" ht="27.9" customHeight="1" thickBot="1">
      <c r="B1565" s="369"/>
      <c r="C1565" s="370"/>
      <c r="D1565" s="370"/>
      <c r="E1565" s="370"/>
      <c r="F1565" s="370"/>
      <c r="G1565" s="370"/>
      <c r="H1565" s="370"/>
      <c r="I1565" s="370"/>
      <c r="J1565" s="370"/>
      <c r="K1565" s="370"/>
      <c r="L1565" s="370"/>
      <c r="M1565" s="370"/>
      <c r="N1565" s="370"/>
      <c r="O1565" s="370"/>
      <c r="P1565" s="370"/>
      <c r="Q1565" s="370"/>
      <c r="R1565" s="370"/>
      <c r="S1565" s="371"/>
      <c r="V1565" s="68"/>
      <c r="W1565" s="68"/>
      <c r="X1565" s="68"/>
      <c r="Y1565" s="68"/>
    </row>
    <row r="1566" spans="2:25" ht="27.9" customHeight="1">
      <c r="B1566" s="41"/>
      <c r="C1566" s="42"/>
      <c r="D1566" s="43"/>
      <c r="N1566" s="45"/>
      <c r="O1566" s="45"/>
      <c r="P1566" s="45"/>
      <c r="Q1566" s="45"/>
      <c r="S1566" s="46"/>
      <c r="V1566" s="68"/>
      <c r="W1566" s="68"/>
      <c r="X1566" s="68"/>
      <c r="Y1566" s="68"/>
    </row>
    <row r="1567" spans="2:25" ht="27.9" customHeight="1">
      <c r="B1567" s="372" t="s">
        <v>66</v>
      </c>
      <c r="C1567" s="373"/>
      <c r="D1567" s="373"/>
      <c r="E1567" s="373"/>
      <c r="F1567" s="373"/>
      <c r="G1567" s="374" t="s">
        <v>67</v>
      </c>
      <c r="H1567" s="374"/>
      <c r="I1567" s="374"/>
      <c r="J1567" s="374"/>
      <c r="K1567" s="374"/>
      <c r="L1567" s="374"/>
      <c r="M1567" s="374"/>
      <c r="N1567" s="375" t="s">
        <v>68</v>
      </c>
      <c r="O1567" s="375"/>
      <c r="P1567" s="375"/>
      <c r="Q1567" s="375"/>
      <c r="R1567" s="375"/>
      <c r="S1567" s="376"/>
      <c r="V1567" s="68"/>
      <c r="W1567" s="68"/>
      <c r="X1567" s="68"/>
      <c r="Y1567" s="68"/>
    </row>
    <row r="1568" spans="2:25" ht="27.9" customHeight="1" thickBot="1">
      <c r="B1568" s="377" t="str">
        <f>students!$G$4</f>
        <v xml:space="preserve">श्री. सागर दत्तात्रय शिंदे </v>
      </c>
      <c r="C1568" s="378"/>
      <c r="D1568" s="378"/>
      <c r="E1568" s="378"/>
      <c r="F1568" s="378"/>
      <c r="G1568" s="379"/>
      <c r="H1568" s="379"/>
      <c r="I1568" s="379"/>
      <c r="J1568" s="379"/>
      <c r="K1568" s="379"/>
      <c r="L1568" s="379"/>
      <c r="M1568" s="379"/>
      <c r="N1568" s="380"/>
      <c r="O1568" s="380"/>
      <c r="P1568" s="380"/>
      <c r="Q1568" s="380"/>
      <c r="R1568" s="380"/>
      <c r="S1568" s="381"/>
      <c r="V1568" s="68"/>
      <c r="W1568" s="68"/>
      <c r="X1568" s="68"/>
      <c r="Y1568" s="68"/>
    </row>
    <row r="1569" spans="2:25" ht="26.25" customHeight="1">
      <c r="B1569" s="402" t="s">
        <v>718</v>
      </c>
      <c r="C1569" s="402"/>
      <c r="D1569" s="402"/>
      <c r="E1569" s="402"/>
      <c r="F1569" s="402"/>
      <c r="G1569" s="402"/>
      <c r="H1569" s="402"/>
      <c r="I1569" s="402"/>
      <c r="J1569" s="402"/>
      <c r="K1569" s="402"/>
      <c r="L1569" s="402"/>
      <c r="M1569" s="402"/>
      <c r="N1569" s="402"/>
      <c r="O1569" s="402"/>
      <c r="P1569" s="402"/>
      <c r="Q1569" s="402"/>
      <c r="R1569" s="402"/>
      <c r="S1569" s="402"/>
      <c r="V1569" s="68"/>
      <c r="W1569" s="68"/>
      <c r="X1569" s="68"/>
      <c r="Y1569" s="68"/>
    </row>
    <row r="1570" spans="2:25" ht="24.75" customHeight="1" thickBot="1">
      <c r="B1570" s="403" t="s">
        <v>52</v>
      </c>
      <c r="C1570" s="403"/>
      <c r="D1570" s="403"/>
      <c r="E1570" s="404">
        <f>VLOOKUP(S1571,students!$B$8:$D$77,3,0)</f>
        <v>0</v>
      </c>
      <c r="F1570" s="405"/>
      <c r="G1570" s="405"/>
      <c r="H1570" s="405"/>
      <c r="I1570" s="405"/>
      <c r="J1570" s="405"/>
      <c r="K1570" s="405"/>
      <c r="L1570" s="405"/>
      <c r="M1570" s="405"/>
      <c r="N1570" s="405"/>
      <c r="O1570" s="405"/>
      <c r="P1570" s="406" t="s">
        <v>28</v>
      </c>
      <c r="Q1570" s="406"/>
      <c r="R1570" s="406" t="str">
        <f>students!$M$2</f>
        <v>पहिली</v>
      </c>
      <c r="S1570" s="406"/>
      <c r="V1570" s="68"/>
      <c r="W1570" s="68"/>
      <c r="X1570" s="68"/>
      <c r="Y1570" s="68"/>
    </row>
    <row r="1571" spans="2:25" ht="19.5" customHeight="1" thickBot="1">
      <c r="B1571" s="407"/>
      <c r="C1571" s="407"/>
      <c r="D1571" s="408"/>
      <c r="E1571" s="408"/>
      <c r="F1571" s="47"/>
      <c r="G1571" s="47"/>
      <c r="H1571" s="409" t="s">
        <v>33</v>
      </c>
      <c r="I1571" s="409"/>
      <c r="J1571" s="409"/>
      <c r="K1571" s="409"/>
      <c r="L1571" s="409"/>
      <c r="M1571" s="405">
        <f>[3]students!Y1570</f>
        <v>0</v>
      </c>
      <c r="N1571" s="405"/>
      <c r="O1571" s="405"/>
      <c r="P1571" s="406" t="s">
        <v>53</v>
      </c>
      <c r="Q1571" s="406"/>
      <c r="R1571" s="406"/>
      <c r="S1571" s="77">
        <v>57</v>
      </c>
      <c r="V1571" s="68"/>
      <c r="W1571" s="68"/>
      <c r="X1571" s="68"/>
      <c r="Y1571" s="68"/>
    </row>
    <row r="1572" spans="2:25" ht="21" customHeight="1">
      <c r="B1572" s="382" t="s">
        <v>37</v>
      </c>
      <c r="C1572" s="361" t="s">
        <v>54</v>
      </c>
      <c r="D1572" s="361"/>
      <c r="E1572" s="385" t="s">
        <v>55</v>
      </c>
      <c r="F1572" s="386"/>
      <c r="G1572" s="386"/>
      <c r="H1572" s="386"/>
      <c r="I1572" s="386"/>
      <c r="J1572" s="386"/>
      <c r="K1572" s="386"/>
      <c r="L1572" s="386"/>
      <c r="M1572" s="387"/>
      <c r="N1572" s="388" t="s">
        <v>56</v>
      </c>
      <c r="O1572" s="389"/>
      <c r="P1572" s="389"/>
      <c r="Q1572" s="390"/>
      <c r="R1572" s="394" t="s">
        <v>69</v>
      </c>
      <c r="S1572" s="397" t="s">
        <v>57</v>
      </c>
      <c r="V1572" s="68"/>
      <c r="W1572" s="68"/>
      <c r="X1572" s="68"/>
      <c r="Y1572" s="68"/>
    </row>
    <row r="1573" spans="2:25" s="1" customFormat="1" ht="73.5" customHeight="1">
      <c r="B1573" s="383"/>
      <c r="C1573" s="384"/>
      <c r="D1573" s="384"/>
      <c r="E1573" s="48" t="s">
        <v>58</v>
      </c>
      <c r="F1573" s="48" t="s">
        <v>15</v>
      </c>
      <c r="G1573" s="48" t="s">
        <v>59</v>
      </c>
      <c r="H1573" s="48" t="s">
        <v>17</v>
      </c>
      <c r="I1573" s="48" t="s">
        <v>18</v>
      </c>
      <c r="J1573" s="48" t="s">
        <v>19</v>
      </c>
      <c r="K1573" s="48" t="s">
        <v>20</v>
      </c>
      <c r="L1573" s="48" t="s">
        <v>21</v>
      </c>
      <c r="M1573" s="49"/>
      <c r="N1573" s="391"/>
      <c r="O1573" s="392"/>
      <c r="P1573" s="392"/>
      <c r="Q1573" s="393"/>
      <c r="R1573" s="395"/>
      <c r="S1573" s="398"/>
      <c r="V1573" s="68"/>
      <c r="W1573" s="68"/>
      <c r="X1573" s="68"/>
      <c r="Y1573" s="68"/>
    </row>
    <row r="1574" spans="2:25" ht="27.9" customHeight="1" thickBot="1">
      <c r="B1574" s="5"/>
      <c r="C1574" s="400" t="s">
        <v>60</v>
      </c>
      <c r="D1574" s="401"/>
      <c r="E1574" s="51">
        <v>1</v>
      </c>
      <c r="F1574" s="51">
        <v>2</v>
      </c>
      <c r="G1574" s="51">
        <v>3</v>
      </c>
      <c r="H1574" s="51">
        <v>4</v>
      </c>
      <c r="I1574" s="51">
        <v>5</v>
      </c>
      <c r="J1574" s="51">
        <v>6</v>
      </c>
      <c r="K1574" s="51">
        <v>7</v>
      </c>
      <c r="L1574" s="51">
        <v>8</v>
      </c>
      <c r="M1574" s="50" t="s">
        <v>22</v>
      </c>
      <c r="N1574" s="50" t="s">
        <v>23</v>
      </c>
      <c r="O1574" s="50" t="s">
        <v>61</v>
      </c>
      <c r="P1574" s="50" t="s">
        <v>25</v>
      </c>
      <c r="Q1574" s="50" t="s">
        <v>62</v>
      </c>
      <c r="R1574" s="396"/>
      <c r="S1574" s="399"/>
      <c r="V1574" s="68"/>
      <c r="W1574" s="68"/>
      <c r="X1574" s="68"/>
      <c r="Y1574" s="68"/>
    </row>
    <row r="1575" spans="2:25" ht="27.9" customHeight="1">
      <c r="B1575" s="359">
        <v>1</v>
      </c>
      <c r="C1575" s="361" t="s">
        <v>2</v>
      </c>
      <c r="D1575" s="39" t="s">
        <v>63</v>
      </c>
      <c r="E1575" s="80"/>
      <c r="F1575" s="78">
        <f>Marathi!D$7</f>
        <v>15</v>
      </c>
      <c r="G1575" s="78">
        <f>Marathi!E$7</f>
        <v>15</v>
      </c>
      <c r="H1575" s="78">
        <f>Marathi!F$7</f>
        <v>15</v>
      </c>
      <c r="I1575" s="78">
        <f>Marathi!G$7</f>
        <v>0</v>
      </c>
      <c r="J1575" s="78">
        <f>Marathi!H$7</f>
        <v>15</v>
      </c>
      <c r="K1575" s="78">
        <f>Marathi!I$7</f>
        <v>10</v>
      </c>
      <c r="L1575" s="78">
        <f>Marathi!J$7</f>
        <v>0</v>
      </c>
      <c r="M1575" s="78">
        <f>Marathi!K$7</f>
        <v>70</v>
      </c>
      <c r="N1575" s="78">
        <f>Marathi!L$7</f>
        <v>5</v>
      </c>
      <c r="O1575" s="78">
        <f>Marathi!M$7</f>
        <v>5</v>
      </c>
      <c r="P1575" s="78">
        <f>Marathi!N$7</f>
        <v>20</v>
      </c>
      <c r="Q1575" s="78">
        <f>Marathi!O$7</f>
        <v>30</v>
      </c>
      <c r="R1575" s="78">
        <f>Marathi!P$7</f>
        <v>100</v>
      </c>
      <c r="S1575" s="78">
        <f>Marathi!Q$7</f>
        <v>0</v>
      </c>
      <c r="V1575" s="68"/>
      <c r="W1575" s="68"/>
      <c r="X1575" s="68"/>
      <c r="Y1575" s="68"/>
    </row>
    <row r="1576" spans="2:25" ht="27.9" customHeight="1" thickBot="1">
      <c r="B1576" s="360"/>
      <c r="C1576" s="362"/>
      <c r="D1576" s="40" t="s">
        <v>64</v>
      </c>
      <c r="E1576" s="81"/>
      <c r="F1576" s="50">
        <f>VLOOKUP(S1571,Marathi!$B$8:$Q$77,3,0)</f>
        <v>0</v>
      </c>
      <c r="G1576" s="50">
        <f>VLOOKUP(S1571,Marathi!$B$8:$Q$77,4,0)</f>
        <v>0</v>
      </c>
      <c r="H1576" s="50">
        <f>VLOOKUP(S1571,Marathi!$B$8:$Q$77,5,0)</f>
        <v>0</v>
      </c>
      <c r="I1576" s="50">
        <f>VLOOKUP(S1571,Marathi!$B$8:$Q$77,6,0)</f>
        <v>0</v>
      </c>
      <c r="J1576" s="50">
        <f>VLOOKUP(S1571,Marathi!$B$8:$Q$77,7,0)</f>
        <v>0</v>
      </c>
      <c r="K1576" s="50">
        <f>VLOOKUP(S1571,Marathi!$B$8:$Q$77,8,0)</f>
        <v>0</v>
      </c>
      <c r="L1576" s="50">
        <f>VLOOKUP(S1571,Marathi!$B$8:$Q$77,9,0)</f>
        <v>0</v>
      </c>
      <c r="M1576" s="50">
        <f>VLOOKUP(S1571,Marathi!$B$8:$Q$77,10,0)</f>
        <v>0</v>
      </c>
      <c r="N1576" s="50">
        <f>VLOOKUP(S1571,Marathi!$B$8:$Q$77,11,0)</f>
        <v>0</v>
      </c>
      <c r="O1576" s="50">
        <f>VLOOKUP(S1571,Marathi!$B$8:$Q$77,12,0)</f>
        <v>0</v>
      </c>
      <c r="P1576" s="50">
        <f>VLOOKUP(S1571,Marathi!$B$8:$Q$77,13,0)</f>
        <v>0</v>
      </c>
      <c r="Q1576" s="50">
        <f>VLOOKUP(S1571,Marathi!$B$8:$Q$77,14,0)</f>
        <v>0</v>
      </c>
      <c r="R1576" s="79">
        <f>VLOOKUP(S1571,Marathi!$B$8:$Q$77,15,0)</f>
        <v>0</v>
      </c>
      <c r="S1576" s="79">
        <f>VLOOKUP(S1571,Marathi!$B$8:$Q$77,16,0)</f>
        <v>0</v>
      </c>
      <c r="V1576" s="68"/>
      <c r="W1576" s="68"/>
      <c r="X1576" s="68"/>
      <c r="Y1576" s="68"/>
    </row>
    <row r="1577" spans="2:25" ht="27.9" customHeight="1">
      <c r="B1577" s="359">
        <v>2</v>
      </c>
      <c r="C1577" s="361" t="s">
        <v>3</v>
      </c>
      <c r="D1577" s="39" t="s">
        <v>63</v>
      </c>
      <c r="E1577" s="80"/>
      <c r="F1577" s="78">
        <f>Hindi!D$7</f>
        <v>15</v>
      </c>
      <c r="G1577" s="78">
        <f>Hindi!E$7</f>
        <v>15</v>
      </c>
      <c r="H1577" s="78">
        <f>Hindi!F$7</f>
        <v>15</v>
      </c>
      <c r="I1577" s="78">
        <f>Hindi!G$7</f>
        <v>0</v>
      </c>
      <c r="J1577" s="78">
        <f>Hindi!H$7</f>
        <v>15</v>
      </c>
      <c r="K1577" s="78">
        <f>Hindi!I$7</f>
        <v>10</v>
      </c>
      <c r="L1577" s="78">
        <f>Hindi!J$7</f>
        <v>0</v>
      </c>
      <c r="M1577" s="78">
        <f>Hindi!K$7</f>
        <v>70</v>
      </c>
      <c r="N1577" s="78">
        <f>Hindi!L$7</f>
        <v>5</v>
      </c>
      <c r="O1577" s="78">
        <f>Hindi!M$7</f>
        <v>5</v>
      </c>
      <c r="P1577" s="78">
        <f>Hindi!N$7</f>
        <v>20</v>
      </c>
      <c r="Q1577" s="78">
        <f>Hindi!O$7</f>
        <v>30</v>
      </c>
      <c r="R1577" s="78">
        <f>Hindi!P$7</f>
        <v>100</v>
      </c>
      <c r="S1577" s="78">
        <f>Hindi!Q$7</f>
        <v>0</v>
      </c>
      <c r="V1577" s="68"/>
      <c r="W1577" s="68"/>
      <c r="X1577" s="68"/>
      <c r="Y1577" s="68"/>
    </row>
    <row r="1578" spans="2:25" ht="27.9" customHeight="1" thickBot="1">
      <c r="B1578" s="360"/>
      <c r="C1578" s="362"/>
      <c r="D1578" s="40" t="s">
        <v>64</v>
      </c>
      <c r="E1578" s="81"/>
      <c r="F1578" s="50">
        <f>VLOOKUP(S1571,Hindi!$B$8:$Q$77,3,0)</f>
        <v>0</v>
      </c>
      <c r="G1578" s="50">
        <f>VLOOKUP(S1571,Hindi!$B$8:$Q$77,4,0)</f>
        <v>0</v>
      </c>
      <c r="H1578" s="50">
        <f>VLOOKUP(S1571,Hindi!$B$8:$Q$77,5,0)</f>
        <v>0</v>
      </c>
      <c r="I1578" s="50">
        <f>VLOOKUP(S1571,Hindi!$B$8:$Q$77,6,0)</f>
        <v>0</v>
      </c>
      <c r="J1578" s="50">
        <f>VLOOKUP(S1571,Hindi!$B$8:$Q$77,7,0)</f>
        <v>0</v>
      </c>
      <c r="K1578" s="50">
        <f>VLOOKUP(S1571,Hindi!$B$8:$Q$77,8,0)</f>
        <v>0</v>
      </c>
      <c r="L1578" s="50">
        <f>VLOOKUP(S1571,Hindi!$B$8:$Q$77,9,0)</f>
        <v>0</v>
      </c>
      <c r="M1578" s="50">
        <f>VLOOKUP(S1571,Hindi!$B$8:$Q$77,10,0)</f>
        <v>0</v>
      </c>
      <c r="N1578" s="50">
        <f>VLOOKUP(S1571,Hindi!$B$8:$Q$77,11,0)</f>
        <v>0</v>
      </c>
      <c r="O1578" s="50">
        <f>VLOOKUP(S1571,Hindi!$B$8:$Q$77,12,0)</f>
        <v>0</v>
      </c>
      <c r="P1578" s="50">
        <f>VLOOKUP(S1571,Hindi!$B$8:$Q$77,13,0)</f>
        <v>0</v>
      </c>
      <c r="Q1578" s="50">
        <f>VLOOKUP(S1571,Hindi!$B$8:$Q$77,14,0)</f>
        <v>0</v>
      </c>
      <c r="R1578" s="79">
        <f>VLOOKUP(S1571,Hindi!$B$8:$Q$77,15,0)</f>
        <v>0</v>
      </c>
      <c r="S1578" s="50">
        <f>VLOOKUP(S1571,Hindi!$B$8:$Q$77,16,0)</f>
        <v>0</v>
      </c>
      <c r="V1578" s="68"/>
      <c r="W1578" s="68"/>
      <c r="X1578" s="68"/>
      <c r="Y1578" s="68"/>
    </row>
    <row r="1579" spans="2:25" ht="27.9" customHeight="1">
      <c r="B1579" s="359">
        <v>3</v>
      </c>
      <c r="C1579" s="361" t="s">
        <v>4</v>
      </c>
      <c r="D1579" s="39" t="s">
        <v>63</v>
      </c>
      <c r="E1579" s="80"/>
      <c r="F1579" s="78">
        <f>English!D$7</f>
        <v>15</v>
      </c>
      <c r="G1579" s="78">
        <f>English!E$7</f>
        <v>15</v>
      </c>
      <c r="H1579" s="78">
        <f>English!F$7</f>
        <v>15</v>
      </c>
      <c r="I1579" s="78">
        <f>English!G$7</f>
        <v>0</v>
      </c>
      <c r="J1579" s="78">
        <f>English!H$7</f>
        <v>15</v>
      </c>
      <c r="K1579" s="78">
        <f>English!I$7</f>
        <v>10</v>
      </c>
      <c r="L1579" s="78">
        <f>English!J$7</f>
        <v>0</v>
      </c>
      <c r="M1579" s="78">
        <f>English!K$7</f>
        <v>70</v>
      </c>
      <c r="N1579" s="78">
        <f>English!L$7</f>
        <v>5</v>
      </c>
      <c r="O1579" s="78">
        <f>English!M$7</f>
        <v>5</v>
      </c>
      <c r="P1579" s="78">
        <f>English!N$7</f>
        <v>20</v>
      </c>
      <c r="Q1579" s="78">
        <f>English!O$7</f>
        <v>30</v>
      </c>
      <c r="R1579" s="78">
        <f>English!P$7</f>
        <v>100</v>
      </c>
      <c r="S1579" s="78">
        <f>English!Q$7</f>
        <v>0</v>
      </c>
      <c r="V1579" s="68"/>
      <c r="W1579" s="68"/>
      <c r="X1579" s="68"/>
      <c r="Y1579" s="68"/>
    </row>
    <row r="1580" spans="2:25" ht="27.9" customHeight="1" thickBot="1">
      <c r="B1580" s="360"/>
      <c r="C1580" s="362"/>
      <c r="D1580" s="40" t="s">
        <v>64</v>
      </c>
      <c r="E1580" s="81"/>
      <c r="F1580" s="50">
        <f>VLOOKUP(S1571,English!$B$8:$Q$77,3,0)</f>
        <v>0</v>
      </c>
      <c r="G1580" s="50">
        <f>VLOOKUP(S1571,English!$B$8:$Q$77,4,0)</f>
        <v>0</v>
      </c>
      <c r="H1580" s="50">
        <f>VLOOKUP(S1571,English!$B$8:$Q$77,5,0)</f>
        <v>0</v>
      </c>
      <c r="I1580" s="50">
        <f>VLOOKUP(S1571,English!$B$8:$Q$77,6,0)</f>
        <v>0</v>
      </c>
      <c r="J1580" s="50">
        <f>VLOOKUP(S1571,English!$B$8:$Q$77,7,0)</f>
        <v>0</v>
      </c>
      <c r="K1580" s="50">
        <f>VLOOKUP(S1571,English!$B$8:$Q$77,8,0)</f>
        <v>0</v>
      </c>
      <c r="L1580" s="50">
        <f>VLOOKUP(S1571,English!$B$8:$Q$77,9,0)</f>
        <v>0</v>
      </c>
      <c r="M1580" s="50">
        <f>VLOOKUP(S1571,English!$B$8:$Q$77,10,0)</f>
        <v>0</v>
      </c>
      <c r="N1580" s="50">
        <f>VLOOKUP(S1571,English!$B$8:$Q$77,11,0)</f>
        <v>0</v>
      </c>
      <c r="O1580" s="50">
        <f>VLOOKUP(S1571,English!$B$8:$Q$77,12,0)</f>
        <v>0</v>
      </c>
      <c r="P1580" s="50">
        <f>VLOOKUP(S1571,English!$B$8:$Q$77,13,0)</f>
        <v>0</v>
      </c>
      <c r="Q1580" s="50">
        <f>VLOOKUP(S1571,English!$B$8:$Q$77,14,0)</f>
        <v>0</v>
      </c>
      <c r="R1580" s="79">
        <f>VLOOKUP(S1571,English!$B$8:$Q$77,15,0)</f>
        <v>0</v>
      </c>
      <c r="S1580" s="50">
        <f>VLOOKUP(S1571,English!$B$8:$Q$77,16,0)</f>
        <v>0</v>
      </c>
      <c r="V1580" s="68"/>
      <c r="W1580" s="68"/>
      <c r="X1580" s="68"/>
      <c r="Y1580" s="68"/>
    </row>
    <row r="1581" spans="2:25" ht="27.9" customHeight="1">
      <c r="B1581" s="359">
        <v>4</v>
      </c>
      <c r="C1581" s="361" t="s">
        <v>5</v>
      </c>
      <c r="D1581" s="39" t="s">
        <v>63</v>
      </c>
      <c r="E1581" s="80"/>
      <c r="F1581" s="78">
        <f>Maths!D$7</f>
        <v>15</v>
      </c>
      <c r="G1581" s="78">
        <f>Maths!E$7</f>
        <v>15</v>
      </c>
      <c r="H1581" s="78">
        <f>Maths!F$7</f>
        <v>15</v>
      </c>
      <c r="I1581" s="78">
        <f>Maths!G$7</f>
        <v>0</v>
      </c>
      <c r="J1581" s="78">
        <f>Maths!H$7</f>
        <v>15</v>
      </c>
      <c r="K1581" s="78">
        <f>Maths!I$7</f>
        <v>10</v>
      </c>
      <c r="L1581" s="78">
        <f>Maths!J$7</f>
        <v>0</v>
      </c>
      <c r="M1581" s="78">
        <f>Maths!K$7</f>
        <v>70</v>
      </c>
      <c r="N1581" s="78">
        <f>Maths!L$7</f>
        <v>5</v>
      </c>
      <c r="O1581" s="78">
        <f>Maths!M$7</f>
        <v>5</v>
      </c>
      <c r="P1581" s="78">
        <f>Maths!N$7</f>
        <v>20</v>
      </c>
      <c r="Q1581" s="78">
        <f>Maths!O$7</f>
        <v>30</v>
      </c>
      <c r="R1581" s="78">
        <f>Maths!P$7</f>
        <v>100</v>
      </c>
      <c r="S1581" s="78">
        <f>Maths!Q$7</f>
        <v>0</v>
      </c>
      <c r="V1581" s="68"/>
      <c r="W1581" s="68"/>
      <c r="X1581" s="68"/>
      <c r="Y1581" s="68"/>
    </row>
    <row r="1582" spans="2:25" ht="27.9" customHeight="1" thickBot="1">
      <c r="B1582" s="360"/>
      <c r="C1582" s="362"/>
      <c r="D1582" s="40" t="s">
        <v>64</v>
      </c>
      <c r="E1582" s="81"/>
      <c r="F1582" s="50">
        <f>VLOOKUP(S1571,Maths!$B$8:$Q$77,3,0)</f>
        <v>0</v>
      </c>
      <c r="G1582" s="50">
        <f>VLOOKUP(S1571,Maths!$B$8:$Q$77,4,0)</f>
        <v>0</v>
      </c>
      <c r="H1582" s="50">
        <f>VLOOKUP(S1571,Maths!$B$8:$Q$77,5,0)</f>
        <v>0</v>
      </c>
      <c r="I1582" s="50">
        <f>VLOOKUP(S1571,Maths!$B$8:$Q$77,6,0)</f>
        <v>0</v>
      </c>
      <c r="J1582" s="50">
        <f>VLOOKUP(S1571,Maths!$B$8:$Q$77,7,0)</f>
        <v>0</v>
      </c>
      <c r="K1582" s="50">
        <f>VLOOKUP(S1571,Maths!$B$8:$Q$77,8,0)</f>
        <v>0</v>
      </c>
      <c r="L1582" s="50">
        <f>VLOOKUP(S1571,Maths!$B$8:$Q$77,9,0)</f>
        <v>0</v>
      </c>
      <c r="M1582" s="50">
        <f>VLOOKUP(S1571,Maths!$B$8:$Q$77,10,0)</f>
        <v>0</v>
      </c>
      <c r="N1582" s="50">
        <f>VLOOKUP(S1571,Maths!$B$8:$Q$77,11,0)</f>
        <v>0</v>
      </c>
      <c r="O1582" s="50">
        <f>VLOOKUP(S1571,Maths!$B$8:$Q$77,12,0)</f>
        <v>0</v>
      </c>
      <c r="P1582" s="50">
        <f>VLOOKUP(S1571,Maths!$B$8:$Q$77,13,0)</f>
        <v>0</v>
      </c>
      <c r="Q1582" s="50">
        <f>VLOOKUP(S1571,Maths!$B$8:$Q$77,14,0)</f>
        <v>0</v>
      </c>
      <c r="R1582" s="79">
        <f>VLOOKUP(S1571,Maths!$B$8:$Q$77,15,0)</f>
        <v>0</v>
      </c>
      <c r="S1582" s="50">
        <f>VLOOKUP(S1571,Maths!$B$8:$Q$77,16,0)</f>
        <v>0</v>
      </c>
    </row>
    <row r="1583" spans="2:25" ht="27.9" customHeight="1">
      <c r="B1583" s="359">
        <v>5</v>
      </c>
      <c r="C1583" s="361" t="s">
        <v>6</v>
      </c>
      <c r="D1583" s="39" t="s">
        <v>63</v>
      </c>
      <c r="E1583" s="80"/>
      <c r="F1583" s="78">
        <f>Sci!D$7</f>
        <v>15</v>
      </c>
      <c r="G1583" s="78">
        <f>Sci!E$7</f>
        <v>15</v>
      </c>
      <c r="H1583" s="78">
        <f>Sci!F$7</f>
        <v>15</v>
      </c>
      <c r="I1583" s="78">
        <f>Sci!G$7</f>
        <v>0</v>
      </c>
      <c r="J1583" s="78">
        <f>Sci!H$7</f>
        <v>15</v>
      </c>
      <c r="K1583" s="78">
        <f>Sci!I$7</f>
        <v>10</v>
      </c>
      <c r="L1583" s="78">
        <f>Sci!J$7</f>
        <v>0</v>
      </c>
      <c r="M1583" s="78">
        <f>Sci!K$7</f>
        <v>70</v>
      </c>
      <c r="N1583" s="78">
        <f>Sci!L$7</f>
        <v>5</v>
      </c>
      <c r="O1583" s="78">
        <f>Sci!M$7</f>
        <v>5</v>
      </c>
      <c r="P1583" s="78">
        <f>Sci!N$7</f>
        <v>20</v>
      </c>
      <c r="Q1583" s="78">
        <f>Sci!O$7</f>
        <v>30</v>
      </c>
      <c r="R1583" s="78">
        <f>Sci!P$7</f>
        <v>100</v>
      </c>
      <c r="S1583" s="78">
        <f>Sci!Q$7</f>
        <v>0</v>
      </c>
    </row>
    <row r="1584" spans="2:25" ht="27.9" customHeight="1" thickBot="1">
      <c r="B1584" s="360"/>
      <c r="C1584" s="362"/>
      <c r="D1584" s="40" t="s">
        <v>64</v>
      </c>
      <c r="E1584" s="81"/>
      <c r="F1584" s="50">
        <f>VLOOKUP(S1571,Sci!$B$8:$Q$77,3,0)</f>
        <v>0</v>
      </c>
      <c r="G1584" s="50">
        <f>VLOOKUP(S1571,Sci!$B$8:$Q$77,4,0)</f>
        <v>0</v>
      </c>
      <c r="H1584" s="50">
        <f>VLOOKUP(S1571,Sci!$B$8:$Q$77,5,0)</f>
        <v>0</v>
      </c>
      <c r="I1584" s="50">
        <f>VLOOKUP(S1571,Sci!$B$8:$Q$77,6,0)</f>
        <v>0</v>
      </c>
      <c r="J1584" s="50">
        <f>VLOOKUP(S1571,Sci!$B$8:$Q$77,7,0)</f>
        <v>0</v>
      </c>
      <c r="K1584" s="50">
        <f>VLOOKUP(S1571,Sci!$B$8:$Q$77,8,0)</f>
        <v>0</v>
      </c>
      <c r="L1584" s="50">
        <f>VLOOKUP(S1571,Sci!$B$8:$Q$77,9,0)</f>
        <v>0</v>
      </c>
      <c r="M1584" s="50">
        <f>VLOOKUP(S1571,Sci!$B$8:$Q$77,10,0)</f>
        <v>0</v>
      </c>
      <c r="N1584" s="50">
        <f>VLOOKUP(S1571,Sci!$B$8:$Q$77,11,0)</f>
        <v>0</v>
      </c>
      <c r="O1584" s="50">
        <f>VLOOKUP(S1571,Sci!$B$8:$Q$77,12,0)</f>
        <v>0</v>
      </c>
      <c r="P1584" s="50">
        <f>VLOOKUP(S1571,Sci!$B$8:$Q$77,13,0)</f>
        <v>0</v>
      </c>
      <c r="Q1584" s="50">
        <f>VLOOKUP(S1571,Sci!$B$8:$Q$77,14,0)</f>
        <v>0</v>
      </c>
      <c r="R1584" s="79">
        <f>VLOOKUP(S1571,Sci!$B$8:$Q$77,15,0)</f>
        <v>0</v>
      </c>
      <c r="S1584" s="50">
        <f>VLOOKUP(S1571,Sci!$B$8:$Q$77,16,0)</f>
        <v>0</v>
      </c>
    </row>
    <row r="1585" spans="2:25" ht="27.9" customHeight="1">
      <c r="B1585" s="359">
        <v>6</v>
      </c>
      <c r="C1585" s="361" t="s">
        <v>7</v>
      </c>
      <c r="D1585" s="39" t="s">
        <v>63</v>
      </c>
      <c r="E1585" s="80"/>
      <c r="F1585" s="78">
        <f>Sco!D$7</f>
        <v>15</v>
      </c>
      <c r="G1585" s="78">
        <f>Sco!E$7</f>
        <v>15</v>
      </c>
      <c r="H1585" s="78">
        <f>Sco!F$7</f>
        <v>15</v>
      </c>
      <c r="I1585" s="78">
        <f>Sco!G$7</f>
        <v>0</v>
      </c>
      <c r="J1585" s="78">
        <f>Sco!H$7</f>
        <v>15</v>
      </c>
      <c r="K1585" s="78">
        <f>Sco!I$7</f>
        <v>10</v>
      </c>
      <c r="L1585" s="78">
        <f>Sco!J$7</f>
        <v>0</v>
      </c>
      <c r="M1585" s="78">
        <f>Sco!K$7</f>
        <v>70</v>
      </c>
      <c r="N1585" s="78">
        <f>Sco!L$7</f>
        <v>5</v>
      </c>
      <c r="O1585" s="78">
        <f>Sco!M$7</f>
        <v>5</v>
      </c>
      <c r="P1585" s="78">
        <f>Sco!N$7</f>
        <v>20</v>
      </c>
      <c r="Q1585" s="78">
        <f>Sco!O$7</f>
        <v>30</v>
      </c>
      <c r="R1585" s="78">
        <f>Sco!P$7</f>
        <v>100</v>
      </c>
      <c r="S1585" s="78">
        <f>Sco!Q$7</f>
        <v>0</v>
      </c>
    </row>
    <row r="1586" spans="2:25" ht="27.9" customHeight="1" thickBot="1">
      <c r="B1586" s="360"/>
      <c r="C1586" s="362"/>
      <c r="D1586" s="40" t="s">
        <v>64</v>
      </c>
      <c r="E1586" s="81"/>
      <c r="F1586" s="50">
        <f>VLOOKUP(S1571,Sco!$B$8:$Q$77,3,0)</f>
        <v>0</v>
      </c>
      <c r="G1586" s="50">
        <f>VLOOKUP(S1571,Sco!$B$8:$Q$77,4,0)</f>
        <v>0</v>
      </c>
      <c r="H1586" s="50">
        <f>VLOOKUP(S1571,Sco!$B$8:$Q$77,5,0)</f>
        <v>0</v>
      </c>
      <c r="I1586" s="50">
        <f>VLOOKUP(S1571,Sco!$B$8:$Q$77,6,0)</f>
        <v>0</v>
      </c>
      <c r="J1586" s="50">
        <f>VLOOKUP(S1571,Sco!$B$8:$Q$77,7,0)</f>
        <v>0</v>
      </c>
      <c r="K1586" s="50">
        <f>VLOOKUP(S1571,Sco!$B$8:$Q$77,8,0)</f>
        <v>0</v>
      </c>
      <c r="L1586" s="50">
        <f>VLOOKUP(S1571,Sco!$B$8:$Q$77,9,0)</f>
        <v>0</v>
      </c>
      <c r="M1586" s="50">
        <f>VLOOKUP(S1571,Sco!$B$8:$Q$77,10,0)</f>
        <v>0</v>
      </c>
      <c r="N1586" s="50">
        <f>VLOOKUP(S1571,Sco!$B$8:$Q$77,11,0)</f>
        <v>0</v>
      </c>
      <c r="O1586" s="50">
        <f>VLOOKUP(S1571,Sco!$B$8:$Q$77,12,0)</f>
        <v>0</v>
      </c>
      <c r="P1586" s="50">
        <f>VLOOKUP(S1571,Sco!$B$8:$Q$77,13,0)</f>
        <v>0</v>
      </c>
      <c r="Q1586" s="50">
        <f>VLOOKUP(S1571,Sco!$B$8:$Q$77,14,0)</f>
        <v>0</v>
      </c>
      <c r="R1586" s="79">
        <f>VLOOKUP(S1571,Sco!$B$8:$Q$77,15,0)</f>
        <v>0</v>
      </c>
      <c r="S1586" s="50">
        <f>VLOOKUP(S1571,Sco!$B$8:$Q$77,16,0)</f>
        <v>0</v>
      </c>
    </row>
    <row r="1587" spans="2:25" ht="27.9" customHeight="1">
      <c r="B1587" s="359">
        <v>7</v>
      </c>
      <c r="C1587" s="361" t="s">
        <v>8</v>
      </c>
      <c r="D1587" s="39" t="s">
        <v>63</v>
      </c>
      <c r="E1587" s="80"/>
      <c r="F1587" s="78">
        <f>Kala!D$7</f>
        <v>20</v>
      </c>
      <c r="G1587" s="78">
        <f>Kala!E$7</f>
        <v>40</v>
      </c>
      <c r="H1587" s="78">
        <f>Kala!F$7</f>
        <v>20</v>
      </c>
      <c r="I1587" s="78">
        <f>Kala!G$7</f>
        <v>0</v>
      </c>
      <c r="J1587" s="78">
        <f>Kala!H$7</f>
        <v>0</v>
      </c>
      <c r="K1587" s="78">
        <f>Kala!I$7</f>
        <v>20</v>
      </c>
      <c r="L1587" s="78">
        <f>Kala!J$7</f>
        <v>0</v>
      </c>
      <c r="M1587" s="78">
        <f>Kala!K$7</f>
        <v>100</v>
      </c>
      <c r="N1587" s="363"/>
      <c r="O1587" s="364"/>
      <c r="P1587" s="364"/>
      <c r="Q1587" s="365"/>
      <c r="R1587" s="82">
        <f t="shared" ref="R1587:R1592" si="56">M1587</f>
        <v>100</v>
      </c>
      <c r="S1587" s="83"/>
    </row>
    <row r="1588" spans="2:25" ht="27.9" customHeight="1" thickBot="1">
      <c r="B1588" s="360"/>
      <c r="C1588" s="362"/>
      <c r="D1588" s="40" t="s">
        <v>64</v>
      </c>
      <c r="E1588" s="81"/>
      <c r="F1588" s="50">
        <f>VLOOKUP(S1571,Kala!$B$8:$Q$77,3,0)</f>
        <v>0</v>
      </c>
      <c r="G1588" s="50">
        <f>VLOOKUP(S1571,Kala!$B$8:$Q$77,4,0)</f>
        <v>0</v>
      </c>
      <c r="H1588" s="50">
        <f>VLOOKUP(S1571,Kala!$B$8:$Q$77,5,0)</f>
        <v>0</v>
      </c>
      <c r="I1588" s="50">
        <f>VLOOKUP(S1571,Kala!$B$8:$Q$77,6,0)</f>
        <v>0</v>
      </c>
      <c r="J1588" s="50">
        <f>VLOOKUP(S1571,Kala!$B$8:$Q$77,7,0)</f>
        <v>0</v>
      </c>
      <c r="K1588" s="50">
        <f>VLOOKUP(S1571,Kala!$B$8:$Q$77,8,0)</f>
        <v>0</v>
      </c>
      <c r="L1588" s="50">
        <f>VLOOKUP(S1571,Kala!$B$8:$Q$77,9,0)</f>
        <v>0</v>
      </c>
      <c r="M1588" s="50">
        <f>VLOOKUP(S1571,Kala!$B$8:$Q$77,10,0)</f>
        <v>0</v>
      </c>
      <c r="N1588" s="366"/>
      <c r="O1588" s="367"/>
      <c r="P1588" s="367"/>
      <c r="Q1588" s="368"/>
      <c r="R1588" s="84">
        <f t="shared" si="56"/>
        <v>0</v>
      </c>
      <c r="S1588" s="85" t="str">
        <f>IF(R1588&gt;=91,"अ१",IF(R1588&gt;=81,"अ२",IF(R1588&gt;=71,"ब१",IF(R1588&gt;=61,"ब२",IF(R1588&gt;=51,"क१",IF(R1588&gt;=41,"क२",IF(R1588&gt;=33,"ड",IF(R1588&gt;=21,"ई१",IF(R1588&gt;=1,"ई२","")))))))))</f>
        <v/>
      </c>
      <c r="V1588" s="68"/>
      <c r="W1588" s="68"/>
      <c r="X1588" s="68"/>
      <c r="Y1588" s="68"/>
    </row>
    <row r="1589" spans="2:25" ht="27.9" customHeight="1">
      <c r="B1589" s="359">
        <v>8</v>
      </c>
      <c r="C1589" s="361" t="s">
        <v>9</v>
      </c>
      <c r="D1589" s="39" t="s">
        <v>63</v>
      </c>
      <c r="E1589" s="80"/>
      <c r="F1589" s="78">
        <f>Karya!D$7</f>
        <v>20</v>
      </c>
      <c r="G1589" s="78">
        <f>Karya!E$7</f>
        <v>40</v>
      </c>
      <c r="H1589" s="78">
        <f>Karya!F$7</f>
        <v>20</v>
      </c>
      <c r="I1589" s="78">
        <f>Karya!G$7</f>
        <v>0</v>
      </c>
      <c r="J1589" s="78">
        <f>Karya!H$7</f>
        <v>0</v>
      </c>
      <c r="K1589" s="78">
        <f>Karya!I$7</f>
        <v>20</v>
      </c>
      <c r="L1589" s="78">
        <f>Karya!J$7</f>
        <v>0</v>
      </c>
      <c r="M1589" s="78">
        <f>Karya!K$7</f>
        <v>100</v>
      </c>
      <c r="N1589" s="363"/>
      <c r="O1589" s="364"/>
      <c r="P1589" s="364"/>
      <c r="Q1589" s="365"/>
      <c r="R1589" s="82">
        <f t="shared" si="56"/>
        <v>100</v>
      </c>
      <c r="S1589" s="83"/>
      <c r="V1589" s="68"/>
      <c r="W1589" s="68"/>
      <c r="X1589" s="68"/>
      <c r="Y1589" s="68"/>
    </row>
    <row r="1590" spans="2:25" ht="27.9" customHeight="1" thickBot="1">
      <c r="B1590" s="360"/>
      <c r="C1590" s="362"/>
      <c r="D1590" s="40" t="s">
        <v>64</v>
      </c>
      <c r="E1590" s="81"/>
      <c r="F1590" s="50">
        <f>VLOOKUP(S1571,Karya!$B$8:$Q$77,3,0)</f>
        <v>0</v>
      </c>
      <c r="G1590" s="50">
        <f>VLOOKUP(S1571,Karya!$B$8:$Q$77,4,0)</f>
        <v>0</v>
      </c>
      <c r="H1590" s="50">
        <f>VLOOKUP(S1571,Karya!$B$8:$Q$77,5,0)</f>
        <v>0</v>
      </c>
      <c r="I1590" s="50">
        <f>VLOOKUP(S1571,Karya!$B$8:$Q$77,6,0)</f>
        <v>0</v>
      </c>
      <c r="J1590" s="50">
        <f>VLOOKUP(S1571,Karya!$B$8:$Q$77,7,0)</f>
        <v>0</v>
      </c>
      <c r="K1590" s="50">
        <f>VLOOKUP(S1571,Karya!$B$8:$Q$77,8,0)</f>
        <v>0</v>
      </c>
      <c r="L1590" s="50">
        <f>VLOOKUP(S1571,Karya!$B$8:$Q$77,9,0)</f>
        <v>0</v>
      </c>
      <c r="M1590" s="50">
        <f>VLOOKUP(S1571,Karya!$B$8:$Q$77,10,0)</f>
        <v>0</v>
      </c>
      <c r="N1590" s="366"/>
      <c r="O1590" s="367"/>
      <c r="P1590" s="367"/>
      <c r="Q1590" s="368"/>
      <c r="R1590" s="84">
        <f t="shared" si="56"/>
        <v>0</v>
      </c>
      <c r="S1590" s="85" t="str">
        <f>IF(R1590&gt;=91,"अ१",IF(R1590&gt;=81,"अ२",IF(R1590&gt;=71,"ब१",IF(R1590&gt;=61,"ब२",IF(R1590&gt;=51,"क१",IF(R1590&gt;=41,"क२",IF(R1590&gt;=33,"ड",IF(R1590&gt;=21,"ई१",IF(R1590&gt;=1,"ई२","")))))))))</f>
        <v/>
      </c>
      <c r="V1590" s="68"/>
      <c r="W1590" s="68"/>
      <c r="X1590" s="68"/>
      <c r="Y1590" s="68"/>
    </row>
    <row r="1591" spans="2:25" ht="27.9" customHeight="1">
      <c r="B1591" s="359">
        <v>9</v>
      </c>
      <c r="C1591" s="361" t="s">
        <v>10</v>
      </c>
      <c r="D1591" s="39" t="s">
        <v>63</v>
      </c>
      <c r="E1591" s="80"/>
      <c r="F1591" s="78">
        <f>Shashi!D$7</f>
        <v>20</v>
      </c>
      <c r="G1591" s="78">
        <f>Shashi!E$7</f>
        <v>40</v>
      </c>
      <c r="H1591" s="78">
        <f>Shashi!F$7</f>
        <v>20</v>
      </c>
      <c r="I1591" s="78">
        <f>Shashi!G$7</f>
        <v>0</v>
      </c>
      <c r="J1591" s="78">
        <f>Shashi!H$7</f>
        <v>0</v>
      </c>
      <c r="K1591" s="78">
        <f>Shashi!I$7</f>
        <v>20</v>
      </c>
      <c r="L1591" s="78">
        <f>Shashi!J$7</f>
        <v>0</v>
      </c>
      <c r="M1591" s="78">
        <f>Shashi!K$7</f>
        <v>100</v>
      </c>
      <c r="N1591" s="363"/>
      <c r="O1591" s="364"/>
      <c r="P1591" s="364"/>
      <c r="Q1591" s="365"/>
      <c r="R1591" s="82">
        <f t="shared" si="56"/>
        <v>100</v>
      </c>
      <c r="S1591" s="83"/>
      <c r="V1591" s="68"/>
      <c r="W1591" s="68"/>
      <c r="X1591" s="68"/>
      <c r="Y1591" s="68"/>
    </row>
    <row r="1592" spans="2:25" ht="27.9" customHeight="1" thickBot="1">
      <c r="B1592" s="360"/>
      <c r="C1592" s="362"/>
      <c r="D1592" s="40" t="s">
        <v>64</v>
      </c>
      <c r="E1592" s="81"/>
      <c r="F1592" s="50">
        <f>VLOOKUP(S1571,Shashi!$B$8:$Q$77,3,0)</f>
        <v>0</v>
      </c>
      <c r="G1592" s="50">
        <f>VLOOKUP(S1571,Shashi!$B$8:$Q$77,4,0)</f>
        <v>0</v>
      </c>
      <c r="H1592" s="50">
        <f>VLOOKUP(S1571,Shashi!$B$8:$Q$77,5,0)</f>
        <v>0</v>
      </c>
      <c r="I1592" s="50">
        <f>VLOOKUP(S1571,Shashi!$B$8:$Q$77,6,0)</f>
        <v>0</v>
      </c>
      <c r="J1592" s="50">
        <f>VLOOKUP(S1571,Shashi!$B$8:$Q$77,7,0)</f>
        <v>0</v>
      </c>
      <c r="K1592" s="50">
        <f>VLOOKUP(S1571,Shashi!$B$8:$Q$77,8,0)</f>
        <v>0</v>
      </c>
      <c r="L1592" s="50">
        <f>VLOOKUP(S1571,Shashi!$B$8:$Q$77,9,0)</f>
        <v>0</v>
      </c>
      <c r="M1592" s="50">
        <f>VLOOKUP(S1571,Shashi!$B$8:$Q$77,10,0)</f>
        <v>0</v>
      </c>
      <c r="N1592" s="366"/>
      <c r="O1592" s="367"/>
      <c r="P1592" s="367"/>
      <c r="Q1592" s="368"/>
      <c r="R1592" s="84">
        <f t="shared" si="56"/>
        <v>0</v>
      </c>
      <c r="S1592" s="85" t="str">
        <f>IF(R1592&gt;=91,"अ१",IF(R1592&gt;=81,"अ२",IF(R1592&gt;=71,"ब१",IF(R1592&gt;=61,"ब२",IF(R1592&gt;=51,"क१",IF(R1592&gt;=41,"क२",IF(R1592&gt;=33,"ड",IF(R1592&gt;=21,"ई१",IF(R1592&gt;=1,"ई२","")))))))))</f>
        <v/>
      </c>
      <c r="V1592" s="68"/>
      <c r="W1592" s="68"/>
      <c r="X1592" s="68"/>
      <c r="Y1592" s="68"/>
    </row>
    <row r="1593" spans="2:25" ht="27.9" customHeight="1" thickBot="1">
      <c r="B1593" s="369"/>
      <c r="C1593" s="370"/>
      <c r="D1593" s="370"/>
      <c r="E1593" s="370"/>
      <c r="F1593" s="370"/>
      <c r="G1593" s="370"/>
      <c r="H1593" s="370"/>
      <c r="I1593" s="370"/>
      <c r="J1593" s="370"/>
      <c r="K1593" s="370"/>
      <c r="L1593" s="370"/>
      <c r="M1593" s="370"/>
      <c r="N1593" s="370"/>
      <c r="O1593" s="370"/>
      <c r="P1593" s="370"/>
      <c r="Q1593" s="370"/>
      <c r="R1593" s="370"/>
      <c r="S1593" s="371"/>
      <c r="V1593" s="68"/>
      <c r="W1593" s="68"/>
      <c r="X1593" s="68"/>
      <c r="Y1593" s="68"/>
    </row>
    <row r="1594" spans="2:25" ht="27.9" customHeight="1">
      <c r="B1594" s="41"/>
      <c r="C1594" s="42"/>
      <c r="D1594" s="43"/>
      <c r="N1594" s="45"/>
      <c r="O1594" s="45"/>
      <c r="P1594" s="45"/>
      <c r="Q1594" s="45"/>
      <c r="S1594" s="46"/>
      <c r="V1594" s="68"/>
      <c r="W1594" s="68"/>
      <c r="X1594" s="68"/>
      <c r="Y1594" s="68"/>
    </row>
    <row r="1595" spans="2:25" ht="27.9" customHeight="1">
      <c r="B1595" s="372" t="s">
        <v>66</v>
      </c>
      <c r="C1595" s="373"/>
      <c r="D1595" s="373"/>
      <c r="E1595" s="373"/>
      <c r="F1595" s="373"/>
      <c r="G1595" s="374" t="s">
        <v>67</v>
      </c>
      <c r="H1595" s="374"/>
      <c r="I1595" s="374"/>
      <c r="J1595" s="374"/>
      <c r="K1595" s="374"/>
      <c r="L1595" s="374"/>
      <c r="M1595" s="374"/>
      <c r="N1595" s="375" t="s">
        <v>68</v>
      </c>
      <c r="O1595" s="375"/>
      <c r="P1595" s="375"/>
      <c r="Q1595" s="375"/>
      <c r="R1595" s="375"/>
      <c r="S1595" s="376"/>
      <c r="V1595" s="68"/>
      <c r="W1595" s="68"/>
      <c r="X1595" s="68"/>
      <c r="Y1595" s="68"/>
    </row>
    <row r="1596" spans="2:25" ht="27.9" customHeight="1" thickBot="1">
      <c r="B1596" s="377" t="str">
        <f>students!$G$4</f>
        <v xml:space="preserve">श्री. सागर दत्तात्रय शिंदे </v>
      </c>
      <c r="C1596" s="378"/>
      <c r="D1596" s="378"/>
      <c r="E1596" s="378"/>
      <c r="F1596" s="378"/>
      <c r="G1596" s="379"/>
      <c r="H1596" s="379"/>
      <c r="I1596" s="379"/>
      <c r="J1596" s="379"/>
      <c r="K1596" s="379"/>
      <c r="L1596" s="379"/>
      <c r="M1596" s="379"/>
      <c r="N1596" s="380"/>
      <c r="O1596" s="380"/>
      <c r="P1596" s="380"/>
      <c r="Q1596" s="380"/>
      <c r="R1596" s="380"/>
      <c r="S1596" s="381"/>
      <c r="V1596" s="68"/>
      <c r="W1596" s="68"/>
      <c r="X1596" s="68"/>
      <c r="Y1596" s="68"/>
    </row>
    <row r="1597" spans="2:25" ht="26.25" customHeight="1">
      <c r="B1597" s="402" t="s">
        <v>718</v>
      </c>
      <c r="C1597" s="402"/>
      <c r="D1597" s="402"/>
      <c r="E1597" s="402"/>
      <c r="F1597" s="402"/>
      <c r="G1597" s="402"/>
      <c r="H1597" s="402"/>
      <c r="I1597" s="402"/>
      <c r="J1597" s="402"/>
      <c r="K1597" s="402"/>
      <c r="L1597" s="402"/>
      <c r="M1597" s="402"/>
      <c r="N1597" s="402"/>
      <c r="O1597" s="402"/>
      <c r="P1597" s="402"/>
      <c r="Q1597" s="402"/>
      <c r="R1597" s="402"/>
      <c r="S1597" s="402"/>
      <c r="V1597" s="68"/>
      <c r="W1597" s="68"/>
      <c r="X1597" s="68"/>
      <c r="Y1597" s="68"/>
    </row>
    <row r="1598" spans="2:25" ht="24.75" customHeight="1" thickBot="1">
      <c r="B1598" s="403" t="s">
        <v>52</v>
      </c>
      <c r="C1598" s="403"/>
      <c r="D1598" s="403"/>
      <c r="E1598" s="404">
        <f>VLOOKUP(S1599,students!$B$8:$D$77,3,0)</f>
        <v>0</v>
      </c>
      <c r="F1598" s="405"/>
      <c r="G1598" s="405"/>
      <c r="H1598" s="405"/>
      <c r="I1598" s="405"/>
      <c r="J1598" s="405"/>
      <c r="K1598" s="405"/>
      <c r="L1598" s="405"/>
      <c r="M1598" s="405"/>
      <c r="N1598" s="405"/>
      <c r="O1598" s="405"/>
      <c r="P1598" s="406" t="s">
        <v>28</v>
      </c>
      <c r="Q1598" s="406"/>
      <c r="R1598" s="406" t="str">
        <f>students!$M$2</f>
        <v>पहिली</v>
      </c>
      <c r="S1598" s="406"/>
      <c r="V1598" s="68"/>
      <c r="W1598" s="68"/>
      <c r="X1598" s="68"/>
      <c r="Y1598" s="68"/>
    </row>
    <row r="1599" spans="2:25" ht="19.5" customHeight="1" thickBot="1">
      <c r="B1599" s="407"/>
      <c r="C1599" s="407"/>
      <c r="D1599" s="408"/>
      <c r="E1599" s="408"/>
      <c r="F1599" s="47"/>
      <c r="G1599" s="47"/>
      <c r="H1599" s="409" t="s">
        <v>33</v>
      </c>
      <c r="I1599" s="409"/>
      <c r="J1599" s="409"/>
      <c r="K1599" s="409"/>
      <c r="L1599" s="409"/>
      <c r="M1599" s="405">
        <f>[3]students!Y1598</f>
        <v>0</v>
      </c>
      <c r="N1599" s="405"/>
      <c r="O1599" s="405"/>
      <c r="P1599" s="406" t="s">
        <v>53</v>
      </c>
      <c r="Q1599" s="406"/>
      <c r="R1599" s="406"/>
      <c r="S1599" s="77">
        <v>58</v>
      </c>
      <c r="V1599" s="68"/>
      <c r="W1599" s="68"/>
      <c r="X1599" s="68"/>
      <c r="Y1599" s="68"/>
    </row>
    <row r="1600" spans="2:25" ht="21" customHeight="1">
      <c r="B1600" s="382" t="s">
        <v>37</v>
      </c>
      <c r="C1600" s="361" t="s">
        <v>54</v>
      </c>
      <c r="D1600" s="361"/>
      <c r="E1600" s="385" t="s">
        <v>55</v>
      </c>
      <c r="F1600" s="386"/>
      <c r="G1600" s="386"/>
      <c r="H1600" s="386"/>
      <c r="I1600" s="386"/>
      <c r="J1600" s="386"/>
      <c r="K1600" s="386"/>
      <c r="L1600" s="386"/>
      <c r="M1600" s="387"/>
      <c r="N1600" s="388" t="s">
        <v>56</v>
      </c>
      <c r="O1600" s="389"/>
      <c r="P1600" s="389"/>
      <c r="Q1600" s="390"/>
      <c r="R1600" s="394" t="s">
        <v>69</v>
      </c>
      <c r="S1600" s="397" t="s">
        <v>57</v>
      </c>
      <c r="V1600" s="68"/>
      <c r="W1600" s="68"/>
      <c r="X1600" s="68"/>
      <c r="Y1600" s="68"/>
    </row>
    <row r="1601" spans="2:25" s="1" customFormat="1" ht="73.5" customHeight="1">
      <c r="B1601" s="383"/>
      <c r="C1601" s="384"/>
      <c r="D1601" s="384"/>
      <c r="E1601" s="48" t="s">
        <v>58</v>
      </c>
      <c r="F1601" s="48" t="s">
        <v>15</v>
      </c>
      <c r="G1601" s="48" t="s">
        <v>59</v>
      </c>
      <c r="H1601" s="48" t="s">
        <v>17</v>
      </c>
      <c r="I1601" s="48" t="s">
        <v>18</v>
      </c>
      <c r="J1601" s="48" t="s">
        <v>19</v>
      </c>
      <c r="K1601" s="48" t="s">
        <v>20</v>
      </c>
      <c r="L1601" s="48" t="s">
        <v>21</v>
      </c>
      <c r="M1601" s="49"/>
      <c r="N1601" s="391"/>
      <c r="O1601" s="392"/>
      <c r="P1601" s="392"/>
      <c r="Q1601" s="393"/>
      <c r="R1601" s="395"/>
      <c r="S1601" s="398"/>
      <c r="V1601" s="68"/>
      <c r="W1601" s="68"/>
      <c r="X1601" s="68"/>
      <c r="Y1601" s="68"/>
    </row>
    <row r="1602" spans="2:25" ht="27.9" customHeight="1" thickBot="1">
      <c r="B1602" s="5"/>
      <c r="C1602" s="400" t="s">
        <v>60</v>
      </c>
      <c r="D1602" s="401"/>
      <c r="E1602" s="51">
        <v>1</v>
      </c>
      <c r="F1602" s="51">
        <v>2</v>
      </c>
      <c r="G1602" s="51">
        <v>3</v>
      </c>
      <c r="H1602" s="51">
        <v>4</v>
      </c>
      <c r="I1602" s="51">
        <v>5</v>
      </c>
      <c r="J1602" s="51">
        <v>6</v>
      </c>
      <c r="K1602" s="51">
        <v>7</v>
      </c>
      <c r="L1602" s="51">
        <v>8</v>
      </c>
      <c r="M1602" s="50" t="s">
        <v>22</v>
      </c>
      <c r="N1602" s="50" t="s">
        <v>23</v>
      </c>
      <c r="O1602" s="50" t="s">
        <v>61</v>
      </c>
      <c r="P1602" s="50" t="s">
        <v>25</v>
      </c>
      <c r="Q1602" s="50" t="s">
        <v>62</v>
      </c>
      <c r="R1602" s="396"/>
      <c r="S1602" s="399"/>
      <c r="V1602" s="68"/>
      <c r="W1602" s="68"/>
      <c r="X1602" s="68"/>
      <c r="Y1602" s="68"/>
    </row>
    <row r="1603" spans="2:25" ht="27.9" customHeight="1">
      <c r="B1603" s="359">
        <v>1</v>
      </c>
      <c r="C1603" s="361" t="s">
        <v>2</v>
      </c>
      <c r="D1603" s="39" t="s">
        <v>63</v>
      </c>
      <c r="E1603" s="80"/>
      <c r="F1603" s="78">
        <f>Marathi!D$7</f>
        <v>15</v>
      </c>
      <c r="G1603" s="78">
        <f>Marathi!E$7</f>
        <v>15</v>
      </c>
      <c r="H1603" s="78">
        <f>Marathi!F$7</f>
        <v>15</v>
      </c>
      <c r="I1603" s="78">
        <f>Marathi!G$7</f>
        <v>0</v>
      </c>
      <c r="J1603" s="78">
        <f>Marathi!H$7</f>
        <v>15</v>
      </c>
      <c r="K1603" s="78">
        <f>Marathi!I$7</f>
        <v>10</v>
      </c>
      <c r="L1603" s="78">
        <f>Marathi!J$7</f>
        <v>0</v>
      </c>
      <c r="M1603" s="78">
        <f>Marathi!K$7</f>
        <v>70</v>
      </c>
      <c r="N1603" s="78">
        <f>Marathi!L$7</f>
        <v>5</v>
      </c>
      <c r="O1603" s="78">
        <f>Marathi!M$7</f>
        <v>5</v>
      </c>
      <c r="P1603" s="78">
        <f>Marathi!N$7</f>
        <v>20</v>
      </c>
      <c r="Q1603" s="78">
        <f>Marathi!O$7</f>
        <v>30</v>
      </c>
      <c r="R1603" s="78">
        <f>Marathi!P$7</f>
        <v>100</v>
      </c>
      <c r="S1603" s="78">
        <f>Marathi!Q$7</f>
        <v>0</v>
      </c>
      <c r="V1603" s="68"/>
      <c r="W1603" s="68"/>
      <c r="X1603" s="68"/>
      <c r="Y1603" s="68"/>
    </row>
    <row r="1604" spans="2:25" ht="27.9" customHeight="1" thickBot="1">
      <c r="B1604" s="360"/>
      <c r="C1604" s="362"/>
      <c r="D1604" s="40" t="s">
        <v>64</v>
      </c>
      <c r="E1604" s="81"/>
      <c r="F1604" s="50">
        <f>VLOOKUP(S1599,Marathi!$B$8:$Q$77,3,0)</f>
        <v>0</v>
      </c>
      <c r="G1604" s="50">
        <f>VLOOKUP(S1599,Marathi!$B$8:$Q$77,4,0)</f>
        <v>0</v>
      </c>
      <c r="H1604" s="50">
        <f>VLOOKUP(S1599,Marathi!$B$8:$Q$77,5,0)</f>
        <v>0</v>
      </c>
      <c r="I1604" s="50">
        <f>VLOOKUP(S1599,Marathi!$B$8:$Q$77,6,0)</f>
        <v>0</v>
      </c>
      <c r="J1604" s="50">
        <f>VLOOKUP(S1599,Marathi!$B$8:$Q$77,7,0)</f>
        <v>0</v>
      </c>
      <c r="K1604" s="50">
        <f>VLOOKUP(S1599,Marathi!$B$8:$Q$77,8,0)</f>
        <v>0</v>
      </c>
      <c r="L1604" s="50">
        <f>VLOOKUP(S1599,Marathi!$B$8:$Q$77,9,0)</f>
        <v>0</v>
      </c>
      <c r="M1604" s="50">
        <f>VLOOKUP(S1599,Marathi!$B$8:$Q$77,10,0)</f>
        <v>0</v>
      </c>
      <c r="N1604" s="50">
        <f>VLOOKUP(S1599,Marathi!$B$8:$Q$77,11,0)</f>
        <v>0</v>
      </c>
      <c r="O1604" s="50">
        <f>VLOOKUP(S1599,Marathi!$B$8:$Q$77,12,0)</f>
        <v>0</v>
      </c>
      <c r="P1604" s="50">
        <f>VLOOKUP(S1599,Marathi!$B$8:$Q$77,13,0)</f>
        <v>0</v>
      </c>
      <c r="Q1604" s="50">
        <f>VLOOKUP(S1599,Marathi!$B$8:$Q$77,14,0)</f>
        <v>0</v>
      </c>
      <c r="R1604" s="79">
        <f>VLOOKUP(S1599,Marathi!$B$8:$Q$77,15,0)</f>
        <v>0</v>
      </c>
      <c r="S1604" s="79">
        <f>VLOOKUP(S1599,Marathi!$B$8:$Q$77,16,0)</f>
        <v>0</v>
      </c>
      <c r="V1604" s="68"/>
      <c r="W1604" s="68"/>
      <c r="X1604" s="68"/>
      <c r="Y1604" s="68"/>
    </row>
    <row r="1605" spans="2:25" ht="27.9" customHeight="1">
      <c r="B1605" s="359">
        <v>2</v>
      </c>
      <c r="C1605" s="361" t="s">
        <v>3</v>
      </c>
      <c r="D1605" s="39" t="s">
        <v>63</v>
      </c>
      <c r="E1605" s="80"/>
      <c r="F1605" s="78">
        <f>Hindi!D$7</f>
        <v>15</v>
      </c>
      <c r="G1605" s="78">
        <f>Hindi!E$7</f>
        <v>15</v>
      </c>
      <c r="H1605" s="78">
        <f>Hindi!F$7</f>
        <v>15</v>
      </c>
      <c r="I1605" s="78">
        <f>Hindi!G$7</f>
        <v>0</v>
      </c>
      <c r="J1605" s="78">
        <f>Hindi!H$7</f>
        <v>15</v>
      </c>
      <c r="K1605" s="78">
        <f>Hindi!I$7</f>
        <v>10</v>
      </c>
      <c r="L1605" s="78">
        <f>Hindi!J$7</f>
        <v>0</v>
      </c>
      <c r="M1605" s="78">
        <f>Hindi!K$7</f>
        <v>70</v>
      </c>
      <c r="N1605" s="78">
        <f>Hindi!L$7</f>
        <v>5</v>
      </c>
      <c r="O1605" s="78">
        <f>Hindi!M$7</f>
        <v>5</v>
      </c>
      <c r="P1605" s="78">
        <f>Hindi!N$7</f>
        <v>20</v>
      </c>
      <c r="Q1605" s="78">
        <f>Hindi!O$7</f>
        <v>30</v>
      </c>
      <c r="R1605" s="78">
        <f>Hindi!P$7</f>
        <v>100</v>
      </c>
      <c r="S1605" s="78">
        <f>Hindi!Q$7</f>
        <v>0</v>
      </c>
      <c r="V1605" s="68"/>
      <c r="W1605" s="68"/>
      <c r="X1605" s="68"/>
      <c r="Y1605" s="68"/>
    </row>
    <row r="1606" spans="2:25" ht="27.9" customHeight="1" thickBot="1">
      <c r="B1606" s="360"/>
      <c r="C1606" s="362"/>
      <c r="D1606" s="40" t="s">
        <v>64</v>
      </c>
      <c r="E1606" s="81"/>
      <c r="F1606" s="50">
        <f>VLOOKUP(S1599,Hindi!$B$8:$Q$77,3,0)</f>
        <v>0</v>
      </c>
      <c r="G1606" s="50">
        <f>VLOOKUP(S1599,Hindi!$B$8:$Q$77,4,0)</f>
        <v>0</v>
      </c>
      <c r="H1606" s="50">
        <f>VLOOKUP(S1599,Hindi!$B$8:$Q$77,5,0)</f>
        <v>0</v>
      </c>
      <c r="I1606" s="50">
        <f>VLOOKUP(S1599,Hindi!$B$8:$Q$77,6,0)</f>
        <v>0</v>
      </c>
      <c r="J1606" s="50">
        <f>VLOOKUP(S1599,Hindi!$B$8:$Q$77,7,0)</f>
        <v>0</v>
      </c>
      <c r="K1606" s="50">
        <f>VLOOKUP(S1599,Hindi!$B$8:$Q$77,8,0)</f>
        <v>0</v>
      </c>
      <c r="L1606" s="50">
        <f>VLOOKUP(S1599,Hindi!$B$8:$Q$77,9,0)</f>
        <v>0</v>
      </c>
      <c r="M1606" s="50">
        <f>VLOOKUP(S1599,Hindi!$B$8:$Q$77,10,0)</f>
        <v>0</v>
      </c>
      <c r="N1606" s="50">
        <f>VLOOKUP(S1599,Hindi!$B$8:$Q$77,11,0)</f>
        <v>0</v>
      </c>
      <c r="O1606" s="50">
        <f>VLOOKUP(S1599,Hindi!$B$8:$Q$77,12,0)</f>
        <v>0</v>
      </c>
      <c r="P1606" s="50">
        <f>VLOOKUP(S1599,Hindi!$B$8:$Q$77,13,0)</f>
        <v>0</v>
      </c>
      <c r="Q1606" s="50">
        <f>VLOOKUP(S1599,Hindi!$B$8:$Q$77,14,0)</f>
        <v>0</v>
      </c>
      <c r="R1606" s="79">
        <f>VLOOKUP(S1599,Hindi!$B$8:$Q$77,15,0)</f>
        <v>0</v>
      </c>
      <c r="S1606" s="50">
        <f>VLOOKUP(S1599,Hindi!$B$8:$Q$77,16,0)</f>
        <v>0</v>
      </c>
      <c r="V1606" s="68"/>
      <c r="W1606" s="68"/>
      <c r="X1606" s="68"/>
      <c r="Y1606" s="68"/>
    </row>
    <row r="1607" spans="2:25" ht="27.9" customHeight="1">
      <c r="B1607" s="359">
        <v>3</v>
      </c>
      <c r="C1607" s="361" t="s">
        <v>4</v>
      </c>
      <c r="D1607" s="39" t="s">
        <v>63</v>
      </c>
      <c r="E1607" s="80"/>
      <c r="F1607" s="78">
        <f>English!D$7</f>
        <v>15</v>
      </c>
      <c r="G1607" s="78">
        <f>English!E$7</f>
        <v>15</v>
      </c>
      <c r="H1607" s="78">
        <f>English!F$7</f>
        <v>15</v>
      </c>
      <c r="I1607" s="78">
        <f>English!G$7</f>
        <v>0</v>
      </c>
      <c r="J1607" s="78">
        <f>English!H$7</f>
        <v>15</v>
      </c>
      <c r="K1607" s="78">
        <f>English!I$7</f>
        <v>10</v>
      </c>
      <c r="L1607" s="78">
        <f>English!J$7</f>
        <v>0</v>
      </c>
      <c r="M1607" s="78">
        <f>English!K$7</f>
        <v>70</v>
      </c>
      <c r="N1607" s="78">
        <f>English!L$7</f>
        <v>5</v>
      </c>
      <c r="O1607" s="78">
        <f>English!M$7</f>
        <v>5</v>
      </c>
      <c r="P1607" s="78">
        <f>English!N$7</f>
        <v>20</v>
      </c>
      <c r="Q1607" s="78">
        <f>English!O$7</f>
        <v>30</v>
      </c>
      <c r="R1607" s="78">
        <f>English!P$7</f>
        <v>100</v>
      </c>
      <c r="S1607" s="78">
        <f>English!Q$7</f>
        <v>0</v>
      </c>
      <c r="V1607" s="68"/>
      <c r="W1607" s="68"/>
      <c r="X1607" s="68"/>
      <c r="Y1607" s="68"/>
    </row>
    <row r="1608" spans="2:25" ht="27.9" customHeight="1" thickBot="1">
      <c r="B1608" s="360"/>
      <c r="C1608" s="362"/>
      <c r="D1608" s="40" t="s">
        <v>64</v>
      </c>
      <c r="E1608" s="81"/>
      <c r="F1608" s="50">
        <f>VLOOKUP(S1599,English!$B$8:$Q$77,3,0)</f>
        <v>0</v>
      </c>
      <c r="G1608" s="50">
        <f>VLOOKUP(S1599,English!$B$8:$Q$77,4,0)</f>
        <v>0</v>
      </c>
      <c r="H1608" s="50">
        <f>VLOOKUP(S1599,English!$B$8:$Q$77,5,0)</f>
        <v>0</v>
      </c>
      <c r="I1608" s="50">
        <f>VLOOKUP(S1599,English!$B$8:$Q$77,6,0)</f>
        <v>0</v>
      </c>
      <c r="J1608" s="50">
        <f>VLOOKUP(S1599,English!$B$8:$Q$77,7,0)</f>
        <v>0</v>
      </c>
      <c r="K1608" s="50">
        <f>VLOOKUP(S1599,English!$B$8:$Q$77,8,0)</f>
        <v>0</v>
      </c>
      <c r="L1608" s="50">
        <f>VLOOKUP(S1599,English!$B$8:$Q$77,9,0)</f>
        <v>0</v>
      </c>
      <c r="M1608" s="50">
        <f>VLOOKUP(S1599,English!$B$8:$Q$77,10,0)</f>
        <v>0</v>
      </c>
      <c r="N1608" s="50">
        <f>VLOOKUP(S1599,English!$B$8:$Q$77,11,0)</f>
        <v>0</v>
      </c>
      <c r="O1608" s="50">
        <f>VLOOKUP(S1599,English!$B$8:$Q$77,12,0)</f>
        <v>0</v>
      </c>
      <c r="P1608" s="50">
        <f>VLOOKUP(S1599,English!$B$8:$Q$77,13,0)</f>
        <v>0</v>
      </c>
      <c r="Q1608" s="50">
        <f>VLOOKUP(S1599,English!$B$8:$Q$77,14,0)</f>
        <v>0</v>
      </c>
      <c r="R1608" s="79">
        <f>VLOOKUP(S1599,English!$B$8:$Q$77,15,0)</f>
        <v>0</v>
      </c>
      <c r="S1608" s="50">
        <f>VLOOKUP(S1599,English!$B$8:$Q$77,16,0)</f>
        <v>0</v>
      </c>
      <c r="V1608" s="68"/>
      <c r="W1608" s="68"/>
      <c r="X1608" s="68"/>
      <c r="Y1608" s="68"/>
    </row>
    <row r="1609" spans="2:25" ht="27.9" customHeight="1">
      <c r="B1609" s="359">
        <v>4</v>
      </c>
      <c r="C1609" s="361" t="s">
        <v>5</v>
      </c>
      <c r="D1609" s="39" t="s">
        <v>63</v>
      </c>
      <c r="E1609" s="80"/>
      <c r="F1609" s="78">
        <f>Maths!D$7</f>
        <v>15</v>
      </c>
      <c r="G1609" s="78">
        <f>Maths!E$7</f>
        <v>15</v>
      </c>
      <c r="H1609" s="78">
        <f>Maths!F$7</f>
        <v>15</v>
      </c>
      <c r="I1609" s="78">
        <f>Maths!G$7</f>
        <v>0</v>
      </c>
      <c r="J1609" s="78">
        <f>Maths!H$7</f>
        <v>15</v>
      </c>
      <c r="K1609" s="78">
        <f>Maths!I$7</f>
        <v>10</v>
      </c>
      <c r="L1609" s="78">
        <f>Maths!J$7</f>
        <v>0</v>
      </c>
      <c r="M1609" s="78">
        <f>Maths!K$7</f>
        <v>70</v>
      </c>
      <c r="N1609" s="78">
        <f>Maths!L$7</f>
        <v>5</v>
      </c>
      <c r="O1609" s="78">
        <f>Maths!M$7</f>
        <v>5</v>
      </c>
      <c r="P1609" s="78">
        <f>Maths!N$7</f>
        <v>20</v>
      </c>
      <c r="Q1609" s="78">
        <f>Maths!O$7</f>
        <v>30</v>
      </c>
      <c r="R1609" s="78">
        <f>Maths!P$7</f>
        <v>100</v>
      </c>
      <c r="S1609" s="78">
        <f>Maths!Q$7</f>
        <v>0</v>
      </c>
      <c r="V1609" s="68"/>
      <c r="W1609" s="68"/>
      <c r="X1609" s="68"/>
      <c r="Y1609" s="68"/>
    </row>
    <row r="1610" spans="2:25" ht="27.9" customHeight="1" thickBot="1">
      <c r="B1610" s="360"/>
      <c r="C1610" s="362"/>
      <c r="D1610" s="40" t="s">
        <v>64</v>
      </c>
      <c r="E1610" s="81"/>
      <c r="F1610" s="50">
        <f>VLOOKUP(S1599,Maths!$B$8:$Q$77,3,0)</f>
        <v>0</v>
      </c>
      <c r="G1610" s="50">
        <f>VLOOKUP(S1599,Maths!$B$8:$Q$77,4,0)</f>
        <v>0</v>
      </c>
      <c r="H1610" s="50">
        <f>VLOOKUP(S1599,Maths!$B$8:$Q$77,5,0)</f>
        <v>0</v>
      </c>
      <c r="I1610" s="50">
        <f>VLOOKUP(S1599,Maths!$B$8:$Q$77,6,0)</f>
        <v>0</v>
      </c>
      <c r="J1610" s="50">
        <f>VLOOKUP(S1599,Maths!$B$8:$Q$77,7,0)</f>
        <v>0</v>
      </c>
      <c r="K1610" s="50">
        <f>VLOOKUP(S1599,Maths!$B$8:$Q$77,8,0)</f>
        <v>0</v>
      </c>
      <c r="L1610" s="50">
        <f>VLOOKUP(S1599,Maths!$B$8:$Q$77,9,0)</f>
        <v>0</v>
      </c>
      <c r="M1610" s="50">
        <f>VLOOKUP(S1599,Maths!$B$8:$Q$77,10,0)</f>
        <v>0</v>
      </c>
      <c r="N1610" s="50">
        <f>VLOOKUP(S1599,Maths!$B$8:$Q$77,11,0)</f>
        <v>0</v>
      </c>
      <c r="O1610" s="50">
        <f>VLOOKUP(S1599,Maths!$B$8:$Q$77,12,0)</f>
        <v>0</v>
      </c>
      <c r="P1610" s="50">
        <f>VLOOKUP(S1599,Maths!$B$8:$Q$77,13,0)</f>
        <v>0</v>
      </c>
      <c r="Q1610" s="50">
        <f>VLOOKUP(S1599,Maths!$B$8:$Q$77,14,0)</f>
        <v>0</v>
      </c>
      <c r="R1610" s="79">
        <f>VLOOKUP(S1599,Maths!$B$8:$Q$77,15,0)</f>
        <v>0</v>
      </c>
      <c r="S1610" s="50">
        <f>VLOOKUP(S1599,Maths!$B$8:$Q$77,16,0)</f>
        <v>0</v>
      </c>
      <c r="V1610" s="68"/>
      <c r="W1610" s="68"/>
      <c r="X1610" s="68"/>
      <c r="Y1610" s="68"/>
    </row>
    <row r="1611" spans="2:25" ht="27.9" customHeight="1">
      <c r="B1611" s="359">
        <v>5</v>
      </c>
      <c r="C1611" s="361" t="s">
        <v>6</v>
      </c>
      <c r="D1611" s="39" t="s">
        <v>63</v>
      </c>
      <c r="E1611" s="80"/>
      <c r="F1611" s="78">
        <f>Sci!D$7</f>
        <v>15</v>
      </c>
      <c r="G1611" s="78">
        <f>Sci!E$7</f>
        <v>15</v>
      </c>
      <c r="H1611" s="78">
        <f>Sci!F$7</f>
        <v>15</v>
      </c>
      <c r="I1611" s="78">
        <f>Sci!G$7</f>
        <v>0</v>
      </c>
      <c r="J1611" s="78">
        <f>Sci!H$7</f>
        <v>15</v>
      </c>
      <c r="K1611" s="78">
        <f>Sci!I$7</f>
        <v>10</v>
      </c>
      <c r="L1611" s="78">
        <f>Sci!J$7</f>
        <v>0</v>
      </c>
      <c r="M1611" s="78">
        <f>Sci!K$7</f>
        <v>70</v>
      </c>
      <c r="N1611" s="78">
        <f>Sci!L$7</f>
        <v>5</v>
      </c>
      <c r="O1611" s="78">
        <f>Sci!M$7</f>
        <v>5</v>
      </c>
      <c r="P1611" s="78">
        <f>Sci!N$7</f>
        <v>20</v>
      </c>
      <c r="Q1611" s="78">
        <f>Sci!O$7</f>
        <v>30</v>
      </c>
      <c r="R1611" s="78">
        <f>Sci!P$7</f>
        <v>100</v>
      </c>
      <c r="S1611" s="78">
        <f>Sci!Q$7</f>
        <v>0</v>
      </c>
      <c r="V1611" s="68"/>
      <c r="W1611" s="68"/>
      <c r="X1611" s="68"/>
      <c r="Y1611" s="68"/>
    </row>
    <row r="1612" spans="2:25" ht="27.9" customHeight="1" thickBot="1">
      <c r="B1612" s="360"/>
      <c r="C1612" s="362"/>
      <c r="D1612" s="40" t="s">
        <v>64</v>
      </c>
      <c r="E1612" s="81"/>
      <c r="F1612" s="50">
        <f>VLOOKUP(S1599,Sci!$B$8:$Q$77,3,0)</f>
        <v>0</v>
      </c>
      <c r="G1612" s="50">
        <f>VLOOKUP(S1599,Sci!$B$8:$Q$77,4,0)</f>
        <v>0</v>
      </c>
      <c r="H1612" s="50">
        <f>VLOOKUP(S1599,Sci!$B$8:$Q$77,5,0)</f>
        <v>0</v>
      </c>
      <c r="I1612" s="50">
        <f>VLOOKUP(S1599,Sci!$B$8:$Q$77,6,0)</f>
        <v>0</v>
      </c>
      <c r="J1612" s="50">
        <f>VLOOKUP(S1599,Sci!$B$8:$Q$77,7,0)</f>
        <v>0</v>
      </c>
      <c r="K1612" s="50">
        <f>VLOOKUP(S1599,Sci!$B$8:$Q$77,8,0)</f>
        <v>0</v>
      </c>
      <c r="L1612" s="50">
        <f>VLOOKUP(S1599,Sci!$B$8:$Q$77,9,0)</f>
        <v>0</v>
      </c>
      <c r="M1612" s="50">
        <f>VLOOKUP(S1599,Sci!$B$8:$Q$77,10,0)</f>
        <v>0</v>
      </c>
      <c r="N1612" s="50">
        <f>VLOOKUP(S1599,Sci!$B$8:$Q$77,11,0)</f>
        <v>0</v>
      </c>
      <c r="O1612" s="50">
        <f>VLOOKUP(S1599,Sci!$B$8:$Q$77,12,0)</f>
        <v>0</v>
      </c>
      <c r="P1612" s="50">
        <f>VLOOKUP(S1599,Sci!$B$8:$Q$77,13,0)</f>
        <v>0</v>
      </c>
      <c r="Q1612" s="50">
        <f>VLOOKUP(S1599,Sci!$B$8:$Q$77,14,0)</f>
        <v>0</v>
      </c>
      <c r="R1612" s="79">
        <f>VLOOKUP(S1599,Sci!$B$8:$Q$77,15,0)</f>
        <v>0</v>
      </c>
      <c r="S1612" s="50">
        <f>VLOOKUP(S1599,Sci!$B$8:$Q$77,16,0)</f>
        <v>0</v>
      </c>
      <c r="V1612" s="68"/>
      <c r="W1612" s="68"/>
      <c r="X1612" s="68"/>
      <c r="Y1612" s="68"/>
    </row>
    <row r="1613" spans="2:25" ht="27.9" customHeight="1">
      <c r="B1613" s="359">
        <v>6</v>
      </c>
      <c r="C1613" s="361" t="s">
        <v>7</v>
      </c>
      <c r="D1613" s="39" t="s">
        <v>63</v>
      </c>
      <c r="E1613" s="80"/>
      <c r="F1613" s="78">
        <f>Sco!D$7</f>
        <v>15</v>
      </c>
      <c r="G1613" s="78">
        <f>Sco!E$7</f>
        <v>15</v>
      </c>
      <c r="H1613" s="78">
        <f>Sco!F$7</f>
        <v>15</v>
      </c>
      <c r="I1613" s="78">
        <f>Sco!G$7</f>
        <v>0</v>
      </c>
      <c r="J1613" s="78">
        <f>Sco!H$7</f>
        <v>15</v>
      </c>
      <c r="K1613" s="78">
        <f>Sco!I$7</f>
        <v>10</v>
      </c>
      <c r="L1613" s="78">
        <f>Sco!J$7</f>
        <v>0</v>
      </c>
      <c r="M1613" s="78">
        <f>Sco!K$7</f>
        <v>70</v>
      </c>
      <c r="N1613" s="78">
        <f>Sco!L$7</f>
        <v>5</v>
      </c>
      <c r="O1613" s="78">
        <f>Sco!M$7</f>
        <v>5</v>
      </c>
      <c r="P1613" s="78">
        <f>Sco!N$7</f>
        <v>20</v>
      </c>
      <c r="Q1613" s="78">
        <f>Sco!O$7</f>
        <v>30</v>
      </c>
      <c r="R1613" s="78">
        <f>Sco!P$7</f>
        <v>100</v>
      </c>
      <c r="S1613" s="78">
        <f>Sco!Q$7</f>
        <v>0</v>
      </c>
    </row>
    <row r="1614" spans="2:25" ht="27.9" customHeight="1" thickBot="1">
      <c r="B1614" s="360"/>
      <c r="C1614" s="362"/>
      <c r="D1614" s="40" t="s">
        <v>64</v>
      </c>
      <c r="E1614" s="81"/>
      <c r="F1614" s="50">
        <f>VLOOKUP(S1599,Sco!$B$8:$Q$77,3,0)</f>
        <v>0</v>
      </c>
      <c r="G1614" s="50">
        <f>VLOOKUP(S1599,Sco!$B$8:$Q$77,4,0)</f>
        <v>0</v>
      </c>
      <c r="H1614" s="50">
        <f>VLOOKUP(S1599,Sco!$B$8:$Q$77,5,0)</f>
        <v>0</v>
      </c>
      <c r="I1614" s="50">
        <f>VLOOKUP(S1599,Sco!$B$8:$Q$77,6,0)</f>
        <v>0</v>
      </c>
      <c r="J1614" s="50">
        <f>VLOOKUP(S1599,Sco!$B$8:$Q$77,7,0)</f>
        <v>0</v>
      </c>
      <c r="K1614" s="50">
        <f>VLOOKUP(S1599,Sco!$B$8:$Q$77,8,0)</f>
        <v>0</v>
      </c>
      <c r="L1614" s="50">
        <f>VLOOKUP(S1599,Sco!$B$8:$Q$77,9,0)</f>
        <v>0</v>
      </c>
      <c r="M1614" s="50">
        <f>VLOOKUP(S1599,Sco!$B$8:$Q$77,10,0)</f>
        <v>0</v>
      </c>
      <c r="N1614" s="50">
        <f>VLOOKUP(S1599,Sco!$B$8:$Q$77,11,0)</f>
        <v>0</v>
      </c>
      <c r="O1614" s="50">
        <f>VLOOKUP(S1599,Sco!$B$8:$Q$77,12,0)</f>
        <v>0</v>
      </c>
      <c r="P1614" s="50">
        <f>VLOOKUP(S1599,Sco!$B$8:$Q$77,13,0)</f>
        <v>0</v>
      </c>
      <c r="Q1614" s="50">
        <f>VLOOKUP(S1599,Sco!$B$8:$Q$77,14,0)</f>
        <v>0</v>
      </c>
      <c r="R1614" s="79">
        <f>VLOOKUP(S1599,Sco!$B$8:$Q$77,15,0)</f>
        <v>0</v>
      </c>
      <c r="S1614" s="50">
        <f>VLOOKUP(S1599,Sco!$B$8:$Q$77,16,0)</f>
        <v>0</v>
      </c>
    </row>
    <row r="1615" spans="2:25" ht="27.9" customHeight="1">
      <c r="B1615" s="359">
        <v>7</v>
      </c>
      <c r="C1615" s="361" t="s">
        <v>8</v>
      </c>
      <c r="D1615" s="39" t="s">
        <v>63</v>
      </c>
      <c r="E1615" s="80"/>
      <c r="F1615" s="78">
        <f>Kala!D$7</f>
        <v>20</v>
      </c>
      <c r="G1615" s="78">
        <f>Kala!E$7</f>
        <v>40</v>
      </c>
      <c r="H1615" s="78">
        <f>Kala!F$7</f>
        <v>20</v>
      </c>
      <c r="I1615" s="78">
        <f>Kala!G$7</f>
        <v>0</v>
      </c>
      <c r="J1615" s="78">
        <f>Kala!H$7</f>
        <v>0</v>
      </c>
      <c r="K1615" s="78">
        <f>Kala!I$7</f>
        <v>20</v>
      </c>
      <c r="L1615" s="78">
        <f>Kala!J$7</f>
        <v>0</v>
      </c>
      <c r="M1615" s="78">
        <f>Kala!K$7</f>
        <v>100</v>
      </c>
      <c r="N1615" s="363"/>
      <c r="O1615" s="364"/>
      <c r="P1615" s="364"/>
      <c r="Q1615" s="365"/>
      <c r="R1615" s="82">
        <f t="shared" ref="R1615:R1620" si="57">M1615</f>
        <v>100</v>
      </c>
      <c r="S1615" s="83"/>
    </row>
    <row r="1616" spans="2:25" ht="27.9" customHeight="1" thickBot="1">
      <c r="B1616" s="360"/>
      <c r="C1616" s="362"/>
      <c r="D1616" s="40" t="s">
        <v>64</v>
      </c>
      <c r="E1616" s="81"/>
      <c r="F1616" s="50">
        <f>VLOOKUP(S1599,Kala!$B$8:$Q$77,3,0)</f>
        <v>0</v>
      </c>
      <c r="G1616" s="50">
        <f>VLOOKUP(S1599,Kala!$B$8:$Q$77,4,0)</f>
        <v>0</v>
      </c>
      <c r="H1616" s="50">
        <f>VLOOKUP(S1599,Kala!$B$8:$Q$77,5,0)</f>
        <v>0</v>
      </c>
      <c r="I1616" s="50">
        <f>VLOOKUP(S1599,Kala!$B$8:$Q$77,6,0)</f>
        <v>0</v>
      </c>
      <c r="J1616" s="50">
        <f>VLOOKUP(S1599,Kala!$B$8:$Q$77,7,0)</f>
        <v>0</v>
      </c>
      <c r="K1616" s="50">
        <f>VLOOKUP(S1599,Kala!$B$8:$Q$77,8,0)</f>
        <v>0</v>
      </c>
      <c r="L1616" s="50">
        <f>VLOOKUP(S1599,Kala!$B$8:$Q$77,9,0)</f>
        <v>0</v>
      </c>
      <c r="M1616" s="50">
        <f>VLOOKUP(S1599,Kala!$B$8:$Q$77,10,0)</f>
        <v>0</v>
      </c>
      <c r="N1616" s="366"/>
      <c r="O1616" s="367"/>
      <c r="P1616" s="367"/>
      <c r="Q1616" s="368"/>
      <c r="R1616" s="84">
        <f t="shared" si="57"/>
        <v>0</v>
      </c>
      <c r="S1616" s="85" t="str">
        <f>IF(R1616&gt;=91,"अ१",IF(R1616&gt;=81,"अ२",IF(R1616&gt;=71,"ब१",IF(R1616&gt;=61,"ब२",IF(R1616&gt;=51,"क१",IF(R1616&gt;=41,"क२",IF(R1616&gt;=33,"ड",IF(R1616&gt;=21,"ई१",IF(R1616&gt;=1,"ई२","")))))))))</f>
        <v/>
      </c>
    </row>
    <row r="1617" spans="2:25" ht="27.9" customHeight="1">
      <c r="B1617" s="359">
        <v>8</v>
      </c>
      <c r="C1617" s="361" t="s">
        <v>9</v>
      </c>
      <c r="D1617" s="39" t="s">
        <v>63</v>
      </c>
      <c r="E1617" s="80"/>
      <c r="F1617" s="78">
        <f>Karya!D$7</f>
        <v>20</v>
      </c>
      <c r="G1617" s="78">
        <f>Karya!E$7</f>
        <v>40</v>
      </c>
      <c r="H1617" s="78">
        <f>Karya!F$7</f>
        <v>20</v>
      </c>
      <c r="I1617" s="78">
        <f>Karya!G$7</f>
        <v>0</v>
      </c>
      <c r="J1617" s="78">
        <f>Karya!H$7</f>
        <v>0</v>
      </c>
      <c r="K1617" s="78">
        <f>Karya!I$7</f>
        <v>20</v>
      </c>
      <c r="L1617" s="78">
        <f>Karya!J$7</f>
        <v>0</v>
      </c>
      <c r="M1617" s="78">
        <f>Karya!K$7</f>
        <v>100</v>
      </c>
      <c r="N1617" s="363"/>
      <c r="O1617" s="364"/>
      <c r="P1617" s="364"/>
      <c r="Q1617" s="365"/>
      <c r="R1617" s="82">
        <f t="shared" si="57"/>
        <v>100</v>
      </c>
      <c r="S1617" s="83"/>
    </row>
    <row r="1618" spans="2:25" ht="27.9" customHeight="1" thickBot="1">
      <c r="B1618" s="360"/>
      <c r="C1618" s="362"/>
      <c r="D1618" s="40" t="s">
        <v>64</v>
      </c>
      <c r="E1618" s="81"/>
      <c r="F1618" s="50">
        <f>VLOOKUP(S1599,Karya!$B$8:$Q$77,3,0)</f>
        <v>0</v>
      </c>
      <c r="G1618" s="50">
        <f>VLOOKUP(S1599,Karya!$B$8:$Q$77,4,0)</f>
        <v>0</v>
      </c>
      <c r="H1618" s="50">
        <f>VLOOKUP(S1599,Karya!$B$8:$Q$77,5,0)</f>
        <v>0</v>
      </c>
      <c r="I1618" s="50">
        <f>VLOOKUP(S1599,Karya!$B$8:$Q$77,6,0)</f>
        <v>0</v>
      </c>
      <c r="J1618" s="50">
        <f>VLOOKUP(S1599,Karya!$B$8:$Q$77,7,0)</f>
        <v>0</v>
      </c>
      <c r="K1618" s="50">
        <f>VLOOKUP(S1599,Karya!$B$8:$Q$77,8,0)</f>
        <v>0</v>
      </c>
      <c r="L1618" s="50">
        <f>VLOOKUP(S1599,Karya!$B$8:$Q$77,9,0)</f>
        <v>0</v>
      </c>
      <c r="M1618" s="50">
        <f>VLOOKUP(S1599,Karya!$B$8:$Q$77,10,0)</f>
        <v>0</v>
      </c>
      <c r="N1618" s="366"/>
      <c r="O1618" s="367"/>
      <c r="P1618" s="367"/>
      <c r="Q1618" s="368"/>
      <c r="R1618" s="84">
        <f t="shared" si="57"/>
        <v>0</v>
      </c>
      <c r="S1618" s="85" t="str">
        <f>IF(R1618&gt;=91,"अ१",IF(R1618&gt;=81,"अ२",IF(R1618&gt;=71,"ब१",IF(R1618&gt;=61,"ब२",IF(R1618&gt;=51,"क१",IF(R1618&gt;=41,"क२",IF(R1618&gt;=33,"ड",IF(R1618&gt;=21,"ई१",IF(R1618&gt;=1,"ई२","")))))))))</f>
        <v/>
      </c>
    </row>
    <row r="1619" spans="2:25" ht="27.9" customHeight="1">
      <c r="B1619" s="359">
        <v>9</v>
      </c>
      <c r="C1619" s="361" t="s">
        <v>10</v>
      </c>
      <c r="D1619" s="39" t="s">
        <v>63</v>
      </c>
      <c r="E1619" s="80"/>
      <c r="F1619" s="78">
        <f>Shashi!D$7</f>
        <v>20</v>
      </c>
      <c r="G1619" s="78">
        <f>Shashi!E$7</f>
        <v>40</v>
      </c>
      <c r="H1619" s="78">
        <f>Shashi!F$7</f>
        <v>20</v>
      </c>
      <c r="I1619" s="78">
        <f>Shashi!G$7</f>
        <v>0</v>
      </c>
      <c r="J1619" s="78">
        <f>Shashi!H$7</f>
        <v>0</v>
      </c>
      <c r="K1619" s="78">
        <f>Shashi!I$7</f>
        <v>20</v>
      </c>
      <c r="L1619" s="78">
        <f>Shashi!J$7</f>
        <v>0</v>
      </c>
      <c r="M1619" s="78">
        <f>Shashi!K$7</f>
        <v>100</v>
      </c>
      <c r="N1619" s="363"/>
      <c r="O1619" s="364"/>
      <c r="P1619" s="364"/>
      <c r="Q1619" s="365"/>
      <c r="R1619" s="82">
        <f t="shared" si="57"/>
        <v>100</v>
      </c>
      <c r="S1619" s="83"/>
      <c r="V1619" s="68"/>
      <c r="W1619" s="68"/>
      <c r="X1619" s="68"/>
      <c r="Y1619" s="68"/>
    </row>
    <row r="1620" spans="2:25" ht="27.9" customHeight="1" thickBot="1">
      <c r="B1620" s="360"/>
      <c r="C1620" s="362"/>
      <c r="D1620" s="40" t="s">
        <v>64</v>
      </c>
      <c r="E1620" s="81"/>
      <c r="F1620" s="50">
        <f>VLOOKUP(S1599,Shashi!$B$8:$Q$77,3,0)</f>
        <v>0</v>
      </c>
      <c r="G1620" s="50">
        <f>VLOOKUP(S1599,Shashi!$B$8:$Q$77,4,0)</f>
        <v>0</v>
      </c>
      <c r="H1620" s="50">
        <f>VLOOKUP(S1599,Shashi!$B$8:$Q$77,5,0)</f>
        <v>0</v>
      </c>
      <c r="I1620" s="50">
        <f>VLOOKUP(S1599,Shashi!$B$8:$Q$77,6,0)</f>
        <v>0</v>
      </c>
      <c r="J1620" s="50">
        <f>VLOOKUP(S1599,Shashi!$B$8:$Q$77,7,0)</f>
        <v>0</v>
      </c>
      <c r="K1620" s="50">
        <f>VLOOKUP(S1599,Shashi!$B$8:$Q$77,8,0)</f>
        <v>0</v>
      </c>
      <c r="L1620" s="50">
        <f>VLOOKUP(S1599,Shashi!$B$8:$Q$77,9,0)</f>
        <v>0</v>
      </c>
      <c r="M1620" s="50">
        <f>VLOOKUP(S1599,Shashi!$B$8:$Q$77,10,0)</f>
        <v>0</v>
      </c>
      <c r="N1620" s="366"/>
      <c r="O1620" s="367"/>
      <c r="P1620" s="367"/>
      <c r="Q1620" s="368"/>
      <c r="R1620" s="84">
        <f t="shared" si="57"/>
        <v>0</v>
      </c>
      <c r="S1620" s="85" t="str">
        <f>IF(R1620&gt;=91,"अ१",IF(R1620&gt;=81,"अ२",IF(R1620&gt;=71,"ब१",IF(R1620&gt;=61,"ब२",IF(R1620&gt;=51,"क१",IF(R1620&gt;=41,"क२",IF(R1620&gt;=33,"ड",IF(R1620&gt;=21,"ई१",IF(R1620&gt;=1,"ई२","")))))))))</f>
        <v/>
      </c>
      <c r="V1620" s="68"/>
      <c r="W1620" s="68"/>
      <c r="X1620" s="68"/>
      <c r="Y1620" s="68"/>
    </row>
    <row r="1621" spans="2:25" ht="27.9" customHeight="1" thickBot="1">
      <c r="B1621" s="369"/>
      <c r="C1621" s="370"/>
      <c r="D1621" s="370"/>
      <c r="E1621" s="370"/>
      <c r="F1621" s="370"/>
      <c r="G1621" s="370"/>
      <c r="H1621" s="370"/>
      <c r="I1621" s="370"/>
      <c r="J1621" s="370"/>
      <c r="K1621" s="370"/>
      <c r="L1621" s="370"/>
      <c r="M1621" s="370"/>
      <c r="N1621" s="370"/>
      <c r="O1621" s="370"/>
      <c r="P1621" s="370"/>
      <c r="Q1621" s="370"/>
      <c r="R1621" s="370"/>
      <c r="S1621" s="371"/>
      <c r="V1621" s="68"/>
      <c r="W1621" s="68"/>
      <c r="X1621" s="68"/>
      <c r="Y1621" s="68"/>
    </row>
    <row r="1622" spans="2:25" ht="27.9" customHeight="1">
      <c r="B1622" s="41"/>
      <c r="C1622" s="42"/>
      <c r="D1622" s="43"/>
      <c r="N1622" s="45"/>
      <c r="O1622" s="45"/>
      <c r="P1622" s="45"/>
      <c r="Q1622" s="45"/>
      <c r="S1622" s="46"/>
      <c r="V1622" s="68"/>
      <c r="W1622" s="68"/>
      <c r="X1622" s="68"/>
      <c r="Y1622" s="68"/>
    </row>
    <row r="1623" spans="2:25" ht="27.9" customHeight="1">
      <c r="B1623" s="372" t="s">
        <v>66</v>
      </c>
      <c r="C1623" s="373"/>
      <c r="D1623" s="373"/>
      <c r="E1623" s="373"/>
      <c r="F1623" s="373"/>
      <c r="G1623" s="374" t="s">
        <v>67</v>
      </c>
      <c r="H1623" s="374"/>
      <c r="I1623" s="374"/>
      <c r="J1623" s="374"/>
      <c r="K1623" s="374"/>
      <c r="L1623" s="374"/>
      <c r="M1623" s="374"/>
      <c r="N1623" s="375" t="s">
        <v>68</v>
      </c>
      <c r="O1623" s="375"/>
      <c r="P1623" s="375"/>
      <c r="Q1623" s="375"/>
      <c r="R1623" s="375"/>
      <c r="S1623" s="376"/>
      <c r="V1623" s="68"/>
      <c r="W1623" s="68"/>
      <c r="X1623" s="68"/>
      <c r="Y1623" s="68"/>
    </row>
    <row r="1624" spans="2:25" ht="27.9" customHeight="1" thickBot="1">
      <c r="B1624" s="377" t="str">
        <f>students!$G$4</f>
        <v xml:space="preserve">श्री. सागर दत्तात्रय शिंदे </v>
      </c>
      <c r="C1624" s="378"/>
      <c r="D1624" s="378"/>
      <c r="E1624" s="378"/>
      <c r="F1624" s="378"/>
      <c r="G1624" s="379"/>
      <c r="H1624" s="379"/>
      <c r="I1624" s="379"/>
      <c r="J1624" s="379"/>
      <c r="K1624" s="379"/>
      <c r="L1624" s="379"/>
      <c r="M1624" s="379"/>
      <c r="N1624" s="380"/>
      <c r="O1624" s="380"/>
      <c r="P1624" s="380"/>
      <c r="Q1624" s="380"/>
      <c r="R1624" s="380"/>
      <c r="S1624" s="381"/>
      <c r="V1624" s="68"/>
      <c r="W1624" s="68"/>
      <c r="X1624" s="68"/>
      <c r="Y1624" s="68"/>
    </row>
    <row r="1625" spans="2:25" ht="26.25" customHeight="1">
      <c r="B1625" s="402" t="s">
        <v>718</v>
      </c>
      <c r="C1625" s="402"/>
      <c r="D1625" s="402"/>
      <c r="E1625" s="402"/>
      <c r="F1625" s="402"/>
      <c r="G1625" s="402"/>
      <c r="H1625" s="402"/>
      <c r="I1625" s="402"/>
      <c r="J1625" s="402"/>
      <c r="K1625" s="402"/>
      <c r="L1625" s="402"/>
      <c r="M1625" s="402"/>
      <c r="N1625" s="402"/>
      <c r="O1625" s="402"/>
      <c r="P1625" s="402"/>
      <c r="Q1625" s="402"/>
      <c r="R1625" s="402"/>
      <c r="S1625" s="402"/>
      <c r="V1625" s="68"/>
      <c r="W1625" s="68"/>
      <c r="X1625" s="68"/>
      <c r="Y1625" s="68"/>
    </row>
    <row r="1626" spans="2:25" ht="24.75" customHeight="1" thickBot="1">
      <c r="B1626" s="403" t="s">
        <v>52</v>
      </c>
      <c r="C1626" s="403"/>
      <c r="D1626" s="403"/>
      <c r="E1626" s="404">
        <f>VLOOKUP(S1627,students!$B$8:$D$77,3,0)</f>
        <v>0</v>
      </c>
      <c r="F1626" s="405"/>
      <c r="G1626" s="405"/>
      <c r="H1626" s="405"/>
      <c r="I1626" s="405"/>
      <c r="J1626" s="405"/>
      <c r="K1626" s="405"/>
      <c r="L1626" s="405"/>
      <c r="M1626" s="405"/>
      <c r="N1626" s="405"/>
      <c r="O1626" s="405"/>
      <c r="P1626" s="406" t="s">
        <v>28</v>
      </c>
      <c r="Q1626" s="406"/>
      <c r="R1626" s="406" t="str">
        <f>students!$M$2</f>
        <v>पहिली</v>
      </c>
      <c r="S1626" s="406"/>
      <c r="V1626" s="68"/>
      <c r="W1626" s="68"/>
      <c r="X1626" s="68"/>
      <c r="Y1626" s="68"/>
    </row>
    <row r="1627" spans="2:25" ht="19.5" customHeight="1" thickBot="1">
      <c r="B1627" s="407"/>
      <c r="C1627" s="407"/>
      <c r="D1627" s="408"/>
      <c r="E1627" s="408"/>
      <c r="F1627" s="47"/>
      <c r="G1627" s="47"/>
      <c r="H1627" s="409" t="s">
        <v>33</v>
      </c>
      <c r="I1627" s="409"/>
      <c r="J1627" s="409"/>
      <c r="K1627" s="409"/>
      <c r="L1627" s="409"/>
      <c r="M1627" s="405">
        <f>[3]students!Y1626</f>
        <v>0</v>
      </c>
      <c r="N1627" s="405"/>
      <c r="O1627" s="405"/>
      <c r="P1627" s="406" t="s">
        <v>53</v>
      </c>
      <c r="Q1627" s="406"/>
      <c r="R1627" s="406"/>
      <c r="S1627" s="77">
        <v>59</v>
      </c>
      <c r="V1627" s="68"/>
      <c r="W1627" s="68"/>
      <c r="X1627" s="68"/>
      <c r="Y1627" s="68"/>
    </row>
    <row r="1628" spans="2:25" ht="21" customHeight="1">
      <c r="B1628" s="382" t="s">
        <v>37</v>
      </c>
      <c r="C1628" s="361" t="s">
        <v>54</v>
      </c>
      <c r="D1628" s="361"/>
      <c r="E1628" s="385" t="s">
        <v>55</v>
      </c>
      <c r="F1628" s="386"/>
      <c r="G1628" s="386"/>
      <c r="H1628" s="386"/>
      <c r="I1628" s="386"/>
      <c r="J1628" s="386"/>
      <c r="K1628" s="386"/>
      <c r="L1628" s="386"/>
      <c r="M1628" s="387"/>
      <c r="N1628" s="388" t="s">
        <v>56</v>
      </c>
      <c r="O1628" s="389"/>
      <c r="P1628" s="389"/>
      <c r="Q1628" s="390"/>
      <c r="R1628" s="394" t="s">
        <v>69</v>
      </c>
      <c r="S1628" s="397" t="s">
        <v>57</v>
      </c>
      <c r="V1628" s="68"/>
      <c r="W1628" s="68"/>
      <c r="X1628" s="68"/>
      <c r="Y1628" s="68"/>
    </row>
    <row r="1629" spans="2:25" s="1" customFormat="1" ht="73.5" customHeight="1">
      <c r="B1629" s="383"/>
      <c r="C1629" s="384"/>
      <c r="D1629" s="384"/>
      <c r="E1629" s="48" t="s">
        <v>58</v>
      </c>
      <c r="F1629" s="48" t="s">
        <v>15</v>
      </c>
      <c r="G1629" s="48" t="s">
        <v>59</v>
      </c>
      <c r="H1629" s="48" t="s">
        <v>17</v>
      </c>
      <c r="I1629" s="48" t="s">
        <v>18</v>
      </c>
      <c r="J1629" s="48" t="s">
        <v>19</v>
      </c>
      <c r="K1629" s="48" t="s">
        <v>20</v>
      </c>
      <c r="L1629" s="48" t="s">
        <v>21</v>
      </c>
      <c r="M1629" s="49"/>
      <c r="N1629" s="391"/>
      <c r="O1629" s="392"/>
      <c r="P1629" s="392"/>
      <c r="Q1629" s="393"/>
      <c r="R1629" s="395"/>
      <c r="S1629" s="398"/>
      <c r="V1629" s="68"/>
      <c r="W1629" s="68"/>
      <c r="X1629" s="68"/>
      <c r="Y1629" s="68"/>
    </row>
    <row r="1630" spans="2:25" ht="27.9" customHeight="1" thickBot="1">
      <c r="B1630" s="5"/>
      <c r="C1630" s="400" t="s">
        <v>60</v>
      </c>
      <c r="D1630" s="401"/>
      <c r="E1630" s="51">
        <v>1</v>
      </c>
      <c r="F1630" s="51">
        <v>2</v>
      </c>
      <c r="G1630" s="51">
        <v>3</v>
      </c>
      <c r="H1630" s="51">
        <v>4</v>
      </c>
      <c r="I1630" s="51">
        <v>5</v>
      </c>
      <c r="J1630" s="51">
        <v>6</v>
      </c>
      <c r="K1630" s="51">
        <v>7</v>
      </c>
      <c r="L1630" s="51">
        <v>8</v>
      </c>
      <c r="M1630" s="50" t="s">
        <v>22</v>
      </c>
      <c r="N1630" s="50" t="s">
        <v>23</v>
      </c>
      <c r="O1630" s="50" t="s">
        <v>61</v>
      </c>
      <c r="P1630" s="50" t="s">
        <v>25</v>
      </c>
      <c r="Q1630" s="50" t="s">
        <v>62</v>
      </c>
      <c r="R1630" s="396"/>
      <c r="S1630" s="399"/>
      <c r="V1630" s="68"/>
      <c r="W1630" s="68"/>
      <c r="X1630" s="68"/>
      <c r="Y1630" s="68"/>
    </row>
    <row r="1631" spans="2:25" ht="27.9" customHeight="1">
      <c r="B1631" s="359">
        <v>1</v>
      </c>
      <c r="C1631" s="361" t="s">
        <v>2</v>
      </c>
      <c r="D1631" s="39" t="s">
        <v>63</v>
      </c>
      <c r="E1631" s="80"/>
      <c r="F1631" s="78">
        <f>Marathi!D$7</f>
        <v>15</v>
      </c>
      <c r="G1631" s="78">
        <f>Marathi!E$7</f>
        <v>15</v>
      </c>
      <c r="H1631" s="78">
        <f>Marathi!F$7</f>
        <v>15</v>
      </c>
      <c r="I1631" s="78">
        <f>Marathi!G$7</f>
        <v>0</v>
      </c>
      <c r="J1631" s="78">
        <f>Marathi!H$7</f>
        <v>15</v>
      </c>
      <c r="K1631" s="78">
        <f>Marathi!I$7</f>
        <v>10</v>
      </c>
      <c r="L1631" s="78">
        <f>Marathi!J$7</f>
        <v>0</v>
      </c>
      <c r="M1631" s="78">
        <f>Marathi!K$7</f>
        <v>70</v>
      </c>
      <c r="N1631" s="78">
        <f>Marathi!L$7</f>
        <v>5</v>
      </c>
      <c r="O1631" s="78">
        <f>Marathi!M$7</f>
        <v>5</v>
      </c>
      <c r="P1631" s="78">
        <f>Marathi!N$7</f>
        <v>20</v>
      </c>
      <c r="Q1631" s="78">
        <f>Marathi!O$7</f>
        <v>30</v>
      </c>
      <c r="R1631" s="78">
        <f>Marathi!P$7</f>
        <v>100</v>
      </c>
      <c r="S1631" s="78">
        <f>Marathi!Q$7</f>
        <v>0</v>
      </c>
      <c r="V1631" s="68"/>
      <c r="W1631" s="68"/>
      <c r="X1631" s="68"/>
      <c r="Y1631" s="68"/>
    </row>
    <row r="1632" spans="2:25" ht="27.9" customHeight="1" thickBot="1">
      <c r="B1632" s="360"/>
      <c r="C1632" s="362"/>
      <c r="D1632" s="40" t="s">
        <v>64</v>
      </c>
      <c r="E1632" s="81"/>
      <c r="F1632" s="50">
        <f>VLOOKUP(S1627,Marathi!$B$8:$Q$77,3,0)</f>
        <v>0</v>
      </c>
      <c r="G1632" s="50">
        <f>VLOOKUP(S1627,Marathi!$B$8:$Q$77,4,0)</f>
        <v>0</v>
      </c>
      <c r="H1632" s="50">
        <f>VLOOKUP(S1627,Marathi!$B$8:$Q$77,5,0)</f>
        <v>0</v>
      </c>
      <c r="I1632" s="50">
        <f>VLOOKUP(S1627,Marathi!$B$8:$Q$77,6,0)</f>
        <v>0</v>
      </c>
      <c r="J1632" s="50">
        <f>VLOOKUP(S1627,Marathi!$B$8:$Q$77,7,0)</f>
        <v>0</v>
      </c>
      <c r="K1632" s="50">
        <f>VLOOKUP(S1627,Marathi!$B$8:$Q$77,8,0)</f>
        <v>0</v>
      </c>
      <c r="L1632" s="50">
        <f>VLOOKUP(S1627,Marathi!$B$8:$Q$77,9,0)</f>
        <v>0</v>
      </c>
      <c r="M1632" s="50">
        <f>VLOOKUP(S1627,Marathi!$B$8:$Q$77,10,0)</f>
        <v>0</v>
      </c>
      <c r="N1632" s="50">
        <f>VLOOKUP(S1627,Marathi!$B$8:$Q$77,11,0)</f>
        <v>0</v>
      </c>
      <c r="O1632" s="50">
        <f>VLOOKUP(S1627,Marathi!$B$8:$Q$77,12,0)</f>
        <v>0</v>
      </c>
      <c r="P1632" s="50">
        <f>VLOOKUP(S1627,Marathi!$B$8:$Q$77,13,0)</f>
        <v>0</v>
      </c>
      <c r="Q1632" s="50">
        <f>VLOOKUP(S1627,Marathi!$B$8:$Q$77,14,0)</f>
        <v>0</v>
      </c>
      <c r="R1632" s="79">
        <f>VLOOKUP(S1627,Marathi!$B$8:$Q$77,15,0)</f>
        <v>0</v>
      </c>
      <c r="S1632" s="79">
        <f>VLOOKUP(S1627,Marathi!$B$8:$Q$77,16,0)</f>
        <v>0</v>
      </c>
      <c r="V1632" s="68"/>
      <c r="W1632" s="68"/>
      <c r="X1632" s="68"/>
      <c r="Y1632" s="68"/>
    </row>
    <row r="1633" spans="2:25" ht="27.9" customHeight="1">
      <c r="B1633" s="359">
        <v>2</v>
      </c>
      <c r="C1633" s="361" t="s">
        <v>3</v>
      </c>
      <c r="D1633" s="39" t="s">
        <v>63</v>
      </c>
      <c r="E1633" s="80"/>
      <c r="F1633" s="78">
        <f>Hindi!D$7</f>
        <v>15</v>
      </c>
      <c r="G1633" s="78">
        <f>Hindi!E$7</f>
        <v>15</v>
      </c>
      <c r="H1633" s="78">
        <f>Hindi!F$7</f>
        <v>15</v>
      </c>
      <c r="I1633" s="78">
        <f>Hindi!G$7</f>
        <v>0</v>
      </c>
      <c r="J1633" s="78">
        <f>Hindi!H$7</f>
        <v>15</v>
      </c>
      <c r="K1633" s="78">
        <f>Hindi!I$7</f>
        <v>10</v>
      </c>
      <c r="L1633" s="78">
        <f>Hindi!J$7</f>
        <v>0</v>
      </c>
      <c r="M1633" s="78">
        <f>Hindi!K$7</f>
        <v>70</v>
      </c>
      <c r="N1633" s="78">
        <f>Hindi!L$7</f>
        <v>5</v>
      </c>
      <c r="O1633" s="78">
        <f>Hindi!M$7</f>
        <v>5</v>
      </c>
      <c r="P1633" s="78">
        <f>Hindi!N$7</f>
        <v>20</v>
      </c>
      <c r="Q1633" s="78">
        <f>Hindi!O$7</f>
        <v>30</v>
      </c>
      <c r="R1633" s="78">
        <f>Hindi!P$7</f>
        <v>100</v>
      </c>
      <c r="S1633" s="78">
        <f>Hindi!Q$7</f>
        <v>0</v>
      </c>
      <c r="V1633" s="68"/>
      <c r="W1633" s="68"/>
      <c r="X1633" s="68"/>
      <c r="Y1633" s="68"/>
    </row>
    <row r="1634" spans="2:25" ht="27.9" customHeight="1" thickBot="1">
      <c r="B1634" s="360"/>
      <c r="C1634" s="362"/>
      <c r="D1634" s="40" t="s">
        <v>64</v>
      </c>
      <c r="E1634" s="81"/>
      <c r="F1634" s="50">
        <f>VLOOKUP(S1627,Hindi!$B$8:$Q$77,3,0)</f>
        <v>0</v>
      </c>
      <c r="G1634" s="50">
        <f>VLOOKUP(S1627,Hindi!$B$8:$Q$77,4,0)</f>
        <v>0</v>
      </c>
      <c r="H1634" s="50">
        <f>VLOOKUP(S1627,Hindi!$B$8:$Q$77,5,0)</f>
        <v>0</v>
      </c>
      <c r="I1634" s="50">
        <f>VLOOKUP(S1627,Hindi!$B$8:$Q$77,6,0)</f>
        <v>0</v>
      </c>
      <c r="J1634" s="50">
        <f>VLOOKUP(S1627,Hindi!$B$8:$Q$77,7,0)</f>
        <v>0</v>
      </c>
      <c r="K1634" s="50">
        <f>VLOOKUP(S1627,Hindi!$B$8:$Q$77,8,0)</f>
        <v>0</v>
      </c>
      <c r="L1634" s="50">
        <f>VLOOKUP(S1627,Hindi!$B$8:$Q$77,9,0)</f>
        <v>0</v>
      </c>
      <c r="M1634" s="50">
        <f>VLOOKUP(S1627,Hindi!$B$8:$Q$77,10,0)</f>
        <v>0</v>
      </c>
      <c r="N1634" s="50">
        <f>VLOOKUP(S1627,Hindi!$B$8:$Q$77,11,0)</f>
        <v>0</v>
      </c>
      <c r="O1634" s="50">
        <f>VLOOKUP(S1627,Hindi!$B$8:$Q$77,12,0)</f>
        <v>0</v>
      </c>
      <c r="P1634" s="50">
        <f>VLOOKUP(S1627,Hindi!$B$8:$Q$77,13,0)</f>
        <v>0</v>
      </c>
      <c r="Q1634" s="50">
        <f>VLOOKUP(S1627,Hindi!$B$8:$Q$77,14,0)</f>
        <v>0</v>
      </c>
      <c r="R1634" s="79">
        <f>VLOOKUP(S1627,Hindi!$B$8:$Q$77,15,0)</f>
        <v>0</v>
      </c>
      <c r="S1634" s="50">
        <f>VLOOKUP(S1627,Hindi!$B$8:$Q$77,16,0)</f>
        <v>0</v>
      </c>
      <c r="V1634" s="68"/>
      <c r="W1634" s="68"/>
      <c r="X1634" s="68"/>
      <c r="Y1634" s="68"/>
    </row>
    <row r="1635" spans="2:25" ht="27.9" customHeight="1">
      <c r="B1635" s="359">
        <v>3</v>
      </c>
      <c r="C1635" s="361" t="s">
        <v>4</v>
      </c>
      <c r="D1635" s="39" t="s">
        <v>63</v>
      </c>
      <c r="E1635" s="80"/>
      <c r="F1635" s="78">
        <f>English!D$7</f>
        <v>15</v>
      </c>
      <c r="G1635" s="78">
        <f>English!E$7</f>
        <v>15</v>
      </c>
      <c r="H1635" s="78">
        <f>English!F$7</f>
        <v>15</v>
      </c>
      <c r="I1635" s="78">
        <f>English!G$7</f>
        <v>0</v>
      </c>
      <c r="J1635" s="78">
        <f>English!H$7</f>
        <v>15</v>
      </c>
      <c r="K1635" s="78">
        <f>English!I$7</f>
        <v>10</v>
      </c>
      <c r="L1635" s="78">
        <f>English!J$7</f>
        <v>0</v>
      </c>
      <c r="M1635" s="78">
        <f>English!K$7</f>
        <v>70</v>
      </c>
      <c r="N1635" s="78">
        <f>English!L$7</f>
        <v>5</v>
      </c>
      <c r="O1635" s="78">
        <f>English!M$7</f>
        <v>5</v>
      </c>
      <c r="P1635" s="78">
        <f>English!N$7</f>
        <v>20</v>
      </c>
      <c r="Q1635" s="78">
        <f>English!O$7</f>
        <v>30</v>
      </c>
      <c r="R1635" s="78">
        <f>English!P$7</f>
        <v>100</v>
      </c>
      <c r="S1635" s="78">
        <f>English!Q$7</f>
        <v>0</v>
      </c>
      <c r="V1635" s="68"/>
      <c r="W1635" s="68"/>
      <c r="X1635" s="68"/>
      <c r="Y1635" s="68"/>
    </row>
    <row r="1636" spans="2:25" ht="27.9" customHeight="1" thickBot="1">
      <c r="B1636" s="360"/>
      <c r="C1636" s="362"/>
      <c r="D1636" s="40" t="s">
        <v>64</v>
      </c>
      <c r="E1636" s="81"/>
      <c r="F1636" s="50">
        <f>VLOOKUP(S1627,English!$B$8:$Q$77,3,0)</f>
        <v>0</v>
      </c>
      <c r="G1636" s="50">
        <f>VLOOKUP(S1627,English!$B$8:$Q$77,4,0)</f>
        <v>0</v>
      </c>
      <c r="H1636" s="50">
        <f>VLOOKUP(S1627,English!$B$8:$Q$77,5,0)</f>
        <v>0</v>
      </c>
      <c r="I1636" s="50">
        <f>VLOOKUP(S1627,English!$B$8:$Q$77,6,0)</f>
        <v>0</v>
      </c>
      <c r="J1636" s="50">
        <f>VLOOKUP(S1627,English!$B$8:$Q$77,7,0)</f>
        <v>0</v>
      </c>
      <c r="K1636" s="50">
        <f>VLOOKUP(S1627,English!$B$8:$Q$77,8,0)</f>
        <v>0</v>
      </c>
      <c r="L1636" s="50">
        <f>VLOOKUP(S1627,English!$B$8:$Q$77,9,0)</f>
        <v>0</v>
      </c>
      <c r="M1636" s="50">
        <f>VLOOKUP(S1627,English!$B$8:$Q$77,10,0)</f>
        <v>0</v>
      </c>
      <c r="N1636" s="50">
        <f>VLOOKUP(S1627,English!$B$8:$Q$77,11,0)</f>
        <v>0</v>
      </c>
      <c r="O1636" s="50">
        <f>VLOOKUP(S1627,English!$B$8:$Q$77,12,0)</f>
        <v>0</v>
      </c>
      <c r="P1636" s="50">
        <f>VLOOKUP(S1627,English!$B$8:$Q$77,13,0)</f>
        <v>0</v>
      </c>
      <c r="Q1636" s="50">
        <f>VLOOKUP(S1627,English!$B$8:$Q$77,14,0)</f>
        <v>0</v>
      </c>
      <c r="R1636" s="79">
        <f>VLOOKUP(S1627,English!$B$8:$Q$77,15,0)</f>
        <v>0</v>
      </c>
      <c r="S1636" s="50">
        <f>VLOOKUP(S1627,English!$B$8:$Q$77,16,0)</f>
        <v>0</v>
      </c>
      <c r="V1636" s="68"/>
      <c r="W1636" s="68"/>
      <c r="X1636" s="68"/>
      <c r="Y1636" s="68"/>
    </row>
    <row r="1637" spans="2:25" ht="27.9" customHeight="1">
      <c r="B1637" s="359">
        <v>4</v>
      </c>
      <c r="C1637" s="361" t="s">
        <v>5</v>
      </c>
      <c r="D1637" s="39" t="s">
        <v>63</v>
      </c>
      <c r="E1637" s="80"/>
      <c r="F1637" s="78">
        <f>Maths!D$7</f>
        <v>15</v>
      </c>
      <c r="G1637" s="78">
        <f>Maths!E$7</f>
        <v>15</v>
      </c>
      <c r="H1637" s="78">
        <f>Maths!F$7</f>
        <v>15</v>
      </c>
      <c r="I1637" s="78">
        <f>Maths!G$7</f>
        <v>0</v>
      </c>
      <c r="J1637" s="78">
        <f>Maths!H$7</f>
        <v>15</v>
      </c>
      <c r="K1637" s="78">
        <f>Maths!I$7</f>
        <v>10</v>
      </c>
      <c r="L1637" s="78">
        <f>Maths!J$7</f>
        <v>0</v>
      </c>
      <c r="M1637" s="78">
        <f>Maths!K$7</f>
        <v>70</v>
      </c>
      <c r="N1637" s="78">
        <f>Maths!L$7</f>
        <v>5</v>
      </c>
      <c r="O1637" s="78">
        <f>Maths!M$7</f>
        <v>5</v>
      </c>
      <c r="P1637" s="78">
        <f>Maths!N$7</f>
        <v>20</v>
      </c>
      <c r="Q1637" s="78">
        <f>Maths!O$7</f>
        <v>30</v>
      </c>
      <c r="R1637" s="78">
        <f>Maths!P$7</f>
        <v>100</v>
      </c>
      <c r="S1637" s="78">
        <f>Maths!Q$7</f>
        <v>0</v>
      </c>
      <c r="V1637" s="68"/>
      <c r="W1637" s="68"/>
      <c r="X1637" s="68"/>
      <c r="Y1637" s="68"/>
    </row>
    <row r="1638" spans="2:25" ht="27.9" customHeight="1" thickBot="1">
      <c r="B1638" s="360"/>
      <c r="C1638" s="362"/>
      <c r="D1638" s="40" t="s">
        <v>64</v>
      </c>
      <c r="E1638" s="81"/>
      <c r="F1638" s="50">
        <f>VLOOKUP(S1627,Maths!$B$8:$Q$77,3,0)</f>
        <v>0</v>
      </c>
      <c r="G1638" s="50">
        <f>VLOOKUP(S1627,Maths!$B$8:$Q$77,4,0)</f>
        <v>0</v>
      </c>
      <c r="H1638" s="50">
        <f>VLOOKUP(S1627,Maths!$B$8:$Q$77,5,0)</f>
        <v>0</v>
      </c>
      <c r="I1638" s="50">
        <f>VLOOKUP(S1627,Maths!$B$8:$Q$77,6,0)</f>
        <v>0</v>
      </c>
      <c r="J1638" s="50">
        <f>VLOOKUP(S1627,Maths!$B$8:$Q$77,7,0)</f>
        <v>0</v>
      </c>
      <c r="K1638" s="50">
        <f>VLOOKUP(S1627,Maths!$B$8:$Q$77,8,0)</f>
        <v>0</v>
      </c>
      <c r="L1638" s="50">
        <f>VLOOKUP(S1627,Maths!$B$8:$Q$77,9,0)</f>
        <v>0</v>
      </c>
      <c r="M1638" s="50">
        <f>VLOOKUP(S1627,Maths!$B$8:$Q$77,10,0)</f>
        <v>0</v>
      </c>
      <c r="N1638" s="50">
        <f>VLOOKUP(S1627,Maths!$B$8:$Q$77,11,0)</f>
        <v>0</v>
      </c>
      <c r="O1638" s="50">
        <f>VLOOKUP(S1627,Maths!$B$8:$Q$77,12,0)</f>
        <v>0</v>
      </c>
      <c r="P1638" s="50">
        <f>VLOOKUP(S1627,Maths!$B$8:$Q$77,13,0)</f>
        <v>0</v>
      </c>
      <c r="Q1638" s="50">
        <f>VLOOKUP(S1627,Maths!$B$8:$Q$77,14,0)</f>
        <v>0</v>
      </c>
      <c r="R1638" s="79">
        <f>VLOOKUP(S1627,Maths!$B$8:$Q$77,15,0)</f>
        <v>0</v>
      </c>
      <c r="S1638" s="50">
        <f>VLOOKUP(S1627,Maths!$B$8:$Q$77,16,0)</f>
        <v>0</v>
      </c>
      <c r="V1638" s="68"/>
      <c r="W1638" s="68"/>
      <c r="X1638" s="68"/>
      <c r="Y1638" s="68"/>
    </row>
    <row r="1639" spans="2:25" ht="27.9" customHeight="1">
      <c r="B1639" s="359">
        <v>5</v>
      </c>
      <c r="C1639" s="361" t="s">
        <v>6</v>
      </c>
      <c r="D1639" s="39" t="s">
        <v>63</v>
      </c>
      <c r="E1639" s="80"/>
      <c r="F1639" s="78">
        <f>Sci!D$7</f>
        <v>15</v>
      </c>
      <c r="G1639" s="78">
        <f>Sci!E$7</f>
        <v>15</v>
      </c>
      <c r="H1639" s="78">
        <f>Sci!F$7</f>
        <v>15</v>
      </c>
      <c r="I1639" s="78">
        <f>Sci!G$7</f>
        <v>0</v>
      </c>
      <c r="J1639" s="78">
        <f>Sci!H$7</f>
        <v>15</v>
      </c>
      <c r="K1639" s="78">
        <f>Sci!I$7</f>
        <v>10</v>
      </c>
      <c r="L1639" s="78">
        <f>Sci!J$7</f>
        <v>0</v>
      </c>
      <c r="M1639" s="78">
        <f>Sci!K$7</f>
        <v>70</v>
      </c>
      <c r="N1639" s="78">
        <f>Sci!L$7</f>
        <v>5</v>
      </c>
      <c r="O1639" s="78">
        <f>Sci!M$7</f>
        <v>5</v>
      </c>
      <c r="P1639" s="78">
        <f>Sci!N$7</f>
        <v>20</v>
      </c>
      <c r="Q1639" s="78">
        <f>Sci!O$7</f>
        <v>30</v>
      </c>
      <c r="R1639" s="78">
        <f>Sci!P$7</f>
        <v>100</v>
      </c>
      <c r="S1639" s="78">
        <f>Sci!Q$7</f>
        <v>0</v>
      </c>
      <c r="V1639" s="68"/>
      <c r="W1639" s="68"/>
      <c r="X1639" s="68"/>
      <c r="Y1639" s="68"/>
    </row>
    <row r="1640" spans="2:25" ht="27.9" customHeight="1" thickBot="1">
      <c r="B1640" s="360"/>
      <c r="C1640" s="362"/>
      <c r="D1640" s="40" t="s">
        <v>64</v>
      </c>
      <c r="E1640" s="81"/>
      <c r="F1640" s="50">
        <f>VLOOKUP(S1627,Sci!$B$8:$Q$77,3,0)</f>
        <v>0</v>
      </c>
      <c r="G1640" s="50">
        <f>VLOOKUP(S1627,Sci!$B$8:$Q$77,4,0)</f>
        <v>0</v>
      </c>
      <c r="H1640" s="50">
        <f>VLOOKUP(S1627,Sci!$B$8:$Q$77,5,0)</f>
        <v>0</v>
      </c>
      <c r="I1640" s="50">
        <f>VLOOKUP(S1627,Sci!$B$8:$Q$77,6,0)</f>
        <v>0</v>
      </c>
      <c r="J1640" s="50">
        <f>VLOOKUP(S1627,Sci!$B$8:$Q$77,7,0)</f>
        <v>0</v>
      </c>
      <c r="K1640" s="50">
        <f>VLOOKUP(S1627,Sci!$B$8:$Q$77,8,0)</f>
        <v>0</v>
      </c>
      <c r="L1640" s="50">
        <f>VLOOKUP(S1627,Sci!$B$8:$Q$77,9,0)</f>
        <v>0</v>
      </c>
      <c r="M1640" s="50">
        <f>VLOOKUP(S1627,Sci!$B$8:$Q$77,10,0)</f>
        <v>0</v>
      </c>
      <c r="N1640" s="50">
        <f>VLOOKUP(S1627,Sci!$B$8:$Q$77,11,0)</f>
        <v>0</v>
      </c>
      <c r="O1640" s="50">
        <f>VLOOKUP(S1627,Sci!$B$8:$Q$77,12,0)</f>
        <v>0</v>
      </c>
      <c r="P1640" s="50">
        <f>VLOOKUP(S1627,Sci!$B$8:$Q$77,13,0)</f>
        <v>0</v>
      </c>
      <c r="Q1640" s="50">
        <f>VLOOKUP(S1627,Sci!$B$8:$Q$77,14,0)</f>
        <v>0</v>
      </c>
      <c r="R1640" s="79">
        <f>VLOOKUP(S1627,Sci!$B$8:$Q$77,15,0)</f>
        <v>0</v>
      </c>
      <c r="S1640" s="50">
        <f>VLOOKUP(S1627,Sci!$B$8:$Q$77,16,0)</f>
        <v>0</v>
      </c>
      <c r="V1640" s="68"/>
      <c r="W1640" s="68"/>
      <c r="X1640" s="68"/>
      <c r="Y1640" s="68"/>
    </row>
    <row r="1641" spans="2:25" ht="27.9" customHeight="1">
      <c r="B1641" s="359">
        <v>6</v>
      </c>
      <c r="C1641" s="361" t="s">
        <v>7</v>
      </c>
      <c r="D1641" s="39" t="s">
        <v>63</v>
      </c>
      <c r="E1641" s="80"/>
      <c r="F1641" s="78">
        <f>Sco!D$7</f>
        <v>15</v>
      </c>
      <c r="G1641" s="78">
        <f>Sco!E$7</f>
        <v>15</v>
      </c>
      <c r="H1641" s="78">
        <f>Sco!F$7</f>
        <v>15</v>
      </c>
      <c r="I1641" s="78">
        <f>Sco!G$7</f>
        <v>0</v>
      </c>
      <c r="J1641" s="78">
        <f>Sco!H$7</f>
        <v>15</v>
      </c>
      <c r="K1641" s="78">
        <f>Sco!I$7</f>
        <v>10</v>
      </c>
      <c r="L1641" s="78">
        <f>Sco!J$7</f>
        <v>0</v>
      </c>
      <c r="M1641" s="78">
        <f>Sco!K$7</f>
        <v>70</v>
      </c>
      <c r="N1641" s="78">
        <f>Sco!L$7</f>
        <v>5</v>
      </c>
      <c r="O1641" s="78">
        <f>Sco!M$7</f>
        <v>5</v>
      </c>
      <c r="P1641" s="78">
        <f>Sco!N$7</f>
        <v>20</v>
      </c>
      <c r="Q1641" s="78">
        <f>Sco!O$7</f>
        <v>30</v>
      </c>
      <c r="R1641" s="78">
        <f>Sco!P$7</f>
        <v>100</v>
      </c>
      <c r="S1641" s="78">
        <f>Sco!Q$7</f>
        <v>0</v>
      </c>
      <c r="V1641" s="68"/>
      <c r="W1641" s="68"/>
      <c r="X1641" s="68"/>
      <c r="Y1641" s="68"/>
    </row>
    <row r="1642" spans="2:25" ht="27.9" customHeight="1" thickBot="1">
      <c r="B1642" s="360"/>
      <c r="C1642" s="362"/>
      <c r="D1642" s="40" t="s">
        <v>64</v>
      </c>
      <c r="E1642" s="81"/>
      <c r="F1642" s="50">
        <f>VLOOKUP(S1627,Sco!$B$8:$Q$77,3,0)</f>
        <v>0</v>
      </c>
      <c r="G1642" s="50">
        <f>VLOOKUP(S1627,Sco!$B$8:$Q$77,4,0)</f>
        <v>0</v>
      </c>
      <c r="H1642" s="50">
        <f>VLOOKUP(S1627,Sco!$B$8:$Q$77,5,0)</f>
        <v>0</v>
      </c>
      <c r="I1642" s="50">
        <f>VLOOKUP(S1627,Sco!$B$8:$Q$77,6,0)</f>
        <v>0</v>
      </c>
      <c r="J1642" s="50">
        <f>VLOOKUP(S1627,Sco!$B$8:$Q$77,7,0)</f>
        <v>0</v>
      </c>
      <c r="K1642" s="50">
        <f>VLOOKUP(S1627,Sco!$B$8:$Q$77,8,0)</f>
        <v>0</v>
      </c>
      <c r="L1642" s="50">
        <f>VLOOKUP(S1627,Sco!$B$8:$Q$77,9,0)</f>
        <v>0</v>
      </c>
      <c r="M1642" s="50">
        <f>VLOOKUP(S1627,Sco!$B$8:$Q$77,10,0)</f>
        <v>0</v>
      </c>
      <c r="N1642" s="50">
        <f>VLOOKUP(S1627,Sco!$B$8:$Q$77,11,0)</f>
        <v>0</v>
      </c>
      <c r="O1642" s="50">
        <f>VLOOKUP(S1627,Sco!$B$8:$Q$77,12,0)</f>
        <v>0</v>
      </c>
      <c r="P1642" s="50">
        <f>VLOOKUP(S1627,Sco!$B$8:$Q$77,13,0)</f>
        <v>0</v>
      </c>
      <c r="Q1642" s="50">
        <f>VLOOKUP(S1627,Sco!$B$8:$Q$77,14,0)</f>
        <v>0</v>
      </c>
      <c r="R1642" s="79">
        <f>VLOOKUP(S1627,Sco!$B$8:$Q$77,15,0)</f>
        <v>0</v>
      </c>
      <c r="S1642" s="50">
        <f>VLOOKUP(S1627,Sco!$B$8:$Q$77,16,0)</f>
        <v>0</v>
      </c>
      <c r="V1642" s="68"/>
      <c r="W1642" s="68"/>
      <c r="X1642" s="68"/>
      <c r="Y1642" s="68"/>
    </row>
    <row r="1643" spans="2:25" ht="27.9" customHeight="1">
      <c r="B1643" s="359">
        <v>7</v>
      </c>
      <c r="C1643" s="361" t="s">
        <v>8</v>
      </c>
      <c r="D1643" s="39" t="s">
        <v>63</v>
      </c>
      <c r="E1643" s="80"/>
      <c r="F1643" s="78">
        <f>Kala!D$7</f>
        <v>20</v>
      </c>
      <c r="G1643" s="78">
        <f>Kala!E$7</f>
        <v>40</v>
      </c>
      <c r="H1643" s="78">
        <f>Kala!F$7</f>
        <v>20</v>
      </c>
      <c r="I1643" s="78">
        <f>Kala!G$7</f>
        <v>0</v>
      </c>
      <c r="J1643" s="78">
        <f>Kala!H$7</f>
        <v>0</v>
      </c>
      <c r="K1643" s="78">
        <f>Kala!I$7</f>
        <v>20</v>
      </c>
      <c r="L1643" s="78">
        <f>Kala!J$7</f>
        <v>0</v>
      </c>
      <c r="M1643" s="78">
        <f>Kala!K$7</f>
        <v>100</v>
      </c>
      <c r="N1643" s="363"/>
      <c r="O1643" s="364"/>
      <c r="P1643" s="364"/>
      <c r="Q1643" s="365"/>
      <c r="R1643" s="82">
        <f t="shared" ref="R1643:R1648" si="58">M1643</f>
        <v>100</v>
      </c>
      <c r="S1643" s="83"/>
      <c r="V1643" s="68"/>
      <c r="W1643" s="68"/>
      <c r="X1643" s="68"/>
      <c r="Y1643" s="68"/>
    </row>
    <row r="1644" spans="2:25" ht="27.9" customHeight="1" thickBot="1">
      <c r="B1644" s="360"/>
      <c r="C1644" s="362"/>
      <c r="D1644" s="40" t="s">
        <v>64</v>
      </c>
      <c r="E1644" s="81"/>
      <c r="F1644" s="50">
        <f>VLOOKUP(S1627,Kala!$B$8:$Q$77,3,0)</f>
        <v>0</v>
      </c>
      <c r="G1644" s="50">
        <f>VLOOKUP(S1627,Kala!$B$8:$Q$77,4,0)</f>
        <v>0</v>
      </c>
      <c r="H1644" s="50">
        <f>VLOOKUP(S1627,Kala!$B$8:$Q$77,5,0)</f>
        <v>0</v>
      </c>
      <c r="I1644" s="50">
        <f>VLOOKUP(S1627,Kala!$B$8:$Q$77,6,0)</f>
        <v>0</v>
      </c>
      <c r="J1644" s="50">
        <f>VLOOKUP(S1627,Kala!$B$8:$Q$77,7,0)</f>
        <v>0</v>
      </c>
      <c r="K1644" s="50">
        <f>VLOOKUP(S1627,Kala!$B$8:$Q$77,8,0)</f>
        <v>0</v>
      </c>
      <c r="L1644" s="50">
        <f>VLOOKUP(S1627,Kala!$B$8:$Q$77,9,0)</f>
        <v>0</v>
      </c>
      <c r="M1644" s="50">
        <f>VLOOKUP(S1627,Kala!$B$8:$Q$77,10,0)</f>
        <v>0</v>
      </c>
      <c r="N1644" s="366"/>
      <c r="O1644" s="367"/>
      <c r="P1644" s="367"/>
      <c r="Q1644" s="368"/>
      <c r="R1644" s="84">
        <f t="shared" si="58"/>
        <v>0</v>
      </c>
      <c r="S1644" s="85" t="str">
        <f>IF(R1644&gt;=91,"अ१",IF(R1644&gt;=81,"अ२",IF(R1644&gt;=71,"ब१",IF(R1644&gt;=61,"ब२",IF(R1644&gt;=51,"क१",IF(R1644&gt;=41,"क२",IF(R1644&gt;=33,"ड",IF(R1644&gt;=21,"ई१",IF(R1644&gt;=1,"ई२","")))))))))</f>
        <v/>
      </c>
    </row>
    <row r="1645" spans="2:25" ht="27.9" customHeight="1">
      <c r="B1645" s="359">
        <v>8</v>
      </c>
      <c r="C1645" s="361" t="s">
        <v>9</v>
      </c>
      <c r="D1645" s="39" t="s">
        <v>63</v>
      </c>
      <c r="E1645" s="80"/>
      <c r="F1645" s="78">
        <f>Karya!D$7</f>
        <v>20</v>
      </c>
      <c r="G1645" s="78">
        <f>Karya!E$7</f>
        <v>40</v>
      </c>
      <c r="H1645" s="78">
        <f>Karya!F$7</f>
        <v>20</v>
      </c>
      <c r="I1645" s="78">
        <f>Karya!G$7</f>
        <v>0</v>
      </c>
      <c r="J1645" s="78">
        <f>Karya!H$7</f>
        <v>0</v>
      </c>
      <c r="K1645" s="78">
        <f>Karya!I$7</f>
        <v>20</v>
      </c>
      <c r="L1645" s="78">
        <f>Karya!J$7</f>
        <v>0</v>
      </c>
      <c r="M1645" s="78">
        <f>Karya!K$7</f>
        <v>100</v>
      </c>
      <c r="N1645" s="363"/>
      <c r="O1645" s="364"/>
      <c r="P1645" s="364"/>
      <c r="Q1645" s="365"/>
      <c r="R1645" s="82">
        <f t="shared" si="58"/>
        <v>100</v>
      </c>
      <c r="S1645" s="83"/>
    </row>
    <row r="1646" spans="2:25" ht="27.9" customHeight="1" thickBot="1">
      <c r="B1646" s="360"/>
      <c r="C1646" s="362"/>
      <c r="D1646" s="40" t="s">
        <v>64</v>
      </c>
      <c r="E1646" s="81"/>
      <c r="F1646" s="50">
        <f>VLOOKUP(S1627,Karya!$B$8:$Q$77,3,0)</f>
        <v>0</v>
      </c>
      <c r="G1646" s="50">
        <f>VLOOKUP(S1627,Karya!$B$8:$Q$77,4,0)</f>
        <v>0</v>
      </c>
      <c r="H1646" s="50">
        <f>VLOOKUP(S1627,Karya!$B$8:$Q$77,5,0)</f>
        <v>0</v>
      </c>
      <c r="I1646" s="50">
        <f>VLOOKUP(S1627,Karya!$B$8:$Q$77,6,0)</f>
        <v>0</v>
      </c>
      <c r="J1646" s="50">
        <f>VLOOKUP(S1627,Karya!$B$8:$Q$77,7,0)</f>
        <v>0</v>
      </c>
      <c r="K1646" s="50">
        <f>VLOOKUP(S1627,Karya!$B$8:$Q$77,8,0)</f>
        <v>0</v>
      </c>
      <c r="L1646" s="50">
        <f>VLOOKUP(S1627,Karya!$B$8:$Q$77,9,0)</f>
        <v>0</v>
      </c>
      <c r="M1646" s="50">
        <f>VLOOKUP(S1627,Karya!$B$8:$Q$77,10,0)</f>
        <v>0</v>
      </c>
      <c r="N1646" s="366"/>
      <c r="O1646" s="367"/>
      <c r="P1646" s="367"/>
      <c r="Q1646" s="368"/>
      <c r="R1646" s="84">
        <f t="shared" si="58"/>
        <v>0</v>
      </c>
      <c r="S1646" s="85" t="str">
        <f>IF(R1646&gt;=91,"अ१",IF(R1646&gt;=81,"अ२",IF(R1646&gt;=71,"ब१",IF(R1646&gt;=61,"ब२",IF(R1646&gt;=51,"क१",IF(R1646&gt;=41,"क२",IF(R1646&gt;=33,"ड",IF(R1646&gt;=21,"ई१",IF(R1646&gt;=1,"ई२","")))))))))</f>
        <v/>
      </c>
    </row>
    <row r="1647" spans="2:25" ht="27.9" customHeight="1">
      <c r="B1647" s="359">
        <v>9</v>
      </c>
      <c r="C1647" s="361" t="s">
        <v>10</v>
      </c>
      <c r="D1647" s="39" t="s">
        <v>63</v>
      </c>
      <c r="E1647" s="80"/>
      <c r="F1647" s="78">
        <f>Shashi!D$7</f>
        <v>20</v>
      </c>
      <c r="G1647" s="78">
        <f>Shashi!E$7</f>
        <v>40</v>
      </c>
      <c r="H1647" s="78">
        <f>Shashi!F$7</f>
        <v>20</v>
      </c>
      <c r="I1647" s="78">
        <f>Shashi!G$7</f>
        <v>0</v>
      </c>
      <c r="J1647" s="78">
        <f>Shashi!H$7</f>
        <v>0</v>
      </c>
      <c r="K1647" s="78">
        <f>Shashi!I$7</f>
        <v>20</v>
      </c>
      <c r="L1647" s="78">
        <f>Shashi!J$7</f>
        <v>0</v>
      </c>
      <c r="M1647" s="78">
        <f>Shashi!K$7</f>
        <v>100</v>
      </c>
      <c r="N1647" s="363"/>
      <c r="O1647" s="364"/>
      <c r="P1647" s="364"/>
      <c r="Q1647" s="365"/>
      <c r="R1647" s="82">
        <f t="shared" si="58"/>
        <v>100</v>
      </c>
      <c r="S1647" s="83"/>
    </row>
    <row r="1648" spans="2:25" ht="27.9" customHeight="1" thickBot="1">
      <c r="B1648" s="360"/>
      <c r="C1648" s="362"/>
      <c r="D1648" s="40" t="s">
        <v>64</v>
      </c>
      <c r="E1648" s="81"/>
      <c r="F1648" s="50">
        <f>VLOOKUP(S1627,Shashi!$B$8:$Q$77,3,0)</f>
        <v>0</v>
      </c>
      <c r="G1648" s="50">
        <f>VLOOKUP(S1627,Shashi!$B$8:$Q$77,4,0)</f>
        <v>0</v>
      </c>
      <c r="H1648" s="50">
        <f>VLOOKUP(S1627,Shashi!$B$8:$Q$77,5,0)</f>
        <v>0</v>
      </c>
      <c r="I1648" s="50">
        <f>VLOOKUP(S1627,Shashi!$B$8:$Q$77,6,0)</f>
        <v>0</v>
      </c>
      <c r="J1648" s="50">
        <f>VLOOKUP(S1627,Shashi!$B$8:$Q$77,7,0)</f>
        <v>0</v>
      </c>
      <c r="K1648" s="50">
        <f>VLOOKUP(S1627,Shashi!$B$8:$Q$77,8,0)</f>
        <v>0</v>
      </c>
      <c r="L1648" s="50">
        <f>VLOOKUP(S1627,Shashi!$B$8:$Q$77,9,0)</f>
        <v>0</v>
      </c>
      <c r="M1648" s="50">
        <f>VLOOKUP(S1627,Shashi!$B$8:$Q$77,10,0)</f>
        <v>0</v>
      </c>
      <c r="N1648" s="366"/>
      <c r="O1648" s="367"/>
      <c r="P1648" s="367"/>
      <c r="Q1648" s="368"/>
      <c r="R1648" s="84">
        <f t="shared" si="58"/>
        <v>0</v>
      </c>
      <c r="S1648" s="85" t="str">
        <f>IF(R1648&gt;=91,"अ१",IF(R1648&gt;=81,"अ२",IF(R1648&gt;=71,"ब१",IF(R1648&gt;=61,"ब२",IF(R1648&gt;=51,"क१",IF(R1648&gt;=41,"क२",IF(R1648&gt;=33,"ड",IF(R1648&gt;=21,"ई१",IF(R1648&gt;=1,"ई२","")))))))))</f>
        <v/>
      </c>
    </row>
    <row r="1649" spans="2:25" ht="27.9" customHeight="1" thickBot="1">
      <c r="B1649" s="369"/>
      <c r="C1649" s="370"/>
      <c r="D1649" s="370"/>
      <c r="E1649" s="370"/>
      <c r="F1649" s="370"/>
      <c r="G1649" s="370"/>
      <c r="H1649" s="370"/>
      <c r="I1649" s="370"/>
      <c r="J1649" s="370"/>
      <c r="K1649" s="370"/>
      <c r="L1649" s="370"/>
      <c r="M1649" s="370"/>
      <c r="N1649" s="370"/>
      <c r="O1649" s="370"/>
      <c r="P1649" s="370"/>
      <c r="Q1649" s="370"/>
      <c r="R1649" s="370"/>
      <c r="S1649" s="371"/>
    </row>
    <row r="1650" spans="2:25" ht="27.9" customHeight="1">
      <c r="B1650" s="41"/>
      <c r="C1650" s="42"/>
      <c r="D1650" s="43"/>
      <c r="N1650" s="45"/>
      <c r="O1650" s="45"/>
      <c r="P1650" s="45"/>
      <c r="Q1650" s="45"/>
      <c r="S1650" s="46"/>
      <c r="V1650" s="68"/>
      <c r="W1650" s="68"/>
      <c r="X1650" s="68"/>
      <c r="Y1650" s="68"/>
    </row>
    <row r="1651" spans="2:25" ht="27.9" customHeight="1">
      <c r="B1651" s="372" t="s">
        <v>66</v>
      </c>
      <c r="C1651" s="373"/>
      <c r="D1651" s="373"/>
      <c r="E1651" s="373"/>
      <c r="F1651" s="373"/>
      <c r="G1651" s="374" t="s">
        <v>67</v>
      </c>
      <c r="H1651" s="374"/>
      <c r="I1651" s="374"/>
      <c r="J1651" s="374"/>
      <c r="K1651" s="374"/>
      <c r="L1651" s="374"/>
      <c r="M1651" s="374"/>
      <c r="N1651" s="375" t="s">
        <v>68</v>
      </c>
      <c r="O1651" s="375"/>
      <c r="P1651" s="375"/>
      <c r="Q1651" s="375"/>
      <c r="R1651" s="375"/>
      <c r="S1651" s="376"/>
      <c r="V1651" s="68"/>
      <c r="W1651" s="68"/>
      <c r="X1651" s="68"/>
      <c r="Y1651" s="68"/>
    </row>
    <row r="1652" spans="2:25" ht="27.9" customHeight="1" thickBot="1">
      <c r="B1652" s="377" t="str">
        <f>students!$G$4</f>
        <v xml:space="preserve">श्री. सागर दत्तात्रय शिंदे </v>
      </c>
      <c r="C1652" s="378"/>
      <c r="D1652" s="378"/>
      <c r="E1652" s="378"/>
      <c r="F1652" s="378"/>
      <c r="G1652" s="379"/>
      <c r="H1652" s="379"/>
      <c r="I1652" s="379"/>
      <c r="J1652" s="379"/>
      <c r="K1652" s="379"/>
      <c r="L1652" s="379"/>
      <c r="M1652" s="379"/>
      <c r="N1652" s="380"/>
      <c r="O1652" s="380"/>
      <c r="P1652" s="380"/>
      <c r="Q1652" s="380"/>
      <c r="R1652" s="380"/>
      <c r="S1652" s="381"/>
      <c r="V1652" s="68"/>
      <c r="W1652" s="68"/>
      <c r="X1652" s="68"/>
      <c r="Y1652" s="68"/>
    </row>
    <row r="1653" spans="2:25" ht="26.25" customHeight="1">
      <c r="B1653" s="402" t="s">
        <v>718</v>
      </c>
      <c r="C1653" s="402"/>
      <c r="D1653" s="402"/>
      <c r="E1653" s="402"/>
      <c r="F1653" s="402"/>
      <c r="G1653" s="402"/>
      <c r="H1653" s="402"/>
      <c r="I1653" s="402"/>
      <c r="J1653" s="402"/>
      <c r="K1653" s="402"/>
      <c r="L1653" s="402"/>
      <c r="M1653" s="402"/>
      <c r="N1653" s="402"/>
      <c r="O1653" s="402"/>
      <c r="P1653" s="402"/>
      <c r="Q1653" s="402"/>
      <c r="R1653" s="402"/>
      <c r="S1653" s="402"/>
      <c r="V1653" s="68"/>
      <c r="W1653" s="68"/>
      <c r="X1653" s="68"/>
      <c r="Y1653" s="68"/>
    </row>
    <row r="1654" spans="2:25" ht="24.75" customHeight="1" thickBot="1">
      <c r="B1654" s="403" t="s">
        <v>52</v>
      </c>
      <c r="C1654" s="403"/>
      <c r="D1654" s="403"/>
      <c r="E1654" s="404">
        <f>VLOOKUP(S1655,students!$B$8:$D$77,3,0)</f>
        <v>0</v>
      </c>
      <c r="F1654" s="405"/>
      <c r="G1654" s="405"/>
      <c r="H1654" s="405"/>
      <c r="I1654" s="405"/>
      <c r="J1654" s="405"/>
      <c r="K1654" s="405"/>
      <c r="L1654" s="405"/>
      <c r="M1654" s="405"/>
      <c r="N1654" s="405"/>
      <c r="O1654" s="405"/>
      <c r="P1654" s="406" t="s">
        <v>28</v>
      </c>
      <c r="Q1654" s="406"/>
      <c r="R1654" s="406" t="str">
        <f>students!$M$2</f>
        <v>पहिली</v>
      </c>
      <c r="S1654" s="406"/>
      <c r="V1654" s="68"/>
      <c r="W1654" s="68"/>
      <c r="X1654" s="68"/>
      <c r="Y1654" s="68"/>
    </row>
    <row r="1655" spans="2:25" ht="19.5" customHeight="1" thickBot="1">
      <c r="B1655" s="407"/>
      <c r="C1655" s="407"/>
      <c r="D1655" s="408"/>
      <c r="E1655" s="408"/>
      <c r="F1655" s="47"/>
      <c r="G1655" s="47"/>
      <c r="H1655" s="409" t="s">
        <v>33</v>
      </c>
      <c r="I1655" s="409"/>
      <c r="J1655" s="409"/>
      <c r="K1655" s="409"/>
      <c r="L1655" s="409"/>
      <c r="M1655" s="405">
        <f>[3]students!Y1654</f>
        <v>0</v>
      </c>
      <c r="N1655" s="405"/>
      <c r="O1655" s="405"/>
      <c r="P1655" s="406" t="s">
        <v>53</v>
      </c>
      <c r="Q1655" s="406"/>
      <c r="R1655" s="406"/>
      <c r="S1655" s="77">
        <v>60</v>
      </c>
      <c r="V1655" s="68"/>
      <c r="W1655" s="68"/>
      <c r="X1655" s="68"/>
      <c r="Y1655" s="68"/>
    </row>
    <row r="1656" spans="2:25" ht="21" customHeight="1">
      <c r="B1656" s="382" t="s">
        <v>37</v>
      </c>
      <c r="C1656" s="361" t="s">
        <v>54</v>
      </c>
      <c r="D1656" s="361"/>
      <c r="E1656" s="385" t="s">
        <v>55</v>
      </c>
      <c r="F1656" s="386"/>
      <c r="G1656" s="386"/>
      <c r="H1656" s="386"/>
      <c r="I1656" s="386"/>
      <c r="J1656" s="386"/>
      <c r="K1656" s="386"/>
      <c r="L1656" s="386"/>
      <c r="M1656" s="387"/>
      <c r="N1656" s="388" t="s">
        <v>56</v>
      </c>
      <c r="O1656" s="389"/>
      <c r="P1656" s="389"/>
      <c r="Q1656" s="390"/>
      <c r="R1656" s="394" t="s">
        <v>69</v>
      </c>
      <c r="S1656" s="397" t="s">
        <v>57</v>
      </c>
      <c r="V1656" s="68"/>
      <c r="W1656" s="68"/>
      <c r="X1656" s="68"/>
      <c r="Y1656" s="68"/>
    </row>
    <row r="1657" spans="2:25" s="1" customFormat="1" ht="73.5" customHeight="1">
      <c r="B1657" s="383"/>
      <c r="C1657" s="384"/>
      <c r="D1657" s="384"/>
      <c r="E1657" s="48" t="s">
        <v>58</v>
      </c>
      <c r="F1657" s="48" t="s">
        <v>15</v>
      </c>
      <c r="G1657" s="48" t="s">
        <v>59</v>
      </c>
      <c r="H1657" s="48" t="s">
        <v>17</v>
      </c>
      <c r="I1657" s="48" t="s">
        <v>18</v>
      </c>
      <c r="J1657" s="48" t="s">
        <v>19</v>
      </c>
      <c r="K1657" s="48" t="s">
        <v>20</v>
      </c>
      <c r="L1657" s="48" t="s">
        <v>21</v>
      </c>
      <c r="M1657" s="49"/>
      <c r="N1657" s="391"/>
      <c r="O1657" s="392"/>
      <c r="P1657" s="392"/>
      <c r="Q1657" s="393"/>
      <c r="R1657" s="395"/>
      <c r="S1657" s="398"/>
      <c r="V1657" s="68"/>
      <c r="W1657" s="68"/>
      <c r="X1657" s="68"/>
      <c r="Y1657" s="68"/>
    </row>
    <row r="1658" spans="2:25" ht="27.9" customHeight="1" thickBot="1">
      <c r="B1658" s="5"/>
      <c r="C1658" s="400" t="s">
        <v>60</v>
      </c>
      <c r="D1658" s="401"/>
      <c r="E1658" s="51">
        <v>1</v>
      </c>
      <c r="F1658" s="51">
        <v>2</v>
      </c>
      <c r="G1658" s="51">
        <v>3</v>
      </c>
      <c r="H1658" s="51">
        <v>4</v>
      </c>
      <c r="I1658" s="51">
        <v>5</v>
      </c>
      <c r="J1658" s="51">
        <v>6</v>
      </c>
      <c r="K1658" s="51">
        <v>7</v>
      </c>
      <c r="L1658" s="51">
        <v>8</v>
      </c>
      <c r="M1658" s="50" t="s">
        <v>22</v>
      </c>
      <c r="N1658" s="50" t="s">
        <v>23</v>
      </c>
      <c r="O1658" s="50" t="s">
        <v>61</v>
      </c>
      <c r="P1658" s="50" t="s">
        <v>25</v>
      </c>
      <c r="Q1658" s="50" t="s">
        <v>62</v>
      </c>
      <c r="R1658" s="396"/>
      <c r="S1658" s="399"/>
      <c r="V1658" s="68"/>
      <c r="W1658" s="68"/>
      <c r="X1658" s="68"/>
      <c r="Y1658" s="68"/>
    </row>
    <row r="1659" spans="2:25" ht="27.9" customHeight="1">
      <c r="B1659" s="359">
        <v>1</v>
      </c>
      <c r="C1659" s="361" t="s">
        <v>2</v>
      </c>
      <c r="D1659" s="39" t="s">
        <v>63</v>
      </c>
      <c r="E1659" s="80"/>
      <c r="F1659" s="78">
        <f>Marathi!D$7</f>
        <v>15</v>
      </c>
      <c r="G1659" s="78">
        <f>Marathi!E$7</f>
        <v>15</v>
      </c>
      <c r="H1659" s="78">
        <f>Marathi!F$7</f>
        <v>15</v>
      </c>
      <c r="I1659" s="78">
        <f>Marathi!G$7</f>
        <v>0</v>
      </c>
      <c r="J1659" s="78">
        <f>Marathi!H$7</f>
        <v>15</v>
      </c>
      <c r="K1659" s="78">
        <f>Marathi!I$7</f>
        <v>10</v>
      </c>
      <c r="L1659" s="78">
        <f>Marathi!J$7</f>
        <v>0</v>
      </c>
      <c r="M1659" s="78">
        <f>Marathi!K$7</f>
        <v>70</v>
      </c>
      <c r="N1659" s="78">
        <f>Marathi!L$7</f>
        <v>5</v>
      </c>
      <c r="O1659" s="78">
        <f>Marathi!M$7</f>
        <v>5</v>
      </c>
      <c r="P1659" s="78">
        <f>Marathi!N$7</f>
        <v>20</v>
      </c>
      <c r="Q1659" s="78">
        <f>Marathi!O$7</f>
        <v>30</v>
      </c>
      <c r="R1659" s="78">
        <f>Marathi!P$7</f>
        <v>100</v>
      </c>
      <c r="S1659" s="78">
        <f>Marathi!Q$7</f>
        <v>0</v>
      </c>
      <c r="V1659" s="68"/>
      <c r="W1659" s="68"/>
      <c r="X1659" s="68"/>
      <c r="Y1659" s="68"/>
    </row>
    <row r="1660" spans="2:25" ht="27.9" customHeight="1" thickBot="1">
      <c r="B1660" s="360"/>
      <c r="C1660" s="362"/>
      <c r="D1660" s="40" t="s">
        <v>64</v>
      </c>
      <c r="E1660" s="81"/>
      <c r="F1660" s="50">
        <f>VLOOKUP(S1655,Marathi!$B$8:$Q$77,3,0)</f>
        <v>0</v>
      </c>
      <c r="G1660" s="50">
        <f>VLOOKUP(S1655,Marathi!$B$8:$Q$77,4,0)</f>
        <v>0</v>
      </c>
      <c r="H1660" s="50">
        <f>VLOOKUP(S1655,Marathi!$B$8:$Q$77,5,0)</f>
        <v>0</v>
      </c>
      <c r="I1660" s="50">
        <f>VLOOKUP(S1655,Marathi!$B$8:$Q$77,6,0)</f>
        <v>0</v>
      </c>
      <c r="J1660" s="50">
        <f>VLOOKUP(S1655,Marathi!$B$8:$Q$77,7,0)</f>
        <v>0</v>
      </c>
      <c r="K1660" s="50">
        <f>VLOOKUP(S1655,Marathi!$B$8:$Q$77,8,0)</f>
        <v>0</v>
      </c>
      <c r="L1660" s="50">
        <f>VLOOKUP(S1655,Marathi!$B$8:$Q$77,9,0)</f>
        <v>0</v>
      </c>
      <c r="M1660" s="50">
        <f>VLOOKUP(S1655,Marathi!$B$8:$Q$77,10,0)</f>
        <v>0</v>
      </c>
      <c r="N1660" s="50">
        <f>VLOOKUP(S1655,Marathi!$B$8:$Q$77,11,0)</f>
        <v>0</v>
      </c>
      <c r="O1660" s="50">
        <f>VLOOKUP(S1655,Marathi!$B$8:$Q$77,12,0)</f>
        <v>0</v>
      </c>
      <c r="P1660" s="50">
        <f>VLOOKUP(S1655,Marathi!$B$8:$Q$77,13,0)</f>
        <v>0</v>
      </c>
      <c r="Q1660" s="50">
        <f>VLOOKUP(S1655,Marathi!$B$8:$Q$77,14,0)</f>
        <v>0</v>
      </c>
      <c r="R1660" s="79">
        <f>VLOOKUP(S1655,Marathi!$B$8:$Q$77,15,0)</f>
        <v>0</v>
      </c>
      <c r="S1660" s="79">
        <f>VLOOKUP(S1655,Marathi!$B$8:$Q$77,16,0)</f>
        <v>0</v>
      </c>
      <c r="V1660" s="68"/>
      <c r="W1660" s="68"/>
      <c r="X1660" s="68"/>
      <c r="Y1660" s="68"/>
    </row>
    <row r="1661" spans="2:25" ht="27.9" customHeight="1">
      <c r="B1661" s="359">
        <v>2</v>
      </c>
      <c r="C1661" s="361" t="s">
        <v>3</v>
      </c>
      <c r="D1661" s="39" t="s">
        <v>63</v>
      </c>
      <c r="E1661" s="80"/>
      <c r="F1661" s="78">
        <f>Hindi!D$7</f>
        <v>15</v>
      </c>
      <c r="G1661" s="78">
        <f>Hindi!E$7</f>
        <v>15</v>
      </c>
      <c r="H1661" s="78">
        <f>Hindi!F$7</f>
        <v>15</v>
      </c>
      <c r="I1661" s="78">
        <f>Hindi!G$7</f>
        <v>0</v>
      </c>
      <c r="J1661" s="78">
        <f>Hindi!H$7</f>
        <v>15</v>
      </c>
      <c r="K1661" s="78">
        <f>Hindi!I$7</f>
        <v>10</v>
      </c>
      <c r="L1661" s="78">
        <f>Hindi!J$7</f>
        <v>0</v>
      </c>
      <c r="M1661" s="78">
        <f>Hindi!K$7</f>
        <v>70</v>
      </c>
      <c r="N1661" s="78">
        <f>Hindi!L$7</f>
        <v>5</v>
      </c>
      <c r="O1661" s="78">
        <f>Hindi!M$7</f>
        <v>5</v>
      </c>
      <c r="P1661" s="78">
        <f>Hindi!N$7</f>
        <v>20</v>
      </c>
      <c r="Q1661" s="78">
        <f>Hindi!O$7</f>
        <v>30</v>
      </c>
      <c r="R1661" s="78">
        <f>Hindi!P$7</f>
        <v>100</v>
      </c>
      <c r="S1661" s="78">
        <f>Hindi!Q$7</f>
        <v>0</v>
      </c>
      <c r="V1661" s="68"/>
      <c r="W1661" s="68"/>
      <c r="X1661" s="68"/>
      <c r="Y1661" s="68"/>
    </row>
    <row r="1662" spans="2:25" ht="27.9" customHeight="1" thickBot="1">
      <c r="B1662" s="360"/>
      <c r="C1662" s="362"/>
      <c r="D1662" s="40" t="s">
        <v>64</v>
      </c>
      <c r="E1662" s="81"/>
      <c r="F1662" s="50">
        <f>VLOOKUP(S1655,Hindi!$B$8:$Q$77,3,0)</f>
        <v>0</v>
      </c>
      <c r="G1662" s="50">
        <f>VLOOKUP(S1655,Hindi!$B$8:$Q$77,4,0)</f>
        <v>0</v>
      </c>
      <c r="H1662" s="50">
        <f>VLOOKUP(S1655,Hindi!$B$8:$Q$77,5,0)</f>
        <v>0</v>
      </c>
      <c r="I1662" s="50">
        <f>VLOOKUP(S1655,Hindi!$B$8:$Q$77,6,0)</f>
        <v>0</v>
      </c>
      <c r="J1662" s="50">
        <f>VLOOKUP(S1655,Hindi!$B$8:$Q$77,7,0)</f>
        <v>0</v>
      </c>
      <c r="K1662" s="50">
        <f>VLOOKUP(S1655,Hindi!$B$8:$Q$77,8,0)</f>
        <v>0</v>
      </c>
      <c r="L1662" s="50">
        <f>VLOOKUP(S1655,Hindi!$B$8:$Q$77,9,0)</f>
        <v>0</v>
      </c>
      <c r="M1662" s="50">
        <f>VLOOKUP(S1655,Hindi!$B$8:$Q$77,10,0)</f>
        <v>0</v>
      </c>
      <c r="N1662" s="50">
        <f>VLOOKUP(S1655,Hindi!$B$8:$Q$77,11,0)</f>
        <v>0</v>
      </c>
      <c r="O1662" s="50">
        <f>VLOOKUP(S1655,Hindi!$B$8:$Q$77,12,0)</f>
        <v>0</v>
      </c>
      <c r="P1662" s="50">
        <f>VLOOKUP(S1655,Hindi!$B$8:$Q$77,13,0)</f>
        <v>0</v>
      </c>
      <c r="Q1662" s="50">
        <f>VLOOKUP(S1655,Hindi!$B$8:$Q$77,14,0)</f>
        <v>0</v>
      </c>
      <c r="R1662" s="79">
        <f>VLOOKUP(S1655,Hindi!$B$8:$Q$77,15,0)</f>
        <v>0</v>
      </c>
      <c r="S1662" s="50">
        <f>VLOOKUP(S1655,Hindi!$B$8:$Q$77,16,0)</f>
        <v>0</v>
      </c>
      <c r="V1662" s="68"/>
      <c r="W1662" s="68"/>
      <c r="X1662" s="68"/>
      <c r="Y1662" s="68"/>
    </row>
    <row r="1663" spans="2:25" ht="27.9" customHeight="1">
      <c r="B1663" s="359">
        <v>3</v>
      </c>
      <c r="C1663" s="361" t="s">
        <v>4</v>
      </c>
      <c r="D1663" s="39" t="s">
        <v>63</v>
      </c>
      <c r="E1663" s="80"/>
      <c r="F1663" s="78">
        <f>English!D$7</f>
        <v>15</v>
      </c>
      <c r="G1663" s="78">
        <f>English!E$7</f>
        <v>15</v>
      </c>
      <c r="H1663" s="78">
        <f>English!F$7</f>
        <v>15</v>
      </c>
      <c r="I1663" s="78">
        <f>English!G$7</f>
        <v>0</v>
      </c>
      <c r="J1663" s="78">
        <f>English!H$7</f>
        <v>15</v>
      </c>
      <c r="K1663" s="78">
        <f>English!I$7</f>
        <v>10</v>
      </c>
      <c r="L1663" s="78">
        <f>English!J$7</f>
        <v>0</v>
      </c>
      <c r="M1663" s="78">
        <f>English!K$7</f>
        <v>70</v>
      </c>
      <c r="N1663" s="78">
        <f>English!L$7</f>
        <v>5</v>
      </c>
      <c r="O1663" s="78">
        <f>English!M$7</f>
        <v>5</v>
      </c>
      <c r="P1663" s="78">
        <f>English!N$7</f>
        <v>20</v>
      </c>
      <c r="Q1663" s="78">
        <f>English!O$7</f>
        <v>30</v>
      </c>
      <c r="R1663" s="78">
        <f>English!P$7</f>
        <v>100</v>
      </c>
      <c r="S1663" s="78">
        <f>English!Q$7</f>
        <v>0</v>
      </c>
      <c r="V1663" s="68"/>
      <c r="W1663" s="68"/>
      <c r="X1663" s="68"/>
      <c r="Y1663" s="68"/>
    </row>
    <row r="1664" spans="2:25" ht="27.9" customHeight="1" thickBot="1">
      <c r="B1664" s="360"/>
      <c r="C1664" s="362"/>
      <c r="D1664" s="40" t="s">
        <v>64</v>
      </c>
      <c r="E1664" s="81"/>
      <c r="F1664" s="50">
        <f>VLOOKUP(S1655,English!$B$8:$Q$77,3,0)</f>
        <v>0</v>
      </c>
      <c r="G1664" s="50">
        <f>VLOOKUP(S1655,English!$B$8:$Q$77,4,0)</f>
        <v>0</v>
      </c>
      <c r="H1664" s="50">
        <f>VLOOKUP(S1655,English!$B$8:$Q$77,5,0)</f>
        <v>0</v>
      </c>
      <c r="I1664" s="50">
        <f>VLOOKUP(S1655,English!$B$8:$Q$77,6,0)</f>
        <v>0</v>
      </c>
      <c r="J1664" s="50">
        <f>VLOOKUP(S1655,English!$B$8:$Q$77,7,0)</f>
        <v>0</v>
      </c>
      <c r="K1664" s="50">
        <f>VLOOKUP(S1655,English!$B$8:$Q$77,8,0)</f>
        <v>0</v>
      </c>
      <c r="L1664" s="50">
        <f>VLOOKUP(S1655,English!$B$8:$Q$77,9,0)</f>
        <v>0</v>
      </c>
      <c r="M1664" s="50">
        <f>VLOOKUP(S1655,English!$B$8:$Q$77,10,0)</f>
        <v>0</v>
      </c>
      <c r="N1664" s="50">
        <f>VLOOKUP(S1655,English!$B$8:$Q$77,11,0)</f>
        <v>0</v>
      </c>
      <c r="O1664" s="50">
        <f>VLOOKUP(S1655,English!$B$8:$Q$77,12,0)</f>
        <v>0</v>
      </c>
      <c r="P1664" s="50">
        <f>VLOOKUP(S1655,English!$B$8:$Q$77,13,0)</f>
        <v>0</v>
      </c>
      <c r="Q1664" s="50">
        <f>VLOOKUP(S1655,English!$B$8:$Q$77,14,0)</f>
        <v>0</v>
      </c>
      <c r="R1664" s="79">
        <f>VLOOKUP(S1655,English!$B$8:$Q$77,15,0)</f>
        <v>0</v>
      </c>
      <c r="S1664" s="50">
        <f>VLOOKUP(S1655,English!$B$8:$Q$77,16,0)</f>
        <v>0</v>
      </c>
      <c r="V1664" s="68"/>
      <c r="W1664" s="68"/>
      <c r="X1664" s="68"/>
      <c r="Y1664" s="68"/>
    </row>
    <row r="1665" spans="2:25" ht="27.9" customHeight="1">
      <c r="B1665" s="359">
        <v>4</v>
      </c>
      <c r="C1665" s="361" t="s">
        <v>5</v>
      </c>
      <c r="D1665" s="39" t="s">
        <v>63</v>
      </c>
      <c r="E1665" s="80"/>
      <c r="F1665" s="78">
        <f>Maths!D$7</f>
        <v>15</v>
      </c>
      <c r="G1665" s="78">
        <f>Maths!E$7</f>
        <v>15</v>
      </c>
      <c r="H1665" s="78">
        <f>Maths!F$7</f>
        <v>15</v>
      </c>
      <c r="I1665" s="78">
        <f>Maths!G$7</f>
        <v>0</v>
      </c>
      <c r="J1665" s="78">
        <f>Maths!H$7</f>
        <v>15</v>
      </c>
      <c r="K1665" s="78">
        <f>Maths!I$7</f>
        <v>10</v>
      </c>
      <c r="L1665" s="78">
        <f>Maths!J$7</f>
        <v>0</v>
      </c>
      <c r="M1665" s="78">
        <f>Maths!K$7</f>
        <v>70</v>
      </c>
      <c r="N1665" s="78">
        <f>Maths!L$7</f>
        <v>5</v>
      </c>
      <c r="O1665" s="78">
        <f>Maths!M$7</f>
        <v>5</v>
      </c>
      <c r="P1665" s="78">
        <f>Maths!N$7</f>
        <v>20</v>
      </c>
      <c r="Q1665" s="78">
        <f>Maths!O$7</f>
        <v>30</v>
      </c>
      <c r="R1665" s="78">
        <f>Maths!P$7</f>
        <v>100</v>
      </c>
      <c r="S1665" s="78">
        <f>Maths!Q$7</f>
        <v>0</v>
      </c>
      <c r="V1665" s="68"/>
      <c r="W1665" s="68"/>
      <c r="X1665" s="68"/>
      <c r="Y1665" s="68"/>
    </row>
    <row r="1666" spans="2:25" ht="27.9" customHeight="1" thickBot="1">
      <c r="B1666" s="360"/>
      <c r="C1666" s="362"/>
      <c r="D1666" s="40" t="s">
        <v>64</v>
      </c>
      <c r="E1666" s="81"/>
      <c r="F1666" s="50">
        <f>VLOOKUP(S1655,Maths!$B$8:$Q$77,3,0)</f>
        <v>0</v>
      </c>
      <c r="G1666" s="50">
        <f>VLOOKUP(S1655,Maths!$B$8:$Q$77,4,0)</f>
        <v>0</v>
      </c>
      <c r="H1666" s="50">
        <f>VLOOKUP(S1655,Maths!$B$8:$Q$77,5,0)</f>
        <v>0</v>
      </c>
      <c r="I1666" s="50">
        <f>VLOOKUP(S1655,Maths!$B$8:$Q$77,6,0)</f>
        <v>0</v>
      </c>
      <c r="J1666" s="50">
        <f>VLOOKUP(S1655,Maths!$B$8:$Q$77,7,0)</f>
        <v>0</v>
      </c>
      <c r="K1666" s="50">
        <f>VLOOKUP(S1655,Maths!$B$8:$Q$77,8,0)</f>
        <v>0</v>
      </c>
      <c r="L1666" s="50">
        <f>VLOOKUP(S1655,Maths!$B$8:$Q$77,9,0)</f>
        <v>0</v>
      </c>
      <c r="M1666" s="50">
        <f>VLOOKUP(S1655,Maths!$B$8:$Q$77,10,0)</f>
        <v>0</v>
      </c>
      <c r="N1666" s="50">
        <f>VLOOKUP(S1655,Maths!$B$8:$Q$77,11,0)</f>
        <v>0</v>
      </c>
      <c r="O1666" s="50">
        <f>VLOOKUP(S1655,Maths!$B$8:$Q$77,12,0)</f>
        <v>0</v>
      </c>
      <c r="P1666" s="50">
        <f>VLOOKUP(S1655,Maths!$B$8:$Q$77,13,0)</f>
        <v>0</v>
      </c>
      <c r="Q1666" s="50">
        <f>VLOOKUP(S1655,Maths!$B$8:$Q$77,14,0)</f>
        <v>0</v>
      </c>
      <c r="R1666" s="79">
        <f>VLOOKUP(S1655,Maths!$B$8:$Q$77,15,0)</f>
        <v>0</v>
      </c>
      <c r="S1666" s="50">
        <f>VLOOKUP(S1655,Maths!$B$8:$Q$77,16,0)</f>
        <v>0</v>
      </c>
      <c r="V1666" s="68"/>
      <c r="W1666" s="68"/>
      <c r="X1666" s="68"/>
      <c r="Y1666" s="68"/>
    </row>
    <row r="1667" spans="2:25" ht="27.9" customHeight="1">
      <c r="B1667" s="359">
        <v>5</v>
      </c>
      <c r="C1667" s="361" t="s">
        <v>6</v>
      </c>
      <c r="D1667" s="39" t="s">
        <v>63</v>
      </c>
      <c r="E1667" s="80"/>
      <c r="F1667" s="78">
        <f>Sci!D$7</f>
        <v>15</v>
      </c>
      <c r="G1667" s="78">
        <f>Sci!E$7</f>
        <v>15</v>
      </c>
      <c r="H1667" s="78">
        <f>Sci!F$7</f>
        <v>15</v>
      </c>
      <c r="I1667" s="78">
        <f>Sci!G$7</f>
        <v>0</v>
      </c>
      <c r="J1667" s="78">
        <f>Sci!H$7</f>
        <v>15</v>
      </c>
      <c r="K1667" s="78">
        <f>Sci!I$7</f>
        <v>10</v>
      </c>
      <c r="L1667" s="78">
        <f>Sci!J$7</f>
        <v>0</v>
      </c>
      <c r="M1667" s="78">
        <f>Sci!K$7</f>
        <v>70</v>
      </c>
      <c r="N1667" s="78">
        <f>Sci!L$7</f>
        <v>5</v>
      </c>
      <c r="O1667" s="78">
        <f>Sci!M$7</f>
        <v>5</v>
      </c>
      <c r="P1667" s="78">
        <f>Sci!N$7</f>
        <v>20</v>
      </c>
      <c r="Q1667" s="78">
        <f>Sci!O$7</f>
        <v>30</v>
      </c>
      <c r="R1667" s="78">
        <f>Sci!P$7</f>
        <v>100</v>
      </c>
      <c r="S1667" s="78">
        <f>Sci!Q$7</f>
        <v>0</v>
      </c>
      <c r="V1667" s="68"/>
      <c r="W1667" s="68"/>
      <c r="X1667" s="68"/>
      <c r="Y1667" s="68"/>
    </row>
    <row r="1668" spans="2:25" ht="27.9" customHeight="1" thickBot="1">
      <c r="B1668" s="360"/>
      <c r="C1668" s="362"/>
      <c r="D1668" s="40" t="s">
        <v>64</v>
      </c>
      <c r="E1668" s="81"/>
      <c r="F1668" s="50">
        <f>VLOOKUP(S1655,Sci!$B$8:$Q$77,3,0)</f>
        <v>0</v>
      </c>
      <c r="G1668" s="50">
        <f>VLOOKUP(S1655,Sci!$B$8:$Q$77,4,0)</f>
        <v>0</v>
      </c>
      <c r="H1668" s="50">
        <f>VLOOKUP(S1655,Sci!$B$8:$Q$77,5,0)</f>
        <v>0</v>
      </c>
      <c r="I1668" s="50">
        <f>VLOOKUP(S1655,Sci!$B$8:$Q$77,6,0)</f>
        <v>0</v>
      </c>
      <c r="J1668" s="50">
        <f>VLOOKUP(S1655,Sci!$B$8:$Q$77,7,0)</f>
        <v>0</v>
      </c>
      <c r="K1668" s="50">
        <f>VLOOKUP(S1655,Sci!$B$8:$Q$77,8,0)</f>
        <v>0</v>
      </c>
      <c r="L1668" s="50">
        <f>VLOOKUP(S1655,Sci!$B$8:$Q$77,9,0)</f>
        <v>0</v>
      </c>
      <c r="M1668" s="50">
        <f>VLOOKUP(S1655,Sci!$B$8:$Q$77,10,0)</f>
        <v>0</v>
      </c>
      <c r="N1668" s="50">
        <f>VLOOKUP(S1655,Sci!$B$8:$Q$77,11,0)</f>
        <v>0</v>
      </c>
      <c r="O1668" s="50">
        <f>VLOOKUP(S1655,Sci!$B$8:$Q$77,12,0)</f>
        <v>0</v>
      </c>
      <c r="P1668" s="50">
        <f>VLOOKUP(S1655,Sci!$B$8:$Q$77,13,0)</f>
        <v>0</v>
      </c>
      <c r="Q1668" s="50">
        <f>VLOOKUP(S1655,Sci!$B$8:$Q$77,14,0)</f>
        <v>0</v>
      </c>
      <c r="R1668" s="79">
        <f>VLOOKUP(S1655,Sci!$B$8:$Q$77,15,0)</f>
        <v>0</v>
      </c>
      <c r="S1668" s="50">
        <f>VLOOKUP(S1655,Sci!$B$8:$Q$77,16,0)</f>
        <v>0</v>
      </c>
      <c r="V1668" s="68"/>
      <c r="W1668" s="68"/>
      <c r="X1668" s="68"/>
      <c r="Y1668" s="68"/>
    </row>
    <row r="1669" spans="2:25" ht="27.9" customHeight="1">
      <c r="B1669" s="359">
        <v>6</v>
      </c>
      <c r="C1669" s="361" t="s">
        <v>7</v>
      </c>
      <c r="D1669" s="39" t="s">
        <v>63</v>
      </c>
      <c r="E1669" s="80"/>
      <c r="F1669" s="78">
        <f>Sco!D$7</f>
        <v>15</v>
      </c>
      <c r="G1669" s="78">
        <f>Sco!E$7</f>
        <v>15</v>
      </c>
      <c r="H1669" s="78">
        <f>Sco!F$7</f>
        <v>15</v>
      </c>
      <c r="I1669" s="78">
        <f>Sco!G$7</f>
        <v>0</v>
      </c>
      <c r="J1669" s="78">
        <f>Sco!H$7</f>
        <v>15</v>
      </c>
      <c r="K1669" s="78">
        <f>Sco!I$7</f>
        <v>10</v>
      </c>
      <c r="L1669" s="78">
        <f>Sco!J$7</f>
        <v>0</v>
      </c>
      <c r="M1669" s="78">
        <f>Sco!K$7</f>
        <v>70</v>
      </c>
      <c r="N1669" s="78">
        <f>Sco!L$7</f>
        <v>5</v>
      </c>
      <c r="O1669" s="78">
        <f>Sco!M$7</f>
        <v>5</v>
      </c>
      <c r="P1669" s="78">
        <f>Sco!N$7</f>
        <v>20</v>
      </c>
      <c r="Q1669" s="78">
        <f>Sco!O$7</f>
        <v>30</v>
      </c>
      <c r="R1669" s="78">
        <f>Sco!P$7</f>
        <v>100</v>
      </c>
      <c r="S1669" s="78">
        <f>Sco!Q$7</f>
        <v>0</v>
      </c>
      <c r="V1669" s="68"/>
      <c r="W1669" s="68"/>
      <c r="X1669" s="68"/>
      <c r="Y1669" s="68"/>
    </row>
    <row r="1670" spans="2:25" ht="27.9" customHeight="1" thickBot="1">
      <c r="B1670" s="360"/>
      <c r="C1670" s="362"/>
      <c r="D1670" s="40" t="s">
        <v>64</v>
      </c>
      <c r="E1670" s="81"/>
      <c r="F1670" s="50">
        <f>VLOOKUP(S1655,Sco!$B$8:$Q$77,3,0)</f>
        <v>0</v>
      </c>
      <c r="G1670" s="50">
        <f>VLOOKUP(S1655,Sco!$B$8:$Q$77,4,0)</f>
        <v>0</v>
      </c>
      <c r="H1670" s="50">
        <f>VLOOKUP(S1655,Sco!$B$8:$Q$77,5,0)</f>
        <v>0</v>
      </c>
      <c r="I1670" s="50">
        <f>VLOOKUP(S1655,Sco!$B$8:$Q$77,6,0)</f>
        <v>0</v>
      </c>
      <c r="J1670" s="50">
        <f>VLOOKUP(S1655,Sco!$B$8:$Q$77,7,0)</f>
        <v>0</v>
      </c>
      <c r="K1670" s="50">
        <f>VLOOKUP(S1655,Sco!$B$8:$Q$77,8,0)</f>
        <v>0</v>
      </c>
      <c r="L1670" s="50">
        <f>VLOOKUP(S1655,Sco!$B$8:$Q$77,9,0)</f>
        <v>0</v>
      </c>
      <c r="M1670" s="50">
        <f>VLOOKUP(S1655,Sco!$B$8:$Q$77,10,0)</f>
        <v>0</v>
      </c>
      <c r="N1670" s="50">
        <f>VLOOKUP(S1655,Sco!$B$8:$Q$77,11,0)</f>
        <v>0</v>
      </c>
      <c r="O1670" s="50">
        <f>VLOOKUP(S1655,Sco!$B$8:$Q$77,12,0)</f>
        <v>0</v>
      </c>
      <c r="P1670" s="50">
        <f>VLOOKUP(S1655,Sco!$B$8:$Q$77,13,0)</f>
        <v>0</v>
      </c>
      <c r="Q1670" s="50">
        <f>VLOOKUP(S1655,Sco!$B$8:$Q$77,14,0)</f>
        <v>0</v>
      </c>
      <c r="R1670" s="79">
        <f>VLOOKUP(S1655,Sco!$B$8:$Q$77,15,0)</f>
        <v>0</v>
      </c>
      <c r="S1670" s="50">
        <f>VLOOKUP(S1655,Sco!$B$8:$Q$77,16,0)</f>
        <v>0</v>
      </c>
      <c r="V1670" s="68"/>
      <c r="W1670" s="68"/>
      <c r="X1670" s="68"/>
      <c r="Y1670" s="68"/>
    </row>
    <row r="1671" spans="2:25" ht="27.9" customHeight="1">
      <c r="B1671" s="359">
        <v>7</v>
      </c>
      <c r="C1671" s="361" t="s">
        <v>8</v>
      </c>
      <c r="D1671" s="39" t="s">
        <v>63</v>
      </c>
      <c r="E1671" s="80"/>
      <c r="F1671" s="78">
        <f>Kala!D$7</f>
        <v>20</v>
      </c>
      <c r="G1671" s="78">
        <f>Kala!E$7</f>
        <v>40</v>
      </c>
      <c r="H1671" s="78">
        <f>Kala!F$7</f>
        <v>20</v>
      </c>
      <c r="I1671" s="78">
        <f>Kala!G$7</f>
        <v>0</v>
      </c>
      <c r="J1671" s="78">
        <f>Kala!H$7</f>
        <v>0</v>
      </c>
      <c r="K1671" s="78">
        <f>Kala!I$7</f>
        <v>20</v>
      </c>
      <c r="L1671" s="78">
        <f>Kala!J$7</f>
        <v>0</v>
      </c>
      <c r="M1671" s="78">
        <f>Kala!K$7</f>
        <v>100</v>
      </c>
      <c r="N1671" s="363"/>
      <c r="O1671" s="364"/>
      <c r="P1671" s="364"/>
      <c r="Q1671" s="365"/>
      <c r="R1671" s="82">
        <f t="shared" ref="R1671:R1676" si="59">M1671</f>
        <v>100</v>
      </c>
      <c r="S1671" s="83"/>
      <c r="V1671" s="68"/>
      <c r="W1671" s="68"/>
      <c r="X1671" s="68"/>
      <c r="Y1671" s="68"/>
    </row>
    <row r="1672" spans="2:25" ht="27.9" customHeight="1" thickBot="1">
      <c r="B1672" s="360"/>
      <c r="C1672" s="362"/>
      <c r="D1672" s="40" t="s">
        <v>64</v>
      </c>
      <c r="E1672" s="81"/>
      <c r="F1672" s="50">
        <f>VLOOKUP(S1655,Kala!$B$8:$Q$77,3,0)</f>
        <v>0</v>
      </c>
      <c r="G1672" s="50">
        <f>VLOOKUP(S1655,Kala!$B$8:$Q$77,4,0)</f>
        <v>0</v>
      </c>
      <c r="H1672" s="50">
        <f>VLOOKUP(S1655,Kala!$B$8:$Q$77,5,0)</f>
        <v>0</v>
      </c>
      <c r="I1672" s="50">
        <f>VLOOKUP(S1655,Kala!$B$8:$Q$77,6,0)</f>
        <v>0</v>
      </c>
      <c r="J1672" s="50">
        <f>VLOOKUP(S1655,Kala!$B$8:$Q$77,7,0)</f>
        <v>0</v>
      </c>
      <c r="K1672" s="50">
        <f>VLOOKUP(S1655,Kala!$B$8:$Q$77,8,0)</f>
        <v>0</v>
      </c>
      <c r="L1672" s="50">
        <f>VLOOKUP(S1655,Kala!$B$8:$Q$77,9,0)</f>
        <v>0</v>
      </c>
      <c r="M1672" s="50">
        <f>VLOOKUP(S1655,Kala!$B$8:$Q$77,10,0)</f>
        <v>0</v>
      </c>
      <c r="N1672" s="366"/>
      <c r="O1672" s="367"/>
      <c r="P1672" s="367"/>
      <c r="Q1672" s="368"/>
      <c r="R1672" s="84">
        <f t="shared" si="59"/>
        <v>0</v>
      </c>
      <c r="S1672" s="85" t="str">
        <f>IF(R1672&gt;=91,"अ१",IF(R1672&gt;=81,"अ२",IF(R1672&gt;=71,"ब१",IF(R1672&gt;=61,"ब२",IF(R1672&gt;=51,"क१",IF(R1672&gt;=41,"क२",IF(R1672&gt;=33,"ड",IF(R1672&gt;=21,"ई१",IF(R1672&gt;=1,"ई२","")))))))))</f>
        <v/>
      </c>
      <c r="V1672" s="68"/>
      <c r="W1672" s="68"/>
      <c r="X1672" s="68"/>
      <c r="Y1672" s="68"/>
    </row>
    <row r="1673" spans="2:25" ht="27.9" customHeight="1">
      <c r="B1673" s="359">
        <v>8</v>
      </c>
      <c r="C1673" s="361" t="s">
        <v>9</v>
      </c>
      <c r="D1673" s="39" t="s">
        <v>63</v>
      </c>
      <c r="E1673" s="80"/>
      <c r="F1673" s="78">
        <f>Karya!D$7</f>
        <v>20</v>
      </c>
      <c r="G1673" s="78">
        <f>Karya!E$7</f>
        <v>40</v>
      </c>
      <c r="H1673" s="78">
        <f>Karya!F$7</f>
        <v>20</v>
      </c>
      <c r="I1673" s="78">
        <f>Karya!G$7</f>
        <v>0</v>
      </c>
      <c r="J1673" s="78">
        <f>Karya!H$7</f>
        <v>0</v>
      </c>
      <c r="K1673" s="78">
        <f>Karya!I$7</f>
        <v>20</v>
      </c>
      <c r="L1673" s="78">
        <f>Karya!J$7</f>
        <v>0</v>
      </c>
      <c r="M1673" s="78">
        <f>Karya!K$7</f>
        <v>100</v>
      </c>
      <c r="N1673" s="363"/>
      <c r="O1673" s="364"/>
      <c r="P1673" s="364"/>
      <c r="Q1673" s="365"/>
      <c r="R1673" s="82">
        <f t="shared" si="59"/>
        <v>100</v>
      </c>
      <c r="S1673" s="83"/>
      <c r="V1673" s="68"/>
      <c r="W1673" s="68"/>
      <c r="X1673" s="68"/>
      <c r="Y1673" s="68"/>
    </row>
    <row r="1674" spans="2:25" ht="27.9" customHeight="1" thickBot="1">
      <c r="B1674" s="360"/>
      <c r="C1674" s="362"/>
      <c r="D1674" s="40" t="s">
        <v>64</v>
      </c>
      <c r="E1674" s="81"/>
      <c r="F1674" s="50">
        <f>VLOOKUP(S1655,Karya!$B$8:$Q$77,3,0)</f>
        <v>0</v>
      </c>
      <c r="G1674" s="50">
        <f>VLOOKUP(S1655,Karya!$B$8:$Q$77,4,0)</f>
        <v>0</v>
      </c>
      <c r="H1674" s="50">
        <f>VLOOKUP(S1655,Karya!$B$8:$Q$77,5,0)</f>
        <v>0</v>
      </c>
      <c r="I1674" s="50">
        <f>VLOOKUP(S1655,Karya!$B$8:$Q$77,6,0)</f>
        <v>0</v>
      </c>
      <c r="J1674" s="50">
        <f>VLOOKUP(S1655,Karya!$B$8:$Q$77,7,0)</f>
        <v>0</v>
      </c>
      <c r="K1674" s="50">
        <f>VLOOKUP(S1655,Karya!$B$8:$Q$77,8,0)</f>
        <v>0</v>
      </c>
      <c r="L1674" s="50">
        <f>VLOOKUP(S1655,Karya!$B$8:$Q$77,9,0)</f>
        <v>0</v>
      </c>
      <c r="M1674" s="50">
        <f>VLOOKUP(S1655,Karya!$B$8:$Q$77,10,0)</f>
        <v>0</v>
      </c>
      <c r="N1674" s="366"/>
      <c r="O1674" s="367"/>
      <c r="P1674" s="367"/>
      <c r="Q1674" s="368"/>
      <c r="R1674" s="84">
        <f t="shared" si="59"/>
        <v>0</v>
      </c>
      <c r="S1674" s="85" t="str">
        <f>IF(R1674&gt;=91,"अ१",IF(R1674&gt;=81,"अ२",IF(R1674&gt;=71,"ब१",IF(R1674&gt;=61,"ब२",IF(R1674&gt;=51,"क१",IF(R1674&gt;=41,"क२",IF(R1674&gt;=33,"ड",IF(R1674&gt;=21,"ई१",IF(R1674&gt;=1,"ई२","")))))))))</f>
        <v/>
      </c>
      <c r="V1674" s="68"/>
      <c r="W1674" s="68"/>
      <c r="X1674" s="68"/>
      <c r="Y1674" s="68"/>
    </row>
    <row r="1675" spans="2:25" ht="27.9" customHeight="1">
      <c r="B1675" s="359">
        <v>9</v>
      </c>
      <c r="C1675" s="361" t="s">
        <v>10</v>
      </c>
      <c r="D1675" s="39" t="s">
        <v>63</v>
      </c>
      <c r="E1675" s="80"/>
      <c r="F1675" s="78">
        <f>Shashi!D$7</f>
        <v>20</v>
      </c>
      <c r="G1675" s="78">
        <f>Shashi!E$7</f>
        <v>40</v>
      </c>
      <c r="H1675" s="78">
        <f>Shashi!F$7</f>
        <v>20</v>
      </c>
      <c r="I1675" s="78">
        <f>Shashi!G$7</f>
        <v>0</v>
      </c>
      <c r="J1675" s="78">
        <f>Shashi!H$7</f>
        <v>0</v>
      </c>
      <c r="K1675" s="78">
        <f>Shashi!I$7</f>
        <v>20</v>
      </c>
      <c r="L1675" s="78">
        <f>Shashi!J$7</f>
        <v>0</v>
      </c>
      <c r="M1675" s="78">
        <f>Shashi!K$7</f>
        <v>100</v>
      </c>
      <c r="N1675" s="363"/>
      <c r="O1675" s="364"/>
      <c r="P1675" s="364"/>
      <c r="Q1675" s="365"/>
      <c r="R1675" s="82">
        <f t="shared" si="59"/>
        <v>100</v>
      </c>
      <c r="S1675" s="83"/>
    </row>
    <row r="1676" spans="2:25" ht="27.9" customHeight="1" thickBot="1">
      <c r="B1676" s="360"/>
      <c r="C1676" s="362"/>
      <c r="D1676" s="40" t="s">
        <v>64</v>
      </c>
      <c r="E1676" s="81"/>
      <c r="F1676" s="50">
        <f>VLOOKUP(S1655,Shashi!$B$8:$Q$77,3,0)</f>
        <v>0</v>
      </c>
      <c r="G1676" s="50">
        <f>VLOOKUP(S1655,Shashi!$B$8:$Q$77,4,0)</f>
        <v>0</v>
      </c>
      <c r="H1676" s="50">
        <f>VLOOKUP(S1655,Shashi!$B$8:$Q$77,5,0)</f>
        <v>0</v>
      </c>
      <c r="I1676" s="50">
        <f>VLOOKUP(S1655,Shashi!$B$8:$Q$77,6,0)</f>
        <v>0</v>
      </c>
      <c r="J1676" s="50">
        <f>VLOOKUP(S1655,Shashi!$B$8:$Q$77,7,0)</f>
        <v>0</v>
      </c>
      <c r="K1676" s="50">
        <f>VLOOKUP(S1655,Shashi!$B$8:$Q$77,8,0)</f>
        <v>0</v>
      </c>
      <c r="L1676" s="50">
        <f>VLOOKUP(S1655,Shashi!$B$8:$Q$77,9,0)</f>
        <v>0</v>
      </c>
      <c r="M1676" s="50">
        <f>VLOOKUP(S1655,Shashi!$B$8:$Q$77,10,0)</f>
        <v>0</v>
      </c>
      <c r="N1676" s="366"/>
      <c r="O1676" s="367"/>
      <c r="P1676" s="367"/>
      <c r="Q1676" s="368"/>
      <c r="R1676" s="84">
        <f t="shared" si="59"/>
        <v>0</v>
      </c>
      <c r="S1676" s="85" t="str">
        <f>IF(R1676&gt;=91,"अ१",IF(R1676&gt;=81,"अ२",IF(R1676&gt;=71,"ब१",IF(R1676&gt;=61,"ब२",IF(R1676&gt;=51,"क१",IF(R1676&gt;=41,"क२",IF(R1676&gt;=33,"ड",IF(R1676&gt;=21,"ई१",IF(R1676&gt;=1,"ई२","")))))))))</f>
        <v/>
      </c>
    </row>
    <row r="1677" spans="2:25" ht="27.9" customHeight="1" thickBot="1">
      <c r="B1677" s="369"/>
      <c r="C1677" s="370"/>
      <c r="D1677" s="370"/>
      <c r="E1677" s="370"/>
      <c r="F1677" s="370"/>
      <c r="G1677" s="370"/>
      <c r="H1677" s="370"/>
      <c r="I1677" s="370"/>
      <c r="J1677" s="370"/>
      <c r="K1677" s="370"/>
      <c r="L1677" s="370"/>
      <c r="M1677" s="370"/>
      <c r="N1677" s="370"/>
      <c r="O1677" s="370"/>
      <c r="P1677" s="370"/>
      <c r="Q1677" s="370"/>
      <c r="R1677" s="370"/>
      <c r="S1677" s="371"/>
    </row>
    <row r="1678" spans="2:25" ht="27.9" customHeight="1">
      <c r="B1678" s="41"/>
      <c r="C1678" s="42"/>
      <c r="D1678" s="43"/>
      <c r="N1678" s="45"/>
      <c r="O1678" s="45"/>
      <c r="P1678" s="45"/>
      <c r="Q1678" s="45"/>
      <c r="S1678" s="46"/>
    </row>
    <row r="1679" spans="2:25" ht="27.9" customHeight="1">
      <c r="B1679" s="372" t="s">
        <v>66</v>
      </c>
      <c r="C1679" s="373"/>
      <c r="D1679" s="373"/>
      <c r="E1679" s="373"/>
      <c r="F1679" s="373"/>
      <c r="G1679" s="374" t="s">
        <v>67</v>
      </c>
      <c r="H1679" s="374"/>
      <c r="I1679" s="374"/>
      <c r="J1679" s="374"/>
      <c r="K1679" s="374"/>
      <c r="L1679" s="374"/>
      <c r="M1679" s="374"/>
      <c r="N1679" s="375" t="s">
        <v>68</v>
      </c>
      <c r="O1679" s="375"/>
      <c r="P1679" s="375"/>
      <c r="Q1679" s="375"/>
      <c r="R1679" s="375"/>
      <c r="S1679" s="376"/>
    </row>
    <row r="1680" spans="2:25" ht="27.9" customHeight="1" thickBot="1">
      <c r="B1680" s="377" t="str">
        <f>students!$G$4</f>
        <v xml:space="preserve">श्री. सागर दत्तात्रय शिंदे </v>
      </c>
      <c r="C1680" s="378"/>
      <c r="D1680" s="378"/>
      <c r="E1680" s="378"/>
      <c r="F1680" s="378"/>
      <c r="G1680" s="379"/>
      <c r="H1680" s="379"/>
      <c r="I1680" s="379"/>
      <c r="J1680" s="379"/>
      <c r="K1680" s="379"/>
      <c r="L1680" s="379"/>
      <c r="M1680" s="379"/>
      <c r="N1680" s="380"/>
      <c r="O1680" s="380"/>
      <c r="P1680" s="380"/>
      <c r="Q1680" s="380"/>
      <c r="R1680" s="380"/>
      <c r="S1680" s="381"/>
    </row>
    <row r="1681" spans="2:25" ht="26.25" customHeight="1">
      <c r="B1681" s="402" t="s">
        <v>718</v>
      </c>
      <c r="C1681" s="402"/>
      <c r="D1681" s="402"/>
      <c r="E1681" s="402"/>
      <c r="F1681" s="402"/>
      <c r="G1681" s="402"/>
      <c r="H1681" s="402"/>
      <c r="I1681" s="402"/>
      <c r="J1681" s="402"/>
      <c r="K1681" s="402"/>
      <c r="L1681" s="402"/>
      <c r="M1681" s="402"/>
      <c r="N1681" s="402"/>
      <c r="O1681" s="402"/>
      <c r="P1681" s="402"/>
      <c r="Q1681" s="402"/>
      <c r="R1681" s="402"/>
      <c r="S1681" s="402"/>
    </row>
    <row r="1682" spans="2:25" ht="24.75" customHeight="1" thickBot="1">
      <c r="B1682" s="403" t="s">
        <v>52</v>
      </c>
      <c r="C1682" s="403"/>
      <c r="D1682" s="403"/>
      <c r="E1682" s="404">
        <f>VLOOKUP(S1683,students!$B$8:$D$77,3,0)</f>
        <v>0</v>
      </c>
      <c r="F1682" s="405"/>
      <c r="G1682" s="405"/>
      <c r="H1682" s="405"/>
      <c r="I1682" s="405"/>
      <c r="J1682" s="405"/>
      <c r="K1682" s="405"/>
      <c r="L1682" s="405"/>
      <c r="M1682" s="405"/>
      <c r="N1682" s="405"/>
      <c r="O1682" s="405"/>
      <c r="P1682" s="406" t="s">
        <v>28</v>
      </c>
      <c r="Q1682" s="406"/>
      <c r="R1682" s="406" t="str">
        <f>students!$M$2</f>
        <v>पहिली</v>
      </c>
      <c r="S1682" s="406"/>
      <c r="V1682" s="68"/>
      <c r="W1682" s="68"/>
      <c r="X1682" s="68"/>
      <c r="Y1682" s="68"/>
    </row>
    <row r="1683" spans="2:25" ht="19.5" customHeight="1" thickBot="1">
      <c r="B1683" s="407"/>
      <c r="C1683" s="407"/>
      <c r="D1683" s="408"/>
      <c r="E1683" s="408"/>
      <c r="F1683" s="47"/>
      <c r="G1683" s="47"/>
      <c r="H1683" s="409" t="s">
        <v>33</v>
      </c>
      <c r="I1683" s="409"/>
      <c r="J1683" s="409"/>
      <c r="K1683" s="409"/>
      <c r="L1683" s="409"/>
      <c r="M1683" s="405">
        <f>[3]students!Y1682</f>
        <v>0</v>
      </c>
      <c r="N1683" s="405"/>
      <c r="O1683" s="405"/>
      <c r="P1683" s="406" t="s">
        <v>53</v>
      </c>
      <c r="Q1683" s="406"/>
      <c r="R1683" s="406"/>
      <c r="S1683" s="77">
        <v>61</v>
      </c>
      <c r="V1683" s="68"/>
      <c r="W1683" s="68"/>
      <c r="X1683" s="68"/>
      <c r="Y1683" s="68"/>
    </row>
    <row r="1684" spans="2:25" ht="21" customHeight="1">
      <c r="B1684" s="382" t="s">
        <v>37</v>
      </c>
      <c r="C1684" s="361" t="s">
        <v>54</v>
      </c>
      <c r="D1684" s="361"/>
      <c r="E1684" s="385" t="s">
        <v>55</v>
      </c>
      <c r="F1684" s="386"/>
      <c r="G1684" s="386"/>
      <c r="H1684" s="386"/>
      <c r="I1684" s="386"/>
      <c r="J1684" s="386"/>
      <c r="K1684" s="386"/>
      <c r="L1684" s="386"/>
      <c r="M1684" s="387"/>
      <c r="N1684" s="388" t="s">
        <v>56</v>
      </c>
      <c r="O1684" s="389"/>
      <c r="P1684" s="389"/>
      <c r="Q1684" s="390"/>
      <c r="R1684" s="394" t="s">
        <v>69</v>
      </c>
      <c r="S1684" s="397" t="s">
        <v>57</v>
      </c>
      <c r="V1684" s="68"/>
      <c r="W1684" s="68"/>
      <c r="X1684" s="68"/>
      <c r="Y1684" s="68"/>
    </row>
    <row r="1685" spans="2:25" s="1" customFormat="1" ht="73.5" customHeight="1">
      <c r="B1685" s="383"/>
      <c r="C1685" s="384"/>
      <c r="D1685" s="384"/>
      <c r="E1685" s="48" t="s">
        <v>58</v>
      </c>
      <c r="F1685" s="48" t="s">
        <v>15</v>
      </c>
      <c r="G1685" s="48" t="s">
        <v>59</v>
      </c>
      <c r="H1685" s="48" t="s">
        <v>17</v>
      </c>
      <c r="I1685" s="48" t="s">
        <v>18</v>
      </c>
      <c r="J1685" s="48" t="s">
        <v>19</v>
      </c>
      <c r="K1685" s="48" t="s">
        <v>20</v>
      </c>
      <c r="L1685" s="48" t="s">
        <v>21</v>
      </c>
      <c r="M1685" s="49"/>
      <c r="N1685" s="391"/>
      <c r="O1685" s="392"/>
      <c r="P1685" s="392"/>
      <c r="Q1685" s="393"/>
      <c r="R1685" s="395"/>
      <c r="S1685" s="398"/>
      <c r="V1685" s="68"/>
      <c r="W1685" s="68"/>
      <c r="X1685" s="68"/>
      <c r="Y1685" s="68"/>
    </row>
    <row r="1686" spans="2:25" ht="27.9" customHeight="1" thickBot="1">
      <c r="B1686" s="5"/>
      <c r="C1686" s="400" t="s">
        <v>60</v>
      </c>
      <c r="D1686" s="401"/>
      <c r="E1686" s="51">
        <v>1</v>
      </c>
      <c r="F1686" s="51">
        <v>2</v>
      </c>
      <c r="G1686" s="51">
        <v>3</v>
      </c>
      <c r="H1686" s="51">
        <v>4</v>
      </c>
      <c r="I1686" s="51">
        <v>5</v>
      </c>
      <c r="J1686" s="51">
        <v>6</v>
      </c>
      <c r="K1686" s="51">
        <v>7</v>
      </c>
      <c r="L1686" s="51">
        <v>8</v>
      </c>
      <c r="M1686" s="50" t="s">
        <v>22</v>
      </c>
      <c r="N1686" s="50" t="s">
        <v>23</v>
      </c>
      <c r="O1686" s="50" t="s">
        <v>61</v>
      </c>
      <c r="P1686" s="50" t="s">
        <v>25</v>
      </c>
      <c r="Q1686" s="50" t="s">
        <v>62</v>
      </c>
      <c r="R1686" s="396"/>
      <c r="S1686" s="399"/>
      <c r="V1686" s="68"/>
      <c r="W1686" s="68"/>
      <c r="X1686" s="68"/>
      <c r="Y1686" s="68"/>
    </row>
    <row r="1687" spans="2:25" ht="27.9" customHeight="1">
      <c r="B1687" s="359">
        <v>1</v>
      </c>
      <c r="C1687" s="361" t="s">
        <v>2</v>
      </c>
      <c r="D1687" s="39" t="s">
        <v>63</v>
      </c>
      <c r="E1687" s="80"/>
      <c r="F1687" s="78">
        <f>Marathi!D$7</f>
        <v>15</v>
      </c>
      <c r="G1687" s="78">
        <f>Marathi!E$7</f>
        <v>15</v>
      </c>
      <c r="H1687" s="78">
        <f>Marathi!F$7</f>
        <v>15</v>
      </c>
      <c r="I1687" s="78">
        <f>Marathi!G$7</f>
        <v>0</v>
      </c>
      <c r="J1687" s="78">
        <f>Marathi!H$7</f>
        <v>15</v>
      </c>
      <c r="K1687" s="78">
        <f>Marathi!I$7</f>
        <v>10</v>
      </c>
      <c r="L1687" s="78">
        <f>Marathi!J$7</f>
        <v>0</v>
      </c>
      <c r="M1687" s="78">
        <f>Marathi!K$7</f>
        <v>70</v>
      </c>
      <c r="N1687" s="78">
        <f>Marathi!L$7</f>
        <v>5</v>
      </c>
      <c r="O1687" s="78">
        <f>Marathi!M$7</f>
        <v>5</v>
      </c>
      <c r="P1687" s="78">
        <f>Marathi!N$7</f>
        <v>20</v>
      </c>
      <c r="Q1687" s="78">
        <f>Marathi!O$7</f>
        <v>30</v>
      </c>
      <c r="R1687" s="78">
        <f>Marathi!P$7</f>
        <v>100</v>
      </c>
      <c r="S1687" s="78">
        <f>Marathi!Q$7</f>
        <v>0</v>
      </c>
      <c r="V1687" s="68"/>
      <c r="W1687" s="68"/>
      <c r="X1687" s="68"/>
      <c r="Y1687" s="68"/>
    </row>
    <row r="1688" spans="2:25" ht="27.9" customHeight="1" thickBot="1">
      <c r="B1688" s="360"/>
      <c r="C1688" s="362"/>
      <c r="D1688" s="40" t="s">
        <v>64</v>
      </c>
      <c r="E1688" s="81"/>
      <c r="F1688" s="50">
        <f>VLOOKUP(S1683,Marathi!$B$8:$Q$77,3,0)</f>
        <v>0</v>
      </c>
      <c r="G1688" s="50">
        <f>VLOOKUP(S1683,Marathi!$B$8:$Q$77,4,0)</f>
        <v>0</v>
      </c>
      <c r="H1688" s="50">
        <f>VLOOKUP(S1683,Marathi!$B$8:$Q$77,5,0)</f>
        <v>0</v>
      </c>
      <c r="I1688" s="50">
        <f>VLOOKUP(S1683,Marathi!$B$8:$Q$77,6,0)</f>
        <v>0</v>
      </c>
      <c r="J1688" s="50">
        <f>VLOOKUP(S1683,Marathi!$B$8:$Q$77,7,0)</f>
        <v>0</v>
      </c>
      <c r="K1688" s="50">
        <f>VLOOKUP(S1683,Marathi!$B$8:$Q$77,8,0)</f>
        <v>0</v>
      </c>
      <c r="L1688" s="50">
        <f>VLOOKUP(S1683,Marathi!$B$8:$Q$77,9,0)</f>
        <v>0</v>
      </c>
      <c r="M1688" s="50">
        <f>VLOOKUP(S1683,Marathi!$B$8:$Q$77,10,0)</f>
        <v>0</v>
      </c>
      <c r="N1688" s="50">
        <f>VLOOKUP(S1683,Marathi!$B$8:$Q$77,11,0)</f>
        <v>0</v>
      </c>
      <c r="O1688" s="50">
        <f>VLOOKUP(S1683,Marathi!$B$8:$Q$77,12,0)</f>
        <v>0</v>
      </c>
      <c r="P1688" s="50">
        <f>VLOOKUP(S1683,Marathi!$B$8:$Q$77,13,0)</f>
        <v>0</v>
      </c>
      <c r="Q1688" s="50">
        <f>VLOOKUP(S1683,Marathi!$B$8:$Q$77,14,0)</f>
        <v>0</v>
      </c>
      <c r="R1688" s="79">
        <f>VLOOKUP(S1683,Marathi!$B$8:$Q$77,15,0)</f>
        <v>0</v>
      </c>
      <c r="S1688" s="79">
        <f>VLOOKUP(S1683,Marathi!$B$8:$Q$77,16,0)</f>
        <v>0</v>
      </c>
      <c r="V1688" s="68"/>
      <c r="W1688" s="68"/>
      <c r="X1688" s="68"/>
      <c r="Y1688" s="68"/>
    </row>
    <row r="1689" spans="2:25" ht="27.9" customHeight="1">
      <c r="B1689" s="359">
        <v>2</v>
      </c>
      <c r="C1689" s="361" t="s">
        <v>3</v>
      </c>
      <c r="D1689" s="39" t="s">
        <v>63</v>
      </c>
      <c r="E1689" s="80"/>
      <c r="F1689" s="78">
        <f>Hindi!D$7</f>
        <v>15</v>
      </c>
      <c r="G1689" s="78">
        <f>Hindi!E$7</f>
        <v>15</v>
      </c>
      <c r="H1689" s="78">
        <f>Hindi!F$7</f>
        <v>15</v>
      </c>
      <c r="I1689" s="78">
        <f>Hindi!G$7</f>
        <v>0</v>
      </c>
      <c r="J1689" s="78">
        <f>Hindi!H$7</f>
        <v>15</v>
      </c>
      <c r="K1689" s="78">
        <f>Hindi!I$7</f>
        <v>10</v>
      </c>
      <c r="L1689" s="78">
        <f>Hindi!J$7</f>
        <v>0</v>
      </c>
      <c r="M1689" s="78">
        <f>Hindi!K$7</f>
        <v>70</v>
      </c>
      <c r="N1689" s="78">
        <f>Hindi!L$7</f>
        <v>5</v>
      </c>
      <c r="O1689" s="78">
        <f>Hindi!M$7</f>
        <v>5</v>
      </c>
      <c r="P1689" s="78">
        <f>Hindi!N$7</f>
        <v>20</v>
      </c>
      <c r="Q1689" s="78">
        <f>Hindi!O$7</f>
        <v>30</v>
      </c>
      <c r="R1689" s="78">
        <f>Hindi!P$7</f>
        <v>100</v>
      </c>
      <c r="S1689" s="78">
        <f>Hindi!Q$7</f>
        <v>0</v>
      </c>
      <c r="V1689" s="68"/>
      <c r="W1689" s="68"/>
      <c r="X1689" s="68"/>
      <c r="Y1689" s="68"/>
    </row>
    <row r="1690" spans="2:25" ht="27.9" customHeight="1" thickBot="1">
      <c r="B1690" s="360"/>
      <c r="C1690" s="362"/>
      <c r="D1690" s="40" t="s">
        <v>64</v>
      </c>
      <c r="E1690" s="81"/>
      <c r="F1690" s="50">
        <f>VLOOKUP(S1683,Hindi!$B$8:$Q$77,3,0)</f>
        <v>0</v>
      </c>
      <c r="G1690" s="50">
        <f>VLOOKUP(S1683,Hindi!$B$8:$Q$77,4,0)</f>
        <v>0</v>
      </c>
      <c r="H1690" s="50">
        <f>VLOOKUP(S1683,Hindi!$B$8:$Q$77,5,0)</f>
        <v>0</v>
      </c>
      <c r="I1690" s="50">
        <f>VLOOKUP(S1683,Hindi!$B$8:$Q$77,6,0)</f>
        <v>0</v>
      </c>
      <c r="J1690" s="50">
        <f>VLOOKUP(S1683,Hindi!$B$8:$Q$77,7,0)</f>
        <v>0</v>
      </c>
      <c r="K1690" s="50">
        <f>VLOOKUP(S1683,Hindi!$B$8:$Q$77,8,0)</f>
        <v>0</v>
      </c>
      <c r="L1690" s="50">
        <f>VLOOKUP(S1683,Hindi!$B$8:$Q$77,9,0)</f>
        <v>0</v>
      </c>
      <c r="M1690" s="50">
        <f>VLOOKUP(S1683,Hindi!$B$8:$Q$77,10,0)</f>
        <v>0</v>
      </c>
      <c r="N1690" s="50">
        <f>VLOOKUP(S1683,Hindi!$B$8:$Q$77,11,0)</f>
        <v>0</v>
      </c>
      <c r="O1690" s="50">
        <f>VLOOKUP(S1683,Hindi!$B$8:$Q$77,12,0)</f>
        <v>0</v>
      </c>
      <c r="P1690" s="50">
        <f>VLOOKUP(S1683,Hindi!$B$8:$Q$77,13,0)</f>
        <v>0</v>
      </c>
      <c r="Q1690" s="50">
        <f>VLOOKUP(S1683,Hindi!$B$8:$Q$77,14,0)</f>
        <v>0</v>
      </c>
      <c r="R1690" s="79">
        <f>VLOOKUP(S1683,Hindi!$B$8:$Q$77,15,0)</f>
        <v>0</v>
      </c>
      <c r="S1690" s="50">
        <f>VLOOKUP(S1683,Hindi!$B$8:$Q$77,16,0)</f>
        <v>0</v>
      </c>
      <c r="V1690" s="68"/>
      <c r="W1690" s="68"/>
      <c r="X1690" s="68"/>
      <c r="Y1690" s="68"/>
    </row>
    <row r="1691" spans="2:25" ht="27.9" customHeight="1">
      <c r="B1691" s="359">
        <v>3</v>
      </c>
      <c r="C1691" s="361" t="s">
        <v>4</v>
      </c>
      <c r="D1691" s="39" t="s">
        <v>63</v>
      </c>
      <c r="E1691" s="80"/>
      <c r="F1691" s="78">
        <f>English!D$7</f>
        <v>15</v>
      </c>
      <c r="G1691" s="78">
        <f>English!E$7</f>
        <v>15</v>
      </c>
      <c r="H1691" s="78">
        <f>English!F$7</f>
        <v>15</v>
      </c>
      <c r="I1691" s="78">
        <f>English!G$7</f>
        <v>0</v>
      </c>
      <c r="J1691" s="78">
        <f>English!H$7</f>
        <v>15</v>
      </c>
      <c r="K1691" s="78">
        <f>English!I$7</f>
        <v>10</v>
      </c>
      <c r="L1691" s="78">
        <f>English!J$7</f>
        <v>0</v>
      </c>
      <c r="M1691" s="78">
        <f>English!K$7</f>
        <v>70</v>
      </c>
      <c r="N1691" s="78">
        <f>English!L$7</f>
        <v>5</v>
      </c>
      <c r="O1691" s="78">
        <f>English!M$7</f>
        <v>5</v>
      </c>
      <c r="P1691" s="78">
        <f>English!N$7</f>
        <v>20</v>
      </c>
      <c r="Q1691" s="78">
        <f>English!O$7</f>
        <v>30</v>
      </c>
      <c r="R1691" s="78">
        <f>English!P$7</f>
        <v>100</v>
      </c>
      <c r="S1691" s="78">
        <f>English!Q$7</f>
        <v>0</v>
      </c>
      <c r="V1691" s="68"/>
      <c r="W1691" s="68"/>
      <c r="X1691" s="68"/>
      <c r="Y1691" s="68"/>
    </row>
    <row r="1692" spans="2:25" ht="27.9" customHeight="1" thickBot="1">
      <c r="B1692" s="360"/>
      <c r="C1692" s="362"/>
      <c r="D1692" s="40" t="s">
        <v>64</v>
      </c>
      <c r="E1692" s="81"/>
      <c r="F1692" s="50">
        <f>VLOOKUP(S1683,English!$B$8:$Q$77,3,0)</f>
        <v>0</v>
      </c>
      <c r="G1692" s="50">
        <f>VLOOKUP(S1683,English!$B$8:$Q$77,4,0)</f>
        <v>0</v>
      </c>
      <c r="H1692" s="50">
        <f>VLOOKUP(S1683,English!$B$8:$Q$77,5,0)</f>
        <v>0</v>
      </c>
      <c r="I1692" s="50">
        <f>VLOOKUP(S1683,English!$B$8:$Q$77,6,0)</f>
        <v>0</v>
      </c>
      <c r="J1692" s="50">
        <f>VLOOKUP(S1683,English!$B$8:$Q$77,7,0)</f>
        <v>0</v>
      </c>
      <c r="K1692" s="50">
        <f>VLOOKUP(S1683,English!$B$8:$Q$77,8,0)</f>
        <v>0</v>
      </c>
      <c r="L1692" s="50">
        <f>VLOOKUP(S1683,English!$B$8:$Q$77,9,0)</f>
        <v>0</v>
      </c>
      <c r="M1692" s="50">
        <f>VLOOKUP(S1683,English!$B$8:$Q$77,10,0)</f>
        <v>0</v>
      </c>
      <c r="N1692" s="50">
        <f>VLOOKUP(S1683,English!$B$8:$Q$77,11,0)</f>
        <v>0</v>
      </c>
      <c r="O1692" s="50">
        <f>VLOOKUP(S1683,English!$B$8:$Q$77,12,0)</f>
        <v>0</v>
      </c>
      <c r="P1692" s="50">
        <f>VLOOKUP(S1683,English!$B$8:$Q$77,13,0)</f>
        <v>0</v>
      </c>
      <c r="Q1692" s="50">
        <f>VLOOKUP(S1683,English!$B$8:$Q$77,14,0)</f>
        <v>0</v>
      </c>
      <c r="R1692" s="79">
        <f>VLOOKUP(S1683,English!$B$8:$Q$77,15,0)</f>
        <v>0</v>
      </c>
      <c r="S1692" s="50">
        <f>VLOOKUP(S1683,English!$B$8:$Q$77,16,0)</f>
        <v>0</v>
      </c>
      <c r="V1692" s="68"/>
      <c r="W1692" s="68"/>
      <c r="X1692" s="68"/>
      <c r="Y1692" s="68"/>
    </row>
    <row r="1693" spans="2:25" ht="27.9" customHeight="1">
      <c r="B1693" s="359">
        <v>4</v>
      </c>
      <c r="C1693" s="361" t="s">
        <v>5</v>
      </c>
      <c r="D1693" s="39" t="s">
        <v>63</v>
      </c>
      <c r="E1693" s="80"/>
      <c r="F1693" s="78">
        <f>Maths!D$7</f>
        <v>15</v>
      </c>
      <c r="G1693" s="78">
        <f>Maths!E$7</f>
        <v>15</v>
      </c>
      <c r="H1693" s="78">
        <f>Maths!F$7</f>
        <v>15</v>
      </c>
      <c r="I1693" s="78">
        <f>Maths!G$7</f>
        <v>0</v>
      </c>
      <c r="J1693" s="78">
        <f>Maths!H$7</f>
        <v>15</v>
      </c>
      <c r="K1693" s="78">
        <f>Maths!I$7</f>
        <v>10</v>
      </c>
      <c r="L1693" s="78">
        <f>Maths!J$7</f>
        <v>0</v>
      </c>
      <c r="M1693" s="78">
        <f>Maths!K$7</f>
        <v>70</v>
      </c>
      <c r="N1693" s="78">
        <f>Maths!L$7</f>
        <v>5</v>
      </c>
      <c r="O1693" s="78">
        <f>Maths!M$7</f>
        <v>5</v>
      </c>
      <c r="P1693" s="78">
        <f>Maths!N$7</f>
        <v>20</v>
      </c>
      <c r="Q1693" s="78">
        <f>Maths!O$7</f>
        <v>30</v>
      </c>
      <c r="R1693" s="78">
        <f>Maths!P$7</f>
        <v>100</v>
      </c>
      <c r="S1693" s="78">
        <f>Maths!Q$7</f>
        <v>0</v>
      </c>
      <c r="V1693" s="68"/>
      <c r="W1693" s="68"/>
      <c r="X1693" s="68"/>
      <c r="Y1693" s="68"/>
    </row>
    <row r="1694" spans="2:25" ht="27.9" customHeight="1" thickBot="1">
      <c r="B1694" s="360"/>
      <c r="C1694" s="362"/>
      <c r="D1694" s="40" t="s">
        <v>64</v>
      </c>
      <c r="E1694" s="81"/>
      <c r="F1694" s="50">
        <f>VLOOKUP(S1683,Maths!$B$8:$Q$77,3,0)</f>
        <v>0</v>
      </c>
      <c r="G1694" s="50">
        <f>VLOOKUP(S1683,Maths!$B$8:$Q$77,4,0)</f>
        <v>0</v>
      </c>
      <c r="H1694" s="50">
        <f>VLOOKUP(S1683,Maths!$B$8:$Q$77,5,0)</f>
        <v>0</v>
      </c>
      <c r="I1694" s="50">
        <f>VLOOKUP(S1683,Maths!$B$8:$Q$77,6,0)</f>
        <v>0</v>
      </c>
      <c r="J1694" s="50">
        <f>VLOOKUP(S1683,Maths!$B$8:$Q$77,7,0)</f>
        <v>0</v>
      </c>
      <c r="K1694" s="50">
        <f>VLOOKUP(S1683,Maths!$B$8:$Q$77,8,0)</f>
        <v>0</v>
      </c>
      <c r="L1694" s="50">
        <f>VLOOKUP(S1683,Maths!$B$8:$Q$77,9,0)</f>
        <v>0</v>
      </c>
      <c r="M1694" s="50">
        <f>VLOOKUP(S1683,Maths!$B$8:$Q$77,10,0)</f>
        <v>0</v>
      </c>
      <c r="N1694" s="50">
        <f>VLOOKUP(S1683,Maths!$B$8:$Q$77,11,0)</f>
        <v>0</v>
      </c>
      <c r="O1694" s="50">
        <f>VLOOKUP(S1683,Maths!$B$8:$Q$77,12,0)</f>
        <v>0</v>
      </c>
      <c r="P1694" s="50">
        <f>VLOOKUP(S1683,Maths!$B$8:$Q$77,13,0)</f>
        <v>0</v>
      </c>
      <c r="Q1694" s="50">
        <f>VLOOKUP(S1683,Maths!$B$8:$Q$77,14,0)</f>
        <v>0</v>
      </c>
      <c r="R1694" s="79">
        <f>VLOOKUP(S1683,Maths!$B$8:$Q$77,15,0)</f>
        <v>0</v>
      </c>
      <c r="S1694" s="50">
        <f>VLOOKUP(S1683,Maths!$B$8:$Q$77,16,0)</f>
        <v>0</v>
      </c>
      <c r="V1694" s="68"/>
      <c r="W1694" s="68"/>
      <c r="X1694" s="68"/>
      <c r="Y1694" s="68"/>
    </row>
    <row r="1695" spans="2:25" ht="27.9" customHeight="1">
      <c r="B1695" s="359">
        <v>5</v>
      </c>
      <c r="C1695" s="361" t="s">
        <v>6</v>
      </c>
      <c r="D1695" s="39" t="s">
        <v>63</v>
      </c>
      <c r="E1695" s="80"/>
      <c r="F1695" s="78">
        <f>Sci!D$7</f>
        <v>15</v>
      </c>
      <c r="G1695" s="78">
        <f>Sci!E$7</f>
        <v>15</v>
      </c>
      <c r="H1695" s="78">
        <f>Sci!F$7</f>
        <v>15</v>
      </c>
      <c r="I1695" s="78">
        <f>Sci!G$7</f>
        <v>0</v>
      </c>
      <c r="J1695" s="78">
        <f>Sci!H$7</f>
        <v>15</v>
      </c>
      <c r="K1695" s="78">
        <f>Sci!I$7</f>
        <v>10</v>
      </c>
      <c r="L1695" s="78">
        <f>Sci!J$7</f>
        <v>0</v>
      </c>
      <c r="M1695" s="78">
        <f>Sci!K$7</f>
        <v>70</v>
      </c>
      <c r="N1695" s="78">
        <f>Sci!L$7</f>
        <v>5</v>
      </c>
      <c r="O1695" s="78">
        <f>Sci!M$7</f>
        <v>5</v>
      </c>
      <c r="P1695" s="78">
        <f>Sci!N$7</f>
        <v>20</v>
      </c>
      <c r="Q1695" s="78">
        <f>Sci!O$7</f>
        <v>30</v>
      </c>
      <c r="R1695" s="78">
        <f>Sci!P$7</f>
        <v>100</v>
      </c>
      <c r="S1695" s="78">
        <f>Sci!Q$7</f>
        <v>0</v>
      </c>
      <c r="V1695" s="68"/>
      <c r="W1695" s="68"/>
      <c r="X1695" s="68"/>
      <c r="Y1695" s="68"/>
    </row>
    <row r="1696" spans="2:25" ht="27.9" customHeight="1" thickBot="1">
      <c r="B1696" s="360"/>
      <c r="C1696" s="362"/>
      <c r="D1696" s="40" t="s">
        <v>64</v>
      </c>
      <c r="E1696" s="81"/>
      <c r="F1696" s="50">
        <f>VLOOKUP(S1683,Sci!$B$8:$Q$77,3,0)</f>
        <v>0</v>
      </c>
      <c r="G1696" s="50">
        <f>VLOOKUP(S1683,Sci!$B$8:$Q$77,4,0)</f>
        <v>0</v>
      </c>
      <c r="H1696" s="50">
        <f>VLOOKUP(S1683,Sci!$B$8:$Q$77,5,0)</f>
        <v>0</v>
      </c>
      <c r="I1696" s="50">
        <f>VLOOKUP(S1683,Sci!$B$8:$Q$77,6,0)</f>
        <v>0</v>
      </c>
      <c r="J1696" s="50">
        <f>VLOOKUP(S1683,Sci!$B$8:$Q$77,7,0)</f>
        <v>0</v>
      </c>
      <c r="K1696" s="50">
        <f>VLOOKUP(S1683,Sci!$B$8:$Q$77,8,0)</f>
        <v>0</v>
      </c>
      <c r="L1696" s="50">
        <f>VLOOKUP(S1683,Sci!$B$8:$Q$77,9,0)</f>
        <v>0</v>
      </c>
      <c r="M1696" s="50">
        <f>VLOOKUP(S1683,Sci!$B$8:$Q$77,10,0)</f>
        <v>0</v>
      </c>
      <c r="N1696" s="50">
        <f>VLOOKUP(S1683,Sci!$B$8:$Q$77,11,0)</f>
        <v>0</v>
      </c>
      <c r="O1696" s="50">
        <f>VLOOKUP(S1683,Sci!$B$8:$Q$77,12,0)</f>
        <v>0</v>
      </c>
      <c r="P1696" s="50">
        <f>VLOOKUP(S1683,Sci!$B$8:$Q$77,13,0)</f>
        <v>0</v>
      </c>
      <c r="Q1696" s="50">
        <f>VLOOKUP(S1683,Sci!$B$8:$Q$77,14,0)</f>
        <v>0</v>
      </c>
      <c r="R1696" s="79">
        <f>VLOOKUP(S1683,Sci!$B$8:$Q$77,15,0)</f>
        <v>0</v>
      </c>
      <c r="S1696" s="50">
        <f>VLOOKUP(S1683,Sci!$B$8:$Q$77,16,0)</f>
        <v>0</v>
      </c>
      <c r="V1696" s="68"/>
      <c r="W1696" s="68"/>
      <c r="X1696" s="68"/>
      <c r="Y1696" s="68"/>
    </row>
    <row r="1697" spans="2:25" ht="27.9" customHeight="1">
      <c r="B1697" s="359">
        <v>6</v>
      </c>
      <c r="C1697" s="361" t="s">
        <v>7</v>
      </c>
      <c r="D1697" s="39" t="s">
        <v>63</v>
      </c>
      <c r="E1697" s="80"/>
      <c r="F1697" s="78">
        <f>Sco!D$7</f>
        <v>15</v>
      </c>
      <c r="G1697" s="78">
        <f>Sco!E$7</f>
        <v>15</v>
      </c>
      <c r="H1697" s="78">
        <f>Sco!F$7</f>
        <v>15</v>
      </c>
      <c r="I1697" s="78">
        <f>Sco!G$7</f>
        <v>0</v>
      </c>
      <c r="J1697" s="78">
        <f>Sco!H$7</f>
        <v>15</v>
      </c>
      <c r="K1697" s="78">
        <f>Sco!I$7</f>
        <v>10</v>
      </c>
      <c r="L1697" s="78">
        <f>Sco!J$7</f>
        <v>0</v>
      </c>
      <c r="M1697" s="78">
        <f>Sco!K$7</f>
        <v>70</v>
      </c>
      <c r="N1697" s="78">
        <f>Sco!L$7</f>
        <v>5</v>
      </c>
      <c r="O1697" s="78">
        <f>Sco!M$7</f>
        <v>5</v>
      </c>
      <c r="P1697" s="78">
        <f>Sco!N$7</f>
        <v>20</v>
      </c>
      <c r="Q1697" s="78">
        <f>Sco!O$7</f>
        <v>30</v>
      </c>
      <c r="R1697" s="78">
        <f>Sco!P$7</f>
        <v>100</v>
      </c>
      <c r="S1697" s="78">
        <f>Sco!Q$7</f>
        <v>0</v>
      </c>
      <c r="V1697" s="68"/>
      <c r="W1697" s="68"/>
      <c r="X1697" s="68"/>
      <c r="Y1697" s="68"/>
    </row>
    <row r="1698" spans="2:25" ht="27.9" customHeight="1" thickBot="1">
      <c r="B1698" s="360"/>
      <c r="C1698" s="362"/>
      <c r="D1698" s="40" t="s">
        <v>64</v>
      </c>
      <c r="E1698" s="81"/>
      <c r="F1698" s="50">
        <f>VLOOKUP(S1683,Sco!$B$8:$Q$77,3,0)</f>
        <v>0</v>
      </c>
      <c r="G1698" s="50">
        <f>VLOOKUP(S1683,Sco!$B$8:$Q$77,4,0)</f>
        <v>0</v>
      </c>
      <c r="H1698" s="50">
        <f>VLOOKUP(S1683,Sco!$B$8:$Q$77,5,0)</f>
        <v>0</v>
      </c>
      <c r="I1698" s="50">
        <f>VLOOKUP(S1683,Sco!$B$8:$Q$77,6,0)</f>
        <v>0</v>
      </c>
      <c r="J1698" s="50">
        <f>VLOOKUP(S1683,Sco!$B$8:$Q$77,7,0)</f>
        <v>0</v>
      </c>
      <c r="K1698" s="50">
        <f>VLOOKUP(S1683,Sco!$B$8:$Q$77,8,0)</f>
        <v>0</v>
      </c>
      <c r="L1698" s="50">
        <f>VLOOKUP(S1683,Sco!$B$8:$Q$77,9,0)</f>
        <v>0</v>
      </c>
      <c r="M1698" s="50">
        <f>VLOOKUP(S1683,Sco!$B$8:$Q$77,10,0)</f>
        <v>0</v>
      </c>
      <c r="N1698" s="50">
        <f>VLOOKUP(S1683,Sco!$B$8:$Q$77,11,0)</f>
        <v>0</v>
      </c>
      <c r="O1698" s="50">
        <f>VLOOKUP(S1683,Sco!$B$8:$Q$77,12,0)</f>
        <v>0</v>
      </c>
      <c r="P1698" s="50">
        <f>VLOOKUP(S1683,Sco!$B$8:$Q$77,13,0)</f>
        <v>0</v>
      </c>
      <c r="Q1698" s="50">
        <f>VLOOKUP(S1683,Sco!$B$8:$Q$77,14,0)</f>
        <v>0</v>
      </c>
      <c r="R1698" s="79">
        <f>VLOOKUP(S1683,Sco!$B$8:$Q$77,15,0)</f>
        <v>0</v>
      </c>
      <c r="S1698" s="50">
        <f>VLOOKUP(S1683,Sco!$B$8:$Q$77,16,0)</f>
        <v>0</v>
      </c>
      <c r="V1698" s="68"/>
      <c r="W1698" s="68"/>
      <c r="X1698" s="68"/>
      <c r="Y1698" s="68"/>
    </row>
    <row r="1699" spans="2:25" ht="27.9" customHeight="1">
      <c r="B1699" s="359">
        <v>7</v>
      </c>
      <c r="C1699" s="361" t="s">
        <v>8</v>
      </c>
      <c r="D1699" s="39" t="s">
        <v>63</v>
      </c>
      <c r="E1699" s="80"/>
      <c r="F1699" s="78">
        <f>Kala!D$7</f>
        <v>20</v>
      </c>
      <c r="G1699" s="78">
        <f>Kala!E$7</f>
        <v>40</v>
      </c>
      <c r="H1699" s="78">
        <f>Kala!F$7</f>
        <v>20</v>
      </c>
      <c r="I1699" s="78">
        <f>Kala!G$7</f>
        <v>0</v>
      </c>
      <c r="J1699" s="78">
        <f>Kala!H$7</f>
        <v>0</v>
      </c>
      <c r="K1699" s="78">
        <f>Kala!I$7</f>
        <v>20</v>
      </c>
      <c r="L1699" s="78">
        <f>Kala!J$7</f>
        <v>0</v>
      </c>
      <c r="M1699" s="78">
        <f>Kala!K$7</f>
        <v>100</v>
      </c>
      <c r="N1699" s="363"/>
      <c r="O1699" s="364"/>
      <c r="P1699" s="364"/>
      <c r="Q1699" s="365"/>
      <c r="R1699" s="82">
        <f t="shared" ref="R1699:R1704" si="60">M1699</f>
        <v>100</v>
      </c>
      <c r="S1699" s="83"/>
      <c r="V1699" s="68"/>
      <c r="W1699" s="68"/>
      <c r="X1699" s="68"/>
      <c r="Y1699" s="68"/>
    </row>
    <row r="1700" spans="2:25" ht="27.9" customHeight="1" thickBot="1">
      <c r="B1700" s="360"/>
      <c r="C1700" s="362"/>
      <c r="D1700" s="40" t="s">
        <v>64</v>
      </c>
      <c r="E1700" s="81"/>
      <c r="F1700" s="50">
        <f>VLOOKUP(S1683,Kala!$B$8:$Q$77,3,0)</f>
        <v>0</v>
      </c>
      <c r="G1700" s="50">
        <f>VLOOKUP(S1683,Kala!$B$8:$Q$77,4,0)</f>
        <v>0</v>
      </c>
      <c r="H1700" s="50">
        <f>VLOOKUP(S1683,Kala!$B$8:$Q$77,5,0)</f>
        <v>0</v>
      </c>
      <c r="I1700" s="50">
        <f>VLOOKUP(S1683,Kala!$B$8:$Q$77,6,0)</f>
        <v>0</v>
      </c>
      <c r="J1700" s="50">
        <f>VLOOKUP(S1683,Kala!$B$8:$Q$77,7,0)</f>
        <v>0</v>
      </c>
      <c r="K1700" s="50">
        <f>VLOOKUP(S1683,Kala!$B$8:$Q$77,8,0)</f>
        <v>0</v>
      </c>
      <c r="L1700" s="50">
        <f>VLOOKUP(S1683,Kala!$B$8:$Q$77,9,0)</f>
        <v>0</v>
      </c>
      <c r="M1700" s="50">
        <f>VLOOKUP(S1683,Kala!$B$8:$Q$77,10,0)</f>
        <v>0</v>
      </c>
      <c r="N1700" s="366"/>
      <c r="O1700" s="367"/>
      <c r="P1700" s="367"/>
      <c r="Q1700" s="368"/>
      <c r="R1700" s="84">
        <f t="shared" si="60"/>
        <v>0</v>
      </c>
      <c r="S1700" s="85" t="str">
        <f>IF(R1700&gt;=91,"अ१",IF(R1700&gt;=81,"अ२",IF(R1700&gt;=71,"ब१",IF(R1700&gt;=61,"ब२",IF(R1700&gt;=51,"क१",IF(R1700&gt;=41,"क२",IF(R1700&gt;=33,"ड",IF(R1700&gt;=21,"ई१",IF(R1700&gt;=1,"ई२","")))))))))</f>
        <v/>
      </c>
      <c r="V1700" s="68"/>
      <c r="W1700" s="68"/>
      <c r="X1700" s="68"/>
      <c r="Y1700" s="68"/>
    </row>
    <row r="1701" spans="2:25" ht="27.9" customHeight="1">
      <c r="B1701" s="359">
        <v>8</v>
      </c>
      <c r="C1701" s="361" t="s">
        <v>9</v>
      </c>
      <c r="D1701" s="39" t="s">
        <v>63</v>
      </c>
      <c r="E1701" s="80"/>
      <c r="F1701" s="78">
        <f>Karya!D$7</f>
        <v>20</v>
      </c>
      <c r="G1701" s="78">
        <f>Karya!E$7</f>
        <v>40</v>
      </c>
      <c r="H1701" s="78">
        <f>Karya!F$7</f>
        <v>20</v>
      </c>
      <c r="I1701" s="78">
        <f>Karya!G$7</f>
        <v>0</v>
      </c>
      <c r="J1701" s="78">
        <f>Karya!H$7</f>
        <v>0</v>
      </c>
      <c r="K1701" s="78">
        <f>Karya!I$7</f>
        <v>20</v>
      </c>
      <c r="L1701" s="78">
        <f>Karya!J$7</f>
        <v>0</v>
      </c>
      <c r="M1701" s="78">
        <f>Karya!K$7</f>
        <v>100</v>
      </c>
      <c r="N1701" s="363"/>
      <c r="O1701" s="364"/>
      <c r="P1701" s="364"/>
      <c r="Q1701" s="365"/>
      <c r="R1701" s="82">
        <f t="shared" si="60"/>
        <v>100</v>
      </c>
      <c r="S1701" s="83"/>
      <c r="V1701" s="68"/>
      <c r="W1701" s="68"/>
      <c r="X1701" s="68"/>
      <c r="Y1701" s="68"/>
    </row>
    <row r="1702" spans="2:25" ht="27.9" customHeight="1" thickBot="1">
      <c r="B1702" s="360"/>
      <c r="C1702" s="362"/>
      <c r="D1702" s="40" t="s">
        <v>64</v>
      </c>
      <c r="E1702" s="81"/>
      <c r="F1702" s="50">
        <f>VLOOKUP(S1683,Karya!$B$8:$Q$77,3,0)</f>
        <v>0</v>
      </c>
      <c r="G1702" s="50">
        <f>VLOOKUP(S1683,Karya!$B$8:$Q$77,4,0)</f>
        <v>0</v>
      </c>
      <c r="H1702" s="50">
        <f>VLOOKUP(S1683,Karya!$B$8:$Q$77,5,0)</f>
        <v>0</v>
      </c>
      <c r="I1702" s="50">
        <f>VLOOKUP(S1683,Karya!$B$8:$Q$77,6,0)</f>
        <v>0</v>
      </c>
      <c r="J1702" s="50">
        <f>VLOOKUP(S1683,Karya!$B$8:$Q$77,7,0)</f>
        <v>0</v>
      </c>
      <c r="K1702" s="50">
        <f>VLOOKUP(S1683,Karya!$B$8:$Q$77,8,0)</f>
        <v>0</v>
      </c>
      <c r="L1702" s="50">
        <f>VLOOKUP(S1683,Karya!$B$8:$Q$77,9,0)</f>
        <v>0</v>
      </c>
      <c r="M1702" s="50">
        <f>VLOOKUP(S1683,Karya!$B$8:$Q$77,10,0)</f>
        <v>0</v>
      </c>
      <c r="N1702" s="366"/>
      <c r="O1702" s="367"/>
      <c r="P1702" s="367"/>
      <c r="Q1702" s="368"/>
      <c r="R1702" s="84">
        <f t="shared" si="60"/>
        <v>0</v>
      </c>
      <c r="S1702" s="85" t="str">
        <f>IF(R1702&gt;=91,"अ१",IF(R1702&gt;=81,"अ२",IF(R1702&gt;=71,"ब१",IF(R1702&gt;=61,"ब२",IF(R1702&gt;=51,"क१",IF(R1702&gt;=41,"क२",IF(R1702&gt;=33,"ड",IF(R1702&gt;=21,"ई१",IF(R1702&gt;=1,"ई२","")))))))))</f>
        <v/>
      </c>
      <c r="V1702" s="68"/>
      <c r="W1702" s="68"/>
      <c r="X1702" s="68"/>
      <c r="Y1702" s="68"/>
    </row>
    <row r="1703" spans="2:25" ht="27.9" customHeight="1">
      <c r="B1703" s="359">
        <v>9</v>
      </c>
      <c r="C1703" s="361" t="s">
        <v>10</v>
      </c>
      <c r="D1703" s="39" t="s">
        <v>63</v>
      </c>
      <c r="E1703" s="80"/>
      <c r="F1703" s="78">
        <f>Shashi!D$7</f>
        <v>20</v>
      </c>
      <c r="G1703" s="78">
        <f>Shashi!E$7</f>
        <v>40</v>
      </c>
      <c r="H1703" s="78">
        <f>Shashi!F$7</f>
        <v>20</v>
      </c>
      <c r="I1703" s="78">
        <f>Shashi!G$7</f>
        <v>0</v>
      </c>
      <c r="J1703" s="78">
        <f>Shashi!H$7</f>
        <v>0</v>
      </c>
      <c r="K1703" s="78">
        <f>Shashi!I$7</f>
        <v>20</v>
      </c>
      <c r="L1703" s="78">
        <f>Shashi!J$7</f>
        <v>0</v>
      </c>
      <c r="M1703" s="78">
        <f>Shashi!K$7</f>
        <v>100</v>
      </c>
      <c r="N1703" s="363"/>
      <c r="O1703" s="364"/>
      <c r="P1703" s="364"/>
      <c r="Q1703" s="365"/>
      <c r="R1703" s="82">
        <f t="shared" si="60"/>
        <v>100</v>
      </c>
      <c r="S1703" s="83"/>
      <c r="V1703" s="68"/>
      <c r="W1703" s="68"/>
      <c r="X1703" s="68"/>
      <c r="Y1703" s="68"/>
    </row>
    <row r="1704" spans="2:25" ht="27.9" customHeight="1" thickBot="1">
      <c r="B1704" s="360"/>
      <c r="C1704" s="362"/>
      <c r="D1704" s="40" t="s">
        <v>64</v>
      </c>
      <c r="E1704" s="81"/>
      <c r="F1704" s="50">
        <f>VLOOKUP(S1683,Shashi!$B$8:$Q$77,3,0)</f>
        <v>0</v>
      </c>
      <c r="G1704" s="50">
        <f>VLOOKUP(S1683,Shashi!$B$8:$Q$77,4,0)</f>
        <v>0</v>
      </c>
      <c r="H1704" s="50">
        <f>VLOOKUP(S1683,Shashi!$B$8:$Q$77,5,0)</f>
        <v>0</v>
      </c>
      <c r="I1704" s="50">
        <f>VLOOKUP(S1683,Shashi!$B$8:$Q$77,6,0)</f>
        <v>0</v>
      </c>
      <c r="J1704" s="50">
        <f>VLOOKUP(S1683,Shashi!$B$8:$Q$77,7,0)</f>
        <v>0</v>
      </c>
      <c r="K1704" s="50">
        <f>VLOOKUP(S1683,Shashi!$B$8:$Q$77,8,0)</f>
        <v>0</v>
      </c>
      <c r="L1704" s="50">
        <f>VLOOKUP(S1683,Shashi!$B$8:$Q$77,9,0)</f>
        <v>0</v>
      </c>
      <c r="M1704" s="50">
        <f>VLOOKUP(S1683,Shashi!$B$8:$Q$77,10,0)</f>
        <v>0</v>
      </c>
      <c r="N1704" s="366"/>
      <c r="O1704" s="367"/>
      <c r="P1704" s="367"/>
      <c r="Q1704" s="368"/>
      <c r="R1704" s="84">
        <f t="shared" si="60"/>
        <v>0</v>
      </c>
      <c r="S1704" s="85" t="str">
        <f>IF(R1704&gt;=91,"अ१",IF(R1704&gt;=81,"अ२",IF(R1704&gt;=71,"ब१",IF(R1704&gt;=61,"ब२",IF(R1704&gt;=51,"क१",IF(R1704&gt;=41,"क२",IF(R1704&gt;=33,"ड",IF(R1704&gt;=21,"ई१",IF(R1704&gt;=1,"ई२","")))))))))</f>
        <v/>
      </c>
      <c r="V1704" s="68"/>
      <c r="W1704" s="68"/>
      <c r="X1704" s="68"/>
      <c r="Y1704" s="68"/>
    </row>
    <row r="1705" spans="2:25" ht="27.9" customHeight="1" thickBot="1">
      <c r="B1705" s="369"/>
      <c r="C1705" s="370"/>
      <c r="D1705" s="370"/>
      <c r="E1705" s="370"/>
      <c r="F1705" s="370"/>
      <c r="G1705" s="370"/>
      <c r="H1705" s="370"/>
      <c r="I1705" s="370"/>
      <c r="J1705" s="370"/>
      <c r="K1705" s="370"/>
      <c r="L1705" s="370"/>
      <c r="M1705" s="370"/>
      <c r="N1705" s="370"/>
      <c r="O1705" s="370"/>
      <c r="P1705" s="370"/>
      <c r="Q1705" s="370"/>
      <c r="R1705" s="370"/>
      <c r="S1705" s="371"/>
      <c r="V1705" s="68"/>
      <c r="W1705" s="68"/>
      <c r="X1705" s="68"/>
      <c r="Y1705" s="68"/>
    </row>
    <row r="1706" spans="2:25" ht="27.9" customHeight="1">
      <c r="B1706" s="41"/>
      <c r="C1706" s="42"/>
      <c r="D1706" s="43"/>
      <c r="N1706" s="45"/>
      <c r="O1706" s="45"/>
      <c r="P1706" s="45"/>
      <c r="Q1706" s="45"/>
      <c r="S1706" s="46"/>
      <c r="V1706" s="68"/>
      <c r="W1706" s="68"/>
      <c r="X1706" s="68"/>
      <c r="Y1706" s="68"/>
    </row>
    <row r="1707" spans="2:25" ht="27.9" customHeight="1">
      <c r="B1707" s="372" t="s">
        <v>66</v>
      </c>
      <c r="C1707" s="373"/>
      <c r="D1707" s="373"/>
      <c r="E1707" s="373"/>
      <c r="F1707" s="373"/>
      <c r="G1707" s="374" t="s">
        <v>67</v>
      </c>
      <c r="H1707" s="374"/>
      <c r="I1707" s="374"/>
      <c r="J1707" s="374"/>
      <c r="K1707" s="374"/>
      <c r="L1707" s="374"/>
      <c r="M1707" s="374"/>
      <c r="N1707" s="375" t="s">
        <v>68</v>
      </c>
      <c r="O1707" s="375"/>
      <c r="P1707" s="375"/>
      <c r="Q1707" s="375"/>
      <c r="R1707" s="375"/>
      <c r="S1707" s="376"/>
    </row>
    <row r="1708" spans="2:25" ht="27.9" customHeight="1" thickBot="1">
      <c r="B1708" s="377" t="str">
        <f>students!$G$4</f>
        <v xml:space="preserve">श्री. सागर दत्तात्रय शिंदे </v>
      </c>
      <c r="C1708" s="378"/>
      <c r="D1708" s="378"/>
      <c r="E1708" s="378"/>
      <c r="F1708" s="378"/>
      <c r="G1708" s="379"/>
      <c r="H1708" s="379"/>
      <c r="I1708" s="379"/>
      <c r="J1708" s="379"/>
      <c r="K1708" s="379"/>
      <c r="L1708" s="379"/>
      <c r="M1708" s="379"/>
      <c r="N1708" s="380"/>
      <c r="O1708" s="380"/>
      <c r="P1708" s="380"/>
      <c r="Q1708" s="380"/>
      <c r="R1708" s="380"/>
      <c r="S1708" s="381"/>
    </row>
    <row r="1709" spans="2:25" ht="26.25" customHeight="1">
      <c r="B1709" s="402" t="s">
        <v>718</v>
      </c>
      <c r="C1709" s="402"/>
      <c r="D1709" s="402"/>
      <c r="E1709" s="402"/>
      <c r="F1709" s="402"/>
      <c r="G1709" s="402"/>
      <c r="H1709" s="402"/>
      <c r="I1709" s="402"/>
      <c r="J1709" s="402"/>
      <c r="K1709" s="402"/>
      <c r="L1709" s="402"/>
      <c r="M1709" s="402"/>
      <c r="N1709" s="402"/>
      <c r="O1709" s="402"/>
      <c r="P1709" s="402"/>
      <c r="Q1709" s="402"/>
      <c r="R1709" s="402"/>
      <c r="S1709" s="402"/>
    </row>
    <row r="1710" spans="2:25" ht="24.75" customHeight="1" thickBot="1">
      <c r="B1710" s="403" t="s">
        <v>52</v>
      </c>
      <c r="C1710" s="403"/>
      <c r="D1710" s="403"/>
      <c r="E1710" s="404">
        <f>VLOOKUP(S1711,students!$B$8:$D$77,3,0)</f>
        <v>0</v>
      </c>
      <c r="F1710" s="405"/>
      <c r="G1710" s="405"/>
      <c r="H1710" s="405"/>
      <c r="I1710" s="405"/>
      <c r="J1710" s="405"/>
      <c r="K1710" s="405"/>
      <c r="L1710" s="405"/>
      <c r="M1710" s="405"/>
      <c r="N1710" s="405"/>
      <c r="O1710" s="405"/>
      <c r="P1710" s="406" t="s">
        <v>28</v>
      </c>
      <c r="Q1710" s="406"/>
      <c r="R1710" s="406" t="str">
        <f>students!$M$2</f>
        <v>पहिली</v>
      </c>
      <c r="S1710" s="406"/>
    </row>
    <row r="1711" spans="2:25" ht="19.5" customHeight="1" thickBot="1">
      <c r="B1711" s="407"/>
      <c r="C1711" s="407"/>
      <c r="D1711" s="408"/>
      <c r="E1711" s="408"/>
      <c r="F1711" s="47"/>
      <c r="G1711" s="47"/>
      <c r="H1711" s="409" t="s">
        <v>33</v>
      </c>
      <c r="I1711" s="409"/>
      <c r="J1711" s="409"/>
      <c r="K1711" s="409"/>
      <c r="L1711" s="409"/>
      <c r="M1711" s="405">
        <f>[3]students!Y1710</f>
        <v>0</v>
      </c>
      <c r="N1711" s="405"/>
      <c r="O1711" s="405"/>
      <c r="P1711" s="406" t="s">
        <v>53</v>
      </c>
      <c r="Q1711" s="406"/>
      <c r="R1711" s="406"/>
      <c r="S1711" s="77">
        <v>62</v>
      </c>
    </row>
    <row r="1712" spans="2:25" ht="21" customHeight="1">
      <c r="B1712" s="382" t="s">
        <v>37</v>
      </c>
      <c r="C1712" s="361" t="s">
        <v>54</v>
      </c>
      <c r="D1712" s="361"/>
      <c r="E1712" s="385" t="s">
        <v>55</v>
      </c>
      <c r="F1712" s="386"/>
      <c r="G1712" s="386"/>
      <c r="H1712" s="386"/>
      <c r="I1712" s="386"/>
      <c r="J1712" s="386"/>
      <c r="K1712" s="386"/>
      <c r="L1712" s="386"/>
      <c r="M1712" s="387"/>
      <c r="N1712" s="388" t="s">
        <v>56</v>
      </c>
      <c r="O1712" s="389"/>
      <c r="P1712" s="389"/>
      <c r="Q1712" s="390"/>
      <c r="R1712" s="394" t="s">
        <v>69</v>
      </c>
      <c r="S1712" s="397" t="s">
        <v>57</v>
      </c>
    </row>
    <row r="1713" spans="2:25" s="1" customFormat="1" ht="73.5" customHeight="1">
      <c r="B1713" s="383"/>
      <c r="C1713" s="384"/>
      <c r="D1713" s="384"/>
      <c r="E1713" s="48" t="s">
        <v>58</v>
      </c>
      <c r="F1713" s="48" t="s">
        <v>15</v>
      </c>
      <c r="G1713" s="48" t="s">
        <v>59</v>
      </c>
      <c r="H1713" s="48" t="s">
        <v>17</v>
      </c>
      <c r="I1713" s="48" t="s">
        <v>18</v>
      </c>
      <c r="J1713" s="48" t="s">
        <v>19</v>
      </c>
      <c r="K1713" s="48" t="s">
        <v>20</v>
      </c>
      <c r="L1713" s="48" t="s">
        <v>21</v>
      </c>
      <c r="M1713" s="49"/>
      <c r="N1713" s="391"/>
      <c r="O1713" s="392"/>
      <c r="P1713" s="392"/>
      <c r="Q1713" s="393"/>
      <c r="R1713" s="395"/>
      <c r="S1713" s="398"/>
      <c r="V1713" s="68"/>
      <c r="W1713" s="68"/>
      <c r="X1713" s="68"/>
      <c r="Y1713" s="68"/>
    </row>
    <row r="1714" spans="2:25" ht="27.9" customHeight="1" thickBot="1">
      <c r="B1714" s="5"/>
      <c r="C1714" s="400" t="s">
        <v>60</v>
      </c>
      <c r="D1714" s="401"/>
      <c r="E1714" s="51">
        <v>1</v>
      </c>
      <c r="F1714" s="51">
        <v>2</v>
      </c>
      <c r="G1714" s="51">
        <v>3</v>
      </c>
      <c r="H1714" s="51">
        <v>4</v>
      </c>
      <c r="I1714" s="51">
        <v>5</v>
      </c>
      <c r="J1714" s="51">
        <v>6</v>
      </c>
      <c r="K1714" s="51">
        <v>7</v>
      </c>
      <c r="L1714" s="51">
        <v>8</v>
      </c>
      <c r="M1714" s="50" t="s">
        <v>22</v>
      </c>
      <c r="N1714" s="50" t="s">
        <v>23</v>
      </c>
      <c r="O1714" s="50" t="s">
        <v>61</v>
      </c>
      <c r="P1714" s="50" t="s">
        <v>25</v>
      </c>
      <c r="Q1714" s="50" t="s">
        <v>62</v>
      </c>
      <c r="R1714" s="396"/>
      <c r="S1714" s="399"/>
      <c r="V1714" s="68"/>
      <c r="W1714" s="68"/>
      <c r="X1714" s="68"/>
      <c r="Y1714" s="68"/>
    </row>
    <row r="1715" spans="2:25" ht="27.9" customHeight="1">
      <c r="B1715" s="359">
        <v>1</v>
      </c>
      <c r="C1715" s="361" t="s">
        <v>2</v>
      </c>
      <c r="D1715" s="39" t="s">
        <v>63</v>
      </c>
      <c r="E1715" s="80"/>
      <c r="F1715" s="78">
        <f>Marathi!D$7</f>
        <v>15</v>
      </c>
      <c r="G1715" s="78">
        <f>Marathi!E$7</f>
        <v>15</v>
      </c>
      <c r="H1715" s="78">
        <f>Marathi!F$7</f>
        <v>15</v>
      </c>
      <c r="I1715" s="78">
        <f>Marathi!G$7</f>
        <v>0</v>
      </c>
      <c r="J1715" s="78">
        <f>Marathi!H$7</f>
        <v>15</v>
      </c>
      <c r="K1715" s="78">
        <f>Marathi!I$7</f>
        <v>10</v>
      </c>
      <c r="L1715" s="78">
        <f>Marathi!J$7</f>
        <v>0</v>
      </c>
      <c r="M1715" s="78">
        <f>Marathi!K$7</f>
        <v>70</v>
      </c>
      <c r="N1715" s="78">
        <f>Marathi!L$7</f>
        <v>5</v>
      </c>
      <c r="O1715" s="78">
        <f>Marathi!M$7</f>
        <v>5</v>
      </c>
      <c r="P1715" s="78">
        <f>Marathi!N$7</f>
        <v>20</v>
      </c>
      <c r="Q1715" s="78">
        <f>Marathi!O$7</f>
        <v>30</v>
      </c>
      <c r="R1715" s="78">
        <f>Marathi!P$7</f>
        <v>100</v>
      </c>
      <c r="S1715" s="78">
        <f>Marathi!Q$7</f>
        <v>0</v>
      </c>
      <c r="V1715" s="68"/>
      <c r="W1715" s="68"/>
      <c r="X1715" s="68"/>
      <c r="Y1715" s="68"/>
    </row>
    <row r="1716" spans="2:25" ht="27.9" customHeight="1" thickBot="1">
      <c r="B1716" s="360"/>
      <c r="C1716" s="362"/>
      <c r="D1716" s="40" t="s">
        <v>64</v>
      </c>
      <c r="E1716" s="81"/>
      <c r="F1716" s="50">
        <f>VLOOKUP(S1711,Marathi!$B$8:$Q$77,3,0)</f>
        <v>0</v>
      </c>
      <c r="G1716" s="50">
        <f>VLOOKUP(S1711,Marathi!$B$8:$Q$77,4,0)</f>
        <v>0</v>
      </c>
      <c r="H1716" s="50">
        <f>VLOOKUP(S1711,Marathi!$B$8:$Q$77,5,0)</f>
        <v>0</v>
      </c>
      <c r="I1716" s="50">
        <f>VLOOKUP(S1711,Marathi!$B$8:$Q$77,6,0)</f>
        <v>0</v>
      </c>
      <c r="J1716" s="50">
        <f>VLOOKUP(S1711,Marathi!$B$8:$Q$77,7,0)</f>
        <v>0</v>
      </c>
      <c r="K1716" s="50">
        <f>VLOOKUP(S1711,Marathi!$B$8:$Q$77,8,0)</f>
        <v>0</v>
      </c>
      <c r="L1716" s="50">
        <f>VLOOKUP(S1711,Marathi!$B$8:$Q$77,9,0)</f>
        <v>0</v>
      </c>
      <c r="M1716" s="50">
        <f>VLOOKUP(S1711,Marathi!$B$8:$Q$77,10,0)</f>
        <v>0</v>
      </c>
      <c r="N1716" s="50">
        <f>VLOOKUP(S1711,Marathi!$B$8:$Q$77,11,0)</f>
        <v>0</v>
      </c>
      <c r="O1716" s="50">
        <f>VLOOKUP(S1711,Marathi!$B$8:$Q$77,12,0)</f>
        <v>0</v>
      </c>
      <c r="P1716" s="50">
        <f>VLOOKUP(S1711,Marathi!$B$8:$Q$77,13,0)</f>
        <v>0</v>
      </c>
      <c r="Q1716" s="50">
        <f>VLOOKUP(S1711,Marathi!$B$8:$Q$77,14,0)</f>
        <v>0</v>
      </c>
      <c r="R1716" s="79">
        <f>VLOOKUP(S1711,Marathi!$B$8:$Q$77,15,0)</f>
        <v>0</v>
      </c>
      <c r="S1716" s="79">
        <f>VLOOKUP(S1711,Marathi!$B$8:$Q$77,16,0)</f>
        <v>0</v>
      </c>
      <c r="V1716" s="68"/>
      <c r="W1716" s="68"/>
      <c r="X1716" s="68"/>
      <c r="Y1716" s="68"/>
    </row>
    <row r="1717" spans="2:25" ht="27.9" customHeight="1">
      <c r="B1717" s="359">
        <v>2</v>
      </c>
      <c r="C1717" s="361" t="s">
        <v>3</v>
      </c>
      <c r="D1717" s="39" t="s">
        <v>63</v>
      </c>
      <c r="E1717" s="80"/>
      <c r="F1717" s="78">
        <f>Hindi!D$7</f>
        <v>15</v>
      </c>
      <c r="G1717" s="78">
        <f>Hindi!E$7</f>
        <v>15</v>
      </c>
      <c r="H1717" s="78">
        <f>Hindi!F$7</f>
        <v>15</v>
      </c>
      <c r="I1717" s="78">
        <f>Hindi!G$7</f>
        <v>0</v>
      </c>
      <c r="J1717" s="78">
        <f>Hindi!H$7</f>
        <v>15</v>
      </c>
      <c r="K1717" s="78">
        <f>Hindi!I$7</f>
        <v>10</v>
      </c>
      <c r="L1717" s="78">
        <f>Hindi!J$7</f>
        <v>0</v>
      </c>
      <c r="M1717" s="78">
        <f>Hindi!K$7</f>
        <v>70</v>
      </c>
      <c r="N1717" s="78">
        <f>Hindi!L$7</f>
        <v>5</v>
      </c>
      <c r="O1717" s="78">
        <f>Hindi!M$7</f>
        <v>5</v>
      </c>
      <c r="P1717" s="78">
        <f>Hindi!N$7</f>
        <v>20</v>
      </c>
      <c r="Q1717" s="78">
        <f>Hindi!O$7</f>
        <v>30</v>
      </c>
      <c r="R1717" s="78">
        <f>Hindi!P$7</f>
        <v>100</v>
      </c>
      <c r="S1717" s="78">
        <f>Hindi!Q$7</f>
        <v>0</v>
      </c>
      <c r="V1717" s="68"/>
      <c r="W1717" s="68"/>
      <c r="X1717" s="68"/>
      <c r="Y1717" s="68"/>
    </row>
    <row r="1718" spans="2:25" ht="27.9" customHeight="1" thickBot="1">
      <c r="B1718" s="360"/>
      <c r="C1718" s="362"/>
      <c r="D1718" s="40" t="s">
        <v>64</v>
      </c>
      <c r="E1718" s="81"/>
      <c r="F1718" s="50">
        <f>VLOOKUP(S1711,Hindi!$B$8:$Q$77,3,0)</f>
        <v>0</v>
      </c>
      <c r="G1718" s="50">
        <f>VLOOKUP(S1711,Hindi!$B$8:$Q$77,4,0)</f>
        <v>0</v>
      </c>
      <c r="H1718" s="50">
        <f>VLOOKUP(S1711,Hindi!$B$8:$Q$77,5,0)</f>
        <v>0</v>
      </c>
      <c r="I1718" s="50">
        <f>VLOOKUP(S1711,Hindi!$B$8:$Q$77,6,0)</f>
        <v>0</v>
      </c>
      <c r="J1718" s="50">
        <f>VLOOKUP(S1711,Hindi!$B$8:$Q$77,7,0)</f>
        <v>0</v>
      </c>
      <c r="K1718" s="50">
        <f>VLOOKUP(S1711,Hindi!$B$8:$Q$77,8,0)</f>
        <v>0</v>
      </c>
      <c r="L1718" s="50">
        <f>VLOOKUP(S1711,Hindi!$B$8:$Q$77,9,0)</f>
        <v>0</v>
      </c>
      <c r="M1718" s="50">
        <f>VLOOKUP(S1711,Hindi!$B$8:$Q$77,10,0)</f>
        <v>0</v>
      </c>
      <c r="N1718" s="50">
        <f>VLOOKUP(S1711,Hindi!$B$8:$Q$77,11,0)</f>
        <v>0</v>
      </c>
      <c r="O1718" s="50">
        <f>VLOOKUP(S1711,Hindi!$B$8:$Q$77,12,0)</f>
        <v>0</v>
      </c>
      <c r="P1718" s="50">
        <f>VLOOKUP(S1711,Hindi!$B$8:$Q$77,13,0)</f>
        <v>0</v>
      </c>
      <c r="Q1718" s="50">
        <f>VLOOKUP(S1711,Hindi!$B$8:$Q$77,14,0)</f>
        <v>0</v>
      </c>
      <c r="R1718" s="79">
        <f>VLOOKUP(S1711,Hindi!$B$8:$Q$77,15,0)</f>
        <v>0</v>
      </c>
      <c r="S1718" s="50">
        <f>VLOOKUP(S1711,Hindi!$B$8:$Q$77,16,0)</f>
        <v>0</v>
      </c>
      <c r="V1718" s="68"/>
      <c r="W1718" s="68"/>
      <c r="X1718" s="68"/>
      <c r="Y1718" s="68"/>
    </row>
    <row r="1719" spans="2:25" ht="27.9" customHeight="1">
      <c r="B1719" s="359">
        <v>3</v>
      </c>
      <c r="C1719" s="361" t="s">
        <v>4</v>
      </c>
      <c r="D1719" s="39" t="s">
        <v>63</v>
      </c>
      <c r="E1719" s="80"/>
      <c r="F1719" s="78">
        <f>English!D$7</f>
        <v>15</v>
      </c>
      <c r="G1719" s="78">
        <f>English!E$7</f>
        <v>15</v>
      </c>
      <c r="H1719" s="78">
        <f>English!F$7</f>
        <v>15</v>
      </c>
      <c r="I1719" s="78">
        <f>English!G$7</f>
        <v>0</v>
      </c>
      <c r="J1719" s="78">
        <f>English!H$7</f>
        <v>15</v>
      </c>
      <c r="K1719" s="78">
        <f>English!I$7</f>
        <v>10</v>
      </c>
      <c r="L1719" s="78">
        <f>English!J$7</f>
        <v>0</v>
      </c>
      <c r="M1719" s="78">
        <f>English!K$7</f>
        <v>70</v>
      </c>
      <c r="N1719" s="78">
        <f>English!L$7</f>
        <v>5</v>
      </c>
      <c r="O1719" s="78">
        <f>English!M$7</f>
        <v>5</v>
      </c>
      <c r="P1719" s="78">
        <f>English!N$7</f>
        <v>20</v>
      </c>
      <c r="Q1719" s="78">
        <f>English!O$7</f>
        <v>30</v>
      </c>
      <c r="R1719" s="78">
        <f>English!P$7</f>
        <v>100</v>
      </c>
      <c r="S1719" s="78">
        <f>English!Q$7</f>
        <v>0</v>
      </c>
      <c r="V1719" s="68"/>
      <c r="W1719" s="68"/>
      <c r="X1719" s="68"/>
      <c r="Y1719" s="68"/>
    </row>
    <row r="1720" spans="2:25" ht="27.9" customHeight="1" thickBot="1">
      <c r="B1720" s="360"/>
      <c r="C1720" s="362"/>
      <c r="D1720" s="40" t="s">
        <v>64</v>
      </c>
      <c r="E1720" s="81"/>
      <c r="F1720" s="50">
        <f>VLOOKUP(S1711,English!$B$8:$Q$77,3,0)</f>
        <v>0</v>
      </c>
      <c r="G1720" s="50">
        <f>VLOOKUP(S1711,English!$B$8:$Q$77,4,0)</f>
        <v>0</v>
      </c>
      <c r="H1720" s="50">
        <f>VLOOKUP(S1711,English!$B$8:$Q$77,5,0)</f>
        <v>0</v>
      </c>
      <c r="I1720" s="50">
        <f>VLOOKUP(S1711,English!$B$8:$Q$77,6,0)</f>
        <v>0</v>
      </c>
      <c r="J1720" s="50">
        <f>VLOOKUP(S1711,English!$B$8:$Q$77,7,0)</f>
        <v>0</v>
      </c>
      <c r="K1720" s="50">
        <f>VLOOKUP(S1711,English!$B$8:$Q$77,8,0)</f>
        <v>0</v>
      </c>
      <c r="L1720" s="50">
        <f>VLOOKUP(S1711,English!$B$8:$Q$77,9,0)</f>
        <v>0</v>
      </c>
      <c r="M1720" s="50">
        <f>VLOOKUP(S1711,English!$B$8:$Q$77,10,0)</f>
        <v>0</v>
      </c>
      <c r="N1720" s="50">
        <f>VLOOKUP(S1711,English!$B$8:$Q$77,11,0)</f>
        <v>0</v>
      </c>
      <c r="O1720" s="50">
        <f>VLOOKUP(S1711,English!$B$8:$Q$77,12,0)</f>
        <v>0</v>
      </c>
      <c r="P1720" s="50">
        <f>VLOOKUP(S1711,English!$B$8:$Q$77,13,0)</f>
        <v>0</v>
      </c>
      <c r="Q1720" s="50">
        <f>VLOOKUP(S1711,English!$B$8:$Q$77,14,0)</f>
        <v>0</v>
      </c>
      <c r="R1720" s="79">
        <f>VLOOKUP(S1711,English!$B$8:$Q$77,15,0)</f>
        <v>0</v>
      </c>
      <c r="S1720" s="50">
        <f>VLOOKUP(S1711,English!$B$8:$Q$77,16,0)</f>
        <v>0</v>
      </c>
      <c r="V1720" s="68"/>
      <c r="W1720" s="68"/>
      <c r="X1720" s="68"/>
      <c r="Y1720" s="68"/>
    </row>
    <row r="1721" spans="2:25" ht="27.9" customHeight="1">
      <c r="B1721" s="359">
        <v>4</v>
      </c>
      <c r="C1721" s="361" t="s">
        <v>5</v>
      </c>
      <c r="D1721" s="39" t="s">
        <v>63</v>
      </c>
      <c r="E1721" s="80"/>
      <c r="F1721" s="78">
        <f>Maths!D$7</f>
        <v>15</v>
      </c>
      <c r="G1721" s="78">
        <f>Maths!E$7</f>
        <v>15</v>
      </c>
      <c r="H1721" s="78">
        <f>Maths!F$7</f>
        <v>15</v>
      </c>
      <c r="I1721" s="78">
        <f>Maths!G$7</f>
        <v>0</v>
      </c>
      <c r="J1721" s="78">
        <f>Maths!H$7</f>
        <v>15</v>
      </c>
      <c r="K1721" s="78">
        <f>Maths!I$7</f>
        <v>10</v>
      </c>
      <c r="L1721" s="78">
        <f>Maths!J$7</f>
        <v>0</v>
      </c>
      <c r="M1721" s="78">
        <f>Maths!K$7</f>
        <v>70</v>
      </c>
      <c r="N1721" s="78">
        <f>Maths!L$7</f>
        <v>5</v>
      </c>
      <c r="O1721" s="78">
        <f>Maths!M$7</f>
        <v>5</v>
      </c>
      <c r="P1721" s="78">
        <f>Maths!N$7</f>
        <v>20</v>
      </c>
      <c r="Q1721" s="78">
        <f>Maths!O$7</f>
        <v>30</v>
      </c>
      <c r="R1721" s="78">
        <f>Maths!P$7</f>
        <v>100</v>
      </c>
      <c r="S1721" s="78">
        <f>Maths!Q$7</f>
        <v>0</v>
      </c>
      <c r="V1721" s="68"/>
      <c r="W1721" s="68"/>
      <c r="X1721" s="68"/>
      <c r="Y1721" s="68"/>
    </row>
    <row r="1722" spans="2:25" ht="27.9" customHeight="1" thickBot="1">
      <c r="B1722" s="360"/>
      <c r="C1722" s="362"/>
      <c r="D1722" s="40" t="s">
        <v>64</v>
      </c>
      <c r="E1722" s="81"/>
      <c r="F1722" s="50">
        <f>VLOOKUP(S1711,Maths!$B$8:$Q$77,3,0)</f>
        <v>0</v>
      </c>
      <c r="G1722" s="50">
        <f>VLOOKUP(S1711,Maths!$B$8:$Q$77,4,0)</f>
        <v>0</v>
      </c>
      <c r="H1722" s="50">
        <f>VLOOKUP(S1711,Maths!$B$8:$Q$77,5,0)</f>
        <v>0</v>
      </c>
      <c r="I1722" s="50">
        <f>VLOOKUP(S1711,Maths!$B$8:$Q$77,6,0)</f>
        <v>0</v>
      </c>
      <c r="J1722" s="50">
        <f>VLOOKUP(S1711,Maths!$B$8:$Q$77,7,0)</f>
        <v>0</v>
      </c>
      <c r="K1722" s="50">
        <f>VLOOKUP(S1711,Maths!$B$8:$Q$77,8,0)</f>
        <v>0</v>
      </c>
      <c r="L1722" s="50">
        <f>VLOOKUP(S1711,Maths!$B$8:$Q$77,9,0)</f>
        <v>0</v>
      </c>
      <c r="M1722" s="50">
        <f>VLOOKUP(S1711,Maths!$B$8:$Q$77,10,0)</f>
        <v>0</v>
      </c>
      <c r="N1722" s="50">
        <f>VLOOKUP(S1711,Maths!$B$8:$Q$77,11,0)</f>
        <v>0</v>
      </c>
      <c r="O1722" s="50">
        <f>VLOOKUP(S1711,Maths!$B$8:$Q$77,12,0)</f>
        <v>0</v>
      </c>
      <c r="P1722" s="50">
        <f>VLOOKUP(S1711,Maths!$B$8:$Q$77,13,0)</f>
        <v>0</v>
      </c>
      <c r="Q1722" s="50">
        <f>VLOOKUP(S1711,Maths!$B$8:$Q$77,14,0)</f>
        <v>0</v>
      </c>
      <c r="R1722" s="79">
        <f>VLOOKUP(S1711,Maths!$B$8:$Q$77,15,0)</f>
        <v>0</v>
      </c>
      <c r="S1722" s="50">
        <f>VLOOKUP(S1711,Maths!$B$8:$Q$77,16,0)</f>
        <v>0</v>
      </c>
      <c r="V1722" s="68"/>
      <c r="W1722" s="68"/>
      <c r="X1722" s="68"/>
      <c r="Y1722" s="68"/>
    </row>
    <row r="1723" spans="2:25" ht="27.9" customHeight="1">
      <c r="B1723" s="359">
        <v>5</v>
      </c>
      <c r="C1723" s="361" t="s">
        <v>6</v>
      </c>
      <c r="D1723" s="39" t="s">
        <v>63</v>
      </c>
      <c r="E1723" s="80"/>
      <c r="F1723" s="78">
        <f>Sci!D$7</f>
        <v>15</v>
      </c>
      <c r="G1723" s="78">
        <f>Sci!E$7</f>
        <v>15</v>
      </c>
      <c r="H1723" s="78">
        <f>Sci!F$7</f>
        <v>15</v>
      </c>
      <c r="I1723" s="78">
        <f>Sci!G$7</f>
        <v>0</v>
      </c>
      <c r="J1723" s="78">
        <f>Sci!H$7</f>
        <v>15</v>
      </c>
      <c r="K1723" s="78">
        <f>Sci!I$7</f>
        <v>10</v>
      </c>
      <c r="L1723" s="78">
        <f>Sci!J$7</f>
        <v>0</v>
      </c>
      <c r="M1723" s="78">
        <f>Sci!K$7</f>
        <v>70</v>
      </c>
      <c r="N1723" s="78">
        <f>Sci!L$7</f>
        <v>5</v>
      </c>
      <c r="O1723" s="78">
        <f>Sci!M$7</f>
        <v>5</v>
      </c>
      <c r="P1723" s="78">
        <f>Sci!N$7</f>
        <v>20</v>
      </c>
      <c r="Q1723" s="78">
        <f>Sci!O$7</f>
        <v>30</v>
      </c>
      <c r="R1723" s="78">
        <f>Sci!P$7</f>
        <v>100</v>
      </c>
      <c r="S1723" s="78">
        <f>Sci!Q$7</f>
        <v>0</v>
      </c>
      <c r="V1723" s="68"/>
      <c r="W1723" s="68"/>
      <c r="X1723" s="68"/>
      <c r="Y1723" s="68"/>
    </row>
    <row r="1724" spans="2:25" ht="27.9" customHeight="1" thickBot="1">
      <c r="B1724" s="360"/>
      <c r="C1724" s="362"/>
      <c r="D1724" s="40" t="s">
        <v>64</v>
      </c>
      <c r="E1724" s="81"/>
      <c r="F1724" s="50">
        <f>VLOOKUP(S1711,Sci!$B$8:$Q$77,3,0)</f>
        <v>0</v>
      </c>
      <c r="G1724" s="50">
        <f>VLOOKUP(S1711,Sci!$B$8:$Q$77,4,0)</f>
        <v>0</v>
      </c>
      <c r="H1724" s="50">
        <f>VLOOKUP(S1711,Sci!$B$8:$Q$77,5,0)</f>
        <v>0</v>
      </c>
      <c r="I1724" s="50">
        <f>VLOOKUP(S1711,Sci!$B$8:$Q$77,6,0)</f>
        <v>0</v>
      </c>
      <c r="J1724" s="50">
        <f>VLOOKUP(S1711,Sci!$B$8:$Q$77,7,0)</f>
        <v>0</v>
      </c>
      <c r="K1724" s="50">
        <f>VLOOKUP(S1711,Sci!$B$8:$Q$77,8,0)</f>
        <v>0</v>
      </c>
      <c r="L1724" s="50">
        <f>VLOOKUP(S1711,Sci!$B$8:$Q$77,9,0)</f>
        <v>0</v>
      </c>
      <c r="M1724" s="50">
        <f>VLOOKUP(S1711,Sci!$B$8:$Q$77,10,0)</f>
        <v>0</v>
      </c>
      <c r="N1724" s="50">
        <f>VLOOKUP(S1711,Sci!$B$8:$Q$77,11,0)</f>
        <v>0</v>
      </c>
      <c r="O1724" s="50">
        <f>VLOOKUP(S1711,Sci!$B$8:$Q$77,12,0)</f>
        <v>0</v>
      </c>
      <c r="P1724" s="50">
        <f>VLOOKUP(S1711,Sci!$B$8:$Q$77,13,0)</f>
        <v>0</v>
      </c>
      <c r="Q1724" s="50">
        <f>VLOOKUP(S1711,Sci!$B$8:$Q$77,14,0)</f>
        <v>0</v>
      </c>
      <c r="R1724" s="79">
        <f>VLOOKUP(S1711,Sci!$B$8:$Q$77,15,0)</f>
        <v>0</v>
      </c>
      <c r="S1724" s="50">
        <f>VLOOKUP(S1711,Sci!$B$8:$Q$77,16,0)</f>
        <v>0</v>
      </c>
      <c r="V1724" s="68"/>
      <c r="W1724" s="68"/>
      <c r="X1724" s="68"/>
      <c r="Y1724" s="68"/>
    </row>
    <row r="1725" spans="2:25" ht="27.9" customHeight="1">
      <c r="B1725" s="359">
        <v>6</v>
      </c>
      <c r="C1725" s="361" t="s">
        <v>7</v>
      </c>
      <c r="D1725" s="39" t="s">
        <v>63</v>
      </c>
      <c r="E1725" s="80"/>
      <c r="F1725" s="78">
        <f>Sco!D$7</f>
        <v>15</v>
      </c>
      <c r="G1725" s="78">
        <f>Sco!E$7</f>
        <v>15</v>
      </c>
      <c r="H1725" s="78">
        <f>Sco!F$7</f>
        <v>15</v>
      </c>
      <c r="I1725" s="78">
        <f>Sco!G$7</f>
        <v>0</v>
      </c>
      <c r="J1725" s="78">
        <f>Sco!H$7</f>
        <v>15</v>
      </c>
      <c r="K1725" s="78">
        <f>Sco!I$7</f>
        <v>10</v>
      </c>
      <c r="L1725" s="78">
        <f>Sco!J$7</f>
        <v>0</v>
      </c>
      <c r="M1725" s="78">
        <f>Sco!K$7</f>
        <v>70</v>
      </c>
      <c r="N1725" s="78">
        <f>Sco!L$7</f>
        <v>5</v>
      </c>
      <c r="O1725" s="78">
        <f>Sco!M$7</f>
        <v>5</v>
      </c>
      <c r="P1725" s="78">
        <f>Sco!N$7</f>
        <v>20</v>
      </c>
      <c r="Q1725" s="78">
        <f>Sco!O$7</f>
        <v>30</v>
      </c>
      <c r="R1725" s="78">
        <f>Sco!P$7</f>
        <v>100</v>
      </c>
      <c r="S1725" s="78">
        <f>Sco!Q$7</f>
        <v>0</v>
      </c>
      <c r="V1725" s="68"/>
      <c r="W1725" s="68"/>
      <c r="X1725" s="68"/>
      <c r="Y1725" s="68"/>
    </row>
    <row r="1726" spans="2:25" ht="27.9" customHeight="1" thickBot="1">
      <c r="B1726" s="360"/>
      <c r="C1726" s="362"/>
      <c r="D1726" s="40" t="s">
        <v>64</v>
      </c>
      <c r="E1726" s="81"/>
      <c r="F1726" s="50">
        <f>VLOOKUP(S1711,Sco!$B$8:$Q$77,3,0)</f>
        <v>0</v>
      </c>
      <c r="G1726" s="50">
        <f>VLOOKUP(S1711,Sco!$B$8:$Q$77,4,0)</f>
        <v>0</v>
      </c>
      <c r="H1726" s="50">
        <f>VLOOKUP(S1711,Sco!$B$8:$Q$77,5,0)</f>
        <v>0</v>
      </c>
      <c r="I1726" s="50">
        <f>VLOOKUP(S1711,Sco!$B$8:$Q$77,6,0)</f>
        <v>0</v>
      </c>
      <c r="J1726" s="50">
        <f>VLOOKUP(S1711,Sco!$B$8:$Q$77,7,0)</f>
        <v>0</v>
      </c>
      <c r="K1726" s="50">
        <f>VLOOKUP(S1711,Sco!$B$8:$Q$77,8,0)</f>
        <v>0</v>
      </c>
      <c r="L1726" s="50">
        <f>VLOOKUP(S1711,Sco!$B$8:$Q$77,9,0)</f>
        <v>0</v>
      </c>
      <c r="M1726" s="50">
        <f>VLOOKUP(S1711,Sco!$B$8:$Q$77,10,0)</f>
        <v>0</v>
      </c>
      <c r="N1726" s="50">
        <f>VLOOKUP(S1711,Sco!$B$8:$Q$77,11,0)</f>
        <v>0</v>
      </c>
      <c r="O1726" s="50">
        <f>VLOOKUP(S1711,Sco!$B$8:$Q$77,12,0)</f>
        <v>0</v>
      </c>
      <c r="P1726" s="50">
        <f>VLOOKUP(S1711,Sco!$B$8:$Q$77,13,0)</f>
        <v>0</v>
      </c>
      <c r="Q1726" s="50">
        <f>VLOOKUP(S1711,Sco!$B$8:$Q$77,14,0)</f>
        <v>0</v>
      </c>
      <c r="R1726" s="79">
        <f>VLOOKUP(S1711,Sco!$B$8:$Q$77,15,0)</f>
        <v>0</v>
      </c>
      <c r="S1726" s="50">
        <f>VLOOKUP(S1711,Sco!$B$8:$Q$77,16,0)</f>
        <v>0</v>
      </c>
      <c r="V1726" s="68"/>
      <c r="W1726" s="68"/>
      <c r="X1726" s="68"/>
      <c r="Y1726" s="68"/>
    </row>
    <row r="1727" spans="2:25" ht="27.9" customHeight="1">
      <c r="B1727" s="359">
        <v>7</v>
      </c>
      <c r="C1727" s="361" t="s">
        <v>8</v>
      </c>
      <c r="D1727" s="39" t="s">
        <v>63</v>
      </c>
      <c r="E1727" s="80"/>
      <c r="F1727" s="78">
        <f>Kala!D$7</f>
        <v>20</v>
      </c>
      <c r="G1727" s="78">
        <f>Kala!E$7</f>
        <v>40</v>
      </c>
      <c r="H1727" s="78">
        <f>Kala!F$7</f>
        <v>20</v>
      </c>
      <c r="I1727" s="78">
        <f>Kala!G$7</f>
        <v>0</v>
      </c>
      <c r="J1727" s="78">
        <f>Kala!H$7</f>
        <v>0</v>
      </c>
      <c r="K1727" s="78">
        <f>Kala!I$7</f>
        <v>20</v>
      </c>
      <c r="L1727" s="78">
        <f>Kala!J$7</f>
        <v>0</v>
      </c>
      <c r="M1727" s="78">
        <f>Kala!K$7</f>
        <v>100</v>
      </c>
      <c r="N1727" s="363"/>
      <c r="O1727" s="364"/>
      <c r="P1727" s="364"/>
      <c r="Q1727" s="365"/>
      <c r="R1727" s="82">
        <f t="shared" ref="R1727:R1732" si="61">M1727</f>
        <v>100</v>
      </c>
      <c r="S1727" s="83"/>
      <c r="V1727" s="68"/>
      <c r="W1727" s="68"/>
      <c r="X1727" s="68"/>
      <c r="Y1727" s="68"/>
    </row>
    <row r="1728" spans="2:25" ht="27.9" customHeight="1" thickBot="1">
      <c r="B1728" s="360"/>
      <c r="C1728" s="362"/>
      <c r="D1728" s="40" t="s">
        <v>64</v>
      </c>
      <c r="E1728" s="81"/>
      <c r="F1728" s="50">
        <f>VLOOKUP(S1711,Kala!$B$8:$Q$77,3,0)</f>
        <v>0</v>
      </c>
      <c r="G1728" s="50">
        <f>VLOOKUP(S1711,Kala!$B$8:$Q$77,4,0)</f>
        <v>0</v>
      </c>
      <c r="H1728" s="50">
        <f>VLOOKUP(S1711,Kala!$B$8:$Q$77,5,0)</f>
        <v>0</v>
      </c>
      <c r="I1728" s="50">
        <f>VLOOKUP(S1711,Kala!$B$8:$Q$77,6,0)</f>
        <v>0</v>
      </c>
      <c r="J1728" s="50">
        <f>VLOOKUP(S1711,Kala!$B$8:$Q$77,7,0)</f>
        <v>0</v>
      </c>
      <c r="K1728" s="50">
        <f>VLOOKUP(S1711,Kala!$B$8:$Q$77,8,0)</f>
        <v>0</v>
      </c>
      <c r="L1728" s="50">
        <f>VLOOKUP(S1711,Kala!$B$8:$Q$77,9,0)</f>
        <v>0</v>
      </c>
      <c r="M1728" s="50">
        <f>VLOOKUP(S1711,Kala!$B$8:$Q$77,10,0)</f>
        <v>0</v>
      </c>
      <c r="N1728" s="366"/>
      <c r="O1728" s="367"/>
      <c r="P1728" s="367"/>
      <c r="Q1728" s="368"/>
      <c r="R1728" s="84">
        <f t="shared" si="61"/>
        <v>0</v>
      </c>
      <c r="S1728" s="85" t="str">
        <f>IF(R1728&gt;=91,"अ१",IF(R1728&gt;=81,"अ२",IF(R1728&gt;=71,"ब१",IF(R1728&gt;=61,"ब२",IF(R1728&gt;=51,"क१",IF(R1728&gt;=41,"क२",IF(R1728&gt;=33,"ड",IF(R1728&gt;=21,"ई१",IF(R1728&gt;=1,"ई२","")))))))))</f>
        <v/>
      </c>
      <c r="V1728" s="68"/>
      <c r="W1728" s="68"/>
      <c r="X1728" s="68"/>
      <c r="Y1728" s="68"/>
    </row>
    <row r="1729" spans="2:25" ht="27.9" customHeight="1">
      <c r="B1729" s="359">
        <v>8</v>
      </c>
      <c r="C1729" s="361" t="s">
        <v>9</v>
      </c>
      <c r="D1729" s="39" t="s">
        <v>63</v>
      </c>
      <c r="E1729" s="80"/>
      <c r="F1729" s="78">
        <f>Karya!D$7</f>
        <v>20</v>
      </c>
      <c r="G1729" s="78">
        <f>Karya!E$7</f>
        <v>40</v>
      </c>
      <c r="H1729" s="78">
        <f>Karya!F$7</f>
        <v>20</v>
      </c>
      <c r="I1729" s="78">
        <f>Karya!G$7</f>
        <v>0</v>
      </c>
      <c r="J1729" s="78">
        <f>Karya!H$7</f>
        <v>0</v>
      </c>
      <c r="K1729" s="78">
        <f>Karya!I$7</f>
        <v>20</v>
      </c>
      <c r="L1729" s="78">
        <f>Karya!J$7</f>
        <v>0</v>
      </c>
      <c r="M1729" s="78">
        <f>Karya!K$7</f>
        <v>100</v>
      </c>
      <c r="N1729" s="363"/>
      <c r="O1729" s="364"/>
      <c r="P1729" s="364"/>
      <c r="Q1729" s="365"/>
      <c r="R1729" s="82">
        <f t="shared" si="61"/>
        <v>100</v>
      </c>
      <c r="S1729" s="83"/>
      <c r="V1729" s="68"/>
      <c r="W1729" s="68"/>
      <c r="X1729" s="68"/>
      <c r="Y1729" s="68"/>
    </row>
    <row r="1730" spans="2:25" ht="27.9" customHeight="1" thickBot="1">
      <c r="B1730" s="360"/>
      <c r="C1730" s="362"/>
      <c r="D1730" s="40" t="s">
        <v>64</v>
      </c>
      <c r="E1730" s="81"/>
      <c r="F1730" s="50">
        <f>VLOOKUP(S1711,Karya!$B$8:$Q$77,3,0)</f>
        <v>0</v>
      </c>
      <c r="G1730" s="50">
        <f>VLOOKUP(S1711,Karya!$B$8:$Q$77,4,0)</f>
        <v>0</v>
      </c>
      <c r="H1730" s="50">
        <f>VLOOKUP(S1711,Karya!$B$8:$Q$77,5,0)</f>
        <v>0</v>
      </c>
      <c r="I1730" s="50">
        <f>VLOOKUP(S1711,Karya!$B$8:$Q$77,6,0)</f>
        <v>0</v>
      </c>
      <c r="J1730" s="50">
        <f>VLOOKUP(S1711,Karya!$B$8:$Q$77,7,0)</f>
        <v>0</v>
      </c>
      <c r="K1730" s="50">
        <f>VLOOKUP(S1711,Karya!$B$8:$Q$77,8,0)</f>
        <v>0</v>
      </c>
      <c r="L1730" s="50">
        <f>VLOOKUP(S1711,Karya!$B$8:$Q$77,9,0)</f>
        <v>0</v>
      </c>
      <c r="M1730" s="50">
        <f>VLOOKUP(S1711,Karya!$B$8:$Q$77,10,0)</f>
        <v>0</v>
      </c>
      <c r="N1730" s="366"/>
      <c r="O1730" s="367"/>
      <c r="P1730" s="367"/>
      <c r="Q1730" s="368"/>
      <c r="R1730" s="84">
        <f t="shared" si="61"/>
        <v>0</v>
      </c>
      <c r="S1730" s="85" t="str">
        <f>IF(R1730&gt;=91,"अ१",IF(R1730&gt;=81,"अ२",IF(R1730&gt;=71,"ब१",IF(R1730&gt;=61,"ब२",IF(R1730&gt;=51,"क१",IF(R1730&gt;=41,"क२",IF(R1730&gt;=33,"ड",IF(R1730&gt;=21,"ई१",IF(R1730&gt;=1,"ई२","")))))))))</f>
        <v/>
      </c>
      <c r="V1730" s="68"/>
      <c r="W1730" s="68"/>
      <c r="X1730" s="68"/>
      <c r="Y1730" s="68"/>
    </row>
    <row r="1731" spans="2:25" ht="27.9" customHeight="1">
      <c r="B1731" s="359">
        <v>9</v>
      </c>
      <c r="C1731" s="361" t="s">
        <v>10</v>
      </c>
      <c r="D1731" s="39" t="s">
        <v>63</v>
      </c>
      <c r="E1731" s="80"/>
      <c r="F1731" s="78">
        <f>Shashi!D$7</f>
        <v>20</v>
      </c>
      <c r="G1731" s="78">
        <f>Shashi!E$7</f>
        <v>40</v>
      </c>
      <c r="H1731" s="78">
        <f>Shashi!F$7</f>
        <v>20</v>
      </c>
      <c r="I1731" s="78">
        <f>Shashi!G$7</f>
        <v>0</v>
      </c>
      <c r="J1731" s="78">
        <f>Shashi!H$7</f>
        <v>0</v>
      </c>
      <c r="K1731" s="78">
        <f>Shashi!I$7</f>
        <v>20</v>
      </c>
      <c r="L1731" s="78">
        <f>Shashi!J$7</f>
        <v>0</v>
      </c>
      <c r="M1731" s="78">
        <f>Shashi!K$7</f>
        <v>100</v>
      </c>
      <c r="N1731" s="363"/>
      <c r="O1731" s="364"/>
      <c r="P1731" s="364"/>
      <c r="Q1731" s="365"/>
      <c r="R1731" s="82">
        <f t="shared" si="61"/>
        <v>100</v>
      </c>
      <c r="S1731" s="83"/>
      <c r="V1731" s="68"/>
      <c r="W1731" s="68"/>
      <c r="X1731" s="68"/>
      <c r="Y1731" s="68"/>
    </row>
    <row r="1732" spans="2:25" ht="27.9" customHeight="1" thickBot="1">
      <c r="B1732" s="360"/>
      <c r="C1732" s="362"/>
      <c r="D1732" s="40" t="s">
        <v>64</v>
      </c>
      <c r="E1732" s="81"/>
      <c r="F1732" s="50">
        <f>VLOOKUP(S1711,Shashi!$B$8:$Q$77,3,0)</f>
        <v>0</v>
      </c>
      <c r="G1732" s="50">
        <f>VLOOKUP(S1711,Shashi!$B$8:$Q$77,4,0)</f>
        <v>0</v>
      </c>
      <c r="H1732" s="50">
        <f>VLOOKUP(S1711,Shashi!$B$8:$Q$77,5,0)</f>
        <v>0</v>
      </c>
      <c r="I1732" s="50">
        <f>VLOOKUP(S1711,Shashi!$B$8:$Q$77,6,0)</f>
        <v>0</v>
      </c>
      <c r="J1732" s="50">
        <f>VLOOKUP(S1711,Shashi!$B$8:$Q$77,7,0)</f>
        <v>0</v>
      </c>
      <c r="K1732" s="50">
        <f>VLOOKUP(S1711,Shashi!$B$8:$Q$77,8,0)</f>
        <v>0</v>
      </c>
      <c r="L1732" s="50">
        <f>VLOOKUP(S1711,Shashi!$B$8:$Q$77,9,0)</f>
        <v>0</v>
      </c>
      <c r="M1732" s="50">
        <f>VLOOKUP(S1711,Shashi!$B$8:$Q$77,10,0)</f>
        <v>0</v>
      </c>
      <c r="N1732" s="366"/>
      <c r="O1732" s="367"/>
      <c r="P1732" s="367"/>
      <c r="Q1732" s="368"/>
      <c r="R1732" s="84">
        <f t="shared" si="61"/>
        <v>0</v>
      </c>
      <c r="S1732" s="85" t="str">
        <f>IF(R1732&gt;=91,"अ१",IF(R1732&gt;=81,"अ२",IF(R1732&gt;=71,"ब१",IF(R1732&gt;=61,"ब२",IF(R1732&gt;=51,"क१",IF(R1732&gt;=41,"क२",IF(R1732&gt;=33,"ड",IF(R1732&gt;=21,"ई१",IF(R1732&gt;=1,"ई२","")))))))))</f>
        <v/>
      </c>
      <c r="V1732" s="68"/>
      <c r="W1732" s="68"/>
      <c r="X1732" s="68"/>
      <c r="Y1732" s="68"/>
    </row>
    <row r="1733" spans="2:25" ht="27.9" customHeight="1" thickBot="1">
      <c r="B1733" s="369"/>
      <c r="C1733" s="370"/>
      <c r="D1733" s="370"/>
      <c r="E1733" s="370"/>
      <c r="F1733" s="370"/>
      <c r="G1733" s="370"/>
      <c r="H1733" s="370"/>
      <c r="I1733" s="370"/>
      <c r="J1733" s="370"/>
      <c r="K1733" s="370"/>
      <c r="L1733" s="370"/>
      <c r="M1733" s="370"/>
      <c r="N1733" s="370"/>
      <c r="O1733" s="370"/>
      <c r="P1733" s="370"/>
      <c r="Q1733" s="370"/>
      <c r="R1733" s="370"/>
      <c r="S1733" s="371"/>
      <c r="V1733" s="68"/>
      <c r="W1733" s="68"/>
      <c r="X1733" s="68"/>
      <c r="Y1733" s="68"/>
    </row>
    <row r="1734" spans="2:25" ht="27.9" customHeight="1">
      <c r="B1734" s="41"/>
      <c r="C1734" s="42"/>
      <c r="D1734" s="43"/>
      <c r="N1734" s="45"/>
      <c r="O1734" s="45"/>
      <c r="P1734" s="45"/>
      <c r="Q1734" s="45"/>
      <c r="S1734" s="46"/>
      <c r="V1734" s="68"/>
      <c r="W1734" s="68"/>
      <c r="X1734" s="68"/>
      <c r="Y1734" s="68"/>
    </row>
    <row r="1735" spans="2:25" ht="27.9" customHeight="1">
      <c r="B1735" s="372" t="s">
        <v>66</v>
      </c>
      <c r="C1735" s="373"/>
      <c r="D1735" s="373"/>
      <c r="E1735" s="373"/>
      <c r="F1735" s="373"/>
      <c r="G1735" s="374" t="s">
        <v>67</v>
      </c>
      <c r="H1735" s="374"/>
      <c r="I1735" s="374"/>
      <c r="J1735" s="374"/>
      <c r="K1735" s="374"/>
      <c r="L1735" s="374"/>
      <c r="M1735" s="374"/>
      <c r="N1735" s="375" t="s">
        <v>68</v>
      </c>
      <c r="O1735" s="375"/>
      <c r="P1735" s="375"/>
      <c r="Q1735" s="375"/>
      <c r="R1735" s="375"/>
      <c r="S1735" s="376"/>
      <c r="V1735" s="68"/>
      <c r="W1735" s="68"/>
      <c r="X1735" s="68"/>
      <c r="Y1735" s="68"/>
    </row>
    <row r="1736" spans="2:25" ht="27.9" customHeight="1" thickBot="1">
      <c r="B1736" s="377" t="str">
        <f>students!$G$4</f>
        <v xml:space="preserve">श्री. सागर दत्तात्रय शिंदे </v>
      </c>
      <c r="C1736" s="378"/>
      <c r="D1736" s="378"/>
      <c r="E1736" s="378"/>
      <c r="F1736" s="378"/>
      <c r="G1736" s="379"/>
      <c r="H1736" s="379"/>
      <c r="I1736" s="379"/>
      <c r="J1736" s="379"/>
      <c r="K1736" s="379"/>
      <c r="L1736" s="379"/>
      <c r="M1736" s="379"/>
      <c r="N1736" s="380"/>
      <c r="O1736" s="380"/>
      <c r="P1736" s="380"/>
      <c r="Q1736" s="380"/>
      <c r="R1736" s="380"/>
      <c r="S1736" s="381"/>
      <c r="V1736" s="68"/>
      <c r="W1736" s="68"/>
      <c r="X1736" s="68"/>
      <c r="Y1736" s="68"/>
    </row>
    <row r="1737" spans="2:25" ht="26.25" customHeight="1">
      <c r="B1737" s="402" t="s">
        <v>718</v>
      </c>
      <c r="C1737" s="402"/>
      <c r="D1737" s="402"/>
      <c r="E1737" s="402"/>
      <c r="F1737" s="402"/>
      <c r="G1737" s="402"/>
      <c r="H1737" s="402"/>
      <c r="I1737" s="402"/>
      <c r="J1737" s="402"/>
      <c r="K1737" s="402"/>
      <c r="L1737" s="402"/>
      <c r="M1737" s="402"/>
      <c r="N1737" s="402"/>
      <c r="O1737" s="402"/>
      <c r="P1737" s="402"/>
      <c r="Q1737" s="402"/>
      <c r="R1737" s="402"/>
      <c r="S1737" s="402"/>
      <c r="V1737" s="68"/>
      <c r="W1737" s="68"/>
      <c r="X1737" s="68"/>
      <c r="Y1737" s="68"/>
    </row>
    <row r="1738" spans="2:25" ht="24.75" customHeight="1" thickBot="1">
      <c r="B1738" s="403" t="s">
        <v>52</v>
      </c>
      <c r="C1738" s="403"/>
      <c r="D1738" s="403"/>
      <c r="E1738" s="404">
        <f>VLOOKUP(S1739,students!$B$8:$D$77,3,0)</f>
        <v>0</v>
      </c>
      <c r="F1738" s="405"/>
      <c r="G1738" s="405"/>
      <c r="H1738" s="405"/>
      <c r="I1738" s="405"/>
      <c r="J1738" s="405"/>
      <c r="K1738" s="405"/>
      <c r="L1738" s="405"/>
      <c r="M1738" s="405"/>
      <c r="N1738" s="405"/>
      <c r="O1738" s="405"/>
      <c r="P1738" s="406" t="s">
        <v>28</v>
      </c>
      <c r="Q1738" s="406"/>
      <c r="R1738" s="406" t="str">
        <f>students!$M$2</f>
        <v>पहिली</v>
      </c>
      <c r="S1738" s="406"/>
    </row>
    <row r="1739" spans="2:25" ht="19.5" customHeight="1" thickBot="1">
      <c r="B1739" s="407"/>
      <c r="C1739" s="407"/>
      <c r="D1739" s="408"/>
      <c r="E1739" s="408"/>
      <c r="F1739" s="47"/>
      <c r="G1739" s="47"/>
      <c r="H1739" s="409" t="s">
        <v>33</v>
      </c>
      <c r="I1739" s="409"/>
      <c r="J1739" s="409"/>
      <c r="K1739" s="409"/>
      <c r="L1739" s="409"/>
      <c r="M1739" s="405">
        <f>[3]students!Y1738</f>
        <v>0</v>
      </c>
      <c r="N1739" s="405"/>
      <c r="O1739" s="405"/>
      <c r="P1739" s="406" t="s">
        <v>53</v>
      </c>
      <c r="Q1739" s="406"/>
      <c r="R1739" s="406"/>
      <c r="S1739" s="77">
        <v>63</v>
      </c>
    </row>
    <row r="1740" spans="2:25" ht="21" customHeight="1">
      <c r="B1740" s="382" t="s">
        <v>37</v>
      </c>
      <c r="C1740" s="361" t="s">
        <v>54</v>
      </c>
      <c r="D1740" s="361"/>
      <c r="E1740" s="385" t="s">
        <v>55</v>
      </c>
      <c r="F1740" s="386"/>
      <c r="G1740" s="386"/>
      <c r="H1740" s="386"/>
      <c r="I1740" s="386"/>
      <c r="J1740" s="386"/>
      <c r="K1740" s="386"/>
      <c r="L1740" s="386"/>
      <c r="M1740" s="387"/>
      <c r="N1740" s="388" t="s">
        <v>56</v>
      </c>
      <c r="O1740" s="389"/>
      <c r="P1740" s="389"/>
      <c r="Q1740" s="390"/>
      <c r="R1740" s="394" t="s">
        <v>69</v>
      </c>
      <c r="S1740" s="397" t="s">
        <v>57</v>
      </c>
    </row>
    <row r="1741" spans="2:25" s="1" customFormat="1" ht="73.5" customHeight="1">
      <c r="B1741" s="383"/>
      <c r="C1741" s="384"/>
      <c r="D1741" s="384"/>
      <c r="E1741" s="48" t="s">
        <v>58</v>
      </c>
      <c r="F1741" s="48" t="s">
        <v>15</v>
      </c>
      <c r="G1741" s="48" t="s">
        <v>59</v>
      </c>
      <c r="H1741" s="48" t="s">
        <v>17</v>
      </c>
      <c r="I1741" s="48" t="s">
        <v>18</v>
      </c>
      <c r="J1741" s="48" t="s">
        <v>19</v>
      </c>
      <c r="K1741" s="48" t="s">
        <v>20</v>
      </c>
      <c r="L1741" s="48" t="s">
        <v>21</v>
      </c>
      <c r="M1741" s="49"/>
      <c r="N1741" s="391"/>
      <c r="O1741" s="392"/>
      <c r="P1741" s="392"/>
      <c r="Q1741" s="393"/>
      <c r="R1741" s="395"/>
      <c r="S1741" s="398"/>
      <c r="V1741" s="18"/>
      <c r="W1741" s="18"/>
      <c r="X1741" s="18"/>
      <c r="Y1741" s="18"/>
    </row>
    <row r="1742" spans="2:25" ht="27.9" customHeight="1" thickBot="1">
      <c r="B1742" s="5"/>
      <c r="C1742" s="400" t="s">
        <v>60</v>
      </c>
      <c r="D1742" s="401"/>
      <c r="E1742" s="51">
        <v>1</v>
      </c>
      <c r="F1742" s="51">
        <v>2</v>
      </c>
      <c r="G1742" s="51">
        <v>3</v>
      </c>
      <c r="H1742" s="51">
        <v>4</v>
      </c>
      <c r="I1742" s="51">
        <v>5</v>
      </c>
      <c r="J1742" s="51">
        <v>6</v>
      </c>
      <c r="K1742" s="51">
        <v>7</v>
      </c>
      <c r="L1742" s="51">
        <v>8</v>
      </c>
      <c r="M1742" s="50" t="s">
        <v>22</v>
      </c>
      <c r="N1742" s="50" t="s">
        <v>23</v>
      </c>
      <c r="O1742" s="50" t="s">
        <v>61</v>
      </c>
      <c r="P1742" s="50" t="s">
        <v>25</v>
      </c>
      <c r="Q1742" s="50" t="s">
        <v>62</v>
      </c>
      <c r="R1742" s="396"/>
      <c r="S1742" s="399"/>
    </row>
    <row r="1743" spans="2:25" ht="27.9" customHeight="1">
      <c r="B1743" s="359">
        <v>1</v>
      </c>
      <c r="C1743" s="361" t="s">
        <v>2</v>
      </c>
      <c r="D1743" s="39" t="s">
        <v>63</v>
      </c>
      <c r="E1743" s="80"/>
      <c r="F1743" s="78">
        <f>Marathi!D$7</f>
        <v>15</v>
      </c>
      <c r="G1743" s="78">
        <f>Marathi!E$7</f>
        <v>15</v>
      </c>
      <c r="H1743" s="78">
        <f>Marathi!F$7</f>
        <v>15</v>
      </c>
      <c r="I1743" s="78">
        <f>Marathi!G$7</f>
        <v>0</v>
      </c>
      <c r="J1743" s="78">
        <f>Marathi!H$7</f>
        <v>15</v>
      </c>
      <c r="K1743" s="78">
        <f>Marathi!I$7</f>
        <v>10</v>
      </c>
      <c r="L1743" s="78">
        <f>Marathi!J$7</f>
        <v>0</v>
      </c>
      <c r="M1743" s="78">
        <f>Marathi!K$7</f>
        <v>70</v>
      </c>
      <c r="N1743" s="78">
        <f>Marathi!L$7</f>
        <v>5</v>
      </c>
      <c r="O1743" s="78">
        <f>Marathi!M$7</f>
        <v>5</v>
      </c>
      <c r="P1743" s="78">
        <f>Marathi!N$7</f>
        <v>20</v>
      </c>
      <c r="Q1743" s="78">
        <f>Marathi!O$7</f>
        <v>30</v>
      </c>
      <c r="R1743" s="78">
        <f>Marathi!P$7</f>
        <v>100</v>
      </c>
      <c r="S1743" s="78">
        <f>Marathi!Q$7</f>
        <v>0</v>
      </c>
    </row>
    <row r="1744" spans="2:25" ht="27.9" customHeight="1" thickBot="1">
      <c r="B1744" s="360"/>
      <c r="C1744" s="362"/>
      <c r="D1744" s="40" t="s">
        <v>64</v>
      </c>
      <c r="E1744" s="81"/>
      <c r="F1744" s="50">
        <f>VLOOKUP(S1739,Marathi!$B$8:$Q$77,3,0)</f>
        <v>0</v>
      </c>
      <c r="G1744" s="50">
        <f>VLOOKUP(S1739,Marathi!$B$8:$Q$77,4,0)</f>
        <v>0</v>
      </c>
      <c r="H1744" s="50">
        <f>VLOOKUP(S1739,Marathi!$B$8:$Q$77,5,0)</f>
        <v>0</v>
      </c>
      <c r="I1744" s="50">
        <f>VLOOKUP(S1739,Marathi!$B$8:$Q$77,6,0)</f>
        <v>0</v>
      </c>
      <c r="J1744" s="50">
        <f>VLOOKUP(S1739,Marathi!$B$8:$Q$77,7,0)</f>
        <v>0</v>
      </c>
      <c r="K1744" s="50">
        <f>VLOOKUP(S1739,Marathi!$B$8:$Q$77,8,0)</f>
        <v>0</v>
      </c>
      <c r="L1744" s="50">
        <f>VLOOKUP(S1739,Marathi!$B$8:$Q$77,9,0)</f>
        <v>0</v>
      </c>
      <c r="M1744" s="50">
        <f>VLOOKUP(S1739,Marathi!$B$8:$Q$77,10,0)</f>
        <v>0</v>
      </c>
      <c r="N1744" s="50">
        <f>VLOOKUP(S1739,Marathi!$B$8:$Q$77,11,0)</f>
        <v>0</v>
      </c>
      <c r="O1744" s="50">
        <f>VLOOKUP(S1739,Marathi!$B$8:$Q$77,12,0)</f>
        <v>0</v>
      </c>
      <c r="P1744" s="50">
        <f>VLOOKUP(S1739,Marathi!$B$8:$Q$77,13,0)</f>
        <v>0</v>
      </c>
      <c r="Q1744" s="50">
        <f>VLOOKUP(S1739,Marathi!$B$8:$Q$77,14,0)</f>
        <v>0</v>
      </c>
      <c r="R1744" s="79">
        <f>VLOOKUP(S1739,Marathi!$B$8:$Q$77,15,0)</f>
        <v>0</v>
      </c>
      <c r="S1744" s="79">
        <f>VLOOKUP(S1739,Marathi!$B$8:$Q$77,16,0)</f>
        <v>0</v>
      </c>
      <c r="V1744" s="68"/>
      <c r="W1744" s="68"/>
      <c r="X1744" s="68"/>
      <c r="Y1744" s="68"/>
    </row>
    <row r="1745" spans="2:25" ht="27.9" customHeight="1">
      <c r="B1745" s="359">
        <v>2</v>
      </c>
      <c r="C1745" s="361" t="s">
        <v>3</v>
      </c>
      <c r="D1745" s="39" t="s">
        <v>63</v>
      </c>
      <c r="E1745" s="80"/>
      <c r="F1745" s="78">
        <f>Hindi!D$7</f>
        <v>15</v>
      </c>
      <c r="G1745" s="78">
        <f>Hindi!E$7</f>
        <v>15</v>
      </c>
      <c r="H1745" s="78">
        <f>Hindi!F$7</f>
        <v>15</v>
      </c>
      <c r="I1745" s="78">
        <f>Hindi!G$7</f>
        <v>0</v>
      </c>
      <c r="J1745" s="78">
        <f>Hindi!H$7</f>
        <v>15</v>
      </c>
      <c r="K1745" s="78">
        <f>Hindi!I$7</f>
        <v>10</v>
      </c>
      <c r="L1745" s="78">
        <f>Hindi!J$7</f>
        <v>0</v>
      </c>
      <c r="M1745" s="78">
        <f>Hindi!K$7</f>
        <v>70</v>
      </c>
      <c r="N1745" s="78">
        <f>Hindi!L$7</f>
        <v>5</v>
      </c>
      <c r="O1745" s="78">
        <f>Hindi!M$7</f>
        <v>5</v>
      </c>
      <c r="P1745" s="78">
        <f>Hindi!N$7</f>
        <v>20</v>
      </c>
      <c r="Q1745" s="78">
        <f>Hindi!O$7</f>
        <v>30</v>
      </c>
      <c r="R1745" s="78">
        <f>Hindi!P$7</f>
        <v>100</v>
      </c>
      <c r="S1745" s="78">
        <f>Hindi!Q$7</f>
        <v>0</v>
      </c>
      <c r="V1745" s="68"/>
      <c r="W1745" s="68"/>
      <c r="X1745" s="68"/>
      <c r="Y1745" s="68"/>
    </row>
    <row r="1746" spans="2:25" ht="27.9" customHeight="1" thickBot="1">
      <c r="B1746" s="360"/>
      <c r="C1746" s="362"/>
      <c r="D1746" s="40" t="s">
        <v>64</v>
      </c>
      <c r="E1746" s="81"/>
      <c r="F1746" s="50">
        <f>VLOOKUP(S1739,Hindi!$B$8:$Q$77,3,0)</f>
        <v>0</v>
      </c>
      <c r="G1746" s="50">
        <f>VLOOKUP(S1739,Hindi!$B$8:$Q$77,4,0)</f>
        <v>0</v>
      </c>
      <c r="H1746" s="50">
        <f>VLOOKUP(S1739,Hindi!$B$8:$Q$77,5,0)</f>
        <v>0</v>
      </c>
      <c r="I1746" s="50">
        <f>VLOOKUP(S1739,Hindi!$B$8:$Q$77,6,0)</f>
        <v>0</v>
      </c>
      <c r="J1746" s="50">
        <f>VLOOKUP(S1739,Hindi!$B$8:$Q$77,7,0)</f>
        <v>0</v>
      </c>
      <c r="K1746" s="50">
        <f>VLOOKUP(S1739,Hindi!$B$8:$Q$77,8,0)</f>
        <v>0</v>
      </c>
      <c r="L1746" s="50">
        <f>VLOOKUP(S1739,Hindi!$B$8:$Q$77,9,0)</f>
        <v>0</v>
      </c>
      <c r="M1746" s="50">
        <f>VLOOKUP(S1739,Hindi!$B$8:$Q$77,10,0)</f>
        <v>0</v>
      </c>
      <c r="N1746" s="50">
        <f>VLOOKUP(S1739,Hindi!$B$8:$Q$77,11,0)</f>
        <v>0</v>
      </c>
      <c r="O1746" s="50">
        <f>VLOOKUP(S1739,Hindi!$B$8:$Q$77,12,0)</f>
        <v>0</v>
      </c>
      <c r="P1746" s="50">
        <f>VLOOKUP(S1739,Hindi!$B$8:$Q$77,13,0)</f>
        <v>0</v>
      </c>
      <c r="Q1746" s="50">
        <f>VLOOKUP(S1739,Hindi!$B$8:$Q$77,14,0)</f>
        <v>0</v>
      </c>
      <c r="R1746" s="79">
        <f>VLOOKUP(S1739,Hindi!$B$8:$Q$77,15,0)</f>
        <v>0</v>
      </c>
      <c r="S1746" s="50">
        <f>VLOOKUP(S1739,Hindi!$B$8:$Q$77,16,0)</f>
        <v>0</v>
      </c>
      <c r="V1746" s="68"/>
      <c r="W1746" s="68"/>
      <c r="X1746" s="68"/>
      <c r="Y1746" s="68"/>
    </row>
    <row r="1747" spans="2:25" ht="27.9" customHeight="1">
      <c r="B1747" s="359">
        <v>3</v>
      </c>
      <c r="C1747" s="361" t="s">
        <v>4</v>
      </c>
      <c r="D1747" s="39" t="s">
        <v>63</v>
      </c>
      <c r="E1747" s="80"/>
      <c r="F1747" s="78">
        <f>English!D$7</f>
        <v>15</v>
      </c>
      <c r="G1747" s="78">
        <f>English!E$7</f>
        <v>15</v>
      </c>
      <c r="H1747" s="78">
        <f>English!F$7</f>
        <v>15</v>
      </c>
      <c r="I1747" s="78">
        <f>English!G$7</f>
        <v>0</v>
      </c>
      <c r="J1747" s="78">
        <f>English!H$7</f>
        <v>15</v>
      </c>
      <c r="K1747" s="78">
        <f>English!I$7</f>
        <v>10</v>
      </c>
      <c r="L1747" s="78">
        <f>English!J$7</f>
        <v>0</v>
      </c>
      <c r="M1747" s="78">
        <f>English!K$7</f>
        <v>70</v>
      </c>
      <c r="N1747" s="78">
        <f>English!L$7</f>
        <v>5</v>
      </c>
      <c r="O1747" s="78">
        <f>English!M$7</f>
        <v>5</v>
      </c>
      <c r="P1747" s="78">
        <f>English!N$7</f>
        <v>20</v>
      </c>
      <c r="Q1747" s="78">
        <f>English!O$7</f>
        <v>30</v>
      </c>
      <c r="R1747" s="78">
        <f>English!P$7</f>
        <v>100</v>
      </c>
      <c r="S1747" s="78">
        <f>English!Q$7</f>
        <v>0</v>
      </c>
      <c r="V1747" s="68"/>
      <c r="W1747" s="68"/>
      <c r="X1747" s="68"/>
      <c r="Y1747" s="68"/>
    </row>
    <row r="1748" spans="2:25" ht="27.9" customHeight="1" thickBot="1">
      <c r="B1748" s="360"/>
      <c r="C1748" s="362"/>
      <c r="D1748" s="40" t="s">
        <v>64</v>
      </c>
      <c r="E1748" s="81"/>
      <c r="F1748" s="50">
        <f>VLOOKUP(S1739,English!$B$8:$Q$77,3,0)</f>
        <v>0</v>
      </c>
      <c r="G1748" s="50">
        <f>VLOOKUP(S1739,English!$B$8:$Q$77,4,0)</f>
        <v>0</v>
      </c>
      <c r="H1748" s="50">
        <f>VLOOKUP(S1739,English!$B$8:$Q$77,5,0)</f>
        <v>0</v>
      </c>
      <c r="I1748" s="50">
        <f>VLOOKUP(S1739,English!$B$8:$Q$77,6,0)</f>
        <v>0</v>
      </c>
      <c r="J1748" s="50">
        <f>VLOOKUP(S1739,English!$B$8:$Q$77,7,0)</f>
        <v>0</v>
      </c>
      <c r="K1748" s="50">
        <f>VLOOKUP(S1739,English!$B$8:$Q$77,8,0)</f>
        <v>0</v>
      </c>
      <c r="L1748" s="50">
        <f>VLOOKUP(S1739,English!$B$8:$Q$77,9,0)</f>
        <v>0</v>
      </c>
      <c r="M1748" s="50">
        <f>VLOOKUP(S1739,English!$B$8:$Q$77,10,0)</f>
        <v>0</v>
      </c>
      <c r="N1748" s="50">
        <f>VLOOKUP(S1739,English!$B$8:$Q$77,11,0)</f>
        <v>0</v>
      </c>
      <c r="O1748" s="50">
        <f>VLOOKUP(S1739,English!$B$8:$Q$77,12,0)</f>
        <v>0</v>
      </c>
      <c r="P1748" s="50">
        <f>VLOOKUP(S1739,English!$B$8:$Q$77,13,0)</f>
        <v>0</v>
      </c>
      <c r="Q1748" s="50">
        <f>VLOOKUP(S1739,English!$B$8:$Q$77,14,0)</f>
        <v>0</v>
      </c>
      <c r="R1748" s="79">
        <f>VLOOKUP(S1739,English!$B$8:$Q$77,15,0)</f>
        <v>0</v>
      </c>
      <c r="S1748" s="50">
        <f>VLOOKUP(S1739,English!$B$8:$Q$77,16,0)</f>
        <v>0</v>
      </c>
      <c r="V1748" s="68"/>
      <c r="W1748" s="68"/>
      <c r="X1748" s="68"/>
      <c r="Y1748" s="68"/>
    </row>
    <row r="1749" spans="2:25" ht="27.9" customHeight="1">
      <c r="B1749" s="359">
        <v>4</v>
      </c>
      <c r="C1749" s="361" t="s">
        <v>5</v>
      </c>
      <c r="D1749" s="39" t="s">
        <v>63</v>
      </c>
      <c r="E1749" s="80"/>
      <c r="F1749" s="78">
        <f>Maths!D$7</f>
        <v>15</v>
      </c>
      <c r="G1749" s="78">
        <f>Maths!E$7</f>
        <v>15</v>
      </c>
      <c r="H1749" s="78">
        <f>Maths!F$7</f>
        <v>15</v>
      </c>
      <c r="I1749" s="78">
        <f>Maths!G$7</f>
        <v>0</v>
      </c>
      <c r="J1749" s="78">
        <f>Maths!H$7</f>
        <v>15</v>
      </c>
      <c r="K1749" s="78">
        <f>Maths!I$7</f>
        <v>10</v>
      </c>
      <c r="L1749" s="78">
        <f>Maths!J$7</f>
        <v>0</v>
      </c>
      <c r="M1749" s="78">
        <f>Maths!K$7</f>
        <v>70</v>
      </c>
      <c r="N1749" s="78">
        <f>Maths!L$7</f>
        <v>5</v>
      </c>
      <c r="O1749" s="78">
        <f>Maths!M$7</f>
        <v>5</v>
      </c>
      <c r="P1749" s="78">
        <f>Maths!N$7</f>
        <v>20</v>
      </c>
      <c r="Q1749" s="78">
        <f>Maths!O$7</f>
        <v>30</v>
      </c>
      <c r="R1749" s="78">
        <f>Maths!P$7</f>
        <v>100</v>
      </c>
      <c r="S1749" s="78">
        <f>Maths!Q$7</f>
        <v>0</v>
      </c>
      <c r="V1749" s="68"/>
      <c r="W1749" s="68"/>
      <c r="X1749" s="68"/>
      <c r="Y1749" s="68"/>
    </row>
    <row r="1750" spans="2:25" ht="27.9" customHeight="1" thickBot="1">
      <c r="B1750" s="360"/>
      <c r="C1750" s="362"/>
      <c r="D1750" s="40" t="s">
        <v>64</v>
      </c>
      <c r="E1750" s="81"/>
      <c r="F1750" s="50">
        <f>VLOOKUP(S1739,Maths!$B$8:$Q$77,3,0)</f>
        <v>0</v>
      </c>
      <c r="G1750" s="50">
        <f>VLOOKUP(S1739,Maths!$B$8:$Q$77,4,0)</f>
        <v>0</v>
      </c>
      <c r="H1750" s="50">
        <f>VLOOKUP(S1739,Maths!$B$8:$Q$77,5,0)</f>
        <v>0</v>
      </c>
      <c r="I1750" s="50">
        <f>VLOOKUP(S1739,Maths!$B$8:$Q$77,6,0)</f>
        <v>0</v>
      </c>
      <c r="J1750" s="50">
        <f>VLOOKUP(S1739,Maths!$B$8:$Q$77,7,0)</f>
        <v>0</v>
      </c>
      <c r="K1750" s="50">
        <f>VLOOKUP(S1739,Maths!$B$8:$Q$77,8,0)</f>
        <v>0</v>
      </c>
      <c r="L1750" s="50">
        <f>VLOOKUP(S1739,Maths!$B$8:$Q$77,9,0)</f>
        <v>0</v>
      </c>
      <c r="M1750" s="50">
        <f>VLOOKUP(S1739,Maths!$B$8:$Q$77,10,0)</f>
        <v>0</v>
      </c>
      <c r="N1750" s="50">
        <f>VLOOKUP(S1739,Maths!$B$8:$Q$77,11,0)</f>
        <v>0</v>
      </c>
      <c r="O1750" s="50">
        <f>VLOOKUP(S1739,Maths!$B$8:$Q$77,12,0)</f>
        <v>0</v>
      </c>
      <c r="P1750" s="50">
        <f>VLOOKUP(S1739,Maths!$B$8:$Q$77,13,0)</f>
        <v>0</v>
      </c>
      <c r="Q1750" s="50">
        <f>VLOOKUP(S1739,Maths!$B$8:$Q$77,14,0)</f>
        <v>0</v>
      </c>
      <c r="R1750" s="79">
        <f>VLOOKUP(S1739,Maths!$B$8:$Q$77,15,0)</f>
        <v>0</v>
      </c>
      <c r="S1750" s="50">
        <f>VLOOKUP(S1739,Maths!$B$8:$Q$77,16,0)</f>
        <v>0</v>
      </c>
      <c r="V1750" s="68"/>
      <c r="W1750" s="68"/>
      <c r="X1750" s="68"/>
      <c r="Y1750" s="68"/>
    </row>
    <row r="1751" spans="2:25" ht="27.9" customHeight="1">
      <c r="B1751" s="359">
        <v>5</v>
      </c>
      <c r="C1751" s="361" t="s">
        <v>6</v>
      </c>
      <c r="D1751" s="39" t="s">
        <v>63</v>
      </c>
      <c r="E1751" s="80"/>
      <c r="F1751" s="78">
        <f>Sci!D$7</f>
        <v>15</v>
      </c>
      <c r="G1751" s="78">
        <f>Sci!E$7</f>
        <v>15</v>
      </c>
      <c r="H1751" s="78">
        <f>Sci!F$7</f>
        <v>15</v>
      </c>
      <c r="I1751" s="78">
        <f>Sci!G$7</f>
        <v>0</v>
      </c>
      <c r="J1751" s="78">
        <f>Sci!H$7</f>
        <v>15</v>
      </c>
      <c r="K1751" s="78">
        <f>Sci!I$7</f>
        <v>10</v>
      </c>
      <c r="L1751" s="78">
        <f>Sci!J$7</f>
        <v>0</v>
      </c>
      <c r="M1751" s="78">
        <f>Sci!K$7</f>
        <v>70</v>
      </c>
      <c r="N1751" s="78">
        <f>Sci!L$7</f>
        <v>5</v>
      </c>
      <c r="O1751" s="78">
        <f>Sci!M$7</f>
        <v>5</v>
      </c>
      <c r="P1751" s="78">
        <f>Sci!N$7</f>
        <v>20</v>
      </c>
      <c r="Q1751" s="78">
        <f>Sci!O$7</f>
        <v>30</v>
      </c>
      <c r="R1751" s="78">
        <f>Sci!P$7</f>
        <v>100</v>
      </c>
      <c r="S1751" s="78">
        <f>Sci!Q$7</f>
        <v>0</v>
      </c>
      <c r="V1751" s="68"/>
      <c r="W1751" s="68"/>
      <c r="X1751" s="68"/>
      <c r="Y1751" s="68"/>
    </row>
    <row r="1752" spans="2:25" ht="27.9" customHeight="1" thickBot="1">
      <c r="B1752" s="360"/>
      <c r="C1752" s="362"/>
      <c r="D1752" s="40" t="s">
        <v>64</v>
      </c>
      <c r="E1752" s="81"/>
      <c r="F1752" s="50">
        <f>VLOOKUP(S1739,Sci!$B$8:$Q$77,3,0)</f>
        <v>0</v>
      </c>
      <c r="G1752" s="50">
        <f>VLOOKUP(S1739,Sci!$B$8:$Q$77,4,0)</f>
        <v>0</v>
      </c>
      <c r="H1752" s="50">
        <f>VLOOKUP(S1739,Sci!$B$8:$Q$77,5,0)</f>
        <v>0</v>
      </c>
      <c r="I1752" s="50">
        <f>VLOOKUP(S1739,Sci!$B$8:$Q$77,6,0)</f>
        <v>0</v>
      </c>
      <c r="J1752" s="50">
        <f>VLOOKUP(S1739,Sci!$B$8:$Q$77,7,0)</f>
        <v>0</v>
      </c>
      <c r="K1752" s="50">
        <f>VLOOKUP(S1739,Sci!$B$8:$Q$77,8,0)</f>
        <v>0</v>
      </c>
      <c r="L1752" s="50">
        <f>VLOOKUP(S1739,Sci!$B$8:$Q$77,9,0)</f>
        <v>0</v>
      </c>
      <c r="M1752" s="50">
        <f>VLOOKUP(S1739,Sci!$B$8:$Q$77,10,0)</f>
        <v>0</v>
      </c>
      <c r="N1752" s="50">
        <f>VLOOKUP(S1739,Sci!$B$8:$Q$77,11,0)</f>
        <v>0</v>
      </c>
      <c r="O1752" s="50">
        <f>VLOOKUP(S1739,Sci!$B$8:$Q$77,12,0)</f>
        <v>0</v>
      </c>
      <c r="P1752" s="50">
        <f>VLOOKUP(S1739,Sci!$B$8:$Q$77,13,0)</f>
        <v>0</v>
      </c>
      <c r="Q1752" s="50">
        <f>VLOOKUP(S1739,Sci!$B$8:$Q$77,14,0)</f>
        <v>0</v>
      </c>
      <c r="R1752" s="79">
        <f>VLOOKUP(S1739,Sci!$B$8:$Q$77,15,0)</f>
        <v>0</v>
      </c>
      <c r="S1752" s="50">
        <f>VLOOKUP(S1739,Sci!$B$8:$Q$77,16,0)</f>
        <v>0</v>
      </c>
      <c r="V1752" s="68"/>
      <c r="W1752" s="68"/>
      <c r="X1752" s="68"/>
      <c r="Y1752" s="68"/>
    </row>
    <row r="1753" spans="2:25" ht="27.9" customHeight="1">
      <c r="B1753" s="359">
        <v>6</v>
      </c>
      <c r="C1753" s="361" t="s">
        <v>7</v>
      </c>
      <c r="D1753" s="39" t="s">
        <v>63</v>
      </c>
      <c r="E1753" s="80"/>
      <c r="F1753" s="78">
        <f>Sco!D$7</f>
        <v>15</v>
      </c>
      <c r="G1753" s="78">
        <f>Sco!E$7</f>
        <v>15</v>
      </c>
      <c r="H1753" s="78">
        <f>Sco!F$7</f>
        <v>15</v>
      </c>
      <c r="I1753" s="78">
        <f>Sco!G$7</f>
        <v>0</v>
      </c>
      <c r="J1753" s="78">
        <f>Sco!H$7</f>
        <v>15</v>
      </c>
      <c r="K1753" s="78">
        <f>Sco!I$7</f>
        <v>10</v>
      </c>
      <c r="L1753" s="78">
        <f>Sco!J$7</f>
        <v>0</v>
      </c>
      <c r="M1753" s="78">
        <f>Sco!K$7</f>
        <v>70</v>
      </c>
      <c r="N1753" s="78">
        <f>Sco!L$7</f>
        <v>5</v>
      </c>
      <c r="O1753" s="78">
        <f>Sco!M$7</f>
        <v>5</v>
      </c>
      <c r="P1753" s="78">
        <f>Sco!N$7</f>
        <v>20</v>
      </c>
      <c r="Q1753" s="78">
        <f>Sco!O$7</f>
        <v>30</v>
      </c>
      <c r="R1753" s="78">
        <f>Sco!P$7</f>
        <v>100</v>
      </c>
      <c r="S1753" s="78">
        <f>Sco!Q$7</f>
        <v>0</v>
      </c>
      <c r="V1753" s="68"/>
      <c r="W1753" s="68"/>
      <c r="X1753" s="68"/>
      <c r="Y1753" s="68"/>
    </row>
    <row r="1754" spans="2:25" ht="27.9" customHeight="1" thickBot="1">
      <c r="B1754" s="360"/>
      <c r="C1754" s="362"/>
      <c r="D1754" s="40" t="s">
        <v>64</v>
      </c>
      <c r="E1754" s="81"/>
      <c r="F1754" s="50">
        <f>VLOOKUP(S1739,Sco!$B$8:$Q$77,3,0)</f>
        <v>0</v>
      </c>
      <c r="G1754" s="50">
        <f>VLOOKUP(S1739,Sco!$B$8:$Q$77,4,0)</f>
        <v>0</v>
      </c>
      <c r="H1754" s="50">
        <f>VLOOKUP(S1739,Sco!$B$8:$Q$77,5,0)</f>
        <v>0</v>
      </c>
      <c r="I1754" s="50">
        <f>VLOOKUP(S1739,Sco!$B$8:$Q$77,6,0)</f>
        <v>0</v>
      </c>
      <c r="J1754" s="50">
        <f>VLOOKUP(S1739,Sco!$B$8:$Q$77,7,0)</f>
        <v>0</v>
      </c>
      <c r="K1754" s="50">
        <f>VLOOKUP(S1739,Sco!$B$8:$Q$77,8,0)</f>
        <v>0</v>
      </c>
      <c r="L1754" s="50">
        <f>VLOOKUP(S1739,Sco!$B$8:$Q$77,9,0)</f>
        <v>0</v>
      </c>
      <c r="M1754" s="50">
        <f>VLOOKUP(S1739,Sco!$B$8:$Q$77,10,0)</f>
        <v>0</v>
      </c>
      <c r="N1754" s="50">
        <f>VLOOKUP(S1739,Sco!$B$8:$Q$77,11,0)</f>
        <v>0</v>
      </c>
      <c r="O1754" s="50">
        <f>VLOOKUP(S1739,Sco!$B$8:$Q$77,12,0)</f>
        <v>0</v>
      </c>
      <c r="P1754" s="50">
        <f>VLOOKUP(S1739,Sco!$B$8:$Q$77,13,0)</f>
        <v>0</v>
      </c>
      <c r="Q1754" s="50">
        <f>VLOOKUP(S1739,Sco!$B$8:$Q$77,14,0)</f>
        <v>0</v>
      </c>
      <c r="R1754" s="79">
        <f>VLOOKUP(S1739,Sco!$B$8:$Q$77,15,0)</f>
        <v>0</v>
      </c>
      <c r="S1754" s="50">
        <f>VLOOKUP(S1739,Sco!$B$8:$Q$77,16,0)</f>
        <v>0</v>
      </c>
      <c r="V1754" s="68"/>
      <c r="W1754" s="68"/>
      <c r="X1754" s="68"/>
      <c r="Y1754" s="68"/>
    </row>
    <row r="1755" spans="2:25" ht="27.9" customHeight="1">
      <c r="B1755" s="359">
        <v>7</v>
      </c>
      <c r="C1755" s="361" t="s">
        <v>8</v>
      </c>
      <c r="D1755" s="39" t="s">
        <v>63</v>
      </c>
      <c r="E1755" s="80"/>
      <c r="F1755" s="78">
        <f>Kala!D$7</f>
        <v>20</v>
      </c>
      <c r="G1755" s="78">
        <f>Kala!E$7</f>
        <v>40</v>
      </c>
      <c r="H1755" s="78">
        <f>Kala!F$7</f>
        <v>20</v>
      </c>
      <c r="I1755" s="78">
        <f>Kala!G$7</f>
        <v>0</v>
      </c>
      <c r="J1755" s="78">
        <f>Kala!H$7</f>
        <v>0</v>
      </c>
      <c r="K1755" s="78">
        <f>Kala!I$7</f>
        <v>20</v>
      </c>
      <c r="L1755" s="78">
        <f>Kala!J$7</f>
        <v>0</v>
      </c>
      <c r="M1755" s="78">
        <f>Kala!K$7</f>
        <v>100</v>
      </c>
      <c r="N1755" s="363"/>
      <c r="O1755" s="364"/>
      <c r="P1755" s="364"/>
      <c r="Q1755" s="365"/>
      <c r="R1755" s="82">
        <f t="shared" ref="R1755:R1760" si="62">M1755</f>
        <v>100</v>
      </c>
      <c r="S1755" s="83"/>
      <c r="V1755" s="68"/>
      <c r="W1755" s="68"/>
      <c r="X1755" s="68"/>
      <c r="Y1755" s="68"/>
    </row>
    <row r="1756" spans="2:25" ht="27.9" customHeight="1" thickBot="1">
      <c r="B1756" s="360"/>
      <c r="C1756" s="362"/>
      <c r="D1756" s="40" t="s">
        <v>64</v>
      </c>
      <c r="E1756" s="81"/>
      <c r="F1756" s="50">
        <f>VLOOKUP(S1739,Kala!$B$8:$Q$77,3,0)</f>
        <v>0</v>
      </c>
      <c r="G1756" s="50">
        <f>VLOOKUP(S1739,Kala!$B$8:$Q$77,4,0)</f>
        <v>0</v>
      </c>
      <c r="H1756" s="50">
        <f>VLOOKUP(S1739,Kala!$B$8:$Q$77,5,0)</f>
        <v>0</v>
      </c>
      <c r="I1756" s="50">
        <f>VLOOKUP(S1739,Kala!$B$8:$Q$77,6,0)</f>
        <v>0</v>
      </c>
      <c r="J1756" s="50">
        <f>VLOOKUP(S1739,Kala!$B$8:$Q$77,7,0)</f>
        <v>0</v>
      </c>
      <c r="K1756" s="50">
        <f>VLOOKUP(S1739,Kala!$B$8:$Q$77,8,0)</f>
        <v>0</v>
      </c>
      <c r="L1756" s="50">
        <f>VLOOKUP(S1739,Kala!$B$8:$Q$77,9,0)</f>
        <v>0</v>
      </c>
      <c r="M1756" s="50">
        <f>VLOOKUP(S1739,Kala!$B$8:$Q$77,10,0)</f>
        <v>0</v>
      </c>
      <c r="N1756" s="366"/>
      <c r="O1756" s="367"/>
      <c r="P1756" s="367"/>
      <c r="Q1756" s="368"/>
      <c r="R1756" s="84">
        <f t="shared" si="62"/>
        <v>0</v>
      </c>
      <c r="S1756" s="85" t="str">
        <f>IF(R1756&gt;=91,"अ१",IF(R1756&gt;=81,"अ२",IF(R1756&gt;=71,"ब१",IF(R1756&gt;=61,"ब२",IF(R1756&gt;=51,"क१",IF(R1756&gt;=41,"क२",IF(R1756&gt;=33,"ड",IF(R1756&gt;=21,"ई१",IF(R1756&gt;=1,"ई२","")))))))))</f>
        <v/>
      </c>
      <c r="V1756" s="68"/>
      <c r="W1756" s="68"/>
      <c r="X1756" s="68"/>
      <c r="Y1756" s="68"/>
    </row>
    <row r="1757" spans="2:25" ht="27.9" customHeight="1">
      <c r="B1757" s="359">
        <v>8</v>
      </c>
      <c r="C1757" s="361" t="s">
        <v>9</v>
      </c>
      <c r="D1757" s="39" t="s">
        <v>63</v>
      </c>
      <c r="E1757" s="80"/>
      <c r="F1757" s="78">
        <f>Karya!D$7</f>
        <v>20</v>
      </c>
      <c r="G1757" s="78">
        <f>Karya!E$7</f>
        <v>40</v>
      </c>
      <c r="H1757" s="78">
        <f>Karya!F$7</f>
        <v>20</v>
      </c>
      <c r="I1757" s="78">
        <f>Karya!G$7</f>
        <v>0</v>
      </c>
      <c r="J1757" s="78">
        <f>Karya!H$7</f>
        <v>0</v>
      </c>
      <c r="K1757" s="78">
        <f>Karya!I$7</f>
        <v>20</v>
      </c>
      <c r="L1757" s="78">
        <f>Karya!J$7</f>
        <v>0</v>
      </c>
      <c r="M1757" s="78">
        <f>Karya!K$7</f>
        <v>100</v>
      </c>
      <c r="N1757" s="363"/>
      <c r="O1757" s="364"/>
      <c r="P1757" s="364"/>
      <c r="Q1757" s="365"/>
      <c r="R1757" s="82">
        <f t="shared" si="62"/>
        <v>100</v>
      </c>
      <c r="S1757" s="83"/>
      <c r="V1757" s="68"/>
      <c r="W1757" s="68"/>
      <c r="X1757" s="68"/>
      <c r="Y1757" s="68"/>
    </row>
    <row r="1758" spans="2:25" ht="27.9" customHeight="1" thickBot="1">
      <c r="B1758" s="360"/>
      <c r="C1758" s="362"/>
      <c r="D1758" s="40" t="s">
        <v>64</v>
      </c>
      <c r="E1758" s="81"/>
      <c r="F1758" s="50">
        <f>VLOOKUP(S1739,Karya!$B$8:$Q$77,3,0)</f>
        <v>0</v>
      </c>
      <c r="G1758" s="50">
        <f>VLOOKUP(S1739,Karya!$B$8:$Q$77,4,0)</f>
        <v>0</v>
      </c>
      <c r="H1758" s="50">
        <f>VLOOKUP(S1739,Karya!$B$8:$Q$77,5,0)</f>
        <v>0</v>
      </c>
      <c r="I1758" s="50">
        <f>VLOOKUP(S1739,Karya!$B$8:$Q$77,6,0)</f>
        <v>0</v>
      </c>
      <c r="J1758" s="50">
        <f>VLOOKUP(S1739,Karya!$B$8:$Q$77,7,0)</f>
        <v>0</v>
      </c>
      <c r="K1758" s="50">
        <f>VLOOKUP(S1739,Karya!$B$8:$Q$77,8,0)</f>
        <v>0</v>
      </c>
      <c r="L1758" s="50">
        <f>VLOOKUP(S1739,Karya!$B$8:$Q$77,9,0)</f>
        <v>0</v>
      </c>
      <c r="M1758" s="50">
        <f>VLOOKUP(S1739,Karya!$B$8:$Q$77,10,0)</f>
        <v>0</v>
      </c>
      <c r="N1758" s="366"/>
      <c r="O1758" s="367"/>
      <c r="P1758" s="367"/>
      <c r="Q1758" s="368"/>
      <c r="R1758" s="84">
        <f t="shared" si="62"/>
        <v>0</v>
      </c>
      <c r="S1758" s="85" t="str">
        <f>IF(R1758&gt;=91,"अ१",IF(R1758&gt;=81,"अ२",IF(R1758&gt;=71,"ब१",IF(R1758&gt;=61,"ब२",IF(R1758&gt;=51,"क१",IF(R1758&gt;=41,"क२",IF(R1758&gt;=33,"ड",IF(R1758&gt;=21,"ई१",IF(R1758&gt;=1,"ई२","")))))))))</f>
        <v/>
      </c>
      <c r="V1758" s="68"/>
      <c r="W1758" s="68"/>
      <c r="X1758" s="68"/>
      <c r="Y1758" s="68"/>
    </row>
    <row r="1759" spans="2:25" ht="27.9" customHeight="1">
      <c r="B1759" s="359">
        <v>9</v>
      </c>
      <c r="C1759" s="361" t="s">
        <v>10</v>
      </c>
      <c r="D1759" s="39" t="s">
        <v>63</v>
      </c>
      <c r="E1759" s="80"/>
      <c r="F1759" s="78">
        <f>Shashi!D$7</f>
        <v>20</v>
      </c>
      <c r="G1759" s="78">
        <f>Shashi!E$7</f>
        <v>40</v>
      </c>
      <c r="H1759" s="78">
        <f>Shashi!F$7</f>
        <v>20</v>
      </c>
      <c r="I1759" s="78">
        <f>Shashi!G$7</f>
        <v>0</v>
      </c>
      <c r="J1759" s="78">
        <f>Shashi!H$7</f>
        <v>0</v>
      </c>
      <c r="K1759" s="78">
        <f>Shashi!I$7</f>
        <v>20</v>
      </c>
      <c r="L1759" s="78">
        <f>Shashi!J$7</f>
        <v>0</v>
      </c>
      <c r="M1759" s="78">
        <f>Shashi!K$7</f>
        <v>100</v>
      </c>
      <c r="N1759" s="363"/>
      <c r="O1759" s="364"/>
      <c r="P1759" s="364"/>
      <c r="Q1759" s="365"/>
      <c r="R1759" s="82">
        <f t="shared" si="62"/>
        <v>100</v>
      </c>
      <c r="S1759" s="83"/>
      <c r="V1759" s="68"/>
      <c r="W1759" s="68"/>
      <c r="X1759" s="68"/>
      <c r="Y1759" s="68"/>
    </row>
    <row r="1760" spans="2:25" ht="27.9" customHeight="1" thickBot="1">
      <c r="B1760" s="360"/>
      <c r="C1760" s="362"/>
      <c r="D1760" s="40" t="s">
        <v>64</v>
      </c>
      <c r="E1760" s="81"/>
      <c r="F1760" s="50">
        <f>VLOOKUP(S1739,Shashi!$B$8:$Q$77,3,0)</f>
        <v>0</v>
      </c>
      <c r="G1760" s="50">
        <f>VLOOKUP(S1739,Shashi!$B$8:$Q$77,4,0)</f>
        <v>0</v>
      </c>
      <c r="H1760" s="50">
        <f>VLOOKUP(S1739,Shashi!$B$8:$Q$77,5,0)</f>
        <v>0</v>
      </c>
      <c r="I1760" s="50">
        <f>VLOOKUP(S1739,Shashi!$B$8:$Q$77,6,0)</f>
        <v>0</v>
      </c>
      <c r="J1760" s="50">
        <f>VLOOKUP(S1739,Shashi!$B$8:$Q$77,7,0)</f>
        <v>0</v>
      </c>
      <c r="K1760" s="50">
        <f>VLOOKUP(S1739,Shashi!$B$8:$Q$77,8,0)</f>
        <v>0</v>
      </c>
      <c r="L1760" s="50">
        <f>VLOOKUP(S1739,Shashi!$B$8:$Q$77,9,0)</f>
        <v>0</v>
      </c>
      <c r="M1760" s="50">
        <f>VLOOKUP(S1739,Shashi!$B$8:$Q$77,10,0)</f>
        <v>0</v>
      </c>
      <c r="N1760" s="366"/>
      <c r="O1760" s="367"/>
      <c r="P1760" s="367"/>
      <c r="Q1760" s="368"/>
      <c r="R1760" s="84">
        <f t="shared" si="62"/>
        <v>0</v>
      </c>
      <c r="S1760" s="85" t="str">
        <f>IF(R1760&gt;=91,"अ१",IF(R1760&gt;=81,"अ२",IF(R1760&gt;=71,"ब१",IF(R1760&gt;=61,"ब२",IF(R1760&gt;=51,"क१",IF(R1760&gt;=41,"क२",IF(R1760&gt;=33,"ड",IF(R1760&gt;=21,"ई१",IF(R1760&gt;=1,"ई२","")))))))))</f>
        <v/>
      </c>
      <c r="V1760" s="68"/>
      <c r="W1760" s="68"/>
      <c r="X1760" s="68"/>
      <c r="Y1760" s="68"/>
    </row>
    <row r="1761" spans="2:25" ht="27.9" customHeight="1" thickBot="1">
      <c r="B1761" s="369"/>
      <c r="C1761" s="370"/>
      <c r="D1761" s="370"/>
      <c r="E1761" s="370"/>
      <c r="F1761" s="370"/>
      <c r="G1761" s="370"/>
      <c r="H1761" s="370"/>
      <c r="I1761" s="370"/>
      <c r="J1761" s="370"/>
      <c r="K1761" s="370"/>
      <c r="L1761" s="370"/>
      <c r="M1761" s="370"/>
      <c r="N1761" s="370"/>
      <c r="O1761" s="370"/>
      <c r="P1761" s="370"/>
      <c r="Q1761" s="370"/>
      <c r="R1761" s="370"/>
      <c r="S1761" s="371"/>
      <c r="V1761" s="68"/>
      <c r="W1761" s="68"/>
      <c r="X1761" s="68"/>
      <c r="Y1761" s="68"/>
    </row>
    <row r="1762" spans="2:25" ht="27.9" customHeight="1">
      <c r="B1762" s="41"/>
      <c r="C1762" s="42"/>
      <c r="D1762" s="43"/>
      <c r="N1762" s="45"/>
      <c r="O1762" s="45"/>
      <c r="P1762" s="45"/>
      <c r="Q1762" s="45"/>
      <c r="S1762" s="46"/>
      <c r="V1762" s="68"/>
      <c r="W1762" s="68"/>
      <c r="X1762" s="68"/>
      <c r="Y1762" s="68"/>
    </row>
    <row r="1763" spans="2:25" ht="27.9" customHeight="1">
      <c r="B1763" s="372" t="s">
        <v>66</v>
      </c>
      <c r="C1763" s="373"/>
      <c r="D1763" s="373"/>
      <c r="E1763" s="373"/>
      <c r="F1763" s="373"/>
      <c r="G1763" s="374" t="s">
        <v>67</v>
      </c>
      <c r="H1763" s="374"/>
      <c r="I1763" s="374"/>
      <c r="J1763" s="374"/>
      <c r="K1763" s="374"/>
      <c r="L1763" s="374"/>
      <c r="M1763" s="374"/>
      <c r="N1763" s="375" t="s">
        <v>68</v>
      </c>
      <c r="O1763" s="375"/>
      <c r="P1763" s="375"/>
      <c r="Q1763" s="375"/>
      <c r="R1763" s="375"/>
      <c r="S1763" s="376"/>
      <c r="V1763" s="68"/>
      <c r="W1763" s="68"/>
      <c r="X1763" s="68"/>
      <c r="Y1763" s="68"/>
    </row>
    <row r="1764" spans="2:25" ht="27.9" customHeight="1" thickBot="1">
      <c r="B1764" s="377" t="str">
        <f>students!$G$4</f>
        <v xml:space="preserve">श्री. सागर दत्तात्रय शिंदे </v>
      </c>
      <c r="C1764" s="378"/>
      <c r="D1764" s="378"/>
      <c r="E1764" s="378"/>
      <c r="F1764" s="378"/>
      <c r="G1764" s="379"/>
      <c r="H1764" s="379"/>
      <c r="I1764" s="379"/>
      <c r="J1764" s="379"/>
      <c r="K1764" s="379"/>
      <c r="L1764" s="379"/>
      <c r="M1764" s="379"/>
      <c r="N1764" s="380"/>
      <c r="O1764" s="380"/>
      <c r="P1764" s="380"/>
      <c r="Q1764" s="380"/>
      <c r="R1764" s="380"/>
      <c r="S1764" s="381"/>
      <c r="V1764" s="68"/>
      <c r="W1764" s="68"/>
      <c r="X1764" s="68"/>
      <c r="Y1764" s="68"/>
    </row>
    <row r="1765" spans="2:25" ht="26.25" customHeight="1">
      <c r="B1765" s="402" t="s">
        <v>718</v>
      </c>
      <c r="C1765" s="402"/>
      <c r="D1765" s="402"/>
      <c r="E1765" s="402"/>
      <c r="F1765" s="402"/>
      <c r="G1765" s="402"/>
      <c r="H1765" s="402"/>
      <c r="I1765" s="402"/>
      <c r="J1765" s="402"/>
      <c r="K1765" s="402"/>
      <c r="L1765" s="402"/>
      <c r="M1765" s="402"/>
      <c r="N1765" s="402"/>
      <c r="O1765" s="402"/>
      <c r="P1765" s="402"/>
      <c r="Q1765" s="402"/>
      <c r="R1765" s="402"/>
      <c r="S1765" s="402"/>
      <c r="V1765" s="68"/>
      <c r="W1765" s="68"/>
      <c r="X1765" s="68"/>
      <c r="Y1765" s="68"/>
    </row>
    <row r="1766" spans="2:25" ht="24.75" customHeight="1" thickBot="1">
      <c r="B1766" s="403" t="s">
        <v>52</v>
      </c>
      <c r="C1766" s="403"/>
      <c r="D1766" s="403"/>
      <c r="E1766" s="404">
        <f>VLOOKUP(S1767,students!$B$8:$D$77,3,0)</f>
        <v>0</v>
      </c>
      <c r="F1766" s="405"/>
      <c r="G1766" s="405"/>
      <c r="H1766" s="405"/>
      <c r="I1766" s="405"/>
      <c r="J1766" s="405"/>
      <c r="K1766" s="405"/>
      <c r="L1766" s="405"/>
      <c r="M1766" s="405"/>
      <c r="N1766" s="405"/>
      <c r="O1766" s="405"/>
      <c r="P1766" s="406" t="s">
        <v>28</v>
      </c>
      <c r="Q1766" s="406"/>
      <c r="R1766" s="406" t="str">
        <f>students!$M$2</f>
        <v>पहिली</v>
      </c>
      <c r="S1766" s="406"/>
      <c r="V1766" s="68"/>
      <c r="W1766" s="68"/>
      <c r="X1766" s="68"/>
      <c r="Y1766" s="68"/>
    </row>
    <row r="1767" spans="2:25" ht="19.5" customHeight="1" thickBot="1">
      <c r="B1767" s="407"/>
      <c r="C1767" s="407"/>
      <c r="D1767" s="408"/>
      <c r="E1767" s="408"/>
      <c r="F1767" s="47"/>
      <c r="G1767" s="47"/>
      <c r="H1767" s="409" t="s">
        <v>33</v>
      </c>
      <c r="I1767" s="409"/>
      <c r="J1767" s="409"/>
      <c r="K1767" s="409"/>
      <c r="L1767" s="409"/>
      <c r="M1767" s="405">
        <f>[3]students!Y1766</f>
        <v>0</v>
      </c>
      <c r="N1767" s="405"/>
      <c r="O1767" s="405"/>
      <c r="P1767" s="406" t="s">
        <v>53</v>
      </c>
      <c r="Q1767" s="406"/>
      <c r="R1767" s="406"/>
      <c r="S1767" s="77">
        <v>64</v>
      </c>
      <c r="V1767" s="68"/>
      <c r="W1767" s="68"/>
      <c r="X1767" s="68"/>
      <c r="Y1767" s="68"/>
    </row>
    <row r="1768" spans="2:25" ht="21" customHeight="1">
      <c r="B1768" s="382" t="s">
        <v>37</v>
      </c>
      <c r="C1768" s="361" t="s">
        <v>54</v>
      </c>
      <c r="D1768" s="361"/>
      <c r="E1768" s="385" t="s">
        <v>55</v>
      </c>
      <c r="F1768" s="386"/>
      <c r="G1768" s="386"/>
      <c r="H1768" s="386"/>
      <c r="I1768" s="386"/>
      <c r="J1768" s="386"/>
      <c r="K1768" s="386"/>
      <c r="L1768" s="386"/>
      <c r="M1768" s="387"/>
      <c r="N1768" s="388" t="s">
        <v>56</v>
      </c>
      <c r="O1768" s="389"/>
      <c r="P1768" s="389"/>
      <c r="Q1768" s="390"/>
      <c r="R1768" s="394" t="s">
        <v>69</v>
      </c>
      <c r="S1768" s="397" t="s">
        <v>57</v>
      </c>
      <c r="V1768" s="68"/>
      <c r="W1768" s="68"/>
      <c r="X1768" s="68"/>
      <c r="Y1768" s="68"/>
    </row>
    <row r="1769" spans="2:25" s="1" customFormat="1" ht="73.5" customHeight="1">
      <c r="B1769" s="383"/>
      <c r="C1769" s="384"/>
      <c r="D1769" s="384"/>
      <c r="E1769" s="48" t="s">
        <v>58</v>
      </c>
      <c r="F1769" s="48" t="s">
        <v>15</v>
      </c>
      <c r="G1769" s="48" t="s">
        <v>59</v>
      </c>
      <c r="H1769" s="48" t="s">
        <v>17</v>
      </c>
      <c r="I1769" s="48" t="s">
        <v>18</v>
      </c>
      <c r="J1769" s="48" t="s">
        <v>19</v>
      </c>
      <c r="K1769" s="48" t="s">
        <v>20</v>
      </c>
      <c r="L1769" s="48" t="s">
        <v>21</v>
      </c>
      <c r="M1769" s="49"/>
      <c r="N1769" s="391"/>
      <c r="O1769" s="392"/>
      <c r="P1769" s="392"/>
      <c r="Q1769" s="393"/>
      <c r="R1769" s="395"/>
      <c r="S1769" s="398"/>
      <c r="V1769" s="18"/>
      <c r="W1769" s="18"/>
      <c r="X1769" s="18"/>
      <c r="Y1769" s="18"/>
    </row>
    <row r="1770" spans="2:25" ht="27.9" customHeight="1" thickBot="1">
      <c r="B1770" s="5"/>
      <c r="C1770" s="400" t="s">
        <v>60</v>
      </c>
      <c r="D1770" s="401"/>
      <c r="E1770" s="51">
        <v>1</v>
      </c>
      <c r="F1770" s="51">
        <v>2</v>
      </c>
      <c r="G1770" s="51">
        <v>3</v>
      </c>
      <c r="H1770" s="51">
        <v>4</v>
      </c>
      <c r="I1770" s="51">
        <v>5</v>
      </c>
      <c r="J1770" s="51">
        <v>6</v>
      </c>
      <c r="K1770" s="51">
        <v>7</v>
      </c>
      <c r="L1770" s="51">
        <v>8</v>
      </c>
      <c r="M1770" s="50" t="s">
        <v>22</v>
      </c>
      <c r="N1770" s="50" t="s">
        <v>23</v>
      </c>
      <c r="O1770" s="50" t="s">
        <v>61</v>
      </c>
      <c r="P1770" s="50" t="s">
        <v>25</v>
      </c>
      <c r="Q1770" s="50" t="s">
        <v>62</v>
      </c>
      <c r="R1770" s="396"/>
      <c r="S1770" s="399"/>
    </row>
    <row r="1771" spans="2:25" ht="27.9" customHeight="1">
      <c r="B1771" s="359">
        <v>1</v>
      </c>
      <c r="C1771" s="361" t="s">
        <v>2</v>
      </c>
      <c r="D1771" s="39" t="s">
        <v>63</v>
      </c>
      <c r="E1771" s="80"/>
      <c r="F1771" s="78">
        <f>Marathi!D$7</f>
        <v>15</v>
      </c>
      <c r="G1771" s="78">
        <f>Marathi!E$7</f>
        <v>15</v>
      </c>
      <c r="H1771" s="78">
        <f>Marathi!F$7</f>
        <v>15</v>
      </c>
      <c r="I1771" s="78">
        <f>Marathi!G$7</f>
        <v>0</v>
      </c>
      <c r="J1771" s="78">
        <f>Marathi!H$7</f>
        <v>15</v>
      </c>
      <c r="K1771" s="78">
        <f>Marathi!I$7</f>
        <v>10</v>
      </c>
      <c r="L1771" s="78">
        <f>Marathi!J$7</f>
        <v>0</v>
      </c>
      <c r="M1771" s="78">
        <f>Marathi!K$7</f>
        <v>70</v>
      </c>
      <c r="N1771" s="78">
        <f>Marathi!L$7</f>
        <v>5</v>
      </c>
      <c r="O1771" s="78">
        <f>Marathi!M$7</f>
        <v>5</v>
      </c>
      <c r="P1771" s="78">
        <f>Marathi!N$7</f>
        <v>20</v>
      </c>
      <c r="Q1771" s="78">
        <f>Marathi!O$7</f>
        <v>30</v>
      </c>
      <c r="R1771" s="78">
        <f>Marathi!P$7</f>
        <v>100</v>
      </c>
      <c r="S1771" s="78">
        <f>Marathi!Q$7</f>
        <v>0</v>
      </c>
    </row>
    <row r="1772" spans="2:25" ht="27.9" customHeight="1" thickBot="1">
      <c r="B1772" s="360"/>
      <c r="C1772" s="362"/>
      <c r="D1772" s="40" t="s">
        <v>64</v>
      </c>
      <c r="E1772" s="81"/>
      <c r="F1772" s="50">
        <f>VLOOKUP(S1767,Marathi!$B$8:$Q$77,3,0)</f>
        <v>0</v>
      </c>
      <c r="G1772" s="50">
        <f>VLOOKUP(S1767,Marathi!$B$8:$Q$77,4,0)</f>
        <v>0</v>
      </c>
      <c r="H1772" s="50">
        <f>VLOOKUP(S1767,Marathi!$B$8:$Q$77,5,0)</f>
        <v>0</v>
      </c>
      <c r="I1772" s="50">
        <f>VLOOKUP(S1767,Marathi!$B$8:$Q$77,6,0)</f>
        <v>0</v>
      </c>
      <c r="J1772" s="50">
        <f>VLOOKUP(S1767,Marathi!$B$8:$Q$77,7,0)</f>
        <v>0</v>
      </c>
      <c r="K1772" s="50">
        <f>VLOOKUP(S1767,Marathi!$B$8:$Q$77,8,0)</f>
        <v>0</v>
      </c>
      <c r="L1772" s="50">
        <f>VLOOKUP(S1767,Marathi!$B$8:$Q$77,9,0)</f>
        <v>0</v>
      </c>
      <c r="M1772" s="50">
        <f>VLOOKUP(S1767,Marathi!$B$8:$Q$77,10,0)</f>
        <v>0</v>
      </c>
      <c r="N1772" s="50">
        <f>VLOOKUP(S1767,Marathi!$B$8:$Q$77,11,0)</f>
        <v>0</v>
      </c>
      <c r="O1772" s="50">
        <f>VLOOKUP(S1767,Marathi!$B$8:$Q$77,12,0)</f>
        <v>0</v>
      </c>
      <c r="P1772" s="50">
        <f>VLOOKUP(S1767,Marathi!$B$8:$Q$77,13,0)</f>
        <v>0</v>
      </c>
      <c r="Q1772" s="50">
        <f>VLOOKUP(S1767,Marathi!$B$8:$Q$77,14,0)</f>
        <v>0</v>
      </c>
      <c r="R1772" s="79">
        <f>VLOOKUP(S1767,Marathi!$B$8:$Q$77,15,0)</f>
        <v>0</v>
      </c>
      <c r="S1772" s="79">
        <f>VLOOKUP(S1767,Marathi!$B$8:$Q$77,16,0)</f>
        <v>0</v>
      </c>
    </row>
    <row r="1773" spans="2:25" ht="27.9" customHeight="1">
      <c r="B1773" s="359">
        <v>2</v>
      </c>
      <c r="C1773" s="361" t="s">
        <v>3</v>
      </c>
      <c r="D1773" s="39" t="s">
        <v>63</v>
      </c>
      <c r="E1773" s="80"/>
      <c r="F1773" s="78">
        <f>Hindi!D$7</f>
        <v>15</v>
      </c>
      <c r="G1773" s="78">
        <f>Hindi!E$7</f>
        <v>15</v>
      </c>
      <c r="H1773" s="78">
        <f>Hindi!F$7</f>
        <v>15</v>
      </c>
      <c r="I1773" s="78">
        <f>Hindi!G$7</f>
        <v>0</v>
      </c>
      <c r="J1773" s="78">
        <f>Hindi!H$7</f>
        <v>15</v>
      </c>
      <c r="K1773" s="78">
        <f>Hindi!I$7</f>
        <v>10</v>
      </c>
      <c r="L1773" s="78">
        <f>Hindi!J$7</f>
        <v>0</v>
      </c>
      <c r="M1773" s="78">
        <f>Hindi!K$7</f>
        <v>70</v>
      </c>
      <c r="N1773" s="78">
        <f>Hindi!L$7</f>
        <v>5</v>
      </c>
      <c r="O1773" s="78">
        <f>Hindi!M$7</f>
        <v>5</v>
      </c>
      <c r="P1773" s="78">
        <f>Hindi!N$7</f>
        <v>20</v>
      </c>
      <c r="Q1773" s="78">
        <f>Hindi!O$7</f>
        <v>30</v>
      </c>
      <c r="R1773" s="78">
        <f>Hindi!P$7</f>
        <v>100</v>
      </c>
      <c r="S1773" s="78">
        <f>Hindi!Q$7</f>
        <v>0</v>
      </c>
    </row>
    <row r="1774" spans="2:25" ht="27.9" customHeight="1" thickBot="1">
      <c r="B1774" s="360"/>
      <c r="C1774" s="362"/>
      <c r="D1774" s="40" t="s">
        <v>64</v>
      </c>
      <c r="E1774" s="81"/>
      <c r="F1774" s="50">
        <f>VLOOKUP(S1767,Hindi!$B$8:$Q$77,3,0)</f>
        <v>0</v>
      </c>
      <c r="G1774" s="50">
        <f>VLOOKUP(S1767,Hindi!$B$8:$Q$77,4,0)</f>
        <v>0</v>
      </c>
      <c r="H1774" s="50">
        <f>VLOOKUP(S1767,Hindi!$B$8:$Q$77,5,0)</f>
        <v>0</v>
      </c>
      <c r="I1774" s="50">
        <f>VLOOKUP(S1767,Hindi!$B$8:$Q$77,6,0)</f>
        <v>0</v>
      </c>
      <c r="J1774" s="50">
        <f>VLOOKUP(S1767,Hindi!$B$8:$Q$77,7,0)</f>
        <v>0</v>
      </c>
      <c r="K1774" s="50">
        <f>VLOOKUP(S1767,Hindi!$B$8:$Q$77,8,0)</f>
        <v>0</v>
      </c>
      <c r="L1774" s="50">
        <f>VLOOKUP(S1767,Hindi!$B$8:$Q$77,9,0)</f>
        <v>0</v>
      </c>
      <c r="M1774" s="50">
        <f>VLOOKUP(S1767,Hindi!$B$8:$Q$77,10,0)</f>
        <v>0</v>
      </c>
      <c r="N1774" s="50">
        <f>VLOOKUP(S1767,Hindi!$B$8:$Q$77,11,0)</f>
        <v>0</v>
      </c>
      <c r="O1774" s="50">
        <f>VLOOKUP(S1767,Hindi!$B$8:$Q$77,12,0)</f>
        <v>0</v>
      </c>
      <c r="P1774" s="50">
        <f>VLOOKUP(S1767,Hindi!$B$8:$Q$77,13,0)</f>
        <v>0</v>
      </c>
      <c r="Q1774" s="50">
        <f>VLOOKUP(S1767,Hindi!$B$8:$Q$77,14,0)</f>
        <v>0</v>
      </c>
      <c r="R1774" s="79">
        <f>VLOOKUP(S1767,Hindi!$B$8:$Q$77,15,0)</f>
        <v>0</v>
      </c>
      <c r="S1774" s="50">
        <f>VLOOKUP(S1767,Hindi!$B$8:$Q$77,16,0)</f>
        <v>0</v>
      </c>
    </row>
    <row r="1775" spans="2:25" ht="27.9" customHeight="1">
      <c r="B1775" s="359">
        <v>3</v>
      </c>
      <c r="C1775" s="361" t="s">
        <v>4</v>
      </c>
      <c r="D1775" s="39" t="s">
        <v>63</v>
      </c>
      <c r="E1775" s="80"/>
      <c r="F1775" s="78">
        <f>English!D$7</f>
        <v>15</v>
      </c>
      <c r="G1775" s="78">
        <f>English!E$7</f>
        <v>15</v>
      </c>
      <c r="H1775" s="78">
        <f>English!F$7</f>
        <v>15</v>
      </c>
      <c r="I1775" s="78">
        <f>English!G$7</f>
        <v>0</v>
      </c>
      <c r="J1775" s="78">
        <f>English!H$7</f>
        <v>15</v>
      </c>
      <c r="K1775" s="78">
        <f>English!I$7</f>
        <v>10</v>
      </c>
      <c r="L1775" s="78">
        <f>English!J$7</f>
        <v>0</v>
      </c>
      <c r="M1775" s="78">
        <f>English!K$7</f>
        <v>70</v>
      </c>
      <c r="N1775" s="78">
        <f>English!L$7</f>
        <v>5</v>
      </c>
      <c r="O1775" s="78">
        <f>English!M$7</f>
        <v>5</v>
      </c>
      <c r="P1775" s="78">
        <f>English!N$7</f>
        <v>20</v>
      </c>
      <c r="Q1775" s="78">
        <f>English!O$7</f>
        <v>30</v>
      </c>
      <c r="R1775" s="78">
        <f>English!P$7</f>
        <v>100</v>
      </c>
      <c r="S1775" s="78">
        <f>English!Q$7</f>
        <v>0</v>
      </c>
      <c r="V1775" s="68"/>
      <c r="W1775" s="68"/>
      <c r="X1775" s="68"/>
      <c r="Y1775" s="68"/>
    </row>
    <row r="1776" spans="2:25" ht="27.9" customHeight="1" thickBot="1">
      <c r="B1776" s="360"/>
      <c r="C1776" s="362"/>
      <c r="D1776" s="40" t="s">
        <v>64</v>
      </c>
      <c r="E1776" s="81"/>
      <c r="F1776" s="50">
        <f>VLOOKUP(S1767,English!$B$8:$Q$77,3,0)</f>
        <v>0</v>
      </c>
      <c r="G1776" s="50">
        <f>VLOOKUP(S1767,English!$B$8:$Q$77,4,0)</f>
        <v>0</v>
      </c>
      <c r="H1776" s="50">
        <f>VLOOKUP(S1767,English!$B$8:$Q$77,5,0)</f>
        <v>0</v>
      </c>
      <c r="I1776" s="50">
        <f>VLOOKUP(S1767,English!$B$8:$Q$77,6,0)</f>
        <v>0</v>
      </c>
      <c r="J1776" s="50">
        <f>VLOOKUP(S1767,English!$B$8:$Q$77,7,0)</f>
        <v>0</v>
      </c>
      <c r="K1776" s="50">
        <f>VLOOKUP(S1767,English!$B$8:$Q$77,8,0)</f>
        <v>0</v>
      </c>
      <c r="L1776" s="50">
        <f>VLOOKUP(S1767,English!$B$8:$Q$77,9,0)</f>
        <v>0</v>
      </c>
      <c r="M1776" s="50">
        <f>VLOOKUP(S1767,English!$B$8:$Q$77,10,0)</f>
        <v>0</v>
      </c>
      <c r="N1776" s="50">
        <f>VLOOKUP(S1767,English!$B$8:$Q$77,11,0)</f>
        <v>0</v>
      </c>
      <c r="O1776" s="50">
        <f>VLOOKUP(S1767,English!$B$8:$Q$77,12,0)</f>
        <v>0</v>
      </c>
      <c r="P1776" s="50">
        <f>VLOOKUP(S1767,English!$B$8:$Q$77,13,0)</f>
        <v>0</v>
      </c>
      <c r="Q1776" s="50">
        <f>VLOOKUP(S1767,English!$B$8:$Q$77,14,0)</f>
        <v>0</v>
      </c>
      <c r="R1776" s="79">
        <f>VLOOKUP(S1767,English!$B$8:$Q$77,15,0)</f>
        <v>0</v>
      </c>
      <c r="S1776" s="50">
        <f>VLOOKUP(S1767,English!$B$8:$Q$77,16,0)</f>
        <v>0</v>
      </c>
      <c r="V1776" s="68"/>
      <c r="W1776" s="68"/>
      <c r="X1776" s="68"/>
      <c r="Y1776" s="68"/>
    </row>
    <row r="1777" spans="2:25" ht="27.9" customHeight="1">
      <c r="B1777" s="359">
        <v>4</v>
      </c>
      <c r="C1777" s="361" t="s">
        <v>5</v>
      </c>
      <c r="D1777" s="39" t="s">
        <v>63</v>
      </c>
      <c r="E1777" s="80"/>
      <c r="F1777" s="78">
        <f>Maths!D$7</f>
        <v>15</v>
      </c>
      <c r="G1777" s="78">
        <f>Maths!E$7</f>
        <v>15</v>
      </c>
      <c r="H1777" s="78">
        <f>Maths!F$7</f>
        <v>15</v>
      </c>
      <c r="I1777" s="78">
        <f>Maths!G$7</f>
        <v>0</v>
      </c>
      <c r="J1777" s="78">
        <f>Maths!H$7</f>
        <v>15</v>
      </c>
      <c r="K1777" s="78">
        <f>Maths!I$7</f>
        <v>10</v>
      </c>
      <c r="L1777" s="78">
        <f>Maths!J$7</f>
        <v>0</v>
      </c>
      <c r="M1777" s="78">
        <f>Maths!K$7</f>
        <v>70</v>
      </c>
      <c r="N1777" s="78">
        <f>Maths!L$7</f>
        <v>5</v>
      </c>
      <c r="O1777" s="78">
        <f>Maths!M$7</f>
        <v>5</v>
      </c>
      <c r="P1777" s="78">
        <f>Maths!N$7</f>
        <v>20</v>
      </c>
      <c r="Q1777" s="78">
        <f>Maths!O$7</f>
        <v>30</v>
      </c>
      <c r="R1777" s="78">
        <f>Maths!P$7</f>
        <v>100</v>
      </c>
      <c r="S1777" s="78">
        <f>Maths!Q$7</f>
        <v>0</v>
      </c>
      <c r="V1777" s="68"/>
      <c r="W1777" s="68"/>
      <c r="X1777" s="68"/>
      <c r="Y1777" s="68"/>
    </row>
    <row r="1778" spans="2:25" ht="27.9" customHeight="1" thickBot="1">
      <c r="B1778" s="360"/>
      <c r="C1778" s="362"/>
      <c r="D1778" s="40" t="s">
        <v>64</v>
      </c>
      <c r="E1778" s="81"/>
      <c r="F1778" s="50">
        <f>VLOOKUP(S1767,Maths!$B$8:$Q$77,3,0)</f>
        <v>0</v>
      </c>
      <c r="G1778" s="50">
        <f>VLOOKUP(S1767,Maths!$B$8:$Q$77,4,0)</f>
        <v>0</v>
      </c>
      <c r="H1778" s="50">
        <f>VLOOKUP(S1767,Maths!$B$8:$Q$77,5,0)</f>
        <v>0</v>
      </c>
      <c r="I1778" s="50">
        <f>VLOOKUP(S1767,Maths!$B$8:$Q$77,6,0)</f>
        <v>0</v>
      </c>
      <c r="J1778" s="50">
        <f>VLOOKUP(S1767,Maths!$B$8:$Q$77,7,0)</f>
        <v>0</v>
      </c>
      <c r="K1778" s="50">
        <f>VLOOKUP(S1767,Maths!$B$8:$Q$77,8,0)</f>
        <v>0</v>
      </c>
      <c r="L1778" s="50">
        <f>VLOOKUP(S1767,Maths!$B$8:$Q$77,9,0)</f>
        <v>0</v>
      </c>
      <c r="M1778" s="50">
        <f>VLOOKUP(S1767,Maths!$B$8:$Q$77,10,0)</f>
        <v>0</v>
      </c>
      <c r="N1778" s="50">
        <f>VLOOKUP(S1767,Maths!$B$8:$Q$77,11,0)</f>
        <v>0</v>
      </c>
      <c r="O1778" s="50">
        <f>VLOOKUP(S1767,Maths!$B$8:$Q$77,12,0)</f>
        <v>0</v>
      </c>
      <c r="P1778" s="50">
        <f>VLOOKUP(S1767,Maths!$B$8:$Q$77,13,0)</f>
        <v>0</v>
      </c>
      <c r="Q1778" s="50">
        <f>VLOOKUP(S1767,Maths!$B$8:$Q$77,14,0)</f>
        <v>0</v>
      </c>
      <c r="R1778" s="79">
        <f>VLOOKUP(S1767,Maths!$B$8:$Q$77,15,0)</f>
        <v>0</v>
      </c>
      <c r="S1778" s="50">
        <f>VLOOKUP(S1767,Maths!$B$8:$Q$77,16,0)</f>
        <v>0</v>
      </c>
      <c r="V1778" s="68"/>
      <c r="W1778" s="68"/>
      <c r="X1778" s="68"/>
      <c r="Y1778" s="68"/>
    </row>
    <row r="1779" spans="2:25" ht="27.9" customHeight="1">
      <c r="B1779" s="359">
        <v>5</v>
      </c>
      <c r="C1779" s="361" t="s">
        <v>6</v>
      </c>
      <c r="D1779" s="39" t="s">
        <v>63</v>
      </c>
      <c r="E1779" s="80"/>
      <c r="F1779" s="78">
        <f>Sci!D$7</f>
        <v>15</v>
      </c>
      <c r="G1779" s="78">
        <f>Sci!E$7</f>
        <v>15</v>
      </c>
      <c r="H1779" s="78">
        <f>Sci!F$7</f>
        <v>15</v>
      </c>
      <c r="I1779" s="78">
        <f>Sci!G$7</f>
        <v>0</v>
      </c>
      <c r="J1779" s="78">
        <f>Sci!H$7</f>
        <v>15</v>
      </c>
      <c r="K1779" s="78">
        <f>Sci!I$7</f>
        <v>10</v>
      </c>
      <c r="L1779" s="78">
        <f>Sci!J$7</f>
        <v>0</v>
      </c>
      <c r="M1779" s="78">
        <f>Sci!K$7</f>
        <v>70</v>
      </c>
      <c r="N1779" s="78">
        <f>Sci!L$7</f>
        <v>5</v>
      </c>
      <c r="O1779" s="78">
        <f>Sci!M$7</f>
        <v>5</v>
      </c>
      <c r="P1779" s="78">
        <f>Sci!N$7</f>
        <v>20</v>
      </c>
      <c r="Q1779" s="78">
        <f>Sci!O$7</f>
        <v>30</v>
      </c>
      <c r="R1779" s="78">
        <f>Sci!P$7</f>
        <v>100</v>
      </c>
      <c r="S1779" s="78">
        <f>Sci!Q$7</f>
        <v>0</v>
      </c>
      <c r="V1779" s="68"/>
      <c r="W1779" s="68"/>
      <c r="X1779" s="68"/>
      <c r="Y1779" s="68"/>
    </row>
    <row r="1780" spans="2:25" ht="27.9" customHeight="1" thickBot="1">
      <c r="B1780" s="360"/>
      <c r="C1780" s="362"/>
      <c r="D1780" s="40" t="s">
        <v>64</v>
      </c>
      <c r="E1780" s="81"/>
      <c r="F1780" s="50">
        <f>VLOOKUP(S1767,Sci!$B$8:$Q$77,3,0)</f>
        <v>0</v>
      </c>
      <c r="G1780" s="50">
        <f>VLOOKUP(S1767,Sci!$B$8:$Q$77,4,0)</f>
        <v>0</v>
      </c>
      <c r="H1780" s="50">
        <f>VLOOKUP(S1767,Sci!$B$8:$Q$77,5,0)</f>
        <v>0</v>
      </c>
      <c r="I1780" s="50">
        <f>VLOOKUP(S1767,Sci!$B$8:$Q$77,6,0)</f>
        <v>0</v>
      </c>
      <c r="J1780" s="50">
        <f>VLOOKUP(S1767,Sci!$B$8:$Q$77,7,0)</f>
        <v>0</v>
      </c>
      <c r="K1780" s="50">
        <f>VLOOKUP(S1767,Sci!$B$8:$Q$77,8,0)</f>
        <v>0</v>
      </c>
      <c r="L1780" s="50">
        <f>VLOOKUP(S1767,Sci!$B$8:$Q$77,9,0)</f>
        <v>0</v>
      </c>
      <c r="M1780" s="50">
        <f>VLOOKUP(S1767,Sci!$B$8:$Q$77,10,0)</f>
        <v>0</v>
      </c>
      <c r="N1780" s="50">
        <f>VLOOKUP(S1767,Sci!$B$8:$Q$77,11,0)</f>
        <v>0</v>
      </c>
      <c r="O1780" s="50">
        <f>VLOOKUP(S1767,Sci!$B$8:$Q$77,12,0)</f>
        <v>0</v>
      </c>
      <c r="P1780" s="50">
        <f>VLOOKUP(S1767,Sci!$B$8:$Q$77,13,0)</f>
        <v>0</v>
      </c>
      <c r="Q1780" s="50">
        <f>VLOOKUP(S1767,Sci!$B$8:$Q$77,14,0)</f>
        <v>0</v>
      </c>
      <c r="R1780" s="79">
        <f>VLOOKUP(S1767,Sci!$B$8:$Q$77,15,0)</f>
        <v>0</v>
      </c>
      <c r="S1780" s="50">
        <f>VLOOKUP(S1767,Sci!$B$8:$Q$77,16,0)</f>
        <v>0</v>
      </c>
      <c r="V1780" s="68"/>
      <c r="W1780" s="68"/>
      <c r="X1780" s="68"/>
      <c r="Y1780" s="68"/>
    </row>
    <row r="1781" spans="2:25" ht="27.9" customHeight="1">
      <c r="B1781" s="359">
        <v>6</v>
      </c>
      <c r="C1781" s="361" t="s">
        <v>7</v>
      </c>
      <c r="D1781" s="39" t="s">
        <v>63</v>
      </c>
      <c r="E1781" s="80"/>
      <c r="F1781" s="78">
        <f>Sco!D$7</f>
        <v>15</v>
      </c>
      <c r="G1781" s="78">
        <f>Sco!E$7</f>
        <v>15</v>
      </c>
      <c r="H1781" s="78">
        <f>Sco!F$7</f>
        <v>15</v>
      </c>
      <c r="I1781" s="78">
        <f>Sco!G$7</f>
        <v>0</v>
      </c>
      <c r="J1781" s="78">
        <f>Sco!H$7</f>
        <v>15</v>
      </c>
      <c r="K1781" s="78">
        <f>Sco!I$7</f>
        <v>10</v>
      </c>
      <c r="L1781" s="78">
        <f>Sco!J$7</f>
        <v>0</v>
      </c>
      <c r="M1781" s="78">
        <f>Sco!K$7</f>
        <v>70</v>
      </c>
      <c r="N1781" s="78">
        <f>Sco!L$7</f>
        <v>5</v>
      </c>
      <c r="O1781" s="78">
        <f>Sco!M$7</f>
        <v>5</v>
      </c>
      <c r="P1781" s="78">
        <f>Sco!N$7</f>
        <v>20</v>
      </c>
      <c r="Q1781" s="78">
        <f>Sco!O$7</f>
        <v>30</v>
      </c>
      <c r="R1781" s="78">
        <f>Sco!P$7</f>
        <v>100</v>
      </c>
      <c r="S1781" s="78">
        <f>Sco!Q$7</f>
        <v>0</v>
      </c>
      <c r="V1781" s="68"/>
      <c r="W1781" s="68"/>
      <c r="X1781" s="68"/>
      <c r="Y1781" s="68"/>
    </row>
    <row r="1782" spans="2:25" ht="27.9" customHeight="1" thickBot="1">
      <c r="B1782" s="360"/>
      <c r="C1782" s="362"/>
      <c r="D1782" s="40" t="s">
        <v>64</v>
      </c>
      <c r="E1782" s="81"/>
      <c r="F1782" s="50">
        <f>VLOOKUP(S1767,Sco!$B$8:$Q$77,3,0)</f>
        <v>0</v>
      </c>
      <c r="G1782" s="50">
        <f>VLOOKUP(S1767,Sco!$B$8:$Q$77,4,0)</f>
        <v>0</v>
      </c>
      <c r="H1782" s="50">
        <f>VLOOKUP(S1767,Sco!$B$8:$Q$77,5,0)</f>
        <v>0</v>
      </c>
      <c r="I1782" s="50">
        <f>VLOOKUP(S1767,Sco!$B$8:$Q$77,6,0)</f>
        <v>0</v>
      </c>
      <c r="J1782" s="50">
        <f>VLOOKUP(S1767,Sco!$B$8:$Q$77,7,0)</f>
        <v>0</v>
      </c>
      <c r="K1782" s="50">
        <f>VLOOKUP(S1767,Sco!$B$8:$Q$77,8,0)</f>
        <v>0</v>
      </c>
      <c r="L1782" s="50">
        <f>VLOOKUP(S1767,Sco!$B$8:$Q$77,9,0)</f>
        <v>0</v>
      </c>
      <c r="M1782" s="50">
        <f>VLOOKUP(S1767,Sco!$B$8:$Q$77,10,0)</f>
        <v>0</v>
      </c>
      <c r="N1782" s="50">
        <f>VLOOKUP(S1767,Sco!$B$8:$Q$77,11,0)</f>
        <v>0</v>
      </c>
      <c r="O1782" s="50">
        <f>VLOOKUP(S1767,Sco!$B$8:$Q$77,12,0)</f>
        <v>0</v>
      </c>
      <c r="P1782" s="50">
        <f>VLOOKUP(S1767,Sco!$B$8:$Q$77,13,0)</f>
        <v>0</v>
      </c>
      <c r="Q1782" s="50">
        <f>VLOOKUP(S1767,Sco!$B$8:$Q$77,14,0)</f>
        <v>0</v>
      </c>
      <c r="R1782" s="79">
        <f>VLOOKUP(S1767,Sco!$B$8:$Q$77,15,0)</f>
        <v>0</v>
      </c>
      <c r="S1782" s="50">
        <f>VLOOKUP(S1767,Sco!$B$8:$Q$77,16,0)</f>
        <v>0</v>
      </c>
      <c r="V1782" s="68"/>
      <c r="W1782" s="68"/>
      <c r="X1782" s="68"/>
      <c r="Y1782" s="68"/>
    </row>
    <row r="1783" spans="2:25" ht="27.9" customHeight="1">
      <c r="B1783" s="359">
        <v>7</v>
      </c>
      <c r="C1783" s="361" t="s">
        <v>8</v>
      </c>
      <c r="D1783" s="39" t="s">
        <v>63</v>
      </c>
      <c r="E1783" s="80"/>
      <c r="F1783" s="78">
        <f>Kala!D$7</f>
        <v>20</v>
      </c>
      <c r="G1783" s="78">
        <f>Kala!E$7</f>
        <v>40</v>
      </c>
      <c r="H1783" s="78">
        <f>Kala!F$7</f>
        <v>20</v>
      </c>
      <c r="I1783" s="78">
        <f>Kala!G$7</f>
        <v>0</v>
      </c>
      <c r="J1783" s="78">
        <f>Kala!H$7</f>
        <v>0</v>
      </c>
      <c r="K1783" s="78">
        <f>Kala!I$7</f>
        <v>20</v>
      </c>
      <c r="L1783" s="78">
        <f>Kala!J$7</f>
        <v>0</v>
      </c>
      <c r="M1783" s="78">
        <f>Kala!K$7</f>
        <v>100</v>
      </c>
      <c r="N1783" s="363"/>
      <c r="O1783" s="364"/>
      <c r="P1783" s="364"/>
      <c r="Q1783" s="365"/>
      <c r="R1783" s="82">
        <f t="shared" ref="R1783:R1788" si="63">M1783</f>
        <v>100</v>
      </c>
      <c r="S1783" s="83"/>
      <c r="V1783" s="68"/>
      <c r="W1783" s="68"/>
      <c r="X1783" s="68"/>
      <c r="Y1783" s="68"/>
    </row>
    <row r="1784" spans="2:25" ht="27.9" customHeight="1" thickBot="1">
      <c r="B1784" s="360"/>
      <c r="C1784" s="362"/>
      <c r="D1784" s="40" t="s">
        <v>64</v>
      </c>
      <c r="E1784" s="81"/>
      <c r="F1784" s="50">
        <f>VLOOKUP(S1767,Kala!$B$8:$Q$77,3,0)</f>
        <v>0</v>
      </c>
      <c r="G1784" s="50">
        <f>VLOOKUP(S1767,Kala!$B$8:$Q$77,4,0)</f>
        <v>0</v>
      </c>
      <c r="H1784" s="50">
        <f>VLOOKUP(S1767,Kala!$B$8:$Q$77,5,0)</f>
        <v>0</v>
      </c>
      <c r="I1784" s="50">
        <f>VLOOKUP(S1767,Kala!$B$8:$Q$77,6,0)</f>
        <v>0</v>
      </c>
      <c r="J1784" s="50">
        <f>VLOOKUP(S1767,Kala!$B$8:$Q$77,7,0)</f>
        <v>0</v>
      </c>
      <c r="K1784" s="50">
        <f>VLOOKUP(S1767,Kala!$B$8:$Q$77,8,0)</f>
        <v>0</v>
      </c>
      <c r="L1784" s="50">
        <f>VLOOKUP(S1767,Kala!$B$8:$Q$77,9,0)</f>
        <v>0</v>
      </c>
      <c r="M1784" s="50">
        <f>VLOOKUP(S1767,Kala!$B$8:$Q$77,10,0)</f>
        <v>0</v>
      </c>
      <c r="N1784" s="366"/>
      <c r="O1784" s="367"/>
      <c r="P1784" s="367"/>
      <c r="Q1784" s="368"/>
      <c r="R1784" s="84">
        <f t="shared" si="63"/>
        <v>0</v>
      </c>
      <c r="S1784" s="85" t="str">
        <f>IF(R1784&gt;=91,"अ१",IF(R1784&gt;=81,"अ२",IF(R1784&gt;=71,"ब१",IF(R1784&gt;=61,"ब२",IF(R1784&gt;=51,"क१",IF(R1784&gt;=41,"क२",IF(R1784&gt;=33,"ड",IF(R1784&gt;=21,"ई१",IF(R1784&gt;=1,"ई२","")))))))))</f>
        <v/>
      </c>
      <c r="V1784" s="68"/>
      <c r="W1784" s="68"/>
      <c r="X1784" s="68"/>
      <c r="Y1784" s="68"/>
    </row>
    <row r="1785" spans="2:25" ht="27.9" customHeight="1">
      <c r="B1785" s="359">
        <v>8</v>
      </c>
      <c r="C1785" s="361" t="s">
        <v>9</v>
      </c>
      <c r="D1785" s="39" t="s">
        <v>63</v>
      </c>
      <c r="E1785" s="80"/>
      <c r="F1785" s="78">
        <f>Karya!D$7</f>
        <v>20</v>
      </c>
      <c r="G1785" s="78">
        <f>Karya!E$7</f>
        <v>40</v>
      </c>
      <c r="H1785" s="78">
        <f>Karya!F$7</f>
        <v>20</v>
      </c>
      <c r="I1785" s="78">
        <f>Karya!G$7</f>
        <v>0</v>
      </c>
      <c r="J1785" s="78">
        <f>Karya!H$7</f>
        <v>0</v>
      </c>
      <c r="K1785" s="78">
        <f>Karya!I$7</f>
        <v>20</v>
      </c>
      <c r="L1785" s="78">
        <f>Karya!J$7</f>
        <v>0</v>
      </c>
      <c r="M1785" s="78">
        <f>Karya!K$7</f>
        <v>100</v>
      </c>
      <c r="N1785" s="363"/>
      <c r="O1785" s="364"/>
      <c r="P1785" s="364"/>
      <c r="Q1785" s="365"/>
      <c r="R1785" s="82">
        <f t="shared" si="63"/>
        <v>100</v>
      </c>
      <c r="S1785" s="83"/>
      <c r="V1785" s="68"/>
      <c r="W1785" s="68"/>
      <c r="X1785" s="68"/>
      <c r="Y1785" s="68"/>
    </row>
    <row r="1786" spans="2:25" ht="27.9" customHeight="1" thickBot="1">
      <c r="B1786" s="360"/>
      <c r="C1786" s="362"/>
      <c r="D1786" s="40" t="s">
        <v>64</v>
      </c>
      <c r="E1786" s="81"/>
      <c r="F1786" s="50">
        <f>VLOOKUP(S1767,Karya!$B$8:$Q$77,3,0)</f>
        <v>0</v>
      </c>
      <c r="G1786" s="50">
        <f>VLOOKUP(S1767,Karya!$B$8:$Q$77,4,0)</f>
        <v>0</v>
      </c>
      <c r="H1786" s="50">
        <f>VLOOKUP(S1767,Karya!$B$8:$Q$77,5,0)</f>
        <v>0</v>
      </c>
      <c r="I1786" s="50">
        <f>VLOOKUP(S1767,Karya!$B$8:$Q$77,6,0)</f>
        <v>0</v>
      </c>
      <c r="J1786" s="50">
        <f>VLOOKUP(S1767,Karya!$B$8:$Q$77,7,0)</f>
        <v>0</v>
      </c>
      <c r="K1786" s="50">
        <f>VLOOKUP(S1767,Karya!$B$8:$Q$77,8,0)</f>
        <v>0</v>
      </c>
      <c r="L1786" s="50">
        <f>VLOOKUP(S1767,Karya!$B$8:$Q$77,9,0)</f>
        <v>0</v>
      </c>
      <c r="M1786" s="50">
        <f>VLOOKUP(S1767,Karya!$B$8:$Q$77,10,0)</f>
        <v>0</v>
      </c>
      <c r="N1786" s="366"/>
      <c r="O1786" s="367"/>
      <c r="P1786" s="367"/>
      <c r="Q1786" s="368"/>
      <c r="R1786" s="84">
        <f t="shared" si="63"/>
        <v>0</v>
      </c>
      <c r="S1786" s="85" t="str">
        <f>IF(R1786&gt;=91,"अ१",IF(R1786&gt;=81,"अ२",IF(R1786&gt;=71,"ब१",IF(R1786&gt;=61,"ब२",IF(R1786&gt;=51,"क१",IF(R1786&gt;=41,"क२",IF(R1786&gt;=33,"ड",IF(R1786&gt;=21,"ई१",IF(R1786&gt;=1,"ई२","")))))))))</f>
        <v/>
      </c>
      <c r="V1786" s="68"/>
      <c r="W1786" s="68"/>
      <c r="X1786" s="68"/>
      <c r="Y1786" s="68"/>
    </row>
    <row r="1787" spans="2:25" ht="27.9" customHeight="1">
      <c r="B1787" s="359">
        <v>9</v>
      </c>
      <c r="C1787" s="361" t="s">
        <v>10</v>
      </c>
      <c r="D1787" s="39" t="s">
        <v>63</v>
      </c>
      <c r="E1787" s="80"/>
      <c r="F1787" s="78">
        <f>Shashi!D$7</f>
        <v>20</v>
      </c>
      <c r="G1787" s="78">
        <f>Shashi!E$7</f>
        <v>40</v>
      </c>
      <c r="H1787" s="78">
        <f>Shashi!F$7</f>
        <v>20</v>
      </c>
      <c r="I1787" s="78">
        <f>Shashi!G$7</f>
        <v>0</v>
      </c>
      <c r="J1787" s="78">
        <f>Shashi!H$7</f>
        <v>0</v>
      </c>
      <c r="K1787" s="78">
        <f>Shashi!I$7</f>
        <v>20</v>
      </c>
      <c r="L1787" s="78">
        <f>Shashi!J$7</f>
        <v>0</v>
      </c>
      <c r="M1787" s="78">
        <f>Shashi!K$7</f>
        <v>100</v>
      </c>
      <c r="N1787" s="363"/>
      <c r="O1787" s="364"/>
      <c r="P1787" s="364"/>
      <c r="Q1787" s="365"/>
      <c r="R1787" s="82">
        <f t="shared" si="63"/>
        <v>100</v>
      </c>
      <c r="S1787" s="83"/>
      <c r="V1787" s="68"/>
      <c r="W1787" s="68"/>
      <c r="X1787" s="68"/>
      <c r="Y1787" s="68"/>
    </row>
    <row r="1788" spans="2:25" ht="27.9" customHeight="1" thickBot="1">
      <c r="B1788" s="360"/>
      <c r="C1788" s="362"/>
      <c r="D1788" s="40" t="s">
        <v>64</v>
      </c>
      <c r="E1788" s="81"/>
      <c r="F1788" s="50">
        <f>VLOOKUP(S1767,Shashi!$B$8:$Q$77,3,0)</f>
        <v>0</v>
      </c>
      <c r="G1788" s="50">
        <f>VLOOKUP(S1767,Shashi!$B$8:$Q$77,4,0)</f>
        <v>0</v>
      </c>
      <c r="H1788" s="50">
        <f>VLOOKUP(S1767,Shashi!$B$8:$Q$77,5,0)</f>
        <v>0</v>
      </c>
      <c r="I1788" s="50">
        <f>VLOOKUP(S1767,Shashi!$B$8:$Q$77,6,0)</f>
        <v>0</v>
      </c>
      <c r="J1788" s="50">
        <f>VLOOKUP(S1767,Shashi!$B$8:$Q$77,7,0)</f>
        <v>0</v>
      </c>
      <c r="K1788" s="50">
        <f>VLOOKUP(S1767,Shashi!$B$8:$Q$77,8,0)</f>
        <v>0</v>
      </c>
      <c r="L1788" s="50">
        <f>VLOOKUP(S1767,Shashi!$B$8:$Q$77,9,0)</f>
        <v>0</v>
      </c>
      <c r="M1788" s="50">
        <f>VLOOKUP(S1767,Shashi!$B$8:$Q$77,10,0)</f>
        <v>0</v>
      </c>
      <c r="N1788" s="366"/>
      <c r="O1788" s="367"/>
      <c r="P1788" s="367"/>
      <c r="Q1788" s="368"/>
      <c r="R1788" s="84">
        <f t="shared" si="63"/>
        <v>0</v>
      </c>
      <c r="S1788" s="85" t="str">
        <f>IF(R1788&gt;=91,"अ१",IF(R1788&gt;=81,"अ२",IF(R1788&gt;=71,"ब१",IF(R1788&gt;=61,"ब२",IF(R1788&gt;=51,"क१",IF(R1788&gt;=41,"क२",IF(R1788&gt;=33,"ड",IF(R1788&gt;=21,"ई१",IF(R1788&gt;=1,"ई२","")))))))))</f>
        <v/>
      </c>
      <c r="V1788" s="68"/>
      <c r="W1788" s="68"/>
      <c r="X1788" s="68"/>
      <c r="Y1788" s="68"/>
    </row>
    <row r="1789" spans="2:25" ht="27.9" customHeight="1" thickBot="1">
      <c r="B1789" s="369"/>
      <c r="C1789" s="370"/>
      <c r="D1789" s="370"/>
      <c r="E1789" s="370"/>
      <c r="F1789" s="370"/>
      <c r="G1789" s="370"/>
      <c r="H1789" s="370"/>
      <c r="I1789" s="370"/>
      <c r="J1789" s="370"/>
      <c r="K1789" s="370"/>
      <c r="L1789" s="370"/>
      <c r="M1789" s="370"/>
      <c r="N1789" s="370"/>
      <c r="O1789" s="370"/>
      <c r="P1789" s="370"/>
      <c r="Q1789" s="370"/>
      <c r="R1789" s="370"/>
      <c r="S1789" s="371"/>
      <c r="V1789" s="68"/>
      <c r="W1789" s="68"/>
      <c r="X1789" s="68"/>
      <c r="Y1789" s="68"/>
    </row>
    <row r="1790" spans="2:25" ht="27.9" customHeight="1">
      <c r="B1790" s="41"/>
      <c r="C1790" s="42"/>
      <c r="D1790" s="43"/>
      <c r="N1790" s="45"/>
      <c r="O1790" s="45"/>
      <c r="P1790" s="45"/>
      <c r="Q1790" s="45"/>
      <c r="S1790" s="46"/>
      <c r="V1790" s="68"/>
      <c r="W1790" s="68"/>
      <c r="X1790" s="68"/>
      <c r="Y1790" s="68"/>
    </row>
    <row r="1791" spans="2:25" ht="27.9" customHeight="1">
      <c r="B1791" s="372" t="s">
        <v>66</v>
      </c>
      <c r="C1791" s="373"/>
      <c r="D1791" s="373"/>
      <c r="E1791" s="373"/>
      <c r="F1791" s="373"/>
      <c r="G1791" s="374" t="s">
        <v>67</v>
      </c>
      <c r="H1791" s="374"/>
      <c r="I1791" s="374"/>
      <c r="J1791" s="374"/>
      <c r="K1791" s="374"/>
      <c r="L1791" s="374"/>
      <c r="M1791" s="374"/>
      <c r="N1791" s="375" t="s">
        <v>68</v>
      </c>
      <c r="O1791" s="375"/>
      <c r="P1791" s="375"/>
      <c r="Q1791" s="375"/>
      <c r="R1791" s="375"/>
      <c r="S1791" s="376"/>
      <c r="V1791" s="68"/>
      <c r="W1791" s="68"/>
      <c r="X1791" s="68"/>
      <c r="Y1791" s="68"/>
    </row>
    <row r="1792" spans="2:25" ht="27.9" customHeight="1" thickBot="1">
      <c r="B1792" s="377" t="str">
        <f>students!$G$4</f>
        <v xml:space="preserve">श्री. सागर दत्तात्रय शिंदे </v>
      </c>
      <c r="C1792" s="378"/>
      <c r="D1792" s="378"/>
      <c r="E1792" s="378"/>
      <c r="F1792" s="378"/>
      <c r="G1792" s="379"/>
      <c r="H1792" s="379"/>
      <c r="I1792" s="379"/>
      <c r="J1792" s="379"/>
      <c r="K1792" s="379"/>
      <c r="L1792" s="379"/>
      <c r="M1792" s="379"/>
      <c r="N1792" s="380"/>
      <c r="O1792" s="380"/>
      <c r="P1792" s="380"/>
      <c r="Q1792" s="380"/>
      <c r="R1792" s="380"/>
      <c r="S1792" s="381"/>
      <c r="V1792" s="68"/>
      <c r="W1792" s="68"/>
      <c r="X1792" s="68"/>
      <c r="Y1792" s="68"/>
    </row>
    <row r="1793" spans="2:25" ht="26.25" customHeight="1">
      <c r="B1793" s="402" t="s">
        <v>718</v>
      </c>
      <c r="C1793" s="402"/>
      <c r="D1793" s="402"/>
      <c r="E1793" s="402"/>
      <c r="F1793" s="402"/>
      <c r="G1793" s="402"/>
      <c r="H1793" s="402"/>
      <c r="I1793" s="402"/>
      <c r="J1793" s="402"/>
      <c r="K1793" s="402"/>
      <c r="L1793" s="402"/>
      <c r="M1793" s="402"/>
      <c r="N1793" s="402"/>
      <c r="O1793" s="402"/>
      <c r="P1793" s="402"/>
      <c r="Q1793" s="402"/>
      <c r="R1793" s="402"/>
      <c r="S1793" s="402"/>
      <c r="V1793" s="68"/>
      <c r="W1793" s="68"/>
      <c r="X1793" s="68"/>
      <c r="Y1793" s="68"/>
    </row>
    <row r="1794" spans="2:25" ht="24.75" customHeight="1" thickBot="1">
      <c r="B1794" s="403" t="s">
        <v>52</v>
      </c>
      <c r="C1794" s="403"/>
      <c r="D1794" s="403"/>
      <c r="E1794" s="404">
        <f>VLOOKUP(S1795,students!$B$8:$D$77,3,0)</f>
        <v>0</v>
      </c>
      <c r="F1794" s="405"/>
      <c r="G1794" s="405"/>
      <c r="H1794" s="405"/>
      <c r="I1794" s="405"/>
      <c r="J1794" s="405"/>
      <c r="K1794" s="405"/>
      <c r="L1794" s="405"/>
      <c r="M1794" s="405"/>
      <c r="N1794" s="405"/>
      <c r="O1794" s="405"/>
      <c r="P1794" s="406" t="s">
        <v>28</v>
      </c>
      <c r="Q1794" s="406"/>
      <c r="R1794" s="406" t="str">
        <f>students!$M$2</f>
        <v>पहिली</v>
      </c>
      <c r="S1794" s="406"/>
      <c r="V1794" s="68"/>
      <c r="W1794" s="68"/>
      <c r="X1794" s="68"/>
      <c r="Y1794" s="68"/>
    </row>
    <row r="1795" spans="2:25" ht="19.5" customHeight="1" thickBot="1">
      <c r="B1795" s="407"/>
      <c r="C1795" s="407"/>
      <c r="D1795" s="408"/>
      <c r="E1795" s="408"/>
      <c r="F1795" s="47"/>
      <c r="G1795" s="47"/>
      <c r="H1795" s="409" t="s">
        <v>33</v>
      </c>
      <c r="I1795" s="409"/>
      <c r="J1795" s="409"/>
      <c r="K1795" s="409"/>
      <c r="L1795" s="409"/>
      <c r="M1795" s="405">
        <f>[3]students!Y1794</f>
        <v>0</v>
      </c>
      <c r="N1795" s="405"/>
      <c r="O1795" s="405"/>
      <c r="P1795" s="406" t="s">
        <v>53</v>
      </c>
      <c r="Q1795" s="406"/>
      <c r="R1795" s="406"/>
      <c r="S1795" s="77">
        <v>65</v>
      </c>
      <c r="V1795" s="68"/>
      <c r="W1795" s="68"/>
      <c r="X1795" s="68"/>
      <c r="Y1795" s="68"/>
    </row>
    <row r="1796" spans="2:25" ht="21" customHeight="1">
      <c r="B1796" s="382" t="s">
        <v>37</v>
      </c>
      <c r="C1796" s="361" t="s">
        <v>54</v>
      </c>
      <c r="D1796" s="361"/>
      <c r="E1796" s="385" t="s">
        <v>55</v>
      </c>
      <c r="F1796" s="386"/>
      <c r="G1796" s="386"/>
      <c r="H1796" s="386"/>
      <c r="I1796" s="386"/>
      <c r="J1796" s="386"/>
      <c r="K1796" s="386"/>
      <c r="L1796" s="386"/>
      <c r="M1796" s="387"/>
      <c r="N1796" s="388" t="s">
        <v>56</v>
      </c>
      <c r="O1796" s="389"/>
      <c r="P1796" s="389"/>
      <c r="Q1796" s="390"/>
      <c r="R1796" s="394" t="s">
        <v>69</v>
      </c>
      <c r="S1796" s="397" t="s">
        <v>57</v>
      </c>
      <c r="V1796" s="68"/>
      <c r="W1796" s="68"/>
      <c r="X1796" s="68"/>
      <c r="Y1796" s="68"/>
    </row>
    <row r="1797" spans="2:25" s="1" customFormat="1" ht="73.5" customHeight="1">
      <c r="B1797" s="383"/>
      <c r="C1797" s="384"/>
      <c r="D1797" s="384"/>
      <c r="E1797" s="48" t="s">
        <v>58</v>
      </c>
      <c r="F1797" s="48" t="s">
        <v>15</v>
      </c>
      <c r="G1797" s="48" t="s">
        <v>59</v>
      </c>
      <c r="H1797" s="48" t="s">
        <v>17</v>
      </c>
      <c r="I1797" s="48" t="s">
        <v>18</v>
      </c>
      <c r="J1797" s="48" t="s">
        <v>19</v>
      </c>
      <c r="K1797" s="48" t="s">
        <v>20</v>
      </c>
      <c r="L1797" s="48" t="s">
        <v>21</v>
      </c>
      <c r="M1797" s="49"/>
      <c r="N1797" s="391"/>
      <c r="O1797" s="392"/>
      <c r="P1797" s="392"/>
      <c r="Q1797" s="393"/>
      <c r="R1797" s="395"/>
      <c r="S1797" s="398"/>
      <c r="V1797" s="68"/>
      <c r="W1797" s="68"/>
      <c r="X1797" s="68"/>
      <c r="Y1797" s="68"/>
    </row>
    <row r="1798" spans="2:25" ht="27.9" customHeight="1" thickBot="1">
      <c r="B1798" s="5"/>
      <c r="C1798" s="400" t="s">
        <v>60</v>
      </c>
      <c r="D1798" s="401"/>
      <c r="E1798" s="51">
        <v>1</v>
      </c>
      <c r="F1798" s="51">
        <v>2</v>
      </c>
      <c r="G1798" s="51">
        <v>3</v>
      </c>
      <c r="H1798" s="51">
        <v>4</v>
      </c>
      <c r="I1798" s="51">
        <v>5</v>
      </c>
      <c r="J1798" s="51">
        <v>6</v>
      </c>
      <c r="K1798" s="51">
        <v>7</v>
      </c>
      <c r="L1798" s="51">
        <v>8</v>
      </c>
      <c r="M1798" s="50" t="s">
        <v>22</v>
      </c>
      <c r="N1798" s="50" t="s">
        <v>23</v>
      </c>
      <c r="O1798" s="50" t="s">
        <v>61</v>
      </c>
      <c r="P1798" s="50" t="s">
        <v>25</v>
      </c>
      <c r="Q1798" s="50" t="s">
        <v>62</v>
      </c>
      <c r="R1798" s="396"/>
      <c r="S1798" s="399"/>
      <c r="V1798" s="68"/>
      <c r="W1798" s="68"/>
      <c r="X1798" s="68"/>
      <c r="Y1798" s="68"/>
    </row>
    <row r="1799" spans="2:25" ht="27.9" customHeight="1">
      <c r="B1799" s="359">
        <v>1</v>
      </c>
      <c r="C1799" s="361" t="s">
        <v>2</v>
      </c>
      <c r="D1799" s="39" t="s">
        <v>63</v>
      </c>
      <c r="E1799" s="80"/>
      <c r="F1799" s="78">
        <f>Marathi!D$7</f>
        <v>15</v>
      </c>
      <c r="G1799" s="78">
        <f>Marathi!E$7</f>
        <v>15</v>
      </c>
      <c r="H1799" s="78">
        <f>Marathi!F$7</f>
        <v>15</v>
      </c>
      <c r="I1799" s="78">
        <f>Marathi!G$7</f>
        <v>0</v>
      </c>
      <c r="J1799" s="78">
        <f>Marathi!H$7</f>
        <v>15</v>
      </c>
      <c r="K1799" s="78">
        <f>Marathi!I$7</f>
        <v>10</v>
      </c>
      <c r="L1799" s="78">
        <f>Marathi!J$7</f>
        <v>0</v>
      </c>
      <c r="M1799" s="78">
        <f>Marathi!K$7</f>
        <v>70</v>
      </c>
      <c r="N1799" s="78">
        <f>Marathi!L$7</f>
        <v>5</v>
      </c>
      <c r="O1799" s="78">
        <f>Marathi!M$7</f>
        <v>5</v>
      </c>
      <c r="P1799" s="78">
        <f>Marathi!N$7</f>
        <v>20</v>
      </c>
      <c r="Q1799" s="78">
        <f>Marathi!O$7</f>
        <v>30</v>
      </c>
      <c r="R1799" s="78">
        <f>Marathi!P$7</f>
        <v>100</v>
      </c>
      <c r="S1799" s="78">
        <f>Marathi!Q$7</f>
        <v>0</v>
      </c>
      <c r="V1799" s="68"/>
      <c r="W1799" s="68"/>
      <c r="X1799" s="68"/>
      <c r="Y1799" s="68"/>
    </row>
    <row r="1800" spans="2:25" ht="27.9" customHeight="1" thickBot="1">
      <c r="B1800" s="360"/>
      <c r="C1800" s="362"/>
      <c r="D1800" s="40" t="s">
        <v>64</v>
      </c>
      <c r="E1800" s="81"/>
      <c r="F1800" s="50">
        <f>VLOOKUP(S1795,Marathi!$B$8:$Q$77,3,0)</f>
        <v>0</v>
      </c>
      <c r="G1800" s="50">
        <f>VLOOKUP(S1795,Marathi!$B$8:$Q$77,4,0)</f>
        <v>0</v>
      </c>
      <c r="H1800" s="50">
        <f>VLOOKUP(S1795,Marathi!$B$8:$Q$77,5,0)</f>
        <v>0</v>
      </c>
      <c r="I1800" s="50">
        <f>VLOOKUP(S1795,Marathi!$B$8:$Q$77,6,0)</f>
        <v>0</v>
      </c>
      <c r="J1800" s="50">
        <f>VLOOKUP(S1795,Marathi!$B$8:$Q$77,7,0)</f>
        <v>0</v>
      </c>
      <c r="K1800" s="50">
        <f>VLOOKUP(S1795,Marathi!$B$8:$Q$77,8,0)</f>
        <v>0</v>
      </c>
      <c r="L1800" s="50">
        <f>VLOOKUP(S1795,Marathi!$B$8:$Q$77,9,0)</f>
        <v>0</v>
      </c>
      <c r="M1800" s="50">
        <f>VLOOKUP(S1795,Marathi!$B$8:$Q$77,10,0)</f>
        <v>0</v>
      </c>
      <c r="N1800" s="50">
        <f>VLOOKUP(S1795,Marathi!$B$8:$Q$77,11,0)</f>
        <v>0</v>
      </c>
      <c r="O1800" s="50">
        <f>VLOOKUP(S1795,Marathi!$B$8:$Q$77,12,0)</f>
        <v>0</v>
      </c>
      <c r="P1800" s="50">
        <f>VLOOKUP(S1795,Marathi!$B$8:$Q$77,13,0)</f>
        <v>0</v>
      </c>
      <c r="Q1800" s="50">
        <f>VLOOKUP(S1795,Marathi!$B$8:$Q$77,14,0)</f>
        <v>0</v>
      </c>
      <c r="R1800" s="79">
        <f>VLOOKUP(S1795,Marathi!$B$8:$Q$77,15,0)</f>
        <v>0</v>
      </c>
      <c r="S1800" s="79">
        <f>VLOOKUP(S1795,Marathi!$B$8:$Q$77,16,0)</f>
        <v>0</v>
      </c>
    </row>
    <row r="1801" spans="2:25" ht="27.9" customHeight="1">
      <c r="B1801" s="359">
        <v>2</v>
      </c>
      <c r="C1801" s="361" t="s">
        <v>3</v>
      </c>
      <c r="D1801" s="39" t="s">
        <v>63</v>
      </c>
      <c r="E1801" s="80"/>
      <c r="F1801" s="78">
        <f>Hindi!D$7</f>
        <v>15</v>
      </c>
      <c r="G1801" s="78">
        <f>Hindi!E$7</f>
        <v>15</v>
      </c>
      <c r="H1801" s="78">
        <f>Hindi!F$7</f>
        <v>15</v>
      </c>
      <c r="I1801" s="78">
        <f>Hindi!G$7</f>
        <v>0</v>
      </c>
      <c r="J1801" s="78">
        <f>Hindi!H$7</f>
        <v>15</v>
      </c>
      <c r="K1801" s="78">
        <f>Hindi!I$7</f>
        <v>10</v>
      </c>
      <c r="L1801" s="78">
        <f>Hindi!J$7</f>
        <v>0</v>
      </c>
      <c r="M1801" s="78">
        <f>Hindi!K$7</f>
        <v>70</v>
      </c>
      <c r="N1801" s="78">
        <f>Hindi!L$7</f>
        <v>5</v>
      </c>
      <c r="O1801" s="78">
        <f>Hindi!M$7</f>
        <v>5</v>
      </c>
      <c r="P1801" s="78">
        <f>Hindi!N$7</f>
        <v>20</v>
      </c>
      <c r="Q1801" s="78">
        <f>Hindi!O$7</f>
        <v>30</v>
      </c>
      <c r="R1801" s="78">
        <f>Hindi!P$7</f>
        <v>100</v>
      </c>
      <c r="S1801" s="78">
        <f>Hindi!Q$7</f>
        <v>0</v>
      </c>
    </row>
    <row r="1802" spans="2:25" ht="27.9" customHeight="1" thickBot="1">
      <c r="B1802" s="360"/>
      <c r="C1802" s="362"/>
      <c r="D1802" s="40" t="s">
        <v>64</v>
      </c>
      <c r="E1802" s="81"/>
      <c r="F1802" s="50">
        <f>VLOOKUP(S1795,Hindi!$B$8:$Q$77,3,0)</f>
        <v>0</v>
      </c>
      <c r="G1802" s="50">
        <f>VLOOKUP(S1795,Hindi!$B$8:$Q$77,4,0)</f>
        <v>0</v>
      </c>
      <c r="H1802" s="50">
        <f>VLOOKUP(S1795,Hindi!$B$8:$Q$77,5,0)</f>
        <v>0</v>
      </c>
      <c r="I1802" s="50">
        <f>VLOOKUP(S1795,Hindi!$B$8:$Q$77,6,0)</f>
        <v>0</v>
      </c>
      <c r="J1802" s="50">
        <f>VLOOKUP(S1795,Hindi!$B$8:$Q$77,7,0)</f>
        <v>0</v>
      </c>
      <c r="K1802" s="50">
        <f>VLOOKUP(S1795,Hindi!$B$8:$Q$77,8,0)</f>
        <v>0</v>
      </c>
      <c r="L1802" s="50">
        <f>VLOOKUP(S1795,Hindi!$B$8:$Q$77,9,0)</f>
        <v>0</v>
      </c>
      <c r="M1802" s="50">
        <f>VLOOKUP(S1795,Hindi!$B$8:$Q$77,10,0)</f>
        <v>0</v>
      </c>
      <c r="N1802" s="50">
        <f>VLOOKUP(S1795,Hindi!$B$8:$Q$77,11,0)</f>
        <v>0</v>
      </c>
      <c r="O1802" s="50">
        <f>VLOOKUP(S1795,Hindi!$B$8:$Q$77,12,0)</f>
        <v>0</v>
      </c>
      <c r="P1802" s="50">
        <f>VLOOKUP(S1795,Hindi!$B$8:$Q$77,13,0)</f>
        <v>0</v>
      </c>
      <c r="Q1802" s="50">
        <f>VLOOKUP(S1795,Hindi!$B$8:$Q$77,14,0)</f>
        <v>0</v>
      </c>
      <c r="R1802" s="79">
        <f>VLOOKUP(S1795,Hindi!$B$8:$Q$77,15,0)</f>
        <v>0</v>
      </c>
      <c r="S1802" s="50">
        <f>VLOOKUP(S1795,Hindi!$B$8:$Q$77,16,0)</f>
        <v>0</v>
      </c>
    </row>
    <row r="1803" spans="2:25" ht="27.9" customHeight="1">
      <c r="B1803" s="359">
        <v>3</v>
      </c>
      <c r="C1803" s="361" t="s">
        <v>4</v>
      </c>
      <c r="D1803" s="39" t="s">
        <v>63</v>
      </c>
      <c r="E1803" s="80"/>
      <c r="F1803" s="78">
        <f>English!D$7</f>
        <v>15</v>
      </c>
      <c r="G1803" s="78">
        <f>English!E$7</f>
        <v>15</v>
      </c>
      <c r="H1803" s="78">
        <f>English!F$7</f>
        <v>15</v>
      </c>
      <c r="I1803" s="78">
        <f>English!G$7</f>
        <v>0</v>
      </c>
      <c r="J1803" s="78">
        <f>English!H$7</f>
        <v>15</v>
      </c>
      <c r="K1803" s="78">
        <f>English!I$7</f>
        <v>10</v>
      </c>
      <c r="L1803" s="78">
        <f>English!J$7</f>
        <v>0</v>
      </c>
      <c r="M1803" s="78">
        <f>English!K$7</f>
        <v>70</v>
      </c>
      <c r="N1803" s="78">
        <f>English!L$7</f>
        <v>5</v>
      </c>
      <c r="O1803" s="78">
        <f>English!M$7</f>
        <v>5</v>
      </c>
      <c r="P1803" s="78">
        <f>English!N$7</f>
        <v>20</v>
      </c>
      <c r="Q1803" s="78">
        <f>English!O$7</f>
        <v>30</v>
      </c>
      <c r="R1803" s="78">
        <f>English!P$7</f>
        <v>100</v>
      </c>
      <c r="S1803" s="78">
        <f>English!Q$7</f>
        <v>0</v>
      </c>
    </row>
    <row r="1804" spans="2:25" ht="27.9" customHeight="1" thickBot="1">
      <c r="B1804" s="360"/>
      <c r="C1804" s="362"/>
      <c r="D1804" s="40" t="s">
        <v>64</v>
      </c>
      <c r="E1804" s="81"/>
      <c r="F1804" s="50">
        <f>VLOOKUP(S1795,English!$B$8:$Q$77,3,0)</f>
        <v>0</v>
      </c>
      <c r="G1804" s="50">
        <f>VLOOKUP(S1795,English!$B$8:$Q$77,4,0)</f>
        <v>0</v>
      </c>
      <c r="H1804" s="50">
        <f>VLOOKUP(S1795,English!$B$8:$Q$77,5,0)</f>
        <v>0</v>
      </c>
      <c r="I1804" s="50">
        <f>VLOOKUP(S1795,English!$B$8:$Q$77,6,0)</f>
        <v>0</v>
      </c>
      <c r="J1804" s="50">
        <f>VLOOKUP(S1795,English!$B$8:$Q$77,7,0)</f>
        <v>0</v>
      </c>
      <c r="K1804" s="50">
        <f>VLOOKUP(S1795,English!$B$8:$Q$77,8,0)</f>
        <v>0</v>
      </c>
      <c r="L1804" s="50">
        <f>VLOOKUP(S1795,English!$B$8:$Q$77,9,0)</f>
        <v>0</v>
      </c>
      <c r="M1804" s="50">
        <f>VLOOKUP(S1795,English!$B$8:$Q$77,10,0)</f>
        <v>0</v>
      </c>
      <c r="N1804" s="50">
        <f>VLOOKUP(S1795,English!$B$8:$Q$77,11,0)</f>
        <v>0</v>
      </c>
      <c r="O1804" s="50">
        <f>VLOOKUP(S1795,English!$B$8:$Q$77,12,0)</f>
        <v>0</v>
      </c>
      <c r="P1804" s="50">
        <f>VLOOKUP(S1795,English!$B$8:$Q$77,13,0)</f>
        <v>0</v>
      </c>
      <c r="Q1804" s="50">
        <f>VLOOKUP(S1795,English!$B$8:$Q$77,14,0)</f>
        <v>0</v>
      </c>
      <c r="R1804" s="79">
        <f>VLOOKUP(S1795,English!$B$8:$Q$77,15,0)</f>
        <v>0</v>
      </c>
      <c r="S1804" s="50">
        <f>VLOOKUP(S1795,English!$B$8:$Q$77,16,0)</f>
        <v>0</v>
      </c>
    </row>
    <row r="1805" spans="2:25" ht="27.9" customHeight="1">
      <c r="B1805" s="359">
        <v>4</v>
      </c>
      <c r="C1805" s="361" t="s">
        <v>5</v>
      </c>
      <c r="D1805" s="39" t="s">
        <v>63</v>
      </c>
      <c r="E1805" s="80"/>
      <c r="F1805" s="78">
        <f>Maths!D$7</f>
        <v>15</v>
      </c>
      <c r="G1805" s="78">
        <f>Maths!E$7</f>
        <v>15</v>
      </c>
      <c r="H1805" s="78">
        <f>Maths!F$7</f>
        <v>15</v>
      </c>
      <c r="I1805" s="78">
        <f>Maths!G$7</f>
        <v>0</v>
      </c>
      <c r="J1805" s="78">
        <f>Maths!H$7</f>
        <v>15</v>
      </c>
      <c r="K1805" s="78">
        <f>Maths!I$7</f>
        <v>10</v>
      </c>
      <c r="L1805" s="78">
        <f>Maths!J$7</f>
        <v>0</v>
      </c>
      <c r="M1805" s="78">
        <f>Maths!K$7</f>
        <v>70</v>
      </c>
      <c r="N1805" s="78">
        <f>Maths!L$7</f>
        <v>5</v>
      </c>
      <c r="O1805" s="78">
        <f>Maths!M$7</f>
        <v>5</v>
      </c>
      <c r="P1805" s="78">
        <f>Maths!N$7</f>
        <v>20</v>
      </c>
      <c r="Q1805" s="78">
        <f>Maths!O$7</f>
        <v>30</v>
      </c>
      <c r="R1805" s="78">
        <f>Maths!P$7</f>
        <v>100</v>
      </c>
      <c r="S1805" s="78">
        <f>Maths!Q$7</f>
        <v>0</v>
      </c>
    </row>
    <row r="1806" spans="2:25" ht="27.9" customHeight="1" thickBot="1">
      <c r="B1806" s="360"/>
      <c r="C1806" s="362"/>
      <c r="D1806" s="40" t="s">
        <v>64</v>
      </c>
      <c r="E1806" s="81"/>
      <c r="F1806" s="50">
        <f>VLOOKUP(S1795,Maths!$B$8:$Q$77,3,0)</f>
        <v>0</v>
      </c>
      <c r="G1806" s="50">
        <f>VLOOKUP(S1795,Maths!$B$8:$Q$77,4,0)</f>
        <v>0</v>
      </c>
      <c r="H1806" s="50">
        <f>VLOOKUP(S1795,Maths!$B$8:$Q$77,5,0)</f>
        <v>0</v>
      </c>
      <c r="I1806" s="50">
        <f>VLOOKUP(S1795,Maths!$B$8:$Q$77,6,0)</f>
        <v>0</v>
      </c>
      <c r="J1806" s="50">
        <f>VLOOKUP(S1795,Maths!$B$8:$Q$77,7,0)</f>
        <v>0</v>
      </c>
      <c r="K1806" s="50">
        <f>VLOOKUP(S1795,Maths!$B$8:$Q$77,8,0)</f>
        <v>0</v>
      </c>
      <c r="L1806" s="50">
        <f>VLOOKUP(S1795,Maths!$B$8:$Q$77,9,0)</f>
        <v>0</v>
      </c>
      <c r="M1806" s="50">
        <f>VLOOKUP(S1795,Maths!$B$8:$Q$77,10,0)</f>
        <v>0</v>
      </c>
      <c r="N1806" s="50">
        <f>VLOOKUP(S1795,Maths!$B$8:$Q$77,11,0)</f>
        <v>0</v>
      </c>
      <c r="O1806" s="50">
        <f>VLOOKUP(S1795,Maths!$B$8:$Q$77,12,0)</f>
        <v>0</v>
      </c>
      <c r="P1806" s="50">
        <f>VLOOKUP(S1795,Maths!$B$8:$Q$77,13,0)</f>
        <v>0</v>
      </c>
      <c r="Q1806" s="50">
        <f>VLOOKUP(S1795,Maths!$B$8:$Q$77,14,0)</f>
        <v>0</v>
      </c>
      <c r="R1806" s="79">
        <f>VLOOKUP(S1795,Maths!$B$8:$Q$77,15,0)</f>
        <v>0</v>
      </c>
      <c r="S1806" s="50">
        <f>VLOOKUP(S1795,Maths!$B$8:$Q$77,16,0)</f>
        <v>0</v>
      </c>
      <c r="V1806" s="68"/>
      <c r="W1806" s="68"/>
      <c r="X1806" s="68"/>
      <c r="Y1806" s="68"/>
    </row>
    <row r="1807" spans="2:25" ht="27.9" customHeight="1">
      <c r="B1807" s="359">
        <v>5</v>
      </c>
      <c r="C1807" s="361" t="s">
        <v>6</v>
      </c>
      <c r="D1807" s="39" t="s">
        <v>63</v>
      </c>
      <c r="E1807" s="80"/>
      <c r="F1807" s="78">
        <f>Sci!D$7</f>
        <v>15</v>
      </c>
      <c r="G1807" s="78">
        <f>Sci!E$7</f>
        <v>15</v>
      </c>
      <c r="H1807" s="78">
        <f>Sci!F$7</f>
        <v>15</v>
      </c>
      <c r="I1807" s="78">
        <f>Sci!G$7</f>
        <v>0</v>
      </c>
      <c r="J1807" s="78">
        <f>Sci!H$7</f>
        <v>15</v>
      </c>
      <c r="K1807" s="78">
        <f>Sci!I$7</f>
        <v>10</v>
      </c>
      <c r="L1807" s="78">
        <f>Sci!J$7</f>
        <v>0</v>
      </c>
      <c r="M1807" s="78">
        <f>Sci!K$7</f>
        <v>70</v>
      </c>
      <c r="N1807" s="78">
        <f>Sci!L$7</f>
        <v>5</v>
      </c>
      <c r="O1807" s="78">
        <f>Sci!M$7</f>
        <v>5</v>
      </c>
      <c r="P1807" s="78">
        <f>Sci!N$7</f>
        <v>20</v>
      </c>
      <c r="Q1807" s="78">
        <f>Sci!O$7</f>
        <v>30</v>
      </c>
      <c r="R1807" s="78">
        <f>Sci!P$7</f>
        <v>100</v>
      </c>
      <c r="S1807" s="78">
        <f>Sci!Q$7</f>
        <v>0</v>
      </c>
      <c r="V1807" s="68"/>
      <c r="W1807" s="68"/>
      <c r="X1807" s="68"/>
      <c r="Y1807" s="68"/>
    </row>
    <row r="1808" spans="2:25" ht="27.9" customHeight="1" thickBot="1">
      <c r="B1808" s="360"/>
      <c r="C1808" s="362"/>
      <c r="D1808" s="40" t="s">
        <v>64</v>
      </c>
      <c r="E1808" s="81"/>
      <c r="F1808" s="50">
        <f>VLOOKUP(S1795,Sci!$B$8:$Q$77,3,0)</f>
        <v>0</v>
      </c>
      <c r="G1808" s="50">
        <f>VLOOKUP(S1795,Sci!$B$8:$Q$77,4,0)</f>
        <v>0</v>
      </c>
      <c r="H1808" s="50">
        <f>VLOOKUP(S1795,Sci!$B$8:$Q$77,5,0)</f>
        <v>0</v>
      </c>
      <c r="I1808" s="50">
        <f>VLOOKUP(S1795,Sci!$B$8:$Q$77,6,0)</f>
        <v>0</v>
      </c>
      <c r="J1808" s="50">
        <f>VLOOKUP(S1795,Sci!$B$8:$Q$77,7,0)</f>
        <v>0</v>
      </c>
      <c r="K1808" s="50">
        <f>VLOOKUP(S1795,Sci!$B$8:$Q$77,8,0)</f>
        <v>0</v>
      </c>
      <c r="L1808" s="50">
        <f>VLOOKUP(S1795,Sci!$B$8:$Q$77,9,0)</f>
        <v>0</v>
      </c>
      <c r="M1808" s="50">
        <f>VLOOKUP(S1795,Sci!$B$8:$Q$77,10,0)</f>
        <v>0</v>
      </c>
      <c r="N1808" s="50">
        <f>VLOOKUP(S1795,Sci!$B$8:$Q$77,11,0)</f>
        <v>0</v>
      </c>
      <c r="O1808" s="50">
        <f>VLOOKUP(S1795,Sci!$B$8:$Q$77,12,0)</f>
        <v>0</v>
      </c>
      <c r="P1808" s="50">
        <f>VLOOKUP(S1795,Sci!$B$8:$Q$77,13,0)</f>
        <v>0</v>
      </c>
      <c r="Q1808" s="50">
        <f>VLOOKUP(S1795,Sci!$B$8:$Q$77,14,0)</f>
        <v>0</v>
      </c>
      <c r="R1808" s="79">
        <f>VLOOKUP(S1795,Sci!$B$8:$Q$77,15,0)</f>
        <v>0</v>
      </c>
      <c r="S1808" s="50">
        <f>VLOOKUP(S1795,Sci!$B$8:$Q$77,16,0)</f>
        <v>0</v>
      </c>
      <c r="V1808" s="68"/>
      <c r="W1808" s="68"/>
      <c r="X1808" s="68"/>
      <c r="Y1808" s="68"/>
    </row>
    <row r="1809" spans="2:25" ht="27.9" customHeight="1">
      <c r="B1809" s="359">
        <v>6</v>
      </c>
      <c r="C1809" s="361" t="s">
        <v>7</v>
      </c>
      <c r="D1809" s="39" t="s">
        <v>63</v>
      </c>
      <c r="E1809" s="80"/>
      <c r="F1809" s="78">
        <f>Sco!D$7</f>
        <v>15</v>
      </c>
      <c r="G1809" s="78">
        <f>Sco!E$7</f>
        <v>15</v>
      </c>
      <c r="H1809" s="78">
        <f>Sco!F$7</f>
        <v>15</v>
      </c>
      <c r="I1809" s="78">
        <f>Sco!G$7</f>
        <v>0</v>
      </c>
      <c r="J1809" s="78">
        <f>Sco!H$7</f>
        <v>15</v>
      </c>
      <c r="K1809" s="78">
        <f>Sco!I$7</f>
        <v>10</v>
      </c>
      <c r="L1809" s="78">
        <f>Sco!J$7</f>
        <v>0</v>
      </c>
      <c r="M1809" s="78">
        <f>Sco!K$7</f>
        <v>70</v>
      </c>
      <c r="N1809" s="78">
        <f>Sco!L$7</f>
        <v>5</v>
      </c>
      <c r="O1809" s="78">
        <f>Sco!M$7</f>
        <v>5</v>
      </c>
      <c r="P1809" s="78">
        <f>Sco!N$7</f>
        <v>20</v>
      </c>
      <c r="Q1809" s="78">
        <f>Sco!O$7</f>
        <v>30</v>
      </c>
      <c r="R1809" s="78">
        <f>Sco!P$7</f>
        <v>100</v>
      </c>
      <c r="S1809" s="78">
        <f>Sco!Q$7</f>
        <v>0</v>
      </c>
      <c r="V1809" s="68"/>
      <c r="W1809" s="68"/>
      <c r="X1809" s="68"/>
      <c r="Y1809" s="68"/>
    </row>
    <row r="1810" spans="2:25" ht="27.9" customHeight="1" thickBot="1">
      <c r="B1810" s="360"/>
      <c r="C1810" s="362"/>
      <c r="D1810" s="40" t="s">
        <v>64</v>
      </c>
      <c r="E1810" s="81"/>
      <c r="F1810" s="50">
        <f>VLOOKUP(S1795,Sco!$B$8:$Q$77,3,0)</f>
        <v>0</v>
      </c>
      <c r="G1810" s="50">
        <f>VLOOKUP(S1795,Sco!$B$8:$Q$77,4,0)</f>
        <v>0</v>
      </c>
      <c r="H1810" s="50">
        <f>VLOOKUP(S1795,Sco!$B$8:$Q$77,5,0)</f>
        <v>0</v>
      </c>
      <c r="I1810" s="50">
        <f>VLOOKUP(S1795,Sco!$B$8:$Q$77,6,0)</f>
        <v>0</v>
      </c>
      <c r="J1810" s="50">
        <f>VLOOKUP(S1795,Sco!$B$8:$Q$77,7,0)</f>
        <v>0</v>
      </c>
      <c r="K1810" s="50">
        <f>VLOOKUP(S1795,Sco!$B$8:$Q$77,8,0)</f>
        <v>0</v>
      </c>
      <c r="L1810" s="50">
        <f>VLOOKUP(S1795,Sco!$B$8:$Q$77,9,0)</f>
        <v>0</v>
      </c>
      <c r="M1810" s="50">
        <f>VLOOKUP(S1795,Sco!$B$8:$Q$77,10,0)</f>
        <v>0</v>
      </c>
      <c r="N1810" s="50">
        <f>VLOOKUP(S1795,Sco!$B$8:$Q$77,11,0)</f>
        <v>0</v>
      </c>
      <c r="O1810" s="50">
        <f>VLOOKUP(S1795,Sco!$B$8:$Q$77,12,0)</f>
        <v>0</v>
      </c>
      <c r="P1810" s="50">
        <f>VLOOKUP(S1795,Sco!$B$8:$Q$77,13,0)</f>
        <v>0</v>
      </c>
      <c r="Q1810" s="50">
        <f>VLOOKUP(S1795,Sco!$B$8:$Q$77,14,0)</f>
        <v>0</v>
      </c>
      <c r="R1810" s="79">
        <f>VLOOKUP(S1795,Sco!$B$8:$Q$77,15,0)</f>
        <v>0</v>
      </c>
      <c r="S1810" s="50">
        <f>VLOOKUP(S1795,Sco!$B$8:$Q$77,16,0)</f>
        <v>0</v>
      </c>
      <c r="V1810" s="68"/>
      <c r="W1810" s="68"/>
      <c r="X1810" s="68"/>
      <c r="Y1810" s="68"/>
    </row>
    <row r="1811" spans="2:25" ht="27.9" customHeight="1">
      <c r="B1811" s="359">
        <v>7</v>
      </c>
      <c r="C1811" s="361" t="s">
        <v>8</v>
      </c>
      <c r="D1811" s="39" t="s">
        <v>63</v>
      </c>
      <c r="E1811" s="80"/>
      <c r="F1811" s="78">
        <f>Kala!D$7</f>
        <v>20</v>
      </c>
      <c r="G1811" s="78">
        <f>Kala!E$7</f>
        <v>40</v>
      </c>
      <c r="H1811" s="78">
        <f>Kala!F$7</f>
        <v>20</v>
      </c>
      <c r="I1811" s="78">
        <f>Kala!G$7</f>
        <v>0</v>
      </c>
      <c r="J1811" s="78">
        <f>Kala!H$7</f>
        <v>0</v>
      </c>
      <c r="K1811" s="78">
        <f>Kala!I$7</f>
        <v>20</v>
      </c>
      <c r="L1811" s="78">
        <f>Kala!J$7</f>
        <v>0</v>
      </c>
      <c r="M1811" s="78">
        <f>Kala!K$7</f>
        <v>100</v>
      </c>
      <c r="N1811" s="363"/>
      <c r="O1811" s="364"/>
      <c r="P1811" s="364"/>
      <c r="Q1811" s="365"/>
      <c r="R1811" s="82">
        <f t="shared" ref="R1811:R1816" si="64">M1811</f>
        <v>100</v>
      </c>
      <c r="S1811" s="83"/>
      <c r="V1811" s="68"/>
      <c r="W1811" s="68"/>
      <c r="X1811" s="68"/>
      <c r="Y1811" s="68"/>
    </row>
    <row r="1812" spans="2:25" ht="27.9" customHeight="1" thickBot="1">
      <c r="B1812" s="360"/>
      <c r="C1812" s="362"/>
      <c r="D1812" s="40" t="s">
        <v>64</v>
      </c>
      <c r="E1812" s="81"/>
      <c r="F1812" s="50">
        <f>VLOOKUP(S1795,Kala!$B$8:$Q$77,3,0)</f>
        <v>0</v>
      </c>
      <c r="G1812" s="50">
        <f>VLOOKUP(S1795,Kala!$B$8:$Q$77,4,0)</f>
        <v>0</v>
      </c>
      <c r="H1812" s="50">
        <f>VLOOKUP(S1795,Kala!$B$8:$Q$77,5,0)</f>
        <v>0</v>
      </c>
      <c r="I1812" s="50">
        <f>VLOOKUP(S1795,Kala!$B$8:$Q$77,6,0)</f>
        <v>0</v>
      </c>
      <c r="J1812" s="50">
        <f>VLOOKUP(S1795,Kala!$B$8:$Q$77,7,0)</f>
        <v>0</v>
      </c>
      <c r="K1812" s="50">
        <f>VLOOKUP(S1795,Kala!$B$8:$Q$77,8,0)</f>
        <v>0</v>
      </c>
      <c r="L1812" s="50">
        <f>VLOOKUP(S1795,Kala!$B$8:$Q$77,9,0)</f>
        <v>0</v>
      </c>
      <c r="M1812" s="50">
        <f>VLOOKUP(S1795,Kala!$B$8:$Q$77,10,0)</f>
        <v>0</v>
      </c>
      <c r="N1812" s="366"/>
      <c r="O1812" s="367"/>
      <c r="P1812" s="367"/>
      <c r="Q1812" s="368"/>
      <c r="R1812" s="84">
        <f t="shared" si="64"/>
        <v>0</v>
      </c>
      <c r="S1812" s="85" t="str">
        <f>IF(R1812&gt;=91,"अ१",IF(R1812&gt;=81,"अ२",IF(R1812&gt;=71,"ब१",IF(R1812&gt;=61,"ब२",IF(R1812&gt;=51,"क१",IF(R1812&gt;=41,"क२",IF(R1812&gt;=33,"ड",IF(R1812&gt;=21,"ई१",IF(R1812&gt;=1,"ई२","")))))))))</f>
        <v/>
      </c>
      <c r="V1812" s="68"/>
      <c r="W1812" s="68"/>
      <c r="X1812" s="68"/>
      <c r="Y1812" s="68"/>
    </row>
    <row r="1813" spans="2:25" ht="27.9" customHeight="1">
      <c r="B1813" s="359">
        <v>8</v>
      </c>
      <c r="C1813" s="361" t="s">
        <v>9</v>
      </c>
      <c r="D1813" s="39" t="s">
        <v>63</v>
      </c>
      <c r="E1813" s="80"/>
      <c r="F1813" s="78">
        <f>Karya!D$7</f>
        <v>20</v>
      </c>
      <c r="G1813" s="78">
        <f>Karya!E$7</f>
        <v>40</v>
      </c>
      <c r="H1813" s="78">
        <f>Karya!F$7</f>
        <v>20</v>
      </c>
      <c r="I1813" s="78">
        <f>Karya!G$7</f>
        <v>0</v>
      </c>
      <c r="J1813" s="78">
        <f>Karya!H$7</f>
        <v>0</v>
      </c>
      <c r="K1813" s="78">
        <f>Karya!I$7</f>
        <v>20</v>
      </c>
      <c r="L1813" s="78">
        <f>Karya!J$7</f>
        <v>0</v>
      </c>
      <c r="M1813" s="78">
        <f>Karya!K$7</f>
        <v>100</v>
      </c>
      <c r="N1813" s="363"/>
      <c r="O1813" s="364"/>
      <c r="P1813" s="364"/>
      <c r="Q1813" s="365"/>
      <c r="R1813" s="82">
        <f t="shared" si="64"/>
        <v>100</v>
      </c>
      <c r="S1813" s="83"/>
      <c r="V1813" s="68"/>
      <c r="W1813" s="68"/>
      <c r="X1813" s="68"/>
      <c r="Y1813" s="68"/>
    </row>
    <row r="1814" spans="2:25" ht="27.9" customHeight="1" thickBot="1">
      <c r="B1814" s="360"/>
      <c r="C1814" s="362"/>
      <c r="D1814" s="40" t="s">
        <v>64</v>
      </c>
      <c r="E1814" s="81"/>
      <c r="F1814" s="50">
        <f>VLOOKUP(S1795,Karya!$B$8:$Q$77,3,0)</f>
        <v>0</v>
      </c>
      <c r="G1814" s="50">
        <f>VLOOKUP(S1795,Karya!$B$8:$Q$77,4,0)</f>
        <v>0</v>
      </c>
      <c r="H1814" s="50">
        <f>VLOOKUP(S1795,Karya!$B$8:$Q$77,5,0)</f>
        <v>0</v>
      </c>
      <c r="I1814" s="50">
        <f>VLOOKUP(S1795,Karya!$B$8:$Q$77,6,0)</f>
        <v>0</v>
      </c>
      <c r="J1814" s="50">
        <f>VLOOKUP(S1795,Karya!$B$8:$Q$77,7,0)</f>
        <v>0</v>
      </c>
      <c r="K1814" s="50">
        <f>VLOOKUP(S1795,Karya!$B$8:$Q$77,8,0)</f>
        <v>0</v>
      </c>
      <c r="L1814" s="50">
        <f>VLOOKUP(S1795,Karya!$B$8:$Q$77,9,0)</f>
        <v>0</v>
      </c>
      <c r="M1814" s="50">
        <f>VLOOKUP(S1795,Karya!$B$8:$Q$77,10,0)</f>
        <v>0</v>
      </c>
      <c r="N1814" s="366"/>
      <c r="O1814" s="367"/>
      <c r="P1814" s="367"/>
      <c r="Q1814" s="368"/>
      <c r="R1814" s="84">
        <f t="shared" si="64"/>
        <v>0</v>
      </c>
      <c r="S1814" s="85" t="str">
        <f>IF(R1814&gt;=91,"अ१",IF(R1814&gt;=81,"अ२",IF(R1814&gt;=71,"ब१",IF(R1814&gt;=61,"ब२",IF(R1814&gt;=51,"क१",IF(R1814&gt;=41,"क२",IF(R1814&gt;=33,"ड",IF(R1814&gt;=21,"ई१",IF(R1814&gt;=1,"ई२","")))))))))</f>
        <v/>
      </c>
      <c r="V1814" s="68"/>
      <c r="W1814" s="68"/>
      <c r="X1814" s="68"/>
      <c r="Y1814" s="68"/>
    </row>
    <row r="1815" spans="2:25" ht="27.9" customHeight="1">
      <c r="B1815" s="359">
        <v>9</v>
      </c>
      <c r="C1815" s="361" t="s">
        <v>10</v>
      </c>
      <c r="D1815" s="39" t="s">
        <v>63</v>
      </c>
      <c r="E1815" s="80"/>
      <c r="F1815" s="78">
        <f>Shashi!D$7</f>
        <v>20</v>
      </c>
      <c r="G1815" s="78">
        <f>Shashi!E$7</f>
        <v>40</v>
      </c>
      <c r="H1815" s="78">
        <f>Shashi!F$7</f>
        <v>20</v>
      </c>
      <c r="I1815" s="78">
        <f>Shashi!G$7</f>
        <v>0</v>
      </c>
      <c r="J1815" s="78">
        <f>Shashi!H$7</f>
        <v>0</v>
      </c>
      <c r="K1815" s="78">
        <f>Shashi!I$7</f>
        <v>20</v>
      </c>
      <c r="L1815" s="78">
        <f>Shashi!J$7</f>
        <v>0</v>
      </c>
      <c r="M1815" s="78">
        <f>Shashi!K$7</f>
        <v>100</v>
      </c>
      <c r="N1815" s="363"/>
      <c r="O1815" s="364"/>
      <c r="P1815" s="364"/>
      <c r="Q1815" s="365"/>
      <c r="R1815" s="82">
        <f t="shared" si="64"/>
        <v>100</v>
      </c>
      <c r="S1815" s="83"/>
      <c r="V1815" s="68"/>
      <c r="W1815" s="68"/>
      <c r="X1815" s="68"/>
      <c r="Y1815" s="68"/>
    </row>
    <row r="1816" spans="2:25" ht="27.9" customHeight="1" thickBot="1">
      <c r="B1816" s="360"/>
      <c r="C1816" s="362"/>
      <c r="D1816" s="40" t="s">
        <v>64</v>
      </c>
      <c r="E1816" s="81"/>
      <c r="F1816" s="50">
        <f>VLOOKUP(S1795,Shashi!$B$8:$Q$77,3,0)</f>
        <v>0</v>
      </c>
      <c r="G1816" s="50">
        <f>VLOOKUP(S1795,Shashi!$B$8:$Q$77,4,0)</f>
        <v>0</v>
      </c>
      <c r="H1816" s="50">
        <f>VLOOKUP(S1795,Shashi!$B$8:$Q$77,5,0)</f>
        <v>0</v>
      </c>
      <c r="I1816" s="50">
        <f>VLOOKUP(S1795,Shashi!$B$8:$Q$77,6,0)</f>
        <v>0</v>
      </c>
      <c r="J1816" s="50">
        <f>VLOOKUP(S1795,Shashi!$B$8:$Q$77,7,0)</f>
        <v>0</v>
      </c>
      <c r="K1816" s="50">
        <f>VLOOKUP(S1795,Shashi!$B$8:$Q$77,8,0)</f>
        <v>0</v>
      </c>
      <c r="L1816" s="50">
        <f>VLOOKUP(S1795,Shashi!$B$8:$Q$77,9,0)</f>
        <v>0</v>
      </c>
      <c r="M1816" s="50">
        <f>VLOOKUP(S1795,Shashi!$B$8:$Q$77,10,0)</f>
        <v>0</v>
      </c>
      <c r="N1816" s="366"/>
      <c r="O1816" s="367"/>
      <c r="P1816" s="367"/>
      <c r="Q1816" s="368"/>
      <c r="R1816" s="84">
        <f t="shared" si="64"/>
        <v>0</v>
      </c>
      <c r="S1816" s="85" t="str">
        <f>IF(R1816&gt;=91,"अ१",IF(R1816&gt;=81,"अ२",IF(R1816&gt;=71,"ब१",IF(R1816&gt;=61,"ब२",IF(R1816&gt;=51,"क१",IF(R1816&gt;=41,"क२",IF(R1816&gt;=33,"ड",IF(R1816&gt;=21,"ई१",IF(R1816&gt;=1,"ई२","")))))))))</f>
        <v/>
      </c>
      <c r="V1816" s="68"/>
      <c r="W1816" s="68"/>
      <c r="X1816" s="68"/>
      <c r="Y1816" s="68"/>
    </row>
    <row r="1817" spans="2:25" ht="27.9" customHeight="1" thickBot="1">
      <c r="B1817" s="369"/>
      <c r="C1817" s="370"/>
      <c r="D1817" s="370"/>
      <c r="E1817" s="370"/>
      <c r="F1817" s="370"/>
      <c r="G1817" s="370"/>
      <c r="H1817" s="370"/>
      <c r="I1817" s="370"/>
      <c r="J1817" s="370"/>
      <c r="K1817" s="370"/>
      <c r="L1817" s="370"/>
      <c r="M1817" s="370"/>
      <c r="N1817" s="370"/>
      <c r="O1817" s="370"/>
      <c r="P1817" s="370"/>
      <c r="Q1817" s="370"/>
      <c r="R1817" s="370"/>
      <c r="S1817" s="371"/>
      <c r="V1817" s="68"/>
      <c r="W1817" s="68"/>
      <c r="X1817" s="68"/>
      <c r="Y1817" s="68"/>
    </row>
    <row r="1818" spans="2:25" ht="27.9" customHeight="1">
      <c r="B1818" s="41"/>
      <c r="C1818" s="42"/>
      <c r="D1818" s="43"/>
      <c r="N1818" s="45"/>
      <c r="O1818" s="45"/>
      <c r="P1818" s="45"/>
      <c r="Q1818" s="45"/>
      <c r="S1818" s="46"/>
      <c r="V1818" s="68"/>
      <c r="W1818" s="68"/>
      <c r="X1818" s="68"/>
      <c r="Y1818" s="68"/>
    </row>
    <row r="1819" spans="2:25" ht="27.9" customHeight="1">
      <c r="B1819" s="372" t="s">
        <v>66</v>
      </c>
      <c r="C1819" s="373"/>
      <c r="D1819" s="373"/>
      <c r="E1819" s="373"/>
      <c r="F1819" s="373"/>
      <c r="G1819" s="374" t="s">
        <v>67</v>
      </c>
      <c r="H1819" s="374"/>
      <c r="I1819" s="374"/>
      <c r="J1819" s="374"/>
      <c r="K1819" s="374"/>
      <c r="L1819" s="374"/>
      <c r="M1819" s="374"/>
      <c r="N1819" s="375" t="s">
        <v>68</v>
      </c>
      <c r="O1819" s="375"/>
      <c r="P1819" s="375"/>
      <c r="Q1819" s="375"/>
      <c r="R1819" s="375"/>
      <c r="S1819" s="376"/>
      <c r="V1819" s="68"/>
      <c r="W1819" s="68"/>
      <c r="X1819" s="68"/>
      <c r="Y1819" s="68"/>
    </row>
    <row r="1820" spans="2:25" ht="27.9" customHeight="1" thickBot="1">
      <c r="B1820" s="377" t="str">
        <f>students!$G$4</f>
        <v xml:space="preserve">श्री. सागर दत्तात्रय शिंदे </v>
      </c>
      <c r="C1820" s="378"/>
      <c r="D1820" s="378"/>
      <c r="E1820" s="378"/>
      <c r="F1820" s="378"/>
      <c r="G1820" s="379"/>
      <c r="H1820" s="379"/>
      <c r="I1820" s="379"/>
      <c r="J1820" s="379"/>
      <c r="K1820" s="379"/>
      <c r="L1820" s="379"/>
      <c r="M1820" s="379"/>
      <c r="N1820" s="380"/>
      <c r="O1820" s="380"/>
      <c r="P1820" s="380"/>
      <c r="Q1820" s="380"/>
      <c r="R1820" s="380"/>
      <c r="S1820" s="381"/>
      <c r="V1820" s="68"/>
      <c r="W1820" s="68"/>
      <c r="X1820" s="68"/>
      <c r="Y1820" s="68"/>
    </row>
    <row r="1821" spans="2:25" ht="26.25" customHeight="1">
      <c r="B1821" s="402" t="s">
        <v>718</v>
      </c>
      <c r="C1821" s="402"/>
      <c r="D1821" s="402"/>
      <c r="E1821" s="402"/>
      <c r="F1821" s="402"/>
      <c r="G1821" s="402"/>
      <c r="H1821" s="402"/>
      <c r="I1821" s="402"/>
      <c r="J1821" s="402"/>
      <c r="K1821" s="402"/>
      <c r="L1821" s="402"/>
      <c r="M1821" s="402"/>
      <c r="N1821" s="402"/>
      <c r="O1821" s="402"/>
      <c r="P1821" s="402"/>
      <c r="Q1821" s="402"/>
      <c r="R1821" s="402"/>
      <c r="S1821" s="402"/>
      <c r="V1821" s="68"/>
      <c r="W1821" s="68"/>
      <c r="X1821" s="68"/>
      <c r="Y1821" s="68"/>
    </row>
    <row r="1822" spans="2:25" ht="24.75" customHeight="1" thickBot="1">
      <c r="B1822" s="403" t="s">
        <v>52</v>
      </c>
      <c r="C1822" s="403"/>
      <c r="D1822" s="403"/>
      <c r="E1822" s="404">
        <f>VLOOKUP(S1823,students!$B$8:$D$77,3,0)</f>
        <v>0</v>
      </c>
      <c r="F1822" s="405"/>
      <c r="G1822" s="405"/>
      <c r="H1822" s="405"/>
      <c r="I1822" s="405"/>
      <c r="J1822" s="405"/>
      <c r="K1822" s="405"/>
      <c r="L1822" s="405"/>
      <c r="M1822" s="405"/>
      <c r="N1822" s="405"/>
      <c r="O1822" s="405"/>
      <c r="P1822" s="406" t="s">
        <v>28</v>
      </c>
      <c r="Q1822" s="406"/>
      <c r="R1822" s="406" t="str">
        <f>students!$M$2</f>
        <v>पहिली</v>
      </c>
      <c r="S1822" s="406"/>
      <c r="V1822" s="68"/>
      <c r="W1822" s="68"/>
      <c r="X1822" s="68"/>
      <c r="Y1822" s="68"/>
    </row>
    <row r="1823" spans="2:25" ht="19.5" customHeight="1" thickBot="1">
      <c r="B1823" s="407"/>
      <c r="C1823" s="407"/>
      <c r="D1823" s="408"/>
      <c r="E1823" s="408"/>
      <c r="F1823" s="47"/>
      <c r="G1823" s="47"/>
      <c r="H1823" s="409" t="s">
        <v>33</v>
      </c>
      <c r="I1823" s="409"/>
      <c r="J1823" s="409"/>
      <c r="K1823" s="409"/>
      <c r="L1823" s="409"/>
      <c r="M1823" s="405">
        <f>[3]students!Y1822</f>
        <v>0</v>
      </c>
      <c r="N1823" s="405"/>
      <c r="O1823" s="405"/>
      <c r="P1823" s="406" t="s">
        <v>53</v>
      </c>
      <c r="Q1823" s="406"/>
      <c r="R1823" s="406"/>
      <c r="S1823" s="77">
        <v>66</v>
      </c>
      <c r="V1823" s="68"/>
      <c r="W1823" s="68"/>
      <c r="X1823" s="68"/>
      <c r="Y1823" s="68"/>
    </row>
    <row r="1824" spans="2:25" ht="21" customHeight="1">
      <c r="B1824" s="382" t="s">
        <v>37</v>
      </c>
      <c r="C1824" s="361" t="s">
        <v>54</v>
      </c>
      <c r="D1824" s="361"/>
      <c r="E1824" s="385" t="s">
        <v>55</v>
      </c>
      <c r="F1824" s="386"/>
      <c r="G1824" s="386"/>
      <c r="H1824" s="386"/>
      <c r="I1824" s="386"/>
      <c r="J1824" s="386"/>
      <c r="K1824" s="386"/>
      <c r="L1824" s="386"/>
      <c r="M1824" s="387"/>
      <c r="N1824" s="388" t="s">
        <v>56</v>
      </c>
      <c r="O1824" s="389"/>
      <c r="P1824" s="389"/>
      <c r="Q1824" s="390"/>
      <c r="R1824" s="394" t="s">
        <v>69</v>
      </c>
      <c r="S1824" s="397" t="s">
        <v>57</v>
      </c>
      <c r="V1824" s="68"/>
      <c r="W1824" s="68"/>
      <c r="X1824" s="68"/>
      <c r="Y1824" s="68"/>
    </row>
    <row r="1825" spans="2:25" s="1" customFormat="1" ht="73.5" customHeight="1">
      <c r="B1825" s="383"/>
      <c r="C1825" s="384"/>
      <c r="D1825" s="384"/>
      <c r="E1825" s="48" t="s">
        <v>58</v>
      </c>
      <c r="F1825" s="48" t="s">
        <v>15</v>
      </c>
      <c r="G1825" s="48" t="s">
        <v>59</v>
      </c>
      <c r="H1825" s="48" t="s">
        <v>17</v>
      </c>
      <c r="I1825" s="48" t="s">
        <v>18</v>
      </c>
      <c r="J1825" s="48" t="s">
        <v>19</v>
      </c>
      <c r="K1825" s="48" t="s">
        <v>20</v>
      </c>
      <c r="L1825" s="48" t="s">
        <v>21</v>
      </c>
      <c r="M1825" s="49"/>
      <c r="N1825" s="391"/>
      <c r="O1825" s="392"/>
      <c r="P1825" s="392"/>
      <c r="Q1825" s="393"/>
      <c r="R1825" s="395"/>
      <c r="S1825" s="398"/>
      <c r="V1825" s="68"/>
      <c r="W1825" s="68"/>
      <c r="X1825" s="68"/>
      <c r="Y1825" s="68"/>
    </row>
    <row r="1826" spans="2:25" ht="27.9" customHeight="1" thickBot="1">
      <c r="B1826" s="5"/>
      <c r="C1826" s="400" t="s">
        <v>60</v>
      </c>
      <c r="D1826" s="401"/>
      <c r="E1826" s="51">
        <v>1</v>
      </c>
      <c r="F1826" s="51">
        <v>2</v>
      </c>
      <c r="G1826" s="51">
        <v>3</v>
      </c>
      <c r="H1826" s="51">
        <v>4</v>
      </c>
      <c r="I1826" s="51">
        <v>5</v>
      </c>
      <c r="J1826" s="51">
        <v>6</v>
      </c>
      <c r="K1826" s="51">
        <v>7</v>
      </c>
      <c r="L1826" s="51">
        <v>8</v>
      </c>
      <c r="M1826" s="50" t="s">
        <v>22</v>
      </c>
      <c r="N1826" s="50" t="s">
        <v>23</v>
      </c>
      <c r="O1826" s="50" t="s">
        <v>61</v>
      </c>
      <c r="P1826" s="50" t="s">
        <v>25</v>
      </c>
      <c r="Q1826" s="50" t="s">
        <v>62</v>
      </c>
      <c r="R1826" s="396"/>
      <c r="S1826" s="399"/>
      <c r="V1826" s="68"/>
      <c r="W1826" s="68"/>
      <c r="X1826" s="68"/>
      <c r="Y1826" s="68"/>
    </row>
    <row r="1827" spans="2:25" ht="27.9" customHeight="1">
      <c r="B1827" s="359">
        <v>1</v>
      </c>
      <c r="C1827" s="361" t="s">
        <v>2</v>
      </c>
      <c r="D1827" s="39" t="s">
        <v>63</v>
      </c>
      <c r="E1827" s="80"/>
      <c r="F1827" s="78">
        <f>Marathi!D$7</f>
        <v>15</v>
      </c>
      <c r="G1827" s="78">
        <f>Marathi!E$7</f>
        <v>15</v>
      </c>
      <c r="H1827" s="78">
        <f>Marathi!F$7</f>
        <v>15</v>
      </c>
      <c r="I1827" s="78">
        <f>Marathi!G$7</f>
        <v>0</v>
      </c>
      <c r="J1827" s="78">
        <f>Marathi!H$7</f>
        <v>15</v>
      </c>
      <c r="K1827" s="78">
        <f>Marathi!I$7</f>
        <v>10</v>
      </c>
      <c r="L1827" s="78">
        <f>Marathi!J$7</f>
        <v>0</v>
      </c>
      <c r="M1827" s="78">
        <f>Marathi!K$7</f>
        <v>70</v>
      </c>
      <c r="N1827" s="78">
        <f>Marathi!L$7</f>
        <v>5</v>
      </c>
      <c r="O1827" s="78">
        <f>Marathi!M$7</f>
        <v>5</v>
      </c>
      <c r="P1827" s="78">
        <f>Marathi!N$7</f>
        <v>20</v>
      </c>
      <c r="Q1827" s="78">
        <f>Marathi!O$7</f>
        <v>30</v>
      </c>
      <c r="R1827" s="78">
        <f>Marathi!P$7</f>
        <v>100</v>
      </c>
      <c r="S1827" s="78">
        <f>Marathi!Q$7</f>
        <v>0</v>
      </c>
      <c r="V1827" s="68"/>
      <c r="W1827" s="68"/>
      <c r="X1827" s="68"/>
      <c r="Y1827" s="68"/>
    </row>
    <row r="1828" spans="2:25" ht="27.9" customHeight="1" thickBot="1">
      <c r="B1828" s="360"/>
      <c r="C1828" s="362"/>
      <c r="D1828" s="40" t="s">
        <v>64</v>
      </c>
      <c r="E1828" s="81"/>
      <c r="F1828" s="50">
        <f>VLOOKUP(S1823,Marathi!$B$8:$Q$77,3,0)</f>
        <v>0</v>
      </c>
      <c r="G1828" s="50">
        <f>VLOOKUP(S1823,Marathi!$B$8:$Q$77,4,0)</f>
        <v>0</v>
      </c>
      <c r="H1828" s="50">
        <f>VLOOKUP(S1823,Marathi!$B$8:$Q$77,5,0)</f>
        <v>0</v>
      </c>
      <c r="I1828" s="50">
        <f>VLOOKUP(S1823,Marathi!$B$8:$Q$77,6,0)</f>
        <v>0</v>
      </c>
      <c r="J1828" s="50">
        <f>VLOOKUP(S1823,Marathi!$B$8:$Q$77,7,0)</f>
        <v>0</v>
      </c>
      <c r="K1828" s="50">
        <f>VLOOKUP(S1823,Marathi!$B$8:$Q$77,8,0)</f>
        <v>0</v>
      </c>
      <c r="L1828" s="50">
        <f>VLOOKUP(S1823,Marathi!$B$8:$Q$77,9,0)</f>
        <v>0</v>
      </c>
      <c r="M1828" s="50">
        <f>VLOOKUP(S1823,Marathi!$B$8:$Q$77,10,0)</f>
        <v>0</v>
      </c>
      <c r="N1828" s="50">
        <f>VLOOKUP(S1823,Marathi!$B$8:$Q$77,11,0)</f>
        <v>0</v>
      </c>
      <c r="O1828" s="50">
        <f>VLOOKUP(S1823,Marathi!$B$8:$Q$77,12,0)</f>
        <v>0</v>
      </c>
      <c r="P1828" s="50">
        <f>VLOOKUP(S1823,Marathi!$B$8:$Q$77,13,0)</f>
        <v>0</v>
      </c>
      <c r="Q1828" s="50">
        <f>VLOOKUP(S1823,Marathi!$B$8:$Q$77,14,0)</f>
        <v>0</v>
      </c>
      <c r="R1828" s="79">
        <f>VLOOKUP(S1823,Marathi!$B$8:$Q$77,15,0)</f>
        <v>0</v>
      </c>
      <c r="S1828" s="79">
        <f>VLOOKUP(S1823,Marathi!$B$8:$Q$77,16,0)</f>
        <v>0</v>
      </c>
      <c r="V1828" s="68"/>
      <c r="W1828" s="68"/>
      <c r="X1828" s="68"/>
      <c r="Y1828" s="68"/>
    </row>
    <row r="1829" spans="2:25" ht="27.9" customHeight="1">
      <c r="B1829" s="359">
        <v>2</v>
      </c>
      <c r="C1829" s="361" t="s">
        <v>3</v>
      </c>
      <c r="D1829" s="39" t="s">
        <v>63</v>
      </c>
      <c r="E1829" s="80"/>
      <c r="F1829" s="78">
        <f>Hindi!D$7</f>
        <v>15</v>
      </c>
      <c r="G1829" s="78">
        <f>Hindi!E$7</f>
        <v>15</v>
      </c>
      <c r="H1829" s="78">
        <f>Hindi!F$7</f>
        <v>15</v>
      </c>
      <c r="I1829" s="78">
        <f>Hindi!G$7</f>
        <v>0</v>
      </c>
      <c r="J1829" s="78">
        <f>Hindi!H$7</f>
        <v>15</v>
      </c>
      <c r="K1829" s="78">
        <f>Hindi!I$7</f>
        <v>10</v>
      </c>
      <c r="L1829" s="78">
        <f>Hindi!J$7</f>
        <v>0</v>
      </c>
      <c r="M1829" s="78">
        <f>Hindi!K$7</f>
        <v>70</v>
      </c>
      <c r="N1829" s="78">
        <f>Hindi!L$7</f>
        <v>5</v>
      </c>
      <c r="O1829" s="78">
        <f>Hindi!M$7</f>
        <v>5</v>
      </c>
      <c r="P1829" s="78">
        <f>Hindi!N$7</f>
        <v>20</v>
      </c>
      <c r="Q1829" s="78">
        <f>Hindi!O$7</f>
        <v>30</v>
      </c>
      <c r="R1829" s="78">
        <f>Hindi!P$7</f>
        <v>100</v>
      </c>
      <c r="S1829" s="78">
        <f>Hindi!Q$7</f>
        <v>0</v>
      </c>
      <c r="V1829" s="68"/>
      <c r="W1829" s="68"/>
      <c r="X1829" s="68"/>
      <c r="Y1829" s="68"/>
    </row>
    <row r="1830" spans="2:25" ht="27.9" customHeight="1" thickBot="1">
      <c r="B1830" s="360"/>
      <c r="C1830" s="362"/>
      <c r="D1830" s="40" t="s">
        <v>64</v>
      </c>
      <c r="E1830" s="81"/>
      <c r="F1830" s="50">
        <f>VLOOKUP(S1823,Hindi!$B$8:$Q$77,3,0)</f>
        <v>0</v>
      </c>
      <c r="G1830" s="50">
        <f>VLOOKUP(S1823,Hindi!$B$8:$Q$77,4,0)</f>
        <v>0</v>
      </c>
      <c r="H1830" s="50">
        <f>VLOOKUP(S1823,Hindi!$B$8:$Q$77,5,0)</f>
        <v>0</v>
      </c>
      <c r="I1830" s="50">
        <f>VLOOKUP(S1823,Hindi!$B$8:$Q$77,6,0)</f>
        <v>0</v>
      </c>
      <c r="J1830" s="50">
        <f>VLOOKUP(S1823,Hindi!$B$8:$Q$77,7,0)</f>
        <v>0</v>
      </c>
      <c r="K1830" s="50">
        <f>VLOOKUP(S1823,Hindi!$B$8:$Q$77,8,0)</f>
        <v>0</v>
      </c>
      <c r="L1830" s="50">
        <f>VLOOKUP(S1823,Hindi!$B$8:$Q$77,9,0)</f>
        <v>0</v>
      </c>
      <c r="M1830" s="50">
        <f>VLOOKUP(S1823,Hindi!$B$8:$Q$77,10,0)</f>
        <v>0</v>
      </c>
      <c r="N1830" s="50">
        <f>VLOOKUP(S1823,Hindi!$B$8:$Q$77,11,0)</f>
        <v>0</v>
      </c>
      <c r="O1830" s="50">
        <f>VLOOKUP(S1823,Hindi!$B$8:$Q$77,12,0)</f>
        <v>0</v>
      </c>
      <c r="P1830" s="50">
        <f>VLOOKUP(S1823,Hindi!$B$8:$Q$77,13,0)</f>
        <v>0</v>
      </c>
      <c r="Q1830" s="50">
        <f>VLOOKUP(S1823,Hindi!$B$8:$Q$77,14,0)</f>
        <v>0</v>
      </c>
      <c r="R1830" s="79">
        <f>VLOOKUP(S1823,Hindi!$B$8:$Q$77,15,0)</f>
        <v>0</v>
      </c>
      <c r="S1830" s="50">
        <f>VLOOKUP(S1823,Hindi!$B$8:$Q$77,16,0)</f>
        <v>0</v>
      </c>
      <c r="V1830" s="68"/>
      <c r="W1830" s="68"/>
      <c r="X1830" s="68"/>
      <c r="Y1830" s="68"/>
    </row>
    <row r="1831" spans="2:25" ht="27.9" customHeight="1">
      <c r="B1831" s="359">
        <v>3</v>
      </c>
      <c r="C1831" s="361" t="s">
        <v>4</v>
      </c>
      <c r="D1831" s="39" t="s">
        <v>63</v>
      </c>
      <c r="E1831" s="80"/>
      <c r="F1831" s="78">
        <f>English!D$7</f>
        <v>15</v>
      </c>
      <c r="G1831" s="78">
        <f>English!E$7</f>
        <v>15</v>
      </c>
      <c r="H1831" s="78">
        <f>English!F$7</f>
        <v>15</v>
      </c>
      <c r="I1831" s="78">
        <f>English!G$7</f>
        <v>0</v>
      </c>
      <c r="J1831" s="78">
        <f>English!H$7</f>
        <v>15</v>
      </c>
      <c r="K1831" s="78">
        <f>English!I$7</f>
        <v>10</v>
      </c>
      <c r="L1831" s="78">
        <f>English!J$7</f>
        <v>0</v>
      </c>
      <c r="M1831" s="78">
        <f>English!K$7</f>
        <v>70</v>
      </c>
      <c r="N1831" s="78">
        <f>English!L$7</f>
        <v>5</v>
      </c>
      <c r="O1831" s="78">
        <f>English!M$7</f>
        <v>5</v>
      </c>
      <c r="P1831" s="78">
        <f>English!N$7</f>
        <v>20</v>
      </c>
      <c r="Q1831" s="78">
        <f>English!O$7</f>
        <v>30</v>
      </c>
      <c r="R1831" s="78">
        <f>English!P$7</f>
        <v>100</v>
      </c>
      <c r="S1831" s="78">
        <f>English!Q$7</f>
        <v>0</v>
      </c>
    </row>
    <row r="1832" spans="2:25" ht="27.9" customHeight="1" thickBot="1">
      <c r="B1832" s="360"/>
      <c r="C1832" s="362"/>
      <c r="D1832" s="40" t="s">
        <v>64</v>
      </c>
      <c r="E1832" s="81"/>
      <c r="F1832" s="50">
        <f>VLOOKUP(S1823,English!$B$8:$Q$77,3,0)</f>
        <v>0</v>
      </c>
      <c r="G1832" s="50">
        <f>VLOOKUP(S1823,English!$B$8:$Q$77,4,0)</f>
        <v>0</v>
      </c>
      <c r="H1832" s="50">
        <f>VLOOKUP(S1823,English!$B$8:$Q$77,5,0)</f>
        <v>0</v>
      </c>
      <c r="I1832" s="50">
        <f>VLOOKUP(S1823,English!$B$8:$Q$77,6,0)</f>
        <v>0</v>
      </c>
      <c r="J1832" s="50">
        <f>VLOOKUP(S1823,English!$B$8:$Q$77,7,0)</f>
        <v>0</v>
      </c>
      <c r="K1832" s="50">
        <f>VLOOKUP(S1823,English!$B$8:$Q$77,8,0)</f>
        <v>0</v>
      </c>
      <c r="L1832" s="50">
        <f>VLOOKUP(S1823,English!$B$8:$Q$77,9,0)</f>
        <v>0</v>
      </c>
      <c r="M1832" s="50">
        <f>VLOOKUP(S1823,English!$B$8:$Q$77,10,0)</f>
        <v>0</v>
      </c>
      <c r="N1832" s="50">
        <f>VLOOKUP(S1823,English!$B$8:$Q$77,11,0)</f>
        <v>0</v>
      </c>
      <c r="O1832" s="50">
        <f>VLOOKUP(S1823,English!$B$8:$Q$77,12,0)</f>
        <v>0</v>
      </c>
      <c r="P1832" s="50">
        <f>VLOOKUP(S1823,English!$B$8:$Q$77,13,0)</f>
        <v>0</v>
      </c>
      <c r="Q1832" s="50">
        <f>VLOOKUP(S1823,English!$B$8:$Q$77,14,0)</f>
        <v>0</v>
      </c>
      <c r="R1832" s="79">
        <f>VLOOKUP(S1823,English!$B$8:$Q$77,15,0)</f>
        <v>0</v>
      </c>
      <c r="S1832" s="50">
        <f>VLOOKUP(S1823,English!$B$8:$Q$77,16,0)</f>
        <v>0</v>
      </c>
    </row>
    <row r="1833" spans="2:25" ht="27.9" customHeight="1">
      <c r="B1833" s="359">
        <v>4</v>
      </c>
      <c r="C1833" s="361" t="s">
        <v>5</v>
      </c>
      <c r="D1833" s="39" t="s">
        <v>63</v>
      </c>
      <c r="E1833" s="80"/>
      <c r="F1833" s="78">
        <f>Maths!D$7</f>
        <v>15</v>
      </c>
      <c r="G1833" s="78">
        <f>Maths!E$7</f>
        <v>15</v>
      </c>
      <c r="H1833" s="78">
        <f>Maths!F$7</f>
        <v>15</v>
      </c>
      <c r="I1833" s="78">
        <f>Maths!G$7</f>
        <v>0</v>
      </c>
      <c r="J1833" s="78">
        <f>Maths!H$7</f>
        <v>15</v>
      </c>
      <c r="K1833" s="78">
        <f>Maths!I$7</f>
        <v>10</v>
      </c>
      <c r="L1833" s="78">
        <f>Maths!J$7</f>
        <v>0</v>
      </c>
      <c r="M1833" s="78">
        <f>Maths!K$7</f>
        <v>70</v>
      </c>
      <c r="N1833" s="78">
        <f>Maths!L$7</f>
        <v>5</v>
      </c>
      <c r="O1833" s="78">
        <f>Maths!M$7</f>
        <v>5</v>
      </c>
      <c r="P1833" s="78">
        <f>Maths!N$7</f>
        <v>20</v>
      </c>
      <c r="Q1833" s="78">
        <f>Maths!O$7</f>
        <v>30</v>
      </c>
      <c r="R1833" s="78">
        <f>Maths!P$7</f>
        <v>100</v>
      </c>
      <c r="S1833" s="78">
        <f>Maths!Q$7</f>
        <v>0</v>
      </c>
    </row>
    <row r="1834" spans="2:25" ht="27.9" customHeight="1" thickBot="1">
      <c r="B1834" s="360"/>
      <c r="C1834" s="362"/>
      <c r="D1834" s="40" t="s">
        <v>64</v>
      </c>
      <c r="E1834" s="81"/>
      <c r="F1834" s="50">
        <f>VLOOKUP(S1823,Maths!$B$8:$Q$77,3,0)</f>
        <v>0</v>
      </c>
      <c r="G1834" s="50">
        <f>VLOOKUP(S1823,Maths!$B$8:$Q$77,4,0)</f>
        <v>0</v>
      </c>
      <c r="H1834" s="50">
        <f>VLOOKUP(S1823,Maths!$B$8:$Q$77,5,0)</f>
        <v>0</v>
      </c>
      <c r="I1834" s="50">
        <f>VLOOKUP(S1823,Maths!$B$8:$Q$77,6,0)</f>
        <v>0</v>
      </c>
      <c r="J1834" s="50">
        <f>VLOOKUP(S1823,Maths!$B$8:$Q$77,7,0)</f>
        <v>0</v>
      </c>
      <c r="K1834" s="50">
        <f>VLOOKUP(S1823,Maths!$B$8:$Q$77,8,0)</f>
        <v>0</v>
      </c>
      <c r="L1834" s="50">
        <f>VLOOKUP(S1823,Maths!$B$8:$Q$77,9,0)</f>
        <v>0</v>
      </c>
      <c r="M1834" s="50">
        <f>VLOOKUP(S1823,Maths!$B$8:$Q$77,10,0)</f>
        <v>0</v>
      </c>
      <c r="N1834" s="50">
        <f>VLOOKUP(S1823,Maths!$B$8:$Q$77,11,0)</f>
        <v>0</v>
      </c>
      <c r="O1834" s="50">
        <f>VLOOKUP(S1823,Maths!$B$8:$Q$77,12,0)</f>
        <v>0</v>
      </c>
      <c r="P1834" s="50">
        <f>VLOOKUP(S1823,Maths!$B$8:$Q$77,13,0)</f>
        <v>0</v>
      </c>
      <c r="Q1834" s="50">
        <f>VLOOKUP(S1823,Maths!$B$8:$Q$77,14,0)</f>
        <v>0</v>
      </c>
      <c r="R1834" s="79">
        <f>VLOOKUP(S1823,Maths!$B$8:$Q$77,15,0)</f>
        <v>0</v>
      </c>
      <c r="S1834" s="50">
        <f>VLOOKUP(S1823,Maths!$B$8:$Q$77,16,0)</f>
        <v>0</v>
      </c>
    </row>
    <row r="1835" spans="2:25" ht="27.9" customHeight="1">
      <c r="B1835" s="359">
        <v>5</v>
      </c>
      <c r="C1835" s="361" t="s">
        <v>6</v>
      </c>
      <c r="D1835" s="39" t="s">
        <v>63</v>
      </c>
      <c r="E1835" s="80"/>
      <c r="F1835" s="78">
        <f>Sci!D$7</f>
        <v>15</v>
      </c>
      <c r="G1835" s="78">
        <f>Sci!E$7</f>
        <v>15</v>
      </c>
      <c r="H1835" s="78">
        <f>Sci!F$7</f>
        <v>15</v>
      </c>
      <c r="I1835" s="78">
        <f>Sci!G$7</f>
        <v>0</v>
      </c>
      <c r="J1835" s="78">
        <f>Sci!H$7</f>
        <v>15</v>
      </c>
      <c r="K1835" s="78">
        <f>Sci!I$7</f>
        <v>10</v>
      </c>
      <c r="L1835" s="78">
        <f>Sci!J$7</f>
        <v>0</v>
      </c>
      <c r="M1835" s="78">
        <f>Sci!K$7</f>
        <v>70</v>
      </c>
      <c r="N1835" s="78">
        <f>Sci!L$7</f>
        <v>5</v>
      </c>
      <c r="O1835" s="78">
        <f>Sci!M$7</f>
        <v>5</v>
      </c>
      <c r="P1835" s="78">
        <f>Sci!N$7</f>
        <v>20</v>
      </c>
      <c r="Q1835" s="78">
        <f>Sci!O$7</f>
        <v>30</v>
      </c>
      <c r="R1835" s="78">
        <f>Sci!P$7</f>
        <v>100</v>
      </c>
      <c r="S1835" s="78">
        <f>Sci!Q$7</f>
        <v>0</v>
      </c>
    </row>
    <row r="1836" spans="2:25" ht="27.9" customHeight="1" thickBot="1">
      <c r="B1836" s="360"/>
      <c r="C1836" s="362"/>
      <c r="D1836" s="40" t="s">
        <v>64</v>
      </c>
      <c r="E1836" s="81"/>
      <c r="F1836" s="50">
        <f>VLOOKUP(S1823,Sci!$B$8:$Q$77,3,0)</f>
        <v>0</v>
      </c>
      <c r="G1836" s="50">
        <f>VLOOKUP(S1823,Sci!$B$8:$Q$77,4,0)</f>
        <v>0</v>
      </c>
      <c r="H1836" s="50">
        <f>VLOOKUP(S1823,Sci!$B$8:$Q$77,5,0)</f>
        <v>0</v>
      </c>
      <c r="I1836" s="50">
        <f>VLOOKUP(S1823,Sci!$B$8:$Q$77,6,0)</f>
        <v>0</v>
      </c>
      <c r="J1836" s="50">
        <f>VLOOKUP(S1823,Sci!$B$8:$Q$77,7,0)</f>
        <v>0</v>
      </c>
      <c r="K1836" s="50">
        <f>VLOOKUP(S1823,Sci!$B$8:$Q$77,8,0)</f>
        <v>0</v>
      </c>
      <c r="L1836" s="50">
        <f>VLOOKUP(S1823,Sci!$B$8:$Q$77,9,0)</f>
        <v>0</v>
      </c>
      <c r="M1836" s="50">
        <f>VLOOKUP(S1823,Sci!$B$8:$Q$77,10,0)</f>
        <v>0</v>
      </c>
      <c r="N1836" s="50">
        <f>VLOOKUP(S1823,Sci!$B$8:$Q$77,11,0)</f>
        <v>0</v>
      </c>
      <c r="O1836" s="50">
        <f>VLOOKUP(S1823,Sci!$B$8:$Q$77,12,0)</f>
        <v>0</v>
      </c>
      <c r="P1836" s="50">
        <f>VLOOKUP(S1823,Sci!$B$8:$Q$77,13,0)</f>
        <v>0</v>
      </c>
      <c r="Q1836" s="50">
        <f>VLOOKUP(S1823,Sci!$B$8:$Q$77,14,0)</f>
        <v>0</v>
      </c>
      <c r="R1836" s="79">
        <f>VLOOKUP(S1823,Sci!$B$8:$Q$77,15,0)</f>
        <v>0</v>
      </c>
      <c r="S1836" s="50">
        <f>VLOOKUP(S1823,Sci!$B$8:$Q$77,16,0)</f>
        <v>0</v>
      </c>
    </row>
    <row r="1837" spans="2:25" ht="27.9" customHeight="1">
      <c r="B1837" s="359">
        <v>6</v>
      </c>
      <c r="C1837" s="361" t="s">
        <v>7</v>
      </c>
      <c r="D1837" s="39" t="s">
        <v>63</v>
      </c>
      <c r="E1837" s="80"/>
      <c r="F1837" s="78">
        <f>Sco!D$7</f>
        <v>15</v>
      </c>
      <c r="G1837" s="78">
        <f>Sco!E$7</f>
        <v>15</v>
      </c>
      <c r="H1837" s="78">
        <f>Sco!F$7</f>
        <v>15</v>
      </c>
      <c r="I1837" s="78">
        <f>Sco!G$7</f>
        <v>0</v>
      </c>
      <c r="J1837" s="78">
        <f>Sco!H$7</f>
        <v>15</v>
      </c>
      <c r="K1837" s="78">
        <f>Sco!I$7</f>
        <v>10</v>
      </c>
      <c r="L1837" s="78">
        <f>Sco!J$7</f>
        <v>0</v>
      </c>
      <c r="M1837" s="78">
        <f>Sco!K$7</f>
        <v>70</v>
      </c>
      <c r="N1837" s="78">
        <f>Sco!L$7</f>
        <v>5</v>
      </c>
      <c r="O1837" s="78">
        <f>Sco!M$7</f>
        <v>5</v>
      </c>
      <c r="P1837" s="78">
        <f>Sco!N$7</f>
        <v>20</v>
      </c>
      <c r="Q1837" s="78">
        <f>Sco!O$7</f>
        <v>30</v>
      </c>
      <c r="R1837" s="78">
        <f>Sco!P$7</f>
        <v>100</v>
      </c>
      <c r="S1837" s="78">
        <f>Sco!Q$7</f>
        <v>0</v>
      </c>
      <c r="V1837" s="68"/>
      <c r="W1837" s="68"/>
      <c r="X1837" s="68"/>
      <c r="Y1837" s="68"/>
    </row>
    <row r="1838" spans="2:25" ht="27.9" customHeight="1" thickBot="1">
      <c r="B1838" s="360"/>
      <c r="C1838" s="362"/>
      <c r="D1838" s="40" t="s">
        <v>64</v>
      </c>
      <c r="E1838" s="81"/>
      <c r="F1838" s="50">
        <f>VLOOKUP(S1823,Sco!$B$8:$Q$77,3,0)</f>
        <v>0</v>
      </c>
      <c r="G1838" s="50">
        <f>VLOOKUP(S1823,Sco!$B$8:$Q$77,4,0)</f>
        <v>0</v>
      </c>
      <c r="H1838" s="50">
        <f>VLOOKUP(S1823,Sco!$B$8:$Q$77,5,0)</f>
        <v>0</v>
      </c>
      <c r="I1838" s="50">
        <f>VLOOKUP(S1823,Sco!$B$8:$Q$77,6,0)</f>
        <v>0</v>
      </c>
      <c r="J1838" s="50">
        <f>VLOOKUP(S1823,Sco!$B$8:$Q$77,7,0)</f>
        <v>0</v>
      </c>
      <c r="K1838" s="50">
        <f>VLOOKUP(S1823,Sco!$B$8:$Q$77,8,0)</f>
        <v>0</v>
      </c>
      <c r="L1838" s="50">
        <f>VLOOKUP(S1823,Sco!$B$8:$Q$77,9,0)</f>
        <v>0</v>
      </c>
      <c r="M1838" s="50">
        <f>VLOOKUP(S1823,Sco!$B$8:$Q$77,10,0)</f>
        <v>0</v>
      </c>
      <c r="N1838" s="50">
        <f>VLOOKUP(S1823,Sco!$B$8:$Q$77,11,0)</f>
        <v>0</v>
      </c>
      <c r="O1838" s="50">
        <f>VLOOKUP(S1823,Sco!$B$8:$Q$77,12,0)</f>
        <v>0</v>
      </c>
      <c r="P1838" s="50">
        <f>VLOOKUP(S1823,Sco!$B$8:$Q$77,13,0)</f>
        <v>0</v>
      </c>
      <c r="Q1838" s="50">
        <f>VLOOKUP(S1823,Sco!$B$8:$Q$77,14,0)</f>
        <v>0</v>
      </c>
      <c r="R1838" s="79">
        <f>VLOOKUP(S1823,Sco!$B$8:$Q$77,15,0)</f>
        <v>0</v>
      </c>
      <c r="S1838" s="50">
        <f>VLOOKUP(S1823,Sco!$B$8:$Q$77,16,0)</f>
        <v>0</v>
      </c>
      <c r="V1838" s="68"/>
      <c r="W1838" s="68"/>
      <c r="X1838" s="68"/>
      <c r="Y1838" s="68"/>
    </row>
    <row r="1839" spans="2:25" ht="27.9" customHeight="1">
      <c r="B1839" s="359">
        <v>7</v>
      </c>
      <c r="C1839" s="361" t="s">
        <v>8</v>
      </c>
      <c r="D1839" s="39" t="s">
        <v>63</v>
      </c>
      <c r="E1839" s="80"/>
      <c r="F1839" s="78">
        <f>Kala!D$7</f>
        <v>20</v>
      </c>
      <c r="G1839" s="78">
        <f>Kala!E$7</f>
        <v>40</v>
      </c>
      <c r="H1839" s="78">
        <f>Kala!F$7</f>
        <v>20</v>
      </c>
      <c r="I1839" s="78">
        <f>Kala!G$7</f>
        <v>0</v>
      </c>
      <c r="J1839" s="78">
        <f>Kala!H$7</f>
        <v>0</v>
      </c>
      <c r="K1839" s="78">
        <f>Kala!I$7</f>
        <v>20</v>
      </c>
      <c r="L1839" s="78">
        <f>Kala!J$7</f>
        <v>0</v>
      </c>
      <c r="M1839" s="78">
        <f>Kala!K$7</f>
        <v>100</v>
      </c>
      <c r="N1839" s="363"/>
      <c r="O1839" s="364"/>
      <c r="P1839" s="364"/>
      <c r="Q1839" s="365"/>
      <c r="R1839" s="82">
        <f t="shared" ref="R1839:R1844" si="65">M1839</f>
        <v>100</v>
      </c>
      <c r="S1839" s="83"/>
      <c r="V1839" s="68"/>
      <c r="W1839" s="68"/>
      <c r="X1839" s="68"/>
      <c r="Y1839" s="68"/>
    </row>
    <row r="1840" spans="2:25" ht="27.9" customHeight="1" thickBot="1">
      <c r="B1840" s="360"/>
      <c r="C1840" s="362"/>
      <c r="D1840" s="40" t="s">
        <v>64</v>
      </c>
      <c r="E1840" s="81"/>
      <c r="F1840" s="50">
        <f>VLOOKUP(S1823,Kala!$B$8:$Q$77,3,0)</f>
        <v>0</v>
      </c>
      <c r="G1840" s="50">
        <f>VLOOKUP(S1823,Kala!$B$8:$Q$77,4,0)</f>
        <v>0</v>
      </c>
      <c r="H1840" s="50">
        <f>VLOOKUP(S1823,Kala!$B$8:$Q$77,5,0)</f>
        <v>0</v>
      </c>
      <c r="I1840" s="50">
        <f>VLOOKUP(S1823,Kala!$B$8:$Q$77,6,0)</f>
        <v>0</v>
      </c>
      <c r="J1840" s="50">
        <f>VLOOKUP(S1823,Kala!$B$8:$Q$77,7,0)</f>
        <v>0</v>
      </c>
      <c r="K1840" s="50">
        <f>VLOOKUP(S1823,Kala!$B$8:$Q$77,8,0)</f>
        <v>0</v>
      </c>
      <c r="L1840" s="50">
        <f>VLOOKUP(S1823,Kala!$B$8:$Q$77,9,0)</f>
        <v>0</v>
      </c>
      <c r="M1840" s="50">
        <f>VLOOKUP(S1823,Kala!$B$8:$Q$77,10,0)</f>
        <v>0</v>
      </c>
      <c r="N1840" s="366"/>
      <c r="O1840" s="367"/>
      <c r="P1840" s="367"/>
      <c r="Q1840" s="368"/>
      <c r="R1840" s="84">
        <f t="shared" si="65"/>
        <v>0</v>
      </c>
      <c r="S1840" s="85" t="str">
        <f>IF(R1840&gt;=91,"अ१",IF(R1840&gt;=81,"अ२",IF(R1840&gt;=71,"ब१",IF(R1840&gt;=61,"ब२",IF(R1840&gt;=51,"क१",IF(R1840&gt;=41,"क२",IF(R1840&gt;=33,"ड",IF(R1840&gt;=21,"ई१",IF(R1840&gt;=1,"ई२","")))))))))</f>
        <v/>
      </c>
      <c r="V1840" s="68"/>
      <c r="W1840" s="68"/>
      <c r="X1840" s="68"/>
      <c r="Y1840" s="68"/>
    </row>
    <row r="1841" spans="2:25" ht="27.9" customHeight="1">
      <c r="B1841" s="359">
        <v>8</v>
      </c>
      <c r="C1841" s="361" t="s">
        <v>9</v>
      </c>
      <c r="D1841" s="39" t="s">
        <v>63</v>
      </c>
      <c r="E1841" s="80"/>
      <c r="F1841" s="78">
        <f>Karya!D$7</f>
        <v>20</v>
      </c>
      <c r="G1841" s="78">
        <f>Karya!E$7</f>
        <v>40</v>
      </c>
      <c r="H1841" s="78">
        <f>Karya!F$7</f>
        <v>20</v>
      </c>
      <c r="I1841" s="78">
        <f>Karya!G$7</f>
        <v>0</v>
      </c>
      <c r="J1841" s="78">
        <f>Karya!H$7</f>
        <v>0</v>
      </c>
      <c r="K1841" s="78">
        <f>Karya!I$7</f>
        <v>20</v>
      </c>
      <c r="L1841" s="78">
        <f>Karya!J$7</f>
        <v>0</v>
      </c>
      <c r="M1841" s="78">
        <f>Karya!K$7</f>
        <v>100</v>
      </c>
      <c r="N1841" s="363"/>
      <c r="O1841" s="364"/>
      <c r="P1841" s="364"/>
      <c r="Q1841" s="365"/>
      <c r="R1841" s="82">
        <f t="shared" si="65"/>
        <v>100</v>
      </c>
      <c r="S1841" s="83"/>
      <c r="V1841" s="68"/>
      <c r="W1841" s="68"/>
      <c r="X1841" s="68"/>
      <c r="Y1841" s="68"/>
    </row>
    <row r="1842" spans="2:25" ht="27.9" customHeight="1" thickBot="1">
      <c r="B1842" s="360"/>
      <c r="C1842" s="362"/>
      <c r="D1842" s="40" t="s">
        <v>64</v>
      </c>
      <c r="E1842" s="81"/>
      <c r="F1842" s="50">
        <f>VLOOKUP(S1823,Karya!$B$8:$Q$77,3,0)</f>
        <v>0</v>
      </c>
      <c r="G1842" s="50">
        <f>VLOOKUP(S1823,Karya!$B$8:$Q$77,4,0)</f>
        <v>0</v>
      </c>
      <c r="H1842" s="50">
        <f>VLOOKUP(S1823,Karya!$B$8:$Q$77,5,0)</f>
        <v>0</v>
      </c>
      <c r="I1842" s="50">
        <f>VLOOKUP(S1823,Karya!$B$8:$Q$77,6,0)</f>
        <v>0</v>
      </c>
      <c r="J1842" s="50">
        <f>VLOOKUP(S1823,Karya!$B$8:$Q$77,7,0)</f>
        <v>0</v>
      </c>
      <c r="K1842" s="50">
        <f>VLOOKUP(S1823,Karya!$B$8:$Q$77,8,0)</f>
        <v>0</v>
      </c>
      <c r="L1842" s="50">
        <f>VLOOKUP(S1823,Karya!$B$8:$Q$77,9,0)</f>
        <v>0</v>
      </c>
      <c r="M1842" s="50">
        <f>VLOOKUP(S1823,Karya!$B$8:$Q$77,10,0)</f>
        <v>0</v>
      </c>
      <c r="N1842" s="366"/>
      <c r="O1842" s="367"/>
      <c r="P1842" s="367"/>
      <c r="Q1842" s="368"/>
      <c r="R1842" s="84">
        <f t="shared" si="65"/>
        <v>0</v>
      </c>
      <c r="S1842" s="85" t="str">
        <f>IF(R1842&gt;=91,"अ१",IF(R1842&gt;=81,"अ२",IF(R1842&gt;=71,"ब१",IF(R1842&gt;=61,"ब२",IF(R1842&gt;=51,"क१",IF(R1842&gt;=41,"क२",IF(R1842&gt;=33,"ड",IF(R1842&gt;=21,"ई१",IF(R1842&gt;=1,"ई२","")))))))))</f>
        <v/>
      </c>
      <c r="V1842" s="68"/>
      <c r="W1842" s="68"/>
      <c r="X1842" s="68"/>
      <c r="Y1842" s="68"/>
    </row>
    <row r="1843" spans="2:25" ht="27.9" customHeight="1">
      <c r="B1843" s="359">
        <v>9</v>
      </c>
      <c r="C1843" s="361" t="s">
        <v>10</v>
      </c>
      <c r="D1843" s="39" t="s">
        <v>63</v>
      </c>
      <c r="E1843" s="80"/>
      <c r="F1843" s="78">
        <f>Shashi!D$7</f>
        <v>20</v>
      </c>
      <c r="G1843" s="78">
        <f>Shashi!E$7</f>
        <v>40</v>
      </c>
      <c r="H1843" s="78">
        <f>Shashi!F$7</f>
        <v>20</v>
      </c>
      <c r="I1843" s="78">
        <f>Shashi!G$7</f>
        <v>0</v>
      </c>
      <c r="J1843" s="78">
        <f>Shashi!H$7</f>
        <v>0</v>
      </c>
      <c r="K1843" s="78">
        <f>Shashi!I$7</f>
        <v>20</v>
      </c>
      <c r="L1843" s="78">
        <f>Shashi!J$7</f>
        <v>0</v>
      </c>
      <c r="M1843" s="78">
        <f>Shashi!K$7</f>
        <v>100</v>
      </c>
      <c r="N1843" s="363"/>
      <c r="O1843" s="364"/>
      <c r="P1843" s="364"/>
      <c r="Q1843" s="365"/>
      <c r="R1843" s="82">
        <f t="shared" si="65"/>
        <v>100</v>
      </c>
      <c r="S1843" s="83"/>
      <c r="V1843" s="68"/>
      <c r="W1843" s="68"/>
      <c r="X1843" s="68"/>
      <c r="Y1843" s="68"/>
    </row>
    <row r="1844" spans="2:25" ht="27.9" customHeight="1" thickBot="1">
      <c r="B1844" s="360"/>
      <c r="C1844" s="362"/>
      <c r="D1844" s="40" t="s">
        <v>64</v>
      </c>
      <c r="E1844" s="81"/>
      <c r="F1844" s="50">
        <f>VLOOKUP(S1823,Shashi!$B$8:$Q$77,3,0)</f>
        <v>0</v>
      </c>
      <c r="G1844" s="50">
        <f>VLOOKUP(S1823,Shashi!$B$8:$Q$77,4,0)</f>
        <v>0</v>
      </c>
      <c r="H1844" s="50">
        <f>VLOOKUP(S1823,Shashi!$B$8:$Q$77,5,0)</f>
        <v>0</v>
      </c>
      <c r="I1844" s="50">
        <f>VLOOKUP(S1823,Shashi!$B$8:$Q$77,6,0)</f>
        <v>0</v>
      </c>
      <c r="J1844" s="50">
        <f>VLOOKUP(S1823,Shashi!$B$8:$Q$77,7,0)</f>
        <v>0</v>
      </c>
      <c r="K1844" s="50">
        <f>VLOOKUP(S1823,Shashi!$B$8:$Q$77,8,0)</f>
        <v>0</v>
      </c>
      <c r="L1844" s="50">
        <f>VLOOKUP(S1823,Shashi!$B$8:$Q$77,9,0)</f>
        <v>0</v>
      </c>
      <c r="M1844" s="50">
        <f>VLOOKUP(S1823,Shashi!$B$8:$Q$77,10,0)</f>
        <v>0</v>
      </c>
      <c r="N1844" s="366"/>
      <c r="O1844" s="367"/>
      <c r="P1844" s="367"/>
      <c r="Q1844" s="368"/>
      <c r="R1844" s="84">
        <f t="shared" si="65"/>
        <v>0</v>
      </c>
      <c r="S1844" s="85" t="str">
        <f>IF(R1844&gt;=91,"अ१",IF(R1844&gt;=81,"अ२",IF(R1844&gt;=71,"ब१",IF(R1844&gt;=61,"ब२",IF(R1844&gt;=51,"क१",IF(R1844&gt;=41,"क२",IF(R1844&gt;=33,"ड",IF(R1844&gt;=21,"ई१",IF(R1844&gt;=1,"ई२","")))))))))</f>
        <v/>
      </c>
      <c r="V1844" s="68"/>
      <c r="W1844" s="68"/>
      <c r="X1844" s="68"/>
      <c r="Y1844" s="68"/>
    </row>
    <row r="1845" spans="2:25" ht="27.9" customHeight="1" thickBot="1">
      <c r="B1845" s="369"/>
      <c r="C1845" s="370"/>
      <c r="D1845" s="370"/>
      <c r="E1845" s="370"/>
      <c r="F1845" s="370"/>
      <c r="G1845" s="370"/>
      <c r="H1845" s="370"/>
      <c r="I1845" s="370"/>
      <c r="J1845" s="370"/>
      <c r="K1845" s="370"/>
      <c r="L1845" s="370"/>
      <c r="M1845" s="370"/>
      <c r="N1845" s="370"/>
      <c r="O1845" s="370"/>
      <c r="P1845" s="370"/>
      <c r="Q1845" s="370"/>
      <c r="R1845" s="370"/>
      <c r="S1845" s="371"/>
      <c r="V1845" s="68"/>
      <c r="W1845" s="68"/>
      <c r="X1845" s="68"/>
      <c r="Y1845" s="68"/>
    </row>
    <row r="1846" spans="2:25" ht="27.9" customHeight="1">
      <c r="B1846" s="41"/>
      <c r="C1846" s="42"/>
      <c r="D1846" s="43"/>
      <c r="N1846" s="45"/>
      <c r="O1846" s="45"/>
      <c r="P1846" s="45"/>
      <c r="Q1846" s="45"/>
      <c r="S1846" s="46"/>
      <c r="V1846" s="68"/>
      <c r="W1846" s="68"/>
      <c r="X1846" s="68"/>
      <c r="Y1846" s="68"/>
    </row>
    <row r="1847" spans="2:25" ht="27.9" customHeight="1">
      <c r="B1847" s="372" t="s">
        <v>66</v>
      </c>
      <c r="C1847" s="373"/>
      <c r="D1847" s="373"/>
      <c r="E1847" s="373"/>
      <c r="F1847" s="373"/>
      <c r="G1847" s="374" t="s">
        <v>67</v>
      </c>
      <c r="H1847" s="374"/>
      <c r="I1847" s="374"/>
      <c r="J1847" s="374"/>
      <c r="K1847" s="374"/>
      <c r="L1847" s="374"/>
      <c r="M1847" s="374"/>
      <c r="N1847" s="375" t="s">
        <v>68</v>
      </c>
      <c r="O1847" s="375"/>
      <c r="P1847" s="375"/>
      <c r="Q1847" s="375"/>
      <c r="R1847" s="375"/>
      <c r="S1847" s="376"/>
      <c r="V1847" s="68"/>
      <c r="W1847" s="68"/>
      <c r="X1847" s="68"/>
      <c r="Y1847" s="68"/>
    </row>
    <row r="1848" spans="2:25" ht="27.9" customHeight="1" thickBot="1">
      <c r="B1848" s="377" t="str">
        <f>students!$G$4</f>
        <v xml:space="preserve">श्री. सागर दत्तात्रय शिंदे </v>
      </c>
      <c r="C1848" s="378"/>
      <c r="D1848" s="378"/>
      <c r="E1848" s="378"/>
      <c r="F1848" s="378"/>
      <c r="G1848" s="379"/>
      <c r="H1848" s="379"/>
      <c r="I1848" s="379"/>
      <c r="J1848" s="379"/>
      <c r="K1848" s="379"/>
      <c r="L1848" s="379"/>
      <c r="M1848" s="379"/>
      <c r="N1848" s="380"/>
      <c r="O1848" s="380"/>
      <c r="P1848" s="380"/>
      <c r="Q1848" s="380"/>
      <c r="R1848" s="380"/>
      <c r="S1848" s="381"/>
      <c r="V1848" s="68"/>
      <c r="W1848" s="68"/>
      <c r="X1848" s="68"/>
      <c r="Y1848" s="68"/>
    </row>
    <row r="1849" spans="2:25" ht="26.25" customHeight="1">
      <c r="B1849" s="402" t="s">
        <v>718</v>
      </c>
      <c r="C1849" s="402"/>
      <c r="D1849" s="402"/>
      <c r="E1849" s="402"/>
      <c r="F1849" s="402"/>
      <c r="G1849" s="402"/>
      <c r="H1849" s="402"/>
      <c r="I1849" s="402"/>
      <c r="J1849" s="402"/>
      <c r="K1849" s="402"/>
      <c r="L1849" s="402"/>
      <c r="M1849" s="402"/>
      <c r="N1849" s="402"/>
      <c r="O1849" s="402"/>
      <c r="P1849" s="402"/>
      <c r="Q1849" s="402"/>
      <c r="R1849" s="402"/>
      <c r="S1849" s="402"/>
      <c r="V1849" s="68"/>
      <c r="W1849" s="68"/>
      <c r="X1849" s="68"/>
      <c r="Y1849" s="68"/>
    </row>
    <row r="1850" spans="2:25" ht="24.75" customHeight="1" thickBot="1">
      <c r="B1850" s="403" t="s">
        <v>52</v>
      </c>
      <c r="C1850" s="403"/>
      <c r="D1850" s="403"/>
      <c r="E1850" s="404">
        <f>VLOOKUP(S1851,students!$B$8:$D$77,3,0)</f>
        <v>0</v>
      </c>
      <c r="F1850" s="405"/>
      <c r="G1850" s="405"/>
      <c r="H1850" s="405"/>
      <c r="I1850" s="405"/>
      <c r="J1850" s="405"/>
      <c r="K1850" s="405"/>
      <c r="L1850" s="405"/>
      <c r="M1850" s="405"/>
      <c r="N1850" s="405"/>
      <c r="O1850" s="405"/>
      <c r="P1850" s="406" t="s">
        <v>28</v>
      </c>
      <c r="Q1850" s="406"/>
      <c r="R1850" s="406" t="str">
        <f>students!$M$2</f>
        <v>पहिली</v>
      </c>
      <c r="S1850" s="406"/>
      <c r="V1850" s="68"/>
      <c r="W1850" s="68"/>
      <c r="X1850" s="68"/>
      <c r="Y1850" s="68"/>
    </row>
    <row r="1851" spans="2:25" ht="19.5" customHeight="1" thickBot="1">
      <c r="B1851" s="407"/>
      <c r="C1851" s="407"/>
      <c r="D1851" s="408"/>
      <c r="E1851" s="408"/>
      <c r="F1851" s="47"/>
      <c r="G1851" s="47"/>
      <c r="H1851" s="409" t="s">
        <v>33</v>
      </c>
      <c r="I1851" s="409"/>
      <c r="J1851" s="409"/>
      <c r="K1851" s="409"/>
      <c r="L1851" s="409"/>
      <c r="M1851" s="405">
        <f>[3]students!Y1850</f>
        <v>0</v>
      </c>
      <c r="N1851" s="405"/>
      <c r="O1851" s="405"/>
      <c r="P1851" s="406" t="s">
        <v>53</v>
      </c>
      <c r="Q1851" s="406"/>
      <c r="R1851" s="406"/>
      <c r="S1851" s="77">
        <v>67</v>
      </c>
      <c r="V1851" s="68"/>
      <c r="W1851" s="68"/>
      <c r="X1851" s="68"/>
      <c r="Y1851" s="68"/>
    </row>
    <row r="1852" spans="2:25" ht="21" customHeight="1">
      <c r="B1852" s="382" t="s">
        <v>37</v>
      </c>
      <c r="C1852" s="361" t="s">
        <v>54</v>
      </c>
      <c r="D1852" s="361"/>
      <c r="E1852" s="385" t="s">
        <v>55</v>
      </c>
      <c r="F1852" s="386"/>
      <c r="G1852" s="386"/>
      <c r="H1852" s="386"/>
      <c r="I1852" s="386"/>
      <c r="J1852" s="386"/>
      <c r="K1852" s="386"/>
      <c r="L1852" s="386"/>
      <c r="M1852" s="387"/>
      <c r="N1852" s="388" t="s">
        <v>56</v>
      </c>
      <c r="O1852" s="389"/>
      <c r="P1852" s="389"/>
      <c r="Q1852" s="390"/>
      <c r="R1852" s="394" t="s">
        <v>69</v>
      </c>
      <c r="S1852" s="397" t="s">
        <v>57</v>
      </c>
      <c r="V1852" s="68"/>
      <c r="W1852" s="68"/>
      <c r="X1852" s="68"/>
      <c r="Y1852" s="68"/>
    </row>
    <row r="1853" spans="2:25" s="1" customFormat="1" ht="73.5" customHeight="1">
      <c r="B1853" s="383"/>
      <c r="C1853" s="384"/>
      <c r="D1853" s="384"/>
      <c r="E1853" s="48" t="s">
        <v>58</v>
      </c>
      <c r="F1853" s="48" t="s">
        <v>15</v>
      </c>
      <c r="G1853" s="48" t="s">
        <v>59</v>
      </c>
      <c r="H1853" s="48" t="s">
        <v>17</v>
      </c>
      <c r="I1853" s="48" t="s">
        <v>18</v>
      </c>
      <c r="J1853" s="48" t="s">
        <v>19</v>
      </c>
      <c r="K1853" s="48" t="s">
        <v>20</v>
      </c>
      <c r="L1853" s="48" t="s">
        <v>21</v>
      </c>
      <c r="M1853" s="49"/>
      <c r="N1853" s="391"/>
      <c r="O1853" s="392"/>
      <c r="P1853" s="392"/>
      <c r="Q1853" s="393"/>
      <c r="R1853" s="395"/>
      <c r="S1853" s="398"/>
      <c r="V1853" s="68"/>
      <c r="W1853" s="68"/>
      <c r="X1853" s="68"/>
      <c r="Y1853" s="68"/>
    </row>
    <row r="1854" spans="2:25" ht="27.9" customHeight="1" thickBot="1">
      <c r="B1854" s="5"/>
      <c r="C1854" s="400" t="s">
        <v>60</v>
      </c>
      <c r="D1854" s="401"/>
      <c r="E1854" s="51">
        <v>1</v>
      </c>
      <c r="F1854" s="51">
        <v>2</v>
      </c>
      <c r="G1854" s="51">
        <v>3</v>
      </c>
      <c r="H1854" s="51">
        <v>4</v>
      </c>
      <c r="I1854" s="51">
        <v>5</v>
      </c>
      <c r="J1854" s="51">
        <v>6</v>
      </c>
      <c r="K1854" s="51">
        <v>7</v>
      </c>
      <c r="L1854" s="51">
        <v>8</v>
      </c>
      <c r="M1854" s="50" t="s">
        <v>22</v>
      </c>
      <c r="N1854" s="50" t="s">
        <v>23</v>
      </c>
      <c r="O1854" s="50" t="s">
        <v>61</v>
      </c>
      <c r="P1854" s="50" t="s">
        <v>25</v>
      </c>
      <c r="Q1854" s="50" t="s">
        <v>62</v>
      </c>
      <c r="R1854" s="396"/>
      <c r="S1854" s="399"/>
      <c r="V1854" s="68"/>
      <c r="W1854" s="68"/>
      <c r="X1854" s="68"/>
      <c r="Y1854" s="68"/>
    </row>
    <row r="1855" spans="2:25" ht="27.9" customHeight="1">
      <c r="B1855" s="359">
        <v>1</v>
      </c>
      <c r="C1855" s="361" t="s">
        <v>2</v>
      </c>
      <c r="D1855" s="39" t="s">
        <v>63</v>
      </c>
      <c r="E1855" s="80"/>
      <c r="F1855" s="78">
        <f>Marathi!D$7</f>
        <v>15</v>
      </c>
      <c r="G1855" s="78">
        <f>Marathi!E$7</f>
        <v>15</v>
      </c>
      <c r="H1855" s="78">
        <f>Marathi!F$7</f>
        <v>15</v>
      </c>
      <c r="I1855" s="78">
        <f>Marathi!G$7</f>
        <v>0</v>
      </c>
      <c r="J1855" s="78">
        <f>Marathi!H$7</f>
        <v>15</v>
      </c>
      <c r="K1855" s="78">
        <f>Marathi!I$7</f>
        <v>10</v>
      </c>
      <c r="L1855" s="78">
        <f>Marathi!J$7</f>
        <v>0</v>
      </c>
      <c r="M1855" s="78">
        <f>Marathi!K$7</f>
        <v>70</v>
      </c>
      <c r="N1855" s="78">
        <f>Marathi!L$7</f>
        <v>5</v>
      </c>
      <c r="O1855" s="78">
        <f>Marathi!M$7</f>
        <v>5</v>
      </c>
      <c r="P1855" s="78">
        <f>Marathi!N$7</f>
        <v>20</v>
      </c>
      <c r="Q1855" s="78">
        <f>Marathi!O$7</f>
        <v>30</v>
      </c>
      <c r="R1855" s="78">
        <f>Marathi!P$7</f>
        <v>100</v>
      </c>
      <c r="S1855" s="78">
        <f>Marathi!Q$7</f>
        <v>0</v>
      </c>
      <c r="V1855" s="68"/>
      <c r="W1855" s="68"/>
      <c r="X1855" s="68"/>
      <c r="Y1855" s="68"/>
    </row>
    <row r="1856" spans="2:25" ht="27.9" customHeight="1" thickBot="1">
      <c r="B1856" s="360"/>
      <c r="C1856" s="362"/>
      <c r="D1856" s="40" t="s">
        <v>64</v>
      </c>
      <c r="E1856" s="81"/>
      <c r="F1856" s="50">
        <f>VLOOKUP(S1851,Marathi!$B$8:$Q$77,3,0)</f>
        <v>0</v>
      </c>
      <c r="G1856" s="50">
        <f>VLOOKUP(S1851,Marathi!$B$8:$Q$77,4,0)</f>
        <v>0</v>
      </c>
      <c r="H1856" s="50">
        <f>VLOOKUP(S1851,Marathi!$B$8:$Q$77,5,0)</f>
        <v>0</v>
      </c>
      <c r="I1856" s="50">
        <f>VLOOKUP(S1851,Marathi!$B$8:$Q$77,6,0)</f>
        <v>0</v>
      </c>
      <c r="J1856" s="50">
        <f>VLOOKUP(S1851,Marathi!$B$8:$Q$77,7,0)</f>
        <v>0</v>
      </c>
      <c r="K1856" s="50">
        <f>VLOOKUP(S1851,Marathi!$B$8:$Q$77,8,0)</f>
        <v>0</v>
      </c>
      <c r="L1856" s="50">
        <f>VLOOKUP(S1851,Marathi!$B$8:$Q$77,9,0)</f>
        <v>0</v>
      </c>
      <c r="M1856" s="50">
        <f>VLOOKUP(S1851,Marathi!$B$8:$Q$77,10,0)</f>
        <v>0</v>
      </c>
      <c r="N1856" s="50">
        <f>VLOOKUP(S1851,Marathi!$B$8:$Q$77,11,0)</f>
        <v>0</v>
      </c>
      <c r="O1856" s="50">
        <f>VLOOKUP(S1851,Marathi!$B$8:$Q$77,12,0)</f>
        <v>0</v>
      </c>
      <c r="P1856" s="50">
        <f>VLOOKUP(S1851,Marathi!$B$8:$Q$77,13,0)</f>
        <v>0</v>
      </c>
      <c r="Q1856" s="50">
        <f>VLOOKUP(S1851,Marathi!$B$8:$Q$77,14,0)</f>
        <v>0</v>
      </c>
      <c r="R1856" s="79">
        <f>VLOOKUP(S1851,Marathi!$B$8:$Q$77,15,0)</f>
        <v>0</v>
      </c>
      <c r="S1856" s="79">
        <f>VLOOKUP(S1851,Marathi!$B$8:$Q$77,16,0)</f>
        <v>0</v>
      </c>
      <c r="V1856" s="68"/>
      <c r="W1856" s="68"/>
      <c r="X1856" s="68"/>
      <c r="Y1856" s="68"/>
    </row>
    <row r="1857" spans="2:25" ht="27.9" customHeight="1">
      <c r="B1857" s="359">
        <v>2</v>
      </c>
      <c r="C1857" s="361" t="s">
        <v>3</v>
      </c>
      <c r="D1857" s="39" t="s">
        <v>63</v>
      </c>
      <c r="E1857" s="80"/>
      <c r="F1857" s="78">
        <f>Hindi!D$7</f>
        <v>15</v>
      </c>
      <c r="G1857" s="78">
        <f>Hindi!E$7</f>
        <v>15</v>
      </c>
      <c r="H1857" s="78">
        <f>Hindi!F$7</f>
        <v>15</v>
      </c>
      <c r="I1857" s="78">
        <f>Hindi!G$7</f>
        <v>0</v>
      </c>
      <c r="J1857" s="78">
        <f>Hindi!H$7</f>
        <v>15</v>
      </c>
      <c r="K1857" s="78">
        <f>Hindi!I$7</f>
        <v>10</v>
      </c>
      <c r="L1857" s="78">
        <f>Hindi!J$7</f>
        <v>0</v>
      </c>
      <c r="M1857" s="78">
        <f>Hindi!K$7</f>
        <v>70</v>
      </c>
      <c r="N1857" s="78">
        <f>Hindi!L$7</f>
        <v>5</v>
      </c>
      <c r="O1857" s="78">
        <f>Hindi!M$7</f>
        <v>5</v>
      </c>
      <c r="P1857" s="78">
        <f>Hindi!N$7</f>
        <v>20</v>
      </c>
      <c r="Q1857" s="78">
        <f>Hindi!O$7</f>
        <v>30</v>
      </c>
      <c r="R1857" s="78">
        <f>Hindi!P$7</f>
        <v>100</v>
      </c>
      <c r="S1857" s="78">
        <f>Hindi!Q$7</f>
        <v>0</v>
      </c>
      <c r="V1857" s="68"/>
      <c r="W1857" s="68"/>
      <c r="X1857" s="68"/>
      <c r="Y1857" s="68"/>
    </row>
    <row r="1858" spans="2:25" ht="27.9" customHeight="1" thickBot="1">
      <c r="B1858" s="360"/>
      <c r="C1858" s="362"/>
      <c r="D1858" s="40" t="s">
        <v>64</v>
      </c>
      <c r="E1858" s="81"/>
      <c r="F1858" s="50">
        <f>VLOOKUP(S1851,Hindi!$B$8:$Q$77,3,0)</f>
        <v>0</v>
      </c>
      <c r="G1858" s="50">
        <f>VLOOKUP(S1851,Hindi!$B$8:$Q$77,4,0)</f>
        <v>0</v>
      </c>
      <c r="H1858" s="50">
        <f>VLOOKUP(S1851,Hindi!$B$8:$Q$77,5,0)</f>
        <v>0</v>
      </c>
      <c r="I1858" s="50">
        <f>VLOOKUP(S1851,Hindi!$B$8:$Q$77,6,0)</f>
        <v>0</v>
      </c>
      <c r="J1858" s="50">
        <f>VLOOKUP(S1851,Hindi!$B$8:$Q$77,7,0)</f>
        <v>0</v>
      </c>
      <c r="K1858" s="50">
        <f>VLOOKUP(S1851,Hindi!$B$8:$Q$77,8,0)</f>
        <v>0</v>
      </c>
      <c r="L1858" s="50">
        <f>VLOOKUP(S1851,Hindi!$B$8:$Q$77,9,0)</f>
        <v>0</v>
      </c>
      <c r="M1858" s="50">
        <f>VLOOKUP(S1851,Hindi!$B$8:$Q$77,10,0)</f>
        <v>0</v>
      </c>
      <c r="N1858" s="50">
        <f>VLOOKUP(S1851,Hindi!$B$8:$Q$77,11,0)</f>
        <v>0</v>
      </c>
      <c r="O1858" s="50">
        <f>VLOOKUP(S1851,Hindi!$B$8:$Q$77,12,0)</f>
        <v>0</v>
      </c>
      <c r="P1858" s="50">
        <f>VLOOKUP(S1851,Hindi!$B$8:$Q$77,13,0)</f>
        <v>0</v>
      </c>
      <c r="Q1858" s="50">
        <f>VLOOKUP(S1851,Hindi!$B$8:$Q$77,14,0)</f>
        <v>0</v>
      </c>
      <c r="R1858" s="79">
        <f>VLOOKUP(S1851,Hindi!$B$8:$Q$77,15,0)</f>
        <v>0</v>
      </c>
      <c r="S1858" s="50">
        <f>VLOOKUP(S1851,Hindi!$B$8:$Q$77,16,0)</f>
        <v>0</v>
      </c>
      <c r="V1858" s="68"/>
      <c r="W1858" s="68"/>
      <c r="X1858" s="68"/>
      <c r="Y1858" s="68"/>
    </row>
    <row r="1859" spans="2:25" ht="27.9" customHeight="1">
      <c r="B1859" s="359">
        <v>3</v>
      </c>
      <c r="C1859" s="361" t="s">
        <v>4</v>
      </c>
      <c r="D1859" s="39" t="s">
        <v>63</v>
      </c>
      <c r="E1859" s="80"/>
      <c r="F1859" s="78">
        <f>English!D$7</f>
        <v>15</v>
      </c>
      <c r="G1859" s="78">
        <f>English!E$7</f>
        <v>15</v>
      </c>
      <c r="H1859" s="78">
        <f>English!F$7</f>
        <v>15</v>
      </c>
      <c r="I1859" s="78">
        <f>English!G$7</f>
        <v>0</v>
      </c>
      <c r="J1859" s="78">
        <f>English!H$7</f>
        <v>15</v>
      </c>
      <c r="K1859" s="78">
        <f>English!I$7</f>
        <v>10</v>
      </c>
      <c r="L1859" s="78">
        <f>English!J$7</f>
        <v>0</v>
      </c>
      <c r="M1859" s="78">
        <f>English!K$7</f>
        <v>70</v>
      </c>
      <c r="N1859" s="78">
        <f>English!L$7</f>
        <v>5</v>
      </c>
      <c r="O1859" s="78">
        <f>English!M$7</f>
        <v>5</v>
      </c>
      <c r="P1859" s="78">
        <f>English!N$7</f>
        <v>20</v>
      </c>
      <c r="Q1859" s="78">
        <f>English!O$7</f>
        <v>30</v>
      </c>
      <c r="R1859" s="78">
        <f>English!P$7</f>
        <v>100</v>
      </c>
      <c r="S1859" s="78">
        <f>English!Q$7</f>
        <v>0</v>
      </c>
      <c r="V1859" s="68"/>
      <c r="W1859" s="68"/>
      <c r="X1859" s="68"/>
      <c r="Y1859" s="68"/>
    </row>
    <row r="1860" spans="2:25" ht="27.9" customHeight="1" thickBot="1">
      <c r="B1860" s="360"/>
      <c r="C1860" s="362"/>
      <c r="D1860" s="40" t="s">
        <v>64</v>
      </c>
      <c r="E1860" s="81"/>
      <c r="F1860" s="50">
        <f>VLOOKUP(S1851,English!$B$8:$Q$77,3,0)</f>
        <v>0</v>
      </c>
      <c r="G1860" s="50">
        <f>VLOOKUP(S1851,English!$B$8:$Q$77,4,0)</f>
        <v>0</v>
      </c>
      <c r="H1860" s="50">
        <f>VLOOKUP(S1851,English!$B$8:$Q$77,5,0)</f>
        <v>0</v>
      </c>
      <c r="I1860" s="50">
        <f>VLOOKUP(S1851,English!$B$8:$Q$77,6,0)</f>
        <v>0</v>
      </c>
      <c r="J1860" s="50">
        <f>VLOOKUP(S1851,English!$B$8:$Q$77,7,0)</f>
        <v>0</v>
      </c>
      <c r="K1860" s="50">
        <f>VLOOKUP(S1851,English!$B$8:$Q$77,8,0)</f>
        <v>0</v>
      </c>
      <c r="L1860" s="50">
        <f>VLOOKUP(S1851,English!$B$8:$Q$77,9,0)</f>
        <v>0</v>
      </c>
      <c r="M1860" s="50">
        <f>VLOOKUP(S1851,English!$B$8:$Q$77,10,0)</f>
        <v>0</v>
      </c>
      <c r="N1860" s="50">
        <f>VLOOKUP(S1851,English!$B$8:$Q$77,11,0)</f>
        <v>0</v>
      </c>
      <c r="O1860" s="50">
        <f>VLOOKUP(S1851,English!$B$8:$Q$77,12,0)</f>
        <v>0</v>
      </c>
      <c r="P1860" s="50">
        <f>VLOOKUP(S1851,English!$B$8:$Q$77,13,0)</f>
        <v>0</v>
      </c>
      <c r="Q1860" s="50">
        <f>VLOOKUP(S1851,English!$B$8:$Q$77,14,0)</f>
        <v>0</v>
      </c>
      <c r="R1860" s="79">
        <f>VLOOKUP(S1851,English!$B$8:$Q$77,15,0)</f>
        <v>0</v>
      </c>
      <c r="S1860" s="50">
        <f>VLOOKUP(S1851,English!$B$8:$Q$77,16,0)</f>
        <v>0</v>
      </c>
      <c r="V1860" s="68"/>
      <c r="W1860" s="68"/>
      <c r="X1860" s="68"/>
      <c r="Y1860" s="68"/>
    </row>
    <row r="1861" spans="2:25" ht="27.9" customHeight="1">
      <c r="B1861" s="359">
        <v>4</v>
      </c>
      <c r="C1861" s="361" t="s">
        <v>5</v>
      </c>
      <c r="D1861" s="39" t="s">
        <v>63</v>
      </c>
      <c r="E1861" s="80"/>
      <c r="F1861" s="78">
        <f>Maths!D$7</f>
        <v>15</v>
      </c>
      <c r="G1861" s="78">
        <f>Maths!E$7</f>
        <v>15</v>
      </c>
      <c r="H1861" s="78">
        <f>Maths!F$7</f>
        <v>15</v>
      </c>
      <c r="I1861" s="78">
        <f>Maths!G$7</f>
        <v>0</v>
      </c>
      <c r="J1861" s="78">
        <f>Maths!H$7</f>
        <v>15</v>
      </c>
      <c r="K1861" s="78">
        <f>Maths!I$7</f>
        <v>10</v>
      </c>
      <c r="L1861" s="78">
        <f>Maths!J$7</f>
        <v>0</v>
      </c>
      <c r="M1861" s="78">
        <f>Maths!K$7</f>
        <v>70</v>
      </c>
      <c r="N1861" s="78">
        <f>Maths!L$7</f>
        <v>5</v>
      </c>
      <c r="O1861" s="78">
        <f>Maths!M$7</f>
        <v>5</v>
      </c>
      <c r="P1861" s="78">
        <f>Maths!N$7</f>
        <v>20</v>
      </c>
      <c r="Q1861" s="78">
        <f>Maths!O$7</f>
        <v>30</v>
      </c>
      <c r="R1861" s="78">
        <f>Maths!P$7</f>
        <v>100</v>
      </c>
      <c r="S1861" s="78">
        <f>Maths!Q$7</f>
        <v>0</v>
      </c>
      <c r="V1861" s="68"/>
      <c r="W1861" s="68"/>
      <c r="X1861" s="68"/>
      <c r="Y1861" s="68"/>
    </row>
    <row r="1862" spans="2:25" ht="27.9" customHeight="1" thickBot="1">
      <c r="B1862" s="360"/>
      <c r="C1862" s="362"/>
      <c r="D1862" s="40" t="s">
        <v>64</v>
      </c>
      <c r="E1862" s="81"/>
      <c r="F1862" s="50">
        <f>VLOOKUP(S1851,Maths!$B$8:$Q$77,3,0)</f>
        <v>0</v>
      </c>
      <c r="G1862" s="50">
        <f>VLOOKUP(S1851,Maths!$B$8:$Q$77,4,0)</f>
        <v>0</v>
      </c>
      <c r="H1862" s="50">
        <f>VLOOKUP(S1851,Maths!$B$8:$Q$77,5,0)</f>
        <v>0</v>
      </c>
      <c r="I1862" s="50">
        <f>VLOOKUP(S1851,Maths!$B$8:$Q$77,6,0)</f>
        <v>0</v>
      </c>
      <c r="J1862" s="50">
        <f>VLOOKUP(S1851,Maths!$B$8:$Q$77,7,0)</f>
        <v>0</v>
      </c>
      <c r="K1862" s="50">
        <f>VLOOKUP(S1851,Maths!$B$8:$Q$77,8,0)</f>
        <v>0</v>
      </c>
      <c r="L1862" s="50">
        <f>VLOOKUP(S1851,Maths!$B$8:$Q$77,9,0)</f>
        <v>0</v>
      </c>
      <c r="M1862" s="50">
        <f>VLOOKUP(S1851,Maths!$B$8:$Q$77,10,0)</f>
        <v>0</v>
      </c>
      <c r="N1862" s="50">
        <f>VLOOKUP(S1851,Maths!$B$8:$Q$77,11,0)</f>
        <v>0</v>
      </c>
      <c r="O1862" s="50">
        <f>VLOOKUP(S1851,Maths!$B$8:$Q$77,12,0)</f>
        <v>0</v>
      </c>
      <c r="P1862" s="50">
        <f>VLOOKUP(S1851,Maths!$B$8:$Q$77,13,0)</f>
        <v>0</v>
      </c>
      <c r="Q1862" s="50">
        <f>VLOOKUP(S1851,Maths!$B$8:$Q$77,14,0)</f>
        <v>0</v>
      </c>
      <c r="R1862" s="79">
        <f>VLOOKUP(S1851,Maths!$B$8:$Q$77,15,0)</f>
        <v>0</v>
      </c>
      <c r="S1862" s="50">
        <f>VLOOKUP(S1851,Maths!$B$8:$Q$77,16,0)</f>
        <v>0</v>
      </c>
    </row>
    <row r="1863" spans="2:25" ht="27.9" customHeight="1">
      <c r="B1863" s="359">
        <v>5</v>
      </c>
      <c r="C1863" s="361" t="s">
        <v>6</v>
      </c>
      <c r="D1863" s="39" t="s">
        <v>63</v>
      </c>
      <c r="E1863" s="80"/>
      <c r="F1863" s="78">
        <f>Sci!D$7</f>
        <v>15</v>
      </c>
      <c r="G1863" s="78">
        <f>Sci!E$7</f>
        <v>15</v>
      </c>
      <c r="H1863" s="78">
        <f>Sci!F$7</f>
        <v>15</v>
      </c>
      <c r="I1863" s="78">
        <f>Sci!G$7</f>
        <v>0</v>
      </c>
      <c r="J1863" s="78">
        <f>Sci!H$7</f>
        <v>15</v>
      </c>
      <c r="K1863" s="78">
        <f>Sci!I$7</f>
        <v>10</v>
      </c>
      <c r="L1863" s="78">
        <f>Sci!J$7</f>
        <v>0</v>
      </c>
      <c r="M1863" s="78">
        <f>Sci!K$7</f>
        <v>70</v>
      </c>
      <c r="N1863" s="78">
        <f>Sci!L$7</f>
        <v>5</v>
      </c>
      <c r="O1863" s="78">
        <f>Sci!M$7</f>
        <v>5</v>
      </c>
      <c r="P1863" s="78">
        <f>Sci!N$7</f>
        <v>20</v>
      </c>
      <c r="Q1863" s="78">
        <f>Sci!O$7</f>
        <v>30</v>
      </c>
      <c r="R1863" s="78">
        <f>Sci!P$7</f>
        <v>100</v>
      </c>
      <c r="S1863" s="78">
        <f>Sci!Q$7</f>
        <v>0</v>
      </c>
    </row>
    <row r="1864" spans="2:25" ht="27.9" customHeight="1" thickBot="1">
      <c r="B1864" s="360"/>
      <c r="C1864" s="362"/>
      <c r="D1864" s="40" t="s">
        <v>64</v>
      </c>
      <c r="E1864" s="81"/>
      <c r="F1864" s="50">
        <f>VLOOKUP(S1851,Sci!$B$8:$Q$77,3,0)</f>
        <v>0</v>
      </c>
      <c r="G1864" s="50">
        <f>VLOOKUP(S1851,Sci!$B$8:$Q$77,4,0)</f>
        <v>0</v>
      </c>
      <c r="H1864" s="50">
        <f>VLOOKUP(S1851,Sci!$B$8:$Q$77,5,0)</f>
        <v>0</v>
      </c>
      <c r="I1864" s="50">
        <f>VLOOKUP(S1851,Sci!$B$8:$Q$77,6,0)</f>
        <v>0</v>
      </c>
      <c r="J1864" s="50">
        <f>VLOOKUP(S1851,Sci!$B$8:$Q$77,7,0)</f>
        <v>0</v>
      </c>
      <c r="K1864" s="50">
        <f>VLOOKUP(S1851,Sci!$B$8:$Q$77,8,0)</f>
        <v>0</v>
      </c>
      <c r="L1864" s="50">
        <f>VLOOKUP(S1851,Sci!$B$8:$Q$77,9,0)</f>
        <v>0</v>
      </c>
      <c r="M1864" s="50">
        <f>VLOOKUP(S1851,Sci!$B$8:$Q$77,10,0)</f>
        <v>0</v>
      </c>
      <c r="N1864" s="50">
        <f>VLOOKUP(S1851,Sci!$B$8:$Q$77,11,0)</f>
        <v>0</v>
      </c>
      <c r="O1864" s="50">
        <f>VLOOKUP(S1851,Sci!$B$8:$Q$77,12,0)</f>
        <v>0</v>
      </c>
      <c r="P1864" s="50">
        <f>VLOOKUP(S1851,Sci!$B$8:$Q$77,13,0)</f>
        <v>0</v>
      </c>
      <c r="Q1864" s="50">
        <f>VLOOKUP(S1851,Sci!$B$8:$Q$77,14,0)</f>
        <v>0</v>
      </c>
      <c r="R1864" s="79">
        <f>VLOOKUP(S1851,Sci!$B$8:$Q$77,15,0)</f>
        <v>0</v>
      </c>
      <c r="S1864" s="50">
        <f>VLOOKUP(S1851,Sci!$B$8:$Q$77,16,0)</f>
        <v>0</v>
      </c>
    </row>
    <row r="1865" spans="2:25" ht="27.9" customHeight="1">
      <c r="B1865" s="359">
        <v>6</v>
      </c>
      <c r="C1865" s="361" t="s">
        <v>7</v>
      </c>
      <c r="D1865" s="39" t="s">
        <v>63</v>
      </c>
      <c r="E1865" s="80"/>
      <c r="F1865" s="78">
        <f>Sco!D$7</f>
        <v>15</v>
      </c>
      <c r="G1865" s="78">
        <f>Sco!E$7</f>
        <v>15</v>
      </c>
      <c r="H1865" s="78">
        <f>Sco!F$7</f>
        <v>15</v>
      </c>
      <c r="I1865" s="78">
        <f>Sco!G$7</f>
        <v>0</v>
      </c>
      <c r="J1865" s="78">
        <f>Sco!H$7</f>
        <v>15</v>
      </c>
      <c r="K1865" s="78">
        <f>Sco!I$7</f>
        <v>10</v>
      </c>
      <c r="L1865" s="78">
        <f>Sco!J$7</f>
        <v>0</v>
      </c>
      <c r="M1865" s="78">
        <f>Sco!K$7</f>
        <v>70</v>
      </c>
      <c r="N1865" s="78">
        <f>Sco!L$7</f>
        <v>5</v>
      </c>
      <c r="O1865" s="78">
        <f>Sco!M$7</f>
        <v>5</v>
      </c>
      <c r="P1865" s="78">
        <f>Sco!N$7</f>
        <v>20</v>
      </c>
      <c r="Q1865" s="78">
        <f>Sco!O$7</f>
        <v>30</v>
      </c>
      <c r="R1865" s="78">
        <f>Sco!P$7</f>
        <v>100</v>
      </c>
      <c r="S1865" s="78">
        <f>Sco!Q$7</f>
        <v>0</v>
      </c>
    </row>
    <row r="1866" spans="2:25" ht="27.9" customHeight="1" thickBot="1">
      <c r="B1866" s="360"/>
      <c r="C1866" s="362"/>
      <c r="D1866" s="40" t="s">
        <v>64</v>
      </c>
      <c r="E1866" s="81"/>
      <c r="F1866" s="50">
        <f>VLOOKUP(S1851,Sco!$B$8:$Q$77,3,0)</f>
        <v>0</v>
      </c>
      <c r="G1866" s="50">
        <f>VLOOKUP(S1851,Sco!$B$8:$Q$77,4,0)</f>
        <v>0</v>
      </c>
      <c r="H1866" s="50">
        <f>VLOOKUP(S1851,Sco!$B$8:$Q$77,5,0)</f>
        <v>0</v>
      </c>
      <c r="I1866" s="50">
        <f>VLOOKUP(S1851,Sco!$B$8:$Q$77,6,0)</f>
        <v>0</v>
      </c>
      <c r="J1866" s="50">
        <f>VLOOKUP(S1851,Sco!$B$8:$Q$77,7,0)</f>
        <v>0</v>
      </c>
      <c r="K1866" s="50">
        <f>VLOOKUP(S1851,Sco!$B$8:$Q$77,8,0)</f>
        <v>0</v>
      </c>
      <c r="L1866" s="50">
        <f>VLOOKUP(S1851,Sco!$B$8:$Q$77,9,0)</f>
        <v>0</v>
      </c>
      <c r="M1866" s="50">
        <f>VLOOKUP(S1851,Sco!$B$8:$Q$77,10,0)</f>
        <v>0</v>
      </c>
      <c r="N1866" s="50">
        <f>VLOOKUP(S1851,Sco!$B$8:$Q$77,11,0)</f>
        <v>0</v>
      </c>
      <c r="O1866" s="50">
        <f>VLOOKUP(S1851,Sco!$B$8:$Q$77,12,0)</f>
        <v>0</v>
      </c>
      <c r="P1866" s="50">
        <f>VLOOKUP(S1851,Sco!$B$8:$Q$77,13,0)</f>
        <v>0</v>
      </c>
      <c r="Q1866" s="50">
        <f>VLOOKUP(S1851,Sco!$B$8:$Q$77,14,0)</f>
        <v>0</v>
      </c>
      <c r="R1866" s="79">
        <f>VLOOKUP(S1851,Sco!$B$8:$Q$77,15,0)</f>
        <v>0</v>
      </c>
      <c r="S1866" s="50">
        <f>VLOOKUP(S1851,Sco!$B$8:$Q$77,16,0)</f>
        <v>0</v>
      </c>
    </row>
    <row r="1867" spans="2:25" ht="27.9" customHeight="1">
      <c r="B1867" s="359">
        <v>7</v>
      </c>
      <c r="C1867" s="361" t="s">
        <v>8</v>
      </c>
      <c r="D1867" s="39" t="s">
        <v>63</v>
      </c>
      <c r="E1867" s="80"/>
      <c r="F1867" s="78">
        <f>Kala!D$7</f>
        <v>20</v>
      </c>
      <c r="G1867" s="78">
        <f>Kala!E$7</f>
        <v>40</v>
      </c>
      <c r="H1867" s="78">
        <f>Kala!F$7</f>
        <v>20</v>
      </c>
      <c r="I1867" s="78">
        <f>Kala!G$7</f>
        <v>0</v>
      </c>
      <c r="J1867" s="78">
        <f>Kala!H$7</f>
        <v>0</v>
      </c>
      <c r="K1867" s="78">
        <f>Kala!I$7</f>
        <v>20</v>
      </c>
      <c r="L1867" s="78">
        <f>Kala!J$7</f>
        <v>0</v>
      </c>
      <c r="M1867" s="78">
        <f>Kala!K$7</f>
        <v>100</v>
      </c>
      <c r="N1867" s="363"/>
      <c r="O1867" s="364"/>
      <c r="P1867" s="364"/>
      <c r="Q1867" s="365"/>
      <c r="R1867" s="82">
        <f t="shared" ref="R1867:R1872" si="66">M1867</f>
        <v>100</v>
      </c>
      <c r="S1867" s="83"/>
    </row>
    <row r="1868" spans="2:25" ht="27.9" customHeight="1" thickBot="1">
      <c r="B1868" s="360"/>
      <c r="C1868" s="362"/>
      <c r="D1868" s="40" t="s">
        <v>64</v>
      </c>
      <c r="E1868" s="81"/>
      <c r="F1868" s="50">
        <f>VLOOKUP(S1851,Kala!$B$8:$Q$77,3,0)</f>
        <v>0</v>
      </c>
      <c r="G1868" s="50">
        <f>VLOOKUP(S1851,Kala!$B$8:$Q$77,4,0)</f>
        <v>0</v>
      </c>
      <c r="H1868" s="50">
        <f>VLOOKUP(S1851,Kala!$B$8:$Q$77,5,0)</f>
        <v>0</v>
      </c>
      <c r="I1868" s="50">
        <f>VLOOKUP(S1851,Kala!$B$8:$Q$77,6,0)</f>
        <v>0</v>
      </c>
      <c r="J1868" s="50">
        <f>VLOOKUP(S1851,Kala!$B$8:$Q$77,7,0)</f>
        <v>0</v>
      </c>
      <c r="K1868" s="50">
        <f>VLOOKUP(S1851,Kala!$B$8:$Q$77,8,0)</f>
        <v>0</v>
      </c>
      <c r="L1868" s="50">
        <f>VLOOKUP(S1851,Kala!$B$8:$Q$77,9,0)</f>
        <v>0</v>
      </c>
      <c r="M1868" s="50">
        <f>VLOOKUP(S1851,Kala!$B$8:$Q$77,10,0)</f>
        <v>0</v>
      </c>
      <c r="N1868" s="366"/>
      <c r="O1868" s="367"/>
      <c r="P1868" s="367"/>
      <c r="Q1868" s="368"/>
      <c r="R1868" s="84">
        <f t="shared" si="66"/>
        <v>0</v>
      </c>
      <c r="S1868" s="85" t="str">
        <f>IF(R1868&gt;=91,"अ१",IF(R1868&gt;=81,"अ२",IF(R1868&gt;=71,"ब१",IF(R1868&gt;=61,"ब२",IF(R1868&gt;=51,"क१",IF(R1868&gt;=41,"क२",IF(R1868&gt;=33,"ड",IF(R1868&gt;=21,"ई१",IF(R1868&gt;=1,"ई२","")))))))))</f>
        <v/>
      </c>
      <c r="V1868" s="68"/>
      <c r="W1868" s="68"/>
      <c r="X1868" s="68"/>
      <c r="Y1868" s="68"/>
    </row>
    <row r="1869" spans="2:25" ht="27.9" customHeight="1">
      <c r="B1869" s="359">
        <v>8</v>
      </c>
      <c r="C1869" s="361" t="s">
        <v>9</v>
      </c>
      <c r="D1869" s="39" t="s">
        <v>63</v>
      </c>
      <c r="E1869" s="80"/>
      <c r="F1869" s="78">
        <f>Karya!D$7</f>
        <v>20</v>
      </c>
      <c r="G1869" s="78">
        <f>Karya!E$7</f>
        <v>40</v>
      </c>
      <c r="H1869" s="78">
        <f>Karya!F$7</f>
        <v>20</v>
      </c>
      <c r="I1869" s="78">
        <f>Karya!G$7</f>
        <v>0</v>
      </c>
      <c r="J1869" s="78">
        <f>Karya!H$7</f>
        <v>0</v>
      </c>
      <c r="K1869" s="78">
        <f>Karya!I$7</f>
        <v>20</v>
      </c>
      <c r="L1869" s="78">
        <f>Karya!J$7</f>
        <v>0</v>
      </c>
      <c r="M1869" s="78">
        <f>Karya!K$7</f>
        <v>100</v>
      </c>
      <c r="N1869" s="363"/>
      <c r="O1869" s="364"/>
      <c r="P1869" s="364"/>
      <c r="Q1869" s="365"/>
      <c r="R1869" s="82">
        <f t="shared" si="66"/>
        <v>100</v>
      </c>
      <c r="S1869" s="83"/>
      <c r="V1869" s="68"/>
      <c r="W1869" s="68"/>
      <c r="X1869" s="68"/>
      <c r="Y1869" s="68"/>
    </row>
    <row r="1870" spans="2:25" ht="27.9" customHeight="1" thickBot="1">
      <c r="B1870" s="360"/>
      <c r="C1870" s="362"/>
      <c r="D1870" s="40" t="s">
        <v>64</v>
      </c>
      <c r="E1870" s="81"/>
      <c r="F1870" s="50">
        <f>VLOOKUP(S1851,Karya!$B$8:$Q$77,3,0)</f>
        <v>0</v>
      </c>
      <c r="G1870" s="50">
        <f>VLOOKUP(S1851,Karya!$B$8:$Q$77,4,0)</f>
        <v>0</v>
      </c>
      <c r="H1870" s="50">
        <f>VLOOKUP(S1851,Karya!$B$8:$Q$77,5,0)</f>
        <v>0</v>
      </c>
      <c r="I1870" s="50">
        <f>VLOOKUP(S1851,Karya!$B$8:$Q$77,6,0)</f>
        <v>0</v>
      </c>
      <c r="J1870" s="50">
        <f>VLOOKUP(S1851,Karya!$B$8:$Q$77,7,0)</f>
        <v>0</v>
      </c>
      <c r="K1870" s="50">
        <f>VLOOKUP(S1851,Karya!$B$8:$Q$77,8,0)</f>
        <v>0</v>
      </c>
      <c r="L1870" s="50">
        <f>VLOOKUP(S1851,Karya!$B$8:$Q$77,9,0)</f>
        <v>0</v>
      </c>
      <c r="M1870" s="50">
        <f>VLOOKUP(S1851,Karya!$B$8:$Q$77,10,0)</f>
        <v>0</v>
      </c>
      <c r="N1870" s="366"/>
      <c r="O1870" s="367"/>
      <c r="P1870" s="367"/>
      <c r="Q1870" s="368"/>
      <c r="R1870" s="84">
        <f t="shared" si="66"/>
        <v>0</v>
      </c>
      <c r="S1870" s="85" t="str">
        <f>IF(R1870&gt;=91,"अ१",IF(R1870&gt;=81,"अ२",IF(R1870&gt;=71,"ब१",IF(R1870&gt;=61,"ब२",IF(R1870&gt;=51,"क१",IF(R1870&gt;=41,"क२",IF(R1870&gt;=33,"ड",IF(R1870&gt;=21,"ई१",IF(R1870&gt;=1,"ई२","")))))))))</f>
        <v/>
      </c>
      <c r="V1870" s="68"/>
      <c r="W1870" s="68"/>
      <c r="X1870" s="68"/>
      <c r="Y1870" s="68"/>
    </row>
    <row r="1871" spans="2:25" ht="27.9" customHeight="1">
      <c r="B1871" s="359">
        <v>9</v>
      </c>
      <c r="C1871" s="361" t="s">
        <v>10</v>
      </c>
      <c r="D1871" s="39" t="s">
        <v>63</v>
      </c>
      <c r="E1871" s="80"/>
      <c r="F1871" s="78">
        <f>Shashi!D$7</f>
        <v>20</v>
      </c>
      <c r="G1871" s="78">
        <f>Shashi!E$7</f>
        <v>40</v>
      </c>
      <c r="H1871" s="78">
        <f>Shashi!F$7</f>
        <v>20</v>
      </c>
      <c r="I1871" s="78">
        <f>Shashi!G$7</f>
        <v>0</v>
      </c>
      <c r="J1871" s="78">
        <f>Shashi!H$7</f>
        <v>0</v>
      </c>
      <c r="K1871" s="78">
        <f>Shashi!I$7</f>
        <v>20</v>
      </c>
      <c r="L1871" s="78">
        <f>Shashi!J$7</f>
        <v>0</v>
      </c>
      <c r="M1871" s="78">
        <f>Shashi!K$7</f>
        <v>100</v>
      </c>
      <c r="N1871" s="363"/>
      <c r="O1871" s="364"/>
      <c r="P1871" s="364"/>
      <c r="Q1871" s="365"/>
      <c r="R1871" s="82">
        <f t="shared" si="66"/>
        <v>100</v>
      </c>
      <c r="S1871" s="83"/>
      <c r="V1871" s="68"/>
      <c r="W1871" s="68"/>
      <c r="X1871" s="68"/>
      <c r="Y1871" s="68"/>
    </row>
    <row r="1872" spans="2:25" ht="27.9" customHeight="1" thickBot="1">
      <c r="B1872" s="360"/>
      <c r="C1872" s="362"/>
      <c r="D1872" s="40" t="s">
        <v>64</v>
      </c>
      <c r="E1872" s="81"/>
      <c r="F1872" s="50">
        <f>VLOOKUP(S1851,Shashi!$B$8:$Q$77,3,0)</f>
        <v>0</v>
      </c>
      <c r="G1872" s="50">
        <f>VLOOKUP(S1851,Shashi!$B$8:$Q$77,4,0)</f>
        <v>0</v>
      </c>
      <c r="H1872" s="50">
        <f>VLOOKUP(S1851,Shashi!$B$8:$Q$77,5,0)</f>
        <v>0</v>
      </c>
      <c r="I1872" s="50">
        <f>VLOOKUP(S1851,Shashi!$B$8:$Q$77,6,0)</f>
        <v>0</v>
      </c>
      <c r="J1872" s="50">
        <f>VLOOKUP(S1851,Shashi!$B$8:$Q$77,7,0)</f>
        <v>0</v>
      </c>
      <c r="K1872" s="50">
        <f>VLOOKUP(S1851,Shashi!$B$8:$Q$77,8,0)</f>
        <v>0</v>
      </c>
      <c r="L1872" s="50">
        <f>VLOOKUP(S1851,Shashi!$B$8:$Q$77,9,0)</f>
        <v>0</v>
      </c>
      <c r="M1872" s="50">
        <f>VLOOKUP(S1851,Shashi!$B$8:$Q$77,10,0)</f>
        <v>0</v>
      </c>
      <c r="N1872" s="366"/>
      <c r="O1872" s="367"/>
      <c r="P1872" s="367"/>
      <c r="Q1872" s="368"/>
      <c r="R1872" s="84">
        <f t="shared" si="66"/>
        <v>0</v>
      </c>
      <c r="S1872" s="85" t="str">
        <f>IF(R1872&gt;=91,"अ१",IF(R1872&gt;=81,"अ२",IF(R1872&gt;=71,"ब१",IF(R1872&gt;=61,"ब२",IF(R1872&gt;=51,"क१",IF(R1872&gt;=41,"क२",IF(R1872&gt;=33,"ड",IF(R1872&gt;=21,"ई१",IF(R1872&gt;=1,"ई२","")))))))))</f>
        <v/>
      </c>
      <c r="V1872" s="68"/>
      <c r="W1872" s="68"/>
      <c r="X1872" s="68"/>
      <c r="Y1872" s="68"/>
    </row>
    <row r="1873" spans="2:25" ht="27.9" customHeight="1" thickBot="1">
      <c r="B1873" s="369"/>
      <c r="C1873" s="370"/>
      <c r="D1873" s="370"/>
      <c r="E1873" s="370"/>
      <c r="F1873" s="370"/>
      <c r="G1873" s="370"/>
      <c r="H1873" s="370"/>
      <c r="I1873" s="370"/>
      <c r="J1873" s="370"/>
      <c r="K1873" s="370"/>
      <c r="L1873" s="370"/>
      <c r="M1873" s="370"/>
      <c r="N1873" s="370"/>
      <c r="O1873" s="370"/>
      <c r="P1873" s="370"/>
      <c r="Q1873" s="370"/>
      <c r="R1873" s="370"/>
      <c r="S1873" s="371"/>
      <c r="V1873" s="68"/>
      <c r="W1873" s="68"/>
      <c r="X1873" s="68"/>
      <c r="Y1873" s="68"/>
    </row>
    <row r="1874" spans="2:25" ht="27.9" customHeight="1">
      <c r="B1874" s="41"/>
      <c r="C1874" s="42"/>
      <c r="D1874" s="43"/>
      <c r="N1874" s="45"/>
      <c r="O1874" s="45"/>
      <c r="P1874" s="45"/>
      <c r="Q1874" s="45"/>
      <c r="S1874" s="46"/>
      <c r="V1874" s="68"/>
      <c r="W1874" s="68"/>
      <c r="X1874" s="68"/>
      <c r="Y1874" s="68"/>
    </row>
    <row r="1875" spans="2:25" ht="27.9" customHeight="1">
      <c r="B1875" s="372" t="s">
        <v>66</v>
      </c>
      <c r="C1875" s="373"/>
      <c r="D1875" s="373"/>
      <c r="E1875" s="373"/>
      <c r="F1875" s="373"/>
      <c r="G1875" s="374" t="s">
        <v>67</v>
      </c>
      <c r="H1875" s="374"/>
      <c r="I1875" s="374"/>
      <c r="J1875" s="374"/>
      <c r="K1875" s="374"/>
      <c r="L1875" s="374"/>
      <c r="M1875" s="374"/>
      <c r="N1875" s="375" t="s">
        <v>68</v>
      </c>
      <c r="O1875" s="375"/>
      <c r="P1875" s="375"/>
      <c r="Q1875" s="375"/>
      <c r="R1875" s="375"/>
      <c r="S1875" s="376"/>
      <c r="V1875" s="68"/>
      <c r="W1875" s="68"/>
      <c r="X1875" s="68"/>
      <c r="Y1875" s="68"/>
    </row>
    <row r="1876" spans="2:25" ht="27.9" customHeight="1" thickBot="1">
      <c r="B1876" s="377" t="str">
        <f>students!$G$4</f>
        <v xml:space="preserve">श्री. सागर दत्तात्रय शिंदे </v>
      </c>
      <c r="C1876" s="378"/>
      <c r="D1876" s="378"/>
      <c r="E1876" s="378"/>
      <c r="F1876" s="378"/>
      <c r="G1876" s="379"/>
      <c r="H1876" s="379"/>
      <c r="I1876" s="379"/>
      <c r="J1876" s="379"/>
      <c r="K1876" s="379"/>
      <c r="L1876" s="379"/>
      <c r="M1876" s="379"/>
      <c r="N1876" s="380"/>
      <c r="O1876" s="380"/>
      <c r="P1876" s="380"/>
      <c r="Q1876" s="380"/>
      <c r="R1876" s="380"/>
      <c r="S1876" s="381"/>
      <c r="V1876" s="68"/>
      <c r="W1876" s="68"/>
      <c r="X1876" s="68"/>
      <c r="Y1876" s="68"/>
    </row>
    <row r="1877" spans="2:25" ht="26.25" customHeight="1">
      <c r="B1877" s="402" t="s">
        <v>718</v>
      </c>
      <c r="C1877" s="402"/>
      <c r="D1877" s="402"/>
      <c r="E1877" s="402"/>
      <c r="F1877" s="402"/>
      <c r="G1877" s="402"/>
      <c r="H1877" s="402"/>
      <c r="I1877" s="402"/>
      <c r="J1877" s="402"/>
      <c r="K1877" s="402"/>
      <c r="L1877" s="402"/>
      <c r="M1877" s="402"/>
      <c r="N1877" s="402"/>
      <c r="O1877" s="402"/>
      <c r="P1877" s="402"/>
      <c r="Q1877" s="402"/>
      <c r="R1877" s="402"/>
      <c r="S1877" s="402"/>
      <c r="V1877" s="68"/>
      <c r="W1877" s="68"/>
      <c r="X1877" s="68"/>
      <c r="Y1877" s="68"/>
    </row>
    <row r="1878" spans="2:25" ht="24.75" customHeight="1" thickBot="1">
      <c r="B1878" s="403" t="s">
        <v>52</v>
      </c>
      <c r="C1878" s="403"/>
      <c r="D1878" s="403"/>
      <c r="E1878" s="404">
        <f>VLOOKUP(S1879,students!$B$8:$D$77,3,0)</f>
        <v>0</v>
      </c>
      <c r="F1878" s="405"/>
      <c r="G1878" s="405"/>
      <c r="H1878" s="405"/>
      <c r="I1878" s="405"/>
      <c r="J1878" s="405"/>
      <c r="K1878" s="405"/>
      <c r="L1878" s="405"/>
      <c r="M1878" s="405"/>
      <c r="N1878" s="405"/>
      <c r="O1878" s="405"/>
      <c r="P1878" s="406" t="s">
        <v>28</v>
      </c>
      <c r="Q1878" s="406"/>
      <c r="R1878" s="406" t="str">
        <f>students!$M$2</f>
        <v>पहिली</v>
      </c>
      <c r="S1878" s="406"/>
      <c r="V1878" s="68"/>
      <c r="W1878" s="68"/>
      <c r="X1878" s="68"/>
      <c r="Y1878" s="68"/>
    </row>
    <row r="1879" spans="2:25" ht="19.5" customHeight="1" thickBot="1">
      <c r="B1879" s="407"/>
      <c r="C1879" s="407"/>
      <c r="D1879" s="408"/>
      <c r="E1879" s="408"/>
      <c r="F1879" s="47"/>
      <c r="G1879" s="47"/>
      <c r="H1879" s="409" t="s">
        <v>33</v>
      </c>
      <c r="I1879" s="409"/>
      <c r="J1879" s="409"/>
      <c r="K1879" s="409"/>
      <c r="L1879" s="409"/>
      <c r="M1879" s="405">
        <f>[3]students!Y1878</f>
        <v>0</v>
      </c>
      <c r="N1879" s="405"/>
      <c r="O1879" s="405"/>
      <c r="P1879" s="406" t="s">
        <v>53</v>
      </c>
      <c r="Q1879" s="406"/>
      <c r="R1879" s="406"/>
      <c r="S1879" s="77">
        <v>68</v>
      </c>
      <c r="V1879" s="68"/>
      <c r="W1879" s="68"/>
      <c r="X1879" s="68"/>
      <c r="Y1879" s="68"/>
    </row>
    <row r="1880" spans="2:25" ht="21" customHeight="1">
      <c r="B1880" s="382" t="s">
        <v>37</v>
      </c>
      <c r="C1880" s="361" t="s">
        <v>54</v>
      </c>
      <c r="D1880" s="361"/>
      <c r="E1880" s="385" t="s">
        <v>55</v>
      </c>
      <c r="F1880" s="386"/>
      <c r="G1880" s="386"/>
      <c r="H1880" s="386"/>
      <c r="I1880" s="386"/>
      <c r="J1880" s="386"/>
      <c r="K1880" s="386"/>
      <c r="L1880" s="386"/>
      <c r="M1880" s="387"/>
      <c r="N1880" s="388" t="s">
        <v>56</v>
      </c>
      <c r="O1880" s="389"/>
      <c r="P1880" s="389"/>
      <c r="Q1880" s="390"/>
      <c r="R1880" s="394" t="s">
        <v>69</v>
      </c>
      <c r="S1880" s="397" t="s">
        <v>57</v>
      </c>
      <c r="V1880" s="68"/>
      <c r="W1880" s="68"/>
      <c r="X1880" s="68"/>
      <c r="Y1880" s="68"/>
    </row>
    <row r="1881" spans="2:25" s="1" customFormat="1" ht="73.5" customHeight="1">
      <c r="B1881" s="383"/>
      <c r="C1881" s="384"/>
      <c r="D1881" s="384"/>
      <c r="E1881" s="48" t="s">
        <v>58</v>
      </c>
      <c r="F1881" s="48" t="s">
        <v>15</v>
      </c>
      <c r="G1881" s="48" t="s">
        <v>59</v>
      </c>
      <c r="H1881" s="48" t="s">
        <v>17</v>
      </c>
      <c r="I1881" s="48" t="s">
        <v>18</v>
      </c>
      <c r="J1881" s="48" t="s">
        <v>19</v>
      </c>
      <c r="K1881" s="48" t="s">
        <v>20</v>
      </c>
      <c r="L1881" s="48" t="s">
        <v>21</v>
      </c>
      <c r="M1881" s="49"/>
      <c r="N1881" s="391"/>
      <c r="O1881" s="392"/>
      <c r="P1881" s="392"/>
      <c r="Q1881" s="393"/>
      <c r="R1881" s="395"/>
      <c r="S1881" s="398"/>
      <c r="V1881" s="68"/>
      <c r="W1881" s="68"/>
      <c r="X1881" s="68"/>
      <c r="Y1881" s="68"/>
    </row>
    <row r="1882" spans="2:25" ht="27.9" customHeight="1" thickBot="1">
      <c r="B1882" s="5"/>
      <c r="C1882" s="400" t="s">
        <v>60</v>
      </c>
      <c r="D1882" s="401"/>
      <c r="E1882" s="51">
        <v>1</v>
      </c>
      <c r="F1882" s="51">
        <v>2</v>
      </c>
      <c r="G1882" s="51">
        <v>3</v>
      </c>
      <c r="H1882" s="51">
        <v>4</v>
      </c>
      <c r="I1882" s="51">
        <v>5</v>
      </c>
      <c r="J1882" s="51">
        <v>6</v>
      </c>
      <c r="K1882" s="51">
        <v>7</v>
      </c>
      <c r="L1882" s="51">
        <v>8</v>
      </c>
      <c r="M1882" s="50" t="s">
        <v>22</v>
      </c>
      <c r="N1882" s="50" t="s">
        <v>23</v>
      </c>
      <c r="O1882" s="50" t="s">
        <v>61</v>
      </c>
      <c r="P1882" s="50" t="s">
        <v>25</v>
      </c>
      <c r="Q1882" s="50" t="s">
        <v>62</v>
      </c>
      <c r="R1882" s="396"/>
      <c r="S1882" s="399"/>
      <c r="V1882" s="68"/>
      <c r="W1882" s="68"/>
      <c r="X1882" s="68"/>
      <c r="Y1882" s="68"/>
    </row>
    <row r="1883" spans="2:25" ht="27.9" customHeight="1">
      <c r="B1883" s="359">
        <v>1</v>
      </c>
      <c r="C1883" s="361" t="s">
        <v>2</v>
      </c>
      <c r="D1883" s="39" t="s">
        <v>63</v>
      </c>
      <c r="E1883" s="80"/>
      <c r="F1883" s="78">
        <f>Marathi!D$7</f>
        <v>15</v>
      </c>
      <c r="G1883" s="78">
        <f>Marathi!E$7</f>
        <v>15</v>
      </c>
      <c r="H1883" s="78">
        <f>Marathi!F$7</f>
        <v>15</v>
      </c>
      <c r="I1883" s="78">
        <f>Marathi!G$7</f>
        <v>0</v>
      </c>
      <c r="J1883" s="78">
        <f>Marathi!H$7</f>
        <v>15</v>
      </c>
      <c r="K1883" s="78">
        <f>Marathi!I$7</f>
        <v>10</v>
      </c>
      <c r="L1883" s="78">
        <f>Marathi!J$7</f>
        <v>0</v>
      </c>
      <c r="M1883" s="78">
        <f>Marathi!K$7</f>
        <v>70</v>
      </c>
      <c r="N1883" s="78">
        <f>Marathi!L$7</f>
        <v>5</v>
      </c>
      <c r="O1883" s="78">
        <f>Marathi!M$7</f>
        <v>5</v>
      </c>
      <c r="P1883" s="78">
        <f>Marathi!N$7</f>
        <v>20</v>
      </c>
      <c r="Q1883" s="78">
        <f>Marathi!O$7</f>
        <v>30</v>
      </c>
      <c r="R1883" s="78">
        <f>Marathi!P$7</f>
        <v>100</v>
      </c>
      <c r="S1883" s="78">
        <f>Marathi!Q$7</f>
        <v>0</v>
      </c>
      <c r="V1883" s="68"/>
      <c r="W1883" s="68"/>
      <c r="X1883" s="68"/>
      <c r="Y1883" s="68"/>
    </row>
    <row r="1884" spans="2:25" ht="27.9" customHeight="1" thickBot="1">
      <c r="B1884" s="360"/>
      <c r="C1884" s="362"/>
      <c r="D1884" s="40" t="s">
        <v>64</v>
      </c>
      <c r="E1884" s="81"/>
      <c r="F1884" s="50">
        <f>VLOOKUP(S1879,Marathi!$B$8:$Q$77,3,0)</f>
        <v>0</v>
      </c>
      <c r="G1884" s="50">
        <f>VLOOKUP(S1879,Marathi!$B$8:$Q$77,4,0)</f>
        <v>0</v>
      </c>
      <c r="H1884" s="50">
        <f>VLOOKUP(S1879,Marathi!$B$8:$Q$77,5,0)</f>
        <v>0</v>
      </c>
      <c r="I1884" s="50">
        <f>VLOOKUP(S1879,Marathi!$B$8:$Q$77,6,0)</f>
        <v>0</v>
      </c>
      <c r="J1884" s="50">
        <f>VLOOKUP(S1879,Marathi!$B$8:$Q$77,7,0)</f>
        <v>0</v>
      </c>
      <c r="K1884" s="50">
        <f>VLOOKUP(S1879,Marathi!$B$8:$Q$77,8,0)</f>
        <v>0</v>
      </c>
      <c r="L1884" s="50">
        <f>VLOOKUP(S1879,Marathi!$B$8:$Q$77,9,0)</f>
        <v>0</v>
      </c>
      <c r="M1884" s="50">
        <f>VLOOKUP(S1879,Marathi!$B$8:$Q$77,10,0)</f>
        <v>0</v>
      </c>
      <c r="N1884" s="50">
        <f>VLOOKUP(S1879,Marathi!$B$8:$Q$77,11,0)</f>
        <v>0</v>
      </c>
      <c r="O1884" s="50">
        <f>VLOOKUP(S1879,Marathi!$B$8:$Q$77,12,0)</f>
        <v>0</v>
      </c>
      <c r="P1884" s="50">
        <f>VLOOKUP(S1879,Marathi!$B$8:$Q$77,13,0)</f>
        <v>0</v>
      </c>
      <c r="Q1884" s="50">
        <f>VLOOKUP(S1879,Marathi!$B$8:$Q$77,14,0)</f>
        <v>0</v>
      </c>
      <c r="R1884" s="79">
        <f>VLOOKUP(S1879,Marathi!$B$8:$Q$77,15,0)</f>
        <v>0</v>
      </c>
      <c r="S1884" s="79">
        <f>VLOOKUP(S1879,Marathi!$B$8:$Q$77,16,0)</f>
        <v>0</v>
      </c>
      <c r="V1884" s="68"/>
      <c r="W1884" s="68"/>
      <c r="X1884" s="68"/>
      <c r="Y1884" s="68"/>
    </row>
    <row r="1885" spans="2:25" ht="27.9" customHeight="1">
      <c r="B1885" s="359">
        <v>2</v>
      </c>
      <c r="C1885" s="361" t="s">
        <v>3</v>
      </c>
      <c r="D1885" s="39" t="s">
        <v>63</v>
      </c>
      <c r="E1885" s="80"/>
      <c r="F1885" s="78">
        <f>Hindi!D$7</f>
        <v>15</v>
      </c>
      <c r="G1885" s="78">
        <f>Hindi!E$7</f>
        <v>15</v>
      </c>
      <c r="H1885" s="78">
        <f>Hindi!F$7</f>
        <v>15</v>
      </c>
      <c r="I1885" s="78">
        <f>Hindi!G$7</f>
        <v>0</v>
      </c>
      <c r="J1885" s="78">
        <f>Hindi!H$7</f>
        <v>15</v>
      </c>
      <c r="K1885" s="78">
        <f>Hindi!I$7</f>
        <v>10</v>
      </c>
      <c r="L1885" s="78">
        <f>Hindi!J$7</f>
        <v>0</v>
      </c>
      <c r="M1885" s="78">
        <f>Hindi!K$7</f>
        <v>70</v>
      </c>
      <c r="N1885" s="78">
        <f>Hindi!L$7</f>
        <v>5</v>
      </c>
      <c r="O1885" s="78">
        <f>Hindi!M$7</f>
        <v>5</v>
      </c>
      <c r="P1885" s="78">
        <f>Hindi!N$7</f>
        <v>20</v>
      </c>
      <c r="Q1885" s="78">
        <f>Hindi!O$7</f>
        <v>30</v>
      </c>
      <c r="R1885" s="78">
        <f>Hindi!P$7</f>
        <v>100</v>
      </c>
      <c r="S1885" s="78">
        <f>Hindi!Q$7</f>
        <v>0</v>
      </c>
      <c r="V1885" s="68"/>
      <c r="W1885" s="68"/>
      <c r="X1885" s="68"/>
      <c r="Y1885" s="68"/>
    </row>
    <row r="1886" spans="2:25" ht="27.9" customHeight="1" thickBot="1">
      <c r="B1886" s="360"/>
      <c r="C1886" s="362"/>
      <c r="D1886" s="40" t="s">
        <v>64</v>
      </c>
      <c r="E1886" s="81"/>
      <c r="F1886" s="50">
        <f>VLOOKUP(S1879,Hindi!$B$8:$Q$77,3,0)</f>
        <v>0</v>
      </c>
      <c r="G1886" s="50">
        <f>VLOOKUP(S1879,Hindi!$B$8:$Q$77,4,0)</f>
        <v>0</v>
      </c>
      <c r="H1886" s="50">
        <f>VLOOKUP(S1879,Hindi!$B$8:$Q$77,5,0)</f>
        <v>0</v>
      </c>
      <c r="I1886" s="50">
        <f>VLOOKUP(S1879,Hindi!$B$8:$Q$77,6,0)</f>
        <v>0</v>
      </c>
      <c r="J1886" s="50">
        <f>VLOOKUP(S1879,Hindi!$B$8:$Q$77,7,0)</f>
        <v>0</v>
      </c>
      <c r="K1886" s="50">
        <f>VLOOKUP(S1879,Hindi!$B$8:$Q$77,8,0)</f>
        <v>0</v>
      </c>
      <c r="L1886" s="50">
        <f>VLOOKUP(S1879,Hindi!$B$8:$Q$77,9,0)</f>
        <v>0</v>
      </c>
      <c r="M1886" s="50">
        <f>VLOOKUP(S1879,Hindi!$B$8:$Q$77,10,0)</f>
        <v>0</v>
      </c>
      <c r="N1886" s="50">
        <f>VLOOKUP(S1879,Hindi!$B$8:$Q$77,11,0)</f>
        <v>0</v>
      </c>
      <c r="O1886" s="50">
        <f>VLOOKUP(S1879,Hindi!$B$8:$Q$77,12,0)</f>
        <v>0</v>
      </c>
      <c r="P1886" s="50">
        <f>VLOOKUP(S1879,Hindi!$B$8:$Q$77,13,0)</f>
        <v>0</v>
      </c>
      <c r="Q1886" s="50">
        <f>VLOOKUP(S1879,Hindi!$B$8:$Q$77,14,0)</f>
        <v>0</v>
      </c>
      <c r="R1886" s="79">
        <f>VLOOKUP(S1879,Hindi!$B$8:$Q$77,15,0)</f>
        <v>0</v>
      </c>
      <c r="S1886" s="50">
        <f>VLOOKUP(S1879,Hindi!$B$8:$Q$77,16,0)</f>
        <v>0</v>
      </c>
      <c r="V1886" s="68"/>
      <c r="W1886" s="68"/>
      <c r="X1886" s="68"/>
      <c r="Y1886" s="68"/>
    </row>
    <row r="1887" spans="2:25" ht="27.9" customHeight="1">
      <c r="B1887" s="359">
        <v>3</v>
      </c>
      <c r="C1887" s="361" t="s">
        <v>4</v>
      </c>
      <c r="D1887" s="39" t="s">
        <v>63</v>
      </c>
      <c r="E1887" s="80"/>
      <c r="F1887" s="78">
        <f>English!D$7</f>
        <v>15</v>
      </c>
      <c r="G1887" s="78">
        <f>English!E$7</f>
        <v>15</v>
      </c>
      <c r="H1887" s="78">
        <f>English!F$7</f>
        <v>15</v>
      </c>
      <c r="I1887" s="78">
        <f>English!G$7</f>
        <v>0</v>
      </c>
      <c r="J1887" s="78">
        <f>English!H$7</f>
        <v>15</v>
      </c>
      <c r="K1887" s="78">
        <f>English!I$7</f>
        <v>10</v>
      </c>
      <c r="L1887" s="78">
        <f>English!J$7</f>
        <v>0</v>
      </c>
      <c r="M1887" s="78">
        <f>English!K$7</f>
        <v>70</v>
      </c>
      <c r="N1887" s="78">
        <f>English!L$7</f>
        <v>5</v>
      </c>
      <c r="O1887" s="78">
        <f>English!M$7</f>
        <v>5</v>
      </c>
      <c r="P1887" s="78">
        <f>English!N$7</f>
        <v>20</v>
      </c>
      <c r="Q1887" s="78">
        <f>English!O$7</f>
        <v>30</v>
      </c>
      <c r="R1887" s="78">
        <f>English!P$7</f>
        <v>100</v>
      </c>
      <c r="S1887" s="78">
        <f>English!Q$7</f>
        <v>0</v>
      </c>
      <c r="V1887" s="68"/>
      <c r="W1887" s="68"/>
      <c r="X1887" s="68"/>
      <c r="Y1887" s="68"/>
    </row>
    <row r="1888" spans="2:25" ht="27.9" customHeight="1" thickBot="1">
      <c r="B1888" s="360"/>
      <c r="C1888" s="362"/>
      <c r="D1888" s="40" t="s">
        <v>64</v>
      </c>
      <c r="E1888" s="81"/>
      <c r="F1888" s="50">
        <f>VLOOKUP(S1879,English!$B$8:$Q$77,3,0)</f>
        <v>0</v>
      </c>
      <c r="G1888" s="50">
        <f>VLOOKUP(S1879,English!$B$8:$Q$77,4,0)</f>
        <v>0</v>
      </c>
      <c r="H1888" s="50">
        <f>VLOOKUP(S1879,English!$B$8:$Q$77,5,0)</f>
        <v>0</v>
      </c>
      <c r="I1888" s="50">
        <f>VLOOKUP(S1879,English!$B$8:$Q$77,6,0)</f>
        <v>0</v>
      </c>
      <c r="J1888" s="50">
        <f>VLOOKUP(S1879,English!$B$8:$Q$77,7,0)</f>
        <v>0</v>
      </c>
      <c r="K1888" s="50">
        <f>VLOOKUP(S1879,English!$B$8:$Q$77,8,0)</f>
        <v>0</v>
      </c>
      <c r="L1888" s="50">
        <f>VLOOKUP(S1879,English!$B$8:$Q$77,9,0)</f>
        <v>0</v>
      </c>
      <c r="M1888" s="50">
        <f>VLOOKUP(S1879,English!$B$8:$Q$77,10,0)</f>
        <v>0</v>
      </c>
      <c r="N1888" s="50">
        <f>VLOOKUP(S1879,English!$B$8:$Q$77,11,0)</f>
        <v>0</v>
      </c>
      <c r="O1888" s="50">
        <f>VLOOKUP(S1879,English!$B$8:$Q$77,12,0)</f>
        <v>0</v>
      </c>
      <c r="P1888" s="50">
        <f>VLOOKUP(S1879,English!$B$8:$Q$77,13,0)</f>
        <v>0</v>
      </c>
      <c r="Q1888" s="50">
        <f>VLOOKUP(S1879,English!$B$8:$Q$77,14,0)</f>
        <v>0</v>
      </c>
      <c r="R1888" s="79">
        <f>VLOOKUP(S1879,English!$B$8:$Q$77,15,0)</f>
        <v>0</v>
      </c>
      <c r="S1888" s="50">
        <f>VLOOKUP(S1879,English!$B$8:$Q$77,16,0)</f>
        <v>0</v>
      </c>
      <c r="V1888" s="68"/>
      <c r="W1888" s="68"/>
      <c r="X1888" s="68"/>
      <c r="Y1888" s="68"/>
    </row>
    <row r="1889" spans="2:25" ht="27.9" customHeight="1">
      <c r="B1889" s="359">
        <v>4</v>
      </c>
      <c r="C1889" s="361" t="s">
        <v>5</v>
      </c>
      <c r="D1889" s="39" t="s">
        <v>63</v>
      </c>
      <c r="E1889" s="80"/>
      <c r="F1889" s="78">
        <f>Maths!D$7</f>
        <v>15</v>
      </c>
      <c r="G1889" s="78">
        <f>Maths!E$7</f>
        <v>15</v>
      </c>
      <c r="H1889" s="78">
        <f>Maths!F$7</f>
        <v>15</v>
      </c>
      <c r="I1889" s="78">
        <f>Maths!G$7</f>
        <v>0</v>
      </c>
      <c r="J1889" s="78">
        <f>Maths!H$7</f>
        <v>15</v>
      </c>
      <c r="K1889" s="78">
        <f>Maths!I$7</f>
        <v>10</v>
      </c>
      <c r="L1889" s="78">
        <f>Maths!J$7</f>
        <v>0</v>
      </c>
      <c r="M1889" s="78">
        <f>Maths!K$7</f>
        <v>70</v>
      </c>
      <c r="N1889" s="78">
        <f>Maths!L$7</f>
        <v>5</v>
      </c>
      <c r="O1889" s="78">
        <f>Maths!M$7</f>
        <v>5</v>
      </c>
      <c r="P1889" s="78">
        <f>Maths!N$7</f>
        <v>20</v>
      </c>
      <c r="Q1889" s="78">
        <f>Maths!O$7</f>
        <v>30</v>
      </c>
      <c r="R1889" s="78">
        <f>Maths!P$7</f>
        <v>100</v>
      </c>
      <c r="S1889" s="78">
        <f>Maths!Q$7</f>
        <v>0</v>
      </c>
      <c r="V1889" s="68"/>
      <c r="W1889" s="68"/>
      <c r="X1889" s="68"/>
      <c r="Y1889" s="68"/>
    </row>
    <row r="1890" spans="2:25" ht="27.9" customHeight="1" thickBot="1">
      <c r="B1890" s="360"/>
      <c r="C1890" s="362"/>
      <c r="D1890" s="40" t="s">
        <v>64</v>
      </c>
      <c r="E1890" s="81"/>
      <c r="F1890" s="50">
        <f>VLOOKUP(S1879,Maths!$B$8:$Q$77,3,0)</f>
        <v>0</v>
      </c>
      <c r="G1890" s="50">
        <f>VLOOKUP(S1879,Maths!$B$8:$Q$77,4,0)</f>
        <v>0</v>
      </c>
      <c r="H1890" s="50">
        <f>VLOOKUP(S1879,Maths!$B$8:$Q$77,5,0)</f>
        <v>0</v>
      </c>
      <c r="I1890" s="50">
        <f>VLOOKUP(S1879,Maths!$B$8:$Q$77,6,0)</f>
        <v>0</v>
      </c>
      <c r="J1890" s="50">
        <f>VLOOKUP(S1879,Maths!$B$8:$Q$77,7,0)</f>
        <v>0</v>
      </c>
      <c r="K1890" s="50">
        <f>VLOOKUP(S1879,Maths!$B$8:$Q$77,8,0)</f>
        <v>0</v>
      </c>
      <c r="L1890" s="50">
        <f>VLOOKUP(S1879,Maths!$B$8:$Q$77,9,0)</f>
        <v>0</v>
      </c>
      <c r="M1890" s="50">
        <f>VLOOKUP(S1879,Maths!$B$8:$Q$77,10,0)</f>
        <v>0</v>
      </c>
      <c r="N1890" s="50">
        <f>VLOOKUP(S1879,Maths!$B$8:$Q$77,11,0)</f>
        <v>0</v>
      </c>
      <c r="O1890" s="50">
        <f>VLOOKUP(S1879,Maths!$B$8:$Q$77,12,0)</f>
        <v>0</v>
      </c>
      <c r="P1890" s="50">
        <f>VLOOKUP(S1879,Maths!$B$8:$Q$77,13,0)</f>
        <v>0</v>
      </c>
      <c r="Q1890" s="50">
        <f>VLOOKUP(S1879,Maths!$B$8:$Q$77,14,0)</f>
        <v>0</v>
      </c>
      <c r="R1890" s="79">
        <f>VLOOKUP(S1879,Maths!$B$8:$Q$77,15,0)</f>
        <v>0</v>
      </c>
      <c r="S1890" s="50">
        <f>VLOOKUP(S1879,Maths!$B$8:$Q$77,16,0)</f>
        <v>0</v>
      </c>
      <c r="V1890" s="68"/>
      <c r="W1890" s="68"/>
      <c r="X1890" s="68"/>
      <c r="Y1890" s="68"/>
    </row>
    <row r="1891" spans="2:25" ht="27.9" customHeight="1">
      <c r="B1891" s="359">
        <v>5</v>
      </c>
      <c r="C1891" s="361" t="s">
        <v>6</v>
      </c>
      <c r="D1891" s="39" t="s">
        <v>63</v>
      </c>
      <c r="E1891" s="80"/>
      <c r="F1891" s="78">
        <f>Sci!D$7</f>
        <v>15</v>
      </c>
      <c r="G1891" s="78">
        <f>Sci!E$7</f>
        <v>15</v>
      </c>
      <c r="H1891" s="78">
        <f>Sci!F$7</f>
        <v>15</v>
      </c>
      <c r="I1891" s="78">
        <f>Sci!G$7</f>
        <v>0</v>
      </c>
      <c r="J1891" s="78">
        <f>Sci!H$7</f>
        <v>15</v>
      </c>
      <c r="K1891" s="78">
        <f>Sci!I$7</f>
        <v>10</v>
      </c>
      <c r="L1891" s="78">
        <f>Sci!J$7</f>
        <v>0</v>
      </c>
      <c r="M1891" s="78">
        <f>Sci!K$7</f>
        <v>70</v>
      </c>
      <c r="N1891" s="78">
        <f>Sci!L$7</f>
        <v>5</v>
      </c>
      <c r="O1891" s="78">
        <f>Sci!M$7</f>
        <v>5</v>
      </c>
      <c r="P1891" s="78">
        <f>Sci!N$7</f>
        <v>20</v>
      </c>
      <c r="Q1891" s="78">
        <f>Sci!O$7</f>
        <v>30</v>
      </c>
      <c r="R1891" s="78">
        <f>Sci!P$7</f>
        <v>100</v>
      </c>
      <c r="S1891" s="78">
        <f>Sci!Q$7</f>
        <v>0</v>
      </c>
      <c r="V1891" s="68"/>
      <c r="W1891" s="68"/>
      <c r="X1891" s="68"/>
      <c r="Y1891" s="68"/>
    </row>
    <row r="1892" spans="2:25" ht="27.9" customHeight="1" thickBot="1">
      <c r="B1892" s="360"/>
      <c r="C1892" s="362"/>
      <c r="D1892" s="40" t="s">
        <v>64</v>
      </c>
      <c r="E1892" s="81"/>
      <c r="F1892" s="50">
        <f>VLOOKUP(S1879,Sci!$B$8:$Q$77,3,0)</f>
        <v>0</v>
      </c>
      <c r="G1892" s="50">
        <f>VLOOKUP(S1879,Sci!$B$8:$Q$77,4,0)</f>
        <v>0</v>
      </c>
      <c r="H1892" s="50">
        <f>VLOOKUP(S1879,Sci!$B$8:$Q$77,5,0)</f>
        <v>0</v>
      </c>
      <c r="I1892" s="50">
        <f>VLOOKUP(S1879,Sci!$B$8:$Q$77,6,0)</f>
        <v>0</v>
      </c>
      <c r="J1892" s="50">
        <f>VLOOKUP(S1879,Sci!$B$8:$Q$77,7,0)</f>
        <v>0</v>
      </c>
      <c r="K1892" s="50">
        <f>VLOOKUP(S1879,Sci!$B$8:$Q$77,8,0)</f>
        <v>0</v>
      </c>
      <c r="L1892" s="50">
        <f>VLOOKUP(S1879,Sci!$B$8:$Q$77,9,0)</f>
        <v>0</v>
      </c>
      <c r="M1892" s="50">
        <f>VLOOKUP(S1879,Sci!$B$8:$Q$77,10,0)</f>
        <v>0</v>
      </c>
      <c r="N1892" s="50">
        <f>VLOOKUP(S1879,Sci!$B$8:$Q$77,11,0)</f>
        <v>0</v>
      </c>
      <c r="O1892" s="50">
        <f>VLOOKUP(S1879,Sci!$B$8:$Q$77,12,0)</f>
        <v>0</v>
      </c>
      <c r="P1892" s="50">
        <f>VLOOKUP(S1879,Sci!$B$8:$Q$77,13,0)</f>
        <v>0</v>
      </c>
      <c r="Q1892" s="50">
        <f>VLOOKUP(S1879,Sci!$B$8:$Q$77,14,0)</f>
        <v>0</v>
      </c>
      <c r="R1892" s="79">
        <f>VLOOKUP(S1879,Sci!$B$8:$Q$77,15,0)</f>
        <v>0</v>
      </c>
      <c r="S1892" s="50">
        <f>VLOOKUP(S1879,Sci!$B$8:$Q$77,16,0)</f>
        <v>0</v>
      </c>
      <c r="V1892" s="68"/>
      <c r="W1892" s="68"/>
      <c r="X1892" s="68"/>
      <c r="Y1892" s="68"/>
    </row>
    <row r="1893" spans="2:25" ht="27.9" customHeight="1">
      <c r="B1893" s="359">
        <v>6</v>
      </c>
      <c r="C1893" s="361" t="s">
        <v>7</v>
      </c>
      <c r="D1893" s="39" t="s">
        <v>63</v>
      </c>
      <c r="E1893" s="80"/>
      <c r="F1893" s="78">
        <f>Sco!D$7</f>
        <v>15</v>
      </c>
      <c r="G1893" s="78">
        <f>Sco!E$7</f>
        <v>15</v>
      </c>
      <c r="H1893" s="78">
        <f>Sco!F$7</f>
        <v>15</v>
      </c>
      <c r="I1893" s="78">
        <f>Sco!G$7</f>
        <v>0</v>
      </c>
      <c r="J1893" s="78">
        <f>Sco!H$7</f>
        <v>15</v>
      </c>
      <c r="K1893" s="78">
        <f>Sco!I$7</f>
        <v>10</v>
      </c>
      <c r="L1893" s="78">
        <f>Sco!J$7</f>
        <v>0</v>
      </c>
      <c r="M1893" s="78">
        <f>Sco!K$7</f>
        <v>70</v>
      </c>
      <c r="N1893" s="78">
        <f>Sco!L$7</f>
        <v>5</v>
      </c>
      <c r="O1893" s="78">
        <f>Sco!M$7</f>
        <v>5</v>
      </c>
      <c r="P1893" s="78">
        <f>Sco!N$7</f>
        <v>20</v>
      </c>
      <c r="Q1893" s="78">
        <f>Sco!O$7</f>
        <v>30</v>
      </c>
      <c r="R1893" s="78">
        <f>Sco!P$7</f>
        <v>100</v>
      </c>
      <c r="S1893" s="78">
        <f>Sco!Q$7</f>
        <v>0</v>
      </c>
    </row>
    <row r="1894" spans="2:25" ht="27.9" customHeight="1" thickBot="1">
      <c r="B1894" s="360"/>
      <c r="C1894" s="362"/>
      <c r="D1894" s="40" t="s">
        <v>64</v>
      </c>
      <c r="E1894" s="81"/>
      <c r="F1894" s="50">
        <f>VLOOKUP(S1879,Sco!$B$8:$Q$77,3,0)</f>
        <v>0</v>
      </c>
      <c r="G1894" s="50">
        <f>VLOOKUP(S1879,Sco!$B$8:$Q$77,4,0)</f>
        <v>0</v>
      </c>
      <c r="H1894" s="50">
        <f>VLOOKUP(S1879,Sco!$B$8:$Q$77,5,0)</f>
        <v>0</v>
      </c>
      <c r="I1894" s="50">
        <f>VLOOKUP(S1879,Sco!$B$8:$Q$77,6,0)</f>
        <v>0</v>
      </c>
      <c r="J1894" s="50">
        <f>VLOOKUP(S1879,Sco!$B$8:$Q$77,7,0)</f>
        <v>0</v>
      </c>
      <c r="K1894" s="50">
        <f>VLOOKUP(S1879,Sco!$B$8:$Q$77,8,0)</f>
        <v>0</v>
      </c>
      <c r="L1894" s="50">
        <f>VLOOKUP(S1879,Sco!$B$8:$Q$77,9,0)</f>
        <v>0</v>
      </c>
      <c r="M1894" s="50">
        <f>VLOOKUP(S1879,Sco!$B$8:$Q$77,10,0)</f>
        <v>0</v>
      </c>
      <c r="N1894" s="50">
        <f>VLOOKUP(S1879,Sco!$B$8:$Q$77,11,0)</f>
        <v>0</v>
      </c>
      <c r="O1894" s="50">
        <f>VLOOKUP(S1879,Sco!$B$8:$Q$77,12,0)</f>
        <v>0</v>
      </c>
      <c r="P1894" s="50">
        <f>VLOOKUP(S1879,Sco!$B$8:$Q$77,13,0)</f>
        <v>0</v>
      </c>
      <c r="Q1894" s="50">
        <f>VLOOKUP(S1879,Sco!$B$8:$Q$77,14,0)</f>
        <v>0</v>
      </c>
      <c r="R1894" s="79">
        <f>VLOOKUP(S1879,Sco!$B$8:$Q$77,15,0)</f>
        <v>0</v>
      </c>
      <c r="S1894" s="50">
        <f>VLOOKUP(S1879,Sco!$B$8:$Q$77,16,0)</f>
        <v>0</v>
      </c>
    </row>
    <row r="1895" spans="2:25" ht="27.9" customHeight="1">
      <c r="B1895" s="359">
        <v>7</v>
      </c>
      <c r="C1895" s="361" t="s">
        <v>8</v>
      </c>
      <c r="D1895" s="39" t="s">
        <v>63</v>
      </c>
      <c r="E1895" s="80"/>
      <c r="F1895" s="78">
        <f>Kala!D$7</f>
        <v>20</v>
      </c>
      <c r="G1895" s="78">
        <f>Kala!E$7</f>
        <v>40</v>
      </c>
      <c r="H1895" s="78">
        <f>Kala!F$7</f>
        <v>20</v>
      </c>
      <c r="I1895" s="78">
        <f>Kala!G$7</f>
        <v>0</v>
      </c>
      <c r="J1895" s="78">
        <f>Kala!H$7</f>
        <v>0</v>
      </c>
      <c r="K1895" s="78">
        <f>Kala!I$7</f>
        <v>20</v>
      </c>
      <c r="L1895" s="78">
        <f>Kala!J$7</f>
        <v>0</v>
      </c>
      <c r="M1895" s="78">
        <f>Kala!K$7</f>
        <v>100</v>
      </c>
      <c r="N1895" s="363"/>
      <c r="O1895" s="364"/>
      <c r="P1895" s="364"/>
      <c r="Q1895" s="365"/>
      <c r="R1895" s="82">
        <f t="shared" ref="R1895:R1900" si="67">M1895</f>
        <v>100</v>
      </c>
      <c r="S1895" s="83"/>
    </row>
    <row r="1896" spans="2:25" ht="27.9" customHeight="1" thickBot="1">
      <c r="B1896" s="360"/>
      <c r="C1896" s="362"/>
      <c r="D1896" s="40" t="s">
        <v>64</v>
      </c>
      <c r="E1896" s="81"/>
      <c r="F1896" s="50">
        <f>VLOOKUP(S1879,Kala!$B$8:$Q$77,3,0)</f>
        <v>0</v>
      </c>
      <c r="G1896" s="50">
        <f>VLOOKUP(S1879,Kala!$B$8:$Q$77,4,0)</f>
        <v>0</v>
      </c>
      <c r="H1896" s="50">
        <f>VLOOKUP(S1879,Kala!$B$8:$Q$77,5,0)</f>
        <v>0</v>
      </c>
      <c r="I1896" s="50">
        <f>VLOOKUP(S1879,Kala!$B$8:$Q$77,6,0)</f>
        <v>0</v>
      </c>
      <c r="J1896" s="50">
        <f>VLOOKUP(S1879,Kala!$B$8:$Q$77,7,0)</f>
        <v>0</v>
      </c>
      <c r="K1896" s="50">
        <f>VLOOKUP(S1879,Kala!$B$8:$Q$77,8,0)</f>
        <v>0</v>
      </c>
      <c r="L1896" s="50">
        <f>VLOOKUP(S1879,Kala!$B$8:$Q$77,9,0)</f>
        <v>0</v>
      </c>
      <c r="M1896" s="50">
        <f>VLOOKUP(S1879,Kala!$B$8:$Q$77,10,0)</f>
        <v>0</v>
      </c>
      <c r="N1896" s="366"/>
      <c r="O1896" s="367"/>
      <c r="P1896" s="367"/>
      <c r="Q1896" s="368"/>
      <c r="R1896" s="84">
        <f t="shared" si="67"/>
        <v>0</v>
      </c>
      <c r="S1896" s="85" t="str">
        <f>IF(R1896&gt;=91,"अ१",IF(R1896&gt;=81,"अ२",IF(R1896&gt;=71,"ब१",IF(R1896&gt;=61,"ब२",IF(R1896&gt;=51,"क१",IF(R1896&gt;=41,"क२",IF(R1896&gt;=33,"ड",IF(R1896&gt;=21,"ई१",IF(R1896&gt;=1,"ई२","")))))))))</f>
        <v/>
      </c>
    </row>
    <row r="1897" spans="2:25" ht="27.9" customHeight="1">
      <c r="B1897" s="359">
        <v>8</v>
      </c>
      <c r="C1897" s="361" t="s">
        <v>9</v>
      </c>
      <c r="D1897" s="39" t="s">
        <v>63</v>
      </c>
      <c r="E1897" s="80"/>
      <c r="F1897" s="78">
        <f>Karya!D$7</f>
        <v>20</v>
      </c>
      <c r="G1897" s="78">
        <f>Karya!E$7</f>
        <v>40</v>
      </c>
      <c r="H1897" s="78">
        <f>Karya!F$7</f>
        <v>20</v>
      </c>
      <c r="I1897" s="78">
        <f>Karya!G$7</f>
        <v>0</v>
      </c>
      <c r="J1897" s="78">
        <f>Karya!H$7</f>
        <v>0</v>
      </c>
      <c r="K1897" s="78">
        <f>Karya!I$7</f>
        <v>20</v>
      </c>
      <c r="L1897" s="78">
        <f>Karya!J$7</f>
        <v>0</v>
      </c>
      <c r="M1897" s="78">
        <f>Karya!K$7</f>
        <v>100</v>
      </c>
      <c r="N1897" s="363"/>
      <c r="O1897" s="364"/>
      <c r="P1897" s="364"/>
      <c r="Q1897" s="365"/>
      <c r="R1897" s="82">
        <f t="shared" si="67"/>
        <v>100</v>
      </c>
      <c r="S1897" s="83"/>
    </row>
    <row r="1898" spans="2:25" ht="27.9" customHeight="1" thickBot="1">
      <c r="B1898" s="360"/>
      <c r="C1898" s="362"/>
      <c r="D1898" s="40" t="s">
        <v>64</v>
      </c>
      <c r="E1898" s="81"/>
      <c r="F1898" s="50">
        <f>VLOOKUP(S1879,Karya!$B$8:$Q$77,3,0)</f>
        <v>0</v>
      </c>
      <c r="G1898" s="50">
        <f>VLOOKUP(S1879,Karya!$B$8:$Q$77,4,0)</f>
        <v>0</v>
      </c>
      <c r="H1898" s="50">
        <f>VLOOKUP(S1879,Karya!$B$8:$Q$77,5,0)</f>
        <v>0</v>
      </c>
      <c r="I1898" s="50">
        <f>VLOOKUP(S1879,Karya!$B$8:$Q$77,6,0)</f>
        <v>0</v>
      </c>
      <c r="J1898" s="50">
        <f>VLOOKUP(S1879,Karya!$B$8:$Q$77,7,0)</f>
        <v>0</v>
      </c>
      <c r="K1898" s="50">
        <f>VLOOKUP(S1879,Karya!$B$8:$Q$77,8,0)</f>
        <v>0</v>
      </c>
      <c r="L1898" s="50">
        <f>VLOOKUP(S1879,Karya!$B$8:$Q$77,9,0)</f>
        <v>0</v>
      </c>
      <c r="M1898" s="50">
        <f>VLOOKUP(S1879,Karya!$B$8:$Q$77,10,0)</f>
        <v>0</v>
      </c>
      <c r="N1898" s="366"/>
      <c r="O1898" s="367"/>
      <c r="P1898" s="367"/>
      <c r="Q1898" s="368"/>
      <c r="R1898" s="84">
        <f t="shared" si="67"/>
        <v>0</v>
      </c>
      <c r="S1898" s="85" t="str">
        <f>IF(R1898&gt;=91,"अ१",IF(R1898&gt;=81,"अ२",IF(R1898&gt;=71,"ब१",IF(R1898&gt;=61,"ब२",IF(R1898&gt;=51,"क१",IF(R1898&gt;=41,"क२",IF(R1898&gt;=33,"ड",IF(R1898&gt;=21,"ई१",IF(R1898&gt;=1,"ई२","")))))))))</f>
        <v/>
      </c>
    </row>
    <row r="1899" spans="2:25" ht="27.9" customHeight="1">
      <c r="B1899" s="359">
        <v>9</v>
      </c>
      <c r="C1899" s="361" t="s">
        <v>10</v>
      </c>
      <c r="D1899" s="39" t="s">
        <v>63</v>
      </c>
      <c r="E1899" s="80"/>
      <c r="F1899" s="78">
        <f>Shashi!D$7</f>
        <v>20</v>
      </c>
      <c r="G1899" s="78">
        <f>Shashi!E$7</f>
        <v>40</v>
      </c>
      <c r="H1899" s="78">
        <f>Shashi!F$7</f>
        <v>20</v>
      </c>
      <c r="I1899" s="78">
        <f>Shashi!G$7</f>
        <v>0</v>
      </c>
      <c r="J1899" s="78">
        <f>Shashi!H$7</f>
        <v>0</v>
      </c>
      <c r="K1899" s="78">
        <f>Shashi!I$7</f>
        <v>20</v>
      </c>
      <c r="L1899" s="78">
        <f>Shashi!J$7</f>
        <v>0</v>
      </c>
      <c r="M1899" s="78">
        <f>Shashi!K$7</f>
        <v>100</v>
      </c>
      <c r="N1899" s="363"/>
      <c r="O1899" s="364"/>
      <c r="P1899" s="364"/>
      <c r="Q1899" s="365"/>
      <c r="R1899" s="82">
        <f t="shared" si="67"/>
        <v>100</v>
      </c>
      <c r="S1899" s="83"/>
      <c r="V1899" s="68"/>
      <c r="W1899" s="68"/>
      <c r="X1899" s="68"/>
      <c r="Y1899" s="68"/>
    </row>
    <row r="1900" spans="2:25" ht="27.9" customHeight="1" thickBot="1">
      <c r="B1900" s="360"/>
      <c r="C1900" s="362"/>
      <c r="D1900" s="40" t="s">
        <v>64</v>
      </c>
      <c r="E1900" s="81"/>
      <c r="F1900" s="50">
        <f>VLOOKUP(S1879,Shashi!$B$8:$Q$77,3,0)</f>
        <v>0</v>
      </c>
      <c r="G1900" s="50">
        <f>VLOOKUP(S1879,Shashi!$B$8:$Q$77,4,0)</f>
        <v>0</v>
      </c>
      <c r="H1900" s="50">
        <f>VLOOKUP(S1879,Shashi!$B$8:$Q$77,5,0)</f>
        <v>0</v>
      </c>
      <c r="I1900" s="50">
        <f>VLOOKUP(S1879,Shashi!$B$8:$Q$77,6,0)</f>
        <v>0</v>
      </c>
      <c r="J1900" s="50">
        <f>VLOOKUP(S1879,Shashi!$B$8:$Q$77,7,0)</f>
        <v>0</v>
      </c>
      <c r="K1900" s="50">
        <f>VLOOKUP(S1879,Shashi!$B$8:$Q$77,8,0)</f>
        <v>0</v>
      </c>
      <c r="L1900" s="50">
        <f>VLOOKUP(S1879,Shashi!$B$8:$Q$77,9,0)</f>
        <v>0</v>
      </c>
      <c r="M1900" s="50">
        <f>VLOOKUP(S1879,Shashi!$B$8:$Q$77,10,0)</f>
        <v>0</v>
      </c>
      <c r="N1900" s="366"/>
      <c r="O1900" s="367"/>
      <c r="P1900" s="367"/>
      <c r="Q1900" s="368"/>
      <c r="R1900" s="84">
        <f t="shared" si="67"/>
        <v>0</v>
      </c>
      <c r="S1900" s="85" t="str">
        <f>IF(R1900&gt;=91,"अ१",IF(R1900&gt;=81,"अ२",IF(R1900&gt;=71,"ब१",IF(R1900&gt;=61,"ब२",IF(R1900&gt;=51,"क१",IF(R1900&gt;=41,"क२",IF(R1900&gt;=33,"ड",IF(R1900&gt;=21,"ई१",IF(R1900&gt;=1,"ई२","")))))))))</f>
        <v/>
      </c>
      <c r="V1900" s="68"/>
      <c r="W1900" s="68"/>
      <c r="X1900" s="68"/>
      <c r="Y1900" s="68"/>
    </row>
    <row r="1901" spans="2:25" ht="27.9" customHeight="1" thickBot="1">
      <c r="B1901" s="369"/>
      <c r="C1901" s="370"/>
      <c r="D1901" s="370"/>
      <c r="E1901" s="370"/>
      <c r="F1901" s="370"/>
      <c r="G1901" s="370"/>
      <c r="H1901" s="370"/>
      <c r="I1901" s="370"/>
      <c r="J1901" s="370"/>
      <c r="K1901" s="370"/>
      <c r="L1901" s="370"/>
      <c r="M1901" s="370"/>
      <c r="N1901" s="370"/>
      <c r="O1901" s="370"/>
      <c r="P1901" s="370"/>
      <c r="Q1901" s="370"/>
      <c r="R1901" s="370"/>
      <c r="S1901" s="371"/>
      <c r="V1901" s="68"/>
      <c r="W1901" s="68"/>
      <c r="X1901" s="68"/>
      <c r="Y1901" s="68"/>
    </row>
    <row r="1902" spans="2:25" ht="27.9" customHeight="1">
      <c r="B1902" s="41"/>
      <c r="C1902" s="42"/>
      <c r="D1902" s="43"/>
      <c r="N1902" s="45"/>
      <c r="O1902" s="45"/>
      <c r="P1902" s="45"/>
      <c r="Q1902" s="45"/>
      <c r="S1902" s="46"/>
      <c r="V1902" s="68"/>
      <c r="W1902" s="68"/>
      <c r="X1902" s="68"/>
      <c r="Y1902" s="68"/>
    </row>
    <row r="1903" spans="2:25" ht="27.9" customHeight="1">
      <c r="B1903" s="372" t="s">
        <v>66</v>
      </c>
      <c r="C1903" s="373"/>
      <c r="D1903" s="373"/>
      <c r="E1903" s="373"/>
      <c r="F1903" s="373"/>
      <c r="G1903" s="374" t="s">
        <v>67</v>
      </c>
      <c r="H1903" s="374"/>
      <c r="I1903" s="374"/>
      <c r="J1903" s="374"/>
      <c r="K1903" s="374"/>
      <c r="L1903" s="374"/>
      <c r="M1903" s="374"/>
      <c r="N1903" s="375" t="s">
        <v>68</v>
      </c>
      <c r="O1903" s="375"/>
      <c r="P1903" s="375"/>
      <c r="Q1903" s="375"/>
      <c r="R1903" s="375"/>
      <c r="S1903" s="376"/>
      <c r="V1903" s="68"/>
      <c r="W1903" s="68"/>
      <c r="X1903" s="68"/>
      <c r="Y1903" s="68"/>
    </row>
    <row r="1904" spans="2:25" ht="27.9" customHeight="1" thickBot="1">
      <c r="B1904" s="377" t="str">
        <f>students!$G$4</f>
        <v xml:space="preserve">श्री. सागर दत्तात्रय शिंदे </v>
      </c>
      <c r="C1904" s="378"/>
      <c r="D1904" s="378"/>
      <c r="E1904" s="378"/>
      <c r="F1904" s="378"/>
      <c r="G1904" s="379"/>
      <c r="H1904" s="379"/>
      <c r="I1904" s="379"/>
      <c r="J1904" s="379"/>
      <c r="K1904" s="379"/>
      <c r="L1904" s="379"/>
      <c r="M1904" s="379"/>
      <c r="N1904" s="380"/>
      <c r="O1904" s="380"/>
      <c r="P1904" s="380"/>
      <c r="Q1904" s="380"/>
      <c r="R1904" s="380"/>
      <c r="S1904" s="381"/>
      <c r="V1904" s="68"/>
      <c r="W1904" s="68"/>
      <c r="X1904" s="68"/>
      <c r="Y1904" s="68"/>
    </row>
    <row r="1905" spans="2:25" ht="26.25" customHeight="1">
      <c r="B1905" s="402" t="s">
        <v>718</v>
      </c>
      <c r="C1905" s="402"/>
      <c r="D1905" s="402"/>
      <c r="E1905" s="402"/>
      <c r="F1905" s="402"/>
      <c r="G1905" s="402"/>
      <c r="H1905" s="402"/>
      <c r="I1905" s="402"/>
      <c r="J1905" s="402"/>
      <c r="K1905" s="402"/>
      <c r="L1905" s="402"/>
      <c r="M1905" s="402"/>
      <c r="N1905" s="402"/>
      <c r="O1905" s="402"/>
      <c r="P1905" s="402"/>
      <c r="Q1905" s="402"/>
      <c r="R1905" s="402"/>
      <c r="S1905" s="402"/>
      <c r="V1905" s="68"/>
      <c r="W1905" s="68"/>
      <c r="X1905" s="68"/>
      <c r="Y1905" s="68"/>
    </row>
    <row r="1906" spans="2:25" ht="24.75" customHeight="1" thickBot="1">
      <c r="B1906" s="403" t="s">
        <v>52</v>
      </c>
      <c r="C1906" s="403"/>
      <c r="D1906" s="403"/>
      <c r="E1906" s="404">
        <f>VLOOKUP(S1907,students!$B$8:$D$77,3,0)</f>
        <v>0</v>
      </c>
      <c r="F1906" s="405"/>
      <c r="G1906" s="405"/>
      <c r="H1906" s="405"/>
      <c r="I1906" s="405"/>
      <c r="J1906" s="405"/>
      <c r="K1906" s="405"/>
      <c r="L1906" s="405"/>
      <c r="M1906" s="405"/>
      <c r="N1906" s="405"/>
      <c r="O1906" s="405"/>
      <c r="P1906" s="406" t="s">
        <v>28</v>
      </c>
      <c r="Q1906" s="406"/>
      <c r="R1906" s="406" t="str">
        <f>students!$M$2</f>
        <v>पहिली</v>
      </c>
      <c r="S1906" s="406"/>
      <c r="V1906" s="68"/>
      <c r="W1906" s="68"/>
      <c r="X1906" s="68"/>
      <c r="Y1906" s="68"/>
    </row>
    <row r="1907" spans="2:25" ht="19.5" customHeight="1" thickBot="1">
      <c r="B1907" s="407"/>
      <c r="C1907" s="407"/>
      <c r="D1907" s="408"/>
      <c r="E1907" s="408"/>
      <c r="F1907" s="47"/>
      <c r="G1907" s="47"/>
      <c r="H1907" s="409" t="s">
        <v>33</v>
      </c>
      <c r="I1907" s="409"/>
      <c r="J1907" s="409"/>
      <c r="K1907" s="409"/>
      <c r="L1907" s="409"/>
      <c r="M1907" s="405">
        <f>[3]students!Y1906</f>
        <v>0</v>
      </c>
      <c r="N1907" s="405"/>
      <c r="O1907" s="405"/>
      <c r="P1907" s="406" t="s">
        <v>53</v>
      </c>
      <c r="Q1907" s="406"/>
      <c r="R1907" s="406"/>
      <c r="S1907" s="77">
        <v>69</v>
      </c>
      <c r="V1907" s="68"/>
      <c r="W1907" s="68"/>
      <c r="X1907" s="68"/>
      <c r="Y1907" s="68"/>
    </row>
    <row r="1908" spans="2:25" ht="21" customHeight="1">
      <c r="B1908" s="382" t="s">
        <v>37</v>
      </c>
      <c r="C1908" s="361" t="s">
        <v>54</v>
      </c>
      <c r="D1908" s="361"/>
      <c r="E1908" s="385" t="s">
        <v>55</v>
      </c>
      <c r="F1908" s="386"/>
      <c r="G1908" s="386"/>
      <c r="H1908" s="386"/>
      <c r="I1908" s="386"/>
      <c r="J1908" s="386"/>
      <c r="K1908" s="386"/>
      <c r="L1908" s="386"/>
      <c r="M1908" s="387"/>
      <c r="N1908" s="388" t="s">
        <v>56</v>
      </c>
      <c r="O1908" s="389"/>
      <c r="P1908" s="389"/>
      <c r="Q1908" s="390"/>
      <c r="R1908" s="394" t="s">
        <v>69</v>
      </c>
      <c r="S1908" s="397" t="s">
        <v>57</v>
      </c>
      <c r="V1908" s="68"/>
      <c r="W1908" s="68"/>
      <c r="X1908" s="68"/>
      <c r="Y1908" s="68"/>
    </row>
    <row r="1909" spans="2:25" s="1" customFormat="1" ht="73.5" customHeight="1">
      <c r="B1909" s="383"/>
      <c r="C1909" s="384"/>
      <c r="D1909" s="384"/>
      <c r="E1909" s="48" t="s">
        <v>58</v>
      </c>
      <c r="F1909" s="48" t="s">
        <v>15</v>
      </c>
      <c r="G1909" s="48" t="s">
        <v>59</v>
      </c>
      <c r="H1909" s="48" t="s">
        <v>17</v>
      </c>
      <c r="I1909" s="48" t="s">
        <v>18</v>
      </c>
      <c r="J1909" s="48" t="s">
        <v>19</v>
      </c>
      <c r="K1909" s="48" t="s">
        <v>20</v>
      </c>
      <c r="L1909" s="48" t="s">
        <v>21</v>
      </c>
      <c r="M1909" s="49"/>
      <c r="N1909" s="391"/>
      <c r="O1909" s="392"/>
      <c r="P1909" s="392"/>
      <c r="Q1909" s="393"/>
      <c r="R1909" s="395"/>
      <c r="S1909" s="398"/>
      <c r="V1909" s="68"/>
      <c r="W1909" s="68"/>
      <c r="X1909" s="68"/>
      <c r="Y1909" s="68"/>
    </row>
    <row r="1910" spans="2:25" ht="27.9" customHeight="1" thickBot="1">
      <c r="B1910" s="5"/>
      <c r="C1910" s="400" t="s">
        <v>60</v>
      </c>
      <c r="D1910" s="401"/>
      <c r="E1910" s="51">
        <v>1</v>
      </c>
      <c r="F1910" s="51">
        <v>2</v>
      </c>
      <c r="G1910" s="51">
        <v>3</v>
      </c>
      <c r="H1910" s="51">
        <v>4</v>
      </c>
      <c r="I1910" s="51">
        <v>5</v>
      </c>
      <c r="J1910" s="51">
        <v>6</v>
      </c>
      <c r="K1910" s="51">
        <v>7</v>
      </c>
      <c r="L1910" s="51">
        <v>8</v>
      </c>
      <c r="M1910" s="50" t="s">
        <v>22</v>
      </c>
      <c r="N1910" s="50" t="s">
        <v>23</v>
      </c>
      <c r="O1910" s="50" t="s">
        <v>61</v>
      </c>
      <c r="P1910" s="50" t="s">
        <v>25</v>
      </c>
      <c r="Q1910" s="50" t="s">
        <v>62</v>
      </c>
      <c r="R1910" s="396"/>
      <c r="S1910" s="399"/>
      <c r="V1910" s="68"/>
      <c r="W1910" s="68"/>
      <c r="X1910" s="68"/>
      <c r="Y1910" s="68"/>
    </row>
    <row r="1911" spans="2:25" ht="27.9" customHeight="1">
      <c r="B1911" s="359">
        <v>1</v>
      </c>
      <c r="C1911" s="361" t="s">
        <v>2</v>
      </c>
      <c r="D1911" s="39" t="s">
        <v>63</v>
      </c>
      <c r="E1911" s="80"/>
      <c r="F1911" s="78">
        <f>Marathi!D$7</f>
        <v>15</v>
      </c>
      <c r="G1911" s="78">
        <f>Marathi!E$7</f>
        <v>15</v>
      </c>
      <c r="H1911" s="78">
        <f>Marathi!F$7</f>
        <v>15</v>
      </c>
      <c r="I1911" s="78">
        <f>Marathi!G$7</f>
        <v>0</v>
      </c>
      <c r="J1911" s="78">
        <f>Marathi!H$7</f>
        <v>15</v>
      </c>
      <c r="K1911" s="78">
        <f>Marathi!I$7</f>
        <v>10</v>
      </c>
      <c r="L1911" s="78">
        <f>Marathi!J$7</f>
        <v>0</v>
      </c>
      <c r="M1911" s="78">
        <f>Marathi!K$7</f>
        <v>70</v>
      </c>
      <c r="N1911" s="78">
        <f>Marathi!L$7</f>
        <v>5</v>
      </c>
      <c r="O1911" s="78">
        <f>Marathi!M$7</f>
        <v>5</v>
      </c>
      <c r="P1911" s="78">
        <f>Marathi!N$7</f>
        <v>20</v>
      </c>
      <c r="Q1911" s="78">
        <f>Marathi!O$7</f>
        <v>30</v>
      </c>
      <c r="R1911" s="78">
        <f>Marathi!P$7</f>
        <v>100</v>
      </c>
      <c r="S1911" s="78">
        <f>Marathi!Q$7</f>
        <v>0</v>
      </c>
      <c r="V1911" s="68"/>
      <c r="W1911" s="68"/>
      <c r="X1911" s="68"/>
      <c r="Y1911" s="68"/>
    </row>
    <row r="1912" spans="2:25" ht="27.9" customHeight="1" thickBot="1">
      <c r="B1912" s="360"/>
      <c r="C1912" s="362"/>
      <c r="D1912" s="40" t="s">
        <v>64</v>
      </c>
      <c r="E1912" s="81"/>
      <c r="F1912" s="50">
        <f>VLOOKUP(S1907,Marathi!$B$8:$Q$77,3,0)</f>
        <v>0</v>
      </c>
      <c r="G1912" s="50">
        <f>VLOOKUP(S1907,Marathi!$B$8:$Q$77,4,0)</f>
        <v>0</v>
      </c>
      <c r="H1912" s="50">
        <f>VLOOKUP(S1907,Marathi!$B$8:$Q$77,5,0)</f>
        <v>0</v>
      </c>
      <c r="I1912" s="50">
        <f>VLOOKUP(S1907,Marathi!$B$8:$Q$77,6,0)</f>
        <v>0</v>
      </c>
      <c r="J1912" s="50">
        <f>VLOOKUP(S1907,Marathi!$B$8:$Q$77,7,0)</f>
        <v>0</v>
      </c>
      <c r="K1912" s="50">
        <f>VLOOKUP(S1907,Marathi!$B$8:$Q$77,8,0)</f>
        <v>0</v>
      </c>
      <c r="L1912" s="50">
        <f>VLOOKUP(S1907,Marathi!$B$8:$Q$77,9,0)</f>
        <v>0</v>
      </c>
      <c r="M1912" s="50">
        <f>VLOOKUP(S1907,Marathi!$B$8:$Q$77,10,0)</f>
        <v>0</v>
      </c>
      <c r="N1912" s="50">
        <f>VLOOKUP(S1907,Marathi!$B$8:$Q$77,11,0)</f>
        <v>0</v>
      </c>
      <c r="O1912" s="50">
        <f>VLOOKUP(S1907,Marathi!$B$8:$Q$77,12,0)</f>
        <v>0</v>
      </c>
      <c r="P1912" s="50">
        <f>VLOOKUP(S1907,Marathi!$B$8:$Q$77,13,0)</f>
        <v>0</v>
      </c>
      <c r="Q1912" s="50">
        <f>VLOOKUP(S1907,Marathi!$B$8:$Q$77,14,0)</f>
        <v>0</v>
      </c>
      <c r="R1912" s="79">
        <f>VLOOKUP(S1907,Marathi!$B$8:$Q$77,15,0)</f>
        <v>0</v>
      </c>
      <c r="S1912" s="79">
        <f>VLOOKUP(S1907,Marathi!$B$8:$Q$77,16,0)</f>
        <v>0</v>
      </c>
      <c r="V1912" s="68"/>
      <c r="W1912" s="68"/>
      <c r="X1912" s="68"/>
      <c r="Y1912" s="68"/>
    </row>
    <row r="1913" spans="2:25" ht="27.9" customHeight="1">
      <c r="B1913" s="359">
        <v>2</v>
      </c>
      <c r="C1913" s="361" t="s">
        <v>3</v>
      </c>
      <c r="D1913" s="39" t="s">
        <v>63</v>
      </c>
      <c r="E1913" s="80"/>
      <c r="F1913" s="78">
        <f>Hindi!D$7</f>
        <v>15</v>
      </c>
      <c r="G1913" s="78">
        <f>Hindi!E$7</f>
        <v>15</v>
      </c>
      <c r="H1913" s="78">
        <f>Hindi!F$7</f>
        <v>15</v>
      </c>
      <c r="I1913" s="78">
        <f>Hindi!G$7</f>
        <v>0</v>
      </c>
      <c r="J1913" s="78">
        <f>Hindi!H$7</f>
        <v>15</v>
      </c>
      <c r="K1913" s="78">
        <f>Hindi!I$7</f>
        <v>10</v>
      </c>
      <c r="L1913" s="78">
        <f>Hindi!J$7</f>
        <v>0</v>
      </c>
      <c r="M1913" s="78">
        <f>Hindi!K$7</f>
        <v>70</v>
      </c>
      <c r="N1913" s="78">
        <f>Hindi!L$7</f>
        <v>5</v>
      </c>
      <c r="O1913" s="78">
        <f>Hindi!M$7</f>
        <v>5</v>
      </c>
      <c r="P1913" s="78">
        <f>Hindi!N$7</f>
        <v>20</v>
      </c>
      <c r="Q1913" s="78">
        <f>Hindi!O$7</f>
        <v>30</v>
      </c>
      <c r="R1913" s="78">
        <f>Hindi!P$7</f>
        <v>100</v>
      </c>
      <c r="S1913" s="78">
        <f>Hindi!Q$7</f>
        <v>0</v>
      </c>
      <c r="V1913" s="68"/>
      <c r="W1913" s="68"/>
      <c r="X1913" s="68"/>
      <c r="Y1913" s="68"/>
    </row>
    <row r="1914" spans="2:25" ht="27.9" customHeight="1" thickBot="1">
      <c r="B1914" s="360"/>
      <c r="C1914" s="362"/>
      <c r="D1914" s="40" t="s">
        <v>64</v>
      </c>
      <c r="E1914" s="81"/>
      <c r="F1914" s="50">
        <f>VLOOKUP(S1907,Hindi!$B$8:$Q$77,3,0)</f>
        <v>0</v>
      </c>
      <c r="G1914" s="50">
        <f>VLOOKUP(S1907,Hindi!$B$8:$Q$77,4,0)</f>
        <v>0</v>
      </c>
      <c r="H1914" s="50">
        <f>VLOOKUP(S1907,Hindi!$B$8:$Q$77,5,0)</f>
        <v>0</v>
      </c>
      <c r="I1914" s="50">
        <f>VLOOKUP(S1907,Hindi!$B$8:$Q$77,6,0)</f>
        <v>0</v>
      </c>
      <c r="J1914" s="50">
        <f>VLOOKUP(S1907,Hindi!$B$8:$Q$77,7,0)</f>
        <v>0</v>
      </c>
      <c r="K1914" s="50">
        <f>VLOOKUP(S1907,Hindi!$B$8:$Q$77,8,0)</f>
        <v>0</v>
      </c>
      <c r="L1914" s="50">
        <f>VLOOKUP(S1907,Hindi!$B$8:$Q$77,9,0)</f>
        <v>0</v>
      </c>
      <c r="M1914" s="50">
        <f>VLOOKUP(S1907,Hindi!$B$8:$Q$77,10,0)</f>
        <v>0</v>
      </c>
      <c r="N1914" s="50">
        <f>VLOOKUP(S1907,Hindi!$B$8:$Q$77,11,0)</f>
        <v>0</v>
      </c>
      <c r="O1914" s="50">
        <f>VLOOKUP(S1907,Hindi!$B$8:$Q$77,12,0)</f>
        <v>0</v>
      </c>
      <c r="P1914" s="50">
        <f>VLOOKUP(S1907,Hindi!$B$8:$Q$77,13,0)</f>
        <v>0</v>
      </c>
      <c r="Q1914" s="50">
        <f>VLOOKUP(S1907,Hindi!$B$8:$Q$77,14,0)</f>
        <v>0</v>
      </c>
      <c r="R1914" s="79">
        <f>VLOOKUP(S1907,Hindi!$B$8:$Q$77,15,0)</f>
        <v>0</v>
      </c>
      <c r="S1914" s="50">
        <f>VLOOKUP(S1907,Hindi!$B$8:$Q$77,16,0)</f>
        <v>0</v>
      </c>
      <c r="V1914" s="68"/>
      <c r="W1914" s="68"/>
      <c r="X1914" s="68"/>
      <c r="Y1914" s="68"/>
    </row>
    <row r="1915" spans="2:25" ht="27.9" customHeight="1">
      <c r="B1915" s="359">
        <v>3</v>
      </c>
      <c r="C1915" s="361" t="s">
        <v>4</v>
      </c>
      <c r="D1915" s="39" t="s">
        <v>63</v>
      </c>
      <c r="E1915" s="80"/>
      <c r="F1915" s="78">
        <f>English!D$7</f>
        <v>15</v>
      </c>
      <c r="G1915" s="78">
        <f>English!E$7</f>
        <v>15</v>
      </c>
      <c r="H1915" s="78">
        <f>English!F$7</f>
        <v>15</v>
      </c>
      <c r="I1915" s="78">
        <f>English!G$7</f>
        <v>0</v>
      </c>
      <c r="J1915" s="78">
        <f>English!H$7</f>
        <v>15</v>
      </c>
      <c r="K1915" s="78">
        <f>English!I$7</f>
        <v>10</v>
      </c>
      <c r="L1915" s="78">
        <f>English!J$7</f>
        <v>0</v>
      </c>
      <c r="M1915" s="78">
        <f>English!K$7</f>
        <v>70</v>
      </c>
      <c r="N1915" s="78">
        <f>English!L$7</f>
        <v>5</v>
      </c>
      <c r="O1915" s="78">
        <f>English!M$7</f>
        <v>5</v>
      </c>
      <c r="P1915" s="78">
        <f>English!N$7</f>
        <v>20</v>
      </c>
      <c r="Q1915" s="78">
        <f>English!O$7</f>
        <v>30</v>
      </c>
      <c r="R1915" s="78">
        <f>English!P$7</f>
        <v>100</v>
      </c>
      <c r="S1915" s="78">
        <f>English!Q$7</f>
        <v>0</v>
      </c>
      <c r="V1915" s="68"/>
      <c r="W1915" s="68"/>
      <c r="X1915" s="68"/>
      <c r="Y1915" s="68"/>
    </row>
    <row r="1916" spans="2:25" ht="27.9" customHeight="1" thickBot="1">
      <c r="B1916" s="360"/>
      <c r="C1916" s="362"/>
      <c r="D1916" s="40" t="s">
        <v>64</v>
      </c>
      <c r="E1916" s="81"/>
      <c r="F1916" s="50">
        <f>VLOOKUP(S1907,English!$B$8:$Q$77,3,0)</f>
        <v>0</v>
      </c>
      <c r="G1916" s="50">
        <f>VLOOKUP(S1907,English!$B$8:$Q$77,4,0)</f>
        <v>0</v>
      </c>
      <c r="H1916" s="50">
        <f>VLOOKUP(S1907,English!$B$8:$Q$77,5,0)</f>
        <v>0</v>
      </c>
      <c r="I1916" s="50">
        <f>VLOOKUP(S1907,English!$B$8:$Q$77,6,0)</f>
        <v>0</v>
      </c>
      <c r="J1916" s="50">
        <f>VLOOKUP(S1907,English!$B$8:$Q$77,7,0)</f>
        <v>0</v>
      </c>
      <c r="K1916" s="50">
        <f>VLOOKUP(S1907,English!$B$8:$Q$77,8,0)</f>
        <v>0</v>
      </c>
      <c r="L1916" s="50">
        <f>VLOOKUP(S1907,English!$B$8:$Q$77,9,0)</f>
        <v>0</v>
      </c>
      <c r="M1916" s="50">
        <f>VLOOKUP(S1907,English!$B$8:$Q$77,10,0)</f>
        <v>0</v>
      </c>
      <c r="N1916" s="50">
        <f>VLOOKUP(S1907,English!$B$8:$Q$77,11,0)</f>
        <v>0</v>
      </c>
      <c r="O1916" s="50">
        <f>VLOOKUP(S1907,English!$B$8:$Q$77,12,0)</f>
        <v>0</v>
      </c>
      <c r="P1916" s="50">
        <f>VLOOKUP(S1907,English!$B$8:$Q$77,13,0)</f>
        <v>0</v>
      </c>
      <c r="Q1916" s="50">
        <f>VLOOKUP(S1907,English!$B$8:$Q$77,14,0)</f>
        <v>0</v>
      </c>
      <c r="R1916" s="79">
        <f>VLOOKUP(S1907,English!$B$8:$Q$77,15,0)</f>
        <v>0</v>
      </c>
      <c r="S1916" s="50">
        <f>VLOOKUP(S1907,English!$B$8:$Q$77,16,0)</f>
        <v>0</v>
      </c>
      <c r="V1916" s="68"/>
      <c r="W1916" s="68"/>
      <c r="X1916" s="68"/>
      <c r="Y1916" s="68"/>
    </row>
    <row r="1917" spans="2:25" ht="27.9" customHeight="1">
      <c r="B1917" s="359">
        <v>4</v>
      </c>
      <c r="C1917" s="361" t="s">
        <v>5</v>
      </c>
      <c r="D1917" s="39" t="s">
        <v>63</v>
      </c>
      <c r="E1917" s="80"/>
      <c r="F1917" s="78">
        <f>Maths!D$7</f>
        <v>15</v>
      </c>
      <c r="G1917" s="78">
        <f>Maths!E$7</f>
        <v>15</v>
      </c>
      <c r="H1917" s="78">
        <f>Maths!F$7</f>
        <v>15</v>
      </c>
      <c r="I1917" s="78">
        <f>Maths!G$7</f>
        <v>0</v>
      </c>
      <c r="J1917" s="78">
        <f>Maths!H$7</f>
        <v>15</v>
      </c>
      <c r="K1917" s="78">
        <f>Maths!I$7</f>
        <v>10</v>
      </c>
      <c r="L1917" s="78">
        <f>Maths!J$7</f>
        <v>0</v>
      </c>
      <c r="M1917" s="78">
        <f>Maths!K$7</f>
        <v>70</v>
      </c>
      <c r="N1917" s="78">
        <f>Maths!L$7</f>
        <v>5</v>
      </c>
      <c r="O1917" s="78">
        <f>Maths!M$7</f>
        <v>5</v>
      </c>
      <c r="P1917" s="78">
        <f>Maths!N$7</f>
        <v>20</v>
      </c>
      <c r="Q1917" s="78">
        <f>Maths!O$7</f>
        <v>30</v>
      </c>
      <c r="R1917" s="78">
        <f>Maths!P$7</f>
        <v>100</v>
      </c>
      <c r="S1917" s="78">
        <f>Maths!Q$7</f>
        <v>0</v>
      </c>
      <c r="V1917" s="68"/>
      <c r="W1917" s="68"/>
      <c r="X1917" s="68"/>
      <c r="Y1917" s="68"/>
    </row>
    <row r="1918" spans="2:25" ht="27.9" customHeight="1" thickBot="1">
      <c r="B1918" s="360"/>
      <c r="C1918" s="362"/>
      <c r="D1918" s="40" t="s">
        <v>64</v>
      </c>
      <c r="E1918" s="81"/>
      <c r="F1918" s="50">
        <f>VLOOKUP(S1907,Maths!$B$8:$Q$77,3,0)</f>
        <v>0</v>
      </c>
      <c r="G1918" s="50">
        <f>VLOOKUP(S1907,Maths!$B$8:$Q$77,4,0)</f>
        <v>0</v>
      </c>
      <c r="H1918" s="50">
        <f>VLOOKUP(S1907,Maths!$B$8:$Q$77,5,0)</f>
        <v>0</v>
      </c>
      <c r="I1918" s="50">
        <f>VLOOKUP(S1907,Maths!$B$8:$Q$77,6,0)</f>
        <v>0</v>
      </c>
      <c r="J1918" s="50">
        <f>VLOOKUP(S1907,Maths!$B$8:$Q$77,7,0)</f>
        <v>0</v>
      </c>
      <c r="K1918" s="50">
        <f>VLOOKUP(S1907,Maths!$B$8:$Q$77,8,0)</f>
        <v>0</v>
      </c>
      <c r="L1918" s="50">
        <f>VLOOKUP(S1907,Maths!$B$8:$Q$77,9,0)</f>
        <v>0</v>
      </c>
      <c r="M1918" s="50">
        <f>VLOOKUP(S1907,Maths!$B$8:$Q$77,10,0)</f>
        <v>0</v>
      </c>
      <c r="N1918" s="50">
        <f>VLOOKUP(S1907,Maths!$B$8:$Q$77,11,0)</f>
        <v>0</v>
      </c>
      <c r="O1918" s="50">
        <f>VLOOKUP(S1907,Maths!$B$8:$Q$77,12,0)</f>
        <v>0</v>
      </c>
      <c r="P1918" s="50">
        <f>VLOOKUP(S1907,Maths!$B$8:$Q$77,13,0)</f>
        <v>0</v>
      </c>
      <c r="Q1918" s="50">
        <f>VLOOKUP(S1907,Maths!$B$8:$Q$77,14,0)</f>
        <v>0</v>
      </c>
      <c r="R1918" s="79">
        <f>VLOOKUP(S1907,Maths!$B$8:$Q$77,15,0)</f>
        <v>0</v>
      </c>
      <c r="S1918" s="50">
        <f>VLOOKUP(S1907,Maths!$B$8:$Q$77,16,0)</f>
        <v>0</v>
      </c>
      <c r="V1918" s="68"/>
      <c r="W1918" s="68"/>
      <c r="X1918" s="68"/>
      <c r="Y1918" s="68"/>
    </row>
    <row r="1919" spans="2:25" ht="27.9" customHeight="1">
      <c r="B1919" s="359">
        <v>5</v>
      </c>
      <c r="C1919" s="361" t="s">
        <v>6</v>
      </c>
      <c r="D1919" s="39" t="s">
        <v>63</v>
      </c>
      <c r="E1919" s="80"/>
      <c r="F1919" s="78">
        <f>Sci!D$7</f>
        <v>15</v>
      </c>
      <c r="G1919" s="78">
        <f>Sci!E$7</f>
        <v>15</v>
      </c>
      <c r="H1919" s="78">
        <f>Sci!F$7</f>
        <v>15</v>
      </c>
      <c r="I1919" s="78">
        <f>Sci!G$7</f>
        <v>0</v>
      </c>
      <c r="J1919" s="78">
        <f>Sci!H$7</f>
        <v>15</v>
      </c>
      <c r="K1919" s="78">
        <f>Sci!I$7</f>
        <v>10</v>
      </c>
      <c r="L1919" s="78">
        <f>Sci!J$7</f>
        <v>0</v>
      </c>
      <c r="M1919" s="78">
        <f>Sci!K$7</f>
        <v>70</v>
      </c>
      <c r="N1919" s="78">
        <f>Sci!L$7</f>
        <v>5</v>
      </c>
      <c r="O1919" s="78">
        <f>Sci!M$7</f>
        <v>5</v>
      </c>
      <c r="P1919" s="78">
        <f>Sci!N$7</f>
        <v>20</v>
      </c>
      <c r="Q1919" s="78">
        <f>Sci!O$7</f>
        <v>30</v>
      </c>
      <c r="R1919" s="78">
        <f>Sci!P$7</f>
        <v>100</v>
      </c>
      <c r="S1919" s="78">
        <f>Sci!Q$7</f>
        <v>0</v>
      </c>
      <c r="V1919" s="68"/>
      <c r="W1919" s="68"/>
      <c r="X1919" s="68"/>
      <c r="Y1919" s="68"/>
    </row>
    <row r="1920" spans="2:25" ht="27.9" customHeight="1" thickBot="1">
      <c r="B1920" s="360"/>
      <c r="C1920" s="362"/>
      <c r="D1920" s="40" t="s">
        <v>64</v>
      </c>
      <c r="E1920" s="81"/>
      <c r="F1920" s="50">
        <f>VLOOKUP(S1907,Sci!$B$8:$Q$77,3,0)</f>
        <v>0</v>
      </c>
      <c r="G1920" s="50">
        <f>VLOOKUP(S1907,Sci!$B$8:$Q$77,4,0)</f>
        <v>0</v>
      </c>
      <c r="H1920" s="50">
        <f>VLOOKUP(S1907,Sci!$B$8:$Q$77,5,0)</f>
        <v>0</v>
      </c>
      <c r="I1920" s="50">
        <f>VLOOKUP(S1907,Sci!$B$8:$Q$77,6,0)</f>
        <v>0</v>
      </c>
      <c r="J1920" s="50">
        <f>VLOOKUP(S1907,Sci!$B$8:$Q$77,7,0)</f>
        <v>0</v>
      </c>
      <c r="K1920" s="50">
        <f>VLOOKUP(S1907,Sci!$B$8:$Q$77,8,0)</f>
        <v>0</v>
      </c>
      <c r="L1920" s="50">
        <f>VLOOKUP(S1907,Sci!$B$8:$Q$77,9,0)</f>
        <v>0</v>
      </c>
      <c r="M1920" s="50">
        <f>VLOOKUP(S1907,Sci!$B$8:$Q$77,10,0)</f>
        <v>0</v>
      </c>
      <c r="N1920" s="50">
        <f>VLOOKUP(S1907,Sci!$B$8:$Q$77,11,0)</f>
        <v>0</v>
      </c>
      <c r="O1920" s="50">
        <f>VLOOKUP(S1907,Sci!$B$8:$Q$77,12,0)</f>
        <v>0</v>
      </c>
      <c r="P1920" s="50">
        <f>VLOOKUP(S1907,Sci!$B$8:$Q$77,13,0)</f>
        <v>0</v>
      </c>
      <c r="Q1920" s="50">
        <f>VLOOKUP(S1907,Sci!$B$8:$Q$77,14,0)</f>
        <v>0</v>
      </c>
      <c r="R1920" s="79">
        <f>VLOOKUP(S1907,Sci!$B$8:$Q$77,15,0)</f>
        <v>0</v>
      </c>
      <c r="S1920" s="50">
        <f>VLOOKUP(S1907,Sci!$B$8:$Q$77,16,0)</f>
        <v>0</v>
      </c>
      <c r="V1920" s="68"/>
      <c r="W1920" s="68"/>
      <c r="X1920" s="68"/>
      <c r="Y1920" s="68"/>
    </row>
    <row r="1921" spans="2:25" ht="27.9" customHeight="1">
      <c r="B1921" s="359">
        <v>6</v>
      </c>
      <c r="C1921" s="361" t="s">
        <v>7</v>
      </c>
      <c r="D1921" s="39" t="s">
        <v>63</v>
      </c>
      <c r="E1921" s="80"/>
      <c r="F1921" s="78">
        <f>Sco!D$7</f>
        <v>15</v>
      </c>
      <c r="G1921" s="78">
        <f>Sco!E$7</f>
        <v>15</v>
      </c>
      <c r="H1921" s="78">
        <f>Sco!F$7</f>
        <v>15</v>
      </c>
      <c r="I1921" s="78">
        <f>Sco!G$7</f>
        <v>0</v>
      </c>
      <c r="J1921" s="78">
        <f>Sco!H$7</f>
        <v>15</v>
      </c>
      <c r="K1921" s="78">
        <f>Sco!I$7</f>
        <v>10</v>
      </c>
      <c r="L1921" s="78">
        <f>Sco!J$7</f>
        <v>0</v>
      </c>
      <c r="M1921" s="78">
        <f>Sco!K$7</f>
        <v>70</v>
      </c>
      <c r="N1921" s="78">
        <f>Sco!L$7</f>
        <v>5</v>
      </c>
      <c r="O1921" s="78">
        <f>Sco!M$7</f>
        <v>5</v>
      </c>
      <c r="P1921" s="78">
        <f>Sco!N$7</f>
        <v>20</v>
      </c>
      <c r="Q1921" s="78">
        <f>Sco!O$7</f>
        <v>30</v>
      </c>
      <c r="R1921" s="78">
        <f>Sco!P$7</f>
        <v>100</v>
      </c>
      <c r="S1921" s="78">
        <f>Sco!Q$7</f>
        <v>0</v>
      </c>
      <c r="V1921" s="68"/>
      <c r="W1921" s="68"/>
      <c r="X1921" s="68"/>
      <c r="Y1921" s="68"/>
    </row>
    <row r="1922" spans="2:25" ht="27.9" customHeight="1" thickBot="1">
      <c r="B1922" s="360"/>
      <c r="C1922" s="362"/>
      <c r="D1922" s="40" t="s">
        <v>64</v>
      </c>
      <c r="E1922" s="81"/>
      <c r="F1922" s="50">
        <f>VLOOKUP(S1907,Sco!$B$8:$Q$77,3,0)</f>
        <v>0</v>
      </c>
      <c r="G1922" s="50">
        <f>VLOOKUP(S1907,Sco!$B$8:$Q$77,4,0)</f>
        <v>0</v>
      </c>
      <c r="H1922" s="50">
        <f>VLOOKUP(S1907,Sco!$B$8:$Q$77,5,0)</f>
        <v>0</v>
      </c>
      <c r="I1922" s="50">
        <f>VLOOKUP(S1907,Sco!$B$8:$Q$77,6,0)</f>
        <v>0</v>
      </c>
      <c r="J1922" s="50">
        <f>VLOOKUP(S1907,Sco!$B$8:$Q$77,7,0)</f>
        <v>0</v>
      </c>
      <c r="K1922" s="50">
        <f>VLOOKUP(S1907,Sco!$B$8:$Q$77,8,0)</f>
        <v>0</v>
      </c>
      <c r="L1922" s="50">
        <f>VLOOKUP(S1907,Sco!$B$8:$Q$77,9,0)</f>
        <v>0</v>
      </c>
      <c r="M1922" s="50">
        <f>VLOOKUP(S1907,Sco!$B$8:$Q$77,10,0)</f>
        <v>0</v>
      </c>
      <c r="N1922" s="50">
        <f>VLOOKUP(S1907,Sco!$B$8:$Q$77,11,0)</f>
        <v>0</v>
      </c>
      <c r="O1922" s="50">
        <f>VLOOKUP(S1907,Sco!$B$8:$Q$77,12,0)</f>
        <v>0</v>
      </c>
      <c r="P1922" s="50">
        <f>VLOOKUP(S1907,Sco!$B$8:$Q$77,13,0)</f>
        <v>0</v>
      </c>
      <c r="Q1922" s="50">
        <f>VLOOKUP(S1907,Sco!$B$8:$Q$77,14,0)</f>
        <v>0</v>
      </c>
      <c r="R1922" s="79">
        <f>VLOOKUP(S1907,Sco!$B$8:$Q$77,15,0)</f>
        <v>0</v>
      </c>
      <c r="S1922" s="50">
        <f>VLOOKUP(S1907,Sco!$B$8:$Q$77,16,0)</f>
        <v>0</v>
      </c>
      <c r="V1922" s="68"/>
      <c r="W1922" s="68"/>
      <c r="X1922" s="68"/>
      <c r="Y1922" s="68"/>
    </row>
    <row r="1923" spans="2:25" ht="27.9" customHeight="1">
      <c r="B1923" s="359">
        <v>7</v>
      </c>
      <c r="C1923" s="361" t="s">
        <v>8</v>
      </c>
      <c r="D1923" s="39" t="s">
        <v>63</v>
      </c>
      <c r="E1923" s="80"/>
      <c r="F1923" s="78">
        <f>Kala!D$7</f>
        <v>20</v>
      </c>
      <c r="G1923" s="78">
        <f>Kala!E$7</f>
        <v>40</v>
      </c>
      <c r="H1923" s="78">
        <f>Kala!F$7</f>
        <v>20</v>
      </c>
      <c r="I1923" s="78">
        <f>Kala!G$7</f>
        <v>0</v>
      </c>
      <c r="J1923" s="78">
        <f>Kala!H$7</f>
        <v>0</v>
      </c>
      <c r="K1923" s="78">
        <f>Kala!I$7</f>
        <v>20</v>
      </c>
      <c r="L1923" s="78">
        <f>Kala!J$7</f>
        <v>0</v>
      </c>
      <c r="M1923" s="78">
        <f>Kala!K$7</f>
        <v>100</v>
      </c>
      <c r="N1923" s="363"/>
      <c r="O1923" s="364"/>
      <c r="P1923" s="364"/>
      <c r="Q1923" s="365"/>
      <c r="R1923" s="82">
        <f t="shared" ref="R1923:R1928" si="68">M1923</f>
        <v>100</v>
      </c>
      <c r="S1923" s="83"/>
      <c r="V1923" s="68"/>
      <c r="W1923" s="68"/>
      <c r="X1923" s="68"/>
      <c r="Y1923" s="68"/>
    </row>
    <row r="1924" spans="2:25" ht="27.9" customHeight="1" thickBot="1">
      <c r="B1924" s="360"/>
      <c r="C1924" s="362"/>
      <c r="D1924" s="40" t="s">
        <v>64</v>
      </c>
      <c r="E1924" s="81"/>
      <c r="F1924" s="50">
        <f>VLOOKUP(S1907,Kala!$B$8:$Q$77,3,0)</f>
        <v>0</v>
      </c>
      <c r="G1924" s="50">
        <f>VLOOKUP(S1907,Kala!$B$8:$Q$77,4,0)</f>
        <v>0</v>
      </c>
      <c r="H1924" s="50">
        <f>VLOOKUP(S1907,Kala!$B$8:$Q$77,5,0)</f>
        <v>0</v>
      </c>
      <c r="I1924" s="50">
        <f>VLOOKUP(S1907,Kala!$B$8:$Q$77,6,0)</f>
        <v>0</v>
      </c>
      <c r="J1924" s="50">
        <f>VLOOKUP(S1907,Kala!$B$8:$Q$77,7,0)</f>
        <v>0</v>
      </c>
      <c r="K1924" s="50">
        <f>VLOOKUP(S1907,Kala!$B$8:$Q$77,8,0)</f>
        <v>0</v>
      </c>
      <c r="L1924" s="50">
        <f>VLOOKUP(S1907,Kala!$B$8:$Q$77,9,0)</f>
        <v>0</v>
      </c>
      <c r="M1924" s="50">
        <f>VLOOKUP(S1907,Kala!$B$8:$Q$77,10,0)</f>
        <v>0</v>
      </c>
      <c r="N1924" s="366"/>
      <c r="O1924" s="367"/>
      <c r="P1924" s="367"/>
      <c r="Q1924" s="368"/>
      <c r="R1924" s="84">
        <f t="shared" si="68"/>
        <v>0</v>
      </c>
      <c r="S1924" s="85" t="str">
        <f>IF(R1924&gt;=91,"अ१",IF(R1924&gt;=81,"अ२",IF(R1924&gt;=71,"ब१",IF(R1924&gt;=61,"ब२",IF(R1924&gt;=51,"क१",IF(R1924&gt;=41,"क२",IF(R1924&gt;=33,"ड",IF(R1924&gt;=21,"ई१",IF(R1924&gt;=1,"ई२","")))))))))</f>
        <v/>
      </c>
    </row>
    <row r="1925" spans="2:25" ht="27.9" customHeight="1">
      <c r="B1925" s="359">
        <v>8</v>
      </c>
      <c r="C1925" s="361" t="s">
        <v>9</v>
      </c>
      <c r="D1925" s="39" t="s">
        <v>63</v>
      </c>
      <c r="E1925" s="80"/>
      <c r="F1925" s="78">
        <f>Karya!D$7</f>
        <v>20</v>
      </c>
      <c r="G1925" s="78">
        <f>Karya!E$7</f>
        <v>40</v>
      </c>
      <c r="H1925" s="78">
        <f>Karya!F$7</f>
        <v>20</v>
      </c>
      <c r="I1925" s="78">
        <f>Karya!G$7</f>
        <v>0</v>
      </c>
      <c r="J1925" s="78">
        <f>Karya!H$7</f>
        <v>0</v>
      </c>
      <c r="K1925" s="78">
        <f>Karya!I$7</f>
        <v>20</v>
      </c>
      <c r="L1925" s="78">
        <f>Karya!J$7</f>
        <v>0</v>
      </c>
      <c r="M1925" s="78">
        <f>Karya!K$7</f>
        <v>100</v>
      </c>
      <c r="N1925" s="363"/>
      <c r="O1925" s="364"/>
      <c r="P1925" s="364"/>
      <c r="Q1925" s="365"/>
      <c r="R1925" s="82">
        <f t="shared" si="68"/>
        <v>100</v>
      </c>
      <c r="S1925" s="83"/>
    </row>
    <row r="1926" spans="2:25" ht="27.9" customHeight="1" thickBot="1">
      <c r="B1926" s="360"/>
      <c r="C1926" s="362"/>
      <c r="D1926" s="40" t="s">
        <v>64</v>
      </c>
      <c r="E1926" s="81"/>
      <c r="F1926" s="50">
        <f>VLOOKUP(S1907,Karya!$B$8:$Q$77,3,0)</f>
        <v>0</v>
      </c>
      <c r="G1926" s="50">
        <f>VLOOKUP(S1907,Karya!$B$8:$Q$77,4,0)</f>
        <v>0</v>
      </c>
      <c r="H1926" s="50">
        <f>VLOOKUP(S1907,Karya!$B$8:$Q$77,5,0)</f>
        <v>0</v>
      </c>
      <c r="I1926" s="50">
        <f>VLOOKUP(S1907,Karya!$B$8:$Q$77,6,0)</f>
        <v>0</v>
      </c>
      <c r="J1926" s="50">
        <f>VLOOKUP(S1907,Karya!$B$8:$Q$77,7,0)</f>
        <v>0</v>
      </c>
      <c r="K1926" s="50">
        <f>VLOOKUP(S1907,Karya!$B$8:$Q$77,8,0)</f>
        <v>0</v>
      </c>
      <c r="L1926" s="50">
        <f>VLOOKUP(S1907,Karya!$B$8:$Q$77,9,0)</f>
        <v>0</v>
      </c>
      <c r="M1926" s="50">
        <f>VLOOKUP(S1907,Karya!$B$8:$Q$77,10,0)</f>
        <v>0</v>
      </c>
      <c r="N1926" s="366"/>
      <c r="O1926" s="367"/>
      <c r="P1926" s="367"/>
      <c r="Q1926" s="368"/>
      <c r="R1926" s="84">
        <f t="shared" si="68"/>
        <v>0</v>
      </c>
      <c r="S1926" s="85" t="str">
        <f>IF(R1926&gt;=91,"अ१",IF(R1926&gt;=81,"अ२",IF(R1926&gt;=71,"ब१",IF(R1926&gt;=61,"ब२",IF(R1926&gt;=51,"क१",IF(R1926&gt;=41,"क२",IF(R1926&gt;=33,"ड",IF(R1926&gt;=21,"ई१",IF(R1926&gt;=1,"ई२","")))))))))</f>
        <v/>
      </c>
    </row>
    <row r="1927" spans="2:25" ht="27.9" customHeight="1">
      <c r="B1927" s="359">
        <v>9</v>
      </c>
      <c r="C1927" s="361" t="s">
        <v>10</v>
      </c>
      <c r="D1927" s="39" t="s">
        <v>63</v>
      </c>
      <c r="E1927" s="80"/>
      <c r="F1927" s="78">
        <f>Shashi!D$7</f>
        <v>20</v>
      </c>
      <c r="G1927" s="78">
        <f>Shashi!E$7</f>
        <v>40</v>
      </c>
      <c r="H1927" s="78">
        <f>Shashi!F$7</f>
        <v>20</v>
      </c>
      <c r="I1927" s="78">
        <f>Shashi!G$7</f>
        <v>0</v>
      </c>
      <c r="J1927" s="78">
        <f>Shashi!H$7</f>
        <v>0</v>
      </c>
      <c r="K1927" s="78">
        <f>Shashi!I$7</f>
        <v>20</v>
      </c>
      <c r="L1927" s="78">
        <f>Shashi!J$7</f>
        <v>0</v>
      </c>
      <c r="M1927" s="78">
        <f>Shashi!K$7</f>
        <v>100</v>
      </c>
      <c r="N1927" s="363"/>
      <c r="O1927" s="364"/>
      <c r="P1927" s="364"/>
      <c r="Q1927" s="365"/>
      <c r="R1927" s="82">
        <f t="shared" si="68"/>
        <v>100</v>
      </c>
      <c r="S1927" s="83"/>
    </row>
    <row r="1928" spans="2:25" ht="27.9" customHeight="1" thickBot="1">
      <c r="B1928" s="360"/>
      <c r="C1928" s="362"/>
      <c r="D1928" s="40" t="s">
        <v>64</v>
      </c>
      <c r="E1928" s="81"/>
      <c r="F1928" s="50">
        <f>VLOOKUP(S1907,Shashi!$B$8:$Q$77,3,0)</f>
        <v>0</v>
      </c>
      <c r="G1928" s="50">
        <f>VLOOKUP(S1907,Shashi!$B$8:$Q$77,4,0)</f>
        <v>0</v>
      </c>
      <c r="H1928" s="50">
        <f>VLOOKUP(S1907,Shashi!$B$8:$Q$77,5,0)</f>
        <v>0</v>
      </c>
      <c r="I1928" s="50">
        <f>VLOOKUP(S1907,Shashi!$B$8:$Q$77,6,0)</f>
        <v>0</v>
      </c>
      <c r="J1928" s="50">
        <f>VLOOKUP(S1907,Shashi!$B$8:$Q$77,7,0)</f>
        <v>0</v>
      </c>
      <c r="K1928" s="50">
        <f>VLOOKUP(S1907,Shashi!$B$8:$Q$77,8,0)</f>
        <v>0</v>
      </c>
      <c r="L1928" s="50">
        <f>VLOOKUP(S1907,Shashi!$B$8:$Q$77,9,0)</f>
        <v>0</v>
      </c>
      <c r="M1928" s="50">
        <f>VLOOKUP(S1907,Shashi!$B$8:$Q$77,10,0)</f>
        <v>0</v>
      </c>
      <c r="N1928" s="366"/>
      <c r="O1928" s="367"/>
      <c r="P1928" s="367"/>
      <c r="Q1928" s="368"/>
      <c r="R1928" s="84">
        <f t="shared" si="68"/>
        <v>0</v>
      </c>
      <c r="S1928" s="85" t="str">
        <f>IF(R1928&gt;=91,"अ१",IF(R1928&gt;=81,"अ२",IF(R1928&gt;=71,"ब१",IF(R1928&gt;=61,"ब२",IF(R1928&gt;=51,"क१",IF(R1928&gt;=41,"क२",IF(R1928&gt;=33,"ड",IF(R1928&gt;=21,"ई१",IF(R1928&gt;=1,"ई२","")))))))))</f>
        <v/>
      </c>
    </row>
    <row r="1929" spans="2:25" ht="27.9" customHeight="1" thickBot="1">
      <c r="B1929" s="369"/>
      <c r="C1929" s="370"/>
      <c r="D1929" s="370"/>
      <c r="E1929" s="370"/>
      <c r="F1929" s="370"/>
      <c r="G1929" s="370"/>
      <c r="H1929" s="370"/>
      <c r="I1929" s="370"/>
      <c r="J1929" s="370"/>
      <c r="K1929" s="370"/>
      <c r="L1929" s="370"/>
      <c r="M1929" s="370"/>
      <c r="N1929" s="370"/>
      <c r="O1929" s="370"/>
      <c r="P1929" s="370"/>
      <c r="Q1929" s="370"/>
      <c r="R1929" s="370"/>
      <c r="S1929" s="371"/>
    </row>
    <row r="1930" spans="2:25" ht="27.9" customHeight="1">
      <c r="B1930" s="41"/>
      <c r="C1930" s="42"/>
      <c r="D1930" s="43"/>
      <c r="N1930" s="45"/>
      <c r="O1930" s="45"/>
      <c r="P1930" s="45"/>
      <c r="Q1930" s="45"/>
      <c r="S1930" s="46"/>
      <c r="V1930" s="68"/>
      <c r="W1930" s="68"/>
      <c r="X1930" s="68"/>
      <c r="Y1930" s="68"/>
    </row>
    <row r="1931" spans="2:25" ht="27.9" customHeight="1">
      <c r="B1931" s="372" t="s">
        <v>66</v>
      </c>
      <c r="C1931" s="373"/>
      <c r="D1931" s="373"/>
      <c r="E1931" s="373"/>
      <c r="F1931" s="373"/>
      <c r="G1931" s="374" t="s">
        <v>67</v>
      </c>
      <c r="H1931" s="374"/>
      <c r="I1931" s="374"/>
      <c r="J1931" s="374"/>
      <c r="K1931" s="374"/>
      <c r="L1931" s="374"/>
      <c r="M1931" s="374"/>
      <c r="N1931" s="375" t="s">
        <v>68</v>
      </c>
      <c r="O1931" s="375"/>
      <c r="P1931" s="375"/>
      <c r="Q1931" s="375"/>
      <c r="R1931" s="375"/>
      <c r="S1931" s="376"/>
      <c r="V1931" s="68"/>
      <c r="W1931" s="68"/>
      <c r="X1931" s="68"/>
      <c r="Y1931" s="68"/>
    </row>
    <row r="1932" spans="2:25" ht="27.9" customHeight="1" thickBot="1">
      <c r="B1932" s="377" t="str">
        <f>students!$G$4</f>
        <v xml:space="preserve">श्री. सागर दत्तात्रय शिंदे </v>
      </c>
      <c r="C1932" s="378"/>
      <c r="D1932" s="378"/>
      <c r="E1932" s="378"/>
      <c r="F1932" s="378"/>
      <c r="G1932" s="379"/>
      <c r="H1932" s="379"/>
      <c r="I1932" s="379"/>
      <c r="J1932" s="379"/>
      <c r="K1932" s="379"/>
      <c r="L1932" s="379"/>
      <c r="M1932" s="379"/>
      <c r="N1932" s="380"/>
      <c r="O1932" s="380"/>
      <c r="P1932" s="380"/>
      <c r="Q1932" s="380"/>
      <c r="R1932" s="380"/>
      <c r="S1932" s="381"/>
      <c r="V1932" s="68"/>
      <c r="W1932" s="68"/>
      <c r="X1932" s="68"/>
      <c r="Y1932" s="68"/>
    </row>
    <row r="1933" spans="2:25" ht="26.25" customHeight="1">
      <c r="B1933" s="402" t="s">
        <v>718</v>
      </c>
      <c r="C1933" s="402"/>
      <c r="D1933" s="402"/>
      <c r="E1933" s="402"/>
      <c r="F1933" s="402"/>
      <c r="G1933" s="402"/>
      <c r="H1933" s="402"/>
      <c r="I1933" s="402"/>
      <c r="J1933" s="402"/>
      <c r="K1933" s="402"/>
      <c r="L1933" s="402"/>
      <c r="M1933" s="402"/>
      <c r="N1933" s="402"/>
      <c r="O1933" s="402"/>
      <c r="P1933" s="402"/>
      <c r="Q1933" s="402"/>
      <c r="R1933" s="402"/>
      <c r="S1933" s="402"/>
      <c r="V1933" s="68"/>
      <c r="W1933" s="68"/>
      <c r="X1933" s="68"/>
      <c r="Y1933" s="68"/>
    </row>
    <row r="1934" spans="2:25" ht="24.75" customHeight="1" thickBot="1">
      <c r="B1934" s="403" t="s">
        <v>52</v>
      </c>
      <c r="C1934" s="403"/>
      <c r="D1934" s="403"/>
      <c r="E1934" s="404" t="str">
        <f>VLOOKUP(S1935,students!$B$8:$D$77,3,0)</f>
        <v xml:space="preserve">अनिशा पंकज रासकर </v>
      </c>
      <c r="F1934" s="405"/>
      <c r="G1934" s="405"/>
      <c r="H1934" s="405"/>
      <c r="I1934" s="405"/>
      <c r="J1934" s="405"/>
      <c r="K1934" s="405"/>
      <c r="L1934" s="405"/>
      <c r="M1934" s="405"/>
      <c r="N1934" s="405"/>
      <c r="O1934" s="405"/>
      <c r="P1934" s="406" t="s">
        <v>28</v>
      </c>
      <c r="Q1934" s="406"/>
      <c r="R1934" s="406" t="str">
        <f>students!$M$2</f>
        <v>पहिली</v>
      </c>
      <c r="S1934" s="406"/>
      <c r="V1934" s="68"/>
      <c r="W1934" s="68"/>
      <c r="X1934" s="68"/>
      <c r="Y1934" s="68"/>
    </row>
    <row r="1935" spans="2:25" ht="19.5" customHeight="1" thickBot="1">
      <c r="B1935" s="407"/>
      <c r="C1935" s="407"/>
      <c r="D1935" s="408"/>
      <c r="E1935" s="408"/>
      <c r="F1935" s="47"/>
      <c r="G1935" s="47"/>
      <c r="H1935" s="409" t="s">
        <v>33</v>
      </c>
      <c r="I1935" s="409"/>
      <c r="J1935" s="409"/>
      <c r="K1935" s="409"/>
      <c r="L1935" s="409"/>
      <c r="M1935" s="405">
        <f>[3]students!Y1934</f>
        <v>0</v>
      </c>
      <c r="N1935" s="405"/>
      <c r="O1935" s="405"/>
      <c r="P1935" s="406" t="s">
        <v>53</v>
      </c>
      <c r="Q1935" s="406"/>
      <c r="R1935" s="406"/>
      <c r="S1935" s="77">
        <v>70</v>
      </c>
      <c r="V1935" s="68"/>
      <c r="W1935" s="68"/>
      <c r="X1935" s="68"/>
      <c r="Y1935" s="68"/>
    </row>
    <row r="1936" spans="2:25" ht="21" customHeight="1">
      <c r="B1936" s="382" t="s">
        <v>37</v>
      </c>
      <c r="C1936" s="361" t="s">
        <v>54</v>
      </c>
      <c r="D1936" s="361"/>
      <c r="E1936" s="385" t="s">
        <v>55</v>
      </c>
      <c r="F1936" s="386"/>
      <c r="G1936" s="386"/>
      <c r="H1936" s="386"/>
      <c r="I1936" s="386"/>
      <c r="J1936" s="386"/>
      <c r="K1936" s="386"/>
      <c r="L1936" s="386"/>
      <c r="M1936" s="387"/>
      <c r="N1936" s="388" t="s">
        <v>56</v>
      </c>
      <c r="O1936" s="389"/>
      <c r="P1936" s="389"/>
      <c r="Q1936" s="390"/>
      <c r="R1936" s="394" t="s">
        <v>69</v>
      </c>
      <c r="S1936" s="397" t="s">
        <v>57</v>
      </c>
      <c r="V1936" s="68"/>
      <c r="W1936" s="68"/>
      <c r="X1936" s="68"/>
      <c r="Y1936" s="68"/>
    </row>
    <row r="1937" spans="2:25" s="1" customFormat="1" ht="73.5" customHeight="1">
      <c r="B1937" s="383"/>
      <c r="C1937" s="384"/>
      <c r="D1937" s="384"/>
      <c r="E1937" s="48" t="s">
        <v>58</v>
      </c>
      <c r="F1937" s="48" t="s">
        <v>15</v>
      </c>
      <c r="G1937" s="48" t="s">
        <v>59</v>
      </c>
      <c r="H1937" s="48" t="s">
        <v>17</v>
      </c>
      <c r="I1937" s="48" t="s">
        <v>18</v>
      </c>
      <c r="J1937" s="48" t="s">
        <v>19</v>
      </c>
      <c r="K1937" s="48" t="s">
        <v>20</v>
      </c>
      <c r="L1937" s="48" t="s">
        <v>21</v>
      </c>
      <c r="M1937" s="49"/>
      <c r="N1937" s="391"/>
      <c r="O1937" s="392"/>
      <c r="P1937" s="392"/>
      <c r="Q1937" s="393"/>
      <c r="R1937" s="395"/>
      <c r="S1937" s="398"/>
      <c r="V1937" s="68"/>
      <c r="W1937" s="68"/>
      <c r="X1937" s="68"/>
      <c r="Y1937" s="68"/>
    </row>
    <row r="1938" spans="2:25" ht="27.9" customHeight="1" thickBot="1">
      <c r="B1938" s="5"/>
      <c r="C1938" s="400" t="s">
        <v>60</v>
      </c>
      <c r="D1938" s="401"/>
      <c r="E1938" s="51">
        <v>1</v>
      </c>
      <c r="F1938" s="51">
        <v>2</v>
      </c>
      <c r="G1938" s="51">
        <v>3</v>
      </c>
      <c r="H1938" s="51">
        <v>4</v>
      </c>
      <c r="I1938" s="51">
        <v>5</v>
      </c>
      <c r="J1938" s="51">
        <v>6</v>
      </c>
      <c r="K1938" s="51">
        <v>7</v>
      </c>
      <c r="L1938" s="51">
        <v>8</v>
      </c>
      <c r="M1938" s="50" t="s">
        <v>22</v>
      </c>
      <c r="N1938" s="50" t="s">
        <v>23</v>
      </c>
      <c r="O1938" s="50" t="s">
        <v>61</v>
      </c>
      <c r="P1938" s="50" t="s">
        <v>25</v>
      </c>
      <c r="Q1938" s="50" t="s">
        <v>62</v>
      </c>
      <c r="R1938" s="396"/>
      <c r="S1938" s="399"/>
      <c r="V1938" s="68"/>
      <c r="W1938" s="68"/>
      <c r="X1938" s="68"/>
      <c r="Y1938" s="68"/>
    </row>
    <row r="1939" spans="2:25" ht="27.9" customHeight="1">
      <c r="B1939" s="359">
        <v>1</v>
      </c>
      <c r="C1939" s="361" t="s">
        <v>2</v>
      </c>
      <c r="D1939" s="39" t="s">
        <v>63</v>
      </c>
      <c r="E1939" s="80"/>
      <c r="F1939" s="78">
        <f>Marathi!D$7</f>
        <v>15</v>
      </c>
      <c r="G1939" s="78">
        <f>Marathi!E$7</f>
        <v>15</v>
      </c>
      <c r="H1939" s="78">
        <f>Marathi!F$7</f>
        <v>15</v>
      </c>
      <c r="I1939" s="78">
        <f>Marathi!G$7</f>
        <v>0</v>
      </c>
      <c r="J1939" s="78">
        <f>Marathi!H$7</f>
        <v>15</v>
      </c>
      <c r="K1939" s="78">
        <f>Marathi!I$7</f>
        <v>10</v>
      </c>
      <c r="L1939" s="78">
        <f>Marathi!J$7</f>
        <v>0</v>
      </c>
      <c r="M1939" s="78">
        <f>Marathi!K$7</f>
        <v>70</v>
      </c>
      <c r="N1939" s="78">
        <f>Marathi!L$7</f>
        <v>5</v>
      </c>
      <c r="O1939" s="78">
        <f>Marathi!M$7</f>
        <v>5</v>
      </c>
      <c r="P1939" s="78">
        <f>Marathi!N$7</f>
        <v>20</v>
      </c>
      <c r="Q1939" s="78">
        <f>Marathi!O$7</f>
        <v>30</v>
      </c>
      <c r="R1939" s="78">
        <f>Marathi!P$7</f>
        <v>100</v>
      </c>
      <c r="S1939" s="78">
        <f>Marathi!Q$7</f>
        <v>0</v>
      </c>
      <c r="V1939" s="68"/>
      <c r="W1939" s="68"/>
      <c r="X1939" s="68"/>
      <c r="Y1939" s="68"/>
    </row>
    <row r="1940" spans="2:25" ht="27.9" customHeight="1" thickBot="1">
      <c r="B1940" s="360"/>
      <c r="C1940" s="362"/>
      <c r="D1940" s="40" t="s">
        <v>64</v>
      </c>
      <c r="E1940" s="81"/>
      <c r="F1940" s="50">
        <f>VLOOKUP(S1935,Marathi!$B$8:$Q$77,3,0)</f>
        <v>0</v>
      </c>
      <c r="G1940" s="50">
        <f>VLOOKUP(S1935,Marathi!$B$8:$Q$77,4,0)</f>
        <v>0</v>
      </c>
      <c r="H1940" s="50">
        <f>VLOOKUP(S1935,Marathi!$B$8:$Q$77,5,0)</f>
        <v>0</v>
      </c>
      <c r="I1940" s="50">
        <f>VLOOKUP(S1935,Marathi!$B$8:$Q$77,6,0)</f>
        <v>0</v>
      </c>
      <c r="J1940" s="50">
        <f>VLOOKUP(S1935,Marathi!$B$8:$Q$77,7,0)</f>
        <v>0</v>
      </c>
      <c r="K1940" s="50">
        <f>VLOOKUP(S1935,Marathi!$B$8:$Q$77,8,0)</f>
        <v>0</v>
      </c>
      <c r="L1940" s="50">
        <f>VLOOKUP(S1935,Marathi!$B$8:$Q$77,9,0)</f>
        <v>0</v>
      </c>
      <c r="M1940" s="50">
        <f>VLOOKUP(S1935,Marathi!$B$8:$Q$77,10,0)</f>
        <v>0</v>
      </c>
      <c r="N1940" s="50">
        <f>VLOOKUP(S1935,Marathi!$B$8:$Q$77,11,0)</f>
        <v>0</v>
      </c>
      <c r="O1940" s="50">
        <f>VLOOKUP(S1935,Marathi!$B$8:$Q$77,12,0)</f>
        <v>0</v>
      </c>
      <c r="P1940" s="50">
        <f>VLOOKUP(S1935,Marathi!$B$8:$Q$77,13,0)</f>
        <v>0</v>
      </c>
      <c r="Q1940" s="50">
        <f>VLOOKUP(S1935,Marathi!$B$8:$Q$77,14,0)</f>
        <v>0</v>
      </c>
      <c r="R1940" s="79">
        <f>VLOOKUP(S1935,Marathi!$B$8:$Q$77,15,0)</f>
        <v>0</v>
      </c>
      <c r="S1940" s="79">
        <f>VLOOKUP(S1935,Marathi!$B$8:$Q$77,16,0)</f>
        <v>0</v>
      </c>
      <c r="V1940" s="68"/>
      <c r="W1940" s="68"/>
      <c r="X1940" s="68"/>
      <c r="Y1940" s="68"/>
    </row>
    <row r="1941" spans="2:25" ht="27.9" customHeight="1">
      <c r="B1941" s="359">
        <v>2</v>
      </c>
      <c r="C1941" s="361" t="s">
        <v>3</v>
      </c>
      <c r="D1941" s="39" t="s">
        <v>63</v>
      </c>
      <c r="E1941" s="80"/>
      <c r="F1941" s="78">
        <f>Hindi!D$7</f>
        <v>15</v>
      </c>
      <c r="G1941" s="78">
        <f>Hindi!E$7</f>
        <v>15</v>
      </c>
      <c r="H1941" s="78">
        <f>Hindi!F$7</f>
        <v>15</v>
      </c>
      <c r="I1941" s="78">
        <f>Hindi!G$7</f>
        <v>0</v>
      </c>
      <c r="J1941" s="78">
        <f>Hindi!H$7</f>
        <v>15</v>
      </c>
      <c r="K1941" s="78">
        <f>Hindi!I$7</f>
        <v>10</v>
      </c>
      <c r="L1941" s="78">
        <f>Hindi!J$7</f>
        <v>0</v>
      </c>
      <c r="M1941" s="78">
        <f>Hindi!K$7</f>
        <v>70</v>
      </c>
      <c r="N1941" s="78">
        <f>Hindi!L$7</f>
        <v>5</v>
      </c>
      <c r="O1941" s="78">
        <f>Hindi!M$7</f>
        <v>5</v>
      </c>
      <c r="P1941" s="78">
        <f>Hindi!N$7</f>
        <v>20</v>
      </c>
      <c r="Q1941" s="78">
        <f>Hindi!O$7</f>
        <v>30</v>
      </c>
      <c r="R1941" s="78">
        <f>Hindi!P$7</f>
        <v>100</v>
      </c>
      <c r="S1941" s="78">
        <f>Hindi!Q$7</f>
        <v>0</v>
      </c>
      <c r="V1941" s="68"/>
      <c r="W1941" s="68"/>
      <c r="X1941" s="68"/>
      <c r="Y1941" s="68"/>
    </row>
    <row r="1942" spans="2:25" ht="27.9" customHeight="1" thickBot="1">
      <c r="B1942" s="360"/>
      <c r="C1942" s="362"/>
      <c r="D1942" s="40" t="s">
        <v>64</v>
      </c>
      <c r="E1942" s="81"/>
      <c r="F1942" s="50">
        <f>VLOOKUP(S1935,Hindi!$B$8:$Q$77,3,0)</f>
        <v>0</v>
      </c>
      <c r="G1942" s="50">
        <f>VLOOKUP(S1935,Hindi!$B$8:$Q$77,4,0)</f>
        <v>0</v>
      </c>
      <c r="H1942" s="50">
        <f>VLOOKUP(S1935,Hindi!$B$8:$Q$77,5,0)</f>
        <v>0</v>
      </c>
      <c r="I1942" s="50">
        <f>VLOOKUP(S1935,Hindi!$B$8:$Q$77,6,0)</f>
        <v>0</v>
      </c>
      <c r="J1942" s="50">
        <f>VLOOKUP(S1935,Hindi!$B$8:$Q$77,7,0)</f>
        <v>0</v>
      </c>
      <c r="K1942" s="50">
        <f>VLOOKUP(S1935,Hindi!$B$8:$Q$77,8,0)</f>
        <v>0</v>
      </c>
      <c r="L1942" s="50">
        <f>VLOOKUP(S1935,Hindi!$B$8:$Q$77,9,0)</f>
        <v>0</v>
      </c>
      <c r="M1942" s="50">
        <f>VLOOKUP(S1935,Hindi!$B$8:$Q$77,10,0)</f>
        <v>0</v>
      </c>
      <c r="N1942" s="50">
        <f>VLOOKUP(S1935,Hindi!$B$8:$Q$77,11,0)</f>
        <v>0</v>
      </c>
      <c r="O1942" s="50">
        <f>VLOOKUP(S1935,Hindi!$B$8:$Q$77,12,0)</f>
        <v>0</v>
      </c>
      <c r="P1942" s="50">
        <f>VLOOKUP(S1935,Hindi!$B$8:$Q$77,13,0)</f>
        <v>0</v>
      </c>
      <c r="Q1942" s="50">
        <f>VLOOKUP(S1935,Hindi!$B$8:$Q$77,14,0)</f>
        <v>0</v>
      </c>
      <c r="R1942" s="79">
        <f>VLOOKUP(S1935,Hindi!$B$8:$Q$77,15,0)</f>
        <v>0</v>
      </c>
      <c r="S1942" s="50">
        <f>VLOOKUP(S1935,Hindi!$B$8:$Q$77,16,0)</f>
        <v>0</v>
      </c>
      <c r="V1942" s="68"/>
      <c r="W1942" s="68"/>
      <c r="X1942" s="68"/>
      <c r="Y1942" s="68"/>
    </row>
    <row r="1943" spans="2:25" ht="27.9" customHeight="1">
      <c r="B1943" s="359">
        <v>3</v>
      </c>
      <c r="C1943" s="361" t="s">
        <v>4</v>
      </c>
      <c r="D1943" s="39" t="s">
        <v>63</v>
      </c>
      <c r="E1943" s="80"/>
      <c r="F1943" s="78">
        <f>English!D$7</f>
        <v>15</v>
      </c>
      <c r="G1943" s="78">
        <f>English!E$7</f>
        <v>15</v>
      </c>
      <c r="H1943" s="78">
        <f>English!F$7</f>
        <v>15</v>
      </c>
      <c r="I1943" s="78">
        <f>English!G$7</f>
        <v>0</v>
      </c>
      <c r="J1943" s="78">
        <f>English!H$7</f>
        <v>15</v>
      </c>
      <c r="K1943" s="78">
        <f>English!I$7</f>
        <v>10</v>
      </c>
      <c r="L1943" s="78">
        <f>English!J$7</f>
        <v>0</v>
      </c>
      <c r="M1943" s="78">
        <f>English!K$7</f>
        <v>70</v>
      </c>
      <c r="N1943" s="78">
        <f>English!L$7</f>
        <v>5</v>
      </c>
      <c r="O1943" s="78">
        <f>English!M$7</f>
        <v>5</v>
      </c>
      <c r="P1943" s="78">
        <f>English!N$7</f>
        <v>20</v>
      </c>
      <c r="Q1943" s="78">
        <f>English!O$7</f>
        <v>30</v>
      </c>
      <c r="R1943" s="78">
        <f>English!P$7</f>
        <v>100</v>
      </c>
      <c r="S1943" s="78">
        <f>English!Q$7</f>
        <v>0</v>
      </c>
      <c r="V1943" s="68"/>
      <c r="W1943" s="68"/>
      <c r="X1943" s="68"/>
      <c r="Y1943" s="68"/>
    </row>
    <row r="1944" spans="2:25" ht="27.9" customHeight="1" thickBot="1">
      <c r="B1944" s="360"/>
      <c r="C1944" s="362"/>
      <c r="D1944" s="40" t="s">
        <v>64</v>
      </c>
      <c r="E1944" s="81"/>
      <c r="F1944" s="50">
        <f>VLOOKUP(S1935,English!$B$8:$Q$77,3,0)</f>
        <v>0</v>
      </c>
      <c r="G1944" s="50">
        <f>VLOOKUP(S1935,English!$B$8:$Q$77,4,0)</f>
        <v>0</v>
      </c>
      <c r="H1944" s="50">
        <f>VLOOKUP(S1935,English!$B$8:$Q$77,5,0)</f>
        <v>0</v>
      </c>
      <c r="I1944" s="50">
        <f>VLOOKUP(S1935,English!$B$8:$Q$77,6,0)</f>
        <v>0</v>
      </c>
      <c r="J1944" s="50">
        <f>VLOOKUP(S1935,English!$B$8:$Q$77,7,0)</f>
        <v>0</v>
      </c>
      <c r="K1944" s="50">
        <f>VLOOKUP(S1935,English!$B$8:$Q$77,8,0)</f>
        <v>0</v>
      </c>
      <c r="L1944" s="50">
        <f>VLOOKUP(S1935,English!$B$8:$Q$77,9,0)</f>
        <v>0</v>
      </c>
      <c r="M1944" s="50">
        <f>VLOOKUP(S1935,English!$B$8:$Q$77,10,0)</f>
        <v>0</v>
      </c>
      <c r="N1944" s="50">
        <f>VLOOKUP(S1935,English!$B$8:$Q$77,11,0)</f>
        <v>0</v>
      </c>
      <c r="O1944" s="50">
        <f>VLOOKUP(S1935,English!$B$8:$Q$77,12,0)</f>
        <v>0</v>
      </c>
      <c r="P1944" s="50">
        <f>VLOOKUP(S1935,English!$B$8:$Q$77,13,0)</f>
        <v>0</v>
      </c>
      <c r="Q1944" s="50">
        <f>VLOOKUP(S1935,English!$B$8:$Q$77,14,0)</f>
        <v>0</v>
      </c>
      <c r="R1944" s="79">
        <f>VLOOKUP(S1935,English!$B$8:$Q$77,15,0)</f>
        <v>0</v>
      </c>
      <c r="S1944" s="50">
        <f>VLOOKUP(S1935,English!$B$8:$Q$77,16,0)</f>
        <v>0</v>
      </c>
      <c r="V1944" s="68"/>
      <c r="W1944" s="68"/>
      <c r="X1944" s="68"/>
      <c r="Y1944" s="68"/>
    </row>
    <row r="1945" spans="2:25" ht="27.9" customHeight="1">
      <c r="B1945" s="359">
        <v>4</v>
      </c>
      <c r="C1945" s="361" t="s">
        <v>5</v>
      </c>
      <c r="D1945" s="39" t="s">
        <v>63</v>
      </c>
      <c r="E1945" s="80"/>
      <c r="F1945" s="78">
        <f>Maths!D$7</f>
        <v>15</v>
      </c>
      <c r="G1945" s="78">
        <f>Maths!E$7</f>
        <v>15</v>
      </c>
      <c r="H1945" s="78">
        <f>Maths!F$7</f>
        <v>15</v>
      </c>
      <c r="I1945" s="78">
        <f>Maths!G$7</f>
        <v>0</v>
      </c>
      <c r="J1945" s="78">
        <f>Maths!H$7</f>
        <v>15</v>
      </c>
      <c r="K1945" s="78">
        <f>Maths!I$7</f>
        <v>10</v>
      </c>
      <c r="L1945" s="78">
        <f>Maths!J$7</f>
        <v>0</v>
      </c>
      <c r="M1945" s="78">
        <f>Maths!K$7</f>
        <v>70</v>
      </c>
      <c r="N1945" s="78">
        <f>Maths!L$7</f>
        <v>5</v>
      </c>
      <c r="O1945" s="78">
        <f>Maths!M$7</f>
        <v>5</v>
      </c>
      <c r="P1945" s="78">
        <f>Maths!N$7</f>
        <v>20</v>
      </c>
      <c r="Q1945" s="78">
        <f>Maths!O$7</f>
        <v>30</v>
      </c>
      <c r="R1945" s="78">
        <f>Maths!P$7</f>
        <v>100</v>
      </c>
      <c r="S1945" s="78">
        <f>Maths!Q$7</f>
        <v>0</v>
      </c>
      <c r="V1945" s="68"/>
      <c r="W1945" s="68"/>
      <c r="X1945" s="68"/>
      <c r="Y1945" s="68"/>
    </row>
    <row r="1946" spans="2:25" ht="27.9" customHeight="1" thickBot="1">
      <c r="B1946" s="360"/>
      <c r="C1946" s="362"/>
      <c r="D1946" s="40" t="s">
        <v>64</v>
      </c>
      <c r="E1946" s="81"/>
      <c r="F1946" s="50">
        <f>VLOOKUP(S1935,Maths!$B$8:$Q$77,3,0)</f>
        <v>0</v>
      </c>
      <c r="G1946" s="50">
        <f>VLOOKUP(S1935,Maths!$B$8:$Q$77,4,0)</f>
        <v>0</v>
      </c>
      <c r="H1946" s="50">
        <f>VLOOKUP(S1935,Maths!$B$8:$Q$77,5,0)</f>
        <v>0</v>
      </c>
      <c r="I1946" s="50">
        <f>VLOOKUP(S1935,Maths!$B$8:$Q$77,6,0)</f>
        <v>0</v>
      </c>
      <c r="J1946" s="50">
        <f>VLOOKUP(S1935,Maths!$B$8:$Q$77,7,0)</f>
        <v>0</v>
      </c>
      <c r="K1946" s="50">
        <f>VLOOKUP(S1935,Maths!$B$8:$Q$77,8,0)</f>
        <v>0</v>
      </c>
      <c r="L1946" s="50">
        <f>VLOOKUP(S1935,Maths!$B$8:$Q$77,9,0)</f>
        <v>0</v>
      </c>
      <c r="M1946" s="50">
        <f>VLOOKUP(S1935,Maths!$B$8:$Q$77,10,0)</f>
        <v>0</v>
      </c>
      <c r="N1946" s="50">
        <f>VLOOKUP(S1935,Maths!$B$8:$Q$77,11,0)</f>
        <v>0</v>
      </c>
      <c r="O1946" s="50">
        <f>VLOOKUP(S1935,Maths!$B$8:$Q$77,12,0)</f>
        <v>0</v>
      </c>
      <c r="P1946" s="50">
        <f>VLOOKUP(S1935,Maths!$B$8:$Q$77,13,0)</f>
        <v>0</v>
      </c>
      <c r="Q1946" s="50">
        <f>VLOOKUP(S1935,Maths!$B$8:$Q$77,14,0)</f>
        <v>0</v>
      </c>
      <c r="R1946" s="79">
        <f>VLOOKUP(S1935,Maths!$B$8:$Q$77,15,0)</f>
        <v>0</v>
      </c>
      <c r="S1946" s="50">
        <f>VLOOKUP(S1935,Maths!$B$8:$Q$77,16,0)</f>
        <v>0</v>
      </c>
      <c r="V1946" s="68"/>
      <c r="W1946" s="68"/>
      <c r="X1946" s="68"/>
      <c r="Y1946" s="68"/>
    </row>
    <row r="1947" spans="2:25" ht="27.9" customHeight="1">
      <c r="B1947" s="359">
        <v>5</v>
      </c>
      <c r="C1947" s="361" t="s">
        <v>6</v>
      </c>
      <c r="D1947" s="39" t="s">
        <v>63</v>
      </c>
      <c r="E1947" s="80"/>
      <c r="F1947" s="78">
        <f>Sci!D$7</f>
        <v>15</v>
      </c>
      <c r="G1947" s="78">
        <f>Sci!E$7</f>
        <v>15</v>
      </c>
      <c r="H1947" s="78">
        <f>Sci!F$7</f>
        <v>15</v>
      </c>
      <c r="I1947" s="78">
        <f>Sci!G$7</f>
        <v>0</v>
      </c>
      <c r="J1947" s="78">
        <f>Sci!H$7</f>
        <v>15</v>
      </c>
      <c r="K1947" s="78">
        <f>Sci!I$7</f>
        <v>10</v>
      </c>
      <c r="L1947" s="78">
        <f>Sci!J$7</f>
        <v>0</v>
      </c>
      <c r="M1947" s="78">
        <f>Sci!K$7</f>
        <v>70</v>
      </c>
      <c r="N1947" s="78">
        <f>Sci!L$7</f>
        <v>5</v>
      </c>
      <c r="O1947" s="78">
        <f>Sci!M$7</f>
        <v>5</v>
      </c>
      <c r="P1947" s="78">
        <f>Sci!N$7</f>
        <v>20</v>
      </c>
      <c r="Q1947" s="78">
        <f>Sci!O$7</f>
        <v>30</v>
      </c>
      <c r="R1947" s="78">
        <f>Sci!P$7</f>
        <v>100</v>
      </c>
      <c r="S1947" s="78">
        <f>Sci!Q$7</f>
        <v>0</v>
      </c>
      <c r="V1947" s="68"/>
      <c r="W1947" s="68"/>
      <c r="X1947" s="68"/>
      <c r="Y1947" s="68"/>
    </row>
    <row r="1948" spans="2:25" ht="27.9" customHeight="1" thickBot="1">
      <c r="B1948" s="360"/>
      <c r="C1948" s="362"/>
      <c r="D1948" s="40" t="s">
        <v>64</v>
      </c>
      <c r="E1948" s="81"/>
      <c r="F1948" s="50">
        <f>VLOOKUP(S1935,Sci!$B$8:$Q$77,3,0)</f>
        <v>0</v>
      </c>
      <c r="G1948" s="50">
        <f>VLOOKUP(S1935,Sci!$B$8:$Q$77,4,0)</f>
        <v>0</v>
      </c>
      <c r="H1948" s="50">
        <f>VLOOKUP(S1935,Sci!$B$8:$Q$77,5,0)</f>
        <v>0</v>
      </c>
      <c r="I1948" s="50">
        <f>VLOOKUP(S1935,Sci!$B$8:$Q$77,6,0)</f>
        <v>0</v>
      </c>
      <c r="J1948" s="50">
        <f>VLOOKUP(S1935,Sci!$B$8:$Q$77,7,0)</f>
        <v>0</v>
      </c>
      <c r="K1948" s="50">
        <f>VLOOKUP(S1935,Sci!$B$8:$Q$77,8,0)</f>
        <v>0</v>
      </c>
      <c r="L1948" s="50">
        <f>VLOOKUP(S1935,Sci!$B$8:$Q$77,9,0)</f>
        <v>0</v>
      </c>
      <c r="M1948" s="50">
        <f>VLOOKUP(S1935,Sci!$B$8:$Q$77,10,0)</f>
        <v>0</v>
      </c>
      <c r="N1948" s="50">
        <f>VLOOKUP(S1935,Sci!$B$8:$Q$77,11,0)</f>
        <v>0</v>
      </c>
      <c r="O1948" s="50">
        <f>VLOOKUP(S1935,Sci!$B$8:$Q$77,12,0)</f>
        <v>0</v>
      </c>
      <c r="P1948" s="50">
        <f>VLOOKUP(S1935,Sci!$B$8:$Q$77,13,0)</f>
        <v>0</v>
      </c>
      <c r="Q1948" s="50">
        <f>VLOOKUP(S1935,Sci!$B$8:$Q$77,14,0)</f>
        <v>0</v>
      </c>
      <c r="R1948" s="79">
        <f>VLOOKUP(S1935,Sci!$B$8:$Q$77,15,0)</f>
        <v>0</v>
      </c>
      <c r="S1948" s="50">
        <f>VLOOKUP(S1935,Sci!$B$8:$Q$77,16,0)</f>
        <v>0</v>
      </c>
      <c r="V1948" s="68"/>
      <c r="W1948" s="68"/>
      <c r="X1948" s="68"/>
      <c r="Y1948" s="68"/>
    </row>
    <row r="1949" spans="2:25" ht="27.9" customHeight="1">
      <c r="B1949" s="359">
        <v>6</v>
      </c>
      <c r="C1949" s="361" t="s">
        <v>7</v>
      </c>
      <c r="D1949" s="39" t="s">
        <v>63</v>
      </c>
      <c r="E1949" s="80"/>
      <c r="F1949" s="78">
        <f>Sco!D$7</f>
        <v>15</v>
      </c>
      <c r="G1949" s="78">
        <f>Sco!E$7</f>
        <v>15</v>
      </c>
      <c r="H1949" s="78">
        <f>Sco!F$7</f>
        <v>15</v>
      </c>
      <c r="I1949" s="78">
        <f>Sco!G$7</f>
        <v>0</v>
      </c>
      <c r="J1949" s="78">
        <f>Sco!H$7</f>
        <v>15</v>
      </c>
      <c r="K1949" s="78">
        <f>Sco!I$7</f>
        <v>10</v>
      </c>
      <c r="L1949" s="78">
        <f>Sco!J$7</f>
        <v>0</v>
      </c>
      <c r="M1949" s="78">
        <f>Sco!K$7</f>
        <v>70</v>
      </c>
      <c r="N1949" s="78">
        <f>Sco!L$7</f>
        <v>5</v>
      </c>
      <c r="O1949" s="78">
        <f>Sco!M$7</f>
        <v>5</v>
      </c>
      <c r="P1949" s="78">
        <f>Sco!N$7</f>
        <v>20</v>
      </c>
      <c r="Q1949" s="78">
        <f>Sco!O$7</f>
        <v>30</v>
      </c>
      <c r="R1949" s="78">
        <f>Sco!P$7</f>
        <v>100</v>
      </c>
      <c r="S1949" s="78">
        <f>Sco!Q$7</f>
        <v>0</v>
      </c>
      <c r="V1949" s="68"/>
      <c r="W1949" s="68"/>
      <c r="X1949" s="68"/>
      <c r="Y1949" s="68"/>
    </row>
    <row r="1950" spans="2:25" ht="27.9" customHeight="1" thickBot="1">
      <c r="B1950" s="360"/>
      <c r="C1950" s="362"/>
      <c r="D1950" s="40" t="s">
        <v>64</v>
      </c>
      <c r="E1950" s="81"/>
      <c r="F1950" s="50">
        <f>VLOOKUP(S1935,Sco!$B$8:$Q$77,3,0)</f>
        <v>0</v>
      </c>
      <c r="G1950" s="50">
        <f>VLOOKUP(S1935,Sco!$B$8:$Q$77,4,0)</f>
        <v>0</v>
      </c>
      <c r="H1950" s="50">
        <f>VLOOKUP(S1935,Sco!$B$8:$Q$77,5,0)</f>
        <v>0</v>
      </c>
      <c r="I1950" s="50">
        <f>VLOOKUP(S1935,Sco!$B$8:$Q$77,6,0)</f>
        <v>0</v>
      </c>
      <c r="J1950" s="50">
        <f>VLOOKUP(S1935,Sco!$B$8:$Q$77,7,0)</f>
        <v>0</v>
      </c>
      <c r="K1950" s="50">
        <f>VLOOKUP(S1935,Sco!$B$8:$Q$77,8,0)</f>
        <v>0</v>
      </c>
      <c r="L1950" s="50">
        <f>VLOOKUP(S1935,Sco!$B$8:$Q$77,9,0)</f>
        <v>0</v>
      </c>
      <c r="M1950" s="50">
        <f>VLOOKUP(S1935,Sco!$B$8:$Q$77,10,0)</f>
        <v>0</v>
      </c>
      <c r="N1950" s="50">
        <f>VLOOKUP(S1935,Sco!$B$8:$Q$77,11,0)</f>
        <v>0</v>
      </c>
      <c r="O1950" s="50">
        <f>VLOOKUP(S1935,Sco!$B$8:$Q$77,12,0)</f>
        <v>0</v>
      </c>
      <c r="P1950" s="50">
        <f>VLOOKUP(S1935,Sco!$B$8:$Q$77,13,0)</f>
        <v>0</v>
      </c>
      <c r="Q1950" s="50">
        <f>VLOOKUP(S1935,Sco!$B$8:$Q$77,14,0)</f>
        <v>0</v>
      </c>
      <c r="R1950" s="79">
        <f>VLOOKUP(S1935,Sco!$B$8:$Q$77,15,0)</f>
        <v>0</v>
      </c>
      <c r="S1950" s="50">
        <f>VLOOKUP(S1935,Sco!$B$8:$Q$77,16,0)</f>
        <v>0</v>
      </c>
      <c r="V1950" s="68"/>
      <c r="W1950" s="68"/>
      <c r="X1950" s="68"/>
      <c r="Y1950" s="68"/>
    </row>
    <row r="1951" spans="2:25" ht="27.9" customHeight="1">
      <c r="B1951" s="359">
        <v>7</v>
      </c>
      <c r="C1951" s="361" t="s">
        <v>8</v>
      </c>
      <c r="D1951" s="39" t="s">
        <v>63</v>
      </c>
      <c r="E1951" s="80"/>
      <c r="F1951" s="78">
        <f>Kala!D$7</f>
        <v>20</v>
      </c>
      <c r="G1951" s="78">
        <f>Kala!E$7</f>
        <v>40</v>
      </c>
      <c r="H1951" s="78">
        <f>Kala!F$7</f>
        <v>20</v>
      </c>
      <c r="I1951" s="78">
        <f>Kala!G$7</f>
        <v>0</v>
      </c>
      <c r="J1951" s="78">
        <f>Kala!H$7</f>
        <v>0</v>
      </c>
      <c r="K1951" s="78">
        <f>Kala!I$7</f>
        <v>20</v>
      </c>
      <c r="L1951" s="78">
        <f>Kala!J$7</f>
        <v>0</v>
      </c>
      <c r="M1951" s="78">
        <f>Kala!K$7</f>
        <v>100</v>
      </c>
      <c r="N1951" s="363"/>
      <c r="O1951" s="364"/>
      <c r="P1951" s="364"/>
      <c r="Q1951" s="365"/>
      <c r="R1951" s="82">
        <f t="shared" ref="R1951:R1956" si="69">M1951</f>
        <v>100</v>
      </c>
      <c r="S1951" s="83"/>
      <c r="V1951" s="68"/>
      <c r="W1951" s="68"/>
      <c r="X1951" s="68"/>
      <c r="Y1951" s="68"/>
    </row>
    <row r="1952" spans="2:25" ht="27.9" customHeight="1" thickBot="1">
      <c r="B1952" s="360"/>
      <c r="C1952" s="362"/>
      <c r="D1952" s="40" t="s">
        <v>64</v>
      </c>
      <c r="E1952" s="81"/>
      <c r="F1952" s="50">
        <f>VLOOKUP(S1935,Kala!$B$8:$Q$77,3,0)</f>
        <v>0</v>
      </c>
      <c r="G1952" s="50">
        <f>VLOOKUP(S1935,Kala!$B$8:$Q$77,4,0)</f>
        <v>0</v>
      </c>
      <c r="H1952" s="50">
        <f>VLOOKUP(S1935,Kala!$B$8:$Q$77,5,0)</f>
        <v>0</v>
      </c>
      <c r="I1952" s="50">
        <f>VLOOKUP(S1935,Kala!$B$8:$Q$77,6,0)</f>
        <v>0</v>
      </c>
      <c r="J1952" s="50">
        <f>VLOOKUP(S1935,Kala!$B$8:$Q$77,7,0)</f>
        <v>0</v>
      </c>
      <c r="K1952" s="50">
        <f>VLOOKUP(S1935,Kala!$B$8:$Q$77,8,0)</f>
        <v>0</v>
      </c>
      <c r="L1952" s="50">
        <f>VLOOKUP(S1935,Kala!$B$8:$Q$77,9,0)</f>
        <v>0</v>
      </c>
      <c r="M1952" s="50">
        <f>VLOOKUP(S1935,Kala!$B$8:$Q$77,10,0)</f>
        <v>0</v>
      </c>
      <c r="N1952" s="366"/>
      <c r="O1952" s="367"/>
      <c r="P1952" s="367"/>
      <c r="Q1952" s="368"/>
      <c r="R1952" s="84">
        <f t="shared" si="69"/>
        <v>0</v>
      </c>
      <c r="S1952" s="85" t="str">
        <f>IF(R1952&gt;=91,"अ१",IF(R1952&gt;=81,"अ२",IF(R1952&gt;=71,"ब१",IF(R1952&gt;=61,"ब२",IF(R1952&gt;=51,"क१",IF(R1952&gt;=41,"क२",IF(R1952&gt;=33,"ड",IF(R1952&gt;=21,"ई१",IF(R1952&gt;=1,"ई२","")))))))))</f>
        <v/>
      </c>
      <c r="V1952" s="68"/>
      <c r="W1952" s="68"/>
      <c r="X1952" s="68"/>
      <c r="Y1952" s="68"/>
    </row>
    <row r="1953" spans="2:25" ht="27.9" customHeight="1">
      <c r="B1953" s="359">
        <v>8</v>
      </c>
      <c r="C1953" s="361" t="s">
        <v>9</v>
      </c>
      <c r="D1953" s="39" t="s">
        <v>63</v>
      </c>
      <c r="E1953" s="80"/>
      <c r="F1953" s="78">
        <f>Karya!D$7</f>
        <v>20</v>
      </c>
      <c r="G1953" s="78">
        <f>Karya!E$7</f>
        <v>40</v>
      </c>
      <c r="H1953" s="78">
        <f>Karya!F$7</f>
        <v>20</v>
      </c>
      <c r="I1953" s="78">
        <f>Karya!G$7</f>
        <v>0</v>
      </c>
      <c r="J1953" s="78">
        <f>Karya!H$7</f>
        <v>0</v>
      </c>
      <c r="K1953" s="78">
        <f>Karya!I$7</f>
        <v>20</v>
      </c>
      <c r="L1953" s="78">
        <f>Karya!J$7</f>
        <v>0</v>
      </c>
      <c r="M1953" s="78">
        <f>Karya!K$7</f>
        <v>100</v>
      </c>
      <c r="N1953" s="363"/>
      <c r="O1953" s="364"/>
      <c r="P1953" s="364"/>
      <c r="Q1953" s="365"/>
      <c r="R1953" s="82">
        <f t="shared" si="69"/>
        <v>100</v>
      </c>
      <c r="S1953" s="83"/>
      <c r="V1953" s="68"/>
      <c r="W1953" s="68"/>
      <c r="X1953" s="68"/>
      <c r="Y1953" s="68"/>
    </row>
    <row r="1954" spans="2:25" ht="27.9" customHeight="1" thickBot="1">
      <c r="B1954" s="360"/>
      <c r="C1954" s="362"/>
      <c r="D1954" s="40" t="s">
        <v>64</v>
      </c>
      <c r="E1954" s="81"/>
      <c r="F1954" s="50">
        <f>VLOOKUP(S1935,Karya!$B$8:$Q$77,3,0)</f>
        <v>0</v>
      </c>
      <c r="G1954" s="50">
        <f>VLOOKUP(S1935,Karya!$B$8:$Q$77,4,0)</f>
        <v>0</v>
      </c>
      <c r="H1954" s="50">
        <f>VLOOKUP(S1935,Karya!$B$8:$Q$77,5,0)</f>
        <v>0</v>
      </c>
      <c r="I1954" s="50">
        <f>VLOOKUP(S1935,Karya!$B$8:$Q$77,6,0)</f>
        <v>0</v>
      </c>
      <c r="J1954" s="50">
        <f>VLOOKUP(S1935,Karya!$B$8:$Q$77,7,0)</f>
        <v>0</v>
      </c>
      <c r="K1954" s="50">
        <f>VLOOKUP(S1935,Karya!$B$8:$Q$77,8,0)</f>
        <v>0</v>
      </c>
      <c r="L1954" s="50">
        <f>VLOOKUP(S1935,Karya!$B$8:$Q$77,9,0)</f>
        <v>0</v>
      </c>
      <c r="M1954" s="50">
        <f>VLOOKUP(S1935,Karya!$B$8:$Q$77,10,0)</f>
        <v>0</v>
      </c>
      <c r="N1954" s="366"/>
      <c r="O1954" s="367"/>
      <c r="P1954" s="367"/>
      <c r="Q1954" s="368"/>
      <c r="R1954" s="84">
        <f t="shared" si="69"/>
        <v>0</v>
      </c>
      <c r="S1954" s="85" t="str">
        <f>IF(R1954&gt;=91,"अ१",IF(R1954&gt;=81,"अ२",IF(R1954&gt;=71,"ब१",IF(R1954&gt;=61,"ब२",IF(R1954&gt;=51,"क१",IF(R1954&gt;=41,"क२",IF(R1954&gt;=33,"ड",IF(R1954&gt;=21,"ई१",IF(R1954&gt;=1,"ई२","")))))))))</f>
        <v/>
      </c>
      <c r="V1954" s="68"/>
      <c r="W1954" s="68"/>
      <c r="X1954" s="68"/>
      <c r="Y1954" s="68"/>
    </row>
    <row r="1955" spans="2:25" ht="27.9" customHeight="1">
      <c r="B1955" s="359">
        <v>9</v>
      </c>
      <c r="C1955" s="361" t="s">
        <v>10</v>
      </c>
      <c r="D1955" s="39" t="s">
        <v>63</v>
      </c>
      <c r="E1955" s="80"/>
      <c r="F1955" s="78">
        <f>Shashi!D$7</f>
        <v>20</v>
      </c>
      <c r="G1955" s="78">
        <f>Shashi!E$7</f>
        <v>40</v>
      </c>
      <c r="H1955" s="78">
        <f>Shashi!F$7</f>
        <v>20</v>
      </c>
      <c r="I1955" s="78">
        <f>Shashi!G$7</f>
        <v>0</v>
      </c>
      <c r="J1955" s="78">
        <f>Shashi!H$7</f>
        <v>0</v>
      </c>
      <c r="K1955" s="78">
        <f>Shashi!I$7</f>
        <v>20</v>
      </c>
      <c r="L1955" s="78">
        <f>Shashi!J$7</f>
        <v>0</v>
      </c>
      <c r="M1955" s="78">
        <f>Shashi!K$7</f>
        <v>100</v>
      </c>
      <c r="N1955" s="363"/>
      <c r="O1955" s="364"/>
      <c r="P1955" s="364"/>
      <c r="Q1955" s="365"/>
      <c r="R1955" s="82">
        <f t="shared" si="69"/>
        <v>100</v>
      </c>
      <c r="S1955" s="83"/>
    </row>
    <row r="1956" spans="2:25" ht="27.9" customHeight="1" thickBot="1">
      <c r="B1956" s="360"/>
      <c r="C1956" s="362"/>
      <c r="D1956" s="40" t="s">
        <v>64</v>
      </c>
      <c r="E1956" s="81"/>
      <c r="F1956" s="50">
        <f>VLOOKUP(S1935,Shashi!$B$8:$Q$77,3,0)</f>
        <v>0</v>
      </c>
      <c r="G1956" s="50">
        <f>VLOOKUP(S1935,Shashi!$B$8:$Q$77,4,0)</f>
        <v>0</v>
      </c>
      <c r="H1956" s="50">
        <f>VLOOKUP(S1935,Shashi!$B$8:$Q$77,5,0)</f>
        <v>0</v>
      </c>
      <c r="I1956" s="50">
        <f>VLOOKUP(S1935,Shashi!$B$8:$Q$77,6,0)</f>
        <v>0</v>
      </c>
      <c r="J1956" s="50">
        <f>VLOOKUP(S1935,Shashi!$B$8:$Q$77,7,0)</f>
        <v>0</v>
      </c>
      <c r="K1956" s="50">
        <f>VLOOKUP(S1935,Shashi!$B$8:$Q$77,8,0)</f>
        <v>0</v>
      </c>
      <c r="L1956" s="50">
        <f>VLOOKUP(S1935,Shashi!$B$8:$Q$77,9,0)</f>
        <v>0</v>
      </c>
      <c r="M1956" s="50">
        <f>VLOOKUP(S1935,Shashi!$B$8:$Q$77,10,0)</f>
        <v>0</v>
      </c>
      <c r="N1956" s="366"/>
      <c r="O1956" s="367"/>
      <c r="P1956" s="367"/>
      <c r="Q1956" s="368"/>
      <c r="R1956" s="84">
        <f t="shared" si="69"/>
        <v>0</v>
      </c>
      <c r="S1956" s="85" t="str">
        <f>IF(R1956&gt;=91,"अ१",IF(R1956&gt;=81,"अ२",IF(R1956&gt;=71,"ब१",IF(R1956&gt;=61,"ब२",IF(R1956&gt;=51,"क१",IF(R1956&gt;=41,"क२",IF(R1956&gt;=33,"ड",IF(R1956&gt;=21,"ई१",IF(R1956&gt;=1,"ई२","")))))))))</f>
        <v/>
      </c>
    </row>
    <row r="1957" spans="2:25" ht="27.9" customHeight="1" thickBot="1">
      <c r="B1957" s="369"/>
      <c r="C1957" s="370"/>
      <c r="D1957" s="370"/>
      <c r="E1957" s="370"/>
      <c r="F1957" s="370"/>
      <c r="G1957" s="370"/>
      <c r="H1957" s="370"/>
      <c r="I1957" s="370"/>
      <c r="J1957" s="370"/>
      <c r="K1957" s="370"/>
      <c r="L1957" s="370"/>
      <c r="M1957" s="370"/>
      <c r="N1957" s="370"/>
      <c r="O1957" s="370"/>
      <c r="P1957" s="370"/>
      <c r="Q1957" s="370"/>
      <c r="R1957" s="370"/>
      <c r="S1957" s="371"/>
    </row>
    <row r="1958" spans="2:25" ht="27.9" customHeight="1">
      <c r="B1958" s="41"/>
      <c r="C1958" s="42"/>
      <c r="D1958" s="43"/>
      <c r="N1958" s="45"/>
      <c r="O1958" s="45"/>
      <c r="P1958" s="45"/>
      <c r="Q1958" s="45"/>
      <c r="S1958" s="46"/>
    </row>
    <row r="1959" spans="2:25" ht="27.9" customHeight="1">
      <c r="B1959" s="372" t="s">
        <v>66</v>
      </c>
      <c r="C1959" s="373"/>
      <c r="D1959" s="373"/>
      <c r="E1959" s="373"/>
      <c r="F1959" s="373"/>
      <c r="G1959" s="374" t="s">
        <v>67</v>
      </c>
      <c r="H1959" s="374"/>
      <c r="I1959" s="374"/>
      <c r="J1959" s="374"/>
      <c r="K1959" s="374"/>
      <c r="L1959" s="374"/>
      <c r="M1959" s="374"/>
      <c r="N1959" s="375" t="s">
        <v>68</v>
      </c>
      <c r="O1959" s="375"/>
      <c r="P1959" s="375"/>
      <c r="Q1959" s="375"/>
      <c r="R1959" s="375"/>
      <c r="S1959" s="376"/>
    </row>
    <row r="1960" spans="2:25" ht="27.9" customHeight="1" thickBot="1">
      <c r="B1960" s="377" t="str">
        <f>students!$G$4</f>
        <v xml:space="preserve">श्री. सागर दत्तात्रय शिंदे </v>
      </c>
      <c r="C1960" s="378"/>
      <c r="D1960" s="378"/>
      <c r="E1960" s="378"/>
      <c r="F1960" s="378"/>
      <c r="G1960" s="379"/>
      <c r="H1960" s="379"/>
      <c r="I1960" s="379"/>
      <c r="J1960" s="379"/>
      <c r="K1960" s="379"/>
      <c r="L1960" s="379"/>
      <c r="M1960" s="379"/>
      <c r="N1960" s="380"/>
      <c r="O1960" s="380"/>
      <c r="P1960" s="380"/>
      <c r="Q1960" s="380"/>
      <c r="R1960" s="380"/>
      <c r="S1960" s="381"/>
    </row>
  </sheetData>
  <sheetProtection algorithmName="SHA-512" hashValue="CnWDpY3q9Vl5cmGYOd/1p+LClRzE+OinOckIHbM0tjW/KtwKRffVSN+Ksk+fapUOEQGnTmrUz2fj3OVaKci84Q==" saltValue="cKVqR6u+u07wLkVkMCjoxw==" spinCount="100000" sheet="1" objects="1" scenarios="1"/>
  <mergeCells count="3151">
    <mergeCell ref="B1653:S1653"/>
    <mergeCell ref="B1654:D1654"/>
    <mergeCell ref="E1654:O1654"/>
    <mergeCell ref="P1654:Q1654"/>
    <mergeCell ref="R1654:S1654"/>
    <mergeCell ref="B1607:B1608"/>
    <mergeCell ref="C1607:C1608"/>
    <mergeCell ref="B1609:B1610"/>
    <mergeCell ref="C1609:C1610"/>
    <mergeCell ref="B1611:B1612"/>
    <mergeCell ref="C1611:C1612"/>
    <mergeCell ref="B1613:B1614"/>
    <mergeCell ref="C1613:C1614"/>
    <mergeCell ref="B1615:B1616"/>
    <mergeCell ref="C1615:C1616"/>
    <mergeCell ref="N1615:Q1616"/>
    <mergeCell ref="B1627:C1627"/>
    <mergeCell ref="B1617:B1618"/>
    <mergeCell ref="C1617:C1618"/>
    <mergeCell ref="N1617:Q1618"/>
    <mergeCell ref="B1619:B1620"/>
    <mergeCell ref="C1619:C1620"/>
    <mergeCell ref="N1619:Q1620"/>
    <mergeCell ref="B1621:S1621"/>
    <mergeCell ref="B1623:F1623"/>
    <mergeCell ref="G1623:M1623"/>
    <mergeCell ref="N1623:S1623"/>
    <mergeCell ref="B1624:F1624"/>
    <mergeCell ref="G1624:M1624"/>
    <mergeCell ref="D1627:E1627"/>
    <mergeCell ref="H1627:L1627"/>
    <mergeCell ref="M1627:O1627"/>
    <mergeCell ref="N1589:Q1590"/>
    <mergeCell ref="N1591:Q1592"/>
    <mergeCell ref="B1593:S1593"/>
    <mergeCell ref="B1595:F1595"/>
    <mergeCell ref="G1595:M1595"/>
    <mergeCell ref="N1595:S1595"/>
    <mergeCell ref="B1596:F1596"/>
    <mergeCell ref="B1605:B1606"/>
    <mergeCell ref="C1605:C1606"/>
    <mergeCell ref="G1596:M1596"/>
    <mergeCell ref="H1599:L1599"/>
    <mergeCell ref="M1599:O1599"/>
    <mergeCell ref="P1599:R1599"/>
    <mergeCell ref="B1600:B1601"/>
    <mergeCell ref="C1600:D1601"/>
    <mergeCell ref="E1600:M1600"/>
    <mergeCell ref="N1600:Q1601"/>
    <mergeCell ref="R1600:R1602"/>
    <mergeCell ref="S1600:S1602"/>
    <mergeCell ref="C1602:D1602"/>
    <mergeCell ref="R1572:R1574"/>
    <mergeCell ref="S1572:S1574"/>
    <mergeCell ref="C1574:D1574"/>
    <mergeCell ref="B1572:B1573"/>
    <mergeCell ref="N1624:S1624"/>
    <mergeCell ref="B1639:B1640"/>
    <mergeCell ref="C1639:C1640"/>
    <mergeCell ref="B1635:B1636"/>
    <mergeCell ref="P1627:R1627"/>
    <mergeCell ref="B1628:B1629"/>
    <mergeCell ref="C1628:D1629"/>
    <mergeCell ref="E1628:M1628"/>
    <mergeCell ref="N1628:Q1629"/>
    <mergeCell ref="N1596:S1596"/>
    <mergeCell ref="B1597:S1597"/>
    <mergeCell ref="B1598:D1598"/>
    <mergeCell ref="E1598:O1598"/>
    <mergeCell ref="P1598:Q1598"/>
    <mergeCell ref="R1598:S1598"/>
    <mergeCell ref="B1599:C1599"/>
    <mergeCell ref="D1599:E1599"/>
    <mergeCell ref="B1633:B1634"/>
    <mergeCell ref="C1633:C1634"/>
    <mergeCell ref="C1635:C1636"/>
    <mergeCell ref="B1637:B1638"/>
    <mergeCell ref="C1637:C1638"/>
    <mergeCell ref="C1591:C1592"/>
    <mergeCell ref="B1587:B1588"/>
    <mergeCell ref="N1587:Q1588"/>
    <mergeCell ref="C1587:C1588"/>
    <mergeCell ref="B1589:B1590"/>
    <mergeCell ref="C1589:C1590"/>
    <mergeCell ref="B1561:B1562"/>
    <mergeCell ref="C1561:C1562"/>
    <mergeCell ref="B1563:B1564"/>
    <mergeCell ref="C1563:C1564"/>
    <mergeCell ref="N1563:Q1564"/>
    <mergeCell ref="B1579:B1580"/>
    <mergeCell ref="C1579:C1580"/>
    <mergeCell ref="B1581:B1582"/>
    <mergeCell ref="C1581:C1582"/>
    <mergeCell ref="B1583:B1584"/>
    <mergeCell ref="C1583:C1584"/>
    <mergeCell ref="B1575:B1576"/>
    <mergeCell ref="C1575:C1576"/>
    <mergeCell ref="B1577:B1578"/>
    <mergeCell ref="C1577:C1578"/>
    <mergeCell ref="C1572:D1573"/>
    <mergeCell ref="E1572:M1572"/>
    <mergeCell ref="N1572:Q1573"/>
    <mergeCell ref="B1519:B1520"/>
    <mergeCell ref="C1519:C1520"/>
    <mergeCell ref="B1521:B1522"/>
    <mergeCell ref="C1521:C1522"/>
    <mergeCell ref="B1523:B1524"/>
    <mergeCell ref="C1523:C1524"/>
    <mergeCell ref="B1525:B1526"/>
    <mergeCell ref="C1525:C1526"/>
    <mergeCell ref="B1527:B1528"/>
    <mergeCell ref="B1533:B1534"/>
    <mergeCell ref="C1533:C1534"/>
    <mergeCell ref="N1533:Q1534"/>
    <mergeCell ref="B1535:B1536"/>
    <mergeCell ref="C1535:C1536"/>
    <mergeCell ref="N1535:Q1536"/>
    <mergeCell ref="B1537:S1537"/>
    <mergeCell ref="C1527:C1528"/>
    <mergeCell ref="B1529:B1530"/>
    <mergeCell ref="C1529:C1530"/>
    <mergeCell ref="B1539:F1539"/>
    <mergeCell ref="G1539:M1539"/>
    <mergeCell ref="N1539:S1539"/>
    <mergeCell ref="B1540:F1540"/>
    <mergeCell ref="G1540:M1540"/>
    <mergeCell ref="N1540:S1540"/>
    <mergeCell ref="B1541:S1541"/>
    <mergeCell ref="B1542:D1542"/>
    <mergeCell ref="C1495:C1496"/>
    <mergeCell ref="B1491:B1492"/>
    <mergeCell ref="B1513:S1513"/>
    <mergeCell ref="B1516:B1517"/>
    <mergeCell ref="N1507:Q1508"/>
    <mergeCell ref="B1514:D1514"/>
    <mergeCell ref="E1514:O1514"/>
    <mergeCell ref="P1514:Q1514"/>
    <mergeCell ref="R1514:S1514"/>
    <mergeCell ref="B1515:C1515"/>
    <mergeCell ref="D1515:E1515"/>
    <mergeCell ref="H1515:L1515"/>
    <mergeCell ref="M1515:O1515"/>
    <mergeCell ref="P1515:R1515"/>
    <mergeCell ref="C1516:D1517"/>
    <mergeCell ref="E1516:M1516"/>
    <mergeCell ref="N1516:Q1517"/>
    <mergeCell ref="R1516:R1518"/>
    <mergeCell ref="S1516:S1518"/>
    <mergeCell ref="C1518:D1518"/>
    <mergeCell ref="C1491:C1492"/>
    <mergeCell ref="B1493:B1494"/>
    <mergeCell ref="C1493:C1494"/>
    <mergeCell ref="N1503:Q1504"/>
    <mergeCell ref="B1437:B1438"/>
    <mergeCell ref="C1437:C1438"/>
    <mergeCell ref="B1439:B1440"/>
    <mergeCell ref="C1439:C1440"/>
    <mergeCell ref="B1441:B1442"/>
    <mergeCell ref="C1441:C1442"/>
    <mergeCell ref="B1449:B1450"/>
    <mergeCell ref="N1505:Q1506"/>
    <mergeCell ref="B1509:S1509"/>
    <mergeCell ref="B1511:F1511"/>
    <mergeCell ref="G1511:M1511"/>
    <mergeCell ref="N1511:S1511"/>
    <mergeCell ref="B1512:F1512"/>
    <mergeCell ref="G1512:M1512"/>
    <mergeCell ref="N1512:S1512"/>
    <mergeCell ref="B1459:C1459"/>
    <mergeCell ref="D1459:E1459"/>
    <mergeCell ref="H1459:L1459"/>
    <mergeCell ref="M1459:O1459"/>
    <mergeCell ref="P1459:R1459"/>
    <mergeCell ref="B1460:B1461"/>
    <mergeCell ref="C1460:D1461"/>
    <mergeCell ref="B1465:B1466"/>
    <mergeCell ref="C1465:C1466"/>
    <mergeCell ref="B1485:S1485"/>
    <mergeCell ref="B1486:D1486"/>
    <mergeCell ref="E1486:O1486"/>
    <mergeCell ref="P1486:Q1486"/>
    <mergeCell ref="R1486:S1486"/>
    <mergeCell ref="B1487:C1487"/>
    <mergeCell ref="D1487:E1487"/>
    <mergeCell ref="H1487:L1487"/>
    <mergeCell ref="N1421:Q1422"/>
    <mergeCell ref="R1402:S1402"/>
    <mergeCell ref="B1403:C1403"/>
    <mergeCell ref="D1403:E1403"/>
    <mergeCell ref="H1403:L1403"/>
    <mergeCell ref="M1403:O1403"/>
    <mergeCell ref="P1403:R1403"/>
    <mergeCell ref="C1475:C1476"/>
    <mergeCell ref="N1475:Q1476"/>
    <mergeCell ref="B1477:B1478"/>
    <mergeCell ref="C1477:C1478"/>
    <mergeCell ref="N1477:Q1478"/>
    <mergeCell ref="B1479:B1480"/>
    <mergeCell ref="C1479:C1480"/>
    <mergeCell ref="N1479:Q1480"/>
    <mergeCell ref="S1432:S1434"/>
    <mergeCell ref="C1434:D1434"/>
    <mergeCell ref="B1451:B1452"/>
    <mergeCell ref="C1451:C1452"/>
    <mergeCell ref="B1447:B1448"/>
    <mergeCell ref="C1447:C1448"/>
    <mergeCell ref="B1443:B1444"/>
    <mergeCell ref="C1443:C1444"/>
    <mergeCell ref="B1445:B1446"/>
    <mergeCell ref="C1445:C1446"/>
    <mergeCell ref="N1447:Q1448"/>
    <mergeCell ref="N1449:Q1450"/>
    <mergeCell ref="N1451:Q1452"/>
    <mergeCell ref="B1432:B1433"/>
    <mergeCell ref="N1432:Q1433"/>
    <mergeCell ref="B1435:B1436"/>
    <mergeCell ref="C1435:C1436"/>
    <mergeCell ref="C1395:C1396"/>
    <mergeCell ref="B1397:S1397"/>
    <mergeCell ref="B1381:B1382"/>
    <mergeCell ref="B1395:B1396"/>
    <mergeCell ref="N1395:Q1396"/>
    <mergeCell ref="C1381:C1382"/>
    <mergeCell ref="B1383:B1384"/>
    <mergeCell ref="C1449:C1450"/>
    <mergeCell ref="B1431:C1431"/>
    <mergeCell ref="D1431:E1431"/>
    <mergeCell ref="H1431:L1431"/>
    <mergeCell ref="M1431:O1431"/>
    <mergeCell ref="P1431:R1431"/>
    <mergeCell ref="C1432:D1433"/>
    <mergeCell ref="E1432:M1432"/>
    <mergeCell ref="R1432:R1434"/>
    <mergeCell ref="B1399:F1399"/>
    <mergeCell ref="G1399:M1399"/>
    <mergeCell ref="N1399:S1399"/>
    <mergeCell ref="B1400:F1400"/>
    <mergeCell ref="G1400:M1400"/>
    <mergeCell ref="N1400:S1400"/>
    <mergeCell ref="B1401:S1401"/>
    <mergeCell ref="B1402:D1402"/>
    <mergeCell ref="E1402:O1402"/>
    <mergeCell ref="P1402:Q1402"/>
    <mergeCell ref="B1413:B1414"/>
    <mergeCell ref="C1413:C1414"/>
    <mergeCell ref="B1415:B1416"/>
    <mergeCell ref="C1415:C1416"/>
    <mergeCell ref="B1421:B1422"/>
    <mergeCell ref="C1421:C1422"/>
    <mergeCell ref="C1378:D1378"/>
    <mergeCell ref="B1373:S1373"/>
    <mergeCell ref="B1374:D1374"/>
    <mergeCell ref="E1374:O1374"/>
    <mergeCell ref="P1374:Q1374"/>
    <mergeCell ref="R1374:S1374"/>
    <mergeCell ref="B1375:C1375"/>
    <mergeCell ref="D1375:E1375"/>
    <mergeCell ref="H1375:L1375"/>
    <mergeCell ref="M1375:O1375"/>
    <mergeCell ref="P1375:R1375"/>
    <mergeCell ref="B1379:B1380"/>
    <mergeCell ref="C1379:C1380"/>
    <mergeCell ref="C1383:C1384"/>
    <mergeCell ref="B1385:B1386"/>
    <mergeCell ref="C1385:C1386"/>
    <mergeCell ref="B1387:B1388"/>
    <mergeCell ref="C1387:C1388"/>
    <mergeCell ref="R1290:S1290"/>
    <mergeCell ref="S1292:S1294"/>
    <mergeCell ref="C1294:D1294"/>
    <mergeCell ref="B1317:S1317"/>
    <mergeCell ref="B1318:D1318"/>
    <mergeCell ref="E1318:O1318"/>
    <mergeCell ref="P1318:Q1318"/>
    <mergeCell ref="R1318:S1318"/>
    <mergeCell ref="B1319:C1319"/>
    <mergeCell ref="D1319:E1319"/>
    <mergeCell ref="H1319:L1319"/>
    <mergeCell ref="M1319:O1319"/>
    <mergeCell ref="B1345:S1345"/>
    <mergeCell ref="B1346:D1346"/>
    <mergeCell ref="E1346:O1346"/>
    <mergeCell ref="P1346:Q1346"/>
    <mergeCell ref="R1346:S1346"/>
    <mergeCell ref="C1299:C1300"/>
    <mergeCell ref="B1301:B1302"/>
    <mergeCell ref="C1301:C1302"/>
    <mergeCell ref="N1307:Q1308"/>
    <mergeCell ref="N1309:Q1310"/>
    <mergeCell ref="N1311:Q1312"/>
    <mergeCell ref="B1313:S1313"/>
    <mergeCell ref="B1315:F1315"/>
    <mergeCell ref="G1315:M1315"/>
    <mergeCell ref="N1315:S1315"/>
    <mergeCell ref="B1316:F1316"/>
    <mergeCell ref="G1316:M1316"/>
    <mergeCell ref="N1316:S1316"/>
    <mergeCell ref="B1311:B1312"/>
    <mergeCell ref="C1311:C1312"/>
    <mergeCell ref="N1260:S1260"/>
    <mergeCell ref="B1261:S1261"/>
    <mergeCell ref="B1262:D1262"/>
    <mergeCell ref="E1262:O1262"/>
    <mergeCell ref="P1262:Q1262"/>
    <mergeCell ref="R1262:S1262"/>
    <mergeCell ref="B1263:C1263"/>
    <mergeCell ref="D1263:E1263"/>
    <mergeCell ref="H1263:L1263"/>
    <mergeCell ref="M1263:O1263"/>
    <mergeCell ref="P1263:R1263"/>
    <mergeCell ref="B1264:B1265"/>
    <mergeCell ref="C1264:D1265"/>
    <mergeCell ref="E1264:M1264"/>
    <mergeCell ref="N1264:Q1265"/>
    <mergeCell ref="R1264:R1266"/>
    <mergeCell ref="S1264:S1266"/>
    <mergeCell ref="C1208:D1209"/>
    <mergeCell ref="E1208:M1208"/>
    <mergeCell ref="N1208:Q1209"/>
    <mergeCell ref="R1208:R1210"/>
    <mergeCell ref="S1208:S1210"/>
    <mergeCell ref="C1210:D1210"/>
    <mergeCell ref="B1225:B1226"/>
    <mergeCell ref="C1225:C1226"/>
    <mergeCell ref="B1227:B1228"/>
    <mergeCell ref="C1227:C1228"/>
    <mergeCell ref="N1227:Q1228"/>
    <mergeCell ref="B1243:B1244"/>
    <mergeCell ref="C1243:C1244"/>
    <mergeCell ref="B1245:B1246"/>
    <mergeCell ref="C1245:C1246"/>
    <mergeCell ref="B1247:B1248"/>
    <mergeCell ref="C1247:C1248"/>
    <mergeCell ref="B1239:B1240"/>
    <mergeCell ref="C1239:C1240"/>
    <mergeCell ref="B1241:B1242"/>
    <mergeCell ref="C1241:C1242"/>
    <mergeCell ref="C1236:D1237"/>
    <mergeCell ref="E1236:M1236"/>
    <mergeCell ref="N1236:Q1237"/>
    <mergeCell ref="R1236:R1238"/>
    <mergeCell ref="S1236:S1238"/>
    <mergeCell ref="C1238:D1238"/>
    <mergeCell ref="B1236:B1237"/>
    <mergeCell ref="B1233:S1233"/>
    <mergeCell ref="B1234:D1234"/>
    <mergeCell ref="B1183:B1184"/>
    <mergeCell ref="C1183:C1184"/>
    <mergeCell ref="B1185:B1186"/>
    <mergeCell ref="C1185:C1186"/>
    <mergeCell ref="B1187:B1188"/>
    <mergeCell ref="C1187:C1188"/>
    <mergeCell ref="B1189:B1190"/>
    <mergeCell ref="C1189:C1190"/>
    <mergeCell ref="B1191:B1192"/>
    <mergeCell ref="B1197:B1198"/>
    <mergeCell ref="C1197:C1198"/>
    <mergeCell ref="N1197:Q1198"/>
    <mergeCell ref="B1199:B1200"/>
    <mergeCell ref="C1199:C1200"/>
    <mergeCell ref="N1199:Q1200"/>
    <mergeCell ref="B1201:S1201"/>
    <mergeCell ref="C1191:C1192"/>
    <mergeCell ref="B1193:B1194"/>
    <mergeCell ref="C1193:C1194"/>
    <mergeCell ref="C1159:C1160"/>
    <mergeCell ref="B1155:B1156"/>
    <mergeCell ref="B1177:S1177"/>
    <mergeCell ref="B1180:B1181"/>
    <mergeCell ref="N1171:Q1172"/>
    <mergeCell ref="B1178:D1178"/>
    <mergeCell ref="E1178:O1178"/>
    <mergeCell ref="P1178:Q1178"/>
    <mergeCell ref="R1178:S1178"/>
    <mergeCell ref="B1179:C1179"/>
    <mergeCell ref="D1179:E1179"/>
    <mergeCell ref="H1179:L1179"/>
    <mergeCell ref="M1179:O1179"/>
    <mergeCell ref="P1179:R1179"/>
    <mergeCell ref="C1180:D1181"/>
    <mergeCell ref="E1180:M1180"/>
    <mergeCell ref="N1180:Q1181"/>
    <mergeCell ref="R1180:R1182"/>
    <mergeCell ref="S1180:S1182"/>
    <mergeCell ref="C1182:D1182"/>
    <mergeCell ref="C1155:C1156"/>
    <mergeCell ref="B1157:B1158"/>
    <mergeCell ref="C1157:C1158"/>
    <mergeCell ref="N1167:Q1168"/>
    <mergeCell ref="N1169:Q1170"/>
    <mergeCell ref="B1173:S1173"/>
    <mergeCell ref="B1175:F1175"/>
    <mergeCell ref="G1175:M1175"/>
    <mergeCell ref="N1175:S1175"/>
    <mergeCell ref="B1176:F1176"/>
    <mergeCell ref="G1176:M1176"/>
    <mergeCell ref="N1176:S1176"/>
    <mergeCell ref="B1123:C1123"/>
    <mergeCell ref="D1123:E1123"/>
    <mergeCell ref="H1123:L1123"/>
    <mergeCell ref="M1123:O1123"/>
    <mergeCell ref="P1123:R1123"/>
    <mergeCell ref="B1124:B1125"/>
    <mergeCell ref="C1124:D1125"/>
    <mergeCell ref="B1129:B1130"/>
    <mergeCell ref="C1129:C1130"/>
    <mergeCell ref="B1149:S1149"/>
    <mergeCell ref="B1150:D1150"/>
    <mergeCell ref="E1150:O1150"/>
    <mergeCell ref="P1150:Q1150"/>
    <mergeCell ref="R1150:S1150"/>
    <mergeCell ref="B1151:C1151"/>
    <mergeCell ref="D1151:E1151"/>
    <mergeCell ref="H1151:L1151"/>
    <mergeCell ref="M1151:O1151"/>
    <mergeCell ref="P1151:R1151"/>
    <mergeCell ref="B1148:F1148"/>
    <mergeCell ref="G1148:M1148"/>
    <mergeCell ref="N1148:S1148"/>
    <mergeCell ref="C1137:C1138"/>
    <mergeCell ref="B1139:B1140"/>
    <mergeCell ref="C1139:C1140"/>
    <mergeCell ref="N1139:Q1140"/>
    <mergeCell ref="B1141:B1142"/>
    <mergeCell ref="C1141:C1142"/>
    <mergeCell ref="N1141:Q1142"/>
    <mergeCell ref="B1143:B1144"/>
    <mergeCell ref="C1143:C1144"/>
    <mergeCell ref="N1143:Q1144"/>
    <mergeCell ref="S1096:S1098"/>
    <mergeCell ref="C1098:D1098"/>
    <mergeCell ref="B1115:B1116"/>
    <mergeCell ref="C1115:C1116"/>
    <mergeCell ref="B1111:B1112"/>
    <mergeCell ref="C1111:C1112"/>
    <mergeCell ref="B1107:B1108"/>
    <mergeCell ref="C1107:C1108"/>
    <mergeCell ref="B1109:B1110"/>
    <mergeCell ref="C1109:C1110"/>
    <mergeCell ref="N1111:Q1112"/>
    <mergeCell ref="N1113:Q1114"/>
    <mergeCell ref="N1115:Q1116"/>
    <mergeCell ref="B1096:B1097"/>
    <mergeCell ref="N1096:Q1097"/>
    <mergeCell ref="B1099:B1100"/>
    <mergeCell ref="C1099:C1100"/>
    <mergeCell ref="B1101:B1102"/>
    <mergeCell ref="C1101:C1102"/>
    <mergeCell ref="B1103:B1104"/>
    <mergeCell ref="C1103:C1104"/>
    <mergeCell ref="B1105:B1106"/>
    <mergeCell ref="C1105:C1106"/>
    <mergeCell ref="B1113:B1114"/>
    <mergeCell ref="C1113:C1114"/>
    <mergeCell ref="B1095:C1095"/>
    <mergeCell ref="D1095:E1095"/>
    <mergeCell ref="H1095:L1095"/>
    <mergeCell ref="M1095:O1095"/>
    <mergeCell ref="P1095:R1095"/>
    <mergeCell ref="C1096:D1097"/>
    <mergeCell ref="E1096:M1096"/>
    <mergeCell ref="R1096:R1098"/>
    <mergeCell ref="B1063:F1063"/>
    <mergeCell ref="G1063:M1063"/>
    <mergeCell ref="N1063:S1063"/>
    <mergeCell ref="B1064:F1064"/>
    <mergeCell ref="G1064:M1064"/>
    <mergeCell ref="N1064:S1064"/>
    <mergeCell ref="B1065:S1065"/>
    <mergeCell ref="B1066:D1066"/>
    <mergeCell ref="E1066:O1066"/>
    <mergeCell ref="P1066:Q1066"/>
    <mergeCell ref="B1077:B1078"/>
    <mergeCell ref="C1077:C1078"/>
    <mergeCell ref="B1079:B1080"/>
    <mergeCell ref="C1079:C1080"/>
    <mergeCell ref="B1085:B1086"/>
    <mergeCell ref="C1085:C1086"/>
    <mergeCell ref="N1085:Q1086"/>
    <mergeCell ref="R1066:S1066"/>
    <mergeCell ref="B1067:C1067"/>
    <mergeCell ref="D1067:E1067"/>
    <mergeCell ref="H1067:L1067"/>
    <mergeCell ref="M1067:O1067"/>
    <mergeCell ref="P1067:R1067"/>
    <mergeCell ref="B1068:B1069"/>
    <mergeCell ref="C1042:D1042"/>
    <mergeCell ref="B1037:S1037"/>
    <mergeCell ref="B1038:D1038"/>
    <mergeCell ref="E1038:O1038"/>
    <mergeCell ref="P1038:Q1038"/>
    <mergeCell ref="R1038:S1038"/>
    <mergeCell ref="B1039:C1039"/>
    <mergeCell ref="D1039:E1039"/>
    <mergeCell ref="H1039:L1039"/>
    <mergeCell ref="M1039:O1039"/>
    <mergeCell ref="P1039:R1039"/>
    <mergeCell ref="B1043:B1044"/>
    <mergeCell ref="C1043:C1044"/>
    <mergeCell ref="C1047:C1048"/>
    <mergeCell ref="B1049:B1050"/>
    <mergeCell ref="C1049:C1050"/>
    <mergeCell ref="B1051:B1052"/>
    <mergeCell ref="C1051:C1052"/>
    <mergeCell ref="R954:S954"/>
    <mergeCell ref="S956:S958"/>
    <mergeCell ref="C958:D958"/>
    <mergeCell ref="B981:S981"/>
    <mergeCell ref="B982:D982"/>
    <mergeCell ref="E982:O982"/>
    <mergeCell ref="P982:Q982"/>
    <mergeCell ref="R982:S982"/>
    <mergeCell ref="B983:C983"/>
    <mergeCell ref="D983:E983"/>
    <mergeCell ref="H983:L983"/>
    <mergeCell ref="M983:O983"/>
    <mergeCell ref="B1009:S1009"/>
    <mergeCell ref="B1010:D1010"/>
    <mergeCell ref="E1010:O1010"/>
    <mergeCell ref="P1010:Q1010"/>
    <mergeCell ref="R1010:S1010"/>
    <mergeCell ref="C963:C964"/>
    <mergeCell ref="B965:B966"/>
    <mergeCell ref="C965:C966"/>
    <mergeCell ref="N971:Q972"/>
    <mergeCell ref="N973:Q974"/>
    <mergeCell ref="N975:Q976"/>
    <mergeCell ref="B977:S977"/>
    <mergeCell ref="B979:F979"/>
    <mergeCell ref="G979:M979"/>
    <mergeCell ref="N979:S979"/>
    <mergeCell ref="B980:F980"/>
    <mergeCell ref="G980:M980"/>
    <mergeCell ref="N980:S980"/>
    <mergeCell ref="B975:B976"/>
    <mergeCell ref="C975:C976"/>
    <mergeCell ref="N924:S924"/>
    <mergeCell ref="B925:S925"/>
    <mergeCell ref="B926:D926"/>
    <mergeCell ref="E926:O926"/>
    <mergeCell ref="P926:Q926"/>
    <mergeCell ref="R926:S926"/>
    <mergeCell ref="B927:C927"/>
    <mergeCell ref="D927:E927"/>
    <mergeCell ref="H927:L927"/>
    <mergeCell ref="M927:O927"/>
    <mergeCell ref="P927:R927"/>
    <mergeCell ref="B928:B929"/>
    <mergeCell ref="C928:D929"/>
    <mergeCell ref="E928:M928"/>
    <mergeCell ref="N928:Q929"/>
    <mergeCell ref="R928:R930"/>
    <mergeCell ref="S928:S930"/>
    <mergeCell ref="C872:D873"/>
    <mergeCell ref="E872:M872"/>
    <mergeCell ref="N872:Q873"/>
    <mergeCell ref="R872:R874"/>
    <mergeCell ref="S872:S874"/>
    <mergeCell ref="C874:D874"/>
    <mergeCell ref="B889:B890"/>
    <mergeCell ref="C889:C890"/>
    <mergeCell ref="B891:B892"/>
    <mergeCell ref="C891:C892"/>
    <mergeCell ref="N891:Q892"/>
    <mergeCell ref="B907:B908"/>
    <mergeCell ref="C907:C908"/>
    <mergeCell ref="B909:B910"/>
    <mergeCell ref="C909:C910"/>
    <mergeCell ref="B911:B912"/>
    <mergeCell ref="C911:C912"/>
    <mergeCell ref="B903:B904"/>
    <mergeCell ref="C903:C904"/>
    <mergeCell ref="B905:B906"/>
    <mergeCell ref="C905:C906"/>
    <mergeCell ref="C900:D901"/>
    <mergeCell ref="E900:M900"/>
    <mergeCell ref="N900:Q901"/>
    <mergeCell ref="R900:R902"/>
    <mergeCell ref="S900:S902"/>
    <mergeCell ref="C902:D902"/>
    <mergeCell ref="B900:B901"/>
    <mergeCell ref="B897:S897"/>
    <mergeCell ref="B898:D898"/>
    <mergeCell ref="B847:B848"/>
    <mergeCell ref="C847:C848"/>
    <mergeCell ref="B849:B850"/>
    <mergeCell ref="C849:C850"/>
    <mergeCell ref="B851:B852"/>
    <mergeCell ref="C851:C852"/>
    <mergeCell ref="B853:B854"/>
    <mergeCell ref="C853:C854"/>
    <mergeCell ref="B855:B856"/>
    <mergeCell ref="B861:B862"/>
    <mergeCell ref="C861:C862"/>
    <mergeCell ref="N861:Q862"/>
    <mergeCell ref="B863:B864"/>
    <mergeCell ref="C863:C864"/>
    <mergeCell ref="N863:Q864"/>
    <mergeCell ref="B865:S865"/>
    <mergeCell ref="C855:C856"/>
    <mergeCell ref="B857:B858"/>
    <mergeCell ref="C857:C858"/>
    <mergeCell ref="C823:C824"/>
    <mergeCell ref="B819:B820"/>
    <mergeCell ref="B841:S841"/>
    <mergeCell ref="B844:B845"/>
    <mergeCell ref="N835:Q836"/>
    <mergeCell ref="B842:D842"/>
    <mergeCell ref="E842:O842"/>
    <mergeCell ref="P842:Q842"/>
    <mergeCell ref="R842:S842"/>
    <mergeCell ref="B843:C843"/>
    <mergeCell ref="D843:E843"/>
    <mergeCell ref="H843:L843"/>
    <mergeCell ref="M843:O843"/>
    <mergeCell ref="P843:R843"/>
    <mergeCell ref="C844:D845"/>
    <mergeCell ref="E844:M844"/>
    <mergeCell ref="N844:Q845"/>
    <mergeCell ref="R844:R846"/>
    <mergeCell ref="S844:S846"/>
    <mergeCell ref="C846:D846"/>
    <mergeCell ref="C819:C820"/>
    <mergeCell ref="B821:B822"/>
    <mergeCell ref="C821:C822"/>
    <mergeCell ref="N831:Q832"/>
    <mergeCell ref="N833:Q834"/>
    <mergeCell ref="B837:S837"/>
    <mergeCell ref="B839:F839"/>
    <mergeCell ref="G839:M839"/>
    <mergeCell ref="N839:S839"/>
    <mergeCell ref="B840:F840"/>
    <mergeCell ref="G840:M840"/>
    <mergeCell ref="N840:S840"/>
    <mergeCell ref="H787:L787"/>
    <mergeCell ref="M787:O787"/>
    <mergeCell ref="P787:R787"/>
    <mergeCell ref="B788:B789"/>
    <mergeCell ref="C788:D789"/>
    <mergeCell ref="B793:B794"/>
    <mergeCell ref="C793:C794"/>
    <mergeCell ref="B813:S813"/>
    <mergeCell ref="B814:D814"/>
    <mergeCell ref="E814:O814"/>
    <mergeCell ref="P814:Q814"/>
    <mergeCell ref="R814:S814"/>
    <mergeCell ref="B815:C815"/>
    <mergeCell ref="D815:E815"/>
    <mergeCell ref="H815:L815"/>
    <mergeCell ref="M815:O815"/>
    <mergeCell ref="P815:R815"/>
    <mergeCell ref="B812:F812"/>
    <mergeCell ref="G812:M812"/>
    <mergeCell ref="N812:S812"/>
    <mergeCell ref="C801:C802"/>
    <mergeCell ref="B803:B804"/>
    <mergeCell ref="C803:C804"/>
    <mergeCell ref="N803:Q804"/>
    <mergeCell ref="B805:B806"/>
    <mergeCell ref="C805:C806"/>
    <mergeCell ref="N805:Q806"/>
    <mergeCell ref="B807:B808"/>
    <mergeCell ref="C807:C808"/>
    <mergeCell ref="N807:Q808"/>
    <mergeCell ref="B809:S809"/>
    <mergeCell ref="B811:F811"/>
    <mergeCell ref="D731:E731"/>
    <mergeCell ref="H731:L731"/>
    <mergeCell ref="M731:O731"/>
    <mergeCell ref="P731:R731"/>
    <mergeCell ref="B732:B733"/>
    <mergeCell ref="S760:S762"/>
    <mergeCell ref="C762:D762"/>
    <mergeCell ref="B779:B780"/>
    <mergeCell ref="C779:C780"/>
    <mergeCell ref="B775:B776"/>
    <mergeCell ref="C775:C776"/>
    <mergeCell ref="B771:B772"/>
    <mergeCell ref="C771:C772"/>
    <mergeCell ref="B773:B774"/>
    <mergeCell ref="C773:C774"/>
    <mergeCell ref="N775:Q776"/>
    <mergeCell ref="N777:Q778"/>
    <mergeCell ref="N779:Q780"/>
    <mergeCell ref="B760:B761"/>
    <mergeCell ref="N760:Q761"/>
    <mergeCell ref="B763:B764"/>
    <mergeCell ref="C763:C764"/>
    <mergeCell ref="B765:B766"/>
    <mergeCell ref="C765:C766"/>
    <mergeCell ref="B767:B768"/>
    <mergeCell ref="C767:C768"/>
    <mergeCell ref="B769:B770"/>
    <mergeCell ref="C769:C770"/>
    <mergeCell ref="B777:B778"/>
    <mergeCell ref="C777:C778"/>
    <mergeCell ref="N755:S755"/>
    <mergeCell ref="B756:F756"/>
    <mergeCell ref="C711:C712"/>
    <mergeCell ref="B713:B714"/>
    <mergeCell ref="C713:C714"/>
    <mergeCell ref="B715:B716"/>
    <mergeCell ref="C715:C716"/>
    <mergeCell ref="B759:C759"/>
    <mergeCell ref="D759:E759"/>
    <mergeCell ref="H759:L759"/>
    <mergeCell ref="M759:O759"/>
    <mergeCell ref="P759:R759"/>
    <mergeCell ref="C760:D761"/>
    <mergeCell ref="E760:M760"/>
    <mergeCell ref="R760:R762"/>
    <mergeCell ref="B727:F727"/>
    <mergeCell ref="G727:M727"/>
    <mergeCell ref="N727:S727"/>
    <mergeCell ref="B728:F728"/>
    <mergeCell ref="G728:M728"/>
    <mergeCell ref="N728:S728"/>
    <mergeCell ref="B729:S729"/>
    <mergeCell ref="B730:D730"/>
    <mergeCell ref="E730:O730"/>
    <mergeCell ref="P730:Q730"/>
    <mergeCell ref="B741:B742"/>
    <mergeCell ref="C741:C742"/>
    <mergeCell ref="B743:B744"/>
    <mergeCell ref="C743:C744"/>
    <mergeCell ref="B749:B750"/>
    <mergeCell ref="C749:C750"/>
    <mergeCell ref="N749:Q750"/>
    <mergeCell ref="R730:S730"/>
    <mergeCell ref="B731:C731"/>
    <mergeCell ref="B704:B705"/>
    <mergeCell ref="B697:S697"/>
    <mergeCell ref="N691:Q692"/>
    <mergeCell ref="B693:B694"/>
    <mergeCell ref="C693:C694"/>
    <mergeCell ref="N693:Q694"/>
    <mergeCell ref="B695:B696"/>
    <mergeCell ref="C695:C696"/>
    <mergeCell ref="N695:Q696"/>
    <mergeCell ref="C704:D705"/>
    <mergeCell ref="E704:M704"/>
    <mergeCell ref="N704:Q705"/>
    <mergeCell ref="R704:R706"/>
    <mergeCell ref="S704:S706"/>
    <mergeCell ref="C706:D706"/>
    <mergeCell ref="B707:B708"/>
    <mergeCell ref="C707:C708"/>
    <mergeCell ref="B645:S645"/>
    <mergeCell ref="B646:D646"/>
    <mergeCell ref="E646:O646"/>
    <mergeCell ref="P646:Q646"/>
    <mergeCell ref="R646:S646"/>
    <mergeCell ref="B647:C647"/>
    <mergeCell ref="D647:E647"/>
    <mergeCell ref="H647:L647"/>
    <mergeCell ref="M647:O647"/>
    <mergeCell ref="B673:S673"/>
    <mergeCell ref="B674:D674"/>
    <mergeCell ref="E674:O674"/>
    <mergeCell ref="P674:Q674"/>
    <mergeCell ref="R674:S674"/>
    <mergeCell ref="B687:B688"/>
    <mergeCell ref="C687:C688"/>
    <mergeCell ref="B689:B690"/>
    <mergeCell ref="C689:C690"/>
    <mergeCell ref="B681:B682"/>
    <mergeCell ref="C681:C682"/>
    <mergeCell ref="B683:B684"/>
    <mergeCell ref="C683:C684"/>
    <mergeCell ref="B685:B686"/>
    <mergeCell ref="C685:C686"/>
    <mergeCell ref="B679:B680"/>
    <mergeCell ref="C679:C680"/>
    <mergeCell ref="B675:C675"/>
    <mergeCell ref="D675:E675"/>
    <mergeCell ref="H675:L675"/>
    <mergeCell ref="M675:O675"/>
    <mergeCell ref="P675:R675"/>
    <mergeCell ref="B676:B677"/>
    <mergeCell ref="B619:C619"/>
    <mergeCell ref="D619:E619"/>
    <mergeCell ref="H619:L619"/>
    <mergeCell ref="M619:O619"/>
    <mergeCell ref="P619:R619"/>
    <mergeCell ref="B620:B621"/>
    <mergeCell ref="C620:D621"/>
    <mergeCell ref="E620:M620"/>
    <mergeCell ref="N620:Q621"/>
    <mergeCell ref="R620:R622"/>
    <mergeCell ref="B617:S617"/>
    <mergeCell ref="B618:D618"/>
    <mergeCell ref="E618:O618"/>
    <mergeCell ref="P618:Q618"/>
    <mergeCell ref="R618:S618"/>
    <mergeCell ref="S620:S622"/>
    <mergeCell ref="C622:D622"/>
    <mergeCell ref="B583:B584"/>
    <mergeCell ref="C583:C584"/>
    <mergeCell ref="B579:B580"/>
    <mergeCell ref="N579:Q580"/>
    <mergeCell ref="C579:C580"/>
    <mergeCell ref="B581:B582"/>
    <mergeCell ref="C581:C582"/>
    <mergeCell ref="N581:Q582"/>
    <mergeCell ref="N583:Q584"/>
    <mergeCell ref="B585:S585"/>
    <mergeCell ref="B587:F587"/>
    <mergeCell ref="G587:M587"/>
    <mergeCell ref="N587:S587"/>
    <mergeCell ref="B588:F588"/>
    <mergeCell ref="B597:B598"/>
    <mergeCell ref="C597:C598"/>
    <mergeCell ref="G588:M588"/>
    <mergeCell ref="N588:S588"/>
    <mergeCell ref="B589:S589"/>
    <mergeCell ref="B590:D590"/>
    <mergeCell ref="E590:O590"/>
    <mergeCell ref="P590:Q590"/>
    <mergeCell ref="R590:S590"/>
    <mergeCell ref="B591:C591"/>
    <mergeCell ref="D591:E591"/>
    <mergeCell ref="H591:L591"/>
    <mergeCell ref="M591:O591"/>
    <mergeCell ref="P591:R591"/>
    <mergeCell ref="B592:B593"/>
    <mergeCell ref="C592:D593"/>
    <mergeCell ref="E592:M592"/>
    <mergeCell ref="N592:Q593"/>
    <mergeCell ref="B571:B572"/>
    <mergeCell ref="C571:C572"/>
    <mergeCell ref="B573:B574"/>
    <mergeCell ref="C573:C574"/>
    <mergeCell ref="B575:B576"/>
    <mergeCell ref="C575:C576"/>
    <mergeCell ref="B577:B578"/>
    <mergeCell ref="C577:C578"/>
    <mergeCell ref="C564:D565"/>
    <mergeCell ref="E564:M564"/>
    <mergeCell ref="N564:Q565"/>
    <mergeCell ref="R564:R566"/>
    <mergeCell ref="S564:S566"/>
    <mergeCell ref="C566:D566"/>
    <mergeCell ref="B567:B568"/>
    <mergeCell ref="C567:C568"/>
    <mergeCell ref="B569:B570"/>
    <mergeCell ref="C569:C570"/>
    <mergeCell ref="B564:B565"/>
    <mergeCell ref="B511:B512"/>
    <mergeCell ref="B495:B496"/>
    <mergeCell ref="B543:B544"/>
    <mergeCell ref="C543:C544"/>
    <mergeCell ref="B545:B546"/>
    <mergeCell ref="C545:C546"/>
    <mergeCell ref="B547:B548"/>
    <mergeCell ref="C547:C548"/>
    <mergeCell ref="B539:B540"/>
    <mergeCell ref="C539:C540"/>
    <mergeCell ref="B541:B542"/>
    <mergeCell ref="C541:C542"/>
    <mergeCell ref="B531:F531"/>
    <mergeCell ref="G531:M531"/>
    <mergeCell ref="N531:S531"/>
    <mergeCell ref="B532:F532"/>
    <mergeCell ref="G532:M532"/>
    <mergeCell ref="N532:S532"/>
    <mergeCell ref="B533:S533"/>
    <mergeCell ref="B534:D534"/>
    <mergeCell ref="E534:O534"/>
    <mergeCell ref="P534:Q534"/>
    <mergeCell ref="B536:B537"/>
    <mergeCell ref="C536:D537"/>
    <mergeCell ref="E536:M536"/>
    <mergeCell ref="N536:Q537"/>
    <mergeCell ref="R536:R538"/>
    <mergeCell ref="S536:S538"/>
    <mergeCell ref="C538:D538"/>
    <mergeCell ref="B517:B518"/>
    <mergeCell ref="C517:C518"/>
    <mergeCell ref="B519:B520"/>
    <mergeCell ref="B485:B486"/>
    <mergeCell ref="C485:C486"/>
    <mergeCell ref="N495:Q496"/>
    <mergeCell ref="N497:Q498"/>
    <mergeCell ref="B505:S505"/>
    <mergeCell ref="B508:B509"/>
    <mergeCell ref="N499:Q500"/>
    <mergeCell ref="B506:D506"/>
    <mergeCell ref="E506:O506"/>
    <mergeCell ref="P506:Q506"/>
    <mergeCell ref="R506:S506"/>
    <mergeCell ref="B507:C507"/>
    <mergeCell ref="D507:E507"/>
    <mergeCell ref="H507:L507"/>
    <mergeCell ref="M507:O507"/>
    <mergeCell ref="P507:R507"/>
    <mergeCell ref="B523:B524"/>
    <mergeCell ref="C523:C524"/>
    <mergeCell ref="N523:Q524"/>
    <mergeCell ref="B501:S501"/>
    <mergeCell ref="B503:F503"/>
    <mergeCell ref="G503:M503"/>
    <mergeCell ref="N503:S503"/>
    <mergeCell ref="B504:F504"/>
    <mergeCell ref="G504:M504"/>
    <mergeCell ref="N504:S504"/>
    <mergeCell ref="C508:D509"/>
    <mergeCell ref="E508:M508"/>
    <mergeCell ref="N508:Q509"/>
    <mergeCell ref="R508:R510"/>
    <mergeCell ref="S508:S510"/>
    <mergeCell ref="C510:D510"/>
    <mergeCell ref="B463:B464"/>
    <mergeCell ref="C463:C464"/>
    <mergeCell ref="B465:B466"/>
    <mergeCell ref="B477:S477"/>
    <mergeCell ref="B478:D478"/>
    <mergeCell ref="E478:O478"/>
    <mergeCell ref="P478:Q478"/>
    <mergeCell ref="R478:S478"/>
    <mergeCell ref="B452:B453"/>
    <mergeCell ref="C452:D453"/>
    <mergeCell ref="E452:M452"/>
    <mergeCell ref="N452:Q453"/>
    <mergeCell ref="R452:R454"/>
    <mergeCell ref="S452:S454"/>
    <mergeCell ref="C454:D454"/>
    <mergeCell ref="C465:C466"/>
    <mergeCell ref="B467:B468"/>
    <mergeCell ref="C467:C468"/>
    <mergeCell ref="N467:Q468"/>
    <mergeCell ref="B469:B470"/>
    <mergeCell ref="C469:C470"/>
    <mergeCell ref="N469:Q470"/>
    <mergeCell ref="B471:B472"/>
    <mergeCell ref="C471:C472"/>
    <mergeCell ref="N471:Q472"/>
    <mergeCell ref="B473:S473"/>
    <mergeCell ref="B475:F475"/>
    <mergeCell ref="G475:M475"/>
    <mergeCell ref="N475:S475"/>
    <mergeCell ref="B476:F476"/>
    <mergeCell ref="G476:M476"/>
    <mergeCell ref="N476:S476"/>
    <mergeCell ref="S424:S426"/>
    <mergeCell ref="C426:D426"/>
    <mergeCell ref="B427:B428"/>
    <mergeCell ref="C427:C428"/>
    <mergeCell ref="B429:B430"/>
    <mergeCell ref="B445:S445"/>
    <mergeCell ref="B447:F447"/>
    <mergeCell ref="G447:M447"/>
    <mergeCell ref="N447:S447"/>
    <mergeCell ref="B455:B456"/>
    <mergeCell ref="C455:C456"/>
    <mergeCell ref="B457:B458"/>
    <mergeCell ref="C457:C458"/>
    <mergeCell ref="B459:B460"/>
    <mergeCell ref="C459:C460"/>
    <mergeCell ref="B461:B462"/>
    <mergeCell ref="C461:C462"/>
    <mergeCell ref="B448:F448"/>
    <mergeCell ref="G448:M448"/>
    <mergeCell ref="N448:S448"/>
    <mergeCell ref="B449:S449"/>
    <mergeCell ref="B450:D450"/>
    <mergeCell ref="E450:O450"/>
    <mergeCell ref="P450:Q450"/>
    <mergeCell ref="R450:S450"/>
    <mergeCell ref="B451:C451"/>
    <mergeCell ref="D451:E451"/>
    <mergeCell ref="H451:L451"/>
    <mergeCell ref="M451:O451"/>
    <mergeCell ref="P451:R451"/>
    <mergeCell ref="B423:C423"/>
    <mergeCell ref="B424:B425"/>
    <mergeCell ref="N424:Q425"/>
    <mergeCell ref="B441:B442"/>
    <mergeCell ref="C441:C442"/>
    <mergeCell ref="B443:B444"/>
    <mergeCell ref="C443:C444"/>
    <mergeCell ref="B439:B440"/>
    <mergeCell ref="C439:C440"/>
    <mergeCell ref="B435:B436"/>
    <mergeCell ref="C435:C436"/>
    <mergeCell ref="B437:B438"/>
    <mergeCell ref="C437:C438"/>
    <mergeCell ref="N439:Q440"/>
    <mergeCell ref="N441:Q442"/>
    <mergeCell ref="N443:Q444"/>
    <mergeCell ref="D423:E423"/>
    <mergeCell ref="H423:L423"/>
    <mergeCell ref="M423:O423"/>
    <mergeCell ref="P423:R423"/>
    <mergeCell ref="C424:D425"/>
    <mergeCell ref="E424:M424"/>
    <mergeCell ref="R424:R426"/>
    <mergeCell ref="C429:C430"/>
    <mergeCell ref="B431:B432"/>
    <mergeCell ref="C431:C432"/>
    <mergeCell ref="B433:B434"/>
    <mergeCell ref="C433:C434"/>
    <mergeCell ref="N396:Q397"/>
    <mergeCell ref="R396:R398"/>
    <mergeCell ref="B405:B406"/>
    <mergeCell ref="C405:C406"/>
    <mergeCell ref="B407:B408"/>
    <mergeCell ref="C407:C408"/>
    <mergeCell ref="B420:F420"/>
    <mergeCell ref="G420:M420"/>
    <mergeCell ref="N420:S420"/>
    <mergeCell ref="B421:S421"/>
    <mergeCell ref="B417:S417"/>
    <mergeCell ref="B419:F419"/>
    <mergeCell ref="G419:M419"/>
    <mergeCell ref="N419:S419"/>
    <mergeCell ref="B422:D422"/>
    <mergeCell ref="E422:O422"/>
    <mergeCell ref="P422:Q422"/>
    <mergeCell ref="R422:S422"/>
    <mergeCell ref="B343:B344"/>
    <mergeCell ref="C343:C344"/>
    <mergeCell ref="B368:B369"/>
    <mergeCell ref="B361:S361"/>
    <mergeCell ref="N355:Q356"/>
    <mergeCell ref="B357:B358"/>
    <mergeCell ref="C357:C358"/>
    <mergeCell ref="N357:Q358"/>
    <mergeCell ref="B359:B360"/>
    <mergeCell ref="C359:C360"/>
    <mergeCell ref="N359:Q360"/>
    <mergeCell ref="B363:F363"/>
    <mergeCell ref="G363:M363"/>
    <mergeCell ref="N363:S363"/>
    <mergeCell ref="B364:F364"/>
    <mergeCell ref="G364:M364"/>
    <mergeCell ref="N364:S364"/>
    <mergeCell ref="B365:S365"/>
    <mergeCell ref="B366:D366"/>
    <mergeCell ref="E366:O366"/>
    <mergeCell ref="P366:Q366"/>
    <mergeCell ref="R366:S366"/>
    <mergeCell ref="B367:C367"/>
    <mergeCell ref="D367:E367"/>
    <mergeCell ref="H367:L367"/>
    <mergeCell ref="M367:O367"/>
    <mergeCell ref="P367:R367"/>
    <mergeCell ref="C368:D369"/>
    <mergeCell ref="E368:M368"/>
    <mergeCell ref="N368:Q369"/>
    <mergeCell ref="R368:R370"/>
    <mergeCell ref="S368:S370"/>
    <mergeCell ref="B312:B313"/>
    <mergeCell ref="C312:D313"/>
    <mergeCell ref="E312:M312"/>
    <mergeCell ref="N312:Q313"/>
    <mergeCell ref="B329:B330"/>
    <mergeCell ref="C329:C330"/>
    <mergeCell ref="N329:Q330"/>
    <mergeCell ref="B331:B332"/>
    <mergeCell ref="C331:C332"/>
    <mergeCell ref="N331:Q332"/>
    <mergeCell ref="B333:S333"/>
    <mergeCell ref="B335:F335"/>
    <mergeCell ref="G335:M335"/>
    <mergeCell ref="N335:S335"/>
    <mergeCell ref="R312:R314"/>
    <mergeCell ref="S312:S314"/>
    <mergeCell ref="C314:D314"/>
    <mergeCell ref="B315:B316"/>
    <mergeCell ref="C315:C316"/>
    <mergeCell ref="B317:B318"/>
    <mergeCell ref="C317:C318"/>
    <mergeCell ref="B319:B320"/>
    <mergeCell ref="C319:C320"/>
    <mergeCell ref="B321:B322"/>
    <mergeCell ref="C321:C322"/>
    <mergeCell ref="B323:B324"/>
    <mergeCell ref="C323:C324"/>
    <mergeCell ref="B325:B326"/>
    <mergeCell ref="C325:C326"/>
    <mergeCell ref="B327:B328"/>
    <mergeCell ref="C327:C328"/>
    <mergeCell ref="N327:Q328"/>
    <mergeCell ref="B284:B285"/>
    <mergeCell ref="C284:D285"/>
    <mergeCell ref="E284:M284"/>
    <mergeCell ref="N284:Q285"/>
    <mergeCell ref="R284:R286"/>
    <mergeCell ref="S284:S286"/>
    <mergeCell ref="C286:D286"/>
    <mergeCell ref="B287:B288"/>
    <mergeCell ref="C287:C288"/>
    <mergeCell ref="B283:C283"/>
    <mergeCell ref="D283:E283"/>
    <mergeCell ref="H283:L283"/>
    <mergeCell ref="M283:O283"/>
    <mergeCell ref="P283:R283"/>
    <mergeCell ref="B311:C311"/>
    <mergeCell ref="D311:E311"/>
    <mergeCell ref="H311:L311"/>
    <mergeCell ref="M311:O311"/>
    <mergeCell ref="P311:R311"/>
    <mergeCell ref="C289:C290"/>
    <mergeCell ref="C291:C292"/>
    <mergeCell ref="B293:B294"/>
    <mergeCell ref="C293:C294"/>
    <mergeCell ref="N299:Q300"/>
    <mergeCell ref="N301:Q302"/>
    <mergeCell ref="N303:Q304"/>
    <mergeCell ref="B305:S305"/>
    <mergeCell ref="B307:F307"/>
    <mergeCell ref="G307:M307"/>
    <mergeCell ref="N307:S307"/>
    <mergeCell ref="B308:F308"/>
    <mergeCell ref="G308:M308"/>
    <mergeCell ref="N247:Q248"/>
    <mergeCell ref="B249:S249"/>
    <mergeCell ref="B259:B260"/>
    <mergeCell ref="C259:C260"/>
    <mergeCell ref="N243:Q244"/>
    <mergeCell ref="B251:F251"/>
    <mergeCell ref="G251:M251"/>
    <mergeCell ref="N251:S251"/>
    <mergeCell ref="B252:F252"/>
    <mergeCell ref="G252:M252"/>
    <mergeCell ref="N252:S252"/>
    <mergeCell ref="B253:S253"/>
    <mergeCell ref="B254:D254"/>
    <mergeCell ref="E254:O254"/>
    <mergeCell ref="P254:Q254"/>
    <mergeCell ref="B261:B262"/>
    <mergeCell ref="C261:C262"/>
    <mergeCell ref="R254:S254"/>
    <mergeCell ref="B255:C255"/>
    <mergeCell ref="D255:E255"/>
    <mergeCell ref="H255:L255"/>
    <mergeCell ref="M255:O255"/>
    <mergeCell ref="P255:R255"/>
    <mergeCell ref="B256:B257"/>
    <mergeCell ref="C256:D257"/>
    <mergeCell ref="E256:M256"/>
    <mergeCell ref="N256:Q257"/>
    <mergeCell ref="R256:R258"/>
    <mergeCell ref="S256:S258"/>
    <mergeCell ref="C258:D258"/>
    <mergeCell ref="S200:S202"/>
    <mergeCell ref="C202:D202"/>
    <mergeCell ref="B205:B206"/>
    <mergeCell ref="C205:C206"/>
    <mergeCell ref="N215:Q216"/>
    <mergeCell ref="N217:Q218"/>
    <mergeCell ref="B221:S221"/>
    <mergeCell ref="B223:F223"/>
    <mergeCell ref="G223:M223"/>
    <mergeCell ref="N223:S223"/>
    <mergeCell ref="B224:F224"/>
    <mergeCell ref="G224:M224"/>
    <mergeCell ref="N224:S224"/>
    <mergeCell ref="B225:S225"/>
    <mergeCell ref="B226:D226"/>
    <mergeCell ref="E226:O226"/>
    <mergeCell ref="B247:B248"/>
    <mergeCell ref="C247:C248"/>
    <mergeCell ref="B241:B242"/>
    <mergeCell ref="C241:C242"/>
    <mergeCell ref="B243:B244"/>
    <mergeCell ref="C243:C244"/>
    <mergeCell ref="B245:B246"/>
    <mergeCell ref="C245:C246"/>
    <mergeCell ref="B237:B238"/>
    <mergeCell ref="C237:C238"/>
    <mergeCell ref="B239:B240"/>
    <mergeCell ref="C239:C240"/>
    <mergeCell ref="B231:B232"/>
    <mergeCell ref="C231:C232"/>
    <mergeCell ref="B233:B234"/>
    <mergeCell ref="C233:C234"/>
    <mergeCell ref="B199:C199"/>
    <mergeCell ref="D199:E199"/>
    <mergeCell ref="H199:L199"/>
    <mergeCell ref="M199:O199"/>
    <mergeCell ref="P199:R199"/>
    <mergeCell ref="B200:B201"/>
    <mergeCell ref="C200:D201"/>
    <mergeCell ref="E200:M200"/>
    <mergeCell ref="N200:Q201"/>
    <mergeCell ref="R200:R202"/>
    <mergeCell ref="B217:B218"/>
    <mergeCell ref="C217:C218"/>
    <mergeCell ref="B219:B220"/>
    <mergeCell ref="C219:C220"/>
    <mergeCell ref="N219:Q220"/>
    <mergeCell ref="B211:B212"/>
    <mergeCell ref="C211:C212"/>
    <mergeCell ref="B213:B214"/>
    <mergeCell ref="C213:C214"/>
    <mergeCell ref="B215:B216"/>
    <mergeCell ref="C215:C216"/>
    <mergeCell ref="B207:B208"/>
    <mergeCell ref="C207:C208"/>
    <mergeCell ref="B209:B210"/>
    <mergeCell ref="C209:C210"/>
    <mergeCell ref="B203:B204"/>
    <mergeCell ref="C203:C204"/>
    <mergeCell ref="B169:S169"/>
    <mergeCell ref="B170:D170"/>
    <mergeCell ref="E170:O170"/>
    <mergeCell ref="P170:Q170"/>
    <mergeCell ref="R170:S170"/>
    <mergeCell ref="B187:B188"/>
    <mergeCell ref="C187:C188"/>
    <mergeCell ref="B189:B190"/>
    <mergeCell ref="C189:C190"/>
    <mergeCell ref="N189:Q190"/>
    <mergeCell ref="B181:B182"/>
    <mergeCell ref="C181:C182"/>
    <mergeCell ref="B183:B184"/>
    <mergeCell ref="C183:C184"/>
    <mergeCell ref="B185:B186"/>
    <mergeCell ref="C185:C186"/>
    <mergeCell ref="B177:B178"/>
    <mergeCell ref="C177:C178"/>
    <mergeCell ref="B179:B180"/>
    <mergeCell ref="C179:C180"/>
    <mergeCell ref="B171:C171"/>
    <mergeCell ref="D171:E171"/>
    <mergeCell ref="H171:L171"/>
    <mergeCell ref="M171:O171"/>
    <mergeCell ref="P171:R171"/>
    <mergeCell ref="B172:B173"/>
    <mergeCell ref="C172:D173"/>
    <mergeCell ref="E172:M172"/>
    <mergeCell ref="N172:Q173"/>
    <mergeCell ref="R172:R174"/>
    <mergeCell ref="S172:S174"/>
    <mergeCell ref="C174:D174"/>
    <mergeCell ref="B137:S137"/>
    <mergeCell ref="B139:F139"/>
    <mergeCell ref="G139:M139"/>
    <mergeCell ref="N139:S139"/>
    <mergeCell ref="B140:F140"/>
    <mergeCell ref="G140:M140"/>
    <mergeCell ref="N140:S140"/>
    <mergeCell ref="B157:B158"/>
    <mergeCell ref="C157:C158"/>
    <mergeCell ref="B159:B160"/>
    <mergeCell ref="C159:C160"/>
    <mergeCell ref="N159:Q160"/>
    <mergeCell ref="B151:B152"/>
    <mergeCell ref="C151:C152"/>
    <mergeCell ref="B153:B154"/>
    <mergeCell ref="C153:C154"/>
    <mergeCell ref="B155:B156"/>
    <mergeCell ref="C155:C156"/>
    <mergeCell ref="B147:B148"/>
    <mergeCell ref="C147:C148"/>
    <mergeCell ref="B149:B150"/>
    <mergeCell ref="C149:C150"/>
    <mergeCell ref="B141:S141"/>
    <mergeCell ref="B142:D142"/>
    <mergeCell ref="E142:O142"/>
    <mergeCell ref="P142:Q142"/>
    <mergeCell ref="R142:S142"/>
    <mergeCell ref="B143:C143"/>
    <mergeCell ref="D143:E143"/>
    <mergeCell ref="H143:L143"/>
    <mergeCell ref="M143:O143"/>
    <mergeCell ref="P143:R143"/>
    <mergeCell ref="B105:B106"/>
    <mergeCell ref="C105:C106"/>
    <mergeCell ref="B107:B108"/>
    <mergeCell ref="C107:C108"/>
    <mergeCell ref="B101:B102"/>
    <mergeCell ref="C101:C102"/>
    <mergeCell ref="B103:B104"/>
    <mergeCell ref="C103:C104"/>
    <mergeCell ref="N103:Q104"/>
    <mergeCell ref="N105:Q106"/>
    <mergeCell ref="N107:Q108"/>
    <mergeCell ref="B109:S109"/>
    <mergeCell ref="B127:B128"/>
    <mergeCell ref="C127:C128"/>
    <mergeCell ref="B129:B130"/>
    <mergeCell ref="C129:C130"/>
    <mergeCell ref="B121:B122"/>
    <mergeCell ref="C121:C122"/>
    <mergeCell ref="B123:B124"/>
    <mergeCell ref="C123:C124"/>
    <mergeCell ref="B125:B126"/>
    <mergeCell ref="C125:C126"/>
    <mergeCell ref="B119:B120"/>
    <mergeCell ref="C119:C120"/>
    <mergeCell ref="B111:F111"/>
    <mergeCell ref="G111:M111"/>
    <mergeCell ref="N111:S111"/>
    <mergeCell ref="B112:F112"/>
    <mergeCell ref="G112:M112"/>
    <mergeCell ref="N112:S112"/>
    <mergeCell ref="B113:S113"/>
    <mergeCell ref="B114:D114"/>
    <mergeCell ref="B79:B80"/>
    <mergeCell ref="C79:C80"/>
    <mergeCell ref="B71:B72"/>
    <mergeCell ref="C71:C72"/>
    <mergeCell ref="B73:B74"/>
    <mergeCell ref="C73:C74"/>
    <mergeCell ref="B97:B98"/>
    <mergeCell ref="C97:C98"/>
    <mergeCell ref="B99:B100"/>
    <mergeCell ref="C99:C100"/>
    <mergeCell ref="B91:B92"/>
    <mergeCell ref="C91:C92"/>
    <mergeCell ref="B93:B94"/>
    <mergeCell ref="C93:C94"/>
    <mergeCell ref="B95:B96"/>
    <mergeCell ref="C95:C96"/>
    <mergeCell ref="B85:S85"/>
    <mergeCell ref="N79:Q80"/>
    <mergeCell ref="B87:C87"/>
    <mergeCell ref="D87:E87"/>
    <mergeCell ref="H87:L87"/>
    <mergeCell ref="M87:O87"/>
    <mergeCell ref="P87:R87"/>
    <mergeCell ref="B88:B89"/>
    <mergeCell ref="C88:D89"/>
    <mergeCell ref="E88:M88"/>
    <mergeCell ref="N88:Q89"/>
    <mergeCell ref="R88:R90"/>
    <mergeCell ref="S88:S90"/>
    <mergeCell ref="C90:D90"/>
    <mergeCell ref="B51:B52"/>
    <mergeCell ref="C51:C52"/>
    <mergeCell ref="N51:Q52"/>
    <mergeCell ref="B53:S53"/>
    <mergeCell ref="B55:F55"/>
    <mergeCell ref="G55:M55"/>
    <mergeCell ref="N55:S55"/>
    <mergeCell ref="B56:F56"/>
    <mergeCell ref="G56:M56"/>
    <mergeCell ref="N56:S56"/>
    <mergeCell ref="B57:S57"/>
    <mergeCell ref="B58:D58"/>
    <mergeCell ref="E58:O58"/>
    <mergeCell ref="P58:Q58"/>
    <mergeCell ref="R58:S58"/>
    <mergeCell ref="B59:C59"/>
    <mergeCell ref="D59:E59"/>
    <mergeCell ref="H59:L59"/>
    <mergeCell ref="M59:O59"/>
    <mergeCell ref="P59:R59"/>
    <mergeCell ref="B45:B46"/>
    <mergeCell ref="C45:C46"/>
    <mergeCell ref="B47:B48"/>
    <mergeCell ref="C47:C48"/>
    <mergeCell ref="B49:B50"/>
    <mergeCell ref="C49:C50"/>
    <mergeCell ref="B39:B40"/>
    <mergeCell ref="C39:C40"/>
    <mergeCell ref="B41:B42"/>
    <mergeCell ref="C41:C42"/>
    <mergeCell ref="B43:B44"/>
    <mergeCell ref="C43:C44"/>
    <mergeCell ref="B37:B38"/>
    <mergeCell ref="C37:C38"/>
    <mergeCell ref="B35:B36"/>
    <mergeCell ref="C35:C36"/>
    <mergeCell ref="N47:Q48"/>
    <mergeCell ref="N49:Q50"/>
    <mergeCell ref="B1:S1"/>
    <mergeCell ref="B2:D2"/>
    <mergeCell ref="E2:O2"/>
    <mergeCell ref="P2:Q2"/>
    <mergeCell ref="R2:S2"/>
    <mergeCell ref="S4:S6"/>
    <mergeCell ref="C6:D6"/>
    <mergeCell ref="B3:C3"/>
    <mergeCell ref="D3:E3"/>
    <mergeCell ref="H3:L3"/>
    <mergeCell ref="M3:O3"/>
    <mergeCell ref="P3:R3"/>
    <mergeCell ref="B4:B5"/>
    <mergeCell ref="C4:D5"/>
    <mergeCell ref="E4:M4"/>
    <mergeCell ref="N4:Q5"/>
    <mergeCell ref="R4:R6"/>
    <mergeCell ref="B28:F28"/>
    <mergeCell ref="G28:M28"/>
    <mergeCell ref="N28:S28"/>
    <mergeCell ref="B25:S25"/>
    <mergeCell ref="B27:F27"/>
    <mergeCell ref="G27:M27"/>
    <mergeCell ref="N27:S27"/>
    <mergeCell ref="C7:C8"/>
    <mergeCell ref="B9:B10"/>
    <mergeCell ref="C9:C10"/>
    <mergeCell ref="B19:B20"/>
    <mergeCell ref="C19:C20"/>
    <mergeCell ref="N19:Q20"/>
    <mergeCell ref="B15:B16"/>
    <mergeCell ref="C15:C16"/>
    <mergeCell ref="B17:B18"/>
    <mergeCell ref="C17:C18"/>
    <mergeCell ref="B23:B24"/>
    <mergeCell ref="C23:C24"/>
    <mergeCell ref="N23:Q24"/>
    <mergeCell ref="B21:B22"/>
    <mergeCell ref="C21:C22"/>
    <mergeCell ref="N21:Q22"/>
    <mergeCell ref="B11:B12"/>
    <mergeCell ref="C11:C12"/>
    <mergeCell ref="B13:B14"/>
    <mergeCell ref="C13:C14"/>
    <mergeCell ref="B7:B8"/>
    <mergeCell ref="B29:S29"/>
    <mergeCell ref="B30:D30"/>
    <mergeCell ref="E30:O30"/>
    <mergeCell ref="P30:Q30"/>
    <mergeCell ref="R30:S30"/>
    <mergeCell ref="B31:C31"/>
    <mergeCell ref="D31:E31"/>
    <mergeCell ref="H31:L31"/>
    <mergeCell ref="M31:O31"/>
    <mergeCell ref="P31:R31"/>
    <mergeCell ref="B32:B33"/>
    <mergeCell ref="C32:D33"/>
    <mergeCell ref="E32:M32"/>
    <mergeCell ref="N32:Q33"/>
    <mergeCell ref="R32:R34"/>
    <mergeCell ref="S32:S34"/>
    <mergeCell ref="C34:D34"/>
    <mergeCell ref="E60:M60"/>
    <mergeCell ref="N60:Q61"/>
    <mergeCell ref="R60:R62"/>
    <mergeCell ref="S60:S62"/>
    <mergeCell ref="C62:D62"/>
    <mergeCell ref="N75:Q76"/>
    <mergeCell ref="N77:Q78"/>
    <mergeCell ref="B81:S81"/>
    <mergeCell ref="B83:F83"/>
    <mergeCell ref="G83:M83"/>
    <mergeCell ref="N83:S83"/>
    <mergeCell ref="B84:F84"/>
    <mergeCell ref="G84:M84"/>
    <mergeCell ref="N84:S84"/>
    <mergeCell ref="B86:D86"/>
    <mergeCell ref="E86:O86"/>
    <mergeCell ref="P86:Q86"/>
    <mergeCell ref="R86:S86"/>
    <mergeCell ref="B67:B68"/>
    <mergeCell ref="C67:C68"/>
    <mergeCell ref="B69:B70"/>
    <mergeCell ref="C69:C70"/>
    <mergeCell ref="B63:B64"/>
    <mergeCell ref="C63:C64"/>
    <mergeCell ref="B65:B66"/>
    <mergeCell ref="C65:C66"/>
    <mergeCell ref="B60:B61"/>
    <mergeCell ref="C60:D61"/>
    <mergeCell ref="B75:B76"/>
    <mergeCell ref="C75:C76"/>
    <mergeCell ref="B77:B78"/>
    <mergeCell ref="C77:C78"/>
    <mergeCell ref="P114:Q114"/>
    <mergeCell ref="R114:S114"/>
    <mergeCell ref="B115:C115"/>
    <mergeCell ref="D115:E115"/>
    <mergeCell ref="H115:L115"/>
    <mergeCell ref="M115:O115"/>
    <mergeCell ref="P115:R115"/>
    <mergeCell ref="B116:B117"/>
    <mergeCell ref="C116:D117"/>
    <mergeCell ref="E116:M116"/>
    <mergeCell ref="N116:Q117"/>
    <mergeCell ref="R116:R118"/>
    <mergeCell ref="S116:S118"/>
    <mergeCell ref="C118:D118"/>
    <mergeCell ref="N131:Q132"/>
    <mergeCell ref="N133:Q134"/>
    <mergeCell ref="N135:Q136"/>
    <mergeCell ref="E114:O114"/>
    <mergeCell ref="B135:B136"/>
    <mergeCell ref="C135:C136"/>
    <mergeCell ref="B131:B132"/>
    <mergeCell ref="C131:C132"/>
    <mergeCell ref="B133:B134"/>
    <mergeCell ref="C133:C134"/>
    <mergeCell ref="B144:B145"/>
    <mergeCell ref="C144:D145"/>
    <mergeCell ref="E144:M144"/>
    <mergeCell ref="N144:Q145"/>
    <mergeCell ref="R144:R146"/>
    <mergeCell ref="S144:S146"/>
    <mergeCell ref="C146:D146"/>
    <mergeCell ref="N161:Q162"/>
    <mergeCell ref="N163:Q164"/>
    <mergeCell ref="B165:S165"/>
    <mergeCell ref="B167:F167"/>
    <mergeCell ref="G167:M167"/>
    <mergeCell ref="N167:S167"/>
    <mergeCell ref="B168:F168"/>
    <mergeCell ref="G168:M168"/>
    <mergeCell ref="N168:S168"/>
    <mergeCell ref="B161:B162"/>
    <mergeCell ref="C161:C162"/>
    <mergeCell ref="B163:B164"/>
    <mergeCell ref="C163:C164"/>
    <mergeCell ref="B175:B176"/>
    <mergeCell ref="C175:C176"/>
    <mergeCell ref="N187:Q188"/>
    <mergeCell ref="N191:Q192"/>
    <mergeCell ref="B193:S193"/>
    <mergeCell ref="B195:F195"/>
    <mergeCell ref="G195:M195"/>
    <mergeCell ref="N195:S195"/>
    <mergeCell ref="B196:F196"/>
    <mergeCell ref="G196:M196"/>
    <mergeCell ref="N196:S196"/>
    <mergeCell ref="B197:S197"/>
    <mergeCell ref="B198:D198"/>
    <mergeCell ref="E198:O198"/>
    <mergeCell ref="P198:Q198"/>
    <mergeCell ref="R198:S198"/>
    <mergeCell ref="B191:B192"/>
    <mergeCell ref="C191:C192"/>
    <mergeCell ref="P226:Q226"/>
    <mergeCell ref="R226:S226"/>
    <mergeCell ref="B227:C227"/>
    <mergeCell ref="D227:E227"/>
    <mergeCell ref="H227:L227"/>
    <mergeCell ref="M227:O227"/>
    <mergeCell ref="P227:R227"/>
    <mergeCell ref="B228:B229"/>
    <mergeCell ref="C228:D229"/>
    <mergeCell ref="E228:M228"/>
    <mergeCell ref="N228:Q229"/>
    <mergeCell ref="R228:R230"/>
    <mergeCell ref="S228:S230"/>
    <mergeCell ref="C230:D230"/>
    <mergeCell ref="B235:B236"/>
    <mergeCell ref="C235:C236"/>
    <mergeCell ref="N245:Q246"/>
    <mergeCell ref="B265:B266"/>
    <mergeCell ref="C265:C266"/>
    <mergeCell ref="B267:B268"/>
    <mergeCell ref="C267:C268"/>
    <mergeCell ref="B263:B264"/>
    <mergeCell ref="C263:C264"/>
    <mergeCell ref="C275:C276"/>
    <mergeCell ref="N275:Q276"/>
    <mergeCell ref="B277:S277"/>
    <mergeCell ref="B279:F279"/>
    <mergeCell ref="G279:M279"/>
    <mergeCell ref="N279:S279"/>
    <mergeCell ref="B280:F280"/>
    <mergeCell ref="G280:M280"/>
    <mergeCell ref="N280:S280"/>
    <mergeCell ref="B281:S281"/>
    <mergeCell ref="B282:D282"/>
    <mergeCell ref="E282:O282"/>
    <mergeCell ref="P282:Q282"/>
    <mergeCell ref="R282:S282"/>
    <mergeCell ref="B269:B270"/>
    <mergeCell ref="C269:C270"/>
    <mergeCell ref="B271:B272"/>
    <mergeCell ref="C271:C272"/>
    <mergeCell ref="N271:Q272"/>
    <mergeCell ref="B273:B274"/>
    <mergeCell ref="C273:C274"/>
    <mergeCell ref="N273:Q274"/>
    <mergeCell ref="B275:B276"/>
    <mergeCell ref="N308:S308"/>
    <mergeCell ref="B309:S309"/>
    <mergeCell ref="B310:D310"/>
    <mergeCell ref="E310:O310"/>
    <mergeCell ref="P310:Q310"/>
    <mergeCell ref="R310:S310"/>
    <mergeCell ref="B289:B290"/>
    <mergeCell ref="B303:B304"/>
    <mergeCell ref="C303:C304"/>
    <mergeCell ref="B297:B298"/>
    <mergeCell ref="C297:C298"/>
    <mergeCell ref="B299:B300"/>
    <mergeCell ref="C299:C300"/>
    <mergeCell ref="B301:B302"/>
    <mergeCell ref="C301:C302"/>
    <mergeCell ref="B295:B296"/>
    <mergeCell ref="C295:C296"/>
    <mergeCell ref="B291:B292"/>
    <mergeCell ref="B336:F336"/>
    <mergeCell ref="G336:M336"/>
    <mergeCell ref="N336:S336"/>
    <mergeCell ref="B337:S337"/>
    <mergeCell ref="B338:D338"/>
    <mergeCell ref="E338:O338"/>
    <mergeCell ref="P338:Q338"/>
    <mergeCell ref="R338:S338"/>
    <mergeCell ref="B339:C339"/>
    <mergeCell ref="D339:E339"/>
    <mergeCell ref="H339:L339"/>
    <mergeCell ref="M339:O339"/>
    <mergeCell ref="P339:R339"/>
    <mergeCell ref="B340:B341"/>
    <mergeCell ref="C340:D341"/>
    <mergeCell ref="E340:M340"/>
    <mergeCell ref="N340:Q341"/>
    <mergeCell ref="R340:R342"/>
    <mergeCell ref="S340:S342"/>
    <mergeCell ref="C342:D342"/>
    <mergeCell ref="C370:D370"/>
    <mergeCell ref="B351:B352"/>
    <mergeCell ref="C351:C352"/>
    <mergeCell ref="B353:B354"/>
    <mergeCell ref="C353:C354"/>
    <mergeCell ref="B355:B356"/>
    <mergeCell ref="C355:C356"/>
    <mergeCell ref="B345:B346"/>
    <mergeCell ref="C345:C346"/>
    <mergeCell ref="B347:B348"/>
    <mergeCell ref="C347:C348"/>
    <mergeCell ref="B349:B350"/>
    <mergeCell ref="C349:C350"/>
    <mergeCell ref="B371:B372"/>
    <mergeCell ref="C371:C372"/>
    <mergeCell ref="B373:B374"/>
    <mergeCell ref="C373:C374"/>
    <mergeCell ref="N383:Q384"/>
    <mergeCell ref="B385:B386"/>
    <mergeCell ref="C385:C386"/>
    <mergeCell ref="N385:Q386"/>
    <mergeCell ref="C387:C388"/>
    <mergeCell ref="B389:S389"/>
    <mergeCell ref="B391:F391"/>
    <mergeCell ref="G391:M391"/>
    <mergeCell ref="N391:S391"/>
    <mergeCell ref="B392:F392"/>
    <mergeCell ref="G392:M392"/>
    <mergeCell ref="N392:S392"/>
    <mergeCell ref="B393:S393"/>
    <mergeCell ref="B375:B376"/>
    <mergeCell ref="C375:C376"/>
    <mergeCell ref="B377:B378"/>
    <mergeCell ref="C377:C378"/>
    <mergeCell ref="B379:B380"/>
    <mergeCell ref="C379:C380"/>
    <mergeCell ref="B381:B382"/>
    <mergeCell ref="C381:C382"/>
    <mergeCell ref="B383:B384"/>
    <mergeCell ref="C383:C384"/>
    <mergeCell ref="B387:B388"/>
    <mergeCell ref="E394:O394"/>
    <mergeCell ref="P394:Q394"/>
    <mergeCell ref="R394:S394"/>
    <mergeCell ref="N387:Q388"/>
    <mergeCell ref="S396:S398"/>
    <mergeCell ref="C398:D398"/>
    <mergeCell ref="B409:B410"/>
    <mergeCell ref="C409:C410"/>
    <mergeCell ref="B411:B412"/>
    <mergeCell ref="C411:C412"/>
    <mergeCell ref="N411:Q412"/>
    <mergeCell ref="B413:B414"/>
    <mergeCell ref="C413:C414"/>
    <mergeCell ref="N413:Q414"/>
    <mergeCell ref="B415:B416"/>
    <mergeCell ref="C415:C416"/>
    <mergeCell ref="N415:Q416"/>
    <mergeCell ref="B399:B400"/>
    <mergeCell ref="C399:C400"/>
    <mergeCell ref="B401:B402"/>
    <mergeCell ref="C401:C402"/>
    <mergeCell ref="B403:B404"/>
    <mergeCell ref="C403:C404"/>
    <mergeCell ref="B395:C395"/>
    <mergeCell ref="B394:D394"/>
    <mergeCell ref="D395:E395"/>
    <mergeCell ref="H395:L395"/>
    <mergeCell ref="M395:O395"/>
    <mergeCell ref="P395:R395"/>
    <mergeCell ref="B396:B397"/>
    <mergeCell ref="C396:D397"/>
    <mergeCell ref="E396:M396"/>
    <mergeCell ref="B480:B481"/>
    <mergeCell ref="C480:D481"/>
    <mergeCell ref="E480:M480"/>
    <mergeCell ref="N480:Q481"/>
    <mergeCell ref="R480:R482"/>
    <mergeCell ref="S480:S482"/>
    <mergeCell ref="C482:D482"/>
    <mergeCell ref="B479:C479"/>
    <mergeCell ref="D479:E479"/>
    <mergeCell ref="H479:L479"/>
    <mergeCell ref="M479:O479"/>
    <mergeCell ref="P479:R479"/>
    <mergeCell ref="C511:C512"/>
    <mergeCell ref="B513:B514"/>
    <mergeCell ref="C513:C514"/>
    <mergeCell ref="B515:B516"/>
    <mergeCell ref="C515:C516"/>
    <mergeCell ref="C495:C496"/>
    <mergeCell ref="B497:B498"/>
    <mergeCell ref="C497:C498"/>
    <mergeCell ref="B499:B500"/>
    <mergeCell ref="C499:C500"/>
    <mergeCell ref="B489:B490"/>
    <mergeCell ref="C489:C490"/>
    <mergeCell ref="B491:B492"/>
    <mergeCell ref="C491:C492"/>
    <mergeCell ref="B493:B494"/>
    <mergeCell ref="C493:C494"/>
    <mergeCell ref="B487:B488"/>
    <mergeCell ref="C487:C488"/>
    <mergeCell ref="B483:B484"/>
    <mergeCell ref="C483:C484"/>
    <mergeCell ref="C519:C520"/>
    <mergeCell ref="B521:B522"/>
    <mergeCell ref="C521:C522"/>
    <mergeCell ref="R534:S534"/>
    <mergeCell ref="B535:C535"/>
    <mergeCell ref="D535:E535"/>
    <mergeCell ref="H535:L535"/>
    <mergeCell ref="M535:O535"/>
    <mergeCell ref="P535:R535"/>
    <mergeCell ref="B525:B526"/>
    <mergeCell ref="C525:C526"/>
    <mergeCell ref="N525:Q526"/>
    <mergeCell ref="B527:B528"/>
    <mergeCell ref="C527:C528"/>
    <mergeCell ref="N527:Q528"/>
    <mergeCell ref="B529:S529"/>
    <mergeCell ref="B553:B554"/>
    <mergeCell ref="C553:C554"/>
    <mergeCell ref="N553:Q554"/>
    <mergeCell ref="B555:B556"/>
    <mergeCell ref="C555:C556"/>
    <mergeCell ref="N555:Q556"/>
    <mergeCell ref="B549:B550"/>
    <mergeCell ref="C549:C550"/>
    <mergeCell ref="B551:B552"/>
    <mergeCell ref="C551:C552"/>
    <mergeCell ref="N551:Q552"/>
    <mergeCell ref="E562:O562"/>
    <mergeCell ref="P562:Q562"/>
    <mergeCell ref="R562:S562"/>
    <mergeCell ref="B563:C563"/>
    <mergeCell ref="D563:E563"/>
    <mergeCell ref="H563:L563"/>
    <mergeCell ref="M563:O563"/>
    <mergeCell ref="P563:R563"/>
    <mergeCell ref="B557:S557"/>
    <mergeCell ref="B559:F559"/>
    <mergeCell ref="G559:M559"/>
    <mergeCell ref="N559:S559"/>
    <mergeCell ref="B560:F560"/>
    <mergeCell ref="G560:M560"/>
    <mergeCell ref="N560:S560"/>
    <mergeCell ref="B561:S561"/>
    <mergeCell ref="B562:D562"/>
    <mergeCell ref="R592:R594"/>
    <mergeCell ref="S592:S594"/>
    <mergeCell ref="C594:D594"/>
    <mergeCell ref="B609:B610"/>
    <mergeCell ref="C609:C610"/>
    <mergeCell ref="N609:Q610"/>
    <mergeCell ref="B611:B612"/>
    <mergeCell ref="C611:C612"/>
    <mergeCell ref="N611:Q612"/>
    <mergeCell ref="B613:S613"/>
    <mergeCell ref="B615:F615"/>
    <mergeCell ref="G615:M615"/>
    <mergeCell ref="N615:S615"/>
    <mergeCell ref="B616:F616"/>
    <mergeCell ref="G616:M616"/>
    <mergeCell ref="N616:S616"/>
    <mergeCell ref="B595:B596"/>
    <mergeCell ref="C595:C596"/>
    <mergeCell ref="B599:B600"/>
    <mergeCell ref="C599:C600"/>
    <mergeCell ref="B601:B602"/>
    <mergeCell ref="C601:C602"/>
    <mergeCell ref="B603:B604"/>
    <mergeCell ref="C603:C604"/>
    <mergeCell ref="B605:B606"/>
    <mergeCell ref="C605:C606"/>
    <mergeCell ref="B607:B608"/>
    <mergeCell ref="C607:C608"/>
    <mergeCell ref="N607:Q608"/>
    <mergeCell ref="B623:B624"/>
    <mergeCell ref="C623:C624"/>
    <mergeCell ref="B625:B626"/>
    <mergeCell ref="C625:C626"/>
    <mergeCell ref="C627:C628"/>
    <mergeCell ref="B629:B630"/>
    <mergeCell ref="C629:C630"/>
    <mergeCell ref="N635:Q636"/>
    <mergeCell ref="N637:Q638"/>
    <mergeCell ref="N639:Q640"/>
    <mergeCell ref="B641:S641"/>
    <mergeCell ref="B643:F643"/>
    <mergeCell ref="G643:M643"/>
    <mergeCell ref="N643:S643"/>
    <mergeCell ref="B644:F644"/>
    <mergeCell ref="G644:M644"/>
    <mergeCell ref="N644:S644"/>
    <mergeCell ref="B639:B640"/>
    <mergeCell ref="C639:C640"/>
    <mergeCell ref="B633:B634"/>
    <mergeCell ref="C633:C634"/>
    <mergeCell ref="B635:B636"/>
    <mergeCell ref="C635:C636"/>
    <mergeCell ref="B637:B638"/>
    <mergeCell ref="C637:C638"/>
    <mergeCell ref="B631:B632"/>
    <mergeCell ref="C631:C632"/>
    <mergeCell ref="B627:B628"/>
    <mergeCell ref="P647:R647"/>
    <mergeCell ref="B648:B649"/>
    <mergeCell ref="C648:D649"/>
    <mergeCell ref="E648:M648"/>
    <mergeCell ref="N648:Q649"/>
    <mergeCell ref="R648:R650"/>
    <mergeCell ref="S648:S650"/>
    <mergeCell ref="C650:D650"/>
    <mergeCell ref="B651:B652"/>
    <mergeCell ref="C651:C652"/>
    <mergeCell ref="B653:B654"/>
    <mergeCell ref="C653:C654"/>
    <mergeCell ref="B655:B656"/>
    <mergeCell ref="C655:C656"/>
    <mergeCell ref="B657:B658"/>
    <mergeCell ref="C657:C658"/>
    <mergeCell ref="B659:B660"/>
    <mergeCell ref="C659:C660"/>
    <mergeCell ref="B661:B662"/>
    <mergeCell ref="C661:C662"/>
    <mergeCell ref="B663:B664"/>
    <mergeCell ref="C663:C664"/>
    <mergeCell ref="N663:Q664"/>
    <mergeCell ref="B665:B666"/>
    <mergeCell ref="C665:C666"/>
    <mergeCell ref="N665:Q666"/>
    <mergeCell ref="B667:B668"/>
    <mergeCell ref="C667:C668"/>
    <mergeCell ref="N667:Q668"/>
    <mergeCell ref="B669:S669"/>
    <mergeCell ref="B671:F671"/>
    <mergeCell ref="G671:M671"/>
    <mergeCell ref="N671:S671"/>
    <mergeCell ref="B672:F672"/>
    <mergeCell ref="G672:M672"/>
    <mergeCell ref="N672:S672"/>
    <mergeCell ref="S676:S678"/>
    <mergeCell ref="C678:D678"/>
    <mergeCell ref="B699:F699"/>
    <mergeCell ref="G699:M699"/>
    <mergeCell ref="N699:S699"/>
    <mergeCell ref="B700:F700"/>
    <mergeCell ref="G700:M700"/>
    <mergeCell ref="N700:S700"/>
    <mergeCell ref="B701:S701"/>
    <mergeCell ref="B702:D702"/>
    <mergeCell ref="E702:O702"/>
    <mergeCell ref="P702:Q702"/>
    <mergeCell ref="R702:S702"/>
    <mergeCell ref="B703:C703"/>
    <mergeCell ref="D703:E703"/>
    <mergeCell ref="H703:L703"/>
    <mergeCell ref="M703:O703"/>
    <mergeCell ref="P703:R703"/>
    <mergeCell ref="B691:B692"/>
    <mergeCell ref="C691:C692"/>
    <mergeCell ref="C676:D677"/>
    <mergeCell ref="E676:M676"/>
    <mergeCell ref="N676:Q677"/>
    <mergeCell ref="R676:R678"/>
    <mergeCell ref="B717:B718"/>
    <mergeCell ref="C717:C718"/>
    <mergeCell ref="B719:B720"/>
    <mergeCell ref="C719:C720"/>
    <mergeCell ref="N719:Q720"/>
    <mergeCell ref="B721:B722"/>
    <mergeCell ref="C721:C722"/>
    <mergeCell ref="N721:Q722"/>
    <mergeCell ref="C723:C724"/>
    <mergeCell ref="B725:S725"/>
    <mergeCell ref="B709:B710"/>
    <mergeCell ref="B723:B724"/>
    <mergeCell ref="N723:Q724"/>
    <mergeCell ref="B747:B748"/>
    <mergeCell ref="C747:C748"/>
    <mergeCell ref="N747:Q748"/>
    <mergeCell ref="B735:B736"/>
    <mergeCell ref="C735:C736"/>
    <mergeCell ref="B737:B738"/>
    <mergeCell ref="C737:C738"/>
    <mergeCell ref="B739:B740"/>
    <mergeCell ref="C739:C740"/>
    <mergeCell ref="C732:D733"/>
    <mergeCell ref="E732:M732"/>
    <mergeCell ref="N732:Q733"/>
    <mergeCell ref="R732:R734"/>
    <mergeCell ref="S732:S734"/>
    <mergeCell ref="C734:D734"/>
    <mergeCell ref="B745:B746"/>
    <mergeCell ref="C745:C746"/>
    <mergeCell ref="C709:C710"/>
    <mergeCell ref="B711:B712"/>
    <mergeCell ref="G756:M756"/>
    <mergeCell ref="N756:S756"/>
    <mergeCell ref="B757:S757"/>
    <mergeCell ref="B758:D758"/>
    <mergeCell ref="E758:O758"/>
    <mergeCell ref="P758:Q758"/>
    <mergeCell ref="R758:S758"/>
    <mergeCell ref="B751:B752"/>
    <mergeCell ref="C751:C752"/>
    <mergeCell ref="N751:Q752"/>
    <mergeCell ref="B753:S753"/>
    <mergeCell ref="B755:F755"/>
    <mergeCell ref="G755:M755"/>
    <mergeCell ref="E788:M788"/>
    <mergeCell ref="N788:Q789"/>
    <mergeCell ref="R788:R790"/>
    <mergeCell ref="S788:S790"/>
    <mergeCell ref="C790:D790"/>
    <mergeCell ref="B781:S781"/>
    <mergeCell ref="B783:F783"/>
    <mergeCell ref="G783:M783"/>
    <mergeCell ref="N783:S783"/>
    <mergeCell ref="B784:F784"/>
    <mergeCell ref="G784:M784"/>
    <mergeCell ref="N784:S784"/>
    <mergeCell ref="B785:S785"/>
    <mergeCell ref="B786:D786"/>
    <mergeCell ref="E786:O786"/>
    <mergeCell ref="P786:Q786"/>
    <mergeCell ref="R786:S786"/>
    <mergeCell ref="B787:C787"/>
    <mergeCell ref="D787:E787"/>
    <mergeCell ref="G811:M811"/>
    <mergeCell ref="N811:S811"/>
    <mergeCell ref="B791:B792"/>
    <mergeCell ref="C791:C792"/>
    <mergeCell ref="B795:B796"/>
    <mergeCell ref="C795:C796"/>
    <mergeCell ref="B797:B798"/>
    <mergeCell ref="C797:C798"/>
    <mergeCell ref="B799:B800"/>
    <mergeCell ref="C799:C800"/>
    <mergeCell ref="B801:B802"/>
    <mergeCell ref="B816:B817"/>
    <mergeCell ref="C816:D817"/>
    <mergeCell ref="E816:M816"/>
    <mergeCell ref="N816:Q817"/>
    <mergeCell ref="R816:R818"/>
    <mergeCell ref="S816:S818"/>
    <mergeCell ref="C818:D818"/>
    <mergeCell ref="B831:B832"/>
    <mergeCell ref="C831:C832"/>
    <mergeCell ref="B833:B834"/>
    <mergeCell ref="C833:C834"/>
    <mergeCell ref="B835:B836"/>
    <mergeCell ref="C835:C836"/>
    <mergeCell ref="B825:B826"/>
    <mergeCell ref="C825:C826"/>
    <mergeCell ref="B827:B828"/>
    <mergeCell ref="C827:C828"/>
    <mergeCell ref="B829:B830"/>
    <mergeCell ref="C829:C830"/>
    <mergeCell ref="B823:B824"/>
    <mergeCell ref="N889:Q890"/>
    <mergeCell ref="B859:B860"/>
    <mergeCell ref="C859:C860"/>
    <mergeCell ref="N859:Q860"/>
    <mergeCell ref="B879:B880"/>
    <mergeCell ref="C879:C880"/>
    <mergeCell ref="B881:B882"/>
    <mergeCell ref="C881:C882"/>
    <mergeCell ref="B883:B884"/>
    <mergeCell ref="C883:C884"/>
    <mergeCell ref="B875:B876"/>
    <mergeCell ref="C875:C876"/>
    <mergeCell ref="B877:B878"/>
    <mergeCell ref="C877:C878"/>
    <mergeCell ref="B885:B886"/>
    <mergeCell ref="C885:C886"/>
    <mergeCell ref="B887:B888"/>
    <mergeCell ref="C887:C888"/>
    <mergeCell ref="N887:Q888"/>
    <mergeCell ref="B867:F867"/>
    <mergeCell ref="G867:M867"/>
    <mergeCell ref="N867:S867"/>
    <mergeCell ref="B868:F868"/>
    <mergeCell ref="G868:M868"/>
    <mergeCell ref="N868:S868"/>
    <mergeCell ref="B869:S869"/>
    <mergeCell ref="B870:D870"/>
    <mergeCell ref="E870:O870"/>
    <mergeCell ref="P870:Q870"/>
    <mergeCell ref="E898:O898"/>
    <mergeCell ref="P898:Q898"/>
    <mergeCell ref="R898:S898"/>
    <mergeCell ref="B899:C899"/>
    <mergeCell ref="D899:E899"/>
    <mergeCell ref="H899:L899"/>
    <mergeCell ref="M899:O899"/>
    <mergeCell ref="P899:R899"/>
    <mergeCell ref="B893:S893"/>
    <mergeCell ref="B895:F895"/>
    <mergeCell ref="G895:M895"/>
    <mergeCell ref="N895:S895"/>
    <mergeCell ref="B896:F896"/>
    <mergeCell ref="G896:M896"/>
    <mergeCell ref="N896:S896"/>
    <mergeCell ref="R870:S870"/>
    <mergeCell ref="B871:C871"/>
    <mergeCell ref="D871:E871"/>
    <mergeCell ref="H871:L871"/>
    <mergeCell ref="M871:O871"/>
    <mergeCell ref="P871:R871"/>
    <mergeCell ref="B872:B873"/>
    <mergeCell ref="B945:B946"/>
    <mergeCell ref="C945:C946"/>
    <mergeCell ref="N945:Q946"/>
    <mergeCell ref="B947:B948"/>
    <mergeCell ref="C947:C948"/>
    <mergeCell ref="N947:Q948"/>
    <mergeCell ref="B949:S949"/>
    <mergeCell ref="B951:F951"/>
    <mergeCell ref="G951:M951"/>
    <mergeCell ref="N951:S951"/>
    <mergeCell ref="B913:B914"/>
    <mergeCell ref="C913:C914"/>
    <mergeCell ref="B931:B932"/>
    <mergeCell ref="C931:C932"/>
    <mergeCell ref="B919:B920"/>
    <mergeCell ref="C919:C920"/>
    <mergeCell ref="B915:B916"/>
    <mergeCell ref="C930:D930"/>
    <mergeCell ref="N915:Q916"/>
    <mergeCell ref="C915:C916"/>
    <mergeCell ref="B917:B918"/>
    <mergeCell ref="C917:C918"/>
    <mergeCell ref="N917:Q918"/>
    <mergeCell ref="N919:Q920"/>
    <mergeCell ref="B921:S921"/>
    <mergeCell ref="B923:F923"/>
    <mergeCell ref="G923:M923"/>
    <mergeCell ref="N923:S923"/>
    <mergeCell ref="B924:F924"/>
    <mergeCell ref="B933:B934"/>
    <mergeCell ref="C933:C934"/>
    <mergeCell ref="G924:M924"/>
    <mergeCell ref="B952:F952"/>
    <mergeCell ref="G952:M952"/>
    <mergeCell ref="N952:S952"/>
    <mergeCell ref="B935:B936"/>
    <mergeCell ref="C935:C936"/>
    <mergeCell ref="B937:B938"/>
    <mergeCell ref="C937:C938"/>
    <mergeCell ref="B939:B940"/>
    <mergeCell ref="C939:C940"/>
    <mergeCell ref="B941:B942"/>
    <mergeCell ref="C941:C942"/>
    <mergeCell ref="B943:B944"/>
    <mergeCell ref="C943:C944"/>
    <mergeCell ref="N943:Q944"/>
    <mergeCell ref="B959:B960"/>
    <mergeCell ref="C959:C960"/>
    <mergeCell ref="B961:B962"/>
    <mergeCell ref="C961:C962"/>
    <mergeCell ref="B955:C955"/>
    <mergeCell ref="D955:E955"/>
    <mergeCell ref="H955:L955"/>
    <mergeCell ref="M955:O955"/>
    <mergeCell ref="P955:R955"/>
    <mergeCell ref="B956:B957"/>
    <mergeCell ref="C956:D957"/>
    <mergeCell ref="E956:M956"/>
    <mergeCell ref="N956:Q957"/>
    <mergeCell ref="R956:R958"/>
    <mergeCell ref="B953:S953"/>
    <mergeCell ref="B954:D954"/>
    <mergeCell ref="E954:O954"/>
    <mergeCell ref="P954:Q954"/>
    <mergeCell ref="B969:B970"/>
    <mergeCell ref="C969:C970"/>
    <mergeCell ref="B971:B972"/>
    <mergeCell ref="C971:C972"/>
    <mergeCell ref="B973:B974"/>
    <mergeCell ref="C973:C974"/>
    <mergeCell ref="B967:B968"/>
    <mergeCell ref="C967:C968"/>
    <mergeCell ref="B963:B964"/>
    <mergeCell ref="P983:R983"/>
    <mergeCell ref="B984:B985"/>
    <mergeCell ref="C984:D985"/>
    <mergeCell ref="E984:M984"/>
    <mergeCell ref="N984:Q985"/>
    <mergeCell ref="R984:R986"/>
    <mergeCell ref="S984:S986"/>
    <mergeCell ref="C986:D986"/>
    <mergeCell ref="B987:B988"/>
    <mergeCell ref="C987:C988"/>
    <mergeCell ref="B989:B990"/>
    <mergeCell ref="C989:C990"/>
    <mergeCell ref="B991:B992"/>
    <mergeCell ref="C991:C992"/>
    <mergeCell ref="B993:B994"/>
    <mergeCell ref="C993:C994"/>
    <mergeCell ref="B995:B996"/>
    <mergeCell ref="C995:C996"/>
    <mergeCell ref="B997:B998"/>
    <mergeCell ref="C997:C998"/>
    <mergeCell ref="B999:B1000"/>
    <mergeCell ref="C999:C1000"/>
    <mergeCell ref="N999:Q1000"/>
    <mergeCell ref="B1001:B1002"/>
    <mergeCell ref="C1001:C1002"/>
    <mergeCell ref="N1001:Q1002"/>
    <mergeCell ref="B1003:B1004"/>
    <mergeCell ref="C1003:C1004"/>
    <mergeCell ref="N1003:Q1004"/>
    <mergeCell ref="B1005:S1005"/>
    <mergeCell ref="B1007:F1007"/>
    <mergeCell ref="G1007:M1007"/>
    <mergeCell ref="N1007:S1007"/>
    <mergeCell ref="B1008:F1008"/>
    <mergeCell ref="G1008:M1008"/>
    <mergeCell ref="N1008:S1008"/>
    <mergeCell ref="S1012:S1014"/>
    <mergeCell ref="C1014:D1014"/>
    <mergeCell ref="B1035:F1035"/>
    <mergeCell ref="G1035:M1035"/>
    <mergeCell ref="N1035:S1035"/>
    <mergeCell ref="B1036:F1036"/>
    <mergeCell ref="G1036:M1036"/>
    <mergeCell ref="N1036:S1036"/>
    <mergeCell ref="B1021:B1022"/>
    <mergeCell ref="C1021:C1022"/>
    <mergeCell ref="B1015:B1016"/>
    <mergeCell ref="C1015:C1016"/>
    <mergeCell ref="B1011:C1011"/>
    <mergeCell ref="D1011:E1011"/>
    <mergeCell ref="H1011:L1011"/>
    <mergeCell ref="M1011:O1011"/>
    <mergeCell ref="P1011:R1011"/>
    <mergeCell ref="B1012:B1013"/>
    <mergeCell ref="B1027:B1028"/>
    <mergeCell ref="C1027:C1028"/>
    <mergeCell ref="C1012:D1013"/>
    <mergeCell ref="E1012:M1012"/>
    <mergeCell ref="N1012:Q1013"/>
    <mergeCell ref="R1012:R1014"/>
    <mergeCell ref="B1023:B1024"/>
    <mergeCell ref="C1023:C1024"/>
    <mergeCell ref="B1025:B1026"/>
    <mergeCell ref="C1025:C1026"/>
    <mergeCell ref="B1017:B1018"/>
    <mergeCell ref="C1017:C1018"/>
    <mergeCell ref="B1019:B1020"/>
    <mergeCell ref="C1019:C1020"/>
    <mergeCell ref="B1053:B1054"/>
    <mergeCell ref="C1053:C1054"/>
    <mergeCell ref="B1055:B1056"/>
    <mergeCell ref="C1055:C1056"/>
    <mergeCell ref="N1055:Q1056"/>
    <mergeCell ref="B1057:B1058"/>
    <mergeCell ref="C1057:C1058"/>
    <mergeCell ref="N1057:Q1058"/>
    <mergeCell ref="B1040:B1041"/>
    <mergeCell ref="B1033:S1033"/>
    <mergeCell ref="N1027:Q1028"/>
    <mergeCell ref="B1029:B1030"/>
    <mergeCell ref="C1029:C1030"/>
    <mergeCell ref="N1029:Q1030"/>
    <mergeCell ref="B1031:B1032"/>
    <mergeCell ref="C1031:C1032"/>
    <mergeCell ref="N1031:Q1032"/>
    <mergeCell ref="C1040:D1041"/>
    <mergeCell ref="E1040:M1040"/>
    <mergeCell ref="N1040:Q1041"/>
    <mergeCell ref="R1040:R1042"/>
    <mergeCell ref="S1040:S1042"/>
    <mergeCell ref="C1059:C1060"/>
    <mergeCell ref="B1061:S1061"/>
    <mergeCell ref="B1045:B1046"/>
    <mergeCell ref="B1059:B1060"/>
    <mergeCell ref="N1059:Q1060"/>
    <mergeCell ref="B1083:B1084"/>
    <mergeCell ref="C1083:C1084"/>
    <mergeCell ref="N1083:Q1084"/>
    <mergeCell ref="B1071:B1072"/>
    <mergeCell ref="C1071:C1072"/>
    <mergeCell ref="B1073:B1074"/>
    <mergeCell ref="C1073:C1074"/>
    <mergeCell ref="B1075:B1076"/>
    <mergeCell ref="C1075:C1076"/>
    <mergeCell ref="C1068:D1069"/>
    <mergeCell ref="E1068:M1068"/>
    <mergeCell ref="N1068:Q1069"/>
    <mergeCell ref="R1068:R1070"/>
    <mergeCell ref="S1068:S1070"/>
    <mergeCell ref="C1070:D1070"/>
    <mergeCell ref="B1081:B1082"/>
    <mergeCell ref="C1081:C1082"/>
    <mergeCell ref="C1045:C1046"/>
    <mergeCell ref="B1047:B1048"/>
    <mergeCell ref="G1092:M1092"/>
    <mergeCell ref="N1092:S1092"/>
    <mergeCell ref="B1093:S1093"/>
    <mergeCell ref="B1094:D1094"/>
    <mergeCell ref="E1094:O1094"/>
    <mergeCell ref="P1094:Q1094"/>
    <mergeCell ref="R1094:S1094"/>
    <mergeCell ref="B1087:B1088"/>
    <mergeCell ref="C1087:C1088"/>
    <mergeCell ref="N1087:Q1088"/>
    <mergeCell ref="B1089:S1089"/>
    <mergeCell ref="B1091:F1091"/>
    <mergeCell ref="G1091:M1091"/>
    <mergeCell ref="E1124:M1124"/>
    <mergeCell ref="N1124:Q1125"/>
    <mergeCell ref="R1124:R1126"/>
    <mergeCell ref="S1124:S1126"/>
    <mergeCell ref="C1126:D1126"/>
    <mergeCell ref="B1117:S1117"/>
    <mergeCell ref="B1119:F1119"/>
    <mergeCell ref="G1119:M1119"/>
    <mergeCell ref="N1119:S1119"/>
    <mergeCell ref="B1120:F1120"/>
    <mergeCell ref="G1120:M1120"/>
    <mergeCell ref="N1120:S1120"/>
    <mergeCell ref="B1121:S1121"/>
    <mergeCell ref="B1122:D1122"/>
    <mergeCell ref="E1122:O1122"/>
    <mergeCell ref="P1122:Q1122"/>
    <mergeCell ref="R1122:S1122"/>
    <mergeCell ref="N1091:S1091"/>
    <mergeCell ref="B1092:F1092"/>
    <mergeCell ref="B1145:S1145"/>
    <mergeCell ref="B1147:F1147"/>
    <mergeCell ref="G1147:M1147"/>
    <mergeCell ref="N1147:S1147"/>
    <mergeCell ref="B1127:B1128"/>
    <mergeCell ref="C1127:C1128"/>
    <mergeCell ref="B1131:B1132"/>
    <mergeCell ref="C1131:C1132"/>
    <mergeCell ref="B1133:B1134"/>
    <mergeCell ref="C1133:C1134"/>
    <mergeCell ref="B1135:B1136"/>
    <mergeCell ref="C1135:C1136"/>
    <mergeCell ref="B1137:B1138"/>
    <mergeCell ref="B1152:B1153"/>
    <mergeCell ref="C1152:D1153"/>
    <mergeCell ref="E1152:M1152"/>
    <mergeCell ref="N1152:Q1153"/>
    <mergeCell ref="R1152:R1154"/>
    <mergeCell ref="S1152:S1154"/>
    <mergeCell ref="C1154:D1154"/>
    <mergeCell ref="B1167:B1168"/>
    <mergeCell ref="C1167:C1168"/>
    <mergeCell ref="B1169:B1170"/>
    <mergeCell ref="C1169:C1170"/>
    <mergeCell ref="B1171:B1172"/>
    <mergeCell ref="C1171:C1172"/>
    <mergeCell ref="B1161:B1162"/>
    <mergeCell ref="C1161:C1162"/>
    <mergeCell ref="B1163:B1164"/>
    <mergeCell ref="C1163:C1164"/>
    <mergeCell ref="B1165:B1166"/>
    <mergeCell ref="C1165:C1166"/>
    <mergeCell ref="B1159:B1160"/>
    <mergeCell ref="N1225:Q1226"/>
    <mergeCell ref="B1195:B1196"/>
    <mergeCell ref="C1195:C1196"/>
    <mergeCell ref="N1195:Q1196"/>
    <mergeCell ref="B1215:B1216"/>
    <mergeCell ref="C1215:C1216"/>
    <mergeCell ref="B1217:B1218"/>
    <mergeCell ref="C1217:C1218"/>
    <mergeCell ref="B1219:B1220"/>
    <mergeCell ref="C1219:C1220"/>
    <mergeCell ref="B1211:B1212"/>
    <mergeCell ref="C1211:C1212"/>
    <mergeCell ref="B1213:B1214"/>
    <mergeCell ref="C1213:C1214"/>
    <mergeCell ref="B1221:B1222"/>
    <mergeCell ref="C1221:C1222"/>
    <mergeCell ref="B1223:B1224"/>
    <mergeCell ref="C1223:C1224"/>
    <mergeCell ref="N1223:Q1224"/>
    <mergeCell ref="B1203:F1203"/>
    <mergeCell ref="G1203:M1203"/>
    <mergeCell ref="N1203:S1203"/>
    <mergeCell ref="B1204:F1204"/>
    <mergeCell ref="G1204:M1204"/>
    <mergeCell ref="N1204:S1204"/>
    <mergeCell ref="B1205:S1205"/>
    <mergeCell ref="B1206:D1206"/>
    <mergeCell ref="E1206:O1206"/>
    <mergeCell ref="P1206:Q1206"/>
    <mergeCell ref="E1234:O1234"/>
    <mergeCell ref="P1234:Q1234"/>
    <mergeCell ref="R1234:S1234"/>
    <mergeCell ref="B1235:C1235"/>
    <mergeCell ref="D1235:E1235"/>
    <mergeCell ref="H1235:L1235"/>
    <mergeCell ref="M1235:O1235"/>
    <mergeCell ref="P1235:R1235"/>
    <mergeCell ref="B1229:S1229"/>
    <mergeCell ref="B1231:F1231"/>
    <mergeCell ref="G1231:M1231"/>
    <mergeCell ref="N1231:S1231"/>
    <mergeCell ref="B1232:F1232"/>
    <mergeCell ref="G1232:M1232"/>
    <mergeCell ref="N1232:S1232"/>
    <mergeCell ref="R1206:S1206"/>
    <mergeCell ref="B1207:C1207"/>
    <mergeCell ref="D1207:E1207"/>
    <mergeCell ref="H1207:L1207"/>
    <mergeCell ref="M1207:O1207"/>
    <mergeCell ref="P1207:R1207"/>
    <mergeCell ref="B1208:B1209"/>
    <mergeCell ref="B1281:B1282"/>
    <mergeCell ref="C1281:C1282"/>
    <mergeCell ref="N1281:Q1282"/>
    <mergeCell ref="B1283:B1284"/>
    <mergeCell ref="C1283:C1284"/>
    <mergeCell ref="N1283:Q1284"/>
    <mergeCell ref="B1285:S1285"/>
    <mergeCell ref="B1287:F1287"/>
    <mergeCell ref="G1287:M1287"/>
    <mergeCell ref="N1287:S1287"/>
    <mergeCell ref="B1249:B1250"/>
    <mergeCell ref="C1249:C1250"/>
    <mergeCell ref="B1267:B1268"/>
    <mergeCell ref="C1267:C1268"/>
    <mergeCell ref="B1255:B1256"/>
    <mergeCell ref="C1255:C1256"/>
    <mergeCell ref="B1251:B1252"/>
    <mergeCell ref="C1266:D1266"/>
    <mergeCell ref="N1251:Q1252"/>
    <mergeCell ref="C1251:C1252"/>
    <mergeCell ref="B1253:B1254"/>
    <mergeCell ref="C1253:C1254"/>
    <mergeCell ref="N1253:Q1254"/>
    <mergeCell ref="N1255:Q1256"/>
    <mergeCell ref="B1257:S1257"/>
    <mergeCell ref="B1259:F1259"/>
    <mergeCell ref="G1259:M1259"/>
    <mergeCell ref="N1259:S1259"/>
    <mergeCell ref="B1260:F1260"/>
    <mergeCell ref="B1269:B1270"/>
    <mergeCell ref="C1269:C1270"/>
    <mergeCell ref="G1260:M1260"/>
    <mergeCell ref="B1288:F1288"/>
    <mergeCell ref="G1288:M1288"/>
    <mergeCell ref="N1288:S1288"/>
    <mergeCell ref="B1271:B1272"/>
    <mergeCell ref="C1271:C1272"/>
    <mergeCell ref="B1273:B1274"/>
    <mergeCell ref="C1273:C1274"/>
    <mergeCell ref="B1275:B1276"/>
    <mergeCell ref="C1275:C1276"/>
    <mergeCell ref="B1277:B1278"/>
    <mergeCell ref="C1277:C1278"/>
    <mergeCell ref="B1279:B1280"/>
    <mergeCell ref="C1279:C1280"/>
    <mergeCell ref="N1279:Q1280"/>
    <mergeCell ref="B1295:B1296"/>
    <mergeCell ref="C1295:C1296"/>
    <mergeCell ref="B1297:B1298"/>
    <mergeCell ref="C1297:C1298"/>
    <mergeCell ref="B1291:C1291"/>
    <mergeCell ref="D1291:E1291"/>
    <mergeCell ref="H1291:L1291"/>
    <mergeCell ref="M1291:O1291"/>
    <mergeCell ref="P1291:R1291"/>
    <mergeCell ref="B1292:B1293"/>
    <mergeCell ref="C1292:D1293"/>
    <mergeCell ref="E1292:M1292"/>
    <mergeCell ref="N1292:Q1293"/>
    <mergeCell ref="R1292:R1294"/>
    <mergeCell ref="B1289:S1289"/>
    <mergeCell ref="B1290:D1290"/>
    <mergeCell ref="E1290:O1290"/>
    <mergeCell ref="P1290:Q1290"/>
    <mergeCell ref="B1305:B1306"/>
    <mergeCell ref="C1305:C1306"/>
    <mergeCell ref="B1307:B1308"/>
    <mergeCell ref="C1307:C1308"/>
    <mergeCell ref="B1309:B1310"/>
    <mergeCell ref="C1309:C1310"/>
    <mergeCell ref="B1303:B1304"/>
    <mergeCell ref="C1303:C1304"/>
    <mergeCell ref="B1299:B1300"/>
    <mergeCell ref="P1319:R1319"/>
    <mergeCell ref="B1320:B1321"/>
    <mergeCell ref="C1320:D1321"/>
    <mergeCell ref="E1320:M1320"/>
    <mergeCell ref="N1320:Q1321"/>
    <mergeCell ref="R1320:R1322"/>
    <mergeCell ref="S1320:S1322"/>
    <mergeCell ref="C1322:D1322"/>
    <mergeCell ref="B1323:B1324"/>
    <mergeCell ref="C1323:C1324"/>
    <mergeCell ref="B1325:B1326"/>
    <mergeCell ref="C1325:C1326"/>
    <mergeCell ref="B1327:B1328"/>
    <mergeCell ref="C1327:C1328"/>
    <mergeCell ref="B1329:B1330"/>
    <mergeCell ref="C1329:C1330"/>
    <mergeCell ref="B1331:B1332"/>
    <mergeCell ref="C1331:C1332"/>
    <mergeCell ref="B1333:B1334"/>
    <mergeCell ref="C1333:C1334"/>
    <mergeCell ref="B1335:B1336"/>
    <mergeCell ref="C1335:C1336"/>
    <mergeCell ref="N1335:Q1336"/>
    <mergeCell ref="B1337:B1338"/>
    <mergeCell ref="C1337:C1338"/>
    <mergeCell ref="N1337:Q1338"/>
    <mergeCell ref="B1339:B1340"/>
    <mergeCell ref="C1339:C1340"/>
    <mergeCell ref="N1339:Q1340"/>
    <mergeCell ref="B1341:S1341"/>
    <mergeCell ref="B1343:F1343"/>
    <mergeCell ref="G1343:M1343"/>
    <mergeCell ref="N1343:S1343"/>
    <mergeCell ref="B1344:F1344"/>
    <mergeCell ref="G1344:M1344"/>
    <mergeCell ref="N1344:S1344"/>
    <mergeCell ref="S1348:S1350"/>
    <mergeCell ref="C1350:D1350"/>
    <mergeCell ref="B1371:F1371"/>
    <mergeCell ref="G1371:M1371"/>
    <mergeCell ref="N1371:S1371"/>
    <mergeCell ref="B1372:F1372"/>
    <mergeCell ref="G1372:M1372"/>
    <mergeCell ref="N1372:S1372"/>
    <mergeCell ref="B1357:B1358"/>
    <mergeCell ref="C1357:C1358"/>
    <mergeCell ref="B1351:B1352"/>
    <mergeCell ref="C1351:C1352"/>
    <mergeCell ref="B1347:C1347"/>
    <mergeCell ref="D1347:E1347"/>
    <mergeCell ref="H1347:L1347"/>
    <mergeCell ref="M1347:O1347"/>
    <mergeCell ref="P1347:R1347"/>
    <mergeCell ref="B1348:B1349"/>
    <mergeCell ref="B1363:B1364"/>
    <mergeCell ref="C1363:C1364"/>
    <mergeCell ref="C1348:D1349"/>
    <mergeCell ref="E1348:M1348"/>
    <mergeCell ref="N1348:Q1349"/>
    <mergeCell ref="R1348:R1350"/>
    <mergeCell ref="B1359:B1360"/>
    <mergeCell ref="C1359:C1360"/>
    <mergeCell ref="B1361:B1362"/>
    <mergeCell ref="C1361:C1362"/>
    <mergeCell ref="B1353:B1354"/>
    <mergeCell ref="C1353:C1354"/>
    <mergeCell ref="B1355:B1356"/>
    <mergeCell ref="C1355:C1356"/>
    <mergeCell ref="B1389:B1390"/>
    <mergeCell ref="C1389:C1390"/>
    <mergeCell ref="B1391:B1392"/>
    <mergeCell ref="C1391:C1392"/>
    <mergeCell ref="N1391:Q1392"/>
    <mergeCell ref="B1393:B1394"/>
    <mergeCell ref="C1393:C1394"/>
    <mergeCell ref="N1393:Q1394"/>
    <mergeCell ref="B1376:B1377"/>
    <mergeCell ref="B1369:S1369"/>
    <mergeCell ref="N1363:Q1364"/>
    <mergeCell ref="B1365:B1366"/>
    <mergeCell ref="C1365:C1366"/>
    <mergeCell ref="N1365:Q1366"/>
    <mergeCell ref="B1367:B1368"/>
    <mergeCell ref="C1367:C1368"/>
    <mergeCell ref="N1367:Q1368"/>
    <mergeCell ref="C1376:D1377"/>
    <mergeCell ref="E1376:M1376"/>
    <mergeCell ref="N1376:Q1377"/>
    <mergeCell ref="R1376:R1378"/>
    <mergeCell ref="S1376:S1378"/>
    <mergeCell ref="B1419:B1420"/>
    <mergeCell ref="C1419:C1420"/>
    <mergeCell ref="N1419:Q1420"/>
    <mergeCell ref="B1407:B1408"/>
    <mergeCell ref="C1407:C1408"/>
    <mergeCell ref="B1409:B1410"/>
    <mergeCell ref="C1409:C1410"/>
    <mergeCell ref="B1411:B1412"/>
    <mergeCell ref="C1411:C1412"/>
    <mergeCell ref="C1404:D1405"/>
    <mergeCell ref="E1404:M1404"/>
    <mergeCell ref="N1404:Q1405"/>
    <mergeCell ref="R1404:R1406"/>
    <mergeCell ref="S1404:S1406"/>
    <mergeCell ref="C1406:D1406"/>
    <mergeCell ref="B1417:B1418"/>
    <mergeCell ref="C1417:C1418"/>
    <mergeCell ref="B1404:B1405"/>
    <mergeCell ref="G1428:M1428"/>
    <mergeCell ref="N1428:S1428"/>
    <mergeCell ref="B1429:S1429"/>
    <mergeCell ref="B1430:D1430"/>
    <mergeCell ref="E1430:O1430"/>
    <mergeCell ref="P1430:Q1430"/>
    <mergeCell ref="R1430:S1430"/>
    <mergeCell ref="B1423:B1424"/>
    <mergeCell ref="C1423:C1424"/>
    <mergeCell ref="N1423:Q1424"/>
    <mergeCell ref="B1425:S1425"/>
    <mergeCell ref="B1427:F1427"/>
    <mergeCell ref="G1427:M1427"/>
    <mergeCell ref="E1460:M1460"/>
    <mergeCell ref="N1460:Q1461"/>
    <mergeCell ref="R1460:R1462"/>
    <mergeCell ref="S1460:S1462"/>
    <mergeCell ref="C1462:D1462"/>
    <mergeCell ref="B1453:S1453"/>
    <mergeCell ref="B1455:F1455"/>
    <mergeCell ref="G1455:M1455"/>
    <mergeCell ref="N1455:S1455"/>
    <mergeCell ref="B1456:F1456"/>
    <mergeCell ref="G1456:M1456"/>
    <mergeCell ref="N1456:S1456"/>
    <mergeCell ref="B1457:S1457"/>
    <mergeCell ref="B1458:D1458"/>
    <mergeCell ref="E1458:O1458"/>
    <mergeCell ref="P1458:Q1458"/>
    <mergeCell ref="R1458:S1458"/>
    <mergeCell ref="N1427:S1427"/>
    <mergeCell ref="B1428:F1428"/>
    <mergeCell ref="B1481:S1481"/>
    <mergeCell ref="B1483:F1483"/>
    <mergeCell ref="G1483:M1483"/>
    <mergeCell ref="N1483:S1483"/>
    <mergeCell ref="B1463:B1464"/>
    <mergeCell ref="C1463:C1464"/>
    <mergeCell ref="B1467:B1468"/>
    <mergeCell ref="C1467:C1468"/>
    <mergeCell ref="B1469:B1470"/>
    <mergeCell ref="C1469:C1470"/>
    <mergeCell ref="B1471:B1472"/>
    <mergeCell ref="C1471:C1472"/>
    <mergeCell ref="B1473:B1474"/>
    <mergeCell ref="B1488:B1489"/>
    <mergeCell ref="C1488:D1489"/>
    <mergeCell ref="E1488:M1488"/>
    <mergeCell ref="N1488:Q1489"/>
    <mergeCell ref="R1488:R1490"/>
    <mergeCell ref="S1488:S1490"/>
    <mergeCell ref="C1490:D1490"/>
    <mergeCell ref="M1487:O1487"/>
    <mergeCell ref="P1487:R1487"/>
    <mergeCell ref="B1484:F1484"/>
    <mergeCell ref="G1484:M1484"/>
    <mergeCell ref="N1484:S1484"/>
    <mergeCell ref="C1473:C1474"/>
    <mergeCell ref="B1475:B1476"/>
    <mergeCell ref="B1503:B1504"/>
    <mergeCell ref="C1503:C1504"/>
    <mergeCell ref="B1505:B1506"/>
    <mergeCell ref="C1505:C1506"/>
    <mergeCell ref="B1507:B1508"/>
    <mergeCell ref="C1507:C1508"/>
    <mergeCell ref="B1497:B1498"/>
    <mergeCell ref="C1497:C1498"/>
    <mergeCell ref="B1499:B1500"/>
    <mergeCell ref="C1499:C1500"/>
    <mergeCell ref="B1501:B1502"/>
    <mergeCell ref="C1501:C1502"/>
    <mergeCell ref="B1495:B1496"/>
    <mergeCell ref="N1561:Q1562"/>
    <mergeCell ref="B1531:B1532"/>
    <mergeCell ref="C1531:C1532"/>
    <mergeCell ref="N1531:Q1532"/>
    <mergeCell ref="B1551:B1552"/>
    <mergeCell ref="C1551:C1552"/>
    <mergeCell ref="B1553:B1554"/>
    <mergeCell ref="C1553:C1554"/>
    <mergeCell ref="B1555:B1556"/>
    <mergeCell ref="C1555:C1556"/>
    <mergeCell ref="B1547:B1548"/>
    <mergeCell ref="C1547:C1548"/>
    <mergeCell ref="B1549:B1550"/>
    <mergeCell ref="C1549:C1550"/>
    <mergeCell ref="B1557:B1558"/>
    <mergeCell ref="C1557:C1558"/>
    <mergeCell ref="B1559:B1560"/>
    <mergeCell ref="C1559:C1560"/>
    <mergeCell ref="N1559:Q1560"/>
    <mergeCell ref="E1542:O1542"/>
    <mergeCell ref="P1542:Q1542"/>
    <mergeCell ref="E1570:O1570"/>
    <mergeCell ref="P1570:Q1570"/>
    <mergeCell ref="R1570:S1570"/>
    <mergeCell ref="B1571:C1571"/>
    <mergeCell ref="D1571:E1571"/>
    <mergeCell ref="H1571:L1571"/>
    <mergeCell ref="M1571:O1571"/>
    <mergeCell ref="P1571:R1571"/>
    <mergeCell ref="B1565:S1565"/>
    <mergeCell ref="B1567:F1567"/>
    <mergeCell ref="G1567:M1567"/>
    <mergeCell ref="N1567:S1567"/>
    <mergeCell ref="B1568:F1568"/>
    <mergeCell ref="G1568:M1568"/>
    <mergeCell ref="N1568:S1568"/>
    <mergeCell ref="R1542:S1542"/>
    <mergeCell ref="B1543:C1543"/>
    <mergeCell ref="D1543:E1543"/>
    <mergeCell ref="H1543:L1543"/>
    <mergeCell ref="M1543:O1543"/>
    <mergeCell ref="P1543:R1543"/>
    <mergeCell ref="B1544:B1545"/>
    <mergeCell ref="B1569:S1569"/>
    <mergeCell ref="B1570:D1570"/>
    <mergeCell ref="C1544:D1545"/>
    <mergeCell ref="E1544:M1544"/>
    <mergeCell ref="N1544:Q1545"/>
    <mergeCell ref="R1544:R1546"/>
    <mergeCell ref="S1544:S1546"/>
    <mergeCell ref="C1546:D1546"/>
    <mergeCell ref="N1645:Q1646"/>
    <mergeCell ref="N1647:Q1648"/>
    <mergeCell ref="B1649:S1649"/>
    <mergeCell ref="B1651:F1651"/>
    <mergeCell ref="G1651:M1651"/>
    <mergeCell ref="N1651:S1651"/>
    <mergeCell ref="B1652:F1652"/>
    <mergeCell ref="G1652:M1652"/>
    <mergeCell ref="N1652:S1652"/>
    <mergeCell ref="B1647:B1648"/>
    <mergeCell ref="C1647:C1648"/>
    <mergeCell ref="B1641:B1642"/>
    <mergeCell ref="C1641:C1642"/>
    <mergeCell ref="B1643:B1644"/>
    <mergeCell ref="C1643:C1644"/>
    <mergeCell ref="B1645:B1646"/>
    <mergeCell ref="C1645:C1646"/>
    <mergeCell ref="N1643:Q1644"/>
    <mergeCell ref="B1585:B1586"/>
    <mergeCell ref="C1585:C1586"/>
    <mergeCell ref="R1628:R1630"/>
    <mergeCell ref="B1603:B1604"/>
    <mergeCell ref="C1603:C1604"/>
    <mergeCell ref="B1591:B1592"/>
    <mergeCell ref="W7:Y9"/>
    <mergeCell ref="B1669:B1670"/>
    <mergeCell ref="C1669:C1670"/>
    <mergeCell ref="B1671:B1672"/>
    <mergeCell ref="C1671:C1672"/>
    <mergeCell ref="N1671:Q1672"/>
    <mergeCell ref="B1673:B1674"/>
    <mergeCell ref="C1673:C1674"/>
    <mergeCell ref="N1673:Q1674"/>
    <mergeCell ref="B1675:B1676"/>
    <mergeCell ref="C1675:C1676"/>
    <mergeCell ref="N1675:Q1676"/>
    <mergeCell ref="B1625:S1625"/>
    <mergeCell ref="B1626:D1626"/>
    <mergeCell ref="E1626:O1626"/>
    <mergeCell ref="P1626:Q1626"/>
    <mergeCell ref="R1626:S1626"/>
    <mergeCell ref="C1663:C1664"/>
    <mergeCell ref="B1665:B1666"/>
    <mergeCell ref="C1665:C1666"/>
    <mergeCell ref="B1667:B1668"/>
    <mergeCell ref="C1667:C1668"/>
    <mergeCell ref="S1628:S1630"/>
    <mergeCell ref="C1630:D1630"/>
    <mergeCell ref="B1631:B1632"/>
    <mergeCell ref="C1631:C1632"/>
    <mergeCell ref="B1677:S1677"/>
    <mergeCell ref="B1679:F1679"/>
    <mergeCell ref="G1679:M1679"/>
    <mergeCell ref="N1679:S1679"/>
    <mergeCell ref="B1680:F1680"/>
    <mergeCell ref="G1680:M1680"/>
    <mergeCell ref="N1680:S1680"/>
    <mergeCell ref="P1655:R1655"/>
    <mergeCell ref="B1656:B1657"/>
    <mergeCell ref="C1656:D1657"/>
    <mergeCell ref="E1656:M1656"/>
    <mergeCell ref="N1656:Q1657"/>
    <mergeCell ref="R1656:R1658"/>
    <mergeCell ref="S1656:S1658"/>
    <mergeCell ref="C1658:D1658"/>
    <mergeCell ref="B1659:B1660"/>
    <mergeCell ref="C1659:C1660"/>
    <mergeCell ref="B1661:B1662"/>
    <mergeCell ref="C1661:C1662"/>
    <mergeCell ref="B1663:B1664"/>
    <mergeCell ref="B1655:C1655"/>
    <mergeCell ref="D1655:E1655"/>
    <mergeCell ref="H1655:L1655"/>
    <mergeCell ref="M1655:O1655"/>
    <mergeCell ref="B1681:S1681"/>
    <mergeCell ref="B1682:D1682"/>
    <mergeCell ref="E1682:O1682"/>
    <mergeCell ref="P1682:Q1682"/>
    <mergeCell ref="R1682:S1682"/>
    <mergeCell ref="B1683:C1683"/>
    <mergeCell ref="D1683:E1683"/>
    <mergeCell ref="H1683:L1683"/>
    <mergeCell ref="M1683:O1683"/>
    <mergeCell ref="P1683:R1683"/>
    <mergeCell ref="B1684:B1685"/>
    <mergeCell ref="C1684:D1685"/>
    <mergeCell ref="E1684:M1684"/>
    <mergeCell ref="N1684:Q1685"/>
    <mergeCell ref="R1684:R1686"/>
    <mergeCell ref="S1684:S1686"/>
    <mergeCell ref="C1686:D1686"/>
    <mergeCell ref="B1687:B1688"/>
    <mergeCell ref="C1687:C1688"/>
    <mergeCell ref="B1689:B1690"/>
    <mergeCell ref="C1689:C1690"/>
    <mergeCell ref="B1691:B1692"/>
    <mergeCell ref="C1691:C1692"/>
    <mergeCell ref="B1693:B1694"/>
    <mergeCell ref="C1693:C1694"/>
    <mergeCell ref="B1695:B1696"/>
    <mergeCell ref="C1695:C1696"/>
    <mergeCell ref="B1697:B1698"/>
    <mergeCell ref="C1697:C1698"/>
    <mergeCell ref="B1699:B1700"/>
    <mergeCell ref="C1699:C1700"/>
    <mergeCell ref="N1699:Q1700"/>
    <mergeCell ref="B1701:B1702"/>
    <mergeCell ref="C1701:C1702"/>
    <mergeCell ref="N1701:Q1702"/>
    <mergeCell ref="B1703:B1704"/>
    <mergeCell ref="C1703:C1704"/>
    <mergeCell ref="N1703:Q1704"/>
    <mergeCell ref="B1705:S1705"/>
    <mergeCell ref="B1707:F1707"/>
    <mergeCell ref="G1707:M1707"/>
    <mergeCell ref="N1707:S1707"/>
    <mergeCell ref="B1708:F1708"/>
    <mergeCell ref="G1708:M1708"/>
    <mergeCell ref="N1708:S1708"/>
    <mergeCell ref="B1709:S1709"/>
    <mergeCell ref="B1710:D1710"/>
    <mergeCell ref="E1710:O1710"/>
    <mergeCell ref="P1710:Q1710"/>
    <mergeCell ref="R1710:S1710"/>
    <mergeCell ref="B1711:C1711"/>
    <mergeCell ref="D1711:E1711"/>
    <mergeCell ref="H1711:L1711"/>
    <mergeCell ref="M1711:O1711"/>
    <mergeCell ref="P1711:R1711"/>
    <mergeCell ref="B1712:B1713"/>
    <mergeCell ref="C1712:D1713"/>
    <mergeCell ref="E1712:M1712"/>
    <mergeCell ref="N1712:Q1713"/>
    <mergeCell ref="R1712:R1714"/>
    <mergeCell ref="S1712:S1714"/>
    <mergeCell ref="C1714:D1714"/>
    <mergeCell ref="B1715:B1716"/>
    <mergeCell ref="C1715:C1716"/>
    <mergeCell ref="B1717:B1718"/>
    <mergeCell ref="C1717:C1718"/>
    <mergeCell ref="B1719:B1720"/>
    <mergeCell ref="C1719:C1720"/>
    <mergeCell ref="B1721:B1722"/>
    <mergeCell ref="C1721:C1722"/>
    <mergeCell ref="B1723:B1724"/>
    <mergeCell ref="C1723:C1724"/>
    <mergeCell ref="B1725:B1726"/>
    <mergeCell ref="C1725:C1726"/>
    <mergeCell ref="B1727:B1728"/>
    <mergeCell ref="C1727:C1728"/>
    <mergeCell ref="N1727:Q1728"/>
    <mergeCell ref="B1729:B1730"/>
    <mergeCell ref="C1729:C1730"/>
    <mergeCell ref="N1729:Q1730"/>
    <mergeCell ref="B1731:B1732"/>
    <mergeCell ref="C1731:C1732"/>
    <mergeCell ref="N1731:Q1732"/>
    <mergeCell ref="B1733:S1733"/>
    <mergeCell ref="B1735:F1735"/>
    <mergeCell ref="G1735:M1735"/>
    <mergeCell ref="N1735:S1735"/>
    <mergeCell ref="B1736:F1736"/>
    <mergeCell ref="G1736:M1736"/>
    <mergeCell ref="N1736:S1736"/>
    <mergeCell ref="B1737:S1737"/>
    <mergeCell ref="B1738:D1738"/>
    <mergeCell ref="E1738:O1738"/>
    <mergeCell ref="P1738:Q1738"/>
    <mergeCell ref="R1738:S1738"/>
    <mergeCell ref="B1739:C1739"/>
    <mergeCell ref="D1739:E1739"/>
    <mergeCell ref="H1739:L1739"/>
    <mergeCell ref="M1739:O1739"/>
    <mergeCell ref="P1739:R1739"/>
    <mergeCell ref="B1740:B1741"/>
    <mergeCell ref="C1740:D1741"/>
    <mergeCell ref="E1740:M1740"/>
    <mergeCell ref="N1740:Q1741"/>
    <mergeCell ref="R1740:R1742"/>
    <mergeCell ref="S1740:S1742"/>
    <mergeCell ref="C1742:D1742"/>
    <mergeCell ref="B1743:B1744"/>
    <mergeCell ref="C1743:C1744"/>
    <mergeCell ref="B1745:B1746"/>
    <mergeCell ref="C1745:C1746"/>
    <mergeCell ref="B1747:B1748"/>
    <mergeCell ref="C1747:C1748"/>
    <mergeCell ref="B1749:B1750"/>
    <mergeCell ref="C1749:C1750"/>
    <mergeCell ref="B1751:B1752"/>
    <mergeCell ref="C1751:C1752"/>
    <mergeCell ref="B1753:B1754"/>
    <mergeCell ref="C1753:C1754"/>
    <mergeCell ref="B1755:B1756"/>
    <mergeCell ref="C1755:C1756"/>
    <mergeCell ref="N1755:Q1756"/>
    <mergeCell ref="B1757:B1758"/>
    <mergeCell ref="C1757:C1758"/>
    <mergeCell ref="N1757:Q1758"/>
    <mergeCell ref="B1759:B1760"/>
    <mergeCell ref="C1759:C1760"/>
    <mergeCell ref="N1759:Q1760"/>
    <mergeCell ref="B1761:S1761"/>
    <mergeCell ref="B1763:F1763"/>
    <mergeCell ref="G1763:M1763"/>
    <mergeCell ref="N1763:S1763"/>
    <mergeCell ref="B1764:F1764"/>
    <mergeCell ref="G1764:M1764"/>
    <mergeCell ref="N1764:S1764"/>
    <mergeCell ref="B1765:S1765"/>
    <mergeCell ref="B1766:D1766"/>
    <mergeCell ref="E1766:O1766"/>
    <mergeCell ref="P1766:Q1766"/>
    <mergeCell ref="R1766:S1766"/>
    <mergeCell ref="B1767:C1767"/>
    <mergeCell ref="D1767:E1767"/>
    <mergeCell ref="H1767:L1767"/>
    <mergeCell ref="M1767:O1767"/>
    <mergeCell ref="P1767:R1767"/>
    <mergeCell ref="B1768:B1769"/>
    <mergeCell ref="C1768:D1769"/>
    <mergeCell ref="E1768:M1768"/>
    <mergeCell ref="N1768:Q1769"/>
    <mergeCell ref="R1768:R1770"/>
    <mergeCell ref="S1768:S1770"/>
    <mergeCell ref="C1770:D1770"/>
    <mergeCell ref="B1771:B1772"/>
    <mergeCell ref="C1771:C1772"/>
    <mergeCell ref="B1773:B1774"/>
    <mergeCell ref="C1773:C1774"/>
    <mergeCell ref="B1775:B1776"/>
    <mergeCell ref="C1775:C1776"/>
    <mergeCell ref="B1777:B1778"/>
    <mergeCell ref="C1777:C1778"/>
    <mergeCell ref="B1779:B1780"/>
    <mergeCell ref="C1779:C1780"/>
    <mergeCell ref="B1781:B1782"/>
    <mergeCell ref="C1781:C1782"/>
    <mergeCell ref="B1783:B1784"/>
    <mergeCell ref="C1783:C1784"/>
    <mergeCell ref="N1783:Q1784"/>
    <mergeCell ref="B1785:B1786"/>
    <mergeCell ref="C1785:C1786"/>
    <mergeCell ref="N1785:Q1786"/>
    <mergeCell ref="B1787:B1788"/>
    <mergeCell ref="C1787:C1788"/>
    <mergeCell ref="N1787:Q1788"/>
    <mergeCell ref="B1789:S1789"/>
    <mergeCell ref="B1791:F1791"/>
    <mergeCell ref="G1791:M1791"/>
    <mergeCell ref="N1791:S1791"/>
    <mergeCell ref="B1792:F1792"/>
    <mergeCell ref="G1792:M1792"/>
    <mergeCell ref="N1792:S1792"/>
    <mergeCell ref="B1793:S1793"/>
    <mergeCell ref="B1794:D1794"/>
    <mergeCell ref="E1794:O1794"/>
    <mergeCell ref="P1794:Q1794"/>
    <mergeCell ref="R1794:S1794"/>
    <mergeCell ref="B1795:C1795"/>
    <mergeCell ref="D1795:E1795"/>
    <mergeCell ref="H1795:L1795"/>
    <mergeCell ref="M1795:O1795"/>
    <mergeCell ref="P1795:R1795"/>
    <mergeCell ref="B1796:B1797"/>
    <mergeCell ref="C1796:D1797"/>
    <mergeCell ref="E1796:M1796"/>
    <mergeCell ref="N1796:Q1797"/>
    <mergeCell ref="R1796:R1798"/>
    <mergeCell ref="S1796:S1798"/>
    <mergeCell ref="C1798:D1798"/>
    <mergeCell ref="B1799:B1800"/>
    <mergeCell ref="C1799:C1800"/>
    <mergeCell ref="B1801:B1802"/>
    <mergeCell ref="C1801:C1802"/>
    <mergeCell ref="B1803:B1804"/>
    <mergeCell ref="C1803:C1804"/>
    <mergeCell ref="B1805:B1806"/>
    <mergeCell ref="C1805:C1806"/>
    <mergeCell ref="B1807:B1808"/>
    <mergeCell ref="C1807:C1808"/>
    <mergeCell ref="B1809:B1810"/>
    <mergeCell ref="C1809:C1810"/>
    <mergeCell ref="B1811:B1812"/>
    <mergeCell ref="C1811:C1812"/>
    <mergeCell ref="N1811:Q1812"/>
    <mergeCell ref="B1813:B1814"/>
    <mergeCell ref="C1813:C1814"/>
    <mergeCell ref="N1813:Q1814"/>
    <mergeCell ref="B1815:B1816"/>
    <mergeCell ref="C1815:C1816"/>
    <mergeCell ref="N1815:Q1816"/>
    <mergeCell ref="B1817:S1817"/>
    <mergeCell ref="B1819:F1819"/>
    <mergeCell ref="G1819:M1819"/>
    <mergeCell ref="N1819:S1819"/>
    <mergeCell ref="B1820:F1820"/>
    <mergeCell ref="G1820:M1820"/>
    <mergeCell ref="N1820:S1820"/>
    <mergeCell ref="B1821:S1821"/>
    <mergeCell ref="B1822:D1822"/>
    <mergeCell ref="E1822:O1822"/>
    <mergeCell ref="P1822:Q1822"/>
    <mergeCell ref="R1822:S1822"/>
    <mergeCell ref="B1823:C1823"/>
    <mergeCell ref="D1823:E1823"/>
    <mergeCell ref="H1823:L1823"/>
    <mergeCell ref="M1823:O1823"/>
    <mergeCell ref="P1823:R1823"/>
    <mergeCell ref="B1824:B1825"/>
    <mergeCell ref="C1824:D1825"/>
    <mergeCell ref="E1824:M1824"/>
    <mergeCell ref="N1824:Q1825"/>
    <mergeCell ref="R1824:R1826"/>
    <mergeCell ref="S1824:S1826"/>
    <mergeCell ref="C1826:D1826"/>
    <mergeCell ref="B1827:B1828"/>
    <mergeCell ref="C1827:C1828"/>
    <mergeCell ref="B1829:B1830"/>
    <mergeCell ref="C1829:C1830"/>
    <mergeCell ref="B1831:B1832"/>
    <mergeCell ref="C1831:C1832"/>
    <mergeCell ref="B1833:B1834"/>
    <mergeCell ref="C1833:C1834"/>
    <mergeCell ref="B1835:B1836"/>
    <mergeCell ref="C1835:C1836"/>
    <mergeCell ref="B1837:B1838"/>
    <mergeCell ref="C1837:C1838"/>
    <mergeCell ref="B1839:B1840"/>
    <mergeCell ref="C1839:C1840"/>
    <mergeCell ref="N1839:Q1840"/>
    <mergeCell ref="B1841:B1842"/>
    <mergeCell ref="C1841:C1842"/>
    <mergeCell ref="N1841:Q1842"/>
    <mergeCell ref="B1843:B1844"/>
    <mergeCell ref="C1843:C1844"/>
    <mergeCell ref="N1843:Q1844"/>
    <mergeCell ref="B1845:S1845"/>
    <mergeCell ref="B1847:F1847"/>
    <mergeCell ref="G1847:M1847"/>
    <mergeCell ref="N1847:S1847"/>
    <mergeCell ref="B1848:F1848"/>
    <mergeCell ref="G1848:M1848"/>
    <mergeCell ref="N1848:S1848"/>
    <mergeCell ref="B1849:S1849"/>
    <mergeCell ref="B1850:D1850"/>
    <mergeCell ref="E1850:O1850"/>
    <mergeCell ref="P1850:Q1850"/>
    <mergeCell ref="R1850:S1850"/>
    <mergeCell ref="B1851:C1851"/>
    <mergeCell ref="D1851:E1851"/>
    <mergeCell ref="H1851:L1851"/>
    <mergeCell ref="M1851:O1851"/>
    <mergeCell ref="P1851:R1851"/>
    <mergeCell ref="B1852:B1853"/>
    <mergeCell ref="C1852:D1853"/>
    <mergeCell ref="E1852:M1852"/>
    <mergeCell ref="N1852:Q1853"/>
    <mergeCell ref="R1852:R1854"/>
    <mergeCell ref="S1852:S1854"/>
    <mergeCell ref="C1854:D1854"/>
    <mergeCell ref="B1855:B1856"/>
    <mergeCell ref="C1855:C1856"/>
    <mergeCell ref="B1857:B1858"/>
    <mergeCell ref="C1857:C1858"/>
    <mergeCell ref="B1859:B1860"/>
    <mergeCell ref="C1859:C1860"/>
    <mergeCell ref="B1861:B1862"/>
    <mergeCell ref="C1861:C1862"/>
    <mergeCell ref="B1863:B1864"/>
    <mergeCell ref="C1863:C1864"/>
    <mergeCell ref="B1865:B1866"/>
    <mergeCell ref="C1865:C1866"/>
    <mergeCell ref="B1867:B1868"/>
    <mergeCell ref="C1867:C1868"/>
    <mergeCell ref="N1867:Q1868"/>
    <mergeCell ref="B1869:B1870"/>
    <mergeCell ref="C1869:C1870"/>
    <mergeCell ref="N1869:Q1870"/>
    <mergeCell ref="B1871:B1872"/>
    <mergeCell ref="C1871:C1872"/>
    <mergeCell ref="N1871:Q1872"/>
    <mergeCell ref="B1873:S1873"/>
    <mergeCell ref="B1875:F1875"/>
    <mergeCell ref="G1875:M1875"/>
    <mergeCell ref="N1875:S1875"/>
    <mergeCell ref="B1876:F1876"/>
    <mergeCell ref="G1876:M1876"/>
    <mergeCell ref="N1876:S1876"/>
    <mergeCell ref="B1877:S1877"/>
    <mergeCell ref="B1878:D1878"/>
    <mergeCell ref="E1878:O1878"/>
    <mergeCell ref="P1878:Q1878"/>
    <mergeCell ref="R1878:S1878"/>
    <mergeCell ref="B1879:C1879"/>
    <mergeCell ref="D1879:E1879"/>
    <mergeCell ref="H1879:L1879"/>
    <mergeCell ref="M1879:O1879"/>
    <mergeCell ref="P1879:R1879"/>
    <mergeCell ref="B1880:B1881"/>
    <mergeCell ref="C1880:D1881"/>
    <mergeCell ref="E1880:M1880"/>
    <mergeCell ref="N1880:Q1881"/>
    <mergeCell ref="R1880:R1882"/>
    <mergeCell ref="S1880:S1882"/>
    <mergeCell ref="C1882:D1882"/>
    <mergeCell ref="B1883:B1884"/>
    <mergeCell ref="C1883:C1884"/>
    <mergeCell ref="B1885:B1886"/>
    <mergeCell ref="C1885:C1886"/>
    <mergeCell ref="B1887:B1888"/>
    <mergeCell ref="C1887:C1888"/>
    <mergeCell ref="B1889:B1890"/>
    <mergeCell ref="C1889:C1890"/>
    <mergeCell ref="B1891:B1892"/>
    <mergeCell ref="C1891:C1892"/>
    <mergeCell ref="B1893:B1894"/>
    <mergeCell ref="C1893:C1894"/>
    <mergeCell ref="B1895:B1896"/>
    <mergeCell ref="C1895:C1896"/>
    <mergeCell ref="N1895:Q1896"/>
    <mergeCell ref="B1897:B1898"/>
    <mergeCell ref="C1897:C1898"/>
    <mergeCell ref="N1897:Q1898"/>
    <mergeCell ref="B1899:B1900"/>
    <mergeCell ref="C1899:C1900"/>
    <mergeCell ref="N1899:Q1900"/>
    <mergeCell ref="B1901:S1901"/>
    <mergeCell ref="B1903:F1903"/>
    <mergeCell ref="G1903:M1903"/>
    <mergeCell ref="N1903:S1903"/>
    <mergeCell ref="B1904:F1904"/>
    <mergeCell ref="G1904:M1904"/>
    <mergeCell ref="N1904:S1904"/>
    <mergeCell ref="B1905:S1905"/>
    <mergeCell ref="B1906:D1906"/>
    <mergeCell ref="E1906:O1906"/>
    <mergeCell ref="P1906:Q1906"/>
    <mergeCell ref="R1906:S1906"/>
    <mergeCell ref="B1907:C1907"/>
    <mergeCell ref="D1907:E1907"/>
    <mergeCell ref="H1907:L1907"/>
    <mergeCell ref="M1907:O1907"/>
    <mergeCell ref="P1907:R1907"/>
    <mergeCell ref="B1908:B1909"/>
    <mergeCell ref="C1908:D1909"/>
    <mergeCell ref="E1908:M1908"/>
    <mergeCell ref="N1908:Q1909"/>
    <mergeCell ref="R1908:R1910"/>
    <mergeCell ref="S1908:S1910"/>
    <mergeCell ref="C1910:D1910"/>
    <mergeCell ref="B1911:B1912"/>
    <mergeCell ref="C1911:C1912"/>
    <mergeCell ref="B1913:B1914"/>
    <mergeCell ref="C1913:C1914"/>
    <mergeCell ref="B1915:B1916"/>
    <mergeCell ref="C1915:C1916"/>
    <mergeCell ref="B1917:B1918"/>
    <mergeCell ref="C1917:C1918"/>
    <mergeCell ref="B1919:B1920"/>
    <mergeCell ref="C1919:C1920"/>
    <mergeCell ref="B1921:B1922"/>
    <mergeCell ref="C1921:C1922"/>
    <mergeCell ref="B1923:B1924"/>
    <mergeCell ref="C1923:C1924"/>
    <mergeCell ref="N1923:Q1924"/>
    <mergeCell ref="B1925:B1926"/>
    <mergeCell ref="C1925:C1926"/>
    <mergeCell ref="N1925:Q1926"/>
    <mergeCell ref="B1927:B1928"/>
    <mergeCell ref="C1927:C1928"/>
    <mergeCell ref="N1927:Q1928"/>
    <mergeCell ref="B1929:S1929"/>
    <mergeCell ref="B1931:F1931"/>
    <mergeCell ref="G1931:M1931"/>
    <mergeCell ref="N1931:S1931"/>
    <mergeCell ref="B1932:F1932"/>
    <mergeCell ref="G1932:M1932"/>
    <mergeCell ref="N1932:S1932"/>
    <mergeCell ref="B1933:S1933"/>
    <mergeCell ref="B1934:D1934"/>
    <mergeCell ref="E1934:O1934"/>
    <mergeCell ref="P1934:Q1934"/>
    <mergeCell ref="R1934:S1934"/>
    <mergeCell ref="B1935:C1935"/>
    <mergeCell ref="D1935:E1935"/>
    <mergeCell ref="H1935:L1935"/>
    <mergeCell ref="M1935:O1935"/>
    <mergeCell ref="P1935:R1935"/>
    <mergeCell ref="B1936:B1937"/>
    <mergeCell ref="C1936:D1937"/>
    <mergeCell ref="E1936:M1936"/>
    <mergeCell ref="N1936:Q1937"/>
    <mergeCell ref="R1936:R1938"/>
    <mergeCell ref="S1936:S1938"/>
    <mergeCell ref="C1938:D1938"/>
    <mergeCell ref="B1939:B1940"/>
    <mergeCell ref="C1939:C1940"/>
    <mergeCell ref="B1941:B1942"/>
    <mergeCell ref="C1941:C1942"/>
    <mergeCell ref="B1943:B1944"/>
    <mergeCell ref="C1943:C1944"/>
    <mergeCell ref="B1945:B1946"/>
    <mergeCell ref="C1945:C1946"/>
    <mergeCell ref="B1947:B1948"/>
    <mergeCell ref="C1947:C1948"/>
    <mergeCell ref="B1949:B1950"/>
    <mergeCell ref="C1949:C1950"/>
    <mergeCell ref="B1951:B1952"/>
    <mergeCell ref="C1951:C1952"/>
    <mergeCell ref="N1951:Q1952"/>
    <mergeCell ref="B1953:B1954"/>
    <mergeCell ref="C1953:C1954"/>
    <mergeCell ref="N1953:Q1954"/>
    <mergeCell ref="B1955:B1956"/>
    <mergeCell ref="C1955:C1956"/>
    <mergeCell ref="N1955:Q1956"/>
    <mergeCell ref="B1957:S1957"/>
    <mergeCell ref="B1959:F1959"/>
    <mergeCell ref="G1959:M1959"/>
    <mergeCell ref="N1959:S1959"/>
    <mergeCell ref="B1960:F1960"/>
    <mergeCell ref="G1960:M1960"/>
    <mergeCell ref="N1960:S1960"/>
  </mergeCells>
  <hyperlinks>
    <hyperlink ref="W5" location="HOME!A1" display="Home" xr:uid="{00000000-0004-0000-1100-000000000000}"/>
  </hyperlinks>
  <pageMargins left="1.1399999999999999" right="0.24" top="0.37" bottom="0.21" header="0.23" footer="0.23"/>
  <pageSetup paperSize="9" scale="99"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Y1960"/>
  <sheetViews>
    <sheetView view="pageBreakPreview" zoomScale="98" zoomScaleSheetLayoutView="98" workbookViewId="0">
      <selection activeCell="W5" sqref="W5"/>
    </sheetView>
  </sheetViews>
  <sheetFormatPr defaultColWidth="9.109375" defaultRowHeight="24.6"/>
  <cols>
    <col min="1" max="1" width="2.44140625" style="6" customWidth="1"/>
    <col min="2" max="2" width="3.88671875" style="6" customWidth="1"/>
    <col min="3" max="3" width="9.109375" style="6" customWidth="1"/>
    <col min="4" max="4" width="8.6640625" style="6" bestFit="1" customWidth="1"/>
    <col min="5" max="12" width="3.5546875" style="44" customWidth="1"/>
    <col min="13" max="13" width="5.33203125" style="44" customWidth="1"/>
    <col min="14" max="16" width="4.6640625" style="44" customWidth="1"/>
    <col min="17" max="18" width="5.33203125" style="44" customWidth="1"/>
    <col min="19" max="19" width="5" style="44" customWidth="1"/>
    <col min="20" max="20" width="1.44140625" style="6" customWidth="1"/>
    <col min="21" max="21" width="9.109375" style="6"/>
    <col min="22" max="25" width="9.109375" style="18"/>
    <col min="26" max="16384" width="9.109375" style="6"/>
  </cols>
  <sheetData>
    <row r="1" spans="2:25" ht="26.25" customHeight="1">
      <c r="B1" s="402" t="s">
        <v>718</v>
      </c>
      <c r="C1" s="402"/>
      <c r="D1" s="402"/>
      <c r="E1" s="402"/>
      <c r="F1" s="402"/>
      <c r="G1" s="402"/>
      <c r="H1" s="402"/>
      <c r="I1" s="402"/>
      <c r="J1" s="402"/>
      <c r="K1" s="402"/>
      <c r="L1" s="402"/>
      <c r="M1" s="402"/>
      <c r="N1" s="402"/>
      <c r="O1" s="402"/>
      <c r="P1" s="402"/>
      <c r="Q1" s="402"/>
      <c r="R1" s="402"/>
      <c r="S1" s="402"/>
    </row>
    <row r="2" spans="2:25" ht="24.75" customHeight="1" thickBot="1">
      <c r="B2" s="403" t="s">
        <v>52</v>
      </c>
      <c r="C2" s="403"/>
      <c r="D2" s="403"/>
      <c r="E2" s="404" t="str">
        <f>VLOOKUP(S3,students!$B$8:$D$57,3,0)</f>
        <v xml:space="preserve">पंकज विठ्ठल रासकर </v>
      </c>
      <c r="F2" s="405"/>
      <c r="G2" s="405"/>
      <c r="H2" s="405"/>
      <c r="I2" s="405"/>
      <c r="J2" s="405"/>
      <c r="K2" s="405"/>
      <c r="L2" s="405"/>
      <c r="M2" s="405"/>
      <c r="N2" s="405"/>
      <c r="O2" s="405"/>
      <c r="P2" s="406" t="s">
        <v>28</v>
      </c>
      <c r="Q2" s="406"/>
      <c r="R2" s="406" t="str">
        <f>students!$M$2</f>
        <v>पहिली</v>
      </c>
      <c r="S2" s="406"/>
      <c r="V2" s="221" t="s">
        <v>1233</v>
      </c>
    </row>
    <row r="3" spans="2:25" ht="19.5" customHeight="1" thickBot="1">
      <c r="B3" s="407"/>
      <c r="C3" s="407"/>
      <c r="D3" s="408"/>
      <c r="E3" s="408"/>
      <c r="F3" s="47"/>
      <c r="G3" s="47"/>
      <c r="H3" s="409" t="s">
        <v>33</v>
      </c>
      <c r="I3" s="409"/>
      <c r="J3" s="409"/>
      <c r="K3" s="409"/>
      <c r="L3" s="409"/>
      <c r="M3" s="405"/>
      <c r="N3" s="405"/>
      <c r="O3" s="405"/>
      <c r="P3" s="406" t="s">
        <v>53</v>
      </c>
      <c r="Q3" s="406"/>
      <c r="R3" s="406"/>
      <c r="S3" s="77">
        <v>1</v>
      </c>
    </row>
    <row r="4" spans="2:25" ht="21" customHeight="1" thickBot="1">
      <c r="B4" s="382" t="s">
        <v>37</v>
      </c>
      <c r="C4" s="361" t="s">
        <v>54</v>
      </c>
      <c r="D4" s="361"/>
      <c r="E4" s="385" t="s">
        <v>55</v>
      </c>
      <c r="F4" s="386"/>
      <c r="G4" s="386"/>
      <c r="H4" s="386"/>
      <c r="I4" s="386"/>
      <c r="J4" s="386"/>
      <c r="K4" s="386"/>
      <c r="L4" s="386"/>
      <c r="M4" s="387"/>
      <c r="N4" s="388" t="s">
        <v>56</v>
      </c>
      <c r="O4" s="389"/>
      <c r="P4" s="389"/>
      <c r="Q4" s="390"/>
      <c r="R4" s="394" t="s">
        <v>69</v>
      </c>
      <c r="S4" s="397" t="s">
        <v>57</v>
      </c>
      <c r="W4" s="6"/>
    </row>
    <row r="5" spans="2:25" s="1" customFormat="1" ht="73.5" customHeight="1" thickBot="1">
      <c r="B5" s="383"/>
      <c r="C5" s="384"/>
      <c r="D5" s="384"/>
      <c r="E5" s="48" t="s">
        <v>58</v>
      </c>
      <c r="F5" s="48" t="s">
        <v>15</v>
      </c>
      <c r="G5" s="48" t="s">
        <v>59</v>
      </c>
      <c r="H5" s="48" t="s">
        <v>17</v>
      </c>
      <c r="I5" s="48" t="s">
        <v>18</v>
      </c>
      <c r="J5" s="48" t="s">
        <v>19</v>
      </c>
      <c r="K5" s="48" t="s">
        <v>20</v>
      </c>
      <c r="L5" s="48" t="s">
        <v>21</v>
      </c>
      <c r="M5" s="49"/>
      <c r="N5" s="391"/>
      <c r="O5" s="392"/>
      <c r="P5" s="392"/>
      <c r="Q5" s="393"/>
      <c r="R5" s="395"/>
      <c r="S5" s="398"/>
      <c r="V5" s="18"/>
      <c r="W5" s="111" t="s">
        <v>730</v>
      </c>
      <c r="X5" s="18"/>
      <c r="Y5" s="18"/>
    </row>
    <row r="6" spans="2:25" ht="27.9" customHeight="1" thickBot="1">
      <c r="B6" s="5"/>
      <c r="C6" s="400" t="s">
        <v>60</v>
      </c>
      <c r="D6" s="401"/>
      <c r="E6" s="51">
        <v>1</v>
      </c>
      <c r="F6" s="51">
        <v>2</v>
      </c>
      <c r="G6" s="51">
        <v>3</v>
      </c>
      <c r="H6" s="51">
        <v>4</v>
      </c>
      <c r="I6" s="51">
        <v>5</v>
      </c>
      <c r="J6" s="51">
        <v>6</v>
      </c>
      <c r="K6" s="51">
        <v>7</v>
      </c>
      <c r="L6" s="51">
        <v>8</v>
      </c>
      <c r="M6" s="50" t="s">
        <v>22</v>
      </c>
      <c r="N6" s="50" t="s">
        <v>23</v>
      </c>
      <c r="O6" s="50" t="s">
        <v>61</v>
      </c>
      <c r="P6" s="50" t="s">
        <v>25</v>
      </c>
      <c r="Q6" s="50" t="s">
        <v>62</v>
      </c>
      <c r="R6" s="396"/>
      <c r="S6" s="399"/>
    </row>
    <row r="7" spans="2:25" ht="27.9" customHeight="1">
      <c r="B7" s="359">
        <v>1</v>
      </c>
      <c r="C7" s="361" t="s">
        <v>2</v>
      </c>
      <c r="D7" s="39" t="s">
        <v>63</v>
      </c>
      <c r="E7" s="80"/>
      <c r="F7" s="78">
        <f>Marathi!R$7</f>
        <v>15</v>
      </c>
      <c r="G7" s="78">
        <f>Marathi!S$7</f>
        <v>15</v>
      </c>
      <c r="H7" s="78">
        <f>Marathi!T$7</f>
        <v>15</v>
      </c>
      <c r="I7" s="78">
        <f>Marathi!U$7</f>
        <v>15</v>
      </c>
      <c r="J7" s="78">
        <f>Marathi!V$7</f>
        <v>15</v>
      </c>
      <c r="K7" s="78">
        <f>Marathi!W$7</f>
        <v>10</v>
      </c>
      <c r="L7" s="78">
        <f>Marathi!X$7</f>
        <v>0</v>
      </c>
      <c r="M7" s="78">
        <f>Marathi!Y$7</f>
        <v>70</v>
      </c>
      <c r="N7" s="78">
        <f>Marathi!Z$7</f>
        <v>5</v>
      </c>
      <c r="O7" s="78">
        <f>Marathi!AA$7</f>
        <v>5</v>
      </c>
      <c r="P7" s="78">
        <f>Marathi!AB$7</f>
        <v>20</v>
      </c>
      <c r="Q7" s="78">
        <f>Marathi!AC$7</f>
        <v>30</v>
      </c>
      <c r="R7" s="78">
        <f>Marathi!AD$7</f>
        <v>100</v>
      </c>
      <c r="S7" s="78">
        <f>Marathi!AE$7</f>
        <v>0</v>
      </c>
      <c r="V7" s="68"/>
      <c r="W7" s="280" t="s">
        <v>731</v>
      </c>
      <c r="X7" s="280"/>
      <c r="Y7" s="280"/>
    </row>
    <row r="8" spans="2:25" ht="27.9" customHeight="1" thickBot="1">
      <c r="B8" s="360"/>
      <c r="C8" s="362"/>
      <c r="D8" s="40" t="s">
        <v>64</v>
      </c>
      <c r="E8" s="81"/>
      <c r="F8" s="50">
        <f>VLOOKUP(S3,Marathi!$B$8:$AE$78,17,0)</f>
        <v>0</v>
      </c>
      <c r="G8" s="50">
        <f>VLOOKUP(S3,Marathi!$B$8:$AE$78,18,0)</f>
        <v>0</v>
      </c>
      <c r="H8" s="50">
        <f>VLOOKUP(S3,Marathi!$B$8:$AE$78,19,0)</f>
        <v>0</v>
      </c>
      <c r="I8" s="50">
        <f>VLOOKUP(S3,Marathi!$B$8:$AE$78,20,0)</f>
        <v>0</v>
      </c>
      <c r="J8" s="50">
        <f>VLOOKUP(S3,Marathi!$B$8:$AE$78,21,0)</f>
        <v>0</v>
      </c>
      <c r="K8" s="50">
        <f>VLOOKUP(S3,Marathi!$B$8:$AE$78,22,0)</f>
        <v>0</v>
      </c>
      <c r="L8" s="50">
        <f>VLOOKUP(S3,Marathi!$B$8:$AE$78,23,0)</f>
        <v>0</v>
      </c>
      <c r="M8" s="50">
        <f>VLOOKUP(S3,Marathi!$B$8:$AE$78,24,0)</f>
        <v>0</v>
      </c>
      <c r="N8" s="50">
        <f>VLOOKUP(S3,Marathi!$B$8:$AE$78,25,0)</f>
        <v>0</v>
      </c>
      <c r="O8" s="50">
        <f>VLOOKUP(S3,Marathi!$B$8:$AE$78,26,0)</f>
        <v>0</v>
      </c>
      <c r="P8" s="50">
        <f>VLOOKUP(S3,Marathi!$B$8:$AE$78,27,0)</f>
        <v>0</v>
      </c>
      <c r="Q8" s="50">
        <f>VLOOKUP(S3,Marathi!$B$8:$AE$78,28,0)</f>
        <v>0</v>
      </c>
      <c r="R8" s="79">
        <f>VLOOKUP(S3,Marathi!$B$8:$AE$78,29,0)</f>
        <v>0</v>
      </c>
      <c r="S8" s="79">
        <f>VLOOKUP(S3,Marathi!$B$8:$AE$78,30,0)</f>
        <v>0</v>
      </c>
      <c r="V8" s="68"/>
      <c r="W8" s="280"/>
      <c r="X8" s="280"/>
      <c r="Y8" s="280"/>
    </row>
    <row r="9" spans="2:25" ht="27.9" customHeight="1">
      <c r="B9" s="359">
        <v>2</v>
      </c>
      <c r="C9" s="361" t="s">
        <v>3</v>
      </c>
      <c r="D9" s="39" t="s">
        <v>63</v>
      </c>
      <c r="E9" s="80"/>
      <c r="F9" s="78">
        <f>Hindi!R$7</f>
        <v>15</v>
      </c>
      <c r="G9" s="78">
        <f>Hindi!S$7</f>
        <v>15</v>
      </c>
      <c r="H9" s="78">
        <f>Hindi!T$7</f>
        <v>15</v>
      </c>
      <c r="I9" s="78">
        <f>Hindi!U$7</f>
        <v>15</v>
      </c>
      <c r="J9" s="78">
        <f>Hindi!V$7</f>
        <v>15</v>
      </c>
      <c r="K9" s="78">
        <f>Hindi!W$7</f>
        <v>10</v>
      </c>
      <c r="L9" s="78">
        <f>Hindi!X$7</f>
        <v>0</v>
      </c>
      <c r="M9" s="78">
        <f>Hindi!Y$7</f>
        <v>70</v>
      </c>
      <c r="N9" s="78">
        <f>Hindi!Z$7</f>
        <v>5</v>
      </c>
      <c r="O9" s="78">
        <f>Hindi!AA$7</f>
        <v>5</v>
      </c>
      <c r="P9" s="78">
        <f>Hindi!AB$7</f>
        <v>20</v>
      </c>
      <c r="Q9" s="78">
        <f>Hindi!AC$7</f>
        <v>30</v>
      </c>
      <c r="R9" s="78">
        <f>Hindi!AD$7</f>
        <v>100</v>
      </c>
      <c r="S9" s="78">
        <f>Hindi!AE$7</f>
        <v>0</v>
      </c>
      <c r="V9" s="68"/>
      <c r="W9" s="280"/>
      <c r="X9" s="280"/>
      <c r="Y9" s="280"/>
    </row>
    <row r="10" spans="2:25" ht="27.9" customHeight="1" thickBot="1">
      <c r="B10" s="360"/>
      <c r="C10" s="362"/>
      <c r="D10" s="40" t="s">
        <v>64</v>
      </c>
      <c r="E10" s="81"/>
      <c r="F10" s="50">
        <f>VLOOKUP(S3,Hindi!$B$8:$AE$78,17,0)</f>
        <v>0</v>
      </c>
      <c r="G10" s="50">
        <f>VLOOKUP(S3,Hindi!$B$8:$AE$78,18,0)</f>
        <v>0</v>
      </c>
      <c r="H10" s="50">
        <f>VLOOKUP(S3,Hindi!$B$8:$AE$78,19,0)</f>
        <v>0</v>
      </c>
      <c r="I10" s="50">
        <f>VLOOKUP(S3,Hindi!$B$8:$AE$78,20,0)</f>
        <v>0</v>
      </c>
      <c r="J10" s="50">
        <f>VLOOKUP(S3,Hindi!$B$8:$AE$78,21,0)</f>
        <v>0</v>
      </c>
      <c r="K10" s="50">
        <f>VLOOKUP(S3,Hindi!$B$8:$AE$78,22,0)</f>
        <v>0</v>
      </c>
      <c r="L10" s="50">
        <f>VLOOKUP(S3,Hindi!$B$8:$AE$78,23,0)</f>
        <v>0</v>
      </c>
      <c r="M10" s="50">
        <f>VLOOKUP(S3,Hindi!$B$8:$AE$78,24,0)</f>
        <v>0</v>
      </c>
      <c r="N10" s="50">
        <f>VLOOKUP(S3,Hindi!$B$8:$AE$78,25,0)</f>
        <v>0</v>
      </c>
      <c r="O10" s="50">
        <f>VLOOKUP(S3,Hindi!$B$8:$AE$78,26,0)</f>
        <v>0</v>
      </c>
      <c r="P10" s="50">
        <f>VLOOKUP(S3,Hindi!$B$8:$AE$78,27,0)</f>
        <v>0</v>
      </c>
      <c r="Q10" s="50">
        <f>VLOOKUP(S3,Hindi!$B$8:$AE$78,28,0)</f>
        <v>0</v>
      </c>
      <c r="R10" s="79">
        <f>VLOOKUP(S3,Hindi!$B$8:$AE$78,29,0)</f>
        <v>0</v>
      </c>
      <c r="S10" s="50">
        <f>VLOOKUP(S3,Hindi!$B$8:$AE$78,30,0)</f>
        <v>0</v>
      </c>
      <c r="V10" s="68"/>
      <c r="W10" s="68"/>
      <c r="X10" s="68"/>
      <c r="Y10" s="68"/>
    </row>
    <row r="11" spans="2:25" ht="27.9" customHeight="1">
      <c r="B11" s="359">
        <v>3</v>
      </c>
      <c r="C11" s="361" t="s">
        <v>4</v>
      </c>
      <c r="D11" s="39" t="s">
        <v>63</v>
      </c>
      <c r="E11" s="80"/>
      <c r="F11" s="78">
        <f>English!R$7</f>
        <v>15</v>
      </c>
      <c r="G11" s="78">
        <f>English!S$7</f>
        <v>15</v>
      </c>
      <c r="H11" s="78">
        <f>English!T$7</f>
        <v>15</v>
      </c>
      <c r="I11" s="78">
        <f>English!U$7</f>
        <v>15</v>
      </c>
      <c r="J11" s="78">
        <f>English!V$7</f>
        <v>15</v>
      </c>
      <c r="K11" s="78">
        <f>English!W$7</f>
        <v>10</v>
      </c>
      <c r="L11" s="78">
        <f>English!X$7</f>
        <v>0</v>
      </c>
      <c r="M11" s="78">
        <f>English!Y$7</f>
        <v>70</v>
      </c>
      <c r="N11" s="78">
        <f>English!Z$7</f>
        <v>5</v>
      </c>
      <c r="O11" s="78">
        <f>English!AA$7</f>
        <v>5</v>
      </c>
      <c r="P11" s="78">
        <f>English!AB$7</f>
        <v>20</v>
      </c>
      <c r="Q11" s="78">
        <f>English!AC$7</f>
        <v>30</v>
      </c>
      <c r="R11" s="78">
        <f>English!AD$7</f>
        <v>100</v>
      </c>
      <c r="S11" s="78">
        <f>English!AE$7</f>
        <v>0</v>
      </c>
      <c r="V11" s="68"/>
      <c r="W11" s="68"/>
      <c r="X11" s="68"/>
      <c r="Y11" s="68"/>
    </row>
    <row r="12" spans="2:25" ht="27.9" customHeight="1" thickBot="1">
      <c r="B12" s="360"/>
      <c r="C12" s="362"/>
      <c r="D12" s="40" t="s">
        <v>64</v>
      </c>
      <c r="E12" s="81"/>
      <c r="F12" s="50">
        <f>VLOOKUP(S3,English!$B$8:$AE$78,17,0)</f>
        <v>0</v>
      </c>
      <c r="G12" s="50">
        <f>VLOOKUP(S3,English!$B$8:$AE$78,18,0)</f>
        <v>0</v>
      </c>
      <c r="H12" s="50">
        <f>VLOOKUP(S3,English!$B$8:$AE$78,19,0)</f>
        <v>0</v>
      </c>
      <c r="I12" s="50">
        <f>VLOOKUP(S3,English!$B$8:$AE$78,20,0)</f>
        <v>0</v>
      </c>
      <c r="J12" s="50">
        <f>VLOOKUP(S3,English!$B$8:$AE$78,21,0)</f>
        <v>0</v>
      </c>
      <c r="K12" s="50">
        <f>VLOOKUP(S3,English!$B$8:$AE$78,22,0)</f>
        <v>0</v>
      </c>
      <c r="L12" s="50">
        <f>VLOOKUP(S3,English!$B$8:$AE$78,23,0)</f>
        <v>0</v>
      </c>
      <c r="M12" s="50">
        <f>VLOOKUP(S3,English!$B$8:$AE$78,24,0)</f>
        <v>0</v>
      </c>
      <c r="N12" s="50">
        <f>VLOOKUP(S3,English!$B$8:$AE$78,25,0)</f>
        <v>0</v>
      </c>
      <c r="O12" s="50">
        <f>VLOOKUP(S3,English!$B$8:$AE$78,26,0)</f>
        <v>0</v>
      </c>
      <c r="P12" s="50">
        <f>VLOOKUP(S3,English!$B$8:$AE$78,27,0)</f>
        <v>0</v>
      </c>
      <c r="Q12" s="50">
        <f>VLOOKUP(S3,English!$B$8:$AE$78,28,0)</f>
        <v>0</v>
      </c>
      <c r="R12" s="79">
        <f>VLOOKUP(S3,English!$B$8:$AE$78,29,0)</f>
        <v>0</v>
      </c>
      <c r="S12" s="50">
        <f>VLOOKUP(S3,English!$B$8:$AE$78,30,0)</f>
        <v>0</v>
      </c>
      <c r="V12" s="68"/>
      <c r="W12" s="68"/>
      <c r="X12" s="68"/>
      <c r="Y12" s="68"/>
    </row>
    <row r="13" spans="2:25" ht="27.9" customHeight="1">
      <c r="B13" s="359">
        <v>4</v>
      </c>
      <c r="C13" s="361" t="s">
        <v>5</v>
      </c>
      <c r="D13" s="39" t="s">
        <v>63</v>
      </c>
      <c r="E13" s="80"/>
      <c r="F13" s="78">
        <f>Maths!R$7</f>
        <v>15</v>
      </c>
      <c r="G13" s="78">
        <f>Maths!S$7</f>
        <v>15</v>
      </c>
      <c r="H13" s="78">
        <f>Maths!T$7</f>
        <v>15</v>
      </c>
      <c r="I13" s="78">
        <f>Maths!U$7</f>
        <v>15</v>
      </c>
      <c r="J13" s="78">
        <f>Maths!V$7</f>
        <v>15</v>
      </c>
      <c r="K13" s="78">
        <f>Maths!W$7</f>
        <v>10</v>
      </c>
      <c r="L13" s="78">
        <f>Maths!X$7</f>
        <v>0</v>
      </c>
      <c r="M13" s="78">
        <f>Maths!Y$7</f>
        <v>70</v>
      </c>
      <c r="N13" s="78">
        <f>Maths!Z$7</f>
        <v>5</v>
      </c>
      <c r="O13" s="78">
        <f>Maths!AA$7</f>
        <v>5</v>
      </c>
      <c r="P13" s="78">
        <f>Maths!AB$7</f>
        <v>20</v>
      </c>
      <c r="Q13" s="78">
        <f>Maths!AC$7</f>
        <v>30</v>
      </c>
      <c r="R13" s="78">
        <f>Maths!AD$7</f>
        <v>100</v>
      </c>
      <c r="S13" s="78">
        <f>Maths!AE$7</f>
        <v>0</v>
      </c>
      <c r="V13" s="68"/>
      <c r="W13" s="68"/>
      <c r="X13" s="68"/>
      <c r="Y13" s="68"/>
    </row>
    <row r="14" spans="2:25" ht="27.9" customHeight="1" thickBot="1">
      <c r="B14" s="360"/>
      <c r="C14" s="362"/>
      <c r="D14" s="40" t="s">
        <v>64</v>
      </c>
      <c r="E14" s="81"/>
      <c r="F14" s="50">
        <f>VLOOKUP(S3,Maths!$B$8:$AE$78,17,0)</f>
        <v>0</v>
      </c>
      <c r="G14" s="50">
        <f>VLOOKUP(S3,Maths!$B$8:$AE$78,18,0)</f>
        <v>0</v>
      </c>
      <c r="H14" s="50">
        <f>VLOOKUP(S3,Maths!$B$8:$AE$78,19,0)</f>
        <v>0</v>
      </c>
      <c r="I14" s="50">
        <f>VLOOKUP(S3,Maths!$B$8:$AE$78,20,0)</f>
        <v>0</v>
      </c>
      <c r="J14" s="50">
        <f>VLOOKUP(S3,Maths!$B$8:$AE$78,21,0)</f>
        <v>0</v>
      </c>
      <c r="K14" s="50">
        <f>VLOOKUP(S3,Maths!$B$8:$AE$78,22,0)</f>
        <v>0</v>
      </c>
      <c r="L14" s="50">
        <f>VLOOKUP(S3,Maths!$B$8:$AE$78,23,0)</f>
        <v>0</v>
      </c>
      <c r="M14" s="50">
        <f>VLOOKUP(S3,Maths!$B$8:$AE$78,24,0)</f>
        <v>0</v>
      </c>
      <c r="N14" s="50">
        <f>VLOOKUP(S3,Maths!$B$8:$AE$78,25,0)</f>
        <v>0</v>
      </c>
      <c r="O14" s="50">
        <f>VLOOKUP(S3,Maths!$B$8:$AE$78,26,0)</f>
        <v>0</v>
      </c>
      <c r="P14" s="50">
        <f>VLOOKUP(S3,Maths!$B$8:$AE$78,27,0)</f>
        <v>0</v>
      </c>
      <c r="Q14" s="50">
        <f>VLOOKUP(S3,Maths!$B$8:$AE$78,28,0)</f>
        <v>0</v>
      </c>
      <c r="R14" s="79">
        <f>VLOOKUP(S3,Maths!$B$8:$AE$78,29,0)</f>
        <v>0</v>
      </c>
      <c r="S14" s="50">
        <f>VLOOKUP(S3,Maths!$B$8:$AE$78,30,0)</f>
        <v>0</v>
      </c>
      <c r="V14" s="68"/>
      <c r="W14" s="68"/>
      <c r="X14" s="68"/>
      <c r="Y14" s="68"/>
    </row>
    <row r="15" spans="2:25" ht="27.9" customHeight="1">
      <c r="B15" s="359">
        <v>5</v>
      </c>
      <c r="C15" s="361" t="s">
        <v>6</v>
      </c>
      <c r="D15" s="39" t="s">
        <v>63</v>
      </c>
      <c r="E15" s="80"/>
      <c r="F15" s="78">
        <f>Sci!R$7</f>
        <v>15</v>
      </c>
      <c r="G15" s="78">
        <f>Sci!S$7</f>
        <v>15</v>
      </c>
      <c r="H15" s="78">
        <f>Sci!T$7</f>
        <v>15</v>
      </c>
      <c r="I15" s="78">
        <f>Sci!U$7</f>
        <v>15</v>
      </c>
      <c r="J15" s="78">
        <f>Sci!V$7</f>
        <v>15</v>
      </c>
      <c r="K15" s="78">
        <f>Sci!W$7</f>
        <v>10</v>
      </c>
      <c r="L15" s="78">
        <f>Sci!X$7</f>
        <v>0</v>
      </c>
      <c r="M15" s="78">
        <f>Sci!Y$7</f>
        <v>70</v>
      </c>
      <c r="N15" s="78">
        <f>Sci!Z$7</f>
        <v>5</v>
      </c>
      <c r="O15" s="78">
        <f>Sci!AA$7</f>
        <v>5</v>
      </c>
      <c r="P15" s="78">
        <f>Sci!AB$7</f>
        <v>20</v>
      </c>
      <c r="Q15" s="78">
        <f>Sci!AC$7</f>
        <v>30</v>
      </c>
      <c r="R15" s="78">
        <f>Sci!AD$7</f>
        <v>100</v>
      </c>
      <c r="S15" s="78">
        <f>Sci!AE$7</f>
        <v>0</v>
      </c>
      <c r="V15" s="68"/>
      <c r="W15" s="68"/>
      <c r="X15" s="68"/>
      <c r="Y15" s="68"/>
    </row>
    <row r="16" spans="2:25" ht="27.9" customHeight="1" thickBot="1">
      <c r="B16" s="360"/>
      <c r="C16" s="362"/>
      <c r="D16" s="40" t="s">
        <v>64</v>
      </c>
      <c r="E16" s="81"/>
      <c r="F16" s="50">
        <f>VLOOKUP(S3,Sci!$B$8:$AE$78,17,0)</f>
        <v>0</v>
      </c>
      <c r="G16" s="50">
        <f>VLOOKUP(S3,Sci!$B$8:$AE$78,18,0)</f>
        <v>0</v>
      </c>
      <c r="H16" s="50">
        <f>VLOOKUP(S3,Sci!$B$8:$AE$78,19,0)</f>
        <v>0</v>
      </c>
      <c r="I16" s="50">
        <f>VLOOKUP(S3,Sci!$B$8:$AE$78,20,0)</f>
        <v>0</v>
      </c>
      <c r="J16" s="50">
        <f>VLOOKUP(S3,Sci!$B$8:$AE$78,21,0)</f>
        <v>0</v>
      </c>
      <c r="K16" s="50">
        <f>VLOOKUP(S3,Sci!$B$8:$AE$78,22,0)</f>
        <v>0</v>
      </c>
      <c r="L16" s="50">
        <f>VLOOKUP(S3,Sci!$B$8:$AE$78,23,0)</f>
        <v>0</v>
      </c>
      <c r="M16" s="50">
        <f>VLOOKUP(S3,Sci!$B$8:$AE$78,24,0)</f>
        <v>0</v>
      </c>
      <c r="N16" s="50">
        <f>VLOOKUP(S3,Sci!$B$8:$AE$78,24,0)</f>
        <v>0</v>
      </c>
      <c r="O16" s="50">
        <f>VLOOKUP(S3,Sci!$B$8:$AE$78,25,0)</f>
        <v>0</v>
      </c>
      <c r="P16" s="50">
        <f>VLOOKUP(S3,Sci!$B$8:$AE$78,26,0)</f>
        <v>0</v>
      </c>
      <c r="Q16" s="50">
        <f>VLOOKUP(S3,Sci!$B$8:$AE$78,27,0)</f>
        <v>0</v>
      </c>
      <c r="R16" s="79">
        <f>VLOOKUP(S3,Sci!$B$8:$AE$78,29,0)</f>
        <v>0</v>
      </c>
      <c r="S16" s="50">
        <f>VLOOKUP(S3,Sci!$B$8:$AE$78,30,0)</f>
        <v>0</v>
      </c>
      <c r="V16" s="68"/>
      <c r="W16" s="68"/>
      <c r="X16" s="68"/>
      <c r="Y16" s="68"/>
    </row>
    <row r="17" spans="2:25" ht="27.9" customHeight="1">
      <c r="B17" s="359">
        <v>6</v>
      </c>
      <c r="C17" s="361" t="s">
        <v>7</v>
      </c>
      <c r="D17" s="39" t="s">
        <v>63</v>
      </c>
      <c r="E17" s="80"/>
      <c r="F17" s="78">
        <f>Sco!R$7</f>
        <v>15</v>
      </c>
      <c r="G17" s="78">
        <f>Sco!S$7</f>
        <v>15</v>
      </c>
      <c r="H17" s="78">
        <f>Sco!T$7</f>
        <v>15</v>
      </c>
      <c r="I17" s="78">
        <f>Sco!U$7</f>
        <v>15</v>
      </c>
      <c r="J17" s="78">
        <f>Sco!V$7</f>
        <v>15</v>
      </c>
      <c r="K17" s="78">
        <f>Sco!W$7</f>
        <v>10</v>
      </c>
      <c r="L17" s="78">
        <f>Sco!X$7</f>
        <v>0</v>
      </c>
      <c r="M17" s="78">
        <f>Sco!Y$7</f>
        <v>70</v>
      </c>
      <c r="N17" s="78">
        <f>Sco!Z$7</f>
        <v>5</v>
      </c>
      <c r="O17" s="78">
        <f>Sco!AA$7</f>
        <v>5</v>
      </c>
      <c r="P17" s="78">
        <f>Sco!AB$7</f>
        <v>20</v>
      </c>
      <c r="Q17" s="78">
        <f>Sco!AC$7</f>
        <v>30</v>
      </c>
      <c r="R17" s="78">
        <f>Sco!AD$7</f>
        <v>100</v>
      </c>
      <c r="S17" s="78">
        <f>Sco!AE$7</f>
        <v>0</v>
      </c>
      <c r="V17" s="68"/>
      <c r="W17" s="68"/>
      <c r="X17" s="68"/>
      <c r="Y17" s="68"/>
    </row>
    <row r="18" spans="2:25" ht="27.9" customHeight="1" thickBot="1">
      <c r="B18" s="360"/>
      <c r="C18" s="362"/>
      <c r="D18" s="40" t="s">
        <v>64</v>
      </c>
      <c r="E18" s="81"/>
      <c r="F18" s="50">
        <f>VLOOKUP(S3,Sco!$B$8:$AE$78,17,0)</f>
        <v>0</v>
      </c>
      <c r="G18" s="50">
        <f>VLOOKUP(S3,Sco!$B$8:$AE$78,18,0)</f>
        <v>0</v>
      </c>
      <c r="H18" s="50">
        <f>VLOOKUP(S3,Sco!$B$8:$AE$78,19,0)</f>
        <v>0</v>
      </c>
      <c r="I18" s="50">
        <f>VLOOKUP(S3,Sco!$B$8:$AE$78,20,0)</f>
        <v>0</v>
      </c>
      <c r="J18" s="50">
        <f>VLOOKUP(S3,Sco!$B$8:$AE$78,21,0)</f>
        <v>0</v>
      </c>
      <c r="K18" s="50">
        <f>VLOOKUP(S3,Sco!$B$8:$AE$78,22,0)</f>
        <v>0</v>
      </c>
      <c r="L18" s="50">
        <f>VLOOKUP(S3,Sco!$B$8:$AE$78,23,0)</f>
        <v>0</v>
      </c>
      <c r="M18" s="50">
        <f>VLOOKUP(S3,Sco!$B$8:$AE$78,24,0)</f>
        <v>0</v>
      </c>
      <c r="N18" s="50">
        <f>VLOOKUP(S3,Sco!$B$8:$AE$78,25,0)</f>
        <v>0</v>
      </c>
      <c r="O18" s="50">
        <f>VLOOKUP(S3,Sco!$B$8:$AE$78,26,0)</f>
        <v>0</v>
      </c>
      <c r="P18" s="50">
        <f>VLOOKUP(S3,Sco!$B$8:$AE$78,27,0)</f>
        <v>0</v>
      </c>
      <c r="Q18" s="50">
        <f>VLOOKUP(S3,Sco!$B$8:$AE$78,28,0)</f>
        <v>0</v>
      </c>
      <c r="R18" s="79">
        <f>VLOOKUP(S3,Sco!$B$8:$AE$78,29,0)</f>
        <v>0</v>
      </c>
      <c r="S18" s="50">
        <f>VLOOKUP(S3,Sco!$B$8:$AE$78,30,0)</f>
        <v>0</v>
      </c>
      <c r="V18" s="68"/>
      <c r="W18" s="68"/>
      <c r="X18" s="68"/>
      <c r="Y18" s="68"/>
    </row>
    <row r="19" spans="2:25" ht="27.9" customHeight="1">
      <c r="B19" s="359">
        <v>7</v>
      </c>
      <c r="C19" s="361" t="s">
        <v>8</v>
      </c>
      <c r="D19" s="39" t="s">
        <v>63</v>
      </c>
      <c r="E19" s="80"/>
      <c r="F19" s="78">
        <f>Kala!R$7</f>
        <v>20</v>
      </c>
      <c r="G19" s="78">
        <f>Kala!S$7</f>
        <v>40</v>
      </c>
      <c r="H19" s="78">
        <f>Kala!T$7</f>
        <v>20</v>
      </c>
      <c r="I19" s="78">
        <f>Kala!U$7</f>
        <v>20</v>
      </c>
      <c r="J19" s="78">
        <f>Kala!V$7</f>
        <v>0</v>
      </c>
      <c r="K19" s="78">
        <f>Kala!W$7</f>
        <v>20</v>
      </c>
      <c r="L19" s="78">
        <f>Kala!X$7</f>
        <v>0</v>
      </c>
      <c r="M19" s="78">
        <f>Kala!Y$7</f>
        <v>100</v>
      </c>
      <c r="N19" s="363"/>
      <c r="O19" s="364"/>
      <c r="P19" s="364"/>
      <c r="Q19" s="365"/>
      <c r="R19" s="82">
        <f t="shared" ref="R19:R24" si="0">M19</f>
        <v>100</v>
      </c>
      <c r="S19" s="83"/>
      <c r="V19" s="68"/>
      <c r="W19" s="68"/>
      <c r="X19" s="68"/>
      <c r="Y19" s="68"/>
    </row>
    <row r="20" spans="2:25" ht="27.9" customHeight="1" thickBot="1">
      <c r="B20" s="360"/>
      <c r="C20" s="362"/>
      <c r="D20" s="40" t="s">
        <v>64</v>
      </c>
      <c r="E20" s="81"/>
      <c r="F20" s="50">
        <f>VLOOKUP(S3,Kala!$B$8:$AE$78,17,0)</f>
        <v>0</v>
      </c>
      <c r="G20" s="50">
        <f>VLOOKUP(S3,Kala!$B$8:$AE$78,18,0)</f>
        <v>0</v>
      </c>
      <c r="H20" s="50">
        <f>VLOOKUP(S3,Kala!$B$8:$AE$78,19,0)</f>
        <v>0</v>
      </c>
      <c r="I20" s="50">
        <f>VLOOKUP(S3,Kala!$B$8:$AE$78,20,0)</f>
        <v>0</v>
      </c>
      <c r="J20" s="50">
        <f>VLOOKUP(S3,Kala!$B$8:$AE$78,21,0)</f>
        <v>0</v>
      </c>
      <c r="K20" s="50">
        <f>VLOOKUP(S3,Kala!$B$8:$AE$78,22,0)</f>
        <v>0</v>
      </c>
      <c r="L20" s="50">
        <f>VLOOKUP(S3,Kala!$B$8:$AE$78,23,0)</f>
        <v>0</v>
      </c>
      <c r="M20" s="50">
        <f>VLOOKUP(S3,Kala!$B$8:$AE$78,24,0)</f>
        <v>0</v>
      </c>
      <c r="N20" s="366"/>
      <c r="O20" s="367"/>
      <c r="P20" s="367"/>
      <c r="Q20" s="368"/>
      <c r="R20" s="84">
        <f t="shared" si="0"/>
        <v>0</v>
      </c>
      <c r="S20" s="85" t="str">
        <f>IF(R20&gt;=91,"अ१",IF(R20&gt;=81,"अ२",IF(R20&gt;=71,"ब१",IF(R20&gt;=61,"ब२",IF(R20&gt;=51,"क१",IF(R20&gt;=41,"क२",IF(R20&gt;=33,"ड",IF(R20&gt;=21,"ई१",IF(R20&gt;=1,"ई२","")))))))))</f>
        <v/>
      </c>
      <c r="V20" s="68"/>
      <c r="W20" s="68"/>
      <c r="X20" s="68"/>
      <c r="Y20" s="68"/>
    </row>
    <row r="21" spans="2:25" ht="27.9" customHeight="1">
      <c r="B21" s="359">
        <v>8</v>
      </c>
      <c r="C21" s="361" t="s">
        <v>9</v>
      </c>
      <c r="D21" s="39" t="s">
        <v>63</v>
      </c>
      <c r="E21" s="80"/>
      <c r="F21" s="78">
        <f>Karya!R$7</f>
        <v>20</v>
      </c>
      <c r="G21" s="78">
        <f>Karya!S$7</f>
        <v>40</v>
      </c>
      <c r="H21" s="78">
        <f>Karya!T$7</f>
        <v>20</v>
      </c>
      <c r="I21" s="78">
        <f>Karya!U$7</f>
        <v>20</v>
      </c>
      <c r="J21" s="78">
        <f>Karya!V$7</f>
        <v>0</v>
      </c>
      <c r="K21" s="78">
        <f>Karya!W$7</f>
        <v>20</v>
      </c>
      <c r="L21" s="78">
        <f>Karya!X$7</f>
        <v>0</v>
      </c>
      <c r="M21" s="78">
        <f>Karya!Y$7</f>
        <v>100</v>
      </c>
      <c r="N21" s="363"/>
      <c r="O21" s="364"/>
      <c r="P21" s="364"/>
      <c r="Q21" s="365"/>
      <c r="R21" s="82">
        <f t="shared" si="0"/>
        <v>100</v>
      </c>
      <c r="S21" s="83"/>
      <c r="V21" s="68"/>
      <c r="W21" s="68"/>
      <c r="X21" s="68"/>
      <c r="Y21" s="68"/>
    </row>
    <row r="22" spans="2:25" ht="27.9" customHeight="1" thickBot="1">
      <c r="B22" s="360"/>
      <c r="C22" s="362"/>
      <c r="D22" s="40" t="s">
        <v>64</v>
      </c>
      <c r="E22" s="81"/>
      <c r="F22" s="50">
        <f>VLOOKUP(S3,Karya!$B$8:$AE$78,17,0)</f>
        <v>0</v>
      </c>
      <c r="G22" s="50">
        <f>VLOOKUP(S3,Karya!$B$8:$AE$78,18,0)</f>
        <v>0</v>
      </c>
      <c r="H22" s="50">
        <f>VLOOKUP(S3,Karya!$B$8:$AE$78,19,0)</f>
        <v>0</v>
      </c>
      <c r="I22" s="50">
        <f>VLOOKUP(S3,Karya!$B$8:$AE$78,20,0)</f>
        <v>0</v>
      </c>
      <c r="J22" s="50">
        <f>VLOOKUP(S3,Karya!$B$8:$AE$78,21,0)</f>
        <v>0</v>
      </c>
      <c r="K22" s="50">
        <f>VLOOKUP(S3,Karya!$B$8:$AE$78,22,0)</f>
        <v>0</v>
      </c>
      <c r="L22" s="50">
        <f>VLOOKUP(S3,Karya!$B$8:$AE$78,23,0)</f>
        <v>0</v>
      </c>
      <c r="M22" s="50">
        <f>VLOOKUP(S3,Karya!$B$8:$AE$78,24,0)</f>
        <v>0</v>
      </c>
      <c r="N22" s="366"/>
      <c r="O22" s="367"/>
      <c r="P22" s="367"/>
      <c r="Q22" s="368"/>
      <c r="R22" s="84">
        <f t="shared" si="0"/>
        <v>0</v>
      </c>
      <c r="S22" s="85" t="str">
        <f>IF(R22&gt;=91,"अ१",IF(R22&gt;=81,"अ२",IF(R22&gt;=71,"ब१",IF(R22&gt;=61,"ब२",IF(R22&gt;=51,"क१",IF(R22&gt;=41,"क२",IF(R22&gt;=33,"ड",IF(R22&gt;=21,"ई१",IF(R22&gt;=1,"ई२","")))))))))</f>
        <v/>
      </c>
      <c r="V22" s="68"/>
      <c r="W22" s="68"/>
      <c r="X22" s="68"/>
      <c r="Y22" s="68"/>
    </row>
    <row r="23" spans="2:25" ht="27.9" customHeight="1">
      <c r="B23" s="359">
        <v>9</v>
      </c>
      <c r="C23" s="361" t="s">
        <v>10</v>
      </c>
      <c r="D23" s="39" t="s">
        <v>63</v>
      </c>
      <c r="E23" s="80"/>
      <c r="F23" s="78">
        <f>Shashi!R$7</f>
        <v>20</v>
      </c>
      <c r="G23" s="78">
        <f>Shashi!S$7</f>
        <v>40</v>
      </c>
      <c r="H23" s="78">
        <f>Shashi!T$7</f>
        <v>20</v>
      </c>
      <c r="I23" s="78">
        <f>Shashi!U$7</f>
        <v>20</v>
      </c>
      <c r="J23" s="78">
        <f>Shashi!V$7</f>
        <v>0</v>
      </c>
      <c r="K23" s="78">
        <f>Shashi!W$7</f>
        <v>20</v>
      </c>
      <c r="L23" s="78">
        <f>Shashi!X$7</f>
        <v>0</v>
      </c>
      <c r="M23" s="78">
        <f>Shashi!Y$7</f>
        <v>100</v>
      </c>
      <c r="N23" s="363"/>
      <c r="O23" s="364"/>
      <c r="P23" s="364"/>
      <c r="Q23" s="365"/>
      <c r="R23" s="82">
        <f t="shared" si="0"/>
        <v>100</v>
      </c>
      <c r="S23" s="83"/>
      <c r="V23" s="68"/>
      <c r="W23" s="68"/>
      <c r="X23" s="68"/>
      <c r="Y23" s="68"/>
    </row>
    <row r="24" spans="2:25" ht="27.9" customHeight="1" thickBot="1">
      <c r="B24" s="360"/>
      <c r="C24" s="362"/>
      <c r="D24" s="40" t="s">
        <v>64</v>
      </c>
      <c r="E24" s="81"/>
      <c r="F24" s="50">
        <f>VLOOKUP(S3,Shashi!$B$8:$AE$78,17,0)</f>
        <v>0</v>
      </c>
      <c r="G24" s="50">
        <f>VLOOKUP(S3,Shashi!$B$8:$AE$78,18,0)</f>
        <v>0</v>
      </c>
      <c r="H24" s="50">
        <f>VLOOKUP(S3,Shashi!$B$8:$AE$78,19,0)</f>
        <v>0</v>
      </c>
      <c r="I24" s="50">
        <f>VLOOKUP(S3,Shashi!$B$8:$AE$78,20,0)</f>
        <v>0</v>
      </c>
      <c r="J24" s="50">
        <f>VLOOKUP(S3,Shashi!$B$8:$AE$78,21,0)</f>
        <v>0</v>
      </c>
      <c r="K24" s="50">
        <f>VLOOKUP(S3,Shashi!$B$8:$AE$78,22,0)</f>
        <v>0</v>
      </c>
      <c r="L24" s="50">
        <f>VLOOKUP(S3,Shashi!$B$8:$AE$78,23,0)</f>
        <v>0</v>
      </c>
      <c r="M24" s="50">
        <f>VLOOKUP(S3,Shashi!$B$8:$AE$78,24,0)</f>
        <v>0</v>
      </c>
      <c r="N24" s="366"/>
      <c r="O24" s="367"/>
      <c r="P24" s="367"/>
      <c r="Q24" s="368"/>
      <c r="R24" s="84">
        <f t="shared" si="0"/>
        <v>0</v>
      </c>
      <c r="S24" s="85" t="str">
        <f>IF(R24&gt;=91,"अ१",IF(R24&gt;=81,"अ२",IF(R24&gt;=71,"ब१",IF(R24&gt;=61,"ब२",IF(R24&gt;=51,"क१",IF(R24&gt;=41,"क२",IF(R24&gt;=33,"ड",IF(R24&gt;=21,"ई१",IF(R24&gt;=1,"ई२","")))))))))</f>
        <v/>
      </c>
      <c r="V24" s="68"/>
      <c r="W24" s="68"/>
      <c r="X24" s="68"/>
      <c r="Y24" s="68"/>
    </row>
    <row r="25" spans="2:25" ht="27.9" customHeight="1" thickBot="1">
      <c r="B25" s="369"/>
      <c r="C25" s="370"/>
      <c r="D25" s="370"/>
      <c r="E25" s="370"/>
      <c r="F25" s="370"/>
      <c r="G25" s="370"/>
      <c r="H25" s="370"/>
      <c r="I25" s="370"/>
      <c r="J25" s="370"/>
      <c r="K25" s="370"/>
      <c r="L25" s="370"/>
      <c r="M25" s="370"/>
      <c r="N25" s="370"/>
      <c r="O25" s="370"/>
      <c r="P25" s="370"/>
      <c r="Q25" s="370"/>
      <c r="R25" s="370"/>
      <c r="S25" s="371"/>
      <c r="V25" s="68"/>
      <c r="W25" s="68"/>
      <c r="X25" s="68"/>
      <c r="Y25" s="68"/>
    </row>
    <row r="26" spans="2:25" ht="27.9" customHeight="1">
      <c r="B26" s="41"/>
      <c r="C26" s="42"/>
      <c r="D26" s="43"/>
      <c r="N26" s="45"/>
      <c r="O26" s="45"/>
      <c r="P26" s="45"/>
      <c r="Q26" s="45"/>
      <c r="S26" s="46"/>
      <c r="V26" s="68"/>
      <c r="W26" s="68"/>
      <c r="X26" s="68"/>
      <c r="Y26" s="68"/>
    </row>
    <row r="27" spans="2:25" ht="27.9" customHeight="1">
      <c r="B27" s="372" t="s">
        <v>66</v>
      </c>
      <c r="C27" s="373"/>
      <c r="D27" s="373"/>
      <c r="E27" s="373"/>
      <c r="F27" s="373"/>
      <c r="G27" s="374" t="s">
        <v>67</v>
      </c>
      <c r="H27" s="374"/>
      <c r="I27" s="374"/>
      <c r="J27" s="374"/>
      <c r="K27" s="374"/>
      <c r="L27" s="374"/>
      <c r="M27" s="374"/>
      <c r="N27" s="375" t="s">
        <v>68</v>
      </c>
      <c r="O27" s="375"/>
      <c r="P27" s="375"/>
      <c r="Q27" s="375"/>
      <c r="R27" s="375"/>
      <c r="S27" s="376"/>
      <c r="V27" s="68"/>
      <c r="W27" s="68"/>
      <c r="X27" s="68"/>
      <c r="Y27" s="68"/>
    </row>
    <row r="28" spans="2:25" ht="27.9" customHeight="1" thickBot="1">
      <c r="B28" s="377" t="str">
        <f>students!$G$4</f>
        <v xml:space="preserve">श्री. सागर दत्तात्रय शिंदे </v>
      </c>
      <c r="C28" s="378"/>
      <c r="D28" s="378"/>
      <c r="E28" s="378"/>
      <c r="F28" s="378"/>
      <c r="G28" s="379"/>
      <c r="H28" s="379"/>
      <c r="I28" s="379"/>
      <c r="J28" s="379"/>
      <c r="K28" s="379"/>
      <c r="L28" s="379"/>
      <c r="M28" s="379"/>
      <c r="N28" s="380"/>
      <c r="O28" s="380"/>
      <c r="P28" s="380"/>
      <c r="Q28" s="380"/>
      <c r="R28" s="380"/>
      <c r="S28" s="381"/>
      <c r="V28" s="68"/>
      <c r="W28" s="68"/>
      <c r="X28" s="68"/>
      <c r="Y28" s="68"/>
    </row>
    <row r="29" spans="2:25" ht="26.25" customHeight="1">
      <c r="B29" s="402" t="s">
        <v>718</v>
      </c>
      <c r="C29" s="402"/>
      <c r="D29" s="402"/>
      <c r="E29" s="402"/>
      <c r="F29" s="402"/>
      <c r="G29" s="402"/>
      <c r="H29" s="402"/>
      <c r="I29" s="402"/>
      <c r="J29" s="402"/>
      <c r="K29" s="402"/>
      <c r="L29" s="402"/>
      <c r="M29" s="402"/>
      <c r="N29" s="402"/>
      <c r="O29" s="402"/>
      <c r="P29" s="402"/>
      <c r="Q29" s="402"/>
      <c r="R29" s="402"/>
      <c r="S29" s="402"/>
      <c r="V29" s="68"/>
      <c r="W29" s="68"/>
      <c r="X29" s="68"/>
      <c r="Y29" s="68"/>
    </row>
    <row r="30" spans="2:25" ht="24.75" customHeight="1" thickBot="1">
      <c r="B30" s="403" t="s">
        <v>52</v>
      </c>
      <c r="C30" s="403"/>
      <c r="D30" s="403"/>
      <c r="E30" s="404" t="str">
        <f>VLOOKUP(S31,students!$B$8:$D$57,3,0)</f>
        <v xml:space="preserve">सागर शिंदे </v>
      </c>
      <c r="F30" s="405"/>
      <c r="G30" s="405"/>
      <c r="H30" s="405"/>
      <c r="I30" s="405"/>
      <c r="J30" s="405"/>
      <c r="K30" s="405"/>
      <c r="L30" s="405"/>
      <c r="M30" s="405"/>
      <c r="N30" s="405"/>
      <c r="O30" s="405"/>
      <c r="P30" s="406" t="s">
        <v>28</v>
      </c>
      <c r="Q30" s="406"/>
      <c r="R30" s="406" t="str">
        <f>students!$M$2</f>
        <v>पहिली</v>
      </c>
      <c r="S30" s="406"/>
      <c r="V30" s="68"/>
      <c r="W30" s="68"/>
      <c r="X30" s="68"/>
      <c r="Y30" s="68"/>
    </row>
    <row r="31" spans="2:25" ht="19.5" customHeight="1" thickBot="1">
      <c r="B31" s="407"/>
      <c r="C31" s="407"/>
      <c r="D31" s="408"/>
      <c r="E31" s="408"/>
      <c r="F31" s="47"/>
      <c r="G31" s="47"/>
      <c r="H31" s="409" t="s">
        <v>33</v>
      </c>
      <c r="I31" s="409"/>
      <c r="J31" s="409"/>
      <c r="K31" s="409"/>
      <c r="L31" s="409"/>
      <c r="M31" s="405"/>
      <c r="N31" s="405"/>
      <c r="O31" s="405"/>
      <c r="P31" s="406" t="s">
        <v>53</v>
      </c>
      <c r="Q31" s="406"/>
      <c r="R31" s="406"/>
      <c r="S31" s="77">
        <v>2</v>
      </c>
      <c r="V31" s="68"/>
      <c r="W31" s="68"/>
      <c r="X31" s="68"/>
      <c r="Y31" s="68"/>
    </row>
    <row r="32" spans="2:25" ht="21" customHeight="1">
      <c r="B32" s="382" t="s">
        <v>37</v>
      </c>
      <c r="C32" s="361" t="s">
        <v>54</v>
      </c>
      <c r="D32" s="361"/>
      <c r="E32" s="385" t="s">
        <v>55</v>
      </c>
      <c r="F32" s="386"/>
      <c r="G32" s="386"/>
      <c r="H32" s="386"/>
      <c r="I32" s="386"/>
      <c r="J32" s="386"/>
      <c r="K32" s="386"/>
      <c r="L32" s="386"/>
      <c r="M32" s="387"/>
      <c r="N32" s="388" t="s">
        <v>56</v>
      </c>
      <c r="O32" s="389"/>
      <c r="P32" s="389"/>
      <c r="Q32" s="390"/>
      <c r="R32" s="394" t="s">
        <v>69</v>
      </c>
      <c r="S32" s="397" t="s">
        <v>57</v>
      </c>
    </row>
    <row r="33" spans="2:25" s="1" customFormat="1" ht="73.5" customHeight="1">
      <c r="B33" s="383"/>
      <c r="C33" s="384"/>
      <c r="D33" s="384"/>
      <c r="E33" s="48" t="s">
        <v>58</v>
      </c>
      <c r="F33" s="48" t="s">
        <v>15</v>
      </c>
      <c r="G33" s="48" t="s">
        <v>59</v>
      </c>
      <c r="H33" s="48" t="s">
        <v>17</v>
      </c>
      <c r="I33" s="48" t="s">
        <v>18</v>
      </c>
      <c r="J33" s="48" t="s">
        <v>19</v>
      </c>
      <c r="K33" s="48" t="s">
        <v>20</v>
      </c>
      <c r="L33" s="48" t="s">
        <v>21</v>
      </c>
      <c r="M33" s="49"/>
      <c r="N33" s="391"/>
      <c r="O33" s="392"/>
      <c r="P33" s="392"/>
      <c r="Q33" s="393"/>
      <c r="R33" s="395"/>
      <c r="S33" s="398"/>
      <c r="V33" s="18"/>
      <c r="W33" s="18"/>
      <c r="X33" s="18"/>
      <c r="Y33" s="18"/>
    </row>
    <row r="34" spans="2:25" ht="27.9" customHeight="1" thickBot="1">
      <c r="B34" s="5"/>
      <c r="C34" s="400" t="s">
        <v>60</v>
      </c>
      <c r="D34" s="401"/>
      <c r="E34" s="51">
        <v>1</v>
      </c>
      <c r="F34" s="51">
        <v>2</v>
      </c>
      <c r="G34" s="51">
        <v>3</v>
      </c>
      <c r="H34" s="51">
        <v>4</v>
      </c>
      <c r="I34" s="51">
        <v>5</v>
      </c>
      <c r="J34" s="51">
        <v>6</v>
      </c>
      <c r="K34" s="51">
        <v>7</v>
      </c>
      <c r="L34" s="51">
        <v>8</v>
      </c>
      <c r="M34" s="50" t="s">
        <v>22</v>
      </c>
      <c r="N34" s="50" t="s">
        <v>23</v>
      </c>
      <c r="O34" s="50" t="s">
        <v>61</v>
      </c>
      <c r="P34" s="50" t="s">
        <v>25</v>
      </c>
      <c r="Q34" s="50" t="s">
        <v>62</v>
      </c>
      <c r="R34" s="396"/>
      <c r="S34" s="399"/>
    </row>
    <row r="35" spans="2:25" ht="27.9" customHeight="1">
      <c r="B35" s="359">
        <v>1</v>
      </c>
      <c r="C35" s="361" t="s">
        <v>2</v>
      </c>
      <c r="D35" s="39" t="s">
        <v>63</v>
      </c>
      <c r="E35" s="80"/>
      <c r="F35" s="78">
        <f>Marathi!R$7</f>
        <v>15</v>
      </c>
      <c r="G35" s="78">
        <f>Marathi!S$7</f>
        <v>15</v>
      </c>
      <c r="H35" s="78">
        <f>Marathi!T$7</f>
        <v>15</v>
      </c>
      <c r="I35" s="78">
        <f>Marathi!U$7</f>
        <v>15</v>
      </c>
      <c r="J35" s="78">
        <f>Marathi!V$7</f>
        <v>15</v>
      </c>
      <c r="K35" s="78">
        <f>Marathi!W$7</f>
        <v>10</v>
      </c>
      <c r="L35" s="78">
        <f>Marathi!X$7</f>
        <v>0</v>
      </c>
      <c r="M35" s="78">
        <f>Marathi!Y$7</f>
        <v>70</v>
      </c>
      <c r="N35" s="78">
        <f>Marathi!Z$7</f>
        <v>5</v>
      </c>
      <c r="O35" s="78">
        <f>Marathi!AA$7</f>
        <v>5</v>
      </c>
      <c r="P35" s="78">
        <f>Marathi!AB$7</f>
        <v>20</v>
      </c>
      <c r="Q35" s="78">
        <f>Marathi!AC$7</f>
        <v>30</v>
      </c>
      <c r="R35" s="78">
        <f>Marathi!AD$7</f>
        <v>100</v>
      </c>
      <c r="S35" s="78">
        <f>Marathi!AE$7</f>
        <v>0</v>
      </c>
    </row>
    <row r="36" spans="2:25" ht="27.9" customHeight="1" thickBot="1">
      <c r="B36" s="360"/>
      <c r="C36" s="362"/>
      <c r="D36" s="40" t="s">
        <v>64</v>
      </c>
      <c r="E36" s="81"/>
      <c r="F36" s="50">
        <f>VLOOKUP(S31,Marathi!$B$8:$AE$78,17,0)</f>
        <v>0</v>
      </c>
      <c r="G36" s="50">
        <f>VLOOKUP(S31,Marathi!$B$8:$AE$78,18,0)</f>
        <v>0</v>
      </c>
      <c r="H36" s="50">
        <f>VLOOKUP(S31,Marathi!$B$8:$AE$78,19,0)</f>
        <v>0</v>
      </c>
      <c r="I36" s="50">
        <f>VLOOKUP(S31,Marathi!$B$8:$AE$78,20,0)</f>
        <v>0</v>
      </c>
      <c r="J36" s="50">
        <f>VLOOKUP(S31,Marathi!$B$8:$AE$78,21,0)</f>
        <v>0</v>
      </c>
      <c r="K36" s="50">
        <f>VLOOKUP(S31,Marathi!$B$8:$AE$78,22,0)</f>
        <v>0</v>
      </c>
      <c r="L36" s="50">
        <f>VLOOKUP(S31,Marathi!$B$8:$AE$78,23,0)</f>
        <v>0</v>
      </c>
      <c r="M36" s="50">
        <f>VLOOKUP(S31,Marathi!$B$8:$AE$78,24,0)</f>
        <v>0</v>
      </c>
      <c r="N36" s="50">
        <f>VLOOKUP(S31,Marathi!$B$8:$AE$78,25,0)</f>
        <v>0</v>
      </c>
      <c r="O36" s="50">
        <f>VLOOKUP(S31,Marathi!$B$8:$AE$78,26,0)</f>
        <v>0</v>
      </c>
      <c r="P36" s="50">
        <f>VLOOKUP(S31,Marathi!$B$8:$AE$78,27,0)</f>
        <v>0</v>
      </c>
      <c r="Q36" s="50">
        <f>VLOOKUP(S31,Marathi!$B$8:$AE$78,28,0)</f>
        <v>0</v>
      </c>
      <c r="R36" s="79">
        <f>VLOOKUP(S31,Marathi!$B$8:$AE$78,29,0)</f>
        <v>0</v>
      </c>
      <c r="S36" s="79">
        <f>VLOOKUP(S31,Marathi!$B$8:$AE$78,30,0)</f>
        <v>0</v>
      </c>
    </row>
    <row r="37" spans="2:25" ht="27.9" customHeight="1">
      <c r="B37" s="359">
        <v>2</v>
      </c>
      <c r="C37" s="361" t="s">
        <v>3</v>
      </c>
      <c r="D37" s="39" t="s">
        <v>63</v>
      </c>
      <c r="E37" s="80"/>
      <c r="F37" s="78">
        <f>Hindi!R$7</f>
        <v>15</v>
      </c>
      <c r="G37" s="78">
        <f>Hindi!S$7</f>
        <v>15</v>
      </c>
      <c r="H37" s="78">
        <f>Hindi!T$7</f>
        <v>15</v>
      </c>
      <c r="I37" s="78">
        <f>Hindi!U$7</f>
        <v>15</v>
      </c>
      <c r="J37" s="78">
        <f>Hindi!V$7</f>
        <v>15</v>
      </c>
      <c r="K37" s="78">
        <f>Hindi!W$7</f>
        <v>10</v>
      </c>
      <c r="L37" s="78">
        <f>Hindi!X$7</f>
        <v>0</v>
      </c>
      <c r="M37" s="78">
        <f>Hindi!Y$7</f>
        <v>70</v>
      </c>
      <c r="N37" s="78">
        <f>Hindi!Z$7</f>
        <v>5</v>
      </c>
      <c r="O37" s="78">
        <f>Hindi!AA$7</f>
        <v>5</v>
      </c>
      <c r="P37" s="78">
        <f>Hindi!AB$7</f>
        <v>20</v>
      </c>
      <c r="Q37" s="78">
        <f>Hindi!AC$7</f>
        <v>30</v>
      </c>
      <c r="R37" s="78">
        <f>Hindi!AD$7</f>
        <v>100</v>
      </c>
      <c r="S37" s="78">
        <f>Hindi!AE$7</f>
        <v>0</v>
      </c>
    </row>
    <row r="38" spans="2:25" ht="27.9" customHeight="1" thickBot="1">
      <c r="B38" s="360"/>
      <c r="C38" s="362"/>
      <c r="D38" s="40" t="s">
        <v>64</v>
      </c>
      <c r="E38" s="81"/>
      <c r="F38" s="50">
        <f>VLOOKUP(S31,Hindi!$B$8:$AE$78,17,0)</f>
        <v>0</v>
      </c>
      <c r="G38" s="50">
        <f>VLOOKUP(S31,Hindi!$B$8:$AE$78,18,0)</f>
        <v>0</v>
      </c>
      <c r="H38" s="50">
        <f>VLOOKUP(S31,Hindi!$B$8:$AE$78,19,0)</f>
        <v>0</v>
      </c>
      <c r="I38" s="50">
        <f>VLOOKUP(S31,Hindi!$B$8:$AE$78,20,0)</f>
        <v>0</v>
      </c>
      <c r="J38" s="50">
        <f>VLOOKUP(S31,Hindi!$B$8:$AE$78,21,0)</f>
        <v>0</v>
      </c>
      <c r="K38" s="50">
        <f>VLOOKUP(S31,Hindi!$B$8:$AE$78,22,0)</f>
        <v>0</v>
      </c>
      <c r="L38" s="50">
        <f>VLOOKUP(S31,Hindi!$B$8:$AE$78,23,0)</f>
        <v>0</v>
      </c>
      <c r="M38" s="50">
        <f>VLOOKUP(S31,Hindi!$B$8:$AE$78,24,0)</f>
        <v>0</v>
      </c>
      <c r="N38" s="50">
        <f>VLOOKUP(S31,Hindi!$B$8:$AE$78,25,0)</f>
        <v>0</v>
      </c>
      <c r="O38" s="50">
        <f>VLOOKUP(S31,Hindi!$B$8:$AE$78,26,0)</f>
        <v>0</v>
      </c>
      <c r="P38" s="50">
        <f>VLOOKUP(S31,Hindi!$B$8:$AE$78,27,0)</f>
        <v>0</v>
      </c>
      <c r="Q38" s="50">
        <f>VLOOKUP(S31,Hindi!$B$8:$AE$78,28,0)</f>
        <v>0</v>
      </c>
      <c r="R38" s="79">
        <f>VLOOKUP(S31,Hindi!$B$8:$AE$78,29,0)</f>
        <v>0</v>
      </c>
      <c r="S38" s="50">
        <f>VLOOKUP(S31,Hindi!$B$8:$AE$78,30,0)</f>
        <v>0</v>
      </c>
      <c r="V38" s="68"/>
      <c r="W38" s="68"/>
      <c r="X38" s="68"/>
      <c r="Y38" s="68"/>
    </row>
    <row r="39" spans="2:25" ht="27.9" customHeight="1">
      <c r="B39" s="359">
        <v>3</v>
      </c>
      <c r="C39" s="361" t="s">
        <v>4</v>
      </c>
      <c r="D39" s="39" t="s">
        <v>63</v>
      </c>
      <c r="E39" s="80"/>
      <c r="F39" s="78">
        <f>English!R$7</f>
        <v>15</v>
      </c>
      <c r="G39" s="78">
        <f>English!S$7</f>
        <v>15</v>
      </c>
      <c r="H39" s="78">
        <f>English!T$7</f>
        <v>15</v>
      </c>
      <c r="I39" s="78">
        <f>English!U$7</f>
        <v>15</v>
      </c>
      <c r="J39" s="78">
        <f>English!V$7</f>
        <v>15</v>
      </c>
      <c r="K39" s="78">
        <f>English!W$7</f>
        <v>10</v>
      </c>
      <c r="L39" s="78">
        <f>English!X$7</f>
        <v>0</v>
      </c>
      <c r="M39" s="78">
        <f>English!Y$7</f>
        <v>70</v>
      </c>
      <c r="N39" s="78">
        <f>English!Z$7</f>
        <v>5</v>
      </c>
      <c r="O39" s="78">
        <f>English!AA$7</f>
        <v>5</v>
      </c>
      <c r="P39" s="78">
        <f>English!AB$7</f>
        <v>20</v>
      </c>
      <c r="Q39" s="78">
        <f>English!AC$7</f>
        <v>30</v>
      </c>
      <c r="R39" s="78">
        <f>English!AD$7</f>
        <v>100</v>
      </c>
      <c r="S39" s="78">
        <f>English!AE$7</f>
        <v>0</v>
      </c>
      <c r="V39" s="68"/>
      <c r="W39" s="68"/>
      <c r="X39" s="68"/>
      <c r="Y39" s="68"/>
    </row>
    <row r="40" spans="2:25" ht="27.9" customHeight="1" thickBot="1">
      <c r="B40" s="360"/>
      <c r="C40" s="362"/>
      <c r="D40" s="40" t="s">
        <v>64</v>
      </c>
      <c r="E40" s="81"/>
      <c r="F40" s="50">
        <f>VLOOKUP(S31,English!$B$8:$AE$78,17,0)</f>
        <v>0</v>
      </c>
      <c r="G40" s="50">
        <f>VLOOKUP(S31,English!$B$8:$AE$78,18,0)</f>
        <v>0</v>
      </c>
      <c r="H40" s="50">
        <f>VLOOKUP(S31,English!$B$8:$AE$78,19,0)</f>
        <v>0</v>
      </c>
      <c r="I40" s="50">
        <f>VLOOKUP(S31,English!$B$8:$AE$78,20,0)</f>
        <v>0</v>
      </c>
      <c r="J40" s="50">
        <f>VLOOKUP(S31,English!$B$8:$AE$78,21,0)</f>
        <v>0</v>
      </c>
      <c r="K40" s="50">
        <f>VLOOKUP(S31,English!$B$8:$AE$78,22,0)</f>
        <v>0</v>
      </c>
      <c r="L40" s="50">
        <f>VLOOKUP(S31,English!$B$8:$AE$78,23,0)</f>
        <v>0</v>
      </c>
      <c r="M40" s="50">
        <f>VLOOKUP(S31,English!$B$8:$AE$78,24,0)</f>
        <v>0</v>
      </c>
      <c r="N40" s="50">
        <f>VLOOKUP(S31,English!$B$8:$AE$78,25,0)</f>
        <v>0</v>
      </c>
      <c r="O40" s="50">
        <f>VLOOKUP(S31,English!$B$8:$AE$78,26,0)</f>
        <v>0</v>
      </c>
      <c r="P40" s="50">
        <f>VLOOKUP(S31,English!$B$8:$AE$78,27,0)</f>
        <v>0</v>
      </c>
      <c r="Q40" s="50">
        <f>VLOOKUP(S31,English!$B$8:$AE$78,28,0)</f>
        <v>0</v>
      </c>
      <c r="R40" s="79">
        <f>VLOOKUP(S31,English!$B$8:$AE$78,29,0)</f>
        <v>0</v>
      </c>
      <c r="S40" s="50">
        <f>VLOOKUP(S31,English!$B$8:$AE$78,30,0)</f>
        <v>0</v>
      </c>
      <c r="V40" s="68"/>
      <c r="W40" s="68"/>
      <c r="X40" s="68"/>
      <c r="Y40" s="68"/>
    </row>
    <row r="41" spans="2:25" ht="27.9" customHeight="1">
      <c r="B41" s="359">
        <v>4</v>
      </c>
      <c r="C41" s="361" t="s">
        <v>5</v>
      </c>
      <c r="D41" s="39" t="s">
        <v>63</v>
      </c>
      <c r="E41" s="80"/>
      <c r="F41" s="78">
        <f>Maths!R$7</f>
        <v>15</v>
      </c>
      <c r="G41" s="78">
        <f>Maths!S$7</f>
        <v>15</v>
      </c>
      <c r="H41" s="78">
        <f>Maths!T$7</f>
        <v>15</v>
      </c>
      <c r="I41" s="78">
        <f>Maths!U$7</f>
        <v>15</v>
      </c>
      <c r="J41" s="78">
        <f>Maths!V$7</f>
        <v>15</v>
      </c>
      <c r="K41" s="78">
        <f>Maths!W$7</f>
        <v>10</v>
      </c>
      <c r="L41" s="78">
        <f>Maths!X$7</f>
        <v>0</v>
      </c>
      <c r="M41" s="78">
        <f>Maths!Y$7</f>
        <v>70</v>
      </c>
      <c r="N41" s="78">
        <f>Maths!Z$7</f>
        <v>5</v>
      </c>
      <c r="O41" s="78">
        <f>Maths!AA$7</f>
        <v>5</v>
      </c>
      <c r="P41" s="78">
        <f>Maths!AB$7</f>
        <v>20</v>
      </c>
      <c r="Q41" s="78">
        <f>Maths!AC$7</f>
        <v>30</v>
      </c>
      <c r="R41" s="78">
        <f>Maths!AD$7</f>
        <v>100</v>
      </c>
      <c r="S41" s="78">
        <f>Maths!AE$7</f>
        <v>0</v>
      </c>
      <c r="V41" s="68"/>
      <c r="W41" s="68"/>
      <c r="X41" s="68"/>
      <c r="Y41" s="68"/>
    </row>
    <row r="42" spans="2:25" ht="27.9" customHeight="1" thickBot="1">
      <c r="B42" s="360"/>
      <c r="C42" s="362"/>
      <c r="D42" s="40" t="s">
        <v>64</v>
      </c>
      <c r="E42" s="81"/>
      <c r="F42" s="50">
        <f>VLOOKUP(S31,Maths!$B$8:$AE$78,17,0)</f>
        <v>0</v>
      </c>
      <c r="G42" s="50">
        <f>VLOOKUP(S31,Maths!$B$8:$AE$78,18,0)</f>
        <v>0</v>
      </c>
      <c r="H42" s="50">
        <f>VLOOKUP(S31,Maths!$B$8:$AE$78,19,0)</f>
        <v>0</v>
      </c>
      <c r="I42" s="50">
        <f>VLOOKUP(S31,Maths!$B$8:$AE$78,20,0)</f>
        <v>0</v>
      </c>
      <c r="J42" s="50">
        <f>VLOOKUP(S31,Maths!$B$8:$AE$78,21,0)</f>
        <v>0</v>
      </c>
      <c r="K42" s="50">
        <f>VLOOKUP(S31,Maths!$B$8:$AE$78,22,0)</f>
        <v>0</v>
      </c>
      <c r="L42" s="50">
        <f>VLOOKUP(S31,Maths!$B$8:$AE$78,23,0)</f>
        <v>0</v>
      </c>
      <c r="M42" s="50">
        <f>VLOOKUP(S31,Maths!$B$8:$AE$78,24,0)</f>
        <v>0</v>
      </c>
      <c r="N42" s="50">
        <f>VLOOKUP(S31,Maths!$B$8:$AE$78,25,0)</f>
        <v>0</v>
      </c>
      <c r="O42" s="50">
        <f>VLOOKUP(S31,Maths!$B$8:$AE$78,26,0)</f>
        <v>0</v>
      </c>
      <c r="P42" s="50">
        <f>VLOOKUP(S31,Maths!$B$8:$AE$78,27,0)</f>
        <v>0</v>
      </c>
      <c r="Q42" s="50">
        <f>VLOOKUP(S31,Maths!$B$8:$AE$78,28,0)</f>
        <v>0</v>
      </c>
      <c r="R42" s="79">
        <f>VLOOKUP(S31,Maths!$B$8:$AE$78,29,0)</f>
        <v>0</v>
      </c>
      <c r="S42" s="50">
        <f>VLOOKUP(S31,Maths!$B$8:$AE$78,30,0)</f>
        <v>0</v>
      </c>
      <c r="V42" s="68"/>
      <c r="W42" s="68"/>
      <c r="X42" s="68"/>
      <c r="Y42" s="68"/>
    </row>
    <row r="43" spans="2:25" ht="27.9" customHeight="1">
      <c r="B43" s="359">
        <v>5</v>
      </c>
      <c r="C43" s="361" t="s">
        <v>6</v>
      </c>
      <c r="D43" s="39" t="s">
        <v>63</v>
      </c>
      <c r="E43" s="80"/>
      <c r="F43" s="78">
        <f>Sci!R$7</f>
        <v>15</v>
      </c>
      <c r="G43" s="78">
        <f>Sci!S$7</f>
        <v>15</v>
      </c>
      <c r="H43" s="78">
        <f>Sci!T$7</f>
        <v>15</v>
      </c>
      <c r="I43" s="78">
        <f>Sci!U$7</f>
        <v>15</v>
      </c>
      <c r="J43" s="78">
        <f>Sci!V$7</f>
        <v>15</v>
      </c>
      <c r="K43" s="78">
        <f>Sci!W$7</f>
        <v>10</v>
      </c>
      <c r="L43" s="78">
        <f>Sci!X$7</f>
        <v>0</v>
      </c>
      <c r="M43" s="78">
        <f>Sci!Y$7</f>
        <v>70</v>
      </c>
      <c r="N43" s="78">
        <f>Sci!Z$7</f>
        <v>5</v>
      </c>
      <c r="O43" s="78">
        <f>Sci!AA$7</f>
        <v>5</v>
      </c>
      <c r="P43" s="78">
        <f>Sci!AB$7</f>
        <v>20</v>
      </c>
      <c r="Q43" s="78">
        <f>Sci!AC$7</f>
        <v>30</v>
      </c>
      <c r="R43" s="78">
        <f>Sci!AD$7</f>
        <v>100</v>
      </c>
      <c r="S43" s="78">
        <f>Sci!AE$7</f>
        <v>0</v>
      </c>
      <c r="V43" s="68"/>
      <c r="W43" s="68"/>
      <c r="X43" s="68"/>
      <c r="Y43" s="68"/>
    </row>
    <row r="44" spans="2:25" ht="27.9" customHeight="1" thickBot="1">
      <c r="B44" s="360"/>
      <c r="C44" s="362"/>
      <c r="D44" s="40" t="s">
        <v>64</v>
      </c>
      <c r="E44" s="81"/>
      <c r="F44" s="50">
        <f>VLOOKUP(S31,Sci!$B$8:$AE$78,17,0)</f>
        <v>0</v>
      </c>
      <c r="G44" s="50">
        <f>VLOOKUP(S31,Sci!$B$8:$AE$78,18,0)</f>
        <v>0</v>
      </c>
      <c r="H44" s="50">
        <f>VLOOKUP(S31,Sci!$B$8:$AE$78,19,0)</f>
        <v>0</v>
      </c>
      <c r="I44" s="50">
        <f>VLOOKUP(S31,Sci!$B$8:$AE$78,20,0)</f>
        <v>0</v>
      </c>
      <c r="J44" s="50">
        <f>VLOOKUP(S31,Sci!$B$8:$AE$78,21,0)</f>
        <v>0</v>
      </c>
      <c r="K44" s="50">
        <f>VLOOKUP(S31,Sci!$B$8:$AE$78,22,0)</f>
        <v>0</v>
      </c>
      <c r="L44" s="50">
        <f>VLOOKUP(S31,Sci!$B$8:$AE$78,23,0)</f>
        <v>0</v>
      </c>
      <c r="M44" s="50">
        <f>VLOOKUP(S31,Sci!$B$8:$AE$78,24,0)</f>
        <v>0</v>
      </c>
      <c r="N44" s="50">
        <f>VLOOKUP(S31,Sci!$B$8:$AE$78,24,0)</f>
        <v>0</v>
      </c>
      <c r="O44" s="50">
        <f>VLOOKUP(S31,Sci!$B$8:$AE$78,25,0)</f>
        <v>0</v>
      </c>
      <c r="P44" s="50">
        <f>VLOOKUP(S31,Sci!$B$8:$AE$78,26,0)</f>
        <v>0</v>
      </c>
      <c r="Q44" s="50">
        <f>VLOOKUP(S31,Sci!$B$8:$AE$78,27,0)</f>
        <v>0</v>
      </c>
      <c r="R44" s="79">
        <f>VLOOKUP(S31,Sci!$B$8:$AE$78,29,0)</f>
        <v>0</v>
      </c>
      <c r="S44" s="50">
        <f>VLOOKUP(S31,Sci!$B$8:$AE$78,30,0)</f>
        <v>0</v>
      </c>
      <c r="V44" s="68"/>
      <c r="W44" s="68"/>
      <c r="X44" s="68"/>
      <c r="Y44" s="68"/>
    </row>
    <row r="45" spans="2:25" ht="27.9" customHeight="1">
      <c r="B45" s="359">
        <v>6</v>
      </c>
      <c r="C45" s="361" t="s">
        <v>7</v>
      </c>
      <c r="D45" s="39" t="s">
        <v>63</v>
      </c>
      <c r="E45" s="80"/>
      <c r="F45" s="78">
        <f>Sco!R$7</f>
        <v>15</v>
      </c>
      <c r="G45" s="78">
        <f>Sco!S$7</f>
        <v>15</v>
      </c>
      <c r="H45" s="78">
        <f>Sco!T$7</f>
        <v>15</v>
      </c>
      <c r="I45" s="78">
        <f>Sco!U$7</f>
        <v>15</v>
      </c>
      <c r="J45" s="78">
        <f>Sco!V$7</f>
        <v>15</v>
      </c>
      <c r="K45" s="78">
        <f>Sco!W$7</f>
        <v>10</v>
      </c>
      <c r="L45" s="78">
        <f>Sco!X$7</f>
        <v>0</v>
      </c>
      <c r="M45" s="78">
        <f>Sco!Y$7</f>
        <v>70</v>
      </c>
      <c r="N45" s="78">
        <f>Sco!Z$7</f>
        <v>5</v>
      </c>
      <c r="O45" s="78">
        <f>Sco!AA$7</f>
        <v>5</v>
      </c>
      <c r="P45" s="78">
        <f>Sco!AB$7</f>
        <v>20</v>
      </c>
      <c r="Q45" s="78">
        <f>Sco!AC$7</f>
        <v>30</v>
      </c>
      <c r="R45" s="78">
        <f>Sco!AD$7</f>
        <v>100</v>
      </c>
      <c r="S45" s="78">
        <f>Sco!AE$7</f>
        <v>0</v>
      </c>
      <c r="V45" s="68"/>
      <c r="W45" s="68"/>
      <c r="X45" s="68"/>
      <c r="Y45" s="68"/>
    </row>
    <row r="46" spans="2:25" ht="27.9" customHeight="1" thickBot="1">
      <c r="B46" s="360"/>
      <c r="C46" s="362"/>
      <c r="D46" s="40" t="s">
        <v>64</v>
      </c>
      <c r="E46" s="81"/>
      <c r="F46" s="50">
        <f>VLOOKUP(S31,Sco!$B$8:$AE$78,17,0)</f>
        <v>0</v>
      </c>
      <c r="G46" s="50">
        <f>VLOOKUP(S31,Sco!$B$8:$AE$78,18,0)</f>
        <v>0</v>
      </c>
      <c r="H46" s="50">
        <f>VLOOKUP(S31,Sco!$B$8:$AE$78,19,0)</f>
        <v>0</v>
      </c>
      <c r="I46" s="50">
        <f>VLOOKUP(S31,Sco!$B$8:$AE$78,20,0)</f>
        <v>0</v>
      </c>
      <c r="J46" s="50">
        <f>VLOOKUP(S31,Sco!$B$8:$AE$78,21,0)</f>
        <v>0</v>
      </c>
      <c r="K46" s="50">
        <f>VLOOKUP(S31,Sco!$B$8:$AE$78,22,0)</f>
        <v>0</v>
      </c>
      <c r="L46" s="50">
        <f>VLOOKUP(S31,Sco!$B$8:$AE$78,23,0)</f>
        <v>0</v>
      </c>
      <c r="M46" s="50">
        <f>VLOOKUP(S31,Sco!$B$8:$AE$78,24,0)</f>
        <v>0</v>
      </c>
      <c r="N46" s="50">
        <f>VLOOKUP(S31,Sco!$B$8:$AE$78,25,0)</f>
        <v>0</v>
      </c>
      <c r="O46" s="50">
        <f>VLOOKUP(S31,Sco!$B$8:$AE$78,26,0)</f>
        <v>0</v>
      </c>
      <c r="P46" s="50">
        <f>VLOOKUP(S31,Sco!$B$8:$AE$78,27,0)</f>
        <v>0</v>
      </c>
      <c r="Q46" s="50">
        <f>VLOOKUP(S31,Sco!$B$8:$AE$78,28,0)</f>
        <v>0</v>
      </c>
      <c r="R46" s="79">
        <f>VLOOKUP(S31,Sco!$B$8:$AE$78,29,0)</f>
        <v>0</v>
      </c>
      <c r="S46" s="50">
        <f>VLOOKUP(S31,Sco!$B$8:$AE$78,30,0)</f>
        <v>0</v>
      </c>
      <c r="V46" s="68"/>
      <c r="W46" s="68"/>
      <c r="X46" s="68"/>
      <c r="Y46" s="68"/>
    </row>
    <row r="47" spans="2:25" ht="27.9" customHeight="1">
      <c r="B47" s="359">
        <v>7</v>
      </c>
      <c r="C47" s="361" t="s">
        <v>8</v>
      </c>
      <c r="D47" s="39" t="s">
        <v>63</v>
      </c>
      <c r="E47" s="80"/>
      <c r="F47" s="78">
        <f>Kala!R$7</f>
        <v>20</v>
      </c>
      <c r="G47" s="78">
        <f>Kala!S$7</f>
        <v>40</v>
      </c>
      <c r="H47" s="78">
        <f>Kala!T$7</f>
        <v>20</v>
      </c>
      <c r="I47" s="78">
        <f>Kala!U$7</f>
        <v>20</v>
      </c>
      <c r="J47" s="78">
        <f>Kala!V$7</f>
        <v>0</v>
      </c>
      <c r="K47" s="78">
        <f>Kala!W$7</f>
        <v>20</v>
      </c>
      <c r="L47" s="78">
        <f>Kala!X$7</f>
        <v>0</v>
      </c>
      <c r="M47" s="78">
        <f>Kala!Y$7</f>
        <v>100</v>
      </c>
      <c r="N47" s="363"/>
      <c r="O47" s="364"/>
      <c r="P47" s="364"/>
      <c r="Q47" s="365"/>
      <c r="R47" s="82">
        <f t="shared" ref="R47:R52" si="1">M47</f>
        <v>100</v>
      </c>
      <c r="S47" s="83"/>
      <c r="V47" s="68"/>
      <c r="W47" s="68"/>
      <c r="X47" s="68"/>
      <c r="Y47" s="68"/>
    </row>
    <row r="48" spans="2:25" ht="27.9" customHeight="1" thickBot="1">
      <c r="B48" s="360"/>
      <c r="C48" s="362"/>
      <c r="D48" s="40" t="s">
        <v>64</v>
      </c>
      <c r="E48" s="81"/>
      <c r="F48" s="50">
        <f>VLOOKUP(S31,Kala!$B$8:$AE$78,17,0)</f>
        <v>0</v>
      </c>
      <c r="G48" s="50">
        <f>VLOOKUP(S31,Kala!$B$8:$AE$78,18,0)</f>
        <v>0</v>
      </c>
      <c r="H48" s="50">
        <f>VLOOKUP(S31,Kala!$B$8:$AE$78,19,0)</f>
        <v>0</v>
      </c>
      <c r="I48" s="50">
        <f>VLOOKUP(S31,Kala!$B$8:$AE$78,20,0)</f>
        <v>0</v>
      </c>
      <c r="J48" s="50">
        <f>VLOOKUP(S31,Kala!$B$8:$AE$78,21,0)</f>
        <v>0</v>
      </c>
      <c r="K48" s="50">
        <f>VLOOKUP(S31,Kala!$B$8:$AE$78,22,0)</f>
        <v>0</v>
      </c>
      <c r="L48" s="50">
        <f>VLOOKUP(S31,Kala!$B$8:$AE$78,23,0)</f>
        <v>0</v>
      </c>
      <c r="M48" s="50">
        <f>VLOOKUP(S31,Kala!$B$8:$AE$78,24,0)</f>
        <v>0</v>
      </c>
      <c r="N48" s="366"/>
      <c r="O48" s="367"/>
      <c r="P48" s="367"/>
      <c r="Q48" s="368"/>
      <c r="R48" s="84">
        <f t="shared" si="1"/>
        <v>0</v>
      </c>
      <c r="S48" s="85" t="str">
        <f>IF(R48&gt;=91,"अ१",IF(R48&gt;=81,"अ२",IF(R48&gt;=71,"ब१",IF(R48&gt;=61,"ब२",IF(R48&gt;=51,"क१",IF(R48&gt;=41,"क२",IF(R48&gt;=33,"ड",IF(R48&gt;=21,"ई१",IF(R48&gt;=1,"ई२","")))))))))</f>
        <v/>
      </c>
      <c r="V48" s="68"/>
      <c r="W48" s="68"/>
      <c r="X48" s="68"/>
      <c r="Y48" s="68"/>
    </row>
    <row r="49" spans="2:25" ht="27.9" customHeight="1">
      <c r="B49" s="359">
        <v>8</v>
      </c>
      <c r="C49" s="361" t="s">
        <v>9</v>
      </c>
      <c r="D49" s="39" t="s">
        <v>63</v>
      </c>
      <c r="E49" s="80"/>
      <c r="F49" s="78">
        <f>Karya!R$7</f>
        <v>20</v>
      </c>
      <c r="G49" s="78">
        <f>Karya!S$7</f>
        <v>40</v>
      </c>
      <c r="H49" s="78">
        <f>Karya!T$7</f>
        <v>20</v>
      </c>
      <c r="I49" s="78">
        <f>Karya!U$7</f>
        <v>20</v>
      </c>
      <c r="J49" s="78">
        <f>Karya!V$7</f>
        <v>0</v>
      </c>
      <c r="K49" s="78">
        <f>Karya!W$7</f>
        <v>20</v>
      </c>
      <c r="L49" s="78">
        <f>Karya!X$7</f>
        <v>0</v>
      </c>
      <c r="M49" s="78">
        <f>Karya!Y$7</f>
        <v>100</v>
      </c>
      <c r="N49" s="363"/>
      <c r="O49" s="364"/>
      <c r="P49" s="364"/>
      <c r="Q49" s="365"/>
      <c r="R49" s="82">
        <f t="shared" si="1"/>
        <v>100</v>
      </c>
      <c r="S49" s="83"/>
      <c r="V49" s="68"/>
      <c r="W49" s="68"/>
      <c r="X49" s="68"/>
      <c r="Y49" s="68"/>
    </row>
    <row r="50" spans="2:25" ht="27.9" customHeight="1" thickBot="1">
      <c r="B50" s="360"/>
      <c r="C50" s="362"/>
      <c r="D50" s="40" t="s">
        <v>64</v>
      </c>
      <c r="E50" s="81"/>
      <c r="F50" s="50">
        <f>VLOOKUP(S31,Karya!$B$8:$AE$78,17,0)</f>
        <v>0</v>
      </c>
      <c r="G50" s="50">
        <f>VLOOKUP(S31,Karya!$B$8:$AE$78,18,0)</f>
        <v>0</v>
      </c>
      <c r="H50" s="50">
        <f>VLOOKUP(S31,Karya!$B$8:$AE$78,19,0)</f>
        <v>0</v>
      </c>
      <c r="I50" s="50">
        <f>VLOOKUP(S31,Karya!$B$8:$AE$78,20,0)</f>
        <v>0</v>
      </c>
      <c r="J50" s="50">
        <f>VLOOKUP(S31,Karya!$B$8:$AE$78,21,0)</f>
        <v>0</v>
      </c>
      <c r="K50" s="50">
        <f>VLOOKUP(S31,Karya!$B$8:$AE$78,22,0)</f>
        <v>0</v>
      </c>
      <c r="L50" s="50">
        <f>VLOOKUP(S31,Karya!$B$8:$AE$78,23,0)</f>
        <v>0</v>
      </c>
      <c r="M50" s="50">
        <f>VLOOKUP(S31,Karya!$B$8:$AE$78,24,0)</f>
        <v>0</v>
      </c>
      <c r="N50" s="366"/>
      <c r="O50" s="367"/>
      <c r="P50" s="367"/>
      <c r="Q50" s="368"/>
      <c r="R50" s="84">
        <f t="shared" si="1"/>
        <v>0</v>
      </c>
      <c r="S50" s="85" t="str">
        <f>IF(R50&gt;=91,"अ१",IF(R50&gt;=81,"अ२",IF(R50&gt;=71,"ब१",IF(R50&gt;=61,"ब२",IF(R50&gt;=51,"क१",IF(R50&gt;=41,"क२",IF(R50&gt;=33,"ड",IF(R50&gt;=21,"ई१",IF(R50&gt;=1,"ई२","")))))))))</f>
        <v/>
      </c>
      <c r="V50" s="68"/>
      <c r="W50" s="68"/>
      <c r="X50" s="68"/>
      <c r="Y50" s="68"/>
    </row>
    <row r="51" spans="2:25" ht="27.9" customHeight="1">
      <c r="B51" s="359">
        <v>9</v>
      </c>
      <c r="C51" s="361" t="s">
        <v>10</v>
      </c>
      <c r="D51" s="39" t="s">
        <v>63</v>
      </c>
      <c r="E51" s="80"/>
      <c r="F51" s="78">
        <f>Shashi!R$7</f>
        <v>20</v>
      </c>
      <c r="G51" s="78">
        <f>Shashi!S$7</f>
        <v>40</v>
      </c>
      <c r="H51" s="78">
        <f>Shashi!T$7</f>
        <v>20</v>
      </c>
      <c r="I51" s="78">
        <f>Shashi!U$7</f>
        <v>20</v>
      </c>
      <c r="J51" s="78">
        <f>Shashi!V$7</f>
        <v>0</v>
      </c>
      <c r="K51" s="78">
        <f>Shashi!W$7</f>
        <v>20</v>
      </c>
      <c r="L51" s="78">
        <f>Shashi!X$7</f>
        <v>0</v>
      </c>
      <c r="M51" s="78">
        <f>Shashi!Y$7</f>
        <v>100</v>
      </c>
      <c r="N51" s="363"/>
      <c r="O51" s="364"/>
      <c r="P51" s="364"/>
      <c r="Q51" s="365"/>
      <c r="R51" s="82">
        <f t="shared" si="1"/>
        <v>100</v>
      </c>
      <c r="S51" s="83"/>
      <c r="V51" s="68"/>
      <c r="W51" s="68"/>
      <c r="X51" s="68"/>
      <c r="Y51" s="68"/>
    </row>
    <row r="52" spans="2:25" ht="27.9" customHeight="1" thickBot="1">
      <c r="B52" s="360"/>
      <c r="C52" s="362"/>
      <c r="D52" s="40" t="s">
        <v>64</v>
      </c>
      <c r="E52" s="81"/>
      <c r="F52" s="50">
        <f>VLOOKUP(S31,Shashi!$B$8:$AE$78,17,0)</f>
        <v>0</v>
      </c>
      <c r="G52" s="50">
        <f>VLOOKUP(S31,Shashi!$B$8:$AE$78,18,0)</f>
        <v>0</v>
      </c>
      <c r="H52" s="50">
        <f>VLOOKUP(S31,Shashi!$B$8:$AE$78,19,0)</f>
        <v>0</v>
      </c>
      <c r="I52" s="50">
        <f>VLOOKUP(S31,Shashi!$B$8:$AE$78,20,0)</f>
        <v>0</v>
      </c>
      <c r="J52" s="50">
        <f>VLOOKUP(S31,Shashi!$B$8:$AE$78,21,0)</f>
        <v>0</v>
      </c>
      <c r="K52" s="50">
        <f>VLOOKUP(S31,Shashi!$B$8:$AE$78,22,0)</f>
        <v>0</v>
      </c>
      <c r="L52" s="50">
        <f>VLOOKUP(S31,Shashi!$B$8:$AE$78,23,0)</f>
        <v>0</v>
      </c>
      <c r="M52" s="50">
        <f>VLOOKUP(S31,Shashi!$B$8:$AE$78,24,0)</f>
        <v>0</v>
      </c>
      <c r="N52" s="366"/>
      <c r="O52" s="367"/>
      <c r="P52" s="367"/>
      <c r="Q52" s="368"/>
      <c r="R52" s="84">
        <f t="shared" si="1"/>
        <v>0</v>
      </c>
      <c r="S52" s="85" t="str">
        <f>IF(R52&gt;=91,"अ१",IF(R52&gt;=81,"अ२",IF(R52&gt;=71,"ब१",IF(R52&gt;=61,"ब२",IF(R52&gt;=51,"क१",IF(R52&gt;=41,"क२",IF(R52&gt;=33,"ड",IF(R52&gt;=21,"ई१",IF(R52&gt;=1,"ई२","")))))))))</f>
        <v/>
      </c>
      <c r="V52" s="68"/>
      <c r="W52" s="68"/>
      <c r="X52" s="68"/>
      <c r="Y52" s="68"/>
    </row>
    <row r="53" spans="2:25" ht="27.9" customHeight="1" thickBot="1">
      <c r="B53" s="369"/>
      <c r="C53" s="370"/>
      <c r="D53" s="370"/>
      <c r="E53" s="370"/>
      <c r="F53" s="370"/>
      <c r="G53" s="370"/>
      <c r="H53" s="370"/>
      <c r="I53" s="370"/>
      <c r="J53" s="370"/>
      <c r="K53" s="370"/>
      <c r="L53" s="370"/>
      <c r="M53" s="370"/>
      <c r="N53" s="370"/>
      <c r="O53" s="370"/>
      <c r="P53" s="370"/>
      <c r="Q53" s="370"/>
      <c r="R53" s="370"/>
      <c r="S53" s="371"/>
      <c r="V53" s="68"/>
      <c r="W53" s="68"/>
      <c r="X53" s="68"/>
      <c r="Y53" s="68"/>
    </row>
    <row r="54" spans="2:25" ht="27.9" customHeight="1">
      <c r="B54" s="41"/>
      <c r="C54" s="42"/>
      <c r="D54" s="43"/>
      <c r="N54" s="45"/>
      <c r="O54" s="45"/>
      <c r="P54" s="45"/>
      <c r="Q54" s="45"/>
      <c r="S54" s="46"/>
      <c r="V54" s="68"/>
      <c r="W54" s="68"/>
      <c r="X54" s="68"/>
      <c r="Y54" s="68"/>
    </row>
    <row r="55" spans="2:25" ht="27.9" customHeight="1">
      <c r="B55" s="372" t="s">
        <v>66</v>
      </c>
      <c r="C55" s="373"/>
      <c r="D55" s="373"/>
      <c r="E55" s="373"/>
      <c r="F55" s="373"/>
      <c r="G55" s="374" t="s">
        <v>67</v>
      </c>
      <c r="H55" s="374"/>
      <c r="I55" s="374"/>
      <c r="J55" s="374"/>
      <c r="K55" s="374"/>
      <c r="L55" s="374"/>
      <c r="M55" s="374"/>
      <c r="N55" s="375" t="s">
        <v>68</v>
      </c>
      <c r="O55" s="375"/>
      <c r="P55" s="375"/>
      <c r="Q55" s="375"/>
      <c r="R55" s="375"/>
      <c r="S55" s="376"/>
      <c r="V55" s="68"/>
      <c r="W55" s="68"/>
      <c r="X55" s="68"/>
      <c r="Y55" s="68"/>
    </row>
    <row r="56" spans="2:25" ht="27.9" customHeight="1" thickBot="1">
      <c r="B56" s="377" t="str">
        <f>students!$G$4</f>
        <v xml:space="preserve">श्री. सागर दत्तात्रय शिंदे </v>
      </c>
      <c r="C56" s="378"/>
      <c r="D56" s="378"/>
      <c r="E56" s="378"/>
      <c r="F56" s="378"/>
      <c r="G56" s="379"/>
      <c r="H56" s="379"/>
      <c r="I56" s="379"/>
      <c r="J56" s="379"/>
      <c r="K56" s="379"/>
      <c r="L56" s="379"/>
      <c r="M56" s="379"/>
      <c r="N56" s="380"/>
      <c r="O56" s="380"/>
      <c r="P56" s="380"/>
      <c r="Q56" s="380"/>
      <c r="R56" s="380"/>
      <c r="S56" s="381"/>
      <c r="V56" s="68"/>
      <c r="W56" s="68"/>
      <c r="X56" s="68"/>
      <c r="Y56" s="68"/>
    </row>
    <row r="57" spans="2:25" ht="26.25" customHeight="1">
      <c r="B57" s="402" t="s">
        <v>718</v>
      </c>
      <c r="C57" s="402"/>
      <c r="D57" s="402"/>
      <c r="E57" s="402"/>
      <c r="F57" s="402"/>
      <c r="G57" s="402"/>
      <c r="H57" s="402"/>
      <c r="I57" s="402"/>
      <c r="J57" s="402"/>
      <c r="K57" s="402"/>
      <c r="L57" s="402"/>
      <c r="M57" s="402"/>
      <c r="N57" s="402"/>
      <c r="O57" s="402"/>
      <c r="P57" s="402"/>
      <c r="Q57" s="402"/>
      <c r="R57" s="402"/>
      <c r="S57" s="402"/>
      <c r="V57" s="68"/>
      <c r="W57" s="68"/>
      <c r="X57" s="68"/>
      <c r="Y57" s="68"/>
    </row>
    <row r="58" spans="2:25" ht="24.75" customHeight="1" thickBot="1">
      <c r="B58" s="403" t="s">
        <v>52</v>
      </c>
      <c r="C58" s="403"/>
      <c r="D58" s="403"/>
      <c r="E58" s="404">
        <f>VLOOKUP(S59,students!$B$8:$D$57,3,0)</f>
        <v>0</v>
      </c>
      <c r="F58" s="405"/>
      <c r="G58" s="405"/>
      <c r="H58" s="405"/>
      <c r="I58" s="405"/>
      <c r="J58" s="405"/>
      <c r="K58" s="405"/>
      <c r="L58" s="405"/>
      <c r="M58" s="405"/>
      <c r="N58" s="405"/>
      <c r="O58" s="405"/>
      <c r="P58" s="406" t="s">
        <v>28</v>
      </c>
      <c r="Q58" s="406"/>
      <c r="R58" s="406" t="str">
        <f>students!$M$2</f>
        <v>पहिली</v>
      </c>
      <c r="S58" s="406"/>
      <c r="V58" s="68"/>
      <c r="W58" s="68"/>
      <c r="X58" s="68"/>
      <c r="Y58" s="68"/>
    </row>
    <row r="59" spans="2:25" ht="19.5" customHeight="1" thickBot="1">
      <c r="B59" s="407"/>
      <c r="C59" s="407"/>
      <c r="D59" s="408"/>
      <c r="E59" s="408"/>
      <c r="F59" s="47"/>
      <c r="G59" s="47"/>
      <c r="H59" s="409" t="s">
        <v>33</v>
      </c>
      <c r="I59" s="409"/>
      <c r="J59" s="409"/>
      <c r="K59" s="409"/>
      <c r="L59" s="409"/>
      <c r="M59" s="405">
        <f>[3]students!Y58</f>
        <v>0</v>
      </c>
      <c r="N59" s="405"/>
      <c r="O59" s="405"/>
      <c r="P59" s="406" t="s">
        <v>53</v>
      </c>
      <c r="Q59" s="406"/>
      <c r="R59" s="406"/>
      <c r="S59" s="77">
        <v>3</v>
      </c>
      <c r="V59" s="68"/>
      <c r="W59" s="68"/>
      <c r="X59" s="68"/>
      <c r="Y59" s="68"/>
    </row>
    <row r="60" spans="2:25" ht="21" customHeight="1">
      <c r="B60" s="382" t="s">
        <v>37</v>
      </c>
      <c r="C60" s="361" t="s">
        <v>54</v>
      </c>
      <c r="D60" s="361"/>
      <c r="E60" s="385" t="s">
        <v>55</v>
      </c>
      <c r="F60" s="386"/>
      <c r="G60" s="386"/>
      <c r="H60" s="386"/>
      <c r="I60" s="386"/>
      <c r="J60" s="386"/>
      <c r="K60" s="386"/>
      <c r="L60" s="386"/>
      <c r="M60" s="387"/>
      <c r="N60" s="388" t="s">
        <v>56</v>
      </c>
      <c r="O60" s="389"/>
      <c r="P60" s="389"/>
      <c r="Q60" s="390"/>
      <c r="R60" s="394" t="s">
        <v>69</v>
      </c>
      <c r="S60" s="397" t="s">
        <v>57</v>
      </c>
      <c r="V60" s="68"/>
      <c r="W60" s="68"/>
      <c r="X60" s="68"/>
      <c r="Y60" s="68"/>
    </row>
    <row r="61" spans="2:25" s="1" customFormat="1" ht="73.5" customHeight="1">
      <c r="B61" s="383"/>
      <c r="C61" s="384"/>
      <c r="D61" s="384"/>
      <c r="E61" s="48" t="s">
        <v>58</v>
      </c>
      <c r="F61" s="48" t="s">
        <v>15</v>
      </c>
      <c r="G61" s="48" t="s">
        <v>59</v>
      </c>
      <c r="H61" s="48" t="s">
        <v>17</v>
      </c>
      <c r="I61" s="48" t="s">
        <v>18</v>
      </c>
      <c r="J61" s="48" t="s">
        <v>19</v>
      </c>
      <c r="K61" s="48" t="s">
        <v>20</v>
      </c>
      <c r="L61" s="48" t="s">
        <v>21</v>
      </c>
      <c r="M61" s="49"/>
      <c r="N61" s="391"/>
      <c r="O61" s="392"/>
      <c r="P61" s="392"/>
      <c r="Q61" s="393"/>
      <c r="R61" s="395"/>
      <c r="S61" s="398"/>
      <c r="V61" s="68"/>
      <c r="W61" s="68"/>
      <c r="X61" s="68"/>
      <c r="Y61" s="68"/>
    </row>
    <row r="62" spans="2:25" ht="27.9" customHeight="1" thickBot="1">
      <c r="B62" s="5"/>
      <c r="C62" s="400" t="s">
        <v>60</v>
      </c>
      <c r="D62" s="401"/>
      <c r="E62" s="51">
        <v>1</v>
      </c>
      <c r="F62" s="51">
        <v>2</v>
      </c>
      <c r="G62" s="51">
        <v>3</v>
      </c>
      <c r="H62" s="51">
        <v>4</v>
      </c>
      <c r="I62" s="51">
        <v>5</v>
      </c>
      <c r="J62" s="51">
        <v>6</v>
      </c>
      <c r="K62" s="51">
        <v>7</v>
      </c>
      <c r="L62" s="51">
        <v>8</v>
      </c>
      <c r="M62" s="50" t="s">
        <v>22</v>
      </c>
      <c r="N62" s="50" t="s">
        <v>23</v>
      </c>
      <c r="O62" s="50" t="s">
        <v>61</v>
      </c>
      <c r="P62" s="50" t="s">
        <v>25</v>
      </c>
      <c r="Q62" s="50" t="s">
        <v>62</v>
      </c>
      <c r="R62" s="396"/>
      <c r="S62" s="399"/>
      <c r="V62" s="68"/>
      <c r="W62" s="68"/>
      <c r="X62" s="68"/>
      <c r="Y62" s="68"/>
    </row>
    <row r="63" spans="2:25" ht="27.9" customHeight="1">
      <c r="B63" s="359">
        <v>1</v>
      </c>
      <c r="C63" s="361" t="s">
        <v>2</v>
      </c>
      <c r="D63" s="39" t="s">
        <v>63</v>
      </c>
      <c r="E63" s="80"/>
      <c r="F63" s="78">
        <f>Marathi!R$7</f>
        <v>15</v>
      </c>
      <c r="G63" s="78">
        <f>Marathi!S$7</f>
        <v>15</v>
      </c>
      <c r="H63" s="78">
        <f>Marathi!T$7</f>
        <v>15</v>
      </c>
      <c r="I63" s="78">
        <f>Marathi!U$7</f>
        <v>15</v>
      </c>
      <c r="J63" s="78">
        <f>Marathi!V$7</f>
        <v>15</v>
      </c>
      <c r="K63" s="78">
        <f>Marathi!W$7</f>
        <v>10</v>
      </c>
      <c r="L63" s="78">
        <f>Marathi!X$7</f>
        <v>0</v>
      </c>
      <c r="M63" s="78">
        <f>Marathi!Y$7</f>
        <v>70</v>
      </c>
      <c r="N63" s="78">
        <f>Marathi!Z$7</f>
        <v>5</v>
      </c>
      <c r="O63" s="78">
        <f>Marathi!AA$7</f>
        <v>5</v>
      </c>
      <c r="P63" s="78">
        <f>Marathi!AB$7</f>
        <v>20</v>
      </c>
      <c r="Q63" s="78">
        <f>Marathi!AC$7</f>
        <v>30</v>
      </c>
      <c r="R63" s="78">
        <f>Marathi!AD$7</f>
        <v>100</v>
      </c>
      <c r="S63" s="78">
        <f>Marathi!AE$7</f>
        <v>0</v>
      </c>
    </row>
    <row r="64" spans="2:25" ht="27.9" customHeight="1" thickBot="1">
      <c r="B64" s="360"/>
      <c r="C64" s="362"/>
      <c r="D64" s="40" t="s">
        <v>64</v>
      </c>
      <c r="E64" s="81"/>
      <c r="F64" s="50">
        <f>VLOOKUP(S59,Marathi!$B$8:$AE$78,17,0)</f>
        <v>0</v>
      </c>
      <c r="G64" s="50">
        <f>VLOOKUP(S59,Marathi!$B$8:$AE$78,18,0)</f>
        <v>0</v>
      </c>
      <c r="H64" s="50">
        <f>VLOOKUP(S59,Marathi!$B$8:$AE$78,19,0)</f>
        <v>0</v>
      </c>
      <c r="I64" s="50">
        <f>VLOOKUP(S59,Marathi!$B$8:$AE$78,20,0)</f>
        <v>0</v>
      </c>
      <c r="J64" s="50">
        <f>VLOOKUP(S59,Marathi!$B$8:$AE$78,21,0)</f>
        <v>0</v>
      </c>
      <c r="K64" s="50">
        <f>VLOOKUP(S59,Marathi!$B$8:$AE$78,22,0)</f>
        <v>0</v>
      </c>
      <c r="L64" s="50">
        <f>VLOOKUP(S59,Marathi!$B$8:$AE$78,23,0)</f>
        <v>0</v>
      </c>
      <c r="M64" s="50">
        <f>VLOOKUP(S59,Marathi!$B$8:$AE$78,24,0)</f>
        <v>0</v>
      </c>
      <c r="N64" s="50">
        <f>VLOOKUP(S59,Marathi!$B$8:$AE$78,25,0)</f>
        <v>0</v>
      </c>
      <c r="O64" s="50">
        <f>VLOOKUP(S59,Marathi!$B$8:$AE$78,26,0)</f>
        <v>0</v>
      </c>
      <c r="P64" s="50">
        <f>VLOOKUP(S59,Marathi!$B$8:$AE$78,27,0)</f>
        <v>0</v>
      </c>
      <c r="Q64" s="50">
        <f>VLOOKUP(S59,Marathi!$B$8:$AE$78,28,0)</f>
        <v>0</v>
      </c>
      <c r="R64" s="79">
        <f>VLOOKUP(S59,Marathi!$B$8:$AE$78,29,0)</f>
        <v>0</v>
      </c>
      <c r="S64" s="79">
        <f>VLOOKUP(S59,Marathi!$B$8:$AE$78,30,0)</f>
        <v>0</v>
      </c>
    </row>
    <row r="65" spans="2:25" ht="27.9" customHeight="1">
      <c r="B65" s="359">
        <v>2</v>
      </c>
      <c r="C65" s="361" t="s">
        <v>3</v>
      </c>
      <c r="D65" s="39" t="s">
        <v>63</v>
      </c>
      <c r="E65" s="80"/>
      <c r="F65" s="78">
        <f>Hindi!R$7</f>
        <v>15</v>
      </c>
      <c r="G65" s="78">
        <f>Hindi!S$7</f>
        <v>15</v>
      </c>
      <c r="H65" s="78">
        <f>Hindi!T$7</f>
        <v>15</v>
      </c>
      <c r="I65" s="78">
        <f>Hindi!U$7</f>
        <v>15</v>
      </c>
      <c r="J65" s="78">
        <f>Hindi!V$7</f>
        <v>15</v>
      </c>
      <c r="K65" s="78">
        <f>Hindi!W$7</f>
        <v>10</v>
      </c>
      <c r="L65" s="78">
        <f>Hindi!X$7</f>
        <v>0</v>
      </c>
      <c r="M65" s="78">
        <f>Hindi!Y$7</f>
        <v>70</v>
      </c>
      <c r="N65" s="78">
        <f>Hindi!Z$7</f>
        <v>5</v>
      </c>
      <c r="O65" s="78">
        <f>Hindi!AA$7</f>
        <v>5</v>
      </c>
      <c r="P65" s="78">
        <f>Hindi!AB$7</f>
        <v>20</v>
      </c>
      <c r="Q65" s="78">
        <f>Hindi!AC$7</f>
        <v>30</v>
      </c>
      <c r="R65" s="78">
        <f>Hindi!AD$7</f>
        <v>100</v>
      </c>
      <c r="S65" s="78">
        <f>Hindi!AE$7</f>
        <v>0</v>
      </c>
    </row>
    <row r="66" spans="2:25" ht="27.9" customHeight="1" thickBot="1">
      <c r="B66" s="360"/>
      <c r="C66" s="362"/>
      <c r="D66" s="40" t="s">
        <v>64</v>
      </c>
      <c r="E66" s="81"/>
      <c r="F66" s="50">
        <f>VLOOKUP(S59,Hindi!$B$8:$AE$78,17,0)</f>
        <v>0</v>
      </c>
      <c r="G66" s="50">
        <f>VLOOKUP(S59,Hindi!$B$8:$AE$78,18,0)</f>
        <v>0</v>
      </c>
      <c r="H66" s="50">
        <f>VLOOKUP(S59,Hindi!$B$8:$AE$78,19,0)</f>
        <v>0</v>
      </c>
      <c r="I66" s="50">
        <f>VLOOKUP(S59,Hindi!$B$8:$AE$78,20,0)</f>
        <v>0</v>
      </c>
      <c r="J66" s="50">
        <f>VLOOKUP(S59,Hindi!$B$8:$AE$78,21,0)</f>
        <v>0</v>
      </c>
      <c r="K66" s="50">
        <f>VLOOKUP(S59,Hindi!$B$8:$AE$78,22,0)</f>
        <v>0</v>
      </c>
      <c r="L66" s="50">
        <f>VLOOKUP(S59,Hindi!$B$8:$AE$78,23,0)</f>
        <v>0</v>
      </c>
      <c r="M66" s="50">
        <f>VLOOKUP(S59,Hindi!$B$8:$AE$78,24,0)</f>
        <v>0</v>
      </c>
      <c r="N66" s="50">
        <f>VLOOKUP(S59,Hindi!$B$8:$AE$78,25,0)</f>
        <v>0</v>
      </c>
      <c r="O66" s="50">
        <f>VLOOKUP(S59,Hindi!$B$8:$AE$78,26,0)</f>
        <v>0</v>
      </c>
      <c r="P66" s="50">
        <f>VLOOKUP(S59,Hindi!$B$8:$AE$78,27,0)</f>
        <v>0</v>
      </c>
      <c r="Q66" s="50">
        <f>VLOOKUP(S59,Hindi!$B$8:$AE$78,28,0)</f>
        <v>0</v>
      </c>
      <c r="R66" s="79">
        <f>VLOOKUP(S59,Hindi!$B$8:$AE$78,29,0)</f>
        <v>0</v>
      </c>
      <c r="S66" s="50">
        <f>VLOOKUP(S59,Hindi!$B$8:$AE$78,30,0)</f>
        <v>0</v>
      </c>
    </row>
    <row r="67" spans="2:25" ht="27.9" customHeight="1">
      <c r="B67" s="359">
        <v>3</v>
      </c>
      <c r="C67" s="361" t="s">
        <v>4</v>
      </c>
      <c r="D67" s="39" t="s">
        <v>63</v>
      </c>
      <c r="E67" s="80"/>
      <c r="F67" s="78">
        <f>English!R$7</f>
        <v>15</v>
      </c>
      <c r="G67" s="78">
        <f>English!S$7</f>
        <v>15</v>
      </c>
      <c r="H67" s="78">
        <f>English!T$7</f>
        <v>15</v>
      </c>
      <c r="I67" s="78">
        <f>English!U$7</f>
        <v>15</v>
      </c>
      <c r="J67" s="78">
        <f>English!V$7</f>
        <v>15</v>
      </c>
      <c r="K67" s="78">
        <f>English!W$7</f>
        <v>10</v>
      </c>
      <c r="L67" s="78">
        <f>English!X$7</f>
        <v>0</v>
      </c>
      <c r="M67" s="78">
        <f>English!Y$7</f>
        <v>70</v>
      </c>
      <c r="N67" s="78">
        <f>English!Z$7</f>
        <v>5</v>
      </c>
      <c r="O67" s="78">
        <f>English!AA$7</f>
        <v>5</v>
      </c>
      <c r="P67" s="78">
        <f>English!AB$7</f>
        <v>20</v>
      </c>
      <c r="Q67" s="78">
        <f>English!AC$7</f>
        <v>30</v>
      </c>
      <c r="R67" s="78">
        <f>English!AD$7</f>
        <v>100</v>
      </c>
      <c r="S67" s="78">
        <f>English!AE$7</f>
        <v>0</v>
      </c>
    </row>
    <row r="68" spans="2:25" ht="27.9" customHeight="1" thickBot="1">
      <c r="B68" s="360"/>
      <c r="C68" s="362"/>
      <c r="D68" s="40" t="s">
        <v>64</v>
      </c>
      <c r="E68" s="81"/>
      <c r="F68" s="50">
        <f>VLOOKUP(S59,English!$B$8:$AE$78,17,0)</f>
        <v>0</v>
      </c>
      <c r="G68" s="50">
        <f>VLOOKUP(S59,English!$B$8:$AE$78,18,0)</f>
        <v>0</v>
      </c>
      <c r="H68" s="50">
        <f>VLOOKUP(S59,English!$B$8:$AE$78,19,0)</f>
        <v>0</v>
      </c>
      <c r="I68" s="50">
        <f>VLOOKUP(S59,English!$B$8:$AE$78,20,0)</f>
        <v>0</v>
      </c>
      <c r="J68" s="50">
        <f>VLOOKUP(S59,English!$B$8:$AE$78,21,0)</f>
        <v>0</v>
      </c>
      <c r="K68" s="50">
        <f>VLOOKUP(S59,English!$B$8:$AE$78,22,0)</f>
        <v>0</v>
      </c>
      <c r="L68" s="50">
        <f>VLOOKUP(S59,English!$B$8:$AE$78,23,0)</f>
        <v>0</v>
      </c>
      <c r="M68" s="50">
        <f>VLOOKUP(S59,English!$B$8:$AE$78,24,0)</f>
        <v>0</v>
      </c>
      <c r="N68" s="50">
        <f>VLOOKUP(S59,English!$B$8:$AE$78,25,0)</f>
        <v>0</v>
      </c>
      <c r="O68" s="50">
        <f>VLOOKUP(S59,English!$B$8:$AE$78,26,0)</f>
        <v>0</v>
      </c>
      <c r="P68" s="50">
        <f>VLOOKUP(S59,English!$B$8:$AE$78,27,0)</f>
        <v>0</v>
      </c>
      <c r="Q68" s="50">
        <f>VLOOKUP(S59,English!$B$8:$AE$78,28,0)</f>
        <v>0</v>
      </c>
      <c r="R68" s="79">
        <f>VLOOKUP(S59,English!$B$8:$AE$78,29,0)</f>
        <v>0</v>
      </c>
      <c r="S68" s="50">
        <f>VLOOKUP(S59,English!$B$8:$AE$78,30,0)</f>
        <v>0</v>
      </c>
    </row>
    <row r="69" spans="2:25" ht="27.9" customHeight="1">
      <c r="B69" s="359">
        <v>4</v>
      </c>
      <c r="C69" s="361" t="s">
        <v>5</v>
      </c>
      <c r="D69" s="39" t="s">
        <v>63</v>
      </c>
      <c r="E69" s="80"/>
      <c r="F69" s="78">
        <f>Maths!R$7</f>
        <v>15</v>
      </c>
      <c r="G69" s="78">
        <f>Maths!S$7</f>
        <v>15</v>
      </c>
      <c r="H69" s="78">
        <f>Maths!T$7</f>
        <v>15</v>
      </c>
      <c r="I69" s="78">
        <f>Maths!U$7</f>
        <v>15</v>
      </c>
      <c r="J69" s="78">
        <f>Maths!V$7</f>
        <v>15</v>
      </c>
      <c r="K69" s="78">
        <f>Maths!W$7</f>
        <v>10</v>
      </c>
      <c r="L69" s="78">
        <f>Maths!X$7</f>
        <v>0</v>
      </c>
      <c r="M69" s="78">
        <f>Maths!Y$7</f>
        <v>70</v>
      </c>
      <c r="N69" s="78">
        <f>Maths!Z$7</f>
        <v>5</v>
      </c>
      <c r="O69" s="78">
        <f>Maths!AA$7</f>
        <v>5</v>
      </c>
      <c r="P69" s="78">
        <f>Maths!AB$7</f>
        <v>20</v>
      </c>
      <c r="Q69" s="78">
        <f>Maths!AC$7</f>
        <v>30</v>
      </c>
      <c r="R69" s="78">
        <f>Maths!AD$7</f>
        <v>100</v>
      </c>
      <c r="S69" s="78">
        <f>Maths!AE$7</f>
        <v>0</v>
      </c>
      <c r="V69" s="68"/>
      <c r="W69" s="68"/>
      <c r="X69" s="68"/>
      <c r="Y69" s="68"/>
    </row>
    <row r="70" spans="2:25" ht="27.9" customHeight="1" thickBot="1">
      <c r="B70" s="360"/>
      <c r="C70" s="362"/>
      <c r="D70" s="40" t="s">
        <v>64</v>
      </c>
      <c r="E70" s="81"/>
      <c r="F70" s="50">
        <f>VLOOKUP(S59,Maths!$B$8:$AE$78,17,0)</f>
        <v>0</v>
      </c>
      <c r="G70" s="50">
        <f>VLOOKUP(S59,Maths!$B$8:$AE$78,18,0)</f>
        <v>0</v>
      </c>
      <c r="H70" s="50">
        <f>VLOOKUP(S59,Maths!$B$8:$AE$78,19,0)</f>
        <v>0</v>
      </c>
      <c r="I70" s="50">
        <f>VLOOKUP(S59,Maths!$B$8:$AE$78,20,0)</f>
        <v>0</v>
      </c>
      <c r="J70" s="50">
        <f>VLOOKUP(S59,Maths!$B$8:$AE$78,21,0)</f>
        <v>0</v>
      </c>
      <c r="K70" s="50">
        <f>VLOOKUP(S59,Maths!$B$8:$AE$78,22,0)</f>
        <v>0</v>
      </c>
      <c r="L70" s="50">
        <f>VLOOKUP(S59,Maths!$B$8:$AE$78,23,0)</f>
        <v>0</v>
      </c>
      <c r="M70" s="50">
        <f>VLOOKUP(S59,Maths!$B$8:$AE$78,24,0)</f>
        <v>0</v>
      </c>
      <c r="N70" s="50">
        <f>VLOOKUP(S59,Maths!$B$8:$AE$78,25,0)</f>
        <v>0</v>
      </c>
      <c r="O70" s="50">
        <f>VLOOKUP(S59,Maths!$B$8:$AE$78,26,0)</f>
        <v>0</v>
      </c>
      <c r="P70" s="50">
        <f>VLOOKUP(S59,Maths!$B$8:$AE$78,27,0)</f>
        <v>0</v>
      </c>
      <c r="Q70" s="50">
        <f>VLOOKUP(S59,Maths!$B$8:$AE$78,28,0)</f>
        <v>0</v>
      </c>
      <c r="R70" s="79">
        <f>VLOOKUP(S59,Maths!$B$8:$AE$78,29,0)</f>
        <v>0</v>
      </c>
      <c r="S70" s="50">
        <f>VLOOKUP(S59,Maths!$B$8:$AE$78,30,0)</f>
        <v>0</v>
      </c>
      <c r="V70" s="68"/>
      <c r="W70" s="68"/>
      <c r="X70" s="68"/>
      <c r="Y70" s="68"/>
    </row>
    <row r="71" spans="2:25" ht="27.9" customHeight="1">
      <c r="B71" s="359">
        <v>5</v>
      </c>
      <c r="C71" s="361" t="s">
        <v>6</v>
      </c>
      <c r="D71" s="39" t="s">
        <v>63</v>
      </c>
      <c r="E71" s="80"/>
      <c r="F71" s="78">
        <f>Sci!R$7</f>
        <v>15</v>
      </c>
      <c r="G71" s="78">
        <f>Sci!S$7</f>
        <v>15</v>
      </c>
      <c r="H71" s="78">
        <f>Sci!T$7</f>
        <v>15</v>
      </c>
      <c r="I71" s="78">
        <f>Sci!U$7</f>
        <v>15</v>
      </c>
      <c r="J71" s="78">
        <f>Sci!V$7</f>
        <v>15</v>
      </c>
      <c r="K71" s="78">
        <f>Sci!W$7</f>
        <v>10</v>
      </c>
      <c r="L71" s="78">
        <f>Sci!X$7</f>
        <v>0</v>
      </c>
      <c r="M71" s="78">
        <f>Sci!Y$7</f>
        <v>70</v>
      </c>
      <c r="N71" s="78">
        <f>Sci!Z$7</f>
        <v>5</v>
      </c>
      <c r="O71" s="78">
        <f>Sci!AA$7</f>
        <v>5</v>
      </c>
      <c r="P71" s="78">
        <f>Sci!AB$7</f>
        <v>20</v>
      </c>
      <c r="Q71" s="78">
        <f>Sci!AC$7</f>
        <v>30</v>
      </c>
      <c r="R71" s="78">
        <f>Sci!AD$7</f>
        <v>100</v>
      </c>
      <c r="S71" s="78">
        <f>Sci!AE$7</f>
        <v>0</v>
      </c>
      <c r="V71" s="68"/>
      <c r="W71" s="68"/>
      <c r="X71" s="68"/>
      <c r="Y71" s="68"/>
    </row>
    <row r="72" spans="2:25" ht="27.9" customHeight="1" thickBot="1">
      <c r="B72" s="360"/>
      <c r="C72" s="362"/>
      <c r="D72" s="40" t="s">
        <v>64</v>
      </c>
      <c r="E72" s="81"/>
      <c r="F72" s="50">
        <f>VLOOKUP(S59,Sci!$B$8:$AE$78,17,0)</f>
        <v>0</v>
      </c>
      <c r="G72" s="50">
        <f>VLOOKUP(S59,Sci!$B$8:$AE$78,18,0)</f>
        <v>0</v>
      </c>
      <c r="H72" s="50">
        <f>VLOOKUP(S59,Sci!$B$8:$AE$78,19,0)</f>
        <v>0</v>
      </c>
      <c r="I72" s="50">
        <f>VLOOKUP(S59,Sci!$B$8:$AE$78,20,0)</f>
        <v>0</v>
      </c>
      <c r="J72" s="50">
        <f>VLOOKUP(S59,Sci!$B$8:$AE$78,21,0)</f>
        <v>0</v>
      </c>
      <c r="K72" s="50">
        <f>VLOOKUP(S59,Sci!$B$8:$AE$78,22,0)</f>
        <v>0</v>
      </c>
      <c r="L72" s="50">
        <f>VLOOKUP(S59,Sci!$B$8:$AE$78,23,0)</f>
        <v>0</v>
      </c>
      <c r="M72" s="50">
        <f>VLOOKUP(S59,Sci!$B$8:$AE$78,24,0)</f>
        <v>0</v>
      </c>
      <c r="N72" s="50">
        <f>VLOOKUP(S59,Sci!$B$8:$AE$78,24,0)</f>
        <v>0</v>
      </c>
      <c r="O72" s="50">
        <f>VLOOKUP(S59,Sci!$B$8:$AE$78,25,0)</f>
        <v>0</v>
      </c>
      <c r="P72" s="50">
        <f>VLOOKUP(S59,Sci!$B$8:$AE$78,26,0)</f>
        <v>0</v>
      </c>
      <c r="Q72" s="50">
        <f>VLOOKUP(S59,Sci!$B$8:$AE$78,27,0)</f>
        <v>0</v>
      </c>
      <c r="R72" s="79">
        <f>VLOOKUP(S59,Sci!$B$8:$AE$78,29,0)</f>
        <v>0</v>
      </c>
      <c r="S72" s="50">
        <f>VLOOKUP(S59,Sci!$B$8:$AE$78,30,0)</f>
        <v>0</v>
      </c>
      <c r="V72" s="68"/>
      <c r="W72" s="68"/>
      <c r="X72" s="68"/>
      <c r="Y72" s="68"/>
    </row>
    <row r="73" spans="2:25" ht="27.9" customHeight="1">
      <c r="B73" s="359">
        <v>6</v>
      </c>
      <c r="C73" s="361" t="s">
        <v>7</v>
      </c>
      <c r="D73" s="39" t="s">
        <v>63</v>
      </c>
      <c r="E73" s="80"/>
      <c r="F73" s="78">
        <f>Sco!R$7</f>
        <v>15</v>
      </c>
      <c r="G73" s="78">
        <f>Sco!S$7</f>
        <v>15</v>
      </c>
      <c r="H73" s="78">
        <f>Sco!T$7</f>
        <v>15</v>
      </c>
      <c r="I73" s="78">
        <f>Sco!U$7</f>
        <v>15</v>
      </c>
      <c r="J73" s="78">
        <f>Sco!V$7</f>
        <v>15</v>
      </c>
      <c r="K73" s="78">
        <f>Sco!W$7</f>
        <v>10</v>
      </c>
      <c r="L73" s="78">
        <f>Sco!X$7</f>
        <v>0</v>
      </c>
      <c r="M73" s="78">
        <f>Sco!Y$7</f>
        <v>70</v>
      </c>
      <c r="N73" s="78">
        <f>Sco!Z$7</f>
        <v>5</v>
      </c>
      <c r="O73" s="78">
        <f>Sco!AA$7</f>
        <v>5</v>
      </c>
      <c r="P73" s="78">
        <f>Sco!AB$7</f>
        <v>20</v>
      </c>
      <c r="Q73" s="78">
        <f>Sco!AC$7</f>
        <v>30</v>
      </c>
      <c r="R73" s="78">
        <f>Sco!AD$7</f>
        <v>100</v>
      </c>
      <c r="S73" s="78">
        <f>Sco!AE$7</f>
        <v>0</v>
      </c>
      <c r="V73" s="68"/>
      <c r="W73" s="68"/>
      <c r="X73" s="68"/>
      <c r="Y73" s="68"/>
    </row>
    <row r="74" spans="2:25" ht="27.9" customHeight="1" thickBot="1">
      <c r="B74" s="360"/>
      <c r="C74" s="362"/>
      <c r="D74" s="40" t="s">
        <v>64</v>
      </c>
      <c r="E74" s="81"/>
      <c r="F74" s="50">
        <f>VLOOKUP(S59,Sco!$B$8:$AE$78,17,0)</f>
        <v>0</v>
      </c>
      <c r="G74" s="50">
        <f>VLOOKUP(S59,Sco!$B$8:$AE$78,18,0)</f>
        <v>0</v>
      </c>
      <c r="H74" s="50">
        <f>VLOOKUP(S59,Sco!$B$8:$AE$78,19,0)</f>
        <v>0</v>
      </c>
      <c r="I74" s="50">
        <f>VLOOKUP(S59,Sco!$B$8:$AE$78,20,0)</f>
        <v>0</v>
      </c>
      <c r="J74" s="50">
        <f>VLOOKUP(S59,Sco!$B$8:$AE$78,21,0)</f>
        <v>0</v>
      </c>
      <c r="K74" s="50">
        <f>VLOOKUP(S59,Sco!$B$8:$AE$78,22,0)</f>
        <v>0</v>
      </c>
      <c r="L74" s="50">
        <f>VLOOKUP(S59,Sco!$B$8:$AE$78,23,0)</f>
        <v>0</v>
      </c>
      <c r="M74" s="50">
        <f>VLOOKUP(S59,Sco!$B$8:$AE$78,24,0)</f>
        <v>0</v>
      </c>
      <c r="N74" s="50">
        <f>VLOOKUP(S59,Sco!$B$8:$AE$78,25,0)</f>
        <v>0</v>
      </c>
      <c r="O74" s="50">
        <f>VLOOKUP(S59,Sco!$B$8:$AE$78,26,0)</f>
        <v>0</v>
      </c>
      <c r="P74" s="50">
        <f>VLOOKUP(S59,Sco!$B$8:$AE$78,27,0)</f>
        <v>0</v>
      </c>
      <c r="Q74" s="50">
        <f>VLOOKUP(S59,Sco!$B$8:$AE$78,28,0)</f>
        <v>0</v>
      </c>
      <c r="R74" s="79">
        <f>VLOOKUP(S59,Sco!$B$8:$AE$78,29,0)</f>
        <v>0</v>
      </c>
      <c r="S74" s="50">
        <f>VLOOKUP(S59,Sco!$B$8:$AE$78,30,0)</f>
        <v>0</v>
      </c>
      <c r="V74" s="68"/>
      <c r="W74" s="68"/>
      <c r="X74" s="68"/>
      <c r="Y74" s="68"/>
    </row>
    <row r="75" spans="2:25" ht="27.9" customHeight="1">
      <c r="B75" s="359">
        <v>7</v>
      </c>
      <c r="C75" s="361" t="s">
        <v>8</v>
      </c>
      <c r="D75" s="39" t="s">
        <v>63</v>
      </c>
      <c r="E75" s="80"/>
      <c r="F75" s="78">
        <f>Kala!R$7</f>
        <v>20</v>
      </c>
      <c r="G75" s="78">
        <f>Kala!S$7</f>
        <v>40</v>
      </c>
      <c r="H75" s="78">
        <f>Kala!T$7</f>
        <v>20</v>
      </c>
      <c r="I75" s="78">
        <f>Kala!U$7</f>
        <v>20</v>
      </c>
      <c r="J75" s="78">
        <f>Kala!V$7</f>
        <v>0</v>
      </c>
      <c r="K75" s="78">
        <f>Kala!W$7</f>
        <v>20</v>
      </c>
      <c r="L75" s="78">
        <f>Kala!X$7</f>
        <v>0</v>
      </c>
      <c r="M75" s="78">
        <f>Kala!Y$7</f>
        <v>100</v>
      </c>
      <c r="N75" s="363"/>
      <c r="O75" s="364"/>
      <c r="P75" s="364"/>
      <c r="Q75" s="365"/>
      <c r="R75" s="82">
        <f t="shared" ref="R75:R80" si="2">M75</f>
        <v>100</v>
      </c>
      <c r="S75" s="83"/>
      <c r="V75" s="68"/>
      <c r="W75" s="68"/>
      <c r="X75" s="68"/>
      <c r="Y75" s="68"/>
    </row>
    <row r="76" spans="2:25" ht="27.9" customHeight="1" thickBot="1">
      <c r="B76" s="360"/>
      <c r="C76" s="362"/>
      <c r="D76" s="40" t="s">
        <v>64</v>
      </c>
      <c r="E76" s="81"/>
      <c r="F76" s="50">
        <f>VLOOKUP(S59,Kala!$B$8:$AE$78,17,0)</f>
        <v>0</v>
      </c>
      <c r="G76" s="50">
        <f>VLOOKUP(S59,Kala!$B$8:$AE$78,18,0)</f>
        <v>0</v>
      </c>
      <c r="H76" s="50">
        <f>VLOOKUP(S59,Kala!$B$8:$AE$78,19,0)</f>
        <v>0</v>
      </c>
      <c r="I76" s="50">
        <f>VLOOKUP(S59,Kala!$B$8:$AE$78,20,0)</f>
        <v>0</v>
      </c>
      <c r="J76" s="50">
        <f>VLOOKUP(S59,Kala!$B$8:$AE$78,21,0)</f>
        <v>0</v>
      </c>
      <c r="K76" s="50">
        <f>VLOOKUP(S59,Kala!$B$8:$AE$78,22,0)</f>
        <v>0</v>
      </c>
      <c r="L76" s="50">
        <f>VLOOKUP(S59,Kala!$B$8:$AE$78,23,0)</f>
        <v>0</v>
      </c>
      <c r="M76" s="50">
        <f>VLOOKUP(S59,Kala!$B$8:$AE$78,24,0)</f>
        <v>0</v>
      </c>
      <c r="N76" s="366"/>
      <c r="O76" s="367"/>
      <c r="P76" s="367"/>
      <c r="Q76" s="368"/>
      <c r="R76" s="84">
        <f t="shared" si="2"/>
        <v>0</v>
      </c>
      <c r="S76" s="85" t="str">
        <f>IF(R76&gt;=91,"अ१",IF(R76&gt;=81,"अ२",IF(R76&gt;=71,"ब१",IF(R76&gt;=61,"ब२",IF(R76&gt;=51,"क१",IF(R76&gt;=41,"क२",IF(R76&gt;=33,"ड",IF(R76&gt;=21,"ई१",IF(R76&gt;=1,"ई२","")))))))))</f>
        <v/>
      </c>
      <c r="V76" s="68"/>
      <c r="W76" s="68"/>
      <c r="X76" s="68"/>
      <c r="Y76" s="68"/>
    </row>
    <row r="77" spans="2:25" ht="27.9" customHeight="1">
      <c r="B77" s="359">
        <v>8</v>
      </c>
      <c r="C77" s="361" t="s">
        <v>9</v>
      </c>
      <c r="D77" s="39" t="s">
        <v>63</v>
      </c>
      <c r="E77" s="80"/>
      <c r="F77" s="78">
        <f>Karya!R$7</f>
        <v>20</v>
      </c>
      <c r="G77" s="78">
        <f>Karya!S$7</f>
        <v>40</v>
      </c>
      <c r="H77" s="78">
        <f>Karya!T$7</f>
        <v>20</v>
      </c>
      <c r="I77" s="78">
        <f>Karya!U$7</f>
        <v>20</v>
      </c>
      <c r="J77" s="78">
        <f>Karya!V$7</f>
        <v>0</v>
      </c>
      <c r="K77" s="78">
        <f>Karya!W$7</f>
        <v>20</v>
      </c>
      <c r="L77" s="78">
        <f>Karya!X$7</f>
        <v>0</v>
      </c>
      <c r="M77" s="78">
        <f>Karya!Y$7</f>
        <v>100</v>
      </c>
      <c r="N77" s="363"/>
      <c r="O77" s="364"/>
      <c r="P77" s="364"/>
      <c r="Q77" s="365"/>
      <c r="R77" s="82">
        <f t="shared" si="2"/>
        <v>100</v>
      </c>
      <c r="S77" s="83"/>
      <c r="V77" s="68"/>
      <c r="W77" s="68"/>
      <c r="X77" s="68"/>
      <c r="Y77" s="68"/>
    </row>
    <row r="78" spans="2:25" ht="27.9" customHeight="1" thickBot="1">
      <c r="B78" s="360"/>
      <c r="C78" s="362"/>
      <c r="D78" s="40" t="s">
        <v>64</v>
      </c>
      <c r="E78" s="81"/>
      <c r="F78" s="50">
        <f>VLOOKUP(S59,Karya!$B$8:$AE$78,17,0)</f>
        <v>0</v>
      </c>
      <c r="G78" s="50">
        <f>VLOOKUP(S59,Karya!$B$8:$AE$78,18,0)</f>
        <v>0</v>
      </c>
      <c r="H78" s="50">
        <f>VLOOKUP(S59,Karya!$B$8:$AE$78,19,0)</f>
        <v>0</v>
      </c>
      <c r="I78" s="50">
        <f>VLOOKUP(S59,Karya!$B$8:$AE$78,20,0)</f>
        <v>0</v>
      </c>
      <c r="J78" s="50">
        <f>VLOOKUP(S59,Karya!$B$8:$AE$78,21,0)</f>
        <v>0</v>
      </c>
      <c r="K78" s="50">
        <f>VLOOKUP(S59,Karya!$B$8:$AE$78,22,0)</f>
        <v>0</v>
      </c>
      <c r="L78" s="50">
        <f>VLOOKUP(S59,Karya!$B$8:$AE$78,23,0)</f>
        <v>0</v>
      </c>
      <c r="M78" s="50">
        <f>VLOOKUP(S59,Karya!$B$8:$AE$78,24,0)</f>
        <v>0</v>
      </c>
      <c r="N78" s="366"/>
      <c r="O78" s="367"/>
      <c r="P78" s="367"/>
      <c r="Q78" s="368"/>
      <c r="R78" s="84">
        <f t="shared" si="2"/>
        <v>0</v>
      </c>
      <c r="S78" s="85" t="str">
        <f>IF(R78&gt;=91,"अ१",IF(R78&gt;=81,"अ२",IF(R78&gt;=71,"ब१",IF(R78&gt;=61,"ब२",IF(R78&gt;=51,"क१",IF(R78&gt;=41,"क२",IF(R78&gt;=33,"ड",IF(R78&gt;=21,"ई१",IF(R78&gt;=1,"ई२","")))))))))</f>
        <v/>
      </c>
      <c r="V78" s="68"/>
      <c r="W78" s="68"/>
      <c r="X78" s="68"/>
      <c r="Y78" s="68"/>
    </row>
    <row r="79" spans="2:25" ht="27.9" customHeight="1">
      <c r="B79" s="359">
        <v>9</v>
      </c>
      <c r="C79" s="361" t="s">
        <v>10</v>
      </c>
      <c r="D79" s="39" t="s">
        <v>63</v>
      </c>
      <c r="E79" s="80"/>
      <c r="F79" s="78">
        <f>Shashi!R$7</f>
        <v>20</v>
      </c>
      <c r="G79" s="78">
        <f>Shashi!S$7</f>
        <v>40</v>
      </c>
      <c r="H79" s="78">
        <f>Shashi!T$7</f>
        <v>20</v>
      </c>
      <c r="I79" s="78">
        <f>Shashi!U$7</f>
        <v>20</v>
      </c>
      <c r="J79" s="78">
        <f>Shashi!V$7</f>
        <v>0</v>
      </c>
      <c r="K79" s="78">
        <f>Shashi!W$7</f>
        <v>20</v>
      </c>
      <c r="L79" s="78">
        <f>Shashi!X$7</f>
        <v>0</v>
      </c>
      <c r="M79" s="78">
        <f>Shashi!Y$7</f>
        <v>100</v>
      </c>
      <c r="N79" s="363"/>
      <c r="O79" s="364"/>
      <c r="P79" s="364"/>
      <c r="Q79" s="365"/>
      <c r="R79" s="82">
        <f t="shared" si="2"/>
        <v>100</v>
      </c>
      <c r="S79" s="83"/>
      <c r="V79" s="68"/>
      <c r="W79" s="68"/>
      <c r="X79" s="68"/>
      <c r="Y79" s="68"/>
    </row>
    <row r="80" spans="2:25" ht="27.9" customHeight="1" thickBot="1">
      <c r="B80" s="360"/>
      <c r="C80" s="362"/>
      <c r="D80" s="40" t="s">
        <v>64</v>
      </c>
      <c r="E80" s="81"/>
      <c r="F80" s="50">
        <f>VLOOKUP(S59,Shashi!$B$8:$AE$78,17,0)</f>
        <v>0</v>
      </c>
      <c r="G80" s="50">
        <f>VLOOKUP(S59,Shashi!$B$8:$AE$78,18,0)</f>
        <v>0</v>
      </c>
      <c r="H80" s="50">
        <f>VLOOKUP(S59,Shashi!$B$8:$AE$78,19,0)</f>
        <v>0</v>
      </c>
      <c r="I80" s="50">
        <f>VLOOKUP(S59,Shashi!$B$8:$AE$78,20,0)</f>
        <v>0</v>
      </c>
      <c r="J80" s="50">
        <f>VLOOKUP(S59,Shashi!$B$8:$AE$78,21,0)</f>
        <v>0</v>
      </c>
      <c r="K80" s="50">
        <f>VLOOKUP(S59,Shashi!$B$8:$AE$78,22,0)</f>
        <v>0</v>
      </c>
      <c r="L80" s="50">
        <f>VLOOKUP(S59,Shashi!$B$8:$AE$78,23,0)</f>
        <v>0</v>
      </c>
      <c r="M80" s="50">
        <f>VLOOKUP(S59,Shashi!$B$8:$AE$78,24,0)</f>
        <v>0</v>
      </c>
      <c r="N80" s="366"/>
      <c r="O80" s="367"/>
      <c r="P80" s="367"/>
      <c r="Q80" s="368"/>
      <c r="R80" s="84">
        <f t="shared" si="2"/>
        <v>0</v>
      </c>
      <c r="S80" s="85" t="str">
        <f>IF(R80&gt;=91,"अ१",IF(R80&gt;=81,"अ२",IF(R80&gt;=71,"ब१",IF(R80&gt;=61,"ब२",IF(R80&gt;=51,"क१",IF(R80&gt;=41,"क२",IF(R80&gt;=33,"ड",IF(R80&gt;=21,"ई१",IF(R80&gt;=1,"ई२","")))))))))</f>
        <v/>
      </c>
      <c r="V80" s="68"/>
      <c r="W80" s="68"/>
      <c r="X80" s="68"/>
      <c r="Y80" s="68"/>
    </row>
    <row r="81" spans="2:25" ht="27.9" customHeight="1" thickBot="1">
      <c r="B81" s="369"/>
      <c r="C81" s="370"/>
      <c r="D81" s="370"/>
      <c r="E81" s="370"/>
      <c r="F81" s="370"/>
      <c r="G81" s="370"/>
      <c r="H81" s="370"/>
      <c r="I81" s="370"/>
      <c r="J81" s="370"/>
      <c r="K81" s="370"/>
      <c r="L81" s="370"/>
      <c r="M81" s="370"/>
      <c r="N81" s="370"/>
      <c r="O81" s="370"/>
      <c r="P81" s="370"/>
      <c r="Q81" s="370"/>
      <c r="R81" s="370"/>
      <c r="S81" s="371"/>
      <c r="V81" s="68"/>
      <c r="W81" s="68"/>
      <c r="X81" s="68"/>
      <c r="Y81" s="68"/>
    </row>
    <row r="82" spans="2:25" ht="27.9" customHeight="1">
      <c r="B82" s="41"/>
      <c r="C82" s="42"/>
      <c r="D82" s="43"/>
      <c r="N82" s="45"/>
      <c r="O82" s="45"/>
      <c r="P82" s="45"/>
      <c r="Q82" s="45"/>
      <c r="S82" s="46"/>
      <c r="V82" s="68"/>
      <c r="W82" s="68"/>
      <c r="X82" s="68"/>
      <c r="Y82" s="68"/>
    </row>
    <row r="83" spans="2:25" ht="27.9" customHeight="1">
      <c r="B83" s="372" t="s">
        <v>66</v>
      </c>
      <c r="C83" s="373"/>
      <c r="D83" s="373"/>
      <c r="E83" s="373"/>
      <c r="F83" s="373"/>
      <c r="G83" s="374" t="s">
        <v>67</v>
      </c>
      <c r="H83" s="374"/>
      <c r="I83" s="374"/>
      <c r="J83" s="374"/>
      <c r="K83" s="374"/>
      <c r="L83" s="374"/>
      <c r="M83" s="374"/>
      <c r="N83" s="375" t="s">
        <v>68</v>
      </c>
      <c r="O83" s="375"/>
      <c r="P83" s="375"/>
      <c r="Q83" s="375"/>
      <c r="R83" s="375"/>
      <c r="S83" s="376"/>
      <c r="V83" s="68"/>
      <c r="W83" s="68"/>
      <c r="X83" s="68"/>
      <c r="Y83" s="68"/>
    </row>
    <row r="84" spans="2:25" ht="27.9" customHeight="1" thickBot="1">
      <c r="B84" s="377" t="str">
        <f>students!$G$4</f>
        <v xml:space="preserve">श्री. सागर दत्तात्रय शिंदे </v>
      </c>
      <c r="C84" s="378"/>
      <c r="D84" s="378"/>
      <c r="E84" s="378"/>
      <c r="F84" s="378"/>
      <c r="G84" s="379"/>
      <c r="H84" s="379"/>
      <c r="I84" s="379"/>
      <c r="J84" s="379"/>
      <c r="K84" s="379"/>
      <c r="L84" s="379"/>
      <c r="M84" s="379"/>
      <c r="N84" s="380"/>
      <c r="O84" s="380"/>
      <c r="P84" s="380"/>
      <c r="Q84" s="380"/>
      <c r="R84" s="380"/>
      <c r="S84" s="381"/>
      <c r="V84" s="68"/>
      <c r="W84" s="68"/>
      <c r="X84" s="68"/>
      <c r="Y84" s="68"/>
    </row>
    <row r="85" spans="2:25" ht="26.25" customHeight="1">
      <c r="B85" s="402" t="s">
        <v>718</v>
      </c>
      <c r="C85" s="402"/>
      <c r="D85" s="402"/>
      <c r="E85" s="402"/>
      <c r="F85" s="402"/>
      <c r="G85" s="402"/>
      <c r="H85" s="402"/>
      <c r="I85" s="402"/>
      <c r="J85" s="402"/>
      <c r="K85" s="402"/>
      <c r="L85" s="402"/>
      <c r="M85" s="402"/>
      <c r="N85" s="402"/>
      <c r="O85" s="402"/>
      <c r="P85" s="402"/>
      <c r="Q85" s="402"/>
      <c r="R85" s="402"/>
      <c r="S85" s="402"/>
      <c r="V85" s="68"/>
      <c r="W85" s="68"/>
      <c r="X85" s="68"/>
      <c r="Y85" s="68"/>
    </row>
    <row r="86" spans="2:25" ht="24.75" customHeight="1" thickBot="1">
      <c r="B86" s="403" t="s">
        <v>52</v>
      </c>
      <c r="C86" s="403"/>
      <c r="D86" s="403"/>
      <c r="E86" s="404">
        <f>VLOOKUP(S87,students!$B$8:$D$57,3,0)</f>
        <v>0</v>
      </c>
      <c r="F86" s="405"/>
      <c r="G86" s="405"/>
      <c r="H86" s="405"/>
      <c r="I86" s="405"/>
      <c r="J86" s="405"/>
      <c r="K86" s="405"/>
      <c r="L86" s="405"/>
      <c r="M86" s="405"/>
      <c r="N86" s="405"/>
      <c r="O86" s="405"/>
      <c r="P86" s="406" t="s">
        <v>28</v>
      </c>
      <c r="Q86" s="406"/>
      <c r="R86" s="406" t="str">
        <f>students!$M$2</f>
        <v>पहिली</v>
      </c>
      <c r="S86" s="406"/>
      <c r="V86" s="68"/>
      <c r="W86" s="68"/>
      <c r="X86" s="68"/>
      <c r="Y86" s="68"/>
    </row>
    <row r="87" spans="2:25" ht="19.5" customHeight="1" thickBot="1">
      <c r="B87" s="407"/>
      <c r="C87" s="407"/>
      <c r="D87" s="408"/>
      <c r="E87" s="408"/>
      <c r="F87" s="47"/>
      <c r="G87" s="47"/>
      <c r="H87" s="409" t="s">
        <v>33</v>
      </c>
      <c r="I87" s="409"/>
      <c r="J87" s="409"/>
      <c r="K87" s="409"/>
      <c r="L87" s="409"/>
      <c r="M87" s="405">
        <f>[3]students!Y86</f>
        <v>0</v>
      </c>
      <c r="N87" s="405"/>
      <c r="O87" s="405"/>
      <c r="P87" s="406" t="s">
        <v>53</v>
      </c>
      <c r="Q87" s="406"/>
      <c r="R87" s="406"/>
      <c r="S87" s="77">
        <v>4</v>
      </c>
      <c r="V87" s="68"/>
      <c r="W87" s="68"/>
      <c r="X87" s="68"/>
      <c r="Y87" s="68"/>
    </row>
    <row r="88" spans="2:25" ht="21" customHeight="1">
      <c r="B88" s="382" t="s">
        <v>37</v>
      </c>
      <c r="C88" s="361" t="s">
        <v>54</v>
      </c>
      <c r="D88" s="361"/>
      <c r="E88" s="385" t="s">
        <v>55</v>
      </c>
      <c r="F88" s="386"/>
      <c r="G88" s="386"/>
      <c r="H88" s="386"/>
      <c r="I88" s="386"/>
      <c r="J88" s="386"/>
      <c r="K88" s="386"/>
      <c r="L88" s="386"/>
      <c r="M88" s="387"/>
      <c r="N88" s="388" t="s">
        <v>56</v>
      </c>
      <c r="O88" s="389"/>
      <c r="P88" s="389"/>
      <c r="Q88" s="390"/>
      <c r="R88" s="394" t="s">
        <v>69</v>
      </c>
      <c r="S88" s="397" t="s">
        <v>57</v>
      </c>
      <c r="V88" s="68"/>
      <c r="W88" s="68"/>
      <c r="X88" s="68"/>
      <c r="Y88" s="68"/>
    </row>
    <row r="89" spans="2:25" s="1" customFormat="1" ht="73.5" customHeight="1">
      <c r="B89" s="383"/>
      <c r="C89" s="384"/>
      <c r="D89" s="384"/>
      <c r="E89" s="48" t="s">
        <v>58</v>
      </c>
      <c r="F89" s="48" t="s">
        <v>15</v>
      </c>
      <c r="G89" s="48" t="s">
        <v>59</v>
      </c>
      <c r="H89" s="48" t="s">
        <v>17</v>
      </c>
      <c r="I89" s="48" t="s">
        <v>18</v>
      </c>
      <c r="J89" s="48" t="s">
        <v>19</v>
      </c>
      <c r="K89" s="48" t="s">
        <v>20</v>
      </c>
      <c r="L89" s="48" t="s">
        <v>21</v>
      </c>
      <c r="M89" s="49"/>
      <c r="N89" s="391"/>
      <c r="O89" s="392"/>
      <c r="P89" s="392"/>
      <c r="Q89" s="393"/>
      <c r="R89" s="395"/>
      <c r="S89" s="398"/>
      <c r="V89" s="68"/>
      <c r="W89" s="68"/>
      <c r="X89" s="68"/>
      <c r="Y89" s="68"/>
    </row>
    <row r="90" spans="2:25" ht="27.9" customHeight="1" thickBot="1">
      <c r="B90" s="5"/>
      <c r="C90" s="400" t="s">
        <v>60</v>
      </c>
      <c r="D90" s="401"/>
      <c r="E90" s="51">
        <v>1</v>
      </c>
      <c r="F90" s="51">
        <v>2</v>
      </c>
      <c r="G90" s="51">
        <v>3</v>
      </c>
      <c r="H90" s="51">
        <v>4</v>
      </c>
      <c r="I90" s="51">
        <v>5</v>
      </c>
      <c r="J90" s="51">
        <v>6</v>
      </c>
      <c r="K90" s="51">
        <v>7</v>
      </c>
      <c r="L90" s="51">
        <v>8</v>
      </c>
      <c r="M90" s="50" t="s">
        <v>22</v>
      </c>
      <c r="N90" s="50" t="s">
        <v>23</v>
      </c>
      <c r="O90" s="50" t="s">
        <v>61</v>
      </c>
      <c r="P90" s="50" t="s">
        <v>25</v>
      </c>
      <c r="Q90" s="50" t="s">
        <v>62</v>
      </c>
      <c r="R90" s="396"/>
      <c r="S90" s="399"/>
      <c r="V90" s="68"/>
      <c r="W90" s="68"/>
      <c r="X90" s="68"/>
      <c r="Y90" s="68"/>
    </row>
    <row r="91" spans="2:25" ht="27.9" customHeight="1">
      <c r="B91" s="359">
        <v>1</v>
      </c>
      <c r="C91" s="361" t="s">
        <v>2</v>
      </c>
      <c r="D91" s="39" t="s">
        <v>63</v>
      </c>
      <c r="E91" s="80"/>
      <c r="F91" s="78">
        <f>Marathi!R$7</f>
        <v>15</v>
      </c>
      <c r="G91" s="78">
        <f>Marathi!S$7</f>
        <v>15</v>
      </c>
      <c r="H91" s="78">
        <f>Marathi!T$7</f>
        <v>15</v>
      </c>
      <c r="I91" s="78">
        <f>Marathi!U$7</f>
        <v>15</v>
      </c>
      <c r="J91" s="78">
        <f>Marathi!V$7</f>
        <v>15</v>
      </c>
      <c r="K91" s="78">
        <f>Marathi!W$7</f>
        <v>10</v>
      </c>
      <c r="L91" s="78">
        <f>Marathi!X$7</f>
        <v>0</v>
      </c>
      <c r="M91" s="78">
        <f>Marathi!Y$7</f>
        <v>70</v>
      </c>
      <c r="N91" s="78">
        <f>Marathi!Z$7</f>
        <v>5</v>
      </c>
      <c r="O91" s="78">
        <f>Marathi!AA$7</f>
        <v>5</v>
      </c>
      <c r="P91" s="78">
        <f>Marathi!AB$7</f>
        <v>20</v>
      </c>
      <c r="Q91" s="78">
        <f>Marathi!AC$7</f>
        <v>30</v>
      </c>
      <c r="R91" s="78">
        <f>Marathi!AD$7</f>
        <v>100</v>
      </c>
      <c r="S91" s="78">
        <f>Marathi!AE$7</f>
        <v>0</v>
      </c>
      <c r="V91" s="68"/>
      <c r="W91" s="68"/>
      <c r="X91" s="68"/>
      <c r="Y91" s="68"/>
    </row>
    <row r="92" spans="2:25" ht="27.9" customHeight="1" thickBot="1">
      <c r="B92" s="360"/>
      <c r="C92" s="362"/>
      <c r="D92" s="40" t="s">
        <v>64</v>
      </c>
      <c r="E92" s="81"/>
      <c r="F92" s="50">
        <f>VLOOKUP(S87,Marathi!$B$8:$AE$78,17,0)</f>
        <v>0</v>
      </c>
      <c r="G92" s="50">
        <f>VLOOKUP(S87,Marathi!$B$8:$AE$78,18,0)</f>
        <v>0</v>
      </c>
      <c r="H92" s="50">
        <f>VLOOKUP(S87,Marathi!$B$8:$AE$78,19,0)</f>
        <v>0</v>
      </c>
      <c r="I92" s="50">
        <f>VLOOKUP(S87,Marathi!$B$8:$AE$78,20,0)</f>
        <v>0</v>
      </c>
      <c r="J92" s="50">
        <f>VLOOKUP(S87,Marathi!$B$8:$AE$78,21,0)</f>
        <v>0</v>
      </c>
      <c r="K92" s="50">
        <f>VLOOKUP(S87,Marathi!$B$8:$AE$78,22,0)</f>
        <v>0</v>
      </c>
      <c r="L92" s="50">
        <f>VLOOKUP(S87,Marathi!$B$8:$AE$78,23,0)</f>
        <v>0</v>
      </c>
      <c r="M92" s="50">
        <f>VLOOKUP(S87,Marathi!$B$8:$AE$78,24,0)</f>
        <v>0</v>
      </c>
      <c r="N92" s="50">
        <f>VLOOKUP(S87,Marathi!$B$8:$AE$78,25,0)</f>
        <v>0</v>
      </c>
      <c r="O92" s="50">
        <f>VLOOKUP(S87,Marathi!$B$8:$AE$78,26,0)</f>
        <v>0</v>
      </c>
      <c r="P92" s="50">
        <f>VLOOKUP(S87,Marathi!$B$8:$AE$78,27,0)</f>
        <v>0</v>
      </c>
      <c r="Q92" s="50">
        <f>VLOOKUP(S87,Marathi!$B$8:$AE$78,28,0)</f>
        <v>0</v>
      </c>
      <c r="R92" s="79">
        <f>VLOOKUP(S87,Marathi!$B$8:$AE$78,29,0)</f>
        <v>0</v>
      </c>
      <c r="S92" s="79">
        <f>VLOOKUP(S87,Marathi!$B$8:$AE$78,30,0)</f>
        <v>0</v>
      </c>
      <c r="V92" s="68"/>
      <c r="W92" s="68"/>
      <c r="X92" s="68"/>
      <c r="Y92" s="68"/>
    </row>
    <row r="93" spans="2:25" ht="27.9" customHeight="1">
      <c r="B93" s="359">
        <v>2</v>
      </c>
      <c r="C93" s="361" t="s">
        <v>3</v>
      </c>
      <c r="D93" s="39" t="s">
        <v>63</v>
      </c>
      <c r="E93" s="80"/>
      <c r="F93" s="78">
        <f>Hindi!R$7</f>
        <v>15</v>
      </c>
      <c r="G93" s="78">
        <f>Hindi!S$7</f>
        <v>15</v>
      </c>
      <c r="H93" s="78">
        <f>Hindi!T$7</f>
        <v>15</v>
      </c>
      <c r="I93" s="78">
        <f>Hindi!U$7</f>
        <v>15</v>
      </c>
      <c r="J93" s="78">
        <f>Hindi!V$7</f>
        <v>15</v>
      </c>
      <c r="K93" s="78">
        <f>Hindi!W$7</f>
        <v>10</v>
      </c>
      <c r="L93" s="78">
        <f>Hindi!X$7</f>
        <v>0</v>
      </c>
      <c r="M93" s="78">
        <f>Hindi!Y$7</f>
        <v>70</v>
      </c>
      <c r="N93" s="78">
        <f>Hindi!Z$7</f>
        <v>5</v>
      </c>
      <c r="O93" s="78">
        <f>Hindi!AA$7</f>
        <v>5</v>
      </c>
      <c r="P93" s="78">
        <f>Hindi!AB$7</f>
        <v>20</v>
      </c>
      <c r="Q93" s="78">
        <f>Hindi!AC$7</f>
        <v>30</v>
      </c>
      <c r="R93" s="78">
        <f>Hindi!AD$7</f>
        <v>100</v>
      </c>
      <c r="S93" s="78">
        <f>Hindi!AE$7</f>
        <v>0</v>
      </c>
      <c r="V93" s="68"/>
      <c r="W93" s="68"/>
      <c r="X93" s="68"/>
      <c r="Y93" s="68"/>
    </row>
    <row r="94" spans="2:25" ht="27.9" customHeight="1" thickBot="1">
      <c r="B94" s="360"/>
      <c r="C94" s="362"/>
      <c r="D94" s="40" t="s">
        <v>64</v>
      </c>
      <c r="E94" s="81"/>
      <c r="F94" s="50">
        <f>VLOOKUP(S87,Hindi!$B$8:$AE$78,17,0)</f>
        <v>0</v>
      </c>
      <c r="G94" s="50">
        <f>VLOOKUP(S87,Hindi!$B$8:$AE$78,18,0)</f>
        <v>0</v>
      </c>
      <c r="H94" s="50">
        <f>VLOOKUP(S87,Hindi!$B$8:$AE$78,19,0)</f>
        <v>0</v>
      </c>
      <c r="I94" s="50">
        <f>VLOOKUP(S87,Hindi!$B$8:$AE$78,20,0)</f>
        <v>0</v>
      </c>
      <c r="J94" s="50">
        <f>VLOOKUP(S87,Hindi!$B$8:$AE$78,21,0)</f>
        <v>0</v>
      </c>
      <c r="K94" s="50">
        <f>VLOOKUP(S87,Hindi!$B$8:$AE$78,22,0)</f>
        <v>0</v>
      </c>
      <c r="L94" s="50">
        <f>VLOOKUP(S87,Hindi!$B$8:$AE$78,23,0)</f>
        <v>0</v>
      </c>
      <c r="M94" s="50">
        <f>VLOOKUP(S87,Hindi!$B$8:$AE$78,24,0)</f>
        <v>0</v>
      </c>
      <c r="N94" s="50">
        <f>VLOOKUP(S87,Hindi!$B$8:$AE$78,25,0)</f>
        <v>0</v>
      </c>
      <c r="O94" s="50">
        <f>VLOOKUP(S87,Hindi!$B$8:$AE$78,26,0)</f>
        <v>0</v>
      </c>
      <c r="P94" s="50">
        <f>VLOOKUP(S87,Hindi!$B$8:$AE$78,27,0)</f>
        <v>0</v>
      </c>
      <c r="Q94" s="50">
        <f>VLOOKUP(S87,Hindi!$B$8:$AE$78,28,0)</f>
        <v>0</v>
      </c>
      <c r="R94" s="79">
        <f>VLOOKUP(S87,Hindi!$B$8:$AE$78,29,0)</f>
        <v>0</v>
      </c>
      <c r="S94" s="50">
        <f>VLOOKUP(S87,Hindi!$B$8:$AE$78,30,0)</f>
        <v>0</v>
      </c>
    </row>
    <row r="95" spans="2:25" ht="27.9" customHeight="1">
      <c r="B95" s="359">
        <v>3</v>
      </c>
      <c r="C95" s="361" t="s">
        <v>4</v>
      </c>
      <c r="D95" s="39" t="s">
        <v>63</v>
      </c>
      <c r="E95" s="80"/>
      <c r="F95" s="78">
        <f>English!R$7</f>
        <v>15</v>
      </c>
      <c r="G95" s="78">
        <f>English!S$7</f>
        <v>15</v>
      </c>
      <c r="H95" s="78">
        <f>English!T$7</f>
        <v>15</v>
      </c>
      <c r="I95" s="78">
        <f>English!U$7</f>
        <v>15</v>
      </c>
      <c r="J95" s="78">
        <f>English!V$7</f>
        <v>15</v>
      </c>
      <c r="K95" s="78">
        <f>English!W$7</f>
        <v>10</v>
      </c>
      <c r="L95" s="78">
        <f>English!X$7</f>
        <v>0</v>
      </c>
      <c r="M95" s="78">
        <f>English!Y$7</f>
        <v>70</v>
      </c>
      <c r="N95" s="78">
        <f>English!Z$7</f>
        <v>5</v>
      </c>
      <c r="O95" s="78">
        <f>English!AA$7</f>
        <v>5</v>
      </c>
      <c r="P95" s="78">
        <f>English!AB$7</f>
        <v>20</v>
      </c>
      <c r="Q95" s="78">
        <f>English!AC$7</f>
        <v>30</v>
      </c>
      <c r="R95" s="78">
        <f>English!AD$7</f>
        <v>100</v>
      </c>
      <c r="S95" s="78">
        <f>English!AE$7</f>
        <v>0</v>
      </c>
    </row>
    <row r="96" spans="2:25" ht="27.9" customHeight="1" thickBot="1">
      <c r="B96" s="360"/>
      <c r="C96" s="362"/>
      <c r="D96" s="40" t="s">
        <v>64</v>
      </c>
      <c r="E96" s="81"/>
      <c r="F96" s="50">
        <f>VLOOKUP(S87,English!$B$8:$AE$78,17,0)</f>
        <v>0</v>
      </c>
      <c r="G96" s="50">
        <f>VLOOKUP(S87,English!$B$8:$AE$78,18,0)</f>
        <v>0</v>
      </c>
      <c r="H96" s="50">
        <f>VLOOKUP(S87,English!$B$8:$AE$78,19,0)</f>
        <v>0</v>
      </c>
      <c r="I96" s="50">
        <f>VLOOKUP(S87,English!$B$8:$AE$78,20,0)</f>
        <v>0</v>
      </c>
      <c r="J96" s="50">
        <f>VLOOKUP(S87,English!$B$8:$AE$78,21,0)</f>
        <v>0</v>
      </c>
      <c r="K96" s="50">
        <f>VLOOKUP(S87,English!$B$8:$AE$78,22,0)</f>
        <v>0</v>
      </c>
      <c r="L96" s="50">
        <f>VLOOKUP(S87,English!$B$8:$AE$78,23,0)</f>
        <v>0</v>
      </c>
      <c r="M96" s="50">
        <f>VLOOKUP(S87,English!$B$8:$AE$78,24,0)</f>
        <v>0</v>
      </c>
      <c r="N96" s="50">
        <f>VLOOKUP(S87,English!$B$8:$AE$78,25,0)</f>
        <v>0</v>
      </c>
      <c r="O96" s="50">
        <f>VLOOKUP(S87,English!$B$8:$AE$78,26,0)</f>
        <v>0</v>
      </c>
      <c r="P96" s="50">
        <f>VLOOKUP(S87,English!$B$8:$AE$78,27,0)</f>
        <v>0</v>
      </c>
      <c r="Q96" s="50">
        <f>VLOOKUP(S87,English!$B$8:$AE$78,28,0)</f>
        <v>0</v>
      </c>
      <c r="R96" s="79">
        <f>VLOOKUP(S87,English!$B$8:$AE$78,29,0)</f>
        <v>0</v>
      </c>
      <c r="S96" s="50">
        <f>VLOOKUP(S87,English!$B$8:$AE$78,30,0)</f>
        <v>0</v>
      </c>
    </row>
    <row r="97" spans="2:25" ht="27.9" customHeight="1">
      <c r="B97" s="359">
        <v>4</v>
      </c>
      <c r="C97" s="361" t="s">
        <v>5</v>
      </c>
      <c r="D97" s="39" t="s">
        <v>63</v>
      </c>
      <c r="E97" s="80"/>
      <c r="F97" s="78">
        <f>Maths!R$7</f>
        <v>15</v>
      </c>
      <c r="G97" s="78">
        <f>Maths!S$7</f>
        <v>15</v>
      </c>
      <c r="H97" s="78">
        <f>Maths!T$7</f>
        <v>15</v>
      </c>
      <c r="I97" s="78">
        <f>Maths!U$7</f>
        <v>15</v>
      </c>
      <c r="J97" s="78">
        <f>Maths!V$7</f>
        <v>15</v>
      </c>
      <c r="K97" s="78">
        <f>Maths!W$7</f>
        <v>10</v>
      </c>
      <c r="L97" s="78">
        <f>Maths!X$7</f>
        <v>0</v>
      </c>
      <c r="M97" s="78">
        <f>Maths!Y$7</f>
        <v>70</v>
      </c>
      <c r="N97" s="78">
        <f>Maths!Z$7</f>
        <v>5</v>
      </c>
      <c r="O97" s="78">
        <f>Maths!AA$7</f>
        <v>5</v>
      </c>
      <c r="P97" s="78">
        <f>Maths!AB$7</f>
        <v>20</v>
      </c>
      <c r="Q97" s="78">
        <f>Maths!AC$7</f>
        <v>30</v>
      </c>
      <c r="R97" s="78">
        <f>Maths!AD$7</f>
        <v>100</v>
      </c>
      <c r="S97" s="78">
        <f>Maths!AE$7</f>
        <v>0</v>
      </c>
    </row>
    <row r="98" spans="2:25" ht="27.9" customHeight="1" thickBot="1">
      <c r="B98" s="360"/>
      <c r="C98" s="362"/>
      <c r="D98" s="40" t="s">
        <v>64</v>
      </c>
      <c r="E98" s="81"/>
      <c r="F98" s="50">
        <f>VLOOKUP(S87,Maths!$B$8:$AE$78,17,0)</f>
        <v>0</v>
      </c>
      <c r="G98" s="50">
        <f>VLOOKUP(S87,Maths!$B$8:$AE$78,18,0)</f>
        <v>0</v>
      </c>
      <c r="H98" s="50">
        <f>VLOOKUP(S87,Maths!$B$8:$AE$78,19,0)</f>
        <v>0</v>
      </c>
      <c r="I98" s="50">
        <f>VLOOKUP(S87,Maths!$B$8:$AE$78,20,0)</f>
        <v>0</v>
      </c>
      <c r="J98" s="50">
        <f>VLOOKUP(S87,Maths!$B$8:$AE$78,21,0)</f>
        <v>0</v>
      </c>
      <c r="K98" s="50">
        <f>VLOOKUP(S87,Maths!$B$8:$AE$78,22,0)</f>
        <v>0</v>
      </c>
      <c r="L98" s="50">
        <f>VLOOKUP(S87,Maths!$B$8:$AE$78,23,0)</f>
        <v>0</v>
      </c>
      <c r="M98" s="50">
        <f>VLOOKUP(S87,Maths!$B$8:$AE$78,24,0)</f>
        <v>0</v>
      </c>
      <c r="N98" s="50">
        <f>VLOOKUP(S87,Maths!$B$8:$AE$78,25,0)</f>
        <v>0</v>
      </c>
      <c r="O98" s="50">
        <f>VLOOKUP(S87,Maths!$B$8:$AE$78,26,0)</f>
        <v>0</v>
      </c>
      <c r="P98" s="50">
        <f>VLOOKUP(S87,Maths!$B$8:$AE$78,27,0)</f>
        <v>0</v>
      </c>
      <c r="Q98" s="50">
        <f>VLOOKUP(S87,Maths!$B$8:$AE$78,28,0)</f>
        <v>0</v>
      </c>
      <c r="R98" s="79">
        <f>VLOOKUP(S87,Maths!$B$8:$AE$78,29,0)</f>
        <v>0</v>
      </c>
      <c r="S98" s="50">
        <f>VLOOKUP(S87,Maths!$B$8:$AE$78,30,0)</f>
        <v>0</v>
      </c>
    </row>
    <row r="99" spans="2:25" ht="27.9" customHeight="1">
      <c r="B99" s="359">
        <v>5</v>
      </c>
      <c r="C99" s="361" t="s">
        <v>6</v>
      </c>
      <c r="D99" s="39" t="s">
        <v>63</v>
      </c>
      <c r="E99" s="80"/>
      <c r="F99" s="78">
        <f>Sci!R$7</f>
        <v>15</v>
      </c>
      <c r="G99" s="78">
        <f>Sci!S$7</f>
        <v>15</v>
      </c>
      <c r="H99" s="78">
        <f>Sci!T$7</f>
        <v>15</v>
      </c>
      <c r="I99" s="78">
        <f>Sci!U$7</f>
        <v>15</v>
      </c>
      <c r="J99" s="78">
        <f>Sci!V$7</f>
        <v>15</v>
      </c>
      <c r="K99" s="78">
        <f>Sci!W$7</f>
        <v>10</v>
      </c>
      <c r="L99" s="78">
        <f>Sci!X$7</f>
        <v>0</v>
      </c>
      <c r="M99" s="78">
        <f>Sci!Y$7</f>
        <v>70</v>
      </c>
      <c r="N99" s="78">
        <f>Sci!Z$7</f>
        <v>5</v>
      </c>
      <c r="O99" s="78">
        <f>Sci!AA$7</f>
        <v>5</v>
      </c>
      <c r="P99" s="78">
        <f>Sci!AB$7</f>
        <v>20</v>
      </c>
      <c r="Q99" s="78">
        <f>Sci!AC$7</f>
        <v>30</v>
      </c>
      <c r="R99" s="78">
        <f>Sci!AD$7</f>
        <v>100</v>
      </c>
      <c r="S99" s="78">
        <f>Sci!AE$7</f>
        <v>0</v>
      </c>
    </row>
    <row r="100" spans="2:25" ht="27.9" customHeight="1" thickBot="1">
      <c r="B100" s="360"/>
      <c r="C100" s="362"/>
      <c r="D100" s="40" t="s">
        <v>64</v>
      </c>
      <c r="E100" s="81"/>
      <c r="F100" s="50">
        <f>VLOOKUP(S87,Sci!$B$8:$AE$78,17,0)</f>
        <v>0</v>
      </c>
      <c r="G100" s="50">
        <f>VLOOKUP(S87,Sci!$B$8:$AE$78,18,0)</f>
        <v>0</v>
      </c>
      <c r="H100" s="50">
        <f>VLOOKUP(S87,Sci!$B$8:$AE$78,19,0)</f>
        <v>0</v>
      </c>
      <c r="I100" s="50">
        <f>VLOOKUP(S87,Sci!$B$8:$AE$78,20,0)</f>
        <v>0</v>
      </c>
      <c r="J100" s="50">
        <f>VLOOKUP(S87,Sci!$B$8:$AE$78,21,0)</f>
        <v>0</v>
      </c>
      <c r="K100" s="50">
        <f>VLOOKUP(S87,Sci!$B$8:$AE$78,22,0)</f>
        <v>0</v>
      </c>
      <c r="L100" s="50">
        <f>VLOOKUP(S87,Sci!$B$8:$AE$78,23,0)</f>
        <v>0</v>
      </c>
      <c r="M100" s="50">
        <f>VLOOKUP(S87,Sci!$B$8:$AE$78,24,0)</f>
        <v>0</v>
      </c>
      <c r="N100" s="50">
        <f>VLOOKUP(S87,Sci!$B$8:$AE$78,24,0)</f>
        <v>0</v>
      </c>
      <c r="O100" s="50">
        <f>VLOOKUP(S87,Sci!$B$8:$AE$78,25,0)</f>
        <v>0</v>
      </c>
      <c r="P100" s="50">
        <f>VLOOKUP(S87,Sci!$B$8:$AE$78,26,0)</f>
        <v>0</v>
      </c>
      <c r="Q100" s="50">
        <f>VLOOKUP(S87,Sci!$B$8:$AE$78,27,0)</f>
        <v>0</v>
      </c>
      <c r="R100" s="79">
        <f>VLOOKUP(S87,Sci!$B$8:$AE$78,29,0)</f>
        <v>0</v>
      </c>
      <c r="S100" s="50">
        <f>VLOOKUP(S87,Sci!$B$8:$AE$78,30,0)</f>
        <v>0</v>
      </c>
      <c r="V100" s="68"/>
      <c r="W100" s="68"/>
      <c r="X100" s="68"/>
      <c r="Y100" s="68"/>
    </row>
    <row r="101" spans="2:25" ht="27.9" customHeight="1">
      <c r="B101" s="359">
        <v>6</v>
      </c>
      <c r="C101" s="361" t="s">
        <v>7</v>
      </c>
      <c r="D101" s="39" t="s">
        <v>63</v>
      </c>
      <c r="E101" s="80"/>
      <c r="F101" s="78">
        <f>Sco!R$7</f>
        <v>15</v>
      </c>
      <c r="G101" s="78">
        <f>Sco!S$7</f>
        <v>15</v>
      </c>
      <c r="H101" s="78">
        <f>Sco!T$7</f>
        <v>15</v>
      </c>
      <c r="I101" s="78">
        <f>Sco!U$7</f>
        <v>15</v>
      </c>
      <c r="J101" s="78">
        <f>Sco!V$7</f>
        <v>15</v>
      </c>
      <c r="K101" s="78">
        <f>Sco!W$7</f>
        <v>10</v>
      </c>
      <c r="L101" s="78">
        <f>Sco!X$7</f>
        <v>0</v>
      </c>
      <c r="M101" s="78">
        <f>Sco!Y$7</f>
        <v>70</v>
      </c>
      <c r="N101" s="78">
        <f>Sco!Z$7</f>
        <v>5</v>
      </c>
      <c r="O101" s="78">
        <f>Sco!AA$7</f>
        <v>5</v>
      </c>
      <c r="P101" s="78">
        <f>Sco!AB$7</f>
        <v>20</v>
      </c>
      <c r="Q101" s="78">
        <f>Sco!AC$7</f>
        <v>30</v>
      </c>
      <c r="R101" s="78">
        <f>Sco!AD$7</f>
        <v>100</v>
      </c>
      <c r="S101" s="78">
        <f>Sco!AE$7</f>
        <v>0</v>
      </c>
      <c r="V101" s="68"/>
      <c r="W101" s="68"/>
      <c r="X101" s="68"/>
      <c r="Y101" s="68"/>
    </row>
    <row r="102" spans="2:25" ht="27.9" customHeight="1" thickBot="1">
      <c r="B102" s="360"/>
      <c r="C102" s="362"/>
      <c r="D102" s="40" t="s">
        <v>64</v>
      </c>
      <c r="E102" s="81"/>
      <c r="F102" s="50">
        <f>VLOOKUP(S87,Sco!$B$8:$AE$78,17,0)</f>
        <v>0</v>
      </c>
      <c r="G102" s="50">
        <f>VLOOKUP(S87,Sco!$B$8:$AE$78,18,0)</f>
        <v>0</v>
      </c>
      <c r="H102" s="50">
        <f>VLOOKUP(S87,Sco!$B$8:$AE$78,19,0)</f>
        <v>0</v>
      </c>
      <c r="I102" s="50">
        <f>VLOOKUP(S87,Sco!$B$8:$AE$78,20,0)</f>
        <v>0</v>
      </c>
      <c r="J102" s="50">
        <f>VLOOKUP(S87,Sco!$B$8:$AE$78,21,0)</f>
        <v>0</v>
      </c>
      <c r="K102" s="50">
        <f>VLOOKUP(S87,Sco!$B$8:$AE$78,22,0)</f>
        <v>0</v>
      </c>
      <c r="L102" s="50">
        <f>VLOOKUP(S87,Sco!$B$8:$AE$78,23,0)</f>
        <v>0</v>
      </c>
      <c r="M102" s="50">
        <f>VLOOKUP(S87,Sco!$B$8:$AE$78,24,0)</f>
        <v>0</v>
      </c>
      <c r="N102" s="50">
        <f>VLOOKUP(S87,Sco!$B$8:$AE$78,25,0)</f>
        <v>0</v>
      </c>
      <c r="O102" s="50">
        <f>VLOOKUP(S87,Sco!$B$8:$AE$78,26,0)</f>
        <v>0</v>
      </c>
      <c r="P102" s="50">
        <f>VLOOKUP(S87,Sco!$B$8:$AE$78,27,0)</f>
        <v>0</v>
      </c>
      <c r="Q102" s="50">
        <f>VLOOKUP(S87,Sco!$B$8:$AE$78,28,0)</f>
        <v>0</v>
      </c>
      <c r="R102" s="79">
        <f>VLOOKUP(S87,Sco!$B$8:$AE$78,29,0)</f>
        <v>0</v>
      </c>
      <c r="S102" s="50">
        <f>VLOOKUP(S87,Sco!$B$8:$AE$78,30,0)</f>
        <v>0</v>
      </c>
      <c r="V102" s="68"/>
      <c r="W102" s="68"/>
      <c r="X102" s="68"/>
      <c r="Y102" s="68"/>
    </row>
    <row r="103" spans="2:25" ht="27.9" customHeight="1">
      <c r="B103" s="359">
        <v>7</v>
      </c>
      <c r="C103" s="361" t="s">
        <v>8</v>
      </c>
      <c r="D103" s="39" t="s">
        <v>63</v>
      </c>
      <c r="E103" s="80"/>
      <c r="F103" s="78">
        <f>Kala!R$7</f>
        <v>20</v>
      </c>
      <c r="G103" s="78">
        <f>Kala!S$7</f>
        <v>40</v>
      </c>
      <c r="H103" s="78">
        <f>Kala!T$7</f>
        <v>20</v>
      </c>
      <c r="I103" s="78">
        <f>Kala!U$7</f>
        <v>20</v>
      </c>
      <c r="J103" s="78">
        <f>Kala!V$7</f>
        <v>0</v>
      </c>
      <c r="K103" s="78">
        <f>Kala!W$7</f>
        <v>20</v>
      </c>
      <c r="L103" s="78">
        <f>Kala!X$7</f>
        <v>0</v>
      </c>
      <c r="M103" s="78">
        <f>Kala!Y$7</f>
        <v>100</v>
      </c>
      <c r="N103" s="363"/>
      <c r="O103" s="364"/>
      <c r="P103" s="364"/>
      <c r="Q103" s="365"/>
      <c r="R103" s="82">
        <f t="shared" ref="R103:R108" si="3">M103</f>
        <v>100</v>
      </c>
      <c r="S103" s="83"/>
      <c r="V103" s="68"/>
      <c r="W103" s="68"/>
      <c r="X103" s="68"/>
      <c r="Y103" s="68"/>
    </row>
    <row r="104" spans="2:25" ht="27.9" customHeight="1" thickBot="1">
      <c r="B104" s="360"/>
      <c r="C104" s="362"/>
      <c r="D104" s="40" t="s">
        <v>64</v>
      </c>
      <c r="E104" s="81"/>
      <c r="F104" s="50">
        <f>VLOOKUP(S87,Kala!$B$8:$AE$78,17,0)</f>
        <v>0</v>
      </c>
      <c r="G104" s="50">
        <f>VLOOKUP(S87,Kala!$B$8:$AE$78,18,0)</f>
        <v>0</v>
      </c>
      <c r="H104" s="50">
        <f>VLOOKUP(S87,Kala!$B$8:$AE$78,19,0)</f>
        <v>0</v>
      </c>
      <c r="I104" s="50">
        <f>VLOOKUP(S87,Kala!$B$8:$AE$78,20,0)</f>
        <v>0</v>
      </c>
      <c r="J104" s="50">
        <f>VLOOKUP(S87,Kala!$B$8:$AE$78,21,0)</f>
        <v>0</v>
      </c>
      <c r="K104" s="50">
        <f>VLOOKUP(S87,Kala!$B$8:$AE$78,22,0)</f>
        <v>0</v>
      </c>
      <c r="L104" s="50">
        <f>VLOOKUP(S87,Kala!$B$8:$AE$78,23,0)</f>
        <v>0</v>
      </c>
      <c r="M104" s="50">
        <f>VLOOKUP(S87,Kala!$B$8:$AE$78,24,0)</f>
        <v>0</v>
      </c>
      <c r="N104" s="366"/>
      <c r="O104" s="367"/>
      <c r="P104" s="367"/>
      <c r="Q104" s="368"/>
      <c r="R104" s="84">
        <f t="shared" si="3"/>
        <v>0</v>
      </c>
      <c r="S104" s="85" t="str">
        <f>IF(R104&gt;=91,"अ१",IF(R104&gt;=81,"अ२",IF(R104&gt;=71,"ब१",IF(R104&gt;=61,"ब२",IF(R104&gt;=51,"क१",IF(R104&gt;=41,"क२",IF(R104&gt;=33,"ड",IF(R104&gt;=21,"ई१",IF(R104&gt;=1,"ई२","")))))))))</f>
        <v/>
      </c>
      <c r="V104" s="68"/>
      <c r="W104" s="68"/>
      <c r="X104" s="68"/>
      <c r="Y104" s="68"/>
    </row>
    <row r="105" spans="2:25" ht="27.9" customHeight="1">
      <c r="B105" s="359">
        <v>8</v>
      </c>
      <c r="C105" s="361" t="s">
        <v>9</v>
      </c>
      <c r="D105" s="39" t="s">
        <v>63</v>
      </c>
      <c r="E105" s="80"/>
      <c r="F105" s="78">
        <f>Karya!R$7</f>
        <v>20</v>
      </c>
      <c r="G105" s="78">
        <f>Karya!S$7</f>
        <v>40</v>
      </c>
      <c r="H105" s="78">
        <f>Karya!T$7</f>
        <v>20</v>
      </c>
      <c r="I105" s="78">
        <f>Karya!U$7</f>
        <v>20</v>
      </c>
      <c r="J105" s="78">
        <f>Karya!V$7</f>
        <v>0</v>
      </c>
      <c r="K105" s="78">
        <f>Karya!W$7</f>
        <v>20</v>
      </c>
      <c r="L105" s="78">
        <f>Karya!X$7</f>
        <v>0</v>
      </c>
      <c r="M105" s="78">
        <f>Karya!Y$7</f>
        <v>100</v>
      </c>
      <c r="N105" s="363"/>
      <c r="O105" s="364"/>
      <c r="P105" s="364"/>
      <c r="Q105" s="365"/>
      <c r="R105" s="82">
        <f t="shared" si="3"/>
        <v>100</v>
      </c>
      <c r="S105" s="83"/>
      <c r="V105" s="68"/>
      <c r="W105" s="68"/>
      <c r="X105" s="68"/>
      <c r="Y105" s="68"/>
    </row>
    <row r="106" spans="2:25" ht="27.9" customHeight="1" thickBot="1">
      <c r="B106" s="360"/>
      <c r="C106" s="362"/>
      <c r="D106" s="40" t="s">
        <v>64</v>
      </c>
      <c r="E106" s="81"/>
      <c r="F106" s="50">
        <f>VLOOKUP(S87,Karya!$B$8:$AE$78,17,0)</f>
        <v>0</v>
      </c>
      <c r="G106" s="50">
        <f>VLOOKUP(S87,Karya!$B$8:$AE$78,18,0)</f>
        <v>0</v>
      </c>
      <c r="H106" s="50">
        <f>VLOOKUP(S87,Karya!$B$8:$AE$78,19,0)</f>
        <v>0</v>
      </c>
      <c r="I106" s="50">
        <f>VLOOKUP(S87,Karya!$B$8:$AE$78,20,0)</f>
        <v>0</v>
      </c>
      <c r="J106" s="50">
        <f>VLOOKUP(S87,Karya!$B$8:$AE$78,21,0)</f>
        <v>0</v>
      </c>
      <c r="K106" s="50">
        <f>VLOOKUP(S87,Karya!$B$8:$AE$78,22,0)</f>
        <v>0</v>
      </c>
      <c r="L106" s="50">
        <f>VLOOKUP(S87,Karya!$B$8:$AE$78,23,0)</f>
        <v>0</v>
      </c>
      <c r="M106" s="50">
        <f>VLOOKUP(S87,Karya!$B$8:$AE$78,24,0)</f>
        <v>0</v>
      </c>
      <c r="N106" s="366"/>
      <c r="O106" s="367"/>
      <c r="P106" s="367"/>
      <c r="Q106" s="368"/>
      <c r="R106" s="84">
        <f t="shared" si="3"/>
        <v>0</v>
      </c>
      <c r="S106" s="85" t="str">
        <f>IF(R106&gt;=91,"अ१",IF(R106&gt;=81,"अ२",IF(R106&gt;=71,"ब१",IF(R106&gt;=61,"ब२",IF(R106&gt;=51,"क१",IF(R106&gt;=41,"क२",IF(R106&gt;=33,"ड",IF(R106&gt;=21,"ई१",IF(R106&gt;=1,"ई२","")))))))))</f>
        <v/>
      </c>
      <c r="V106" s="68"/>
      <c r="W106" s="68"/>
      <c r="X106" s="68"/>
      <c r="Y106" s="68"/>
    </row>
    <row r="107" spans="2:25" ht="27.9" customHeight="1">
      <c r="B107" s="359">
        <v>9</v>
      </c>
      <c r="C107" s="361" t="s">
        <v>10</v>
      </c>
      <c r="D107" s="39" t="s">
        <v>63</v>
      </c>
      <c r="E107" s="80"/>
      <c r="F107" s="78">
        <f>Shashi!R$7</f>
        <v>20</v>
      </c>
      <c r="G107" s="78">
        <f>Shashi!S$7</f>
        <v>40</v>
      </c>
      <c r="H107" s="78">
        <f>Shashi!T$7</f>
        <v>20</v>
      </c>
      <c r="I107" s="78">
        <f>Shashi!U$7</f>
        <v>20</v>
      </c>
      <c r="J107" s="78">
        <f>Shashi!V$7</f>
        <v>0</v>
      </c>
      <c r="K107" s="78">
        <f>Shashi!W$7</f>
        <v>20</v>
      </c>
      <c r="L107" s="78">
        <f>Shashi!X$7</f>
        <v>0</v>
      </c>
      <c r="M107" s="78">
        <f>Shashi!Y$7</f>
        <v>100</v>
      </c>
      <c r="N107" s="363"/>
      <c r="O107" s="364"/>
      <c r="P107" s="364"/>
      <c r="Q107" s="365"/>
      <c r="R107" s="82">
        <f t="shared" si="3"/>
        <v>100</v>
      </c>
      <c r="S107" s="83"/>
      <c r="V107" s="68"/>
      <c r="W107" s="68"/>
      <c r="X107" s="68"/>
      <c r="Y107" s="68"/>
    </row>
    <row r="108" spans="2:25" ht="27.9" customHeight="1" thickBot="1">
      <c r="B108" s="360"/>
      <c r="C108" s="362"/>
      <c r="D108" s="40" t="s">
        <v>64</v>
      </c>
      <c r="E108" s="81"/>
      <c r="F108" s="50">
        <f>VLOOKUP(S87,Shashi!$B$8:$AE$78,17,0)</f>
        <v>0</v>
      </c>
      <c r="G108" s="50">
        <f>VLOOKUP(S87,Shashi!$B$8:$AE$78,18,0)</f>
        <v>0</v>
      </c>
      <c r="H108" s="50">
        <f>VLOOKUP(S87,Shashi!$B$8:$AE$78,19,0)</f>
        <v>0</v>
      </c>
      <c r="I108" s="50">
        <f>VLOOKUP(S87,Shashi!$B$8:$AE$78,20,0)</f>
        <v>0</v>
      </c>
      <c r="J108" s="50">
        <f>VLOOKUP(S87,Shashi!$B$8:$AE$78,21,0)</f>
        <v>0</v>
      </c>
      <c r="K108" s="50">
        <f>VLOOKUP(S87,Shashi!$B$8:$AE$78,22,0)</f>
        <v>0</v>
      </c>
      <c r="L108" s="50">
        <f>VLOOKUP(S87,Shashi!$B$8:$AE$78,23,0)</f>
        <v>0</v>
      </c>
      <c r="M108" s="50">
        <f>VLOOKUP(S87,Shashi!$B$8:$AE$78,24,0)</f>
        <v>0</v>
      </c>
      <c r="N108" s="366"/>
      <c r="O108" s="367"/>
      <c r="P108" s="367"/>
      <c r="Q108" s="368"/>
      <c r="R108" s="84">
        <f t="shared" si="3"/>
        <v>0</v>
      </c>
      <c r="S108" s="85" t="str">
        <f>IF(R108&gt;=91,"अ१",IF(R108&gt;=81,"अ२",IF(R108&gt;=71,"ब१",IF(R108&gt;=61,"ब२",IF(R108&gt;=51,"क१",IF(R108&gt;=41,"क२",IF(R108&gt;=33,"ड",IF(R108&gt;=21,"ई१",IF(R108&gt;=1,"ई२","")))))))))</f>
        <v/>
      </c>
      <c r="V108" s="68"/>
      <c r="W108" s="68"/>
      <c r="X108" s="68"/>
      <c r="Y108" s="68"/>
    </row>
    <row r="109" spans="2:25" ht="27.9" customHeight="1" thickBot="1">
      <c r="B109" s="369"/>
      <c r="C109" s="370"/>
      <c r="D109" s="370"/>
      <c r="E109" s="370"/>
      <c r="F109" s="370"/>
      <c r="G109" s="370"/>
      <c r="H109" s="370"/>
      <c r="I109" s="370"/>
      <c r="J109" s="370"/>
      <c r="K109" s="370"/>
      <c r="L109" s="370"/>
      <c r="M109" s="370"/>
      <c r="N109" s="370"/>
      <c r="O109" s="370"/>
      <c r="P109" s="370"/>
      <c r="Q109" s="370"/>
      <c r="R109" s="370"/>
      <c r="S109" s="371"/>
      <c r="V109" s="68"/>
      <c r="W109" s="68"/>
      <c r="X109" s="68"/>
      <c r="Y109" s="68"/>
    </row>
    <row r="110" spans="2:25" ht="27.9" customHeight="1">
      <c r="B110" s="41"/>
      <c r="C110" s="42"/>
      <c r="D110" s="43"/>
      <c r="N110" s="45"/>
      <c r="O110" s="45"/>
      <c r="P110" s="45"/>
      <c r="Q110" s="45"/>
      <c r="S110" s="46"/>
      <c r="V110" s="68"/>
      <c r="W110" s="68"/>
      <c r="X110" s="68"/>
      <c r="Y110" s="68"/>
    </row>
    <row r="111" spans="2:25" ht="27.9" customHeight="1">
      <c r="B111" s="372" t="s">
        <v>66</v>
      </c>
      <c r="C111" s="373"/>
      <c r="D111" s="373"/>
      <c r="E111" s="373"/>
      <c r="F111" s="373"/>
      <c r="G111" s="374" t="s">
        <v>67</v>
      </c>
      <c r="H111" s="374"/>
      <c r="I111" s="374"/>
      <c r="J111" s="374"/>
      <c r="K111" s="374"/>
      <c r="L111" s="374"/>
      <c r="M111" s="374"/>
      <c r="N111" s="375" t="s">
        <v>68</v>
      </c>
      <c r="O111" s="375"/>
      <c r="P111" s="375"/>
      <c r="Q111" s="375"/>
      <c r="R111" s="375"/>
      <c r="S111" s="376"/>
      <c r="V111" s="68"/>
      <c r="W111" s="68"/>
      <c r="X111" s="68"/>
      <c r="Y111" s="68"/>
    </row>
    <row r="112" spans="2:25" ht="27.9" customHeight="1" thickBot="1">
      <c r="B112" s="377" t="str">
        <f>students!$G$4</f>
        <v xml:space="preserve">श्री. सागर दत्तात्रय शिंदे </v>
      </c>
      <c r="C112" s="378"/>
      <c r="D112" s="378"/>
      <c r="E112" s="378"/>
      <c r="F112" s="378"/>
      <c r="G112" s="379"/>
      <c r="H112" s="379"/>
      <c r="I112" s="379"/>
      <c r="J112" s="379"/>
      <c r="K112" s="379"/>
      <c r="L112" s="379"/>
      <c r="M112" s="379"/>
      <c r="N112" s="380"/>
      <c r="O112" s="380"/>
      <c r="P112" s="380"/>
      <c r="Q112" s="380"/>
      <c r="R112" s="380"/>
      <c r="S112" s="381"/>
      <c r="V112" s="68"/>
      <c r="W112" s="68"/>
      <c r="X112" s="68"/>
      <c r="Y112" s="68"/>
    </row>
    <row r="113" spans="2:25" ht="26.25" customHeight="1">
      <c r="B113" s="402" t="s">
        <v>718</v>
      </c>
      <c r="C113" s="402"/>
      <c r="D113" s="402"/>
      <c r="E113" s="402"/>
      <c r="F113" s="402"/>
      <c r="G113" s="402"/>
      <c r="H113" s="402"/>
      <c r="I113" s="402"/>
      <c r="J113" s="402"/>
      <c r="K113" s="402"/>
      <c r="L113" s="402"/>
      <c r="M113" s="402"/>
      <c r="N113" s="402"/>
      <c r="O113" s="402"/>
      <c r="P113" s="402"/>
      <c r="Q113" s="402"/>
      <c r="R113" s="402"/>
      <c r="S113" s="402"/>
      <c r="V113" s="68"/>
      <c r="W113" s="68"/>
      <c r="X113" s="68"/>
      <c r="Y113" s="68"/>
    </row>
    <row r="114" spans="2:25" ht="24.75" customHeight="1" thickBot="1">
      <c r="B114" s="403" t="s">
        <v>52</v>
      </c>
      <c r="C114" s="403"/>
      <c r="D114" s="403"/>
      <c r="E114" s="404">
        <f>VLOOKUP(S115,students!$B$8:$D$57,3,0)</f>
        <v>0</v>
      </c>
      <c r="F114" s="405"/>
      <c r="G114" s="405"/>
      <c r="H114" s="405"/>
      <c r="I114" s="405"/>
      <c r="J114" s="405"/>
      <c r="K114" s="405"/>
      <c r="L114" s="405"/>
      <c r="M114" s="405"/>
      <c r="N114" s="405"/>
      <c r="O114" s="405"/>
      <c r="P114" s="406" t="s">
        <v>28</v>
      </c>
      <c r="Q114" s="406"/>
      <c r="R114" s="406" t="str">
        <f>students!$M$2</f>
        <v>पहिली</v>
      </c>
      <c r="S114" s="406"/>
      <c r="V114" s="68"/>
      <c r="W114" s="68"/>
      <c r="X114" s="68"/>
      <c r="Y114" s="68"/>
    </row>
    <row r="115" spans="2:25" ht="19.5" customHeight="1" thickBot="1">
      <c r="B115" s="407"/>
      <c r="C115" s="407"/>
      <c r="D115" s="408"/>
      <c r="E115" s="408"/>
      <c r="F115" s="47"/>
      <c r="G115" s="47"/>
      <c r="H115" s="409" t="s">
        <v>33</v>
      </c>
      <c r="I115" s="409"/>
      <c r="J115" s="409"/>
      <c r="K115" s="409"/>
      <c r="L115" s="409"/>
      <c r="M115" s="405">
        <f>[3]students!Y114</f>
        <v>0</v>
      </c>
      <c r="N115" s="405"/>
      <c r="O115" s="405"/>
      <c r="P115" s="406" t="s">
        <v>53</v>
      </c>
      <c r="Q115" s="406"/>
      <c r="R115" s="406"/>
      <c r="S115" s="77">
        <v>5</v>
      </c>
      <c r="V115" s="68"/>
      <c r="W115" s="68"/>
      <c r="X115" s="68"/>
      <c r="Y115" s="68"/>
    </row>
    <row r="116" spans="2:25" ht="21" customHeight="1">
      <c r="B116" s="382" t="s">
        <v>37</v>
      </c>
      <c r="C116" s="361" t="s">
        <v>54</v>
      </c>
      <c r="D116" s="361"/>
      <c r="E116" s="385" t="s">
        <v>55</v>
      </c>
      <c r="F116" s="386"/>
      <c r="G116" s="386"/>
      <c r="H116" s="386"/>
      <c r="I116" s="386"/>
      <c r="J116" s="386"/>
      <c r="K116" s="386"/>
      <c r="L116" s="386"/>
      <c r="M116" s="387"/>
      <c r="N116" s="388" t="s">
        <v>56</v>
      </c>
      <c r="O116" s="389"/>
      <c r="P116" s="389"/>
      <c r="Q116" s="390"/>
      <c r="R116" s="394" t="s">
        <v>69</v>
      </c>
      <c r="S116" s="397" t="s">
        <v>57</v>
      </c>
      <c r="V116" s="68"/>
      <c r="W116" s="68"/>
      <c r="X116" s="68"/>
      <c r="Y116" s="68"/>
    </row>
    <row r="117" spans="2:25" s="1" customFormat="1" ht="73.5" customHeight="1">
      <c r="B117" s="383"/>
      <c r="C117" s="384"/>
      <c r="D117" s="384"/>
      <c r="E117" s="48" t="s">
        <v>58</v>
      </c>
      <c r="F117" s="48" t="s">
        <v>15</v>
      </c>
      <c r="G117" s="48" t="s">
        <v>59</v>
      </c>
      <c r="H117" s="48" t="s">
        <v>17</v>
      </c>
      <c r="I117" s="48" t="s">
        <v>18</v>
      </c>
      <c r="J117" s="48" t="s">
        <v>19</v>
      </c>
      <c r="K117" s="48" t="s">
        <v>20</v>
      </c>
      <c r="L117" s="48" t="s">
        <v>21</v>
      </c>
      <c r="M117" s="49"/>
      <c r="N117" s="391"/>
      <c r="O117" s="392"/>
      <c r="P117" s="392"/>
      <c r="Q117" s="393"/>
      <c r="R117" s="395"/>
      <c r="S117" s="398"/>
      <c r="V117" s="68"/>
      <c r="W117" s="68"/>
      <c r="X117" s="68"/>
      <c r="Y117" s="68"/>
    </row>
    <row r="118" spans="2:25" ht="27.9" customHeight="1" thickBot="1">
      <c r="B118" s="5"/>
      <c r="C118" s="400" t="s">
        <v>60</v>
      </c>
      <c r="D118" s="401"/>
      <c r="E118" s="51">
        <v>1</v>
      </c>
      <c r="F118" s="51">
        <v>2</v>
      </c>
      <c r="G118" s="51">
        <v>3</v>
      </c>
      <c r="H118" s="51">
        <v>4</v>
      </c>
      <c r="I118" s="51">
        <v>5</v>
      </c>
      <c r="J118" s="51">
        <v>6</v>
      </c>
      <c r="K118" s="51">
        <v>7</v>
      </c>
      <c r="L118" s="51">
        <v>8</v>
      </c>
      <c r="M118" s="50" t="s">
        <v>22</v>
      </c>
      <c r="N118" s="50" t="s">
        <v>23</v>
      </c>
      <c r="O118" s="50" t="s">
        <v>61</v>
      </c>
      <c r="P118" s="50" t="s">
        <v>25</v>
      </c>
      <c r="Q118" s="50" t="s">
        <v>62</v>
      </c>
      <c r="R118" s="396"/>
      <c r="S118" s="399"/>
      <c r="V118" s="68"/>
      <c r="W118" s="68"/>
      <c r="X118" s="68"/>
      <c r="Y118" s="68"/>
    </row>
    <row r="119" spans="2:25" ht="27.9" customHeight="1">
      <c r="B119" s="359">
        <v>1</v>
      </c>
      <c r="C119" s="361" t="s">
        <v>2</v>
      </c>
      <c r="D119" s="39" t="s">
        <v>63</v>
      </c>
      <c r="E119" s="80"/>
      <c r="F119" s="78">
        <f>Marathi!R$7</f>
        <v>15</v>
      </c>
      <c r="G119" s="78">
        <f>Marathi!S$7</f>
        <v>15</v>
      </c>
      <c r="H119" s="78">
        <f>Marathi!T$7</f>
        <v>15</v>
      </c>
      <c r="I119" s="78">
        <f>Marathi!U$7</f>
        <v>15</v>
      </c>
      <c r="J119" s="78">
        <f>Marathi!V$7</f>
        <v>15</v>
      </c>
      <c r="K119" s="78">
        <f>Marathi!W$7</f>
        <v>10</v>
      </c>
      <c r="L119" s="78">
        <f>Marathi!X$7</f>
        <v>0</v>
      </c>
      <c r="M119" s="78">
        <f>Marathi!Y$7</f>
        <v>70</v>
      </c>
      <c r="N119" s="78">
        <f>Marathi!Z$7</f>
        <v>5</v>
      </c>
      <c r="O119" s="78">
        <f>Marathi!AA$7</f>
        <v>5</v>
      </c>
      <c r="P119" s="78">
        <f>Marathi!AB$7</f>
        <v>20</v>
      </c>
      <c r="Q119" s="78">
        <f>Marathi!AC$7</f>
        <v>30</v>
      </c>
      <c r="R119" s="78">
        <f>Marathi!AD$7</f>
        <v>100</v>
      </c>
      <c r="S119" s="78">
        <f>Marathi!AE$7</f>
        <v>0</v>
      </c>
      <c r="V119" s="68"/>
      <c r="W119" s="68"/>
      <c r="X119" s="68"/>
      <c r="Y119" s="68"/>
    </row>
    <row r="120" spans="2:25" ht="27.9" customHeight="1" thickBot="1">
      <c r="B120" s="360"/>
      <c r="C120" s="362"/>
      <c r="D120" s="40" t="s">
        <v>64</v>
      </c>
      <c r="E120" s="81"/>
      <c r="F120" s="50">
        <f>VLOOKUP(S115,Marathi!$B$8:$AE$78,17,0)</f>
        <v>0</v>
      </c>
      <c r="G120" s="50">
        <f>VLOOKUP(S115,Marathi!$B$8:$AE$78,18,0)</f>
        <v>0</v>
      </c>
      <c r="H120" s="50">
        <f>VLOOKUP(S115,Marathi!$B$8:$AE$78,19,0)</f>
        <v>0</v>
      </c>
      <c r="I120" s="50">
        <f>VLOOKUP(S115,Marathi!$B$8:$AE$78,20,0)</f>
        <v>0</v>
      </c>
      <c r="J120" s="50">
        <f>VLOOKUP(S115,Marathi!$B$8:$AE$78,21,0)</f>
        <v>0</v>
      </c>
      <c r="K120" s="50">
        <f>VLOOKUP(S115,Marathi!$B$8:$AE$78,22,0)</f>
        <v>0</v>
      </c>
      <c r="L120" s="50">
        <f>VLOOKUP(S115,Marathi!$B$8:$AE$78,23,0)</f>
        <v>0</v>
      </c>
      <c r="M120" s="50">
        <f>VLOOKUP(S115,Marathi!$B$8:$AE$78,24,0)</f>
        <v>0</v>
      </c>
      <c r="N120" s="50">
        <f>VLOOKUP(S115,Marathi!$B$8:$AE$78,25,0)</f>
        <v>0</v>
      </c>
      <c r="O120" s="50">
        <f>VLOOKUP(S115,Marathi!$B$8:$AE$78,26,0)</f>
        <v>0</v>
      </c>
      <c r="P120" s="50">
        <f>VLOOKUP(S115,Marathi!$B$8:$AE$78,27,0)</f>
        <v>0</v>
      </c>
      <c r="Q120" s="50">
        <f>VLOOKUP(S115,Marathi!$B$8:$AE$78,28,0)</f>
        <v>0</v>
      </c>
      <c r="R120" s="79">
        <f>VLOOKUP(S115,Marathi!$B$8:$AE$78,29,0)</f>
        <v>0</v>
      </c>
      <c r="S120" s="79">
        <f>VLOOKUP(S115,Marathi!$B$8:$AE$78,30,0)</f>
        <v>0</v>
      </c>
      <c r="V120" s="68"/>
      <c r="W120" s="68"/>
      <c r="X120" s="68"/>
      <c r="Y120" s="68"/>
    </row>
    <row r="121" spans="2:25" ht="27.9" customHeight="1">
      <c r="B121" s="359">
        <v>2</v>
      </c>
      <c r="C121" s="361" t="s">
        <v>3</v>
      </c>
      <c r="D121" s="39" t="s">
        <v>63</v>
      </c>
      <c r="E121" s="80"/>
      <c r="F121" s="78">
        <f>Hindi!R$7</f>
        <v>15</v>
      </c>
      <c r="G121" s="78">
        <f>Hindi!S$7</f>
        <v>15</v>
      </c>
      <c r="H121" s="78">
        <f>Hindi!T$7</f>
        <v>15</v>
      </c>
      <c r="I121" s="78">
        <f>Hindi!U$7</f>
        <v>15</v>
      </c>
      <c r="J121" s="78">
        <f>Hindi!V$7</f>
        <v>15</v>
      </c>
      <c r="K121" s="78">
        <f>Hindi!W$7</f>
        <v>10</v>
      </c>
      <c r="L121" s="78">
        <f>Hindi!X$7</f>
        <v>0</v>
      </c>
      <c r="M121" s="78">
        <f>Hindi!Y$7</f>
        <v>70</v>
      </c>
      <c r="N121" s="78">
        <f>Hindi!Z$7</f>
        <v>5</v>
      </c>
      <c r="O121" s="78">
        <f>Hindi!AA$7</f>
        <v>5</v>
      </c>
      <c r="P121" s="78">
        <f>Hindi!AB$7</f>
        <v>20</v>
      </c>
      <c r="Q121" s="78">
        <f>Hindi!AC$7</f>
        <v>30</v>
      </c>
      <c r="R121" s="78">
        <f>Hindi!AD$7</f>
        <v>100</v>
      </c>
      <c r="S121" s="78">
        <f>Hindi!AE$7</f>
        <v>0</v>
      </c>
      <c r="V121" s="68"/>
      <c r="W121" s="68"/>
      <c r="X121" s="68"/>
      <c r="Y121" s="68"/>
    </row>
    <row r="122" spans="2:25" ht="27.9" customHeight="1" thickBot="1">
      <c r="B122" s="360"/>
      <c r="C122" s="362"/>
      <c r="D122" s="40" t="s">
        <v>64</v>
      </c>
      <c r="E122" s="81"/>
      <c r="F122" s="50">
        <f>VLOOKUP(S115,Hindi!$B$8:$AE$78,17,0)</f>
        <v>0</v>
      </c>
      <c r="G122" s="50">
        <f>VLOOKUP(S115,Hindi!$B$8:$AE$78,18,0)</f>
        <v>0</v>
      </c>
      <c r="H122" s="50">
        <f>VLOOKUP(S115,Hindi!$B$8:$AE$78,19,0)</f>
        <v>0</v>
      </c>
      <c r="I122" s="50">
        <f>VLOOKUP(S115,Hindi!$B$8:$AE$78,20,0)</f>
        <v>0</v>
      </c>
      <c r="J122" s="50">
        <f>VLOOKUP(S115,Hindi!$B$8:$AE$78,21,0)</f>
        <v>0</v>
      </c>
      <c r="K122" s="50">
        <f>VLOOKUP(S115,Hindi!$B$8:$AE$78,22,0)</f>
        <v>0</v>
      </c>
      <c r="L122" s="50">
        <f>VLOOKUP(S115,Hindi!$B$8:$AE$78,23,0)</f>
        <v>0</v>
      </c>
      <c r="M122" s="50">
        <f>VLOOKUP(S115,Hindi!$B$8:$AE$78,24,0)</f>
        <v>0</v>
      </c>
      <c r="N122" s="50">
        <f>VLOOKUP(S115,Hindi!$B$8:$AE$78,25,0)</f>
        <v>0</v>
      </c>
      <c r="O122" s="50">
        <f>VLOOKUP(S115,Hindi!$B$8:$AE$78,26,0)</f>
        <v>0</v>
      </c>
      <c r="P122" s="50">
        <f>VLOOKUP(S115,Hindi!$B$8:$AE$78,27,0)</f>
        <v>0</v>
      </c>
      <c r="Q122" s="50">
        <f>VLOOKUP(S115,Hindi!$B$8:$AE$78,28,0)</f>
        <v>0</v>
      </c>
      <c r="R122" s="79">
        <f>VLOOKUP(S115,Hindi!$B$8:$AE$78,29,0)</f>
        <v>0</v>
      </c>
      <c r="S122" s="50">
        <f>VLOOKUP(S115,Hindi!$B$8:$AE$78,30,0)</f>
        <v>0</v>
      </c>
      <c r="V122" s="68"/>
      <c r="W122" s="68"/>
      <c r="X122" s="68"/>
      <c r="Y122" s="68"/>
    </row>
    <row r="123" spans="2:25" ht="27.9" customHeight="1">
      <c r="B123" s="359">
        <v>3</v>
      </c>
      <c r="C123" s="361" t="s">
        <v>4</v>
      </c>
      <c r="D123" s="39" t="s">
        <v>63</v>
      </c>
      <c r="E123" s="80"/>
      <c r="F123" s="78">
        <f>English!R$7</f>
        <v>15</v>
      </c>
      <c r="G123" s="78">
        <f>English!S$7</f>
        <v>15</v>
      </c>
      <c r="H123" s="78">
        <f>English!T$7</f>
        <v>15</v>
      </c>
      <c r="I123" s="78">
        <f>English!U$7</f>
        <v>15</v>
      </c>
      <c r="J123" s="78">
        <f>English!V$7</f>
        <v>15</v>
      </c>
      <c r="K123" s="78">
        <f>English!W$7</f>
        <v>10</v>
      </c>
      <c r="L123" s="78">
        <f>English!X$7</f>
        <v>0</v>
      </c>
      <c r="M123" s="78">
        <f>English!Y$7</f>
        <v>70</v>
      </c>
      <c r="N123" s="78">
        <f>English!Z$7</f>
        <v>5</v>
      </c>
      <c r="O123" s="78">
        <f>English!AA$7</f>
        <v>5</v>
      </c>
      <c r="P123" s="78">
        <f>English!AB$7</f>
        <v>20</v>
      </c>
      <c r="Q123" s="78">
        <f>English!AC$7</f>
        <v>30</v>
      </c>
      <c r="R123" s="78">
        <f>English!AD$7</f>
        <v>100</v>
      </c>
      <c r="S123" s="78">
        <f>English!AE$7</f>
        <v>0</v>
      </c>
      <c r="V123" s="68"/>
      <c r="W123" s="68"/>
      <c r="X123" s="68"/>
      <c r="Y123" s="68"/>
    </row>
    <row r="124" spans="2:25" ht="27.9" customHeight="1" thickBot="1">
      <c r="B124" s="360"/>
      <c r="C124" s="362"/>
      <c r="D124" s="40" t="s">
        <v>64</v>
      </c>
      <c r="E124" s="81"/>
      <c r="F124" s="50">
        <f>VLOOKUP(S115,English!$B$8:$AE$78,17,0)</f>
        <v>0</v>
      </c>
      <c r="G124" s="50">
        <f>VLOOKUP(S115,English!$B$8:$AE$78,18,0)</f>
        <v>0</v>
      </c>
      <c r="H124" s="50">
        <f>VLOOKUP(S115,English!$B$8:$AE$78,19,0)</f>
        <v>0</v>
      </c>
      <c r="I124" s="50">
        <f>VLOOKUP(S115,English!$B$8:$AE$78,20,0)</f>
        <v>0</v>
      </c>
      <c r="J124" s="50">
        <f>VLOOKUP(S115,English!$B$8:$AE$78,21,0)</f>
        <v>0</v>
      </c>
      <c r="K124" s="50">
        <f>VLOOKUP(S115,English!$B$8:$AE$78,22,0)</f>
        <v>0</v>
      </c>
      <c r="L124" s="50">
        <f>VLOOKUP(S115,English!$B$8:$AE$78,23,0)</f>
        <v>0</v>
      </c>
      <c r="M124" s="50">
        <f>VLOOKUP(S115,English!$B$8:$AE$78,24,0)</f>
        <v>0</v>
      </c>
      <c r="N124" s="50">
        <f>VLOOKUP(S115,English!$B$8:$AE$78,25,0)</f>
        <v>0</v>
      </c>
      <c r="O124" s="50">
        <f>VLOOKUP(S115,English!$B$8:$AE$78,26,0)</f>
        <v>0</v>
      </c>
      <c r="P124" s="50">
        <f>VLOOKUP(S115,English!$B$8:$AE$78,27,0)</f>
        <v>0</v>
      </c>
      <c r="Q124" s="50">
        <f>VLOOKUP(S115,English!$B$8:$AE$78,28,0)</f>
        <v>0</v>
      </c>
      <c r="R124" s="79">
        <f>VLOOKUP(S115,English!$B$8:$AE$78,29,0)</f>
        <v>0</v>
      </c>
      <c r="S124" s="50">
        <f>VLOOKUP(S115,English!$B$8:$AE$78,30,0)</f>
        <v>0</v>
      </c>
      <c r="V124" s="68"/>
      <c r="W124" s="68"/>
      <c r="X124" s="68"/>
      <c r="Y124" s="68"/>
    </row>
    <row r="125" spans="2:25" ht="27.9" customHeight="1">
      <c r="B125" s="359">
        <v>4</v>
      </c>
      <c r="C125" s="361" t="s">
        <v>5</v>
      </c>
      <c r="D125" s="39" t="s">
        <v>63</v>
      </c>
      <c r="E125" s="80"/>
      <c r="F125" s="78">
        <f>Maths!R$7</f>
        <v>15</v>
      </c>
      <c r="G125" s="78">
        <f>Maths!S$7</f>
        <v>15</v>
      </c>
      <c r="H125" s="78">
        <f>Maths!T$7</f>
        <v>15</v>
      </c>
      <c r="I125" s="78">
        <f>Maths!U$7</f>
        <v>15</v>
      </c>
      <c r="J125" s="78">
        <f>Maths!V$7</f>
        <v>15</v>
      </c>
      <c r="K125" s="78">
        <f>Maths!W$7</f>
        <v>10</v>
      </c>
      <c r="L125" s="78">
        <f>Maths!X$7</f>
        <v>0</v>
      </c>
      <c r="M125" s="78">
        <f>Maths!Y$7</f>
        <v>70</v>
      </c>
      <c r="N125" s="78">
        <f>Maths!Z$7</f>
        <v>5</v>
      </c>
      <c r="O125" s="78">
        <f>Maths!AA$7</f>
        <v>5</v>
      </c>
      <c r="P125" s="78">
        <f>Maths!AB$7</f>
        <v>20</v>
      </c>
      <c r="Q125" s="78">
        <f>Maths!AC$7</f>
        <v>30</v>
      </c>
      <c r="R125" s="78">
        <f>Maths!AD$7</f>
        <v>100</v>
      </c>
      <c r="S125" s="78">
        <f>Maths!AE$7</f>
        <v>0</v>
      </c>
    </row>
    <row r="126" spans="2:25" ht="27.9" customHeight="1" thickBot="1">
      <c r="B126" s="360"/>
      <c r="C126" s="362"/>
      <c r="D126" s="40" t="s">
        <v>64</v>
      </c>
      <c r="E126" s="81"/>
      <c r="F126" s="50">
        <f>VLOOKUP(S115,Maths!$B$8:$AE$78,17,0)</f>
        <v>0</v>
      </c>
      <c r="G126" s="50">
        <f>VLOOKUP(S115,Maths!$B$8:$AE$78,18,0)</f>
        <v>0</v>
      </c>
      <c r="H126" s="50">
        <f>VLOOKUP(S115,Maths!$B$8:$AE$78,19,0)</f>
        <v>0</v>
      </c>
      <c r="I126" s="50">
        <f>VLOOKUP(S115,Maths!$B$8:$AE$78,20,0)</f>
        <v>0</v>
      </c>
      <c r="J126" s="50">
        <f>VLOOKUP(S115,Maths!$B$8:$AE$78,21,0)</f>
        <v>0</v>
      </c>
      <c r="K126" s="50">
        <f>VLOOKUP(S115,Maths!$B$8:$AE$78,22,0)</f>
        <v>0</v>
      </c>
      <c r="L126" s="50">
        <f>VLOOKUP(S115,Maths!$B$8:$AE$78,23,0)</f>
        <v>0</v>
      </c>
      <c r="M126" s="50">
        <f>VLOOKUP(S115,Maths!$B$8:$AE$78,24,0)</f>
        <v>0</v>
      </c>
      <c r="N126" s="50">
        <f>VLOOKUP(S115,Maths!$B$8:$AE$78,25,0)</f>
        <v>0</v>
      </c>
      <c r="O126" s="50">
        <f>VLOOKUP(S115,Maths!$B$8:$AE$78,26,0)</f>
        <v>0</v>
      </c>
      <c r="P126" s="50">
        <f>VLOOKUP(S115,Maths!$B$8:$AE$78,27,0)</f>
        <v>0</v>
      </c>
      <c r="Q126" s="50">
        <f>VLOOKUP(S115,Maths!$B$8:$AE$78,28,0)</f>
        <v>0</v>
      </c>
      <c r="R126" s="79">
        <f>VLOOKUP(S115,Maths!$B$8:$AE$78,29,0)</f>
        <v>0</v>
      </c>
      <c r="S126" s="50">
        <f>VLOOKUP(S115,Maths!$B$8:$AE$78,30,0)</f>
        <v>0</v>
      </c>
    </row>
    <row r="127" spans="2:25" ht="27.9" customHeight="1">
      <c r="B127" s="359">
        <v>5</v>
      </c>
      <c r="C127" s="361" t="s">
        <v>6</v>
      </c>
      <c r="D127" s="39" t="s">
        <v>63</v>
      </c>
      <c r="E127" s="80"/>
      <c r="F127" s="78">
        <f>Sci!R$7</f>
        <v>15</v>
      </c>
      <c r="G127" s="78">
        <f>Sci!S$7</f>
        <v>15</v>
      </c>
      <c r="H127" s="78">
        <f>Sci!T$7</f>
        <v>15</v>
      </c>
      <c r="I127" s="78">
        <f>Sci!U$7</f>
        <v>15</v>
      </c>
      <c r="J127" s="78">
        <f>Sci!V$7</f>
        <v>15</v>
      </c>
      <c r="K127" s="78">
        <f>Sci!W$7</f>
        <v>10</v>
      </c>
      <c r="L127" s="78">
        <f>Sci!X$7</f>
        <v>0</v>
      </c>
      <c r="M127" s="78">
        <f>Sci!Y$7</f>
        <v>70</v>
      </c>
      <c r="N127" s="78">
        <f>Sci!Z$7</f>
        <v>5</v>
      </c>
      <c r="O127" s="78">
        <f>Sci!AA$7</f>
        <v>5</v>
      </c>
      <c r="P127" s="78">
        <f>Sci!AB$7</f>
        <v>20</v>
      </c>
      <c r="Q127" s="78">
        <f>Sci!AC$7</f>
        <v>30</v>
      </c>
      <c r="R127" s="78">
        <f>Sci!AD$7</f>
        <v>100</v>
      </c>
      <c r="S127" s="78">
        <f>Sci!AE$7</f>
        <v>0</v>
      </c>
    </row>
    <row r="128" spans="2:25" ht="27.9" customHeight="1" thickBot="1">
      <c r="B128" s="360"/>
      <c r="C128" s="362"/>
      <c r="D128" s="40" t="s">
        <v>64</v>
      </c>
      <c r="E128" s="81"/>
      <c r="F128" s="50">
        <f>VLOOKUP(S115,Sci!$B$8:$AE$78,17,0)</f>
        <v>0</v>
      </c>
      <c r="G128" s="50">
        <f>VLOOKUP(S115,Sci!$B$8:$AE$78,18,0)</f>
        <v>0</v>
      </c>
      <c r="H128" s="50">
        <f>VLOOKUP(S115,Sci!$B$8:$AE$78,19,0)</f>
        <v>0</v>
      </c>
      <c r="I128" s="50">
        <f>VLOOKUP(S115,Sci!$B$8:$AE$78,20,0)</f>
        <v>0</v>
      </c>
      <c r="J128" s="50">
        <f>VLOOKUP(S115,Sci!$B$8:$AE$78,21,0)</f>
        <v>0</v>
      </c>
      <c r="K128" s="50">
        <f>VLOOKUP(S115,Sci!$B$8:$AE$78,22,0)</f>
        <v>0</v>
      </c>
      <c r="L128" s="50">
        <f>VLOOKUP(S115,Sci!$B$8:$AE$78,23,0)</f>
        <v>0</v>
      </c>
      <c r="M128" s="50">
        <f>VLOOKUP(S115,Sci!$B$8:$AE$78,24,0)</f>
        <v>0</v>
      </c>
      <c r="N128" s="50">
        <f>VLOOKUP(S115,Sci!$B$8:$AE$78,24,0)</f>
        <v>0</v>
      </c>
      <c r="O128" s="50">
        <f>VLOOKUP(S115,Sci!$B$8:$AE$78,25,0)</f>
        <v>0</v>
      </c>
      <c r="P128" s="50">
        <f>VLOOKUP(S115,Sci!$B$8:$AE$78,26,0)</f>
        <v>0</v>
      </c>
      <c r="Q128" s="50">
        <f>VLOOKUP(S115,Sci!$B$8:$AE$78,27,0)</f>
        <v>0</v>
      </c>
      <c r="R128" s="79">
        <f>VLOOKUP(S115,Sci!$B$8:$AE$78,29,0)</f>
        <v>0</v>
      </c>
      <c r="S128" s="50">
        <f>VLOOKUP(S115,Sci!$B$8:$AE$78,30,0)</f>
        <v>0</v>
      </c>
    </row>
    <row r="129" spans="2:25" ht="27.9" customHeight="1">
      <c r="B129" s="359">
        <v>6</v>
      </c>
      <c r="C129" s="361" t="s">
        <v>7</v>
      </c>
      <c r="D129" s="39" t="s">
        <v>63</v>
      </c>
      <c r="E129" s="80"/>
      <c r="F129" s="78">
        <f>Sco!R$7</f>
        <v>15</v>
      </c>
      <c r="G129" s="78">
        <f>Sco!S$7</f>
        <v>15</v>
      </c>
      <c r="H129" s="78">
        <f>Sco!T$7</f>
        <v>15</v>
      </c>
      <c r="I129" s="78">
        <f>Sco!U$7</f>
        <v>15</v>
      </c>
      <c r="J129" s="78">
        <f>Sco!V$7</f>
        <v>15</v>
      </c>
      <c r="K129" s="78">
        <f>Sco!W$7</f>
        <v>10</v>
      </c>
      <c r="L129" s="78">
        <f>Sco!X$7</f>
        <v>0</v>
      </c>
      <c r="M129" s="78">
        <f>Sco!Y$7</f>
        <v>70</v>
      </c>
      <c r="N129" s="78">
        <f>Sco!Z$7</f>
        <v>5</v>
      </c>
      <c r="O129" s="78">
        <f>Sco!AA$7</f>
        <v>5</v>
      </c>
      <c r="P129" s="78">
        <f>Sco!AB$7</f>
        <v>20</v>
      </c>
      <c r="Q129" s="78">
        <f>Sco!AC$7</f>
        <v>30</v>
      </c>
      <c r="R129" s="78">
        <f>Sco!AD$7</f>
        <v>100</v>
      </c>
      <c r="S129" s="78">
        <f>Sco!AE$7</f>
        <v>0</v>
      </c>
    </row>
    <row r="130" spans="2:25" ht="27.9" customHeight="1" thickBot="1">
      <c r="B130" s="360"/>
      <c r="C130" s="362"/>
      <c r="D130" s="40" t="s">
        <v>64</v>
      </c>
      <c r="E130" s="81"/>
      <c r="F130" s="50">
        <f>VLOOKUP(S115,Sco!$B$8:$AE$78,17,0)</f>
        <v>0</v>
      </c>
      <c r="G130" s="50">
        <f>VLOOKUP(S115,Sco!$B$8:$AE$78,18,0)</f>
        <v>0</v>
      </c>
      <c r="H130" s="50">
        <f>VLOOKUP(S115,Sco!$B$8:$AE$78,19,0)</f>
        <v>0</v>
      </c>
      <c r="I130" s="50">
        <f>VLOOKUP(S115,Sco!$B$8:$AE$78,20,0)</f>
        <v>0</v>
      </c>
      <c r="J130" s="50">
        <f>VLOOKUP(S115,Sco!$B$8:$AE$78,21,0)</f>
        <v>0</v>
      </c>
      <c r="K130" s="50">
        <f>VLOOKUP(S115,Sco!$B$8:$AE$78,22,0)</f>
        <v>0</v>
      </c>
      <c r="L130" s="50">
        <f>VLOOKUP(S115,Sco!$B$8:$AE$78,23,0)</f>
        <v>0</v>
      </c>
      <c r="M130" s="50">
        <f>VLOOKUP(S115,Sco!$B$8:$AE$78,24,0)</f>
        <v>0</v>
      </c>
      <c r="N130" s="50">
        <f>VLOOKUP(S115,Sco!$B$8:$AE$78,25,0)</f>
        <v>0</v>
      </c>
      <c r="O130" s="50">
        <f>VLOOKUP(S115,Sco!$B$8:$AE$78,26,0)</f>
        <v>0</v>
      </c>
      <c r="P130" s="50">
        <f>VLOOKUP(S115,Sco!$B$8:$AE$78,27,0)</f>
        <v>0</v>
      </c>
      <c r="Q130" s="50">
        <f>VLOOKUP(S115,Sco!$B$8:$AE$78,28,0)</f>
        <v>0</v>
      </c>
      <c r="R130" s="79">
        <f>VLOOKUP(S115,Sco!$B$8:$AE$78,29,0)</f>
        <v>0</v>
      </c>
      <c r="S130" s="50">
        <f>VLOOKUP(S115,Sco!$B$8:$AE$78,30,0)</f>
        <v>0</v>
      </c>
    </row>
    <row r="131" spans="2:25" ht="27.9" customHeight="1">
      <c r="B131" s="359">
        <v>7</v>
      </c>
      <c r="C131" s="361" t="s">
        <v>8</v>
      </c>
      <c r="D131" s="39" t="s">
        <v>63</v>
      </c>
      <c r="E131" s="80"/>
      <c r="F131" s="78">
        <f>Kala!R$7</f>
        <v>20</v>
      </c>
      <c r="G131" s="78">
        <f>Kala!S$7</f>
        <v>40</v>
      </c>
      <c r="H131" s="78">
        <f>Kala!T$7</f>
        <v>20</v>
      </c>
      <c r="I131" s="78">
        <f>Kala!U$7</f>
        <v>20</v>
      </c>
      <c r="J131" s="78">
        <f>Kala!V$7</f>
        <v>0</v>
      </c>
      <c r="K131" s="78">
        <f>Kala!W$7</f>
        <v>20</v>
      </c>
      <c r="L131" s="78">
        <f>Kala!X$7</f>
        <v>0</v>
      </c>
      <c r="M131" s="78">
        <f>Kala!Y$7</f>
        <v>100</v>
      </c>
      <c r="N131" s="363"/>
      <c r="O131" s="364"/>
      <c r="P131" s="364"/>
      <c r="Q131" s="365"/>
      <c r="R131" s="82">
        <f t="shared" ref="R131:R136" si="4">M131</f>
        <v>100</v>
      </c>
      <c r="S131" s="83"/>
      <c r="V131" s="68"/>
      <c r="W131" s="68"/>
      <c r="X131" s="68"/>
      <c r="Y131" s="68"/>
    </row>
    <row r="132" spans="2:25" ht="27.9" customHeight="1" thickBot="1">
      <c r="B132" s="360"/>
      <c r="C132" s="362"/>
      <c r="D132" s="40" t="s">
        <v>64</v>
      </c>
      <c r="E132" s="81"/>
      <c r="F132" s="50">
        <f>VLOOKUP(S115,Kala!$B$8:$AE$78,17,0)</f>
        <v>0</v>
      </c>
      <c r="G132" s="50">
        <f>VLOOKUP(S115,Kala!$B$8:$AE$78,18,0)</f>
        <v>0</v>
      </c>
      <c r="H132" s="50">
        <f>VLOOKUP(S115,Kala!$B$8:$AE$78,19,0)</f>
        <v>0</v>
      </c>
      <c r="I132" s="50">
        <f>VLOOKUP(S115,Kala!$B$8:$AE$78,20,0)</f>
        <v>0</v>
      </c>
      <c r="J132" s="50">
        <f>VLOOKUP(S115,Kala!$B$8:$AE$78,21,0)</f>
        <v>0</v>
      </c>
      <c r="K132" s="50">
        <f>VLOOKUP(S115,Kala!$B$8:$AE$78,22,0)</f>
        <v>0</v>
      </c>
      <c r="L132" s="50">
        <f>VLOOKUP(S115,Kala!$B$8:$AE$78,23,0)</f>
        <v>0</v>
      </c>
      <c r="M132" s="50">
        <f>VLOOKUP(S115,Kala!$B$8:$AE$78,24,0)</f>
        <v>0</v>
      </c>
      <c r="N132" s="366"/>
      <c r="O132" s="367"/>
      <c r="P132" s="367"/>
      <c r="Q132" s="368"/>
      <c r="R132" s="84">
        <f t="shared" si="4"/>
        <v>0</v>
      </c>
      <c r="S132" s="85" t="str">
        <f>IF(R132&gt;=91,"अ१",IF(R132&gt;=81,"अ२",IF(R132&gt;=71,"ब१",IF(R132&gt;=61,"ब२",IF(R132&gt;=51,"क१",IF(R132&gt;=41,"क२",IF(R132&gt;=33,"ड",IF(R132&gt;=21,"ई१",IF(R132&gt;=1,"ई२","")))))))))</f>
        <v/>
      </c>
      <c r="V132" s="68"/>
      <c r="W132" s="68"/>
      <c r="X132" s="68"/>
      <c r="Y132" s="68"/>
    </row>
    <row r="133" spans="2:25" ht="27.9" customHeight="1">
      <c r="B133" s="359">
        <v>8</v>
      </c>
      <c r="C133" s="361" t="s">
        <v>9</v>
      </c>
      <c r="D133" s="39" t="s">
        <v>63</v>
      </c>
      <c r="E133" s="80"/>
      <c r="F133" s="78">
        <f>Karya!R$7</f>
        <v>20</v>
      </c>
      <c r="G133" s="78">
        <f>Karya!S$7</f>
        <v>40</v>
      </c>
      <c r="H133" s="78">
        <f>Karya!T$7</f>
        <v>20</v>
      </c>
      <c r="I133" s="78">
        <f>Karya!U$7</f>
        <v>20</v>
      </c>
      <c r="J133" s="78">
        <f>Karya!V$7</f>
        <v>0</v>
      </c>
      <c r="K133" s="78">
        <f>Karya!W$7</f>
        <v>20</v>
      </c>
      <c r="L133" s="78">
        <f>Karya!X$7</f>
        <v>0</v>
      </c>
      <c r="M133" s="78">
        <f>Karya!Y$7</f>
        <v>100</v>
      </c>
      <c r="N133" s="363"/>
      <c r="O133" s="364"/>
      <c r="P133" s="364"/>
      <c r="Q133" s="365"/>
      <c r="R133" s="82">
        <f t="shared" si="4"/>
        <v>100</v>
      </c>
      <c r="S133" s="83"/>
      <c r="V133" s="68"/>
      <c r="W133" s="68"/>
      <c r="X133" s="68"/>
      <c r="Y133" s="68"/>
    </row>
    <row r="134" spans="2:25" ht="27.9" customHeight="1" thickBot="1">
      <c r="B134" s="360"/>
      <c r="C134" s="362"/>
      <c r="D134" s="40" t="s">
        <v>64</v>
      </c>
      <c r="E134" s="81"/>
      <c r="F134" s="50">
        <f>VLOOKUP(S115,Karya!$B$8:$AE$78,17,0)</f>
        <v>0</v>
      </c>
      <c r="G134" s="50">
        <f>VLOOKUP(S115,Karya!$B$8:$AE$78,18,0)</f>
        <v>0</v>
      </c>
      <c r="H134" s="50">
        <f>VLOOKUP(S115,Karya!$B$8:$AE$78,19,0)</f>
        <v>0</v>
      </c>
      <c r="I134" s="50">
        <f>VLOOKUP(S115,Karya!$B$8:$AE$78,20,0)</f>
        <v>0</v>
      </c>
      <c r="J134" s="50">
        <f>VLOOKUP(S115,Karya!$B$8:$AE$78,21,0)</f>
        <v>0</v>
      </c>
      <c r="K134" s="50">
        <f>VLOOKUP(S115,Karya!$B$8:$AE$78,22,0)</f>
        <v>0</v>
      </c>
      <c r="L134" s="50">
        <f>VLOOKUP(S115,Karya!$B$8:$AE$78,23,0)</f>
        <v>0</v>
      </c>
      <c r="M134" s="50">
        <f>VLOOKUP(S115,Karya!$B$8:$AE$78,24,0)</f>
        <v>0</v>
      </c>
      <c r="N134" s="366"/>
      <c r="O134" s="367"/>
      <c r="P134" s="367"/>
      <c r="Q134" s="368"/>
      <c r="R134" s="84">
        <f t="shared" si="4"/>
        <v>0</v>
      </c>
      <c r="S134" s="85" t="str">
        <f>IF(R134&gt;=91,"अ१",IF(R134&gt;=81,"अ२",IF(R134&gt;=71,"ब१",IF(R134&gt;=61,"ब२",IF(R134&gt;=51,"क१",IF(R134&gt;=41,"क२",IF(R134&gt;=33,"ड",IF(R134&gt;=21,"ई१",IF(R134&gt;=1,"ई२","")))))))))</f>
        <v/>
      </c>
      <c r="V134" s="68"/>
      <c r="W134" s="68"/>
      <c r="X134" s="68"/>
      <c r="Y134" s="68"/>
    </row>
    <row r="135" spans="2:25" ht="27.9" customHeight="1">
      <c r="B135" s="359">
        <v>9</v>
      </c>
      <c r="C135" s="361" t="s">
        <v>10</v>
      </c>
      <c r="D135" s="39" t="s">
        <v>63</v>
      </c>
      <c r="E135" s="80"/>
      <c r="F135" s="78">
        <f>Shashi!R$7</f>
        <v>20</v>
      </c>
      <c r="G135" s="78">
        <f>Shashi!S$7</f>
        <v>40</v>
      </c>
      <c r="H135" s="78">
        <f>Shashi!T$7</f>
        <v>20</v>
      </c>
      <c r="I135" s="78">
        <f>Shashi!U$7</f>
        <v>20</v>
      </c>
      <c r="J135" s="78">
        <f>Shashi!V$7</f>
        <v>0</v>
      </c>
      <c r="K135" s="78">
        <f>Shashi!W$7</f>
        <v>20</v>
      </c>
      <c r="L135" s="78">
        <f>Shashi!X$7</f>
        <v>0</v>
      </c>
      <c r="M135" s="78">
        <f>Shashi!Y$7</f>
        <v>100</v>
      </c>
      <c r="N135" s="363"/>
      <c r="O135" s="364"/>
      <c r="P135" s="364"/>
      <c r="Q135" s="365"/>
      <c r="R135" s="82">
        <f t="shared" si="4"/>
        <v>100</v>
      </c>
      <c r="S135" s="83"/>
      <c r="V135" s="68"/>
      <c r="W135" s="68"/>
      <c r="X135" s="68"/>
      <c r="Y135" s="68"/>
    </row>
    <row r="136" spans="2:25" ht="27.9" customHeight="1" thickBot="1">
      <c r="B136" s="360"/>
      <c r="C136" s="362"/>
      <c r="D136" s="40" t="s">
        <v>64</v>
      </c>
      <c r="E136" s="81"/>
      <c r="F136" s="50">
        <f>VLOOKUP(S115,Shashi!$B$8:$AE$78,17,0)</f>
        <v>0</v>
      </c>
      <c r="G136" s="50">
        <f>VLOOKUP(S115,Shashi!$B$8:$AE$78,18,0)</f>
        <v>0</v>
      </c>
      <c r="H136" s="50">
        <f>VLOOKUP(S115,Shashi!$B$8:$AE$78,19,0)</f>
        <v>0</v>
      </c>
      <c r="I136" s="50">
        <f>VLOOKUP(S115,Shashi!$B$8:$AE$78,20,0)</f>
        <v>0</v>
      </c>
      <c r="J136" s="50">
        <f>VLOOKUP(S115,Shashi!$B$8:$AE$78,21,0)</f>
        <v>0</v>
      </c>
      <c r="K136" s="50">
        <f>VLOOKUP(S115,Shashi!$B$8:$AE$78,22,0)</f>
        <v>0</v>
      </c>
      <c r="L136" s="50">
        <f>VLOOKUP(S115,Shashi!$B$8:$AE$78,23,0)</f>
        <v>0</v>
      </c>
      <c r="M136" s="50">
        <f>VLOOKUP(S115,Shashi!$B$8:$AE$78,24,0)</f>
        <v>0</v>
      </c>
      <c r="N136" s="366"/>
      <c r="O136" s="367"/>
      <c r="P136" s="367"/>
      <c r="Q136" s="368"/>
      <c r="R136" s="84">
        <f t="shared" si="4"/>
        <v>0</v>
      </c>
      <c r="S136" s="85" t="str">
        <f>IF(R136&gt;=91,"अ१",IF(R136&gt;=81,"अ२",IF(R136&gt;=71,"ब१",IF(R136&gt;=61,"ब२",IF(R136&gt;=51,"क१",IF(R136&gt;=41,"क२",IF(R136&gt;=33,"ड",IF(R136&gt;=21,"ई१",IF(R136&gt;=1,"ई२","")))))))))</f>
        <v/>
      </c>
      <c r="V136" s="68"/>
      <c r="W136" s="68"/>
      <c r="X136" s="68"/>
      <c r="Y136" s="68"/>
    </row>
    <row r="137" spans="2:25" ht="27.9" customHeight="1" thickBot="1">
      <c r="B137" s="369"/>
      <c r="C137" s="370"/>
      <c r="D137" s="370"/>
      <c r="E137" s="370"/>
      <c r="F137" s="370"/>
      <c r="G137" s="370"/>
      <c r="H137" s="370"/>
      <c r="I137" s="370"/>
      <c r="J137" s="370"/>
      <c r="K137" s="370"/>
      <c r="L137" s="370"/>
      <c r="M137" s="370"/>
      <c r="N137" s="370"/>
      <c r="O137" s="370"/>
      <c r="P137" s="370"/>
      <c r="Q137" s="370"/>
      <c r="R137" s="370"/>
      <c r="S137" s="371"/>
      <c r="V137" s="68"/>
      <c r="W137" s="68"/>
      <c r="X137" s="68"/>
      <c r="Y137" s="68"/>
    </row>
    <row r="138" spans="2:25" ht="27.9" customHeight="1">
      <c r="B138" s="41"/>
      <c r="C138" s="42"/>
      <c r="D138" s="43"/>
      <c r="N138" s="45"/>
      <c r="O138" s="45"/>
      <c r="P138" s="45"/>
      <c r="Q138" s="45"/>
      <c r="S138" s="46"/>
      <c r="V138" s="68"/>
      <c r="W138" s="68"/>
      <c r="X138" s="68"/>
      <c r="Y138" s="68"/>
    </row>
    <row r="139" spans="2:25" ht="27.9" customHeight="1">
      <c r="B139" s="372" t="s">
        <v>66</v>
      </c>
      <c r="C139" s="373"/>
      <c r="D139" s="373"/>
      <c r="E139" s="373"/>
      <c r="F139" s="373"/>
      <c r="G139" s="374" t="s">
        <v>67</v>
      </c>
      <c r="H139" s="374"/>
      <c r="I139" s="374"/>
      <c r="J139" s="374"/>
      <c r="K139" s="374"/>
      <c r="L139" s="374"/>
      <c r="M139" s="374"/>
      <c r="N139" s="375" t="s">
        <v>68</v>
      </c>
      <c r="O139" s="375"/>
      <c r="P139" s="375"/>
      <c r="Q139" s="375"/>
      <c r="R139" s="375"/>
      <c r="S139" s="376"/>
      <c r="V139" s="68"/>
      <c r="W139" s="68"/>
      <c r="X139" s="68"/>
      <c r="Y139" s="68"/>
    </row>
    <row r="140" spans="2:25" ht="27.9" customHeight="1" thickBot="1">
      <c r="B140" s="377" t="str">
        <f>students!$G$4</f>
        <v xml:space="preserve">श्री. सागर दत्तात्रय शिंदे </v>
      </c>
      <c r="C140" s="378"/>
      <c r="D140" s="378"/>
      <c r="E140" s="378"/>
      <c r="F140" s="378"/>
      <c r="G140" s="379"/>
      <c r="H140" s="379"/>
      <c r="I140" s="379"/>
      <c r="J140" s="379"/>
      <c r="K140" s="379"/>
      <c r="L140" s="379"/>
      <c r="M140" s="379"/>
      <c r="N140" s="380"/>
      <c r="O140" s="380"/>
      <c r="P140" s="380"/>
      <c r="Q140" s="380"/>
      <c r="R140" s="380"/>
      <c r="S140" s="381"/>
      <c r="V140" s="68"/>
      <c r="W140" s="68"/>
      <c r="X140" s="68"/>
      <c r="Y140" s="68"/>
    </row>
    <row r="141" spans="2:25" ht="26.25" customHeight="1">
      <c r="B141" s="402" t="s">
        <v>718</v>
      </c>
      <c r="C141" s="402"/>
      <c r="D141" s="402"/>
      <c r="E141" s="402"/>
      <c r="F141" s="402"/>
      <c r="G141" s="402"/>
      <c r="H141" s="402"/>
      <c r="I141" s="402"/>
      <c r="J141" s="402"/>
      <c r="K141" s="402"/>
      <c r="L141" s="402"/>
      <c r="M141" s="402"/>
      <c r="N141" s="402"/>
      <c r="O141" s="402"/>
      <c r="P141" s="402"/>
      <c r="Q141" s="402"/>
      <c r="R141" s="402"/>
      <c r="S141" s="402"/>
      <c r="V141" s="68"/>
      <c r="W141" s="68"/>
      <c r="X141" s="68"/>
      <c r="Y141" s="68"/>
    </row>
    <row r="142" spans="2:25" ht="24.75" customHeight="1" thickBot="1">
      <c r="B142" s="403" t="s">
        <v>52</v>
      </c>
      <c r="C142" s="403"/>
      <c r="D142" s="403"/>
      <c r="E142" s="404">
        <f>VLOOKUP(S143,students!$B$8:$D$57,3,0)</f>
        <v>0</v>
      </c>
      <c r="F142" s="405"/>
      <c r="G142" s="405"/>
      <c r="H142" s="405"/>
      <c r="I142" s="405"/>
      <c r="J142" s="405"/>
      <c r="K142" s="405"/>
      <c r="L142" s="405"/>
      <c r="M142" s="405"/>
      <c r="N142" s="405"/>
      <c r="O142" s="405"/>
      <c r="P142" s="406" t="s">
        <v>28</v>
      </c>
      <c r="Q142" s="406"/>
      <c r="R142" s="406" t="str">
        <f>students!$M$2</f>
        <v>पहिली</v>
      </c>
      <c r="S142" s="406"/>
      <c r="V142" s="68"/>
      <c r="W142" s="68"/>
      <c r="X142" s="68"/>
      <c r="Y142" s="68"/>
    </row>
    <row r="143" spans="2:25" ht="19.5" customHeight="1" thickBot="1">
      <c r="B143" s="407"/>
      <c r="C143" s="407"/>
      <c r="D143" s="408"/>
      <c r="E143" s="408"/>
      <c r="F143" s="47"/>
      <c r="G143" s="47"/>
      <c r="H143" s="409" t="s">
        <v>33</v>
      </c>
      <c r="I143" s="409"/>
      <c r="J143" s="409"/>
      <c r="K143" s="409"/>
      <c r="L143" s="409"/>
      <c r="M143" s="405">
        <f>[3]students!Y142</f>
        <v>0</v>
      </c>
      <c r="N143" s="405"/>
      <c r="O143" s="405"/>
      <c r="P143" s="406" t="s">
        <v>53</v>
      </c>
      <c r="Q143" s="406"/>
      <c r="R143" s="406"/>
      <c r="S143" s="77">
        <v>6</v>
      </c>
      <c r="V143" s="68"/>
      <c r="W143" s="68"/>
      <c r="X143" s="68"/>
      <c r="Y143" s="68"/>
    </row>
    <row r="144" spans="2:25" ht="21" customHeight="1">
      <c r="B144" s="382" t="s">
        <v>37</v>
      </c>
      <c r="C144" s="361" t="s">
        <v>54</v>
      </c>
      <c r="D144" s="361"/>
      <c r="E144" s="385" t="s">
        <v>55</v>
      </c>
      <c r="F144" s="386"/>
      <c r="G144" s="386"/>
      <c r="H144" s="386"/>
      <c r="I144" s="386"/>
      <c r="J144" s="386"/>
      <c r="K144" s="386"/>
      <c r="L144" s="386"/>
      <c r="M144" s="387"/>
      <c r="N144" s="388" t="s">
        <v>56</v>
      </c>
      <c r="O144" s="389"/>
      <c r="P144" s="389"/>
      <c r="Q144" s="390"/>
      <c r="R144" s="394" t="s">
        <v>69</v>
      </c>
      <c r="S144" s="397" t="s">
        <v>57</v>
      </c>
      <c r="V144" s="68"/>
      <c r="W144" s="68"/>
      <c r="X144" s="68"/>
      <c r="Y144" s="68"/>
    </row>
    <row r="145" spans="2:25" s="1" customFormat="1" ht="73.5" customHeight="1">
      <c r="B145" s="383"/>
      <c r="C145" s="384"/>
      <c r="D145" s="384"/>
      <c r="E145" s="48" t="s">
        <v>58</v>
      </c>
      <c r="F145" s="48" t="s">
        <v>15</v>
      </c>
      <c r="G145" s="48" t="s">
        <v>59</v>
      </c>
      <c r="H145" s="48" t="s">
        <v>17</v>
      </c>
      <c r="I145" s="48" t="s">
        <v>18</v>
      </c>
      <c r="J145" s="48" t="s">
        <v>19</v>
      </c>
      <c r="K145" s="48" t="s">
        <v>20</v>
      </c>
      <c r="L145" s="48" t="s">
        <v>21</v>
      </c>
      <c r="M145" s="49"/>
      <c r="N145" s="391"/>
      <c r="O145" s="392"/>
      <c r="P145" s="392"/>
      <c r="Q145" s="393"/>
      <c r="R145" s="395"/>
      <c r="S145" s="398"/>
      <c r="V145" s="68"/>
      <c r="W145" s="68"/>
      <c r="X145" s="68"/>
      <c r="Y145" s="68"/>
    </row>
    <row r="146" spans="2:25" ht="27.9" customHeight="1" thickBot="1">
      <c r="B146" s="5"/>
      <c r="C146" s="400" t="s">
        <v>60</v>
      </c>
      <c r="D146" s="401"/>
      <c r="E146" s="51">
        <v>1</v>
      </c>
      <c r="F146" s="51">
        <v>2</v>
      </c>
      <c r="G146" s="51">
        <v>3</v>
      </c>
      <c r="H146" s="51">
        <v>4</v>
      </c>
      <c r="I146" s="51">
        <v>5</v>
      </c>
      <c r="J146" s="51">
        <v>6</v>
      </c>
      <c r="K146" s="51">
        <v>7</v>
      </c>
      <c r="L146" s="51">
        <v>8</v>
      </c>
      <c r="M146" s="50" t="s">
        <v>22</v>
      </c>
      <c r="N146" s="50" t="s">
        <v>23</v>
      </c>
      <c r="O146" s="50" t="s">
        <v>61</v>
      </c>
      <c r="P146" s="50" t="s">
        <v>25</v>
      </c>
      <c r="Q146" s="50" t="s">
        <v>62</v>
      </c>
      <c r="R146" s="396"/>
      <c r="S146" s="399"/>
      <c r="V146" s="68"/>
      <c r="W146" s="68"/>
      <c r="X146" s="68"/>
      <c r="Y146" s="68"/>
    </row>
    <row r="147" spans="2:25" ht="27.9" customHeight="1">
      <c r="B147" s="359">
        <v>1</v>
      </c>
      <c r="C147" s="361" t="s">
        <v>2</v>
      </c>
      <c r="D147" s="39" t="s">
        <v>63</v>
      </c>
      <c r="E147" s="80"/>
      <c r="F147" s="78">
        <f>Marathi!R$7</f>
        <v>15</v>
      </c>
      <c r="G147" s="78">
        <f>Marathi!S$7</f>
        <v>15</v>
      </c>
      <c r="H147" s="78">
        <f>Marathi!T$7</f>
        <v>15</v>
      </c>
      <c r="I147" s="78">
        <f>Marathi!U$7</f>
        <v>15</v>
      </c>
      <c r="J147" s="78">
        <f>Marathi!V$7</f>
        <v>15</v>
      </c>
      <c r="K147" s="78">
        <f>Marathi!W$7</f>
        <v>10</v>
      </c>
      <c r="L147" s="78">
        <f>Marathi!X$7</f>
        <v>0</v>
      </c>
      <c r="M147" s="78">
        <f>Marathi!Y$7</f>
        <v>70</v>
      </c>
      <c r="N147" s="78">
        <f>Marathi!Z$7</f>
        <v>5</v>
      </c>
      <c r="O147" s="78">
        <f>Marathi!AA$7</f>
        <v>5</v>
      </c>
      <c r="P147" s="78">
        <f>Marathi!AB$7</f>
        <v>20</v>
      </c>
      <c r="Q147" s="78">
        <f>Marathi!AC$7</f>
        <v>30</v>
      </c>
      <c r="R147" s="78">
        <f>Marathi!AD$7</f>
        <v>100</v>
      </c>
      <c r="S147" s="78">
        <f>Marathi!AE$7</f>
        <v>0</v>
      </c>
      <c r="V147" s="68"/>
      <c r="W147" s="68"/>
      <c r="X147" s="68"/>
      <c r="Y147" s="68"/>
    </row>
    <row r="148" spans="2:25" ht="27.9" customHeight="1" thickBot="1">
      <c r="B148" s="360"/>
      <c r="C148" s="362"/>
      <c r="D148" s="40" t="s">
        <v>64</v>
      </c>
      <c r="E148" s="81"/>
      <c r="F148" s="50">
        <f>VLOOKUP(S143,Marathi!$B$8:$AE$78,17,0)</f>
        <v>0</v>
      </c>
      <c r="G148" s="50">
        <f>VLOOKUP(S143,Marathi!$B$8:$AE$78,18,0)</f>
        <v>0</v>
      </c>
      <c r="H148" s="50">
        <f>VLOOKUP(S143,Marathi!$B$8:$AE$78,19,0)</f>
        <v>0</v>
      </c>
      <c r="I148" s="50">
        <f>VLOOKUP(S143,Marathi!$B$8:$AE$78,20,0)</f>
        <v>0</v>
      </c>
      <c r="J148" s="50">
        <f>VLOOKUP(S143,Marathi!$B$8:$AE$78,21,0)</f>
        <v>0</v>
      </c>
      <c r="K148" s="50">
        <f>VLOOKUP(S143,Marathi!$B$8:$AE$78,22,0)</f>
        <v>0</v>
      </c>
      <c r="L148" s="50">
        <f>VLOOKUP(S143,Marathi!$B$8:$AE$78,23,0)</f>
        <v>0</v>
      </c>
      <c r="M148" s="50">
        <f>VLOOKUP(S143,Marathi!$B$8:$AE$78,24,0)</f>
        <v>0</v>
      </c>
      <c r="N148" s="50">
        <f>VLOOKUP(S143,Marathi!$B$8:$AE$78,25,0)</f>
        <v>0</v>
      </c>
      <c r="O148" s="50">
        <f>VLOOKUP(S143,Marathi!$B$8:$AE$78,26,0)</f>
        <v>0</v>
      </c>
      <c r="P148" s="50">
        <f>VLOOKUP(S143,Marathi!$B$8:$AE$78,27,0)</f>
        <v>0</v>
      </c>
      <c r="Q148" s="50">
        <f>VLOOKUP(S143,Marathi!$B$8:$AE$78,28,0)</f>
        <v>0</v>
      </c>
      <c r="R148" s="79">
        <f>VLOOKUP(S143,Marathi!$B$8:$AE$78,29,0)</f>
        <v>0</v>
      </c>
      <c r="S148" s="79">
        <f>VLOOKUP(S143,Marathi!$B$8:$AE$78,30,0)</f>
        <v>0</v>
      </c>
      <c r="V148" s="68"/>
      <c r="W148" s="68"/>
      <c r="X148" s="68"/>
      <c r="Y148" s="68"/>
    </row>
    <row r="149" spans="2:25" ht="27.9" customHeight="1">
      <c r="B149" s="359">
        <v>2</v>
      </c>
      <c r="C149" s="361" t="s">
        <v>3</v>
      </c>
      <c r="D149" s="39" t="s">
        <v>63</v>
      </c>
      <c r="E149" s="80"/>
      <c r="F149" s="78">
        <f>Hindi!R$7</f>
        <v>15</v>
      </c>
      <c r="G149" s="78">
        <f>Hindi!S$7</f>
        <v>15</v>
      </c>
      <c r="H149" s="78">
        <f>Hindi!T$7</f>
        <v>15</v>
      </c>
      <c r="I149" s="78">
        <f>Hindi!U$7</f>
        <v>15</v>
      </c>
      <c r="J149" s="78">
        <f>Hindi!V$7</f>
        <v>15</v>
      </c>
      <c r="K149" s="78">
        <f>Hindi!W$7</f>
        <v>10</v>
      </c>
      <c r="L149" s="78">
        <f>Hindi!X$7</f>
        <v>0</v>
      </c>
      <c r="M149" s="78">
        <f>Hindi!Y$7</f>
        <v>70</v>
      </c>
      <c r="N149" s="78">
        <f>Hindi!Z$7</f>
        <v>5</v>
      </c>
      <c r="O149" s="78">
        <f>Hindi!AA$7</f>
        <v>5</v>
      </c>
      <c r="P149" s="78">
        <f>Hindi!AB$7</f>
        <v>20</v>
      </c>
      <c r="Q149" s="78">
        <f>Hindi!AC$7</f>
        <v>30</v>
      </c>
      <c r="R149" s="78">
        <f>Hindi!AD$7</f>
        <v>100</v>
      </c>
      <c r="S149" s="78">
        <f>Hindi!AE$7</f>
        <v>0</v>
      </c>
      <c r="V149" s="68"/>
      <c r="W149" s="68"/>
      <c r="X149" s="68"/>
      <c r="Y149" s="68"/>
    </row>
    <row r="150" spans="2:25" ht="27.9" customHeight="1" thickBot="1">
      <c r="B150" s="360"/>
      <c r="C150" s="362"/>
      <c r="D150" s="40" t="s">
        <v>64</v>
      </c>
      <c r="E150" s="81"/>
      <c r="F150" s="50">
        <f>VLOOKUP(S143,Hindi!$B$8:$AE$78,17,0)</f>
        <v>0</v>
      </c>
      <c r="G150" s="50">
        <f>VLOOKUP(S143,Hindi!$B$8:$AE$78,18,0)</f>
        <v>0</v>
      </c>
      <c r="H150" s="50">
        <f>VLOOKUP(S143,Hindi!$B$8:$AE$78,19,0)</f>
        <v>0</v>
      </c>
      <c r="I150" s="50">
        <f>VLOOKUP(S143,Hindi!$B$8:$AE$78,20,0)</f>
        <v>0</v>
      </c>
      <c r="J150" s="50">
        <f>VLOOKUP(S143,Hindi!$B$8:$AE$78,21,0)</f>
        <v>0</v>
      </c>
      <c r="K150" s="50">
        <f>VLOOKUP(S143,Hindi!$B$8:$AE$78,22,0)</f>
        <v>0</v>
      </c>
      <c r="L150" s="50">
        <f>VLOOKUP(S143,Hindi!$B$8:$AE$78,23,0)</f>
        <v>0</v>
      </c>
      <c r="M150" s="50">
        <f>VLOOKUP(S143,Hindi!$B$8:$AE$78,24,0)</f>
        <v>0</v>
      </c>
      <c r="N150" s="50">
        <f>VLOOKUP(S143,Hindi!$B$8:$AE$78,25,0)</f>
        <v>0</v>
      </c>
      <c r="O150" s="50">
        <f>VLOOKUP(S143,Hindi!$B$8:$AE$78,26,0)</f>
        <v>0</v>
      </c>
      <c r="P150" s="50">
        <f>VLOOKUP(S143,Hindi!$B$8:$AE$78,27,0)</f>
        <v>0</v>
      </c>
      <c r="Q150" s="50">
        <f>VLOOKUP(S143,Hindi!$B$8:$AE$78,28,0)</f>
        <v>0</v>
      </c>
      <c r="R150" s="79">
        <f>VLOOKUP(S143,Hindi!$B$8:$AE$78,29,0)</f>
        <v>0</v>
      </c>
      <c r="S150" s="50">
        <f>VLOOKUP(S143,Hindi!$B$8:$AE$78,30,0)</f>
        <v>0</v>
      </c>
      <c r="V150" s="68"/>
      <c r="W150" s="68"/>
      <c r="X150" s="68"/>
      <c r="Y150" s="68"/>
    </row>
    <row r="151" spans="2:25" ht="27.9" customHeight="1">
      <c r="B151" s="359">
        <v>3</v>
      </c>
      <c r="C151" s="361" t="s">
        <v>4</v>
      </c>
      <c r="D151" s="39" t="s">
        <v>63</v>
      </c>
      <c r="E151" s="80"/>
      <c r="F151" s="78">
        <f>English!R$7</f>
        <v>15</v>
      </c>
      <c r="G151" s="78">
        <f>English!S$7</f>
        <v>15</v>
      </c>
      <c r="H151" s="78">
        <f>English!T$7</f>
        <v>15</v>
      </c>
      <c r="I151" s="78">
        <f>English!U$7</f>
        <v>15</v>
      </c>
      <c r="J151" s="78">
        <f>English!V$7</f>
        <v>15</v>
      </c>
      <c r="K151" s="78">
        <f>English!W$7</f>
        <v>10</v>
      </c>
      <c r="L151" s="78">
        <f>English!X$7</f>
        <v>0</v>
      </c>
      <c r="M151" s="78">
        <f>English!Y$7</f>
        <v>70</v>
      </c>
      <c r="N151" s="78">
        <f>English!Z$7</f>
        <v>5</v>
      </c>
      <c r="O151" s="78">
        <f>English!AA$7</f>
        <v>5</v>
      </c>
      <c r="P151" s="78">
        <f>English!AB$7</f>
        <v>20</v>
      </c>
      <c r="Q151" s="78">
        <f>English!AC$7</f>
        <v>30</v>
      </c>
      <c r="R151" s="78">
        <f>English!AD$7</f>
        <v>100</v>
      </c>
      <c r="S151" s="78">
        <f>English!AE$7</f>
        <v>0</v>
      </c>
      <c r="V151" s="68"/>
      <c r="W151" s="68"/>
      <c r="X151" s="68"/>
      <c r="Y151" s="68"/>
    </row>
    <row r="152" spans="2:25" ht="27.9" customHeight="1" thickBot="1">
      <c r="B152" s="360"/>
      <c r="C152" s="362"/>
      <c r="D152" s="40" t="s">
        <v>64</v>
      </c>
      <c r="E152" s="81"/>
      <c r="F152" s="50">
        <f>VLOOKUP(S143,English!$B$8:$AE$78,17,0)</f>
        <v>0</v>
      </c>
      <c r="G152" s="50">
        <f>VLOOKUP(S143,English!$B$8:$AE$78,18,0)</f>
        <v>0</v>
      </c>
      <c r="H152" s="50">
        <f>VLOOKUP(S143,English!$B$8:$AE$78,19,0)</f>
        <v>0</v>
      </c>
      <c r="I152" s="50">
        <f>VLOOKUP(S143,English!$B$8:$AE$78,20,0)</f>
        <v>0</v>
      </c>
      <c r="J152" s="50">
        <f>VLOOKUP(S143,English!$B$8:$AE$78,21,0)</f>
        <v>0</v>
      </c>
      <c r="K152" s="50">
        <f>VLOOKUP(S143,English!$B$8:$AE$78,22,0)</f>
        <v>0</v>
      </c>
      <c r="L152" s="50">
        <f>VLOOKUP(S143,English!$B$8:$AE$78,23,0)</f>
        <v>0</v>
      </c>
      <c r="M152" s="50">
        <f>VLOOKUP(S143,English!$B$8:$AE$78,24,0)</f>
        <v>0</v>
      </c>
      <c r="N152" s="50">
        <f>VLOOKUP(S143,English!$B$8:$AE$78,25,0)</f>
        <v>0</v>
      </c>
      <c r="O152" s="50">
        <f>VLOOKUP(S143,English!$B$8:$AE$78,26,0)</f>
        <v>0</v>
      </c>
      <c r="P152" s="50">
        <f>VLOOKUP(S143,English!$B$8:$AE$78,27,0)</f>
        <v>0</v>
      </c>
      <c r="Q152" s="50">
        <f>VLOOKUP(S143,English!$B$8:$AE$78,28,0)</f>
        <v>0</v>
      </c>
      <c r="R152" s="79">
        <f>VLOOKUP(S143,English!$B$8:$AE$78,29,0)</f>
        <v>0</v>
      </c>
      <c r="S152" s="50">
        <f>VLOOKUP(S143,English!$B$8:$AE$78,30,0)</f>
        <v>0</v>
      </c>
      <c r="V152" s="68"/>
      <c r="W152" s="68"/>
      <c r="X152" s="68"/>
      <c r="Y152" s="68"/>
    </row>
    <row r="153" spans="2:25" ht="27.9" customHeight="1">
      <c r="B153" s="359">
        <v>4</v>
      </c>
      <c r="C153" s="361" t="s">
        <v>5</v>
      </c>
      <c r="D153" s="39" t="s">
        <v>63</v>
      </c>
      <c r="E153" s="80"/>
      <c r="F153" s="78">
        <f>Maths!R$7</f>
        <v>15</v>
      </c>
      <c r="G153" s="78">
        <f>Maths!S$7</f>
        <v>15</v>
      </c>
      <c r="H153" s="78">
        <f>Maths!T$7</f>
        <v>15</v>
      </c>
      <c r="I153" s="78">
        <f>Maths!U$7</f>
        <v>15</v>
      </c>
      <c r="J153" s="78">
        <f>Maths!V$7</f>
        <v>15</v>
      </c>
      <c r="K153" s="78">
        <f>Maths!W$7</f>
        <v>10</v>
      </c>
      <c r="L153" s="78">
        <f>Maths!X$7</f>
        <v>0</v>
      </c>
      <c r="M153" s="78">
        <f>Maths!Y$7</f>
        <v>70</v>
      </c>
      <c r="N153" s="78">
        <f>Maths!Z$7</f>
        <v>5</v>
      </c>
      <c r="O153" s="78">
        <f>Maths!AA$7</f>
        <v>5</v>
      </c>
      <c r="P153" s="78">
        <f>Maths!AB$7</f>
        <v>20</v>
      </c>
      <c r="Q153" s="78">
        <f>Maths!AC$7</f>
        <v>30</v>
      </c>
      <c r="R153" s="78">
        <f>Maths!AD$7</f>
        <v>100</v>
      </c>
      <c r="S153" s="78">
        <f>Maths!AE$7</f>
        <v>0</v>
      </c>
      <c r="V153" s="68"/>
      <c r="W153" s="68"/>
      <c r="X153" s="68"/>
      <c r="Y153" s="68"/>
    </row>
    <row r="154" spans="2:25" ht="27.9" customHeight="1" thickBot="1">
      <c r="B154" s="360"/>
      <c r="C154" s="362"/>
      <c r="D154" s="40" t="s">
        <v>64</v>
      </c>
      <c r="E154" s="81"/>
      <c r="F154" s="50">
        <f>VLOOKUP(S143,Maths!$B$8:$AE$78,17,0)</f>
        <v>0</v>
      </c>
      <c r="G154" s="50">
        <f>VLOOKUP(S143,Maths!$B$8:$AE$78,18,0)</f>
        <v>0</v>
      </c>
      <c r="H154" s="50">
        <f>VLOOKUP(S143,Maths!$B$8:$AE$78,19,0)</f>
        <v>0</v>
      </c>
      <c r="I154" s="50">
        <f>VLOOKUP(S143,Maths!$B$8:$AE$78,20,0)</f>
        <v>0</v>
      </c>
      <c r="J154" s="50">
        <f>VLOOKUP(S143,Maths!$B$8:$AE$78,21,0)</f>
        <v>0</v>
      </c>
      <c r="K154" s="50">
        <f>VLOOKUP(S143,Maths!$B$8:$AE$78,22,0)</f>
        <v>0</v>
      </c>
      <c r="L154" s="50">
        <f>VLOOKUP(S143,Maths!$B$8:$AE$78,23,0)</f>
        <v>0</v>
      </c>
      <c r="M154" s="50">
        <f>VLOOKUP(S143,Maths!$B$8:$AE$78,24,0)</f>
        <v>0</v>
      </c>
      <c r="N154" s="50">
        <f>VLOOKUP(S143,Maths!$B$8:$AE$78,25,0)</f>
        <v>0</v>
      </c>
      <c r="O154" s="50">
        <f>VLOOKUP(S143,Maths!$B$8:$AE$78,26,0)</f>
        <v>0</v>
      </c>
      <c r="P154" s="50">
        <f>VLOOKUP(S143,Maths!$B$8:$AE$78,27,0)</f>
        <v>0</v>
      </c>
      <c r="Q154" s="50">
        <f>VLOOKUP(S143,Maths!$B$8:$AE$78,28,0)</f>
        <v>0</v>
      </c>
      <c r="R154" s="79">
        <f>VLOOKUP(S143,Maths!$B$8:$AE$78,29,0)</f>
        <v>0</v>
      </c>
      <c r="S154" s="50">
        <f>VLOOKUP(S143,Maths!$B$8:$AE$78,30,0)</f>
        <v>0</v>
      </c>
      <c r="V154" s="68"/>
      <c r="W154" s="68"/>
      <c r="X154" s="68"/>
      <c r="Y154" s="68"/>
    </row>
    <row r="155" spans="2:25" ht="27.9" customHeight="1">
      <c r="B155" s="359">
        <v>5</v>
      </c>
      <c r="C155" s="361" t="s">
        <v>6</v>
      </c>
      <c r="D155" s="39" t="s">
        <v>63</v>
      </c>
      <c r="E155" s="80"/>
      <c r="F155" s="78">
        <f>Sci!R$7</f>
        <v>15</v>
      </c>
      <c r="G155" s="78">
        <f>Sci!S$7</f>
        <v>15</v>
      </c>
      <c r="H155" s="78">
        <f>Sci!T$7</f>
        <v>15</v>
      </c>
      <c r="I155" s="78">
        <f>Sci!U$7</f>
        <v>15</v>
      </c>
      <c r="J155" s="78">
        <f>Sci!V$7</f>
        <v>15</v>
      </c>
      <c r="K155" s="78">
        <f>Sci!W$7</f>
        <v>10</v>
      </c>
      <c r="L155" s="78">
        <f>Sci!X$7</f>
        <v>0</v>
      </c>
      <c r="M155" s="78">
        <f>Sci!Y$7</f>
        <v>70</v>
      </c>
      <c r="N155" s="78">
        <f>Sci!Z$7</f>
        <v>5</v>
      </c>
      <c r="O155" s="78">
        <f>Sci!AA$7</f>
        <v>5</v>
      </c>
      <c r="P155" s="78">
        <f>Sci!AB$7</f>
        <v>20</v>
      </c>
      <c r="Q155" s="78">
        <f>Sci!AC$7</f>
        <v>30</v>
      </c>
      <c r="R155" s="78">
        <f>Sci!AD$7</f>
        <v>100</v>
      </c>
      <c r="S155" s="78">
        <f>Sci!AE$7</f>
        <v>0</v>
      </c>
      <c r="V155" s="68"/>
      <c r="W155" s="68"/>
      <c r="X155" s="68"/>
      <c r="Y155" s="68"/>
    </row>
    <row r="156" spans="2:25" ht="27.9" customHeight="1" thickBot="1">
      <c r="B156" s="360"/>
      <c r="C156" s="362"/>
      <c r="D156" s="40" t="s">
        <v>64</v>
      </c>
      <c r="E156" s="81"/>
      <c r="F156" s="50">
        <f>VLOOKUP(S143,Sci!$B$8:$AE$78,17,0)</f>
        <v>0</v>
      </c>
      <c r="G156" s="50">
        <f>VLOOKUP(S143,Sci!$B$8:$AE$78,18,0)</f>
        <v>0</v>
      </c>
      <c r="H156" s="50">
        <f>VLOOKUP(S143,Sci!$B$8:$AE$78,19,0)</f>
        <v>0</v>
      </c>
      <c r="I156" s="50">
        <f>VLOOKUP(S143,Sci!$B$8:$AE$78,20,0)</f>
        <v>0</v>
      </c>
      <c r="J156" s="50">
        <f>VLOOKUP(S143,Sci!$B$8:$AE$78,21,0)</f>
        <v>0</v>
      </c>
      <c r="K156" s="50">
        <f>VLOOKUP(S143,Sci!$B$8:$AE$78,22,0)</f>
        <v>0</v>
      </c>
      <c r="L156" s="50">
        <f>VLOOKUP(S143,Sci!$B$8:$AE$78,23,0)</f>
        <v>0</v>
      </c>
      <c r="M156" s="50">
        <f>VLOOKUP(S143,Sci!$B$8:$AE$78,24,0)</f>
        <v>0</v>
      </c>
      <c r="N156" s="50">
        <f>VLOOKUP(S143,Sci!$B$8:$AE$78,24,0)</f>
        <v>0</v>
      </c>
      <c r="O156" s="50">
        <f>VLOOKUP(S143,Sci!$B$8:$AE$78,25,0)</f>
        <v>0</v>
      </c>
      <c r="P156" s="50">
        <f>VLOOKUP(S143,Sci!$B$8:$AE$78,26,0)</f>
        <v>0</v>
      </c>
      <c r="Q156" s="50">
        <f>VLOOKUP(S143,Sci!$B$8:$AE$78,27,0)</f>
        <v>0</v>
      </c>
      <c r="R156" s="79">
        <f>VLOOKUP(S143,Sci!$B$8:$AE$78,29,0)</f>
        <v>0</v>
      </c>
      <c r="S156" s="50">
        <f>VLOOKUP(S143,Sci!$B$8:$AE$78,30,0)</f>
        <v>0</v>
      </c>
    </row>
    <row r="157" spans="2:25" ht="27.9" customHeight="1">
      <c r="B157" s="359">
        <v>6</v>
      </c>
      <c r="C157" s="361" t="s">
        <v>7</v>
      </c>
      <c r="D157" s="39" t="s">
        <v>63</v>
      </c>
      <c r="E157" s="80"/>
      <c r="F157" s="78">
        <f>Sco!R$7</f>
        <v>15</v>
      </c>
      <c r="G157" s="78">
        <f>Sco!S$7</f>
        <v>15</v>
      </c>
      <c r="H157" s="78">
        <f>Sco!T$7</f>
        <v>15</v>
      </c>
      <c r="I157" s="78">
        <f>Sco!U$7</f>
        <v>15</v>
      </c>
      <c r="J157" s="78">
        <f>Sco!V$7</f>
        <v>15</v>
      </c>
      <c r="K157" s="78">
        <f>Sco!W$7</f>
        <v>10</v>
      </c>
      <c r="L157" s="78">
        <f>Sco!X$7</f>
        <v>0</v>
      </c>
      <c r="M157" s="78">
        <f>Sco!Y$7</f>
        <v>70</v>
      </c>
      <c r="N157" s="78">
        <f>Sco!Z$7</f>
        <v>5</v>
      </c>
      <c r="O157" s="78">
        <f>Sco!AA$7</f>
        <v>5</v>
      </c>
      <c r="P157" s="78">
        <f>Sco!AB$7</f>
        <v>20</v>
      </c>
      <c r="Q157" s="78">
        <f>Sco!AC$7</f>
        <v>30</v>
      </c>
      <c r="R157" s="78">
        <f>Sco!AD$7</f>
        <v>100</v>
      </c>
      <c r="S157" s="78">
        <f>Sco!AE$7</f>
        <v>0</v>
      </c>
    </row>
    <row r="158" spans="2:25" ht="27.9" customHeight="1" thickBot="1">
      <c r="B158" s="360"/>
      <c r="C158" s="362"/>
      <c r="D158" s="40" t="s">
        <v>64</v>
      </c>
      <c r="E158" s="81"/>
      <c r="F158" s="50">
        <f>VLOOKUP(S143,Sco!$B$8:$AE$78,17,0)</f>
        <v>0</v>
      </c>
      <c r="G158" s="50">
        <f>VLOOKUP(S143,Sco!$B$8:$AE$78,18,0)</f>
        <v>0</v>
      </c>
      <c r="H158" s="50">
        <f>VLOOKUP(S143,Sco!$B$8:$AE$78,19,0)</f>
        <v>0</v>
      </c>
      <c r="I158" s="50">
        <f>VLOOKUP(S143,Sco!$B$8:$AE$78,20,0)</f>
        <v>0</v>
      </c>
      <c r="J158" s="50">
        <f>VLOOKUP(S143,Sco!$B$8:$AE$78,21,0)</f>
        <v>0</v>
      </c>
      <c r="K158" s="50">
        <f>VLOOKUP(S143,Sco!$B$8:$AE$78,22,0)</f>
        <v>0</v>
      </c>
      <c r="L158" s="50">
        <f>VLOOKUP(S143,Sco!$B$8:$AE$78,23,0)</f>
        <v>0</v>
      </c>
      <c r="M158" s="50">
        <f>VLOOKUP(S143,Sco!$B$8:$AE$78,24,0)</f>
        <v>0</v>
      </c>
      <c r="N158" s="50">
        <f>VLOOKUP(S143,Sco!$B$8:$AE$78,25,0)</f>
        <v>0</v>
      </c>
      <c r="O158" s="50">
        <f>VLOOKUP(S143,Sco!$B$8:$AE$78,26,0)</f>
        <v>0</v>
      </c>
      <c r="P158" s="50">
        <f>VLOOKUP(S143,Sco!$B$8:$AE$78,27,0)</f>
        <v>0</v>
      </c>
      <c r="Q158" s="50">
        <f>VLOOKUP(S143,Sco!$B$8:$AE$78,28,0)</f>
        <v>0</v>
      </c>
      <c r="R158" s="79">
        <f>VLOOKUP(S143,Sco!$B$8:$AE$78,29,0)</f>
        <v>0</v>
      </c>
      <c r="S158" s="50">
        <f>VLOOKUP(S143,Sco!$B$8:$AE$78,30,0)</f>
        <v>0</v>
      </c>
    </row>
    <row r="159" spans="2:25" ht="27.9" customHeight="1">
      <c r="B159" s="359">
        <v>7</v>
      </c>
      <c r="C159" s="361" t="s">
        <v>8</v>
      </c>
      <c r="D159" s="39" t="s">
        <v>63</v>
      </c>
      <c r="E159" s="80"/>
      <c r="F159" s="78">
        <f>Kala!R$7</f>
        <v>20</v>
      </c>
      <c r="G159" s="78">
        <f>Kala!S$7</f>
        <v>40</v>
      </c>
      <c r="H159" s="78">
        <f>Kala!T$7</f>
        <v>20</v>
      </c>
      <c r="I159" s="78">
        <f>Kala!U$7</f>
        <v>20</v>
      </c>
      <c r="J159" s="78">
        <f>Kala!V$7</f>
        <v>0</v>
      </c>
      <c r="K159" s="78">
        <f>Kala!W$7</f>
        <v>20</v>
      </c>
      <c r="L159" s="78">
        <f>Kala!X$7</f>
        <v>0</v>
      </c>
      <c r="M159" s="78">
        <f>Kala!Y$7</f>
        <v>100</v>
      </c>
      <c r="N159" s="363"/>
      <c r="O159" s="364"/>
      <c r="P159" s="364"/>
      <c r="Q159" s="365"/>
      <c r="R159" s="82">
        <f t="shared" ref="R159:R164" si="5">M159</f>
        <v>100</v>
      </c>
      <c r="S159" s="83"/>
    </row>
    <row r="160" spans="2:25" ht="27.9" customHeight="1" thickBot="1">
      <c r="B160" s="360"/>
      <c r="C160" s="362"/>
      <c r="D160" s="40" t="s">
        <v>64</v>
      </c>
      <c r="E160" s="81"/>
      <c r="F160" s="50">
        <f>VLOOKUP(S143,Kala!$B$8:$AE$78,17,0)</f>
        <v>0</v>
      </c>
      <c r="G160" s="50">
        <f>VLOOKUP(S143,Kala!$B$8:$AE$78,18,0)</f>
        <v>0</v>
      </c>
      <c r="H160" s="50">
        <f>VLOOKUP(S143,Kala!$B$8:$AE$78,19,0)</f>
        <v>0</v>
      </c>
      <c r="I160" s="50">
        <f>VLOOKUP(S143,Kala!$B$8:$AE$78,20,0)</f>
        <v>0</v>
      </c>
      <c r="J160" s="50">
        <f>VLOOKUP(S143,Kala!$B$8:$AE$78,21,0)</f>
        <v>0</v>
      </c>
      <c r="K160" s="50">
        <f>VLOOKUP(S143,Kala!$B$8:$AE$78,22,0)</f>
        <v>0</v>
      </c>
      <c r="L160" s="50">
        <f>VLOOKUP(S143,Kala!$B$8:$AE$78,23,0)</f>
        <v>0</v>
      </c>
      <c r="M160" s="50">
        <f>VLOOKUP(S143,Kala!$B$8:$AE$78,24,0)</f>
        <v>0</v>
      </c>
      <c r="N160" s="366"/>
      <c r="O160" s="367"/>
      <c r="P160" s="367"/>
      <c r="Q160" s="368"/>
      <c r="R160" s="84">
        <f t="shared" si="5"/>
        <v>0</v>
      </c>
      <c r="S160" s="85" t="str">
        <f>IF(R160&gt;=91,"अ१",IF(R160&gt;=81,"अ२",IF(R160&gt;=71,"ब१",IF(R160&gt;=61,"ब२",IF(R160&gt;=51,"क१",IF(R160&gt;=41,"क२",IF(R160&gt;=33,"ड",IF(R160&gt;=21,"ई१",IF(R160&gt;=1,"ई२","")))))))))</f>
        <v/>
      </c>
    </row>
    <row r="161" spans="2:25" ht="27.9" customHeight="1">
      <c r="B161" s="359">
        <v>8</v>
      </c>
      <c r="C161" s="361" t="s">
        <v>9</v>
      </c>
      <c r="D161" s="39" t="s">
        <v>63</v>
      </c>
      <c r="E161" s="80"/>
      <c r="F161" s="78">
        <f>Karya!R$7</f>
        <v>20</v>
      </c>
      <c r="G161" s="78">
        <f>Karya!S$7</f>
        <v>40</v>
      </c>
      <c r="H161" s="78">
        <f>Karya!T$7</f>
        <v>20</v>
      </c>
      <c r="I161" s="78">
        <f>Karya!U$7</f>
        <v>20</v>
      </c>
      <c r="J161" s="78">
        <f>Karya!V$7</f>
        <v>0</v>
      </c>
      <c r="K161" s="78">
        <f>Karya!W$7</f>
        <v>20</v>
      </c>
      <c r="L161" s="78">
        <f>Karya!X$7</f>
        <v>0</v>
      </c>
      <c r="M161" s="78">
        <f>Karya!Y$7</f>
        <v>100</v>
      </c>
      <c r="N161" s="363"/>
      <c r="O161" s="364"/>
      <c r="P161" s="364"/>
      <c r="Q161" s="365"/>
      <c r="R161" s="82">
        <f t="shared" si="5"/>
        <v>100</v>
      </c>
      <c r="S161" s="83"/>
    </row>
    <row r="162" spans="2:25" ht="27.9" customHeight="1" thickBot="1">
      <c r="B162" s="360"/>
      <c r="C162" s="362"/>
      <c r="D162" s="40" t="s">
        <v>64</v>
      </c>
      <c r="E162" s="81"/>
      <c r="F162" s="50">
        <f>VLOOKUP(S143,Karya!$B$8:$AE$78,17,0)</f>
        <v>0</v>
      </c>
      <c r="G162" s="50">
        <f>VLOOKUP(S143,Karya!$B$8:$AE$78,18,0)</f>
        <v>0</v>
      </c>
      <c r="H162" s="50">
        <f>VLOOKUP(S143,Karya!$B$8:$AE$78,19,0)</f>
        <v>0</v>
      </c>
      <c r="I162" s="50">
        <f>VLOOKUP(S143,Karya!$B$8:$AE$78,20,0)</f>
        <v>0</v>
      </c>
      <c r="J162" s="50">
        <f>VLOOKUP(S143,Karya!$B$8:$AE$78,21,0)</f>
        <v>0</v>
      </c>
      <c r="K162" s="50">
        <f>VLOOKUP(S143,Karya!$B$8:$AE$78,22,0)</f>
        <v>0</v>
      </c>
      <c r="L162" s="50">
        <f>VLOOKUP(S143,Karya!$B$8:$AE$78,23,0)</f>
        <v>0</v>
      </c>
      <c r="M162" s="50">
        <f>VLOOKUP(S143,Karya!$B$8:$AE$78,24,0)</f>
        <v>0</v>
      </c>
      <c r="N162" s="366"/>
      <c r="O162" s="367"/>
      <c r="P162" s="367"/>
      <c r="Q162" s="368"/>
      <c r="R162" s="84">
        <f t="shared" si="5"/>
        <v>0</v>
      </c>
      <c r="S162" s="85" t="str">
        <f>IF(R162&gt;=91,"अ१",IF(R162&gt;=81,"अ२",IF(R162&gt;=71,"ब१",IF(R162&gt;=61,"ब२",IF(R162&gt;=51,"क१",IF(R162&gt;=41,"क२",IF(R162&gt;=33,"ड",IF(R162&gt;=21,"ई१",IF(R162&gt;=1,"ई२","")))))))))</f>
        <v/>
      </c>
      <c r="V162" s="68"/>
      <c r="W162" s="68"/>
      <c r="X162" s="68"/>
      <c r="Y162" s="68"/>
    </row>
    <row r="163" spans="2:25" ht="27.9" customHeight="1">
      <c r="B163" s="359">
        <v>9</v>
      </c>
      <c r="C163" s="361" t="s">
        <v>10</v>
      </c>
      <c r="D163" s="39" t="s">
        <v>63</v>
      </c>
      <c r="E163" s="80"/>
      <c r="F163" s="78">
        <f>Shashi!R$7</f>
        <v>20</v>
      </c>
      <c r="G163" s="78">
        <f>Shashi!S$7</f>
        <v>40</v>
      </c>
      <c r="H163" s="78">
        <f>Shashi!T$7</f>
        <v>20</v>
      </c>
      <c r="I163" s="78">
        <f>Shashi!U$7</f>
        <v>20</v>
      </c>
      <c r="J163" s="78">
        <f>Shashi!V$7</f>
        <v>0</v>
      </c>
      <c r="K163" s="78">
        <f>Shashi!W$7</f>
        <v>20</v>
      </c>
      <c r="L163" s="78">
        <f>Shashi!X$7</f>
        <v>0</v>
      </c>
      <c r="M163" s="78">
        <f>Shashi!Y$7</f>
        <v>100</v>
      </c>
      <c r="N163" s="363"/>
      <c r="O163" s="364"/>
      <c r="P163" s="364"/>
      <c r="Q163" s="365"/>
      <c r="R163" s="82">
        <f t="shared" si="5"/>
        <v>100</v>
      </c>
      <c r="S163" s="83"/>
      <c r="V163" s="68"/>
      <c r="W163" s="68"/>
      <c r="X163" s="68"/>
      <c r="Y163" s="68"/>
    </row>
    <row r="164" spans="2:25" ht="27.9" customHeight="1" thickBot="1">
      <c r="B164" s="360"/>
      <c r="C164" s="362"/>
      <c r="D164" s="40" t="s">
        <v>64</v>
      </c>
      <c r="E164" s="81"/>
      <c r="F164" s="50">
        <f>VLOOKUP(S143,Shashi!$B$8:$AE$78,17,0)</f>
        <v>0</v>
      </c>
      <c r="G164" s="50">
        <f>VLOOKUP(S143,Shashi!$B$8:$AE$78,18,0)</f>
        <v>0</v>
      </c>
      <c r="H164" s="50">
        <f>VLOOKUP(S143,Shashi!$B$8:$AE$78,19,0)</f>
        <v>0</v>
      </c>
      <c r="I164" s="50">
        <f>VLOOKUP(S143,Shashi!$B$8:$AE$78,20,0)</f>
        <v>0</v>
      </c>
      <c r="J164" s="50">
        <f>VLOOKUP(S143,Shashi!$B$8:$AE$78,21,0)</f>
        <v>0</v>
      </c>
      <c r="K164" s="50">
        <f>VLOOKUP(S143,Shashi!$B$8:$AE$78,22,0)</f>
        <v>0</v>
      </c>
      <c r="L164" s="50">
        <f>VLOOKUP(S143,Shashi!$B$8:$AE$78,23,0)</f>
        <v>0</v>
      </c>
      <c r="M164" s="50">
        <f>VLOOKUP(S143,Shashi!$B$8:$AE$78,24,0)</f>
        <v>0</v>
      </c>
      <c r="N164" s="366"/>
      <c r="O164" s="367"/>
      <c r="P164" s="367"/>
      <c r="Q164" s="368"/>
      <c r="R164" s="84">
        <f t="shared" si="5"/>
        <v>0</v>
      </c>
      <c r="S164" s="85" t="str">
        <f>IF(R164&gt;=91,"अ१",IF(R164&gt;=81,"अ२",IF(R164&gt;=71,"ब१",IF(R164&gt;=61,"ब२",IF(R164&gt;=51,"क१",IF(R164&gt;=41,"क२",IF(R164&gt;=33,"ड",IF(R164&gt;=21,"ई१",IF(R164&gt;=1,"ई२","")))))))))</f>
        <v/>
      </c>
      <c r="V164" s="68"/>
      <c r="W164" s="68"/>
      <c r="X164" s="68"/>
      <c r="Y164" s="68"/>
    </row>
    <row r="165" spans="2:25" ht="27.9" customHeight="1" thickBot="1">
      <c r="B165" s="369"/>
      <c r="C165" s="370"/>
      <c r="D165" s="370"/>
      <c r="E165" s="370"/>
      <c r="F165" s="370"/>
      <c r="G165" s="370"/>
      <c r="H165" s="370"/>
      <c r="I165" s="370"/>
      <c r="J165" s="370"/>
      <c r="K165" s="370"/>
      <c r="L165" s="370"/>
      <c r="M165" s="370"/>
      <c r="N165" s="370"/>
      <c r="O165" s="370"/>
      <c r="P165" s="370"/>
      <c r="Q165" s="370"/>
      <c r="R165" s="370"/>
      <c r="S165" s="371"/>
      <c r="V165" s="68"/>
      <c r="W165" s="68"/>
      <c r="X165" s="68"/>
      <c r="Y165" s="68"/>
    </row>
    <row r="166" spans="2:25" ht="27.9" customHeight="1">
      <c r="B166" s="41"/>
      <c r="C166" s="42"/>
      <c r="D166" s="43"/>
      <c r="N166" s="45"/>
      <c r="O166" s="45"/>
      <c r="P166" s="45"/>
      <c r="Q166" s="45"/>
      <c r="S166" s="46"/>
      <c r="V166" s="68"/>
      <c r="W166" s="68"/>
      <c r="X166" s="68"/>
      <c r="Y166" s="68"/>
    </row>
    <row r="167" spans="2:25" ht="27.9" customHeight="1">
      <c r="B167" s="372" t="s">
        <v>66</v>
      </c>
      <c r="C167" s="373"/>
      <c r="D167" s="373"/>
      <c r="E167" s="373"/>
      <c r="F167" s="373"/>
      <c r="G167" s="374" t="s">
        <v>67</v>
      </c>
      <c r="H167" s="374"/>
      <c r="I167" s="374"/>
      <c r="J167" s="374"/>
      <c r="K167" s="374"/>
      <c r="L167" s="374"/>
      <c r="M167" s="374"/>
      <c r="N167" s="375" t="s">
        <v>68</v>
      </c>
      <c r="O167" s="375"/>
      <c r="P167" s="375"/>
      <c r="Q167" s="375"/>
      <c r="R167" s="375"/>
      <c r="S167" s="376"/>
      <c r="V167" s="68"/>
      <c r="W167" s="68"/>
      <c r="X167" s="68"/>
      <c r="Y167" s="68"/>
    </row>
    <row r="168" spans="2:25" ht="27.9" customHeight="1" thickBot="1">
      <c r="B168" s="377" t="str">
        <f>students!$G$4</f>
        <v xml:space="preserve">श्री. सागर दत्तात्रय शिंदे </v>
      </c>
      <c r="C168" s="378"/>
      <c r="D168" s="378"/>
      <c r="E168" s="378"/>
      <c r="F168" s="378"/>
      <c r="G168" s="379"/>
      <c r="H168" s="379"/>
      <c r="I168" s="379"/>
      <c r="J168" s="379"/>
      <c r="K168" s="379"/>
      <c r="L168" s="379"/>
      <c r="M168" s="379"/>
      <c r="N168" s="380"/>
      <c r="O168" s="380"/>
      <c r="P168" s="380"/>
      <c r="Q168" s="380"/>
      <c r="R168" s="380"/>
      <c r="S168" s="381"/>
      <c r="V168" s="68"/>
      <c r="W168" s="68"/>
      <c r="X168" s="68"/>
      <c r="Y168" s="68"/>
    </row>
    <row r="169" spans="2:25" ht="26.25" customHeight="1">
      <c r="B169" s="402" t="s">
        <v>718</v>
      </c>
      <c r="C169" s="402"/>
      <c r="D169" s="402"/>
      <c r="E169" s="402"/>
      <c r="F169" s="402"/>
      <c r="G169" s="402"/>
      <c r="H169" s="402"/>
      <c r="I169" s="402"/>
      <c r="J169" s="402"/>
      <c r="K169" s="402"/>
      <c r="L169" s="402"/>
      <c r="M169" s="402"/>
      <c r="N169" s="402"/>
      <c r="O169" s="402"/>
      <c r="P169" s="402"/>
      <c r="Q169" s="402"/>
      <c r="R169" s="402"/>
      <c r="S169" s="402"/>
      <c r="V169" s="68"/>
      <c r="W169" s="68"/>
      <c r="X169" s="68"/>
      <c r="Y169" s="68"/>
    </row>
    <row r="170" spans="2:25" ht="24.75" customHeight="1" thickBot="1">
      <c r="B170" s="403" t="s">
        <v>52</v>
      </c>
      <c r="C170" s="403"/>
      <c r="D170" s="403"/>
      <c r="E170" s="404">
        <f>VLOOKUP(S171,students!$B$8:$D$57,3,0)</f>
        <v>0</v>
      </c>
      <c r="F170" s="405"/>
      <c r="G170" s="405"/>
      <c r="H170" s="405"/>
      <c r="I170" s="405"/>
      <c r="J170" s="405"/>
      <c r="K170" s="405"/>
      <c r="L170" s="405"/>
      <c r="M170" s="405"/>
      <c r="N170" s="405"/>
      <c r="O170" s="405"/>
      <c r="P170" s="406" t="s">
        <v>28</v>
      </c>
      <c r="Q170" s="406"/>
      <c r="R170" s="406" t="str">
        <f>students!$M$2</f>
        <v>पहिली</v>
      </c>
      <c r="S170" s="406"/>
      <c r="V170" s="68"/>
      <c r="W170" s="68"/>
      <c r="X170" s="68"/>
      <c r="Y170" s="68"/>
    </row>
    <row r="171" spans="2:25" ht="19.5" customHeight="1" thickBot="1">
      <c r="B171" s="407"/>
      <c r="C171" s="407"/>
      <c r="D171" s="408"/>
      <c r="E171" s="408"/>
      <c r="F171" s="47"/>
      <c r="G171" s="47"/>
      <c r="H171" s="409" t="s">
        <v>33</v>
      </c>
      <c r="I171" s="409"/>
      <c r="J171" s="409"/>
      <c r="K171" s="409"/>
      <c r="L171" s="409"/>
      <c r="M171" s="405">
        <f>[3]students!Y170</f>
        <v>0</v>
      </c>
      <c r="N171" s="405"/>
      <c r="O171" s="405"/>
      <c r="P171" s="406" t="s">
        <v>53</v>
      </c>
      <c r="Q171" s="406"/>
      <c r="R171" s="406"/>
      <c r="S171" s="77">
        <v>7</v>
      </c>
      <c r="V171" s="68"/>
      <c r="W171" s="68"/>
      <c r="X171" s="68"/>
      <c r="Y171" s="68"/>
    </row>
    <row r="172" spans="2:25" ht="21" customHeight="1">
      <c r="B172" s="382" t="s">
        <v>37</v>
      </c>
      <c r="C172" s="361" t="s">
        <v>54</v>
      </c>
      <c r="D172" s="361"/>
      <c r="E172" s="385" t="s">
        <v>55</v>
      </c>
      <c r="F172" s="386"/>
      <c r="G172" s="386"/>
      <c r="H172" s="386"/>
      <c r="I172" s="386"/>
      <c r="J172" s="386"/>
      <c r="K172" s="386"/>
      <c r="L172" s="386"/>
      <c r="M172" s="387"/>
      <c r="N172" s="388" t="s">
        <v>56</v>
      </c>
      <c r="O172" s="389"/>
      <c r="P172" s="389"/>
      <c r="Q172" s="390"/>
      <c r="R172" s="394" t="s">
        <v>69</v>
      </c>
      <c r="S172" s="397" t="s">
        <v>57</v>
      </c>
      <c r="V172" s="68"/>
      <c r="W172" s="68"/>
      <c r="X172" s="68"/>
      <c r="Y172" s="68"/>
    </row>
    <row r="173" spans="2:25" s="1" customFormat="1" ht="73.5" customHeight="1">
      <c r="B173" s="383"/>
      <c r="C173" s="384"/>
      <c r="D173" s="384"/>
      <c r="E173" s="48" t="s">
        <v>58</v>
      </c>
      <c r="F173" s="48" t="s">
        <v>15</v>
      </c>
      <c r="G173" s="48" t="s">
        <v>59</v>
      </c>
      <c r="H173" s="48" t="s">
        <v>17</v>
      </c>
      <c r="I173" s="48" t="s">
        <v>18</v>
      </c>
      <c r="J173" s="48" t="s">
        <v>19</v>
      </c>
      <c r="K173" s="48" t="s">
        <v>20</v>
      </c>
      <c r="L173" s="48" t="s">
        <v>21</v>
      </c>
      <c r="M173" s="49"/>
      <c r="N173" s="391"/>
      <c r="O173" s="392"/>
      <c r="P173" s="392"/>
      <c r="Q173" s="393"/>
      <c r="R173" s="395"/>
      <c r="S173" s="398"/>
      <c r="V173" s="68"/>
      <c r="W173" s="68"/>
      <c r="X173" s="68"/>
      <c r="Y173" s="68"/>
    </row>
    <row r="174" spans="2:25" ht="27.9" customHeight="1" thickBot="1">
      <c r="B174" s="5"/>
      <c r="C174" s="400" t="s">
        <v>60</v>
      </c>
      <c r="D174" s="401"/>
      <c r="E174" s="51">
        <v>1</v>
      </c>
      <c r="F174" s="51">
        <v>2</v>
      </c>
      <c r="G174" s="51">
        <v>3</v>
      </c>
      <c r="H174" s="51">
        <v>4</v>
      </c>
      <c r="I174" s="51">
        <v>5</v>
      </c>
      <c r="J174" s="51">
        <v>6</v>
      </c>
      <c r="K174" s="51">
        <v>7</v>
      </c>
      <c r="L174" s="51">
        <v>8</v>
      </c>
      <c r="M174" s="50" t="s">
        <v>22</v>
      </c>
      <c r="N174" s="50" t="s">
        <v>23</v>
      </c>
      <c r="O174" s="50" t="s">
        <v>61</v>
      </c>
      <c r="P174" s="50" t="s">
        <v>25</v>
      </c>
      <c r="Q174" s="50" t="s">
        <v>62</v>
      </c>
      <c r="R174" s="396"/>
      <c r="S174" s="399"/>
      <c r="V174" s="68"/>
      <c r="W174" s="68"/>
      <c r="X174" s="68"/>
      <c r="Y174" s="68"/>
    </row>
    <row r="175" spans="2:25" ht="27.9" customHeight="1">
      <c r="B175" s="359">
        <v>1</v>
      </c>
      <c r="C175" s="361" t="s">
        <v>2</v>
      </c>
      <c r="D175" s="39" t="s">
        <v>63</v>
      </c>
      <c r="E175" s="80"/>
      <c r="F175" s="78">
        <f>Marathi!R$7</f>
        <v>15</v>
      </c>
      <c r="G175" s="78">
        <f>Marathi!S$7</f>
        <v>15</v>
      </c>
      <c r="H175" s="78">
        <f>Marathi!T$7</f>
        <v>15</v>
      </c>
      <c r="I175" s="78">
        <f>Marathi!U$7</f>
        <v>15</v>
      </c>
      <c r="J175" s="78">
        <f>Marathi!V$7</f>
        <v>15</v>
      </c>
      <c r="K175" s="78">
        <f>Marathi!W$7</f>
        <v>10</v>
      </c>
      <c r="L175" s="78">
        <f>Marathi!X$7</f>
        <v>0</v>
      </c>
      <c r="M175" s="78">
        <f>Marathi!Y$7</f>
        <v>70</v>
      </c>
      <c r="N175" s="78">
        <f>Marathi!Z$7</f>
        <v>5</v>
      </c>
      <c r="O175" s="78">
        <f>Marathi!AA$7</f>
        <v>5</v>
      </c>
      <c r="P175" s="78">
        <f>Marathi!AB$7</f>
        <v>20</v>
      </c>
      <c r="Q175" s="78">
        <f>Marathi!AC$7</f>
        <v>30</v>
      </c>
      <c r="R175" s="78">
        <f>Marathi!AD$7</f>
        <v>100</v>
      </c>
      <c r="S175" s="78">
        <f>Marathi!AE$7</f>
        <v>0</v>
      </c>
      <c r="V175" s="68"/>
      <c r="W175" s="68"/>
      <c r="X175" s="68"/>
      <c r="Y175" s="68"/>
    </row>
    <row r="176" spans="2:25" ht="27.9" customHeight="1" thickBot="1">
      <c r="B176" s="360"/>
      <c r="C176" s="362"/>
      <c r="D176" s="40" t="s">
        <v>64</v>
      </c>
      <c r="E176" s="81"/>
      <c r="F176" s="50">
        <f>VLOOKUP(S171,Marathi!$B$8:$AE$78,17,0)</f>
        <v>0</v>
      </c>
      <c r="G176" s="50">
        <f>VLOOKUP(S171,Marathi!$B$8:$AE$78,18,0)</f>
        <v>0</v>
      </c>
      <c r="H176" s="50">
        <f>VLOOKUP(S171,Marathi!$B$8:$AE$78,19,0)</f>
        <v>0</v>
      </c>
      <c r="I176" s="50">
        <f>VLOOKUP(S171,Marathi!$B$8:$AE$78,20,0)</f>
        <v>0</v>
      </c>
      <c r="J176" s="50">
        <f>VLOOKUP(S171,Marathi!$B$8:$AE$78,21,0)</f>
        <v>0</v>
      </c>
      <c r="K176" s="50">
        <f>VLOOKUP(S171,Marathi!$B$8:$AE$78,22,0)</f>
        <v>0</v>
      </c>
      <c r="L176" s="50">
        <f>VLOOKUP(S171,Marathi!$B$8:$AE$78,23,0)</f>
        <v>0</v>
      </c>
      <c r="M176" s="50">
        <f>VLOOKUP(S171,Marathi!$B$8:$AE$78,24,0)</f>
        <v>0</v>
      </c>
      <c r="N176" s="50">
        <f>VLOOKUP(S171,Marathi!$B$8:$AE$78,25,0)</f>
        <v>0</v>
      </c>
      <c r="O176" s="50">
        <f>VLOOKUP(S171,Marathi!$B$8:$AE$78,26,0)</f>
        <v>0</v>
      </c>
      <c r="P176" s="50">
        <f>VLOOKUP(S171,Marathi!$B$8:$AE$78,27,0)</f>
        <v>0</v>
      </c>
      <c r="Q176" s="50">
        <f>VLOOKUP(S171,Marathi!$B$8:$AE$78,28,0)</f>
        <v>0</v>
      </c>
      <c r="R176" s="79">
        <f>VLOOKUP(S171,Marathi!$B$8:$AE$78,29,0)</f>
        <v>0</v>
      </c>
      <c r="S176" s="79">
        <f>VLOOKUP(S171,Marathi!$B$8:$AE$78,30,0)</f>
        <v>0</v>
      </c>
      <c r="V176" s="68"/>
      <c r="W176" s="68"/>
      <c r="X176" s="68"/>
      <c r="Y176" s="68"/>
    </row>
    <row r="177" spans="2:25" ht="27.9" customHeight="1">
      <c r="B177" s="359">
        <v>2</v>
      </c>
      <c r="C177" s="361" t="s">
        <v>3</v>
      </c>
      <c r="D177" s="39" t="s">
        <v>63</v>
      </c>
      <c r="E177" s="80"/>
      <c r="F177" s="78">
        <f>Hindi!R$7</f>
        <v>15</v>
      </c>
      <c r="G177" s="78">
        <f>Hindi!S$7</f>
        <v>15</v>
      </c>
      <c r="H177" s="78">
        <f>Hindi!T$7</f>
        <v>15</v>
      </c>
      <c r="I177" s="78">
        <f>Hindi!U$7</f>
        <v>15</v>
      </c>
      <c r="J177" s="78">
        <f>Hindi!V$7</f>
        <v>15</v>
      </c>
      <c r="K177" s="78">
        <f>Hindi!W$7</f>
        <v>10</v>
      </c>
      <c r="L177" s="78">
        <f>Hindi!X$7</f>
        <v>0</v>
      </c>
      <c r="M177" s="78">
        <f>Hindi!Y$7</f>
        <v>70</v>
      </c>
      <c r="N177" s="78">
        <f>Hindi!Z$7</f>
        <v>5</v>
      </c>
      <c r="O177" s="78">
        <f>Hindi!AA$7</f>
        <v>5</v>
      </c>
      <c r="P177" s="78">
        <f>Hindi!AB$7</f>
        <v>20</v>
      </c>
      <c r="Q177" s="78">
        <f>Hindi!AC$7</f>
        <v>30</v>
      </c>
      <c r="R177" s="78">
        <f>Hindi!AD$7</f>
        <v>100</v>
      </c>
      <c r="S177" s="78">
        <f>Hindi!AE$7</f>
        <v>0</v>
      </c>
      <c r="V177" s="68"/>
      <c r="W177" s="68"/>
      <c r="X177" s="68"/>
      <c r="Y177" s="68"/>
    </row>
    <row r="178" spans="2:25" ht="27.9" customHeight="1" thickBot="1">
      <c r="B178" s="360"/>
      <c r="C178" s="362"/>
      <c r="D178" s="40" t="s">
        <v>64</v>
      </c>
      <c r="E178" s="81"/>
      <c r="F178" s="50">
        <f>VLOOKUP(S171,Hindi!$B$8:$AE$78,17,0)</f>
        <v>0</v>
      </c>
      <c r="G178" s="50">
        <f>VLOOKUP(S171,Hindi!$B$8:$AE$78,18,0)</f>
        <v>0</v>
      </c>
      <c r="H178" s="50">
        <f>VLOOKUP(S171,Hindi!$B$8:$AE$78,19,0)</f>
        <v>0</v>
      </c>
      <c r="I178" s="50">
        <f>VLOOKUP(S171,Hindi!$B$8:$AE$78,20,0)</f>
        <v>0</v>
      </c>
      <c r="J178" s="50">
        <f>VLOOKUP(S171,Hindi!$B$8:$AE$78,21,0)</f>
        <v>0</v>
      </c>
      <c r="K178" s="50">
        <f>VLOOKUP(S171,Hindi!$B$8:$AE$78,22,0)</f>
        <v>0</v>
      </c>
      <c r="L178" s="50">
        <f>VLOOKUP(S171,Hindi!$B$8:$AE$78,23,0)</f>
        <v>0</v>
      </c>
      <c r="M178" s="50">
        <f>VLOOKUP(S171,Hindi!$B$8:$AE$78,24,0)</f>
        <v>0</v>
      </c>
      <c r="N178" s="50">
        <f>VLOOKUP(S171,Hindi!$B$8:$AE$78,25,0)</f>
        <v>0</v>
      </c>
      <c r="O178" s="50">
        <f>VLOOKUP(S171,Hindi!$B$8:$AE$78,26,0)</f>
        <v>0</v>
      </c>
      <c r="P178" s="50">
        <f>VLOOKUP(S171,Hindi!$B$8:$AE$78,27,0)</f>
        <v>0</v>
      </c>
      <c r="Q178" s="50">
        <f>VLOOKUP(S171,Hindi!$B$8:$AE$78,28,0)</f>
        <v>0</v>
      </c>
      <c r="R178" s="79">
        <f>VLOOKUP(S171,Hindi!$B$8:$AE$78,29,0)</f>
        <v>0</v>
      </c>
      <c r="S178" s="50">
        <f>VLOOKUP(S171,Hindi!$B$8:$AE$78,30,0)</f>
        <v>0</v>
      </c>
      <c r="V178" s="68"/>
      <c r="W178" s="68"/>
      <c r="X178" s="68"/>
      <c r="Y178" s="68"/>
    </row>
    <row r="179" spans="2:25" ht="27.9" customHeight="1">
      <c r="B179" s="359">
        <v>3</v>
      </c>
      <c r="C179" s="361" t="s">
        <v>4</v>
      </c>
      <c r="D179" s="39" t="s">
        <v>63</v>
      </c>
      <c r="E179" s="80"/>
      <c r="F179" s="78">
        <f>English!R$7</f>
        <v>15</v>
      </c>
      <c r="G179" s="78">
        <f>English!S$7</f>
        <v>15</v>
      </c>
      <c r="H179" s="78">
        <f>English!T$7</f>
        <v>15</v>
      </c>
      <c r="I179" s="78">
        <f>English!U$7</f>
        <v>15</v>
      </c>
      <c r="J179" s="78">
        <f>English!V$7</f>
        <v>15</v>
      </c>
      <c r="K179" s="78">
        <f>English!W$7</f>
        <v>10</v>
      </c>
      <c r="L179" s="78">
        <f>English!X$7</f>
        <v>0</v>
      </c>
      <c r="M179" s="78">
        <f>English!Y$7</f>
        <v>70</v>
      </c>
      <c r="N179" s="78">
        <f>English!Z$7</f>
        <v>5</v>
      </c>
      <c r="O179" s="78">
        <f>English!AA$7</f>
        <v>5</v>
      </c>
      <c r="P179" s="78">
        <f>English!AB$7</f>
        <v>20</v>
      </c>
      <c r="Q179" s="78">
        <f>English!AC$7</f>
        <v>30</v>
      </c>
      <c r="R179" s="78">
        <f>English!AD$7</f>
        <v>100</v>
      </c>
      <c r="S179" s="78">
        <f>English!AE$7</f>
        <v>0</v>
      </c>
      <c r="V179" s="68"/>
      <c r="W179" s="68"/>
      <c r="X179" s="68"/>
      <c r="Y179" s="68"/>
    </row>
    <row r="180" spans="2:25" ht="27.9" customHeight="1" thickBot="1">
      <c r="B180" s="360"/>
      <c r="C180" s="362"/>
      <c r="D180" s="40" t="s">
        <v>64</v>
      </c>
      <c r="E180" s="81"/>
      <c r="F180" s="50">
        <f>VLOOKUP(S171,English!$B$8:$AE$78,17,0)</f>
        <v>0</v>
      </c>
      <c r="G180" s="50">
        <f>VLOOKUP(S171,English!$B$8:$AE$78,18,0)</f>
        <v>0</v>
      </c>
      <c r="H180" s="50">
        <f>VLOOKUP(S171,English!$B$8:$AE$78,19,0)</f>
        <v>0</v>
      </c>
      <c r="I180" s="50">
        <f>VLOOKUP(S171,English!$B$8:$AE$78,20,0)</f>
        <v>0</v>
      </c>
      <c r="J180" s="50">
        <f>VLOOKUP(S171,English!$B$8:$AE$78,21,0)</f>
        <v>0</v>
      </c>
      <c r="K180" s="50">
        <f>VLOOKUP(S171,English!$B$8:$AE$78,22,0)</f>
        <v>0</v>
      </c>
      <c r="L180" s="50">
        <f>VLOOKUP(S171,English!$B$8:$AE$78,23,0)</f>
        <v>0</v>
      </c>
      <c r="M180" s="50">
        <f>VLOOKUP(S171,English!$B$8:$AE$78,24,0)</f>
        <v>0</v>
      </c>
      <c r="N180" s="50">
        <f>VLOOKUP(S171,English!$B$8:$AE$78,25,0)</f>
        <v>0</v>
      </c>
      <c r="O180" s="50">
        <f>VLOOKUP(S171,English!$B$8:$AE$78,26,0)</f>
        <v>0</v>
      </c>
      <c r="P180" s="50">
        <f>VLOOKUP(S171,English!$B$8:$AE$78,27,0)</f>
        <v>0</v>
      </c>
      <c r="Q180" s="50">
        <f>VLOOKUP(S171,English!$B$8:$AE$78,28,0)</f>
        <v>0</v>
      </c>
      <c r="R180" s="79">
        <f>VLOOKUP(S171,English!$B$8:$AE$78,29,0)</f>
        <v>0</v>
      </c>
      <c r="S180" s="50">
        <f>VLOOKUP(S171,English!$B$8:$AE$78,30,0)</f>
        <v>0</v>
      </c>
      <c r="V180" s="68"/>
      <c r="W180" s="68"/>
      <c r="X180" s="68"/>
      <c r="Y180" s="68"/>
    </row>
    <row r="181" spans="2:25" ht="27.9" customHeight="1">
      <c r="B181" s="359">
        <v>4</v>
      </c>
      <c r="C181" s="361" t="s">
        <v>5</v>
      </c>
      <c r="D181" s="39" t="s">
        <v>63</v>
      </c>
      <c r="E181" s="80"/>
      <c r="F181" s="78">
        <f>Maths!R$7</f>
        <v>15</v>
      </c>
      <c r="G181" s="78">
        <f>Maths!S$7</f>
        <v>15</v>
      </c>
      <c r="H181" s="78">
        <f>Maths!T$7</f>
        <v>15</v>
      </c>
      <c r="I181" s="78">
        <f>Maths!U$7</f>
        <v>15</v>
      </c>
      <c r="J181" s="78">
        <f>Maths!V$7</f>
        <v>15</v>
      </c>
      <c r="K181" s="78">
        <f>Maths!W$7</f>
        <v>10</v>
      </c>
      <c r="L181" s="78">
        <f>Maths!X$7</f>
        <v>0</v>
      </c>
      <c r="M181" s="78">
        <f>Maths!Y$7</f>
        <v>70</v>
      </c>
      <c r="N181" s="78">
        <f>Maths!Z$7</f>
        <v>5</v>
      </c>
      <c r="O181" s="78">
        <f>Maths!AA$7</f>
        <v>5</v>
      </c>
      <c r="P181" s="78">
        <f>Maths!AB$7</f>
        <v>20</v>
      </c>
      <c r="Q181" s="78">
        <f>Maths!AC$7</f>
        <v>30</v>
      </c>
      <c r="R181" s="78">
        <f>Maths!AD$7</f>
        <v>100</v>
      </c>
      <c r="S181" s="78">
        <f>Maths!AE$7</f>
        <v>0</v>
      </c>
      <c r="V181" s="68"/>
      <c r="W181" s="68"/>
      <c r="X181" s="68"/>
      <c r="Y181" s="68"/>
    </row>
    <row r="182" spans="2:25" ht="27.9" customHeight="1" thickBot="1">
      <c r="B182" s="360"/>
      <c r="C182" s="362"/>
      <c r="D182" s="40" t="s">
        <v>64</v>
      </c>
      <c r="E182" s="81"/>
      <c r="F182" s="50">
        <f>VLOOKUP(S171,Maths!$B$8:$AE$78,17,0)</f>
        <v>0</v>
      </c>
      <c r="G182" s="50">
        <f>VLOOKUP(S171,Maths!$B$8:$AE$78,18,0)</f>
        <v>0</v>
      </c>
      <c r="H182" s="50">
        <f>VLOOKUP(S171,Maths!$B$8:$AE$78,19,0)</f>
        <v>0</v>
      </c>
      <c r="I182" s="50">
        <f>VLOOKUP(S171,Maths!$B$8:$AE$78,20,0)</f>
        <v>0</v>
      </c>
      <c r="J182" s="50">
        <f>VLOOKUP(S171,Maths!$B$8:$AE$78,21,0)</f>
        <v>0</v>
      </c>
      <c r="K182" s="50">
        <f>VLOOKUP(S171,Maths!$B$8:$AE$78,22,0)</f>
        <v>0</v>
      </c>
      <c r="L182" s="50">
        <f>VLOOKUP(S171,Maths!$B$8:$AE$78,23,0)</f>
        <v>0</v>
      </c>
      <c r="M182" s="50">
        <f>VLOOKUP(S171,Maths!$B$8:$AE$78,24,0)</f>
        <v>0</v>
      </c>
      <c r="N182" s="50">
        <f>VLOOKUP(S171,Maths!$B$8:$AE$78,25,0)</f>
        <v>0</v>
      </c>
      <c r="O182" s="50">
        <f>VLOOKUP(S171,Maths!$B$8:$AE$78,26,0)</f>
        <v>0</v>
      </c>
      <c r="P182" s="50">
        <f>VLOOKUP(S171,Maths!$B$8:$AE$78,27,0)</f>
        <v>0</v>
      </c>
      <c r="Q182" s="50">
        <f>VLOOKUP(S171,Maths!$B$8:$AE$78,28,0)</f>
        <v>0</v>
      </c>
      <c r="R182" s="79">
        <f>VLOOKUP(S171,Maths!$B$8:$AE$78,29,0)</f>
        <v>0</v>
      </c>
      <c r="S182" s="50">
        <f>VLOOKUP(S171,Maths!$B$8:$AE$78,30,0)</f>
        <v>0</v>
      </c>
      <c r="V182" s="68"/>
      <c r="W182" s="68"/>
      <c r="X182" s="68"/>
      <c r="Y182" s="68"/>
    </row>
    <row r="183" spans="2:25" ht="27.9" customHeight="1">
      <c r="B183" s="359">
        <v>5</v>
      </c>
      <c r="C183" s="361" t="s">
        <v>6</v>
      </c>
      <c r="D183" s="39" t="s">
        <v>63</v>
      </c>
      <c r="E183" s="80"/>
      <c r="F183" s="78">
        <f>Sci!R$7</f>
        <v>15</v>
      </c>
      <c r="G183" s="78">
        <f>Sci!S$7</f>
        <v>15</v>
      </c>
      <c r="H183" s="78">
        <f>Sci!T$7</f>
        <v>15</v>
      </c>
      <c r="I183" s="78">
        <f>Sci!U$7</f>
        <v>15</v>
      </c>
      <c r="J183" s="78">
        <f>Sci!V$7</f>
        <v>15</v>
      </c>
      <c r="K183" s="78">
        <f>Sci!W$7</f>
        <v>10</v>
      </c>
      <c r="L183" s="78">
        <f>Sci!X$7</f>
        <v>0</v>
      </c>
      <c r="M183" s="78">
        <f>Sci!Y$7</f>
        <v>70</v>
      </c>
      <c r="N183" s="78">
        <f>Sci!Z$7</f>
        <v>5</v>
      </c>
      <c r="O183" s="78">
        <f>Sci!AA$7</f>
        <v>5</v>
      </c>
      <c r="P183" s="78">
        <f>Sci!AB$7</f>
        <v>20</v>
      </c>
      <c r="Q183" s="78">
        <f>Sci!AC$7</f>
        <v>30</v>
      </c>
      <c r="R183" s="78">
        <f>Sci!AD$7</f>
        <v>100</v>
      </c>
      <c r="S183" s="78">
        <f>Sci!AE$7</f>
        <v>0</v>
      </c>
      <c r="V183" s="68"/>
      <c r="W183" s="68"/>
      <c r="X183" s="68"/>
      <c r="Y183" s="68"/>
    </row>
    <row r="184" spans="2:25" ht="27.9" customHeight="1" thickBot="1">
      <c r="B184" s="360"/>
      <c r="C184" s="362"/>
      <c r="D184" s="40" t="s">
        <v>64</v>
      </c>
      <c r="E184" s="81"/>
      <c r="F184" s="50">
        <f>VLOOKUP(S171,Sci!$B$8:$AE$78,17,0)</f>
        <v>0</v>
      </c>
      <c r="G184" s="50">
        <f>VLOOKUP(S171,Sci!$B$8:$AE$78,18,0)</f>
        <v>0</v>
      </c>
      <c r="H184" s="50">
        <f>VLOOKUP(S171,Sci!$B$8:$AE$78,19,0)</f>
        <v>0</v>
      </c>
      <c r="I184" s="50">
        <f>VLOOKUP(S171,Sci!$B$8:$AE$78,20,0)</f>
        <v>0</v>
      </c>
      <c r="J184" s="50">
        <f>VLOOKUP(S171,Sci!$B$8:$AE$78,21,0)</f>
        <v>0</v>
      </c>
      <c r="K184" s="50">
        <f>VLOOKUP(S171,Sci!$B$8:$AE$78,22,0)</f>
        <v>0</v>
      </c>
      <c r="L184" s="50">
        <f>VLOOKUP(S171,Sci!$B$8:$AE$78,23,0)</f>
        <v>0</v>
      </c>
      <c r="M184" s="50">
        <f>VLOOKUP(S171,Sci!$B$8:$AE$78,24,0)</f>
        <v>0</v>
      </c>
      <c r="N184" s="50">
        <f>VLOOKUP(S171,Sci!$B$8:$AE$78,24,0)</f>
        <v>0</v>
      </c>
      <c r="O184" s="50">
        <f>VLOOKUP(S171,Sci!$B$8:$AE$78,25,0)</f>
        <v>0</v>
      </c>
      <c r="P184" s="50">
        <f>VLOOKUP(S171,Sci!$B$8:$AE$78,26,0)</f>
        <v>0</v>
      </c>
      <c r="Q184" s="50">
        <f>VLOOKUP(S171,Sci!$B$8:$AE$78,27,0)</f>
        <v>0</v>
      </c>
      <c r="R184" s="79">
        <f>VLOOKUP(S171,Sci!$B$8:$AE$78,29,0)</f>
        <v>0</v>
      </c>
      <c r="S184" s="50">
        <f>VLOOKUP(S171,Sci!$B$8:$AE$78,30,0)</f>
        <v>0</v>
      </c>
      <c r="V184" s="68"/>
      <c r="W184" s="68"/>
      <c r="X184" s="68"/>
      <c r="Y184" s="68"/>
    </row>
    <row r="185" spans="2:25" ht="27.9" customHeight="1">
      <c r="B185" s="359">
        <v>6</v>
      </c>
      <c r="C185" s="361" t="s">
        <v>7</v>
      </c>
      <c r="D185" s="39" t="s">
        <v>63</v>
      </c>
      <c r="E185" s="80"/>
      <c r="F185" s="78">
        <f>Sco!R$7</f>
        <v>15</v>
      </c>
      <c r="G185" s="78">
        <f>Sco!S$7</f>
        <v>15</v>
      </c>
      <c r="H185" s="78">
        <f>Sco!T$7</f>
        <v>15</v>
      </c>
      <c r="I185" s="78">
        <f>Sco!U$7</f>
        <v>15</v>
      </c>
      <c r="J185" s="78">
        <f>Sco!V$7</f>
        <v>15</v>
      </c>
      <c r="K185" s="78">
        <f>Sco!W$7</f>
        <v>10</v>
      </c>
      <c r="L185" s="78">
        <f>Sco!X$7</f>
        <v>0</v>
      </c>
      <c r="M185" s="78">
        <f>Sco!Y$7</f>
        <v>70</v>
      </c>
      <c r="N185" s="78">
        <f>Sco!Z$7</f>
        <v>5</v>
      </c>
      <c r="O185" s="78">
        <f>Sco!AA$7</f>
        <v>5</v>
      </c>
      <c r="P185" s="78">
        <f>Sco!AB$7</f>
        <v>20</v>
      </c>
      <c r="Q185" s="78">
        <f>Sco!AC$7</f>
        <v>30</v>
      </c>
      <c r="R185" s="78">
        <f>Sco!AD$7</f>
        <v>100</v>
      </c>
      <c r="S185" s="78">
        <f>Sco!AE$7</f>
        <v>0</v>
      </c>
      <c r="V185" s="68"/>
      <c r="W185" s="68"/>
      <c r="X185" s="68"/>
      <c r="Y185" s="68"/>
    </row>
    <row r="186" spans="2:25" ht="27.9" customHeight="1" thickBot="1">
      <c r="B186" s="360"/>
      <c r="C186" s="362"/>
      <c r="D186" s="40" t="s">
        <v>64</v>
      </c>
      <c r="E186" s="81"/>
      <c r="F186" s="50">
        <f>VLOOKUP(S171,Sco!$B$8:$AE$78,17,0)</f>
        <v>0</v>
      </c>
      <c r="G186" s="50">
        <f>VLOOKUP(S171,Sco!$B$8:$AE$78,18,0)</f>
        <v>0</v>
      </c>
      <c r="H186" s="50">
        <f>VLOOKUP(S171,Sco!$B$8:$AE$78,19,0)</f>
        <v>0</v>
      </c>
      <c r="I186" s="50">
        <f>VLOOKUP(S171,Sco!$B$8:$AE$78,20,0)</f>
        <v>0</v>
      </c>
      <c r="J186" s="50">
        <f>VLOOKUP(S171,Sco!$B$8:$AE$78,21,0)</f>
        <v>0</v>
      </c>
      <c r="K186" s="50">
        <f>VLOOKUP(S171,Sco!$B$8:$AE$78,22,0)</f>
        <v>0</v>
      </c>
      <c r="L186" s="50">
        <f>VLOOKUP(S171,Sco!$B$8:$AE$78,23,0)</f>
        <v>0</v>
      </c>
      <c r="M186" s="50">
        <f>VLOOKUP(S171,Sco!$B$8:$AE$78,24,0)</f>
        <v>0</v>
      </c>
      <c r="N186" s="50">
        <f>VLOOKUP(S171,Sco!$B$8:$AE$78,25,0)</f>
        <v>0</v>
      </c>
      <c r="O186" s="50">
        <f>VLOOKUP(S171,Sco!$B$8:$AE$78,26,0)</f>
        <v>0</v>
      </c>
      <c r="P186" s="50">
        <f>VLOOKUP(S171,Sco!$B$8:$AE$78,27,0)</f>
        <v>0</v>
      </c>
      <c r="Q186" s="50">
        <f>VLOOKUP(S171,Sco!$B$8:$AE$78,28,0)</f>
        <v>0</v>
      </c>
      <c r="R186" s="79">
        <f>VLOOKUP(S171,Sco!$B$8:$AE$78,29,0)</f>
        <v>0</v>
      </c>
      <c r="S186" s="50">
        <f>VLOOKUP(S171,Sco!$B$8:$AE$78,30,0)</f>
        <v>0</v>
      </c>
      <c r="V186" s="68"/>
      <c r="W186" s="68"/>
      <c r="X186" s="68"/>
      <c r="Y186" s="68"/>
    </row>
    <row r="187" spans="2:25" ht="27.9" customHeight="1">
      <c r="B187" s="359">
        <v>7</v>
      </c>
      <c r="C187" s="361" t="s">
        <v>8</v>
      </c>
      <c r="D187" s="39" t="s">
        <v>63</v>
      </c>
      <c r="E187" s="80"/>
      <c r="F187" s="78">
        <f>Kala!R$7</f>
        <v>20</v>
      </c>
      <c r="G187" s="78">
        <f>Kala!S$7</f>
        <v>40</v>
      </c>
      <c r="H187" s="78">
        <f>Kala!T$7</f>
        <v>20</v>
      </c>
      <c r="I187" s="78">
        <f>Kala!U$7</f>
        <v>20</v>
      </c>
      <c r="J187" s="78">
        <f>Kala!V$7</f>
        <v>0</v>
      </c>
      <c r="K187" s="78">
        <f>Kala!W$7</f>
        <v>20</v>
      </c>
      <c r="L187" s="78">
        <f>Kala!X$7</f>
        <v>0</v>
      </c>
      <c r="M187" s="78">
        <f>Kala!Y$7</f>
        <v>100</v>
      </c>
      <c r="N187" s="363"/>
      <c r="O187" s="364"/>
      <c r="P187" s="364"/>
      <c r="Q187" s="365"/>
      <c r="R187" s="82">
        <f t="shared" ref="R187:R192" si="6">M187</f>
        <v>100</v>
      </c>
      <c r="S187" s="83"/>
    </row>
    <row r="188" spans="2:25" ht="27.9" customHeight="1" thickBot="1">
      <c r="B188" s="360"/>
      <c r="C188" s="362"/>
      <c r="D188" s="40" t="s">
        <v>64</v>
      </c>
      <c r="E188" s="81"/>
      <c r="F188" s="50">
        <f>VLOOKUP(S171,Kala!$B$8:$AE$78,17,0)</f>
        <v>0</v>
      </c>
      <c r="G188" s="50">
        <f>VLOOKUP(S171,Kala!$B$8:$AE$78,18,0)</f>
        <v>0</v>
      </c>
      <c r="H188" s="50">
        <f>VLOOKUP(S171,Kala!$B$8:$AE$78,19,0)</f>
        <v>0</v>
      </c>
      <c r="I188" s="50">
        <f>VLOOKUP(S171,Kala!$B$8:$AE$78,20,0)</f>
        <v>0</v>
      </c>
      <c r="J188" s="50">
        <f>VLOOKUP(S171,Kala!$B$8:$AE$78,21,0)</f>
        <v>0</v>
      </c>
      <c r="K188" s="50">
        <f>VLOOKUP(S171,Kala!$B$8:$AE$78,22,0)</f>
        <v>0</v>
      </c>
      <c r="L188" s="50">
        <f>VLOOKUP(S171,Kala!$B$8:$AE$78,23,0)</f>
        <v>0</v>
      </c>
      <c r="M188" s="50">
        <f>VLOOKUP(S171,Kala!$B$8:$AE$78,24,0)</f>
        <v>0</v>
      </c>
      <c r="N188" s="366"/>
      <c r="O188" s="367"/>
      <c r="P188" s="367"/>
      <c r="Q188" s="368"/>
      <c r="R188" s="84">
        <f t="shared" si="6"/>
        <v>0</v>
      </c>
      <c r="S188" s="85" t="str">
        <f>IF(R188&gt;=91,"अ१",IF(R188&gt;=81,"अ२",IF(R188&gt;=71,"ब१",IF(R188&gt;=61,"ब२",IF(R188&gt;=51,"क१",IF(R188&gt;=41,"क२",IF(R188&gt;=33,"ड",IF(R188&gt;=21,"ई१",IF(R188&gt;=1,"ई२","")))))))))</f>
        <v/>
      </c>
    </row>
    <row r="189" spans="2:25" ht="27.9" customHeight="1">
      <c r="B189" s="359">
        <v>8</v>
      </c>
      <c r="C189" s="361" t="s">
        <v>9</v>
      </c>
      <c r="D189" s="39" t="s">
        <v>63</v>
      </c>
      <c r="E189" s="80"/>
      <c r="F189" s="78">
        <f>Karya!R$7</f>
        <v>20</v>
      </c>
      <c r="G189" s="78">
        <f>Karya!S$7</f>
        <v>40</v>
      </c>
      <c r="H189" s="78">
        <f>Karya!T$7</f>
        <v>20</v>
      </c>
      <c r="I189" s="78">
        <f>Karya!U$7</f>
        <v>20</v>
      </c>
      <c r="J189" s="78">
        <f>Karya!V$7</f>
        <v>0</v>
      </c>
      <c r="K189" s="78">
        <f>Karya!W$7</f>
        <v>20</v>
      </c>
      <c r="L189" s="78">
        <f>Karya!X$7</f>
        <v>0</v>
      </c>
      <c r="M189" s="78">
        <f>Karya!Y$7</f>
        <v>100</v>
      </c>
      <c r="N189" s="363"/>
      <c r="O189" s="364"/>
      <c r="P189" s="364"/>
      <c r="Q189" s="365"/>
      <c r="R189" s="82">
        <f t="shared" si="6"/>
        <v>100</v>
      </c>
      <c r="S189" s="83"/>
    </row>
    <row r="190" spans="2:25" ht="27.9" customHeight="1" thickBot="1">
      <c r="B190" s="360"/>
      <c r="C190" s="362"/>
      <c r="D190" s="40" t="s">
        <v>64</v>
      </c>
      <c r="E190" s="81"/>
      <c r="F190" s="50">
        <f>VLOOKUP(S171,Karya!$B$8:$AE$78,17,0)</f>
        <v>0</v>
      </c>
      <c r="G190" s="50">
        <f>VLOOKUP(S171,Karya!$B$8:$AE$78,18,0)</f>
        <v>0</v>
      </c>
      <c r="H190" s="50">
        <f>VLOOKUP(S171,Karya!$B$8:$AE$78,19,0)</f>
        <v>0</v>
      </c>
      <c r="I190" s="50">
        <f>VLOOKUP(S171,Karya!$B$8:$AE$78,20,0)</f>
        <v>0</v>
      </c>
      <c r="J190" s="50">
        <f>VLOOKUP(S171,Karya!$B$8:$AE$78,21,0)</f>
        <v>0</v>
      </c>
      <c r="K190" s="50">
        <f>VLOOKUP(S171,Karya!$B$8:$AE$78,22,0)</f>
        <v>0</v>
      </c>
      <c r="L190" s="50">
        <f>VLOOKUP(S171,Karya!$B$8:$AE$78,23,0)</f>
        <v>0</v>
      </c>
      <c r="M190" s="50">
        <f>VLOOKUP(S171,Karya!$B$8:$AE$78,24,0)</f>
        <v>0</v>
      </c>
      <c r="N190" s="366"/>
      <c r="O190" s="367"/>
      <c r="P190" s="367"/>
      <c r="Q190" s="368"/>
      <c r="R190" s="84">
        <f t="shared" si="6"/>
        <v>0</v>
      </c>
      <c r="S190" s="85" t="str">
        <f>IF(R190&gt;=91,"अ१",IF(R190&gt;=81,"अ२",IF(R190&gt;=71,"ब१",IF(R190&gt;=61,"ब२",IF(R190&gt;=51,"क१",IF(R190&gt;=41,"क२",IF(R190&gt;=33,"ड",IF(R190&gt;=21,"ई१",IF(R190&gt;=1,"ई२","")))))))))</f>
        <v/>
      </c>
    </row>
    <row r="191" spans="2:25" ht="27.9" customHeight="1">
      <c r="B191" s="359">
        <v>9</v>
      </c>
      <c r="C191" s="361" t="s">
        <v>10</v>
      </c>
      <c r="D191" s="39" t="s">
        <v>63</v>
      </c>
      <c r="E191" s="80"/>
      <c r="F191" s="78">
        <f>Shashi!R$7</f>
        <v>20</v>
      </c>
      <c r="G191" s="78">
        <f>Shashi!S$7</f>
        <v>40</v>
      </c>
      <c r="H191" s="78">
        <f>Shashi!T$7</f>
        <v>20</v>
      </c>
      <c r="I191" s="78">
        <f>Shashi!U$7</f>
        <v>20</v>
      </c>
      <c r="J191" s="78">
        <f>Shashi!V$7</f>
        <v>0</v>
      </c>
      <c r="K191" s="78">
        <f>Shashi!W$7</f>
        <v>20</v>
      </c>
      <c r="L191" s="78">
        <f>Shashi!X$7</f>
        <v>0</v>
      </c>
      <c r="M191" s="78">
        <f>Shashi!Y$7</f>
        <v>100</v>
      </c>
      <c r="N191" s="363"/>
      <c r="O191" s="364"/>
      <c r="P191" s="364"/>
      <c r="Q191" s="365"/>
      <c r="R191" s="82">
        <f t="shared" si="6"/>
        <v>100</v>
      </c>
      <c r="S191" s="83"/>
    </row>
    <row r="192" spans="2:25" ht="27.9" customHeight="1" thickBot="1">
      <c r="B192" s="360"/>
      <c r="C192" s="362"/>
      <c r="D192" s="40" t="s">
        <v>64</v>
      </c>
      <c r="E192" s="81"/>
      <c r="F192" s="50">
        <f>VLOOKUP(S171,Shashi!$B$8:$AE$78,17,0)</f>
        <v>0</v>
      </c>
      <c r="G192" s="50">
        <f>VLOOKUP(S171,Shashi!$B$8:$AE$78,18,0)</f>
        <v>0</v>
      </c>
      <c r="H192" s="50">
        <f>VLOOKUP(S171,Shashi!$B$8:$AE$78,19,0)</f>
        <v>0</v>
      </c>
      <c r="I192" s="50">
        <f>VLOOKUP(S171,Shashi!$B$8:$AE$78,20,0)</f>
        <v>0</v>
      </c>
      <c r="J192" s="50">
        <f>VLOOKUP(S171,Shashi!$B$8:$AE$78,21,0)</f>
        <v>0</v>
      </c>
      <c r="K192" s="50">
        <f>VLOOKUP(S171,Shashi!$B$8:$AE$78,22,0)</f>
        <v>0</v>
      </c>
      <c r="L192" s="50">
        <f>VLOOKUP(S171,Shashi!$B$8:$AE$78,23,0)</f>
        <v>0</v>
      </c>
      <c r="M192" s="50">
        <f>VLOOKUP(S171,Shashi!$B$8:$AE$78,24,0)</f>
        <v>0</v>
      </c>
      <c r="N192" s="366"/>
      <c r="O192" s="367"/>
      <c r="P192" s="367"/>
      <c r="Q192" s="368"/>
      <c r="R192" s="84">
        <f t="shared" si="6"/>
        <v>0</v>
      </c>
      <c r="S192" s="85" t="str">
        <f>IF(R192&gt;=91,"अ१",IF(R192&gt;=81,"अ२",IF(R192&gt;=71,"ब१",IF(R192&gt;=61,"ब२",IF(R192&gt;=51,"क१",IF(R192&gt;=41,"क२",IF(R192&gt;=33,"ड",IF(R192&gt;=21,"ई१",IF(R192&gt;=1,"ई२","")))))))))</f>
        <v/>
      </c>
    </row>
    <row r="193" spans="2:25" ht="27.9" customHeight="1" thickBot="1">
      <c r="B193" s="369"/>
      <c r="C193" s="370"/>
      <c r="D193" s="370"/>
      <c r="E193" s="370"/>
      <c r="F193" s="370"/>
      <c r="G193" s="370"/>
      <c r="H193" s="370"/>
      <c r="I193" s="370"/>
      <c r="J193" s="370"/>
      <c r="K193" s="370"/>
      <c r="L193" s="370"/>
      <c r="M193" s="370"/>
      <c r="N193" s="370"/>
      <c r="O193" s="370"/>
      <c r="P193" s="370"/>
      <c r="Q193" s="370"/>
      <c r="R193" s="370"/>
      <c r="S193" s="371"/>
      <c r="V193" s="68"/>
      <c r="W193" s="68"/>
      <c r="X193" s="68"/>
      <c r="Y193" s="68"/>
    </row>
    <row r="194" spans="2:25" ht="27.9" customHeight="1">
      <c r="B194" s="41"/>
      <c r="C194" s="42"/>
      <c r="D194" s="43"/>
      <c r="N194" s="45"/>
      <c r="O194" s="45"/>
      <c r="P194" s="45"/>
      <c r="Q194" s="45"/>
      <c r="S194" s="46"/>
      <c r="V194" s="68"/>
      <c r="W194" s="68"/>
      <c r="X194" s="68"/>
      <c r="Y194" s="68"/>
    </row>
    <row r="195" spans="2:25" ht="27.9" customHeight="1">
      <c r="B195" s="372" t="s">
        <v>66</v>
      </c>
      <c r="C195" s="373"/>
      <c r="D195" s="373"/>
      <c r="E195" s="373"/>
      <c r="F195" s="373"/>
      <c r="G195" s="374" t="s">
        <v>67</v>
      </c>
      <c r="H195" s="374"/>
      <c r="I195" s="374"/>
      <c r="J195" s="374"/>
      <c r="K195" s="374"/>
      <c r="L195" s="374"/>
      <c r="M195" s="374"/>
      <c r="N195" s="375" t="s">
        <v>68</v>
      </c>
      <c r="O195" s="375"/>
      <c r="P195" s="375"/>
      <c r="Q195" s="375"/>
      <c r="R195" s="375"/>
      <c r="S195" s="376"/>
      <c r="V195" s="68"/>
      <c r="W195" s="68"/>
      <c r="X195" s="68"/>
      <c r="Y195" s="68"/>
    </row>
    <row r="196" spans="2:25" ht="27.9" customHeight="1" thickBot="1">
      <c r="B196" s="377" t="str">
        <f>students!$G$4</f>
        <v xml:space="preserve">श्री. सागर दत्तात्रय शिंदे </v>
      </c>
      <c r="C196" s="378"/>
      <c r="D196" s="378"/>
      <c r="E196" s="378"/>
      <c r="F196" s="378"/>
      <c r="G196" s="379"/>
      <c r="H196" s="379"/>
      <c r="I196" s="379"/>
      <c r="J196" s="379"/>
      <c r="K196" s="379"/>
      <c r="L196" s="379"/>
      <c r="M196" s="379"/>
      <c r="N196" s="380"/>
      <c r="O196" s="380"/>
      <c r="P196" s="380"/>
      <c r="Q196" s="380"/>
      <c r="R196" s="380"/>
      <c r="S196" s="381"/>
      <c r="V196" s="68"/>
      <c r="W196" s="68"/>
      <c r="X196" s="68"/>
      <c r="Y196" s="68"/>
    </row>
    <row r="197" spans="2:25" ht="26.25" customHeight="1">
      <c r="B197" s="402" t="s">
        <v>718</v>
      </c>
      <c r="C197" s="402"/>
      <c r="D197" s="402"/>
      <c r="E197" s="402"/>
      <c r="F197" s="402"/>
      <c r="G197" s="402"/>
      <c r="H197" s="402"/>
      <c r="I197" s="402"/>
      <c r="J197" s="402"/>
      <c r="K197" s="402"/>
      <c r="L197" s="402"/>
      <c r="M197" s="402"/>
      <c r="N197" s="402"/>
      <c r="O197" s="402"/>
      <c r="P197" s="402"/>
      <c r="Q197" s="402"/>
      <c r="R197" s="402"/>
      <c r="S197" s="402"/>
      <c r="V197" s="68"/>
      <c r="W197" s="68"/>
      <c r="X197" s="68"/>
      <c r="Y197" s="68"/>
    </row>
    <row r="198" spans="2:25" ht="24.75" customHeight="1" thickBot="1">
      <c r="B198" s="403" t="s">
        <v>52</v>
      </c>
      <c r="C198" s="403"/>
      <c r="D198" s="403"/>
      <c r="E198" s="404">
        <f>VLOOKUP(S199,students!$B$8:$D$57,3,0)</f>
        <v>0</v>
      </c>
      <c r="F198" s="405"/>
      <c r="G198" s="405"/>
      <c r="H198" s="405"/>
      <c r="I198" s="405"/>
      <c r="J198" s="405"/>
      <c r="K198" s="405"/>
      <c r="L198" s="405"/>
      <c r="M198" s="405"/>
      <c r="N198" s="405"/>
      <c r="O198" s="405"/>
      <c r="P198" s="406" t="s">
        <v>28</v>
      </c>
      <c r="Q198" s="406"/>
      <c r="R198" s="406" t="str">
        <f>students!$M$2</f>
        <v>पहिली</v>
      </c>
      <c r="S198" s="406"/>
      <c r="V198" s="68"/>
      <c r="W198" s="68"/>
      <c r="X198" s="68"/>
      <c r="Y198" s="68"/>
    </row>
    <row r="199" spans="2:25" ht="19.5" customHeight="1" thickBot="1">
      <c r="B199" s="407"/>
      <c r="C199" s="407"/>
      <c r="D199" s="408"/>
      <c r="E199" s="408"/>
      <c r="F199" s="47"/>
      <c r="G199" s="47"/>
      <c r="H199" s="409" t="s">
        <v>33</v>
      </c>
      <c r="I199" s="409"/>
      <c r="J199" s="409"/>
      <c r="K199" s="409"/>
      <c r="L199" s="409"/>
      <c r="M199" s="405">
        <f>[3]students!Y198</f>
        <v>0</v>
      </c>
      <c r="N199" s="405"/>
      <c r="O199" s="405"/>
      <c r="P199" s="406" t="s">
        <v>53</v>
      </c>
      <c r="Q199" s="406"/>
      <c r="R199" s="406"/>
      <c r="S199" s="77">
        <v>8</v>
      </c>
      <c r="V199" s="68"/>
      <c r="W199" s="68"/>
      <c r="X199" s="68"/>
      <c r="Y199" s="68"/>
    </row>
    <row r="200" spans="2:25" ht="21" customHeight="1">
      <c r="B200" s="382" t="s">
        <v>37</v>
      </c>
      <c r="C200" s="361" t="s">
        <v>54</v>
      </c>
      <c r="D200" s="361"/>
      <c r="E200" s="385" t="s">
        <v>55</v>
      </c>
      <c r="F200" s="386"/>
      <c r="G200" s="386"/>
      <c r="H200" s="386"/>
      <c r="I200" s="386"/>
      <c r="J200" s="386"/>
      <c r="K200" s="386"/>
      <c r="L200" s="386"/>
      <c r="M200" s="387"/>
      <c r="N200" s="388" t="s">
        <v>56</v>
      </c>
      <c r="O200" s="389"/>
      <c r="P200" s="389"/>
      <c r="Q200" s="390"/>
      <c r="R200" s="394" t="s">
        <v>69</v>
      </c>
      <c r="S200" s="397" t="s">
        <v>57</v>
      </c>
      <c r="V200" s="68"/>
      <c r="W200" s="68"/>
      <c r="X200" s="68"/>
      <c r="Y200" s="68"/>
    </row>
    <row r="201" spans="2:25" s="1" customFormat="1" ht="73.5" customHeight="1">
      <c r="B201" s="383"/>
      <c r="C201" s="384"/>
      <c r="D201" s="384"/>
      <c r="E201" s="48" t="s">
        <v>58</v>
      </c>
      <c r="F201" s="48" t="s">
        <v>15</v>
      </c>
      <c r="G201" s="48" t="s">
        <v>59</v>
      </c>
      <c r="H201" s="48" t="s">
        <v>17</v>
      </c>
      <c r="I201" s="48" t="s">
        <v>18</v>
      </c>
      <c r="J201" s="48" t="s">
        <v>19</v>
      </c>
      <c r="K201" s="48" t="s">
        <v>20</v>
      </c>
      <c r="L201" s="48" t="s">
        <v>21</v>
      </c>
      <c r="M201" s="49"/>
      <c r="N201" s="391"/>
      <c r="O201" s="392"/>
      <c r="P201" s="392"/>
      <c r="Q201" s="393"/>
      <c r="R201" s="395"/>
      <c r="S201" s="398"/>
      <c r="V201" s="68"/>
      <c r="W201" s="68"/>
      <c r="X201" s="68"/>
      <c r="Y201" s="68"/>
    </row>
    <row r="202" spans="2:25" ht="27.9" customHeight="1" thickBot="1">
      <c r="B202" s="5"/>
      <c r="C202" s="400" t="s">
        <v>60</v>
      </c>
      <c r="D202" s="401"/>
      <c r="E202" s="51">
        <v>1</v>
      </c>
      <c r="F202" s="51">
        <v>2</v>
      </c>
      <c r="G202" s="51">
        <v>3</v>
      </c>
      <c r="H202" s="51">
        <v>4</v>
      </c>
      <c r="I202" s="51">
        <v>5</v>
      </c>
      <c r="J202" s="51">
        <v>6</v>
      </c>
      <c r="K202" s="51">
        <v>7</v>
      </c>
      <c r="L202" s="51">
        <v>8</v>
      </c>
      <c r="M202" s="50" t="s">
        <v>22</v>
      </c>
      <c r="N202" s="50" t="s">
        <v>23</v>
      </c>
      <c r="O202" s="50" t="s">
        <v>61</v>
      </c>
      <c r="P202" s="50" t="s">
        <v>25</v>
      </c>
      <c r="Q202" s="50" t="s">
        <v>62</v>
      </c>
      <c r="R202" s="396"/>
      <c r="S202" s="399"/>
      <c r="V202" s="68"/>
      <c r="W202" s="68"/>
      <c r="X202" s="68"/>
      <c r="Y202" s="68"/>
    </row>
    <row r="203" spans="2:25" ht="27.9" customHeight="1">
      <c r="B203" s="359">
        <v>1</v>
      </c>
      <c r="C203" s="361" t="s">
        <v>2</v>
      </c>
      <c r="D203" s="39" t="s">
        <v>63</v>
      </c>
      <c r="E203" s="80"/>
      <c r="F203" s="78">
        <f>Marathi!R$7</f>
        <v>15</v>
      </c>
      <c r="G203" s="78">
        <f>Marathi!S$7</f>
        <v>15</v>
      </c>
      <c r="H203" s="78">
        <f>Marathi!T$7</f>
        <v>15</v>
      </c>
      <c r="I203" s="78">
        <f>Marathi!U$7</f>
        <v>15</v>
      </c>
      <c r="J203" s="78">
        <f>Marathi!V$7</f>
        <v>15</v>
      </c>
      <c r="K203" s="78">
        <f>Marathi!W$7</f>
        <v>10</v>
      </c>
      <c r="L203" s="78">
        <f>Marathi!X$7</f>
        <v>0</v>
      </c>
      <c r="M203" s="78">
        <f>Marathi!Y$7</f>
        <v>70</v>
      </c>
      <c r="N203" s="78">
        <f>Marathi!Z$7</f>
        <v>5</v>
      </c>
      <c r="O203" s="78">
        <f>Marathi!AA$7</f>
        <v>5</v>
      </c>
      <c r="P203" s="78">
        <f>Marathi!AB$7</f>
        <v>20</v>
      </c>
      <c r="Q203" s="78">
        <f>Marathi!AC$7</f>
        <v>30</v>
      </c>
      <c r="R203" s="78">
        <f>Marathi!AD$7</f>
        <v>100</v>
      </c>
      <c r="S203" s="78">
        <f>Marathi!AE$7</f>
        <v>0</v>
      </c>
      <c r="V203" s="68"/>
      <c r="W203" s="68"/>
      <c r="X203" s="68"/>
      <c r="Y203" s="68"/>
    </row>
    <row r="204" spans="2:25" ht="27.9" customHeight="1" thickBot="1">
      <c r="B204" s="360"/>
      <c r="C204" s="362"/>
      <c r="D204" s="40" t="s">
        <v>64</v>
      </c>
      <c r="E204" s="81"/>
      <c r="F204" s="50">
        <f>VLOOKUP(S199,Marathi!$B$8:$AE$78,17,0)</f>
        <v>0</v>
      </c>
      <c r="G204" s="50">
        <f>VLOOKUP(S199,Marathi!$B$8:$AE$78,18,0)</f>
        <v>0</v>
      </c>
      <c r="H204" s="50">
        <f>VLOOKUP(S199,Marathi!$B$8:$AE$78,19,0)</f>
        <v>0</v>
      </c>
      <c r="I204" s="50">
        <f>VLOOKUP(S199,Marathi!$B$8:$AE$78,20,0)</f>
        <v>0</v>
      </c>
      <c r="J204" s="50">
        <f>VLOOKUP(S199,Marathi!$B$8:$AE$78,21,0)</f>
        <v>0</v>
      </c>
      <c r="K204" s="50">
        <f>VLOOKUP(S199,Marathi!$B$8:$AE$78,22,0)</f>
        <v>0</v>
      </c>
      <c r="L204" s="50">
        <f>VLOOKUP(S199,Marathi!$B$8:$AE$78,23,0)</f>
        <v>0</v>
      </c>
      <c r="M204" s="50">
        <f>VLOOKUP(S199,Marathi!$B$8:$AE$78,24,0)</f>
        <v>0</v>
      </c>
      <c r="N204" s="50">
        <f>VLOOKUP(S199,Marathi!$B$8:$AE$78,25,0)</f>
        <v>0</v>
      </c>
      <c r="O204" s="50">
        <f>VLOOKUP(S199,Marathi!$B$8:$AE$78,26,0)</f>
        <v>0</v>
      </c>
      <c r="P204" s="50">
        <f>VLOOKUP(S199,Marathi!$B$8:$AE$78,27,0)</f>
        <v>0</v>
      </c>
      <c r="Q204" s="50">
        <f>VLOOKUP(S199,Marathi!$B$8:$AE$78,28,0)</f>
        <v>0</v>
      </c>
      <c r="R204" s="79">
        <f>VLOOKUP(S199,Marathi!$B$8:$AE$78,29,0)</f>
        <v>0</v>
      </c>
      <c r="S204" s="79">
        <f>VLOOKUP(S199,Marathi!$B$8:$AE$78,30,0)</f>
        <v>0</v>
      </c>
      <c r="V204" s="68"/>
      <c r="W204" s="68"/>
      <c r="X204" s="68"/>
      <c r="Y204" s="68"/>
    </row>
    <row r="205" spans="2:25" ht="27.9" customHeight="1">
      <c r="B205" s="359">
        <v>2</v>
      </c>
      <c r="C205" s="361" t="s">
        <v>3</v>
      </c>
      <c r="D205" s="39" t="s">
        <v>63</v>
      </c>
      <c r="E205" s="80"/>
      <c r="F205" s="78">
        <f>Hindi!R$7</f>
        <v>15</v>
      </c>
      <c r="G205" s="78">
        <f>Hindi!S$7</f>
        <v>15</v>
      </c>
      <c r="H205" s="78">
        <f>Hindi!T$7</f>
        <v>15</v>
      </c>
      <c r="I205" s="78">
        <f>Hindi!U$7</f>
        <v>15</v>
      </c>
      <c r="J205" s="78">
        <f>Hindi!V$7</f>
        <v>15</v>
      </c>
      <c r="K205" s="78">
        <f>Hindi!W$7</f>
        <v>10</v>
      </c>
      <c r="L205" s="78">
        <f>Hindi!X$7</f>
        <v>0</v>
      </c>
      <c r="M205" s="78">
        <f>Hindi!Y$7</f>
        <v>70</v>
      </c>
      <c r="N205" s="78">
        <f>Hindi!Z$7</f>
        <v>5</v>
      </c>
      <c r="O205" s="78">
        <f>Hindi!AA$7</f>
        <v>5</v>
      </c>
      <c r="P205" s="78">
        <f>Hindi!AB$7</f>
        <v>20</v>
      </c>
      <c r="Q205" s="78">
        <f>Hindi!AC$7</f>
        <v>30</v>
      </c>
      <c r="R205" s="78">
        <f>Hindi!AD$7</f>
        <v>100</v>
      </c>
      <c r="S205" s="78">
        <f>Hindi!AE$7</f>
        <v>0</v>
      </c>
      <c r="V205" s="68"/>
      <c r="W205" s="68"/>
      <c r="X205" s="68"/>
      <c r="Y205" s="68"/>
    </row>
    <row r="206" spans="2:25" ht="27.9" customHeight="1" thickBot="1">
      <c r="B206" s="360"/>
      <c r="C206" s="362"/>
      <c r="D206" s="40" t="s">
        <v>64</v>
      </c>
      <c r="E206" s="81"/>
      <c r="F206" s="50">
        <f>VLOOKUP(S199,Hindi!$B$8:$AE$78,17,0)</f>
        <v>0</v>
      </c>
      <c r="G206" s="50">
        <f>VLOOKUP(S199,Hindi!$B$8:$AE$78,18,0)</f>
        <v>0</v>
      </c>
      <c r="H206" s="50">
        <f>VLOOKUP(S199,Hindi!$B$8:$AE$78,19,0)</f>
        <v>0</v>
      </c>
      <c r="I206" s="50">
        <f>VLOOKUP(S199,Hindi!$B$8:$AE$78,20,0)</f>
        <v>0</v>
      </c>
      <c r="J206" s="50">
        <f>VLOOKUP(S199,Hindi!$B$8:$AE$78,21,0)</f>
        <v>0</v>
      </c>
      <c r="K206" s="50">
        <f>VLOOKUP(S199,Hindi!$B$8:$AE$78,22,0)</f>
        <v>0</v>
      </c>
      <c r="L206" s="50">
        <f>VLOOKUP(S199,Hindi!$B$8:$AE$78,23,0)</f>
        <v>0</v>
      </c>
      <c r="M206" s="50">
        <f>VLOOKUP(S199,Hindi!$B$8:$AE$78,24,0)</f>
        <v>0</v>
      </c>
      <c r="N206" s="50">
        <f>VLOOKUP(S199,Hindi!$B$8:$AE$78,25,0)</f>
        <v>0</v>
      </c>
      <c r="O206" s="50">
        <f>VLOOKUP(S199,Hindi!$B$8:$AE$78,26,0)</f>
        <v>0</v>
      </c>
      <c r="P206" s="50">
        <f>VLOOKUP(S199,Hindi!$B$8:$AE$78,27,0)</f>
        <v>0</v>
      </c>
      <c r="Q206" s="50">
        <f>VLOOKUP(S199,Hindi!$B$8:$AE$78,28,0)</f>
        <v>0</v>
      </c>
      <c r="R206" s="79">
        <f>VLOOKUP(S199,Hindi!$B$8:$AE$78,29,0)</f>
        <v>0</v>
      </c>
      <c r="S206" s="50">
        <f>VLOOKUP(S199,Hindi!$B$8:$AE$78,30,0)</f>
        <v>0</v>
      </c>
      <c r="V206" s="68"/>
      <c r="W206" s="68"/>
      <c r="X206" s="68"/>
      <c r="Y206" s="68"/>
    </row>
    <row r="207" spans="2:25" ht="27.9" customHeight="1">
      <c r="B207" s="359">
        <v>3</v>
      </c>
      <c r="C207" s="361" t="s">
        <v>4</v>
      </c>
      <c r="D207" s="39" t="s">
        <v>63</v>
      </c>
      <c r="E207" s="80"/>
      <c r="F207" s="78">
        <f>English!R$7</f>
        <v>15</v>
      </c>
      <c r="G207" s="78">
        <f>English!S$7</f>
        <v>15</v>
      </c>
      <c r="H207" s="78">
        <f>English!T$7</f>
        <v>15</v>
      </c>
      <c r="I207" s="78">
        <f>English!U$7</f>
        <v>15</v>
      </c>
      <c r="J207" s="78">
        <f>English!V$7</f>
        <v>15</v>
      </c>
      <c r="K207" s="78">
        <f>English!W$7</f>
        <v>10</v>
      </c>
      <c r="L207" s="78">
        <f>English!X$7</f>
        <v>0</v>
      </c>
      <c r="M207" s="78">
        <f>English!Y$7</f>
        <v>70</v>
      </c>
      <c r="N207" s="78">
        <f>English!Z$7</f>
        <v>5</v>
      </c>
      <c r="O207" s="78">
        <f>English!AA$7</f>
        <v>5</v>
      </c>
      <c r="P207" s="78">
        <f>English!AB$7</f>
        <v>20</v>
      </c>
      <c r="Q207" s="78">
        <f>English!AC$7</f>
        <v>30</v>
      </c>
      <c r="R207" s="78">
        <f>English!AD$7</f>
        <v>100</v>
      </c>
      <c r="S207" s="78">
        <f>English!AE$7</f>
        <v>0</v>
      </c>
      <c r="V207" s="68"/>
      <c r="W207" s="68"/>
      <c r="X207" s="68"/>
      <c r="Y207" s="68"/>
    </row>
    <row r="208" spans="2:25" ht="27.9" customHeight="1" thickBot="1">
      <c r="B208" s="360"/>
      <c r="C208" s="362"/>
      <c r="D208" s="40" t="s">
        <v>64</v>
      </c>
      <c r="E208" s="81"/>
      <c r="F208" s="50">
        <f>VLOOKUP(S199,English!$B$8:$AE$78,17,0)</f>
        <v>0</v>
      </c>
      <c r="G208" s="50">
        <f>VLOOKUP(S199,English!$B$8:$AE$78,18,0)</f>
        <v>0</v>
      </c>
      <c r="H208" s="50">
        <f>VLOOKUP(S199,English!$B$8:$AE$78,19,0)</f>
        <v>0</v>
      </c>
      <c r="I208" s="50">
        <f>VLOOKUP(S199,English!$B$8:$AE$78,20,0)</f>
        <v>0</v>
      </c>
      <c r="J208" s="50">
        <f>VLOOKUP(S199,English!$B$8:$AE$78,21,0)</f>
        <v>0</v>
      </c>
      <c r="K208" s="50">
        <f>VLOOKUP(S199,English!$B$8:$AE$78,22,0)</f>
        <v>0</v>
      </c>
      <c r="L208" s="50">
        <f>VLOOKUP(S199,English!$B$8:$AE$78,23,0)</f>
        <v>0</v>
      </c>
      <c r="M208" s="50">
        <f>VLOOKUP(S199,English!$B$8:$AE$78,24,0)</f>
        <v>0</v>
      </c>
      <c r="N208" s="50">
        <f>VLOOKUP(S199,English!$B$8:$AE$78,25,0)</f>
        <v>0</v>
      </c>
      <c r="O208" s="50">
        <f>VLOOKUP(S199,English!$B$8:$AE$78,26,0)</f>
        <v>0</v>
      </c>
      <c r="P208" s="50">
        <f>VLOOKUP(S199,English!$B$8:$AE$78,27,0)</f>
        <v>0</v>
      </c>
      <c r="Q208" s="50">
        <f>VLOOKUP(S199,English!$B$8:$AE$78,28,0)</f>
        <v>0</v>
      </c>
      <c r="R208" s="79">
        <f>VLOOKUP(S199,English!$B$8:$AE$78,29,0)</f>
        <v>0</v>
      </c>
      <c r="S208" s="50">
        <f>VLOOKUP(S199,English!$B$8:$AE$78,30,0)</f>
        <v>0</v>
      </c>
      <c r="V208" s="68"/>
      <c r="W208" s="68"/>
      <c r="X208" s="68"/>
      <c r="Y208" s="68"/>
    </row>
    <row r="209" spans="2:25" ht="27.9" customHeight="1">
      <c r="B209" s="359">
        <v>4</v>
      </c>
      <c r="C209" s="361" t="s">
        <v>5</v>
      </c>
      <c r="D209" s="39" t="s">
        <v>63</v>
      </c>
      <c r="E209" s="80"/>
      <c r="F209" s="78">
        <f>Maths!R$7</f>
        <v>15</v>
      </c>
      <c r="G209" s="78">
        <f>Maths!S$7</f>
        <v>15</v>
      </c>
      <c r="H209" s="78">
        <f>Maths!T$7</f>
        <v>15</v>
      </c>
      <c r="I209" s="78">
        <f>Maths!U$7</f>
        <v>15</v>
      </c>
      <c r="J209" s="78">
        <f>Maths!V$7</f>
        <v>15</v>
      </c>
      <c r="K209" s="78">
        <f>Maths!W$7</f>
        <v>10</v>
      </c>
      <c r="L209" s="78">
        <f>Maths!X$7</f>
        <v>0</v>
      </c>
      <c r="M209" s="78">
        <f>Maths!Y$7</f>
        <v>70</v>
      </c>
      <c r="N209" s="78">
        <f>Maths!Z$7</f>
        <v>5</v>
      </c>
      <c r="O209" s="78">
        <f>Maths!AA$7</f>
        <v>5</v>
      </c>
      <c r="P209" s="78">
        <f>Maths!AB$7</f>
        <v>20</v>
      </c>
      <c r="Q209" s="78">
        <f>Maths!AC$7</f>
        <v>30</v>
      </c>
      <c r="R209" s="78">
        <f>Maths!AD$7</f>
        <v>100</v>
      </c>
      <c r="S209" s="78">
        <f>Maths!AE$7</f>
        <v>0</v>
      </c>
      <c r="V209" s="68"/>
      <c r="W209" s="68"/>
      <c r="X209" s="68"/>
      <c r="Y209" s="68"/>
    </row>
    <row r="210" spans="2:25" ht="27.9" customHeight="1" thickBot="1">
      <c r="B210" s="360"/>
      <c r="C210" s="362"/>
      <c r="D210" s="40" t="s">
        <v>64</v>
      </c>
      <c r="E210" s="81"/>
      <c r="F210" s="50">
        <f>VLOOKUP(S199,Maths!$B$8:$AE$78,17,0)</f>
        <v>0</v>
      </c>
      <c r="G210" s="50">
        <f>VLOOKUP(S199,Maths!$B$8:$AE$78,18,0)</f>
        <v>0</v>
      </c>
      <c r="H210" s="50">
        <f>VLOOKUP(S199,Maths!$B$8:$AE$78,19,0)</f>
        <v>0</v>
      </c>
      <c r="I210" s="50">
        <f>VLOOKUP(S199,Maths!$B$8:$AE$78,20,0)</f>
        <v>0</v>
      </c>
      <c r="J210" s="50">
        <f>VLOOKUP(S199,Maths!$B$8:$AE$78,21,0)</f>
        <v>0</v>
      </c>
      <c r="K210" s="50">
        <f>VLOOKUP(S199,Maths!$B$8:$AE$78,22,0)</f>
        <v>0</v>
      </c>
      <c r="L210" s="50">
        <f>VLOOKUP(S199,Maths!$B$8:$AE$78,23,0)</f>
        <v>0</v>
      </c>
      <c r="M210" s="50">
        <f>VLOOKUP(S199,Maths!$B$8:$AE$78,24,0)</f>
        <v>0</v>
      </c>
      <c r="N210" s="50">
        <f>VLOOKUP(S199,Maths!$B$8:$AE$78,25,0)</f>
        <v>0</v>
      </c>
      <c r="O210" s="50">
        <f>VLOOKUP(S199,Maths!$B$8:$AE$78,26,0)</f>
        <v>0</v>
      </c>
      <c r="P210" s="50">
        <f>VLOOKUP(S199,Maths!$B$8:$AE$78,27,0)</f>
        <v>0</v>
      </c>
      <c r="Q210" s="50">
        <f>VLOOKUP(S199,Maths!$B$8:$AE$78,28,0)</f>
        <v>0</v>
      </c>
      <c r="R210" s="79">
        <f>VLOOKUP(S199,Maths!$B$8:$AE$78,29,0)</f>
        <v>0</v>
      </c>
      <c r="S210" s="50">
        <f>VLOOKUP(S199,Maths!$B$8:$AE$78,30,0)</f>
        <v>0</v>
      </c>
      <c r="V210" s="68"/>
      <c r="W210" s="68"/>
      <c r="X210" s="68"/>
      <c r="Y210" s="68"/>
    </row>
    <row r="211" spans="2:25" ht="27.9" customHeight="1">
      <c r="B211" s="359">
        <v>5</v>
      </c>
      <c r="C211" s="361" t="s">
        <v>6</v>
      </c>
      <c r="D211" s="39" t="s">
        <v>63</v>
      </c>
      <c r="E211" s="80"/>
      <c r="F211" s="78">
        <f>Sci!R$7</f>
        <v>15</v>
      </c>
      <c r="G211" s="78">
        <f>Sci!S$7</f>
        <v>15</v>
      </c>
      <c r="H211" s="78">
        <f>Sci!T$7</f>
        <v>15</v>
      </c>
      <c r="I211" s="78">
        <f>Sci!U$7</f>
        <v>15</v>
      </c>
      <c r="J211" s="78">
        <f>Sci!V$7</f>
        <v>15</v>
      </c>
      <c r="K211" s="78">
        <f>Sci!W$7</f>
        <v>10</v>
      </c>
      <c r="L211" s="78">
        <f>Sci!X$7</f>
        <v>0</v>
      </c>
      <c r="M211" s="78">
        <f>Sci!Y$7</f>
        <v>70</v>
      </c>
      <c r="N211" s="78">
        <f>Sci!Z$7</f>
        <v>5</v>
      </c>
      <c r="O211" s="78">
        <f>Sci!AA$7</f>
        <v>5</v>
      </c>
      <c r="P211" s="78">
        <f>Sci!AB$7</f>
        <v>20</v>
      </c>
      <c r="Q211" s="78">
        <f>Sci!AC$7</f>
        <v>30</v>
      </c>
      <c r="R211" s="78">
        <f>Sci!AD$7</f>
        <v>100</v>
      </c>
      <c r="S211" s="78">
        <f>Sci!AE$7</f>
        <v>0</v>
      </c>
      <c r="V211" s="68"/>
      <c r="W211" s="68"/>
      <c r="X211" s="68"/>
      <c r="Y211" s="68"/>
    </row>
    <row r="212" spans="2:25" ht="27.9" customHeight="1" thickBot="1">
      <c r="B212" s="360"/>
      <c r="C212" s="362"/>
      <c r="D212" s="40" t="s">
        <v>64</v>
      </c>
      <c r="E212" s="81"/>
      <c r="F212" s="50">
        <f>VLOOKUP(S199,Sci!$B$8:$AE$78,17,0)</f>
        <v>0</v>
      </c>
      <c r="G212" s="50">
        <f>VLOOKUP(S199,Sci!$B$8:$AE$78,18,0)</f>
        <v>0</v>
      </c>
      <c r="H212" s="50">
        <f>VLOOKUP(S199,Sci!$B$8:$AE$78,19,0)</f>
        <v>0</v>
      </c>
      <c r="I212" s="50">
        <f>VLOOKUP(S199,Sci!$B$8:$AE$78,20,0)</f>
        <v>0</v>
      </c>
      <c r="J212" s="50">
        <f>VLOOKUP(S199,Sci!$B$8:$AE$78,21,0)</f>
        <v>0</v>
      </c>
      <c r="K212" s="50">
        <f>VLOOKUP(S199,Sci!$B$8:$AE$78,22,0)</f>
        <v>0</v>
      </c>
      <c r="L212" s="50">
        <f>VLOOKUP(S199,Sci!$B$8:$AE$78,23,0)</f>
        <v>0</v>
      </c>
      <c r="M212" s="50">
        <f>VLOOKUP(S199,Sci!$B$8:$AE$78,24,0)</f>
        <v>0</v>
      </c>
      <c r="N212" s="50">
        <f>VLOOKUP(S199,Sci!$B$8:$AE$78,24,0)</f>
        <v>0</v>
      </c>
      <c r="O212" s="50">
        <f>VLOOKUP(S199,Sci!$B$8:$AE$78,25,0)</f>
        <v>0</v>
      </c>
      <c r="P212" s="50">
        <f>VLOOKUP(S199,Sci!$B$8:$AE$78,26,0)</f>
        <v>0</v>
      </c>
      <c r="Q212" s="50">
        <f>VLOOKUP(S199,Sci!$B$8:$AE$78,27,0)</f>
        <v>0</v>
      </c>
      <c r="R212" s="79">
        <f>VLOOKUP(S199,Sci!$B$8:$AE$78,29,0)</f>
        <v>0</v>
      </c>
      <c r="S212" s="50">
        <f>VLOOKUP(S199,Sci!$B$8:$AE$78,30,0)</f>
        <v>0</v>
      </c>
      <c r="V212" s="68"/>
      <c r="W212" s="68"/>
      <c r="X212" s="68"/>
      <c r="Y212" s="68"/>
    </row>
    <row r="213" spans="2:25" ht="27.9" customHeight="1">
      <c r="B213" s="359">
        <v>6</v>
      </c>
      <c r="C213" s="361" t="s">
        <v>7</v>
      </c>
      <c r="D213" s="39" t="s">
        <v>63</v>
      </c>
      <c r="E213" s="80"/>
      <c r="F213" s="78">
        <f>Sco!R$7</f>
        <v>15</v>
      </c>
      <c r="G213" s="78">
        <f>Sco!S$7</f>
        <v>15</v>
      </c>
      <c r="H213" s="78">
        <f>Sco!T$7</f>
        <v>15</v>
      </c>
      <c r="I213" s="78">
        <f>Sco!U$7</f>
        <v>15</v>
      </c>
      <c r="J213" s="78">
        <f>Sco!V$7</f>
        <v>15</v>
      </c>
      <c r="K213" s="78">
        <f>Sco!W$7</f>
        <v>10</v>
      </c>
      <c r="L213" s="78">
        <f>Sco!X$7</f>
        <v>0</v>
      </c>
      <c r="M213" s="78">
        <f>Sco!Y$7</f>
        <v>70</v>
      </c>
      <c r="N213" s="78">
        <f>Sco!Z$7</f>
        <v>5</v>
      </c>
      <c r="O213" s="78">
        <f>Sco!AA$7</f>
        <v>5</v>
      </c>
      <c r="P213" s="78">
        <f>Sco!AB$7</f>
        <v>20</v>
      </c>
      <c r="Q213" s="78">
        <f>Sco!AC$7</f>
        <v>30</v>
      </c>
      <c r="R213" s="78">
        <f>Sco!AD$7</f>
        <v>100</v>
      </c>
      <c r="S213" s="78">
        <f>Sco!AE$7</f>
        <v>0</v>
      </c>
      <c r="V213" s="68"/>
      <c r="W213" s="68"/>
      <c r="X213" s="68"/>
      <c r="Y213" s="68"/>
    </row>
    <row r="214" spans="2:25" ht="27.9" customHeight="1" thickBot="1">
      <c r="B214" s="360"/>
      <c r="C214" s="362"/>
      <c r="D214" s="40" t="s">
        <v>64</v>
      </c>
      <c r="E214" s="81"/>
      <c r="F214" s="50">
        <f>VLOOKUP(S199,Sco!$B$8:$AE$78,17,0)</f>
        <v>0</v>
      </c>
      <c r="G214" s="50">
        <f>VLOOKUP(S199,Sco!$B$8:$AE$78,18,0)</f>
        <v>0</v>
      </c>
      <c r="H214" s="50">
        <f>VLOOKUP(S199,Sco!$B$8:$AE$78,19,0)</f>
        <v>0</v>
      </c>
      <c r="I214" s="50">
        <f>VLOOKUP(S199,Sco!$B$8:$AE$78,20,0)</f>
        <v>0</v>
      </c>
      <c r="J214" s="50">
        <f>VLOOKUP(S199,Sco!$B$8:$AE$78,21,0)</f>
        <v>0</v>
      </c>
      <c r="K214" s="50">
        <f>VLOOKUP(S199,Sco!$B$8:$AE$78,22,0)</f>
        <v>0</v>
      </c>
      <c r="L214" s="50">
        <f>VLOOKUP(S199,Sco!$B$8:$AE$78,23,0)</f>
        <v>0</v>
      </c>
      <c r="M214" s="50">
        <f>VLOOKUP(S199,Sco!$B$8:$AE$78,24,0)</f>
        <v>0</v>
      </c>
      <c r="N214" s="50">
        <f>VLOOKUP(S199,Sco!$B$8:$AE$78,25,0)</f>
        <v>0</v>
      </c>
      <c r="O214" s="50">
        <f>VLOOKUP(S199,Sco!$B$8:$AE$78,26,0)</f>
        <v>0</v>
      </c>
      <c r="P214" s="50">
        <f>VLOOKUP(S199,Sco!$B$8:$AE$78,27,0)</f>
        <v>0</v>
      </c>
      <c r="Q214" s="50">
        <f>VLOOKUP(S199,Sco!$B$8:$AE$78,28,0)</f>
        <v>0</v>
      </c>
      <c r="R214" s="79">
        <f>VLOOKUP(S199,Sco!$B$8:$AE$78,29,0)</f>
        <v>0</v>
      </c>
      <c r="S214" s="50">
        <f>VLOOKUP(S199,Sco!$B$8:$AE$78,30,0)</f>
        <v>0</v>
      </c>
      <c r="V214" s="68"/>
      <c r="W214" s="68"/>
      <c r="X214" s="68"/>
      <c r="Y214" s="68"/>
    </row>
    <row r="215" spans="2:25" ht="27.9" customHeight="1">
      <c r="B215" s="359">
        <v>7</v>
      </c>
      <c r="C215" s="361" t="s">
        <v>8</v>
      </c>
      <c r="D215" s="39" t="s">
        <v>63</v>
      </c>
      <c r="E215" s="80"/>
      <c r="F215" s="78">
        <f>Kala!R$7</f>
        <v>20</v>
      </c>
      <c r="G215" s="78">
        <f>Kala!S$7</f>
        <v>40</v>
      </c>
      <c r="H215" s="78">
        <f>Kala!T$7</f>
        <v>20</v>
      </c>
      <c r="I215" s="78">
        <f>Kala!U$7</f>
        <v>20</v>
      </c>
      <c r="J215" s="78">
        <f>Kala!V$7</f>
        <v>0</v>
      </c>
      <c r="K215" s="78">
        <f>Kala!W$7</f>
        <v>20</v>
      </c>
      <c r="L215" s="78">
        <f>Kala!X$7</f>
        <v>0</v>
      </c>
      <c r="M215" s="78">
        <f>Kala!Y$7</f>
        <v>100</v>
      </c>
      <c r="N215" s="363"/>
      <c r="O215" s="364"/>
      <c r="P215" s="364"/>
      <c r="Q215" s="365"/>
      <c r="R215" s="82">
        <f t="shared" ref="R215:R220" si="7">M215</f>
        <v>100</v>
      </c>
      <c r="S215" s="83"/>
      <c r="V215" s="68"/>
      <c r="W215" s="68"/>
      <c r="X215" s="68"/>
      <c r="Y215" s="68"/>
    </row>
    <row r="216" spans="2:25" ht="27.9" customHeight="1" thickBot="1">
      <c r="B216" s="360"/>
      <c r="C216" s="362"/>
      <c r="D216" s="40" t="s">
        <v>64</v>
      </c>
      <c r="E216" s="81"/>
      <c r="F216" s="50">
        <f>VLOOKUP(S199,Kala!$B$8:$AE$78,17,0)</f>
        <v>0</v>
      </c>
      <c r="G216" s="50">
        <f>VLOOKUP(S199,Kala!$B$8:$AE$78,18,0)</f>
        <v>0</v>
      </c>
      <c r="H216" s="50">
        <f>VLOOKUP(S199,Kala!$B$8:$AE$78,19,0)</f>
        <v>0</v>
      </c>
      <c r="I216" s="50">
        <f>VLOOKUP(S199,Kala!$B$8:$AE$78,20,0)</f>
        <v>0</v>
      </c>
      <c r="J216" s="50">
        <f>VLOOKUP(S199,Kala!$B$8:$AE$78,21,0)</f>
        <v>0</v>
      </c>
      <c r="K216" s="50">
        <f>VLOOKUP(S199,Kala!$B$8:$AE$78,22,0)</f>
        <v>0</v>
      </c>
      <c r="L216" s="50">
        <f>VLOOKUP(S199,Kala!$B$8:$AE$78,23,0)</f>
        <v>0</v>
      </c>
      <c r="M216" s="50">
        <f>VLOOKUP(S199,Kala!$B$8:$AE$78,24,0)</f>
        <v>0</v>
      </c>
      <c r="N216" s="366"/>
      <c r="O216" s="367"/>
      <c r="P216" s="367"/>
      <c r="Q216" s="368"/>
      <c r="R216" s="84">
        <f t="shared" si="7"/>
        <v>0</v>
      </c>
      <c r="S216" s="85" t="str">
        <f>IF(R216&gt;=91,"अ१",IF(R216&gt;=81,"अ२",IF(R216&gt;=71,"ब१",IF(R216&gt;=61,"ब२",IF(R216&gt;=51,"क१",IF(R216&gt;=41,"क२",IF(R216&gt;=33,"ड",IF(R216&gt;=21,"ई१",IF(R216&gt;=1,"ई२","")))))))))</f>
        <v/>
      </c>
      <c r="V216" s="68"/>
      <c r="W216" s="68"/>
      <c r="X216" s="68"/>
      <c r="Y216" s="68"/>
    </row>
    <row r="217" spans="2:25" ht="27.9" customHeight="1">
      <c r="B217" s="359">
        <v>8</v>
      </c>
      <c r="C217" s="361" t="s">
        <v>9</v>
      </c>
      <c r="D217" s="39" t="s">
        <v>63</v>
      </c>
      <c r="E217" s="80"/>
      <c r="F217" s="78">
        <f>Karya!R$7</f>
        <v>20</v>
      </c>
      <c r="G217" s="78">
        <f>Karya!S$7</f>
        <v>40</v>
      </c>
      <c r="H217" s="78">
        <f>Karya!T$7</f>
        <v>20</v>
      </c>
      <c r="I217" s="78">
        <f>Karya!U$7</f>
        <v>20</v>
      </c>
      <c r="J217" s="78">
        <f>Karya!V$7</f>
        <v>0</v>
      </c>
      <c r="K217" s="78">
        <f>Karya!W$7</f>
        <v>20</v>
      </c>
      <c r="L217" s="78">
        <f>Karya!X$7</f>
        <v>0</v>
      </c>
      <c r="M217" s="78">
        <f>Karya!Y$7</f>
        <v>100</v>
      </c>
      <c r="N217" s="363"/>
      <c r="O217" s="364"/>
      <c r="P217" s="364"/>
      <c r="Q217" s="365"/>
      <c r="R217" s="82">
        <f t="shared" si="7"/>
        <v>100</v>
      </c>
      <c r="S217" s="83"/>
      <c r="V217" s="68"/>
      <c r="W217" s="68"/>
      <c r="X217" s="68"/>
      <c r="Y217" s="68"/>
    </row>
    <row r="218" spans="2:25" ht="27.9" customHeight="1" thickBot="1">
      <c r="B218" s="360"/>
      <c r="C218" s="362"/>
      <c r="D218" s="40" t="s">
        <v>64</v>
      </c>
      <c r="E218" s="81"/>
      <c r="F218" s="50">
        <f>VLOOKUP(S199,Karya!$B$8:$AE$78,17,0)</f>
        <v>0</v>
      </c>
      <c r="G218" s="50">
        <f>VLOOKUP(S199,Karya!$B$8:$AE$78,18,0)</f>
        <v>0</v>
      </c>
      <c r="H218" s="50">
        <f>VLOOKUP(S199,Karya!$B$8:$AE$78,19,0)</f>
        <v>0</v>
      </c>
      <c r="I218" s="50">
        <f>VLOOKUP(S199,Karya!$B$8:$AE$78,20,0)</f>
        <v>0</v>
      </c>
      <c r="J218" s="50">
        <f>VLOOKUP(S199,Karya!$B$8:$AE$78,21,0)</f>
        <v>0</v>
      </c>
      <c r="K218" s="50">
        <f>VLOOKUP(S199,Karya!$B$8:$AE$78,22,0)</f>
        <v>0</v>
      </c>
      <c r="L218" s="50">
        <f>VLOOKUP(S199,Karya!$B$8:$AE$78,23,0)</f>
        <v>0</v>
      </c>
      <c r="M218" s="50">
        <f>VLOOKUP(S199,Karya!$B$8:$AE$78,24,0)</f>
        <v>0</v>
      </c>
      <c r="N218" s="366"/>
      <c r="O218" s="367"/>
      <c r="P218" s="367"/>
      <c r="Q218" s="368"/>
      <c r="R218" s="84">
        <f t="shared" si="7"/>
        <v>0</v>
      </c>
      <c r="S218" s="85" t="str">
        <f>IF(R218&gt;=91,"अ१",IF(R218&gt;=81,"अ२",IF(R218&gt;=71,"ब१",IF(R218&gt;=61,"ब२",IF(R218&gt;=51,"क१",IF(R218&gt;=41,"क२",IF(R218&gt;=33,"ड",IF(R218&gt;=21,"ई१",IF(R218&gt;=1,"ई२","")))))))))</f>
        <v/>
      </c>
    </row>
    <row r="219" spans="2:25" ht="27.9" customHeight="1">
      <c r="B219" s="359">
        <v>9</v>
      </c>
      <c r="C219" s="361" t="s">
        <v>10</v>
      </c>
      <c r="D219" s="39" t="s">
        <v>63</v>
      </c>
      <c r="E219" s="80"/>
      <c r="F219" s="78">
        <f>Shashi!R$7</f>
        <v>20</v>
      </c>
      <c r="G219" s="78">
        <f>Shashi!S$7</f>
        <v>40</v>
      </c>
      <c r="H219" s="78">
        <f>Shashi!T$7</f>
        <v>20</v>
      </c>
      <c r="I219" s="78">
        <f>Shashi!U$7</f>
        <v>20</v>
      </c>
      <c r="J219" s="78">
        <f>Shashi!V$7</f>
        <v>0</v>
      </c>
      <c r="K219" s="78">
        <f>Shashi!W$7</f>
        <v>20</v>
      </c>
      <c r="L219" s="78">
        <f>Shashi!X$7</f>
        <v>0</v>
      </c>
      <c r="M219" s="78">
        <f>Shashi!Y$7</f>
        <v>100</v>
      </c>
      <c r="N219" s="363"/>
      <c r="O219" s="364"/>
      <c r="P219" s="364"/>
      <c r="Q219" s="365"/>
      <c r="R219" s="82">
        <f t="shared" si="7"/>
        <v>100</v>
      </c>
      <c r="S219" s="83"/>
    </row>
    <row r="220" spans="2:25" ht="27.9" customHeight="1" thickBot="1">
      <c r="B220" s="360"/>
      <c r="C220" s="362"/>
      <c r="D220" s="40" t="s">
        <v>64</v>
      </c>
      <c r="E220" s="81"/>
      <c r="F220" s="50">
        <f>VLOOKUP(S199,Shashi!$B$8:$AE$78,17,0)</f>
        <v>0</v>
      </c>
      <c r="G220" s="50">
        <f>VLOOKUP(S199,Shashi!$B$8:$AE$78,18,0)</f>
        <v>0</v>
      </c>
      <c r="H220" s="50">
        <f>VLOOKUP(S199,Shashi!$B$8:$AE$78,19,0)</f>
        <v>0</v>
      </c>
      <c r="I220" s="50">
        <f>VLOOKUP(S199,Shashi!$B$8:$AE$78,20,0)</f>
        <v>0</v>
      </c>
      <c r="J220" s="50">
        <f>VLOOKUP(S199,Shashi!$B$8:$AE$78,21,0)</f>
        <v>0</v>
      </c>
      <c r="K220" s="50">
        <f>VLOOKUP(S199,Shashi!$B$8:$AE$78,22,0)</f>
        <v>0</v>
      </c>
      <c r="L220" s="50">
        <f>VLOOKUP(S199,Shashi!$B$8:$AE$78,23,0)</f>
        <v>0</v>
      </c>
      <c r="M220" s="50">
        <f>VLOOKUP(S199,Shashi!$B$8:$AE$78,24,0)</f>
        <v>0</v>
      </c>
      <c r="N220" s="366"/>
      <c r="O220" s="367"/>
      <c r="P220" s="367"/>
      <c r="Q220" s="368"/>
      <c r="R220" s="84">
        <f t="shared" si="7"/>
        <v>0</v>
      </c>
      <c r="S220" s="85" t="str">
        <f>IF(R220&gt;=91,"अ१",IF(R220&gt;=81,"अ२",IF(R220&gt;=71,"ब१",IF(R220&gt;=61,"ब२",IF(R220&gt;=51,"क१",IF(R220&gt;=41,"क२",IF(R220&gt;=33,"ड",IF(R220&gt;=21,"ई१",IF(R220&gt;=1,"ई२","")))))))))</f>
        <v/>
      </c>
    </row>
    <row r="221" spans="2:25" ht="27.9" customHeight="1" thickBot="1">
      <c r="B221" s="369"/>
      <c r="C221" s="370"/>
      <c r="D221" s="370"/>
      <c r="E221" s="370"/>
      <c r="F221" s="370"/>
      <c r="G221" s="370"/>
      <c r="H221" s="370"/>
      <c r="I221" s="370"/>
      <c r="J221" s="370"/>
      <c r="K221" s="370"/>
      <c r="L221" s="370"/>
      <c r="M221" s="370"/>
      <c r="N221" s="370"/>
      <c r="O221" s="370"/>
      <c r="P221" s="370"/>
      <c r="Q221" s="370"/>
      <c r="R221" s="370"/>
      <c r="S221" s="371"/>
    </row>
    <row r="222" spans="2:25" ht="27.9" customHeight="1">
      <c r="B222" s="41"/>
      <c r="C222" s="42"/>
      <c r="D222" s="43"/>
      <c r="N222" s="45"/>
      <c r="O222" s="45"/>
      <c r="P222" s="45"/>
      <c r="Q222" s="45"/>
      <c r="S222" s="46"/>
    </row>
    <row r="223" spans="2:25" ht="27.9" customHeight="1">
      <c r="B223" s="372" t="s">
        <v>66</v>
      </c>
      <c r="C223" s="373"/>
      <c r="D223" s="373"/>
      <c r="E223" s="373"/>
      <c r="F223" s="373"/>
      <c r="G223" s="374" t="s">
        <v>67</v>
      </c>
      <c r="H223" s="374"/>
      <c r="I223" s="374"/>
      <c r="J223" s="374"/>
      <c r="K223" s="374"/>
      <c r="L223" s="374"/>
      <c r="M223" s="374"/>
      <c r="N223" s="375" t="s">
        <v>68</v>
      </c>
      <c r="O223" s="375"/>
      <c r="P223" s="375"/>
      <c r="Q223" s="375"/>
      <c r="R223" s="375"/>
      <c r="S223" s="376"/>
    </row>
    <row r="224" spans="2:25" ht="27.9" customHeight="1" thickBot="1">
      <c r="B224" s="377" t="str">
        <f>students!$G$4</f>
        <v xml:space="preserve">श्री. सागर दत्तात्रय शिंदे </v>
      </c>
      <c r="C224" s="378"/>
      <c r="D224" s="378"/>
      <c r="E224" s="378"/>
      <c r="F224" s="378"/>
      <c r="G224" s="379"/>
      <c r="H224" s="379"/>
      <c r="I224" s="379"/>
      <c r="J224" s="379"/>
      <c r="K224" s="379"/>
      <c r="L224" s="379"/>
      <c r="M224" s="379"/>
      <c r="N224" s="380"/>
      <c r="O224" s="380"/>
      <c r="P224" s="380"/>
      <c r="Q224" s="380"/>
      <c r="R224" s="380"/>
      <c r="S224" s="381"/>
      <c r="V224" s="68"/>
      <c r="W224" s="68"/>
      <c r="X224" s="68"/>
      <c r="Y224" s="68"/>
    </row>
    <row r="225" spans="2:25" ht="26.25" customHeight="1">
      <c r="B225" s="402" t="s">
        <v>718</v>
      </c>
      <c r="C225" s="402"/>
      <c r="D225" s="402"/>
      <c r="E225" s="402"/>
      <c r="F225" s="402"/>
      <c r="G225" s="402"/>
      <c r="H225" s="402"/>
      <c r="I225" s="402"/>
      <c r="J225" s="402"/>
      <c r="K225" s="402"/>
      <c r="L225" s="402"/>
      <c r="M225" s="402"/>
      <c r="N225" s="402"/>
      <c r="O225" s="402"/>
      <c r="P225" s="402"/>
      <c r="Q225" s="402"/>
      <c r="R225" s="402"/>
      <c r="S225" s="402"/>
      <c r="V225" s="68"/>
      <c r="W225" s="68"/>
      <c r="X225" s="68"/>
      <c r="Y225" s="68"/>
    </row>
    <row r="226" spans="2:25" ht="24.75" customHeight="1" thickBot="1">
      <c r="B226" s="403" t="s">
        <v>52</v>
      </c>
      <c r="C226" s="403"/>
      <c r="D226" s="403"/>
      <c r="E226" s="404">
        <f>VLOOKUP(S227,students!$B$8:$D$57,3,0)</f>
        <v>0</v>
      </c>
      <c r="F226" s="405"/>
      <c r="G226" s="405"/>
      <c r="H226" s="405"/>
      <c r="I226" s="405"/>
      <c r="J226" s="405"/>
      <c r="K226" s="405"/>
      <c r="L226" s="405"/>
      <c r="M226" s="405"/>
      <c r="N226" s="405"/>
      <c r="O226" s="405"/>
      <c r="P226" s="406" t="s">
        <v>28</v>
      </c>
      <c r="Q226" s="406"/>
      <c r="R226" s="406" t="str">
        <f>students!$M$2</f>
        <v>पहिली</v>
      </c>
      <c r="S226" s="406"/>
      <c r="V226" s="68"/>
      <c r="W226" s="68"/>
      <c r="X226" s="68"/>
      <c r="Y226" s="68"/>
    </row>
    <row r="227" spans="2:25" ht="19.5" customHeight="1" thickBot="1">
      <c r="B227" s="407"/>
      <c r="C227" s="407"/>
      <c r="D227" s="408"/>
      <c r="E227" s="408"/>
      <c r="F227" s="47"/>
      <c r="G227" s="47"/>
      <c r="H227" s="409" t="s">
        <v>33</v>
      </c>
      <c r="I227" s="409"/>
      <c r="J227" s="409"/>
      <c r="K227" s="409"/>
      <c r="L227" s="409"/>
      <c r="M227" s="405">
        <f>[3]students!Y226</f>
        <v>0</v>
      </c>
      <c r="N227" s="405"/>
      <c r="O227" s="405"/>
      <c r="P227" s="406" t="s">
        <v>53</v>
      </c>
      <c r="Q227" s="406"/>
      <c r="R227" s="406"/>
      <c r="S227" s="77">
        <v>9</v>
      </c>
      <c r="V227" s="68"/>
      <c r="W227" s="68"/>
      <c r="X227" s="68"/>
      <c r="Y227" s="68"/>
    </row>
    <row r="228" spans="2:25" ht="21" customHeight="1">
      <c r="B228" s="382" t="s">
        <v>37</v>
      </c>
      <c r="C228" s="361" t="s">
        <v>54</v>
      </c>
      <c r="D228" s="361"/>
      <c r="E228" s="385" t="s">
        <v>55</v>
      </c>
      <c r="F228" s="386"/>
      <c r="G228" s="386"/>
      <c r="H228" s="386"/>
      <c r="I228" s="386"/>
      <c r="J228" s="386"/>
      <c r="K228" s="386"/>
      <c r="L228" s="386"/>
      <c r="M228" s="387"/>
      <c r="N228" s="388" t="s">
        <v>56</v>
      </c>
      <c r="O228" s="389"/>
      <c r="P228" s="389"/>
      <c r="Q228" s="390"/>
      <c r="R228" s="394" t="s">
        <v>69</v>
      </c>
      <c r="S228" s="397" t="s">
        <v>57</v>
      </c>
      <c r="V228" s="68"/>
      <c r="W228" s="68"/>
      <c r="X228" s="68"/>
      <c r="Y228" s="68"/>
    </row>
    <row r="229" spans="2:25" s="1" customFormat="1" ht="73.5" customHeight="1">
      <c r="B229" s="383"/>
      <c r="C229" s="384"/>
      <c r="D229" s="384"/>
      <c r="E229" s="48" t="s">
        <v>58</v>
      </c>
      <c r="F229" s="48" t="s">
        <v>15</v>
      </c>
      <c r="G229" s="48" t="s">
        <v>59</v>
      </c>
      <c r="H229" s="48" t="s">
        <v>17</v>
      </c>
      <c r="I229" s="48" t="s">
        <v>18</v>
      </c>
      <c r="J229" s="48" t="s">
        <v>19</v>
      </c>
      <c r="K229" s="48" t="s">
        <v>20</v>
      </c>
      <c r="L229" s="48" t="s">
        <v>21</v>
      </c>
      <c r="M229" s="49"/>
      <c r="N229" s="391"/>
      <c r="O229" s="392"/>
      <c r="P229" s="392"/>
      <c r="Q229" s="393"/>
      <c r="R229" s="395"/>
      <c r="S229" s="398"/>
      <c r="V229" s="68"/>
      <c r="W229" s="68"/>
      <c r="X229" s="68"/>
      <c r="Y229" s="68"/>
    </row>
    <row r="230" spans="2:25" ht="27.9" customHeight="1" thickBot="1">
      <c r="B230" s="5"/>
      <c r="C230" s="400" t="s">
        <v>60</v>
      </c>
      <c r="D230" s="401"/>
      <c r="E230" s="51">
        <v>1</v>
      </c>
      <c r="F230" s="51">
        <v>2</v>
      </c>
      <c r="G230" s="51">
        <v>3</v>
      </c>
      <c r="H230" s="51">
        <v>4</v>
      </c>
      <c r="I230" s="51">
        <v>5</v>
      </c>
      <c r="J230" s="51">
        <v>6</v>
      </c>
      <c r="K230" s="51">
        <v>7</v>
      </c>
      <c r="L230" s="51">
        <v>8</v>
      </c>
      <c r="M230" s="50" t="s">
        <v>22</v>
      </c>
      <c r="N230" s="50" t="s">
        <v>23</v>
      </c>
      <c r="O230" s="50" t="s">
        <v>61</v>
      </c>
      <c r="P230" s="50" t="s">
        <v>25</v>
      </c>
      <c r="Q230" s="50" t="s">
        <v>62</v>
      </c>
      <c r="R230" s="396"/>
      <c r="S230" s="399"/>
      <c r="V230" s="68"/>
      <c r="W230" s="68"/>
      <c r="X230" s="68"/>
      <c r="Y230" s="68"/>
    </row>
    <row r="231" spans="2:25" ht="27.9" customHeight="1">
      <c r="B231" s="359">
        <v>1</v>
      </c>
      <c r="C231" s="361" t="s">
        <v>2</v>
      </c>
      <c r="D231" s="39" t="s">
        <v>63</v>
      </c>
      <c r="E231" s="80"/>
      <c r="F231" s="78">
        <f>Marathi!R$7</f>
        <v>15</v>
      </c>
      <c r="G231" s="78">
        <f>Marathi!S$7</f>
        <v>15</v>
      </c>
      <c r="H231" s="78">
        <f>Marathi!T$7</f>
        <v>15</v>
      </c>
      <c r="I231" s="78">
        <f>Marathi!U$7</f>
        <v>15</v>
      </c>
      <c r="J231" s="78">
        <f>Marathi!V$7</f>
        <v>15</v>
      </c>
      <c r="K231" s="78">
        <f>Marathi!W$7</f>
        <v>10</v>
      </c>
      <c r="L231" s="78">
        <f>Marathi!X$7</f>
        <v>0</v>
      </c>
      <c r="M231" s="78">
        <f>Marathi!Y$7</f>
        <v>70</v>
      </c>
      <c r="N231" s="78">
        <f>Marathi!Z$7</f>
        <v>5</v>
      </c>
      <c r="O231" s="78">
        <f>Marathi!AA$7</f>
        <v>5</v>
      </c>
      <c r="P231" s="78">
        <f>Marathi!AB$7</f>
        <v>20</v>
      </c>
      <c r="Q231" s="78">
        <f>Marathi!AC$7</f>
        <v>30</v>
      </c>
      <c r="R231" s="78">
        <f>Marathi!AD$7</f>
        <v>100</v>
      </c>
      <c r="S231" s="78">
        <f>Marathi!AE$7</f>
        <v>0</v>
      </c>
      <c r="V231" s="68"/>
      <c r="W231" s="68"/>
      <c r="X231" s="68"/>
      <c r="Y231" s="68"/>
    </row>
    <row r="232" spans="2:25" ht="27.9" customHeight="1" thickBot="1">
      <c r="B232" s="360"/>
      <c r="C232" s="362"/>
      <c r="D232" s="40" t="s">
        <v>64</v>
      </c>
      <c r="E232" s="81"/>
      <c r="F232" s="50">
        <f>VLOOKUP(S227,Marathi!$B$8:$AE$78,17,0)</f>
        <v>0</v>
      </c>
      <c r="G232" s="50">
        <f>VLOOKUP(S227,Marathi!$B$8:$AE$78,18,0)</f>
        <v>0</v>
      </c>
      <c r="H232" s="50">
        <f>VLOOKUP(S227,Marathi!$B$8:$AE$78,19,0)</f>
        <v>0</v>
      </c>
      <c r="I232" s="50">
        <f>VLOOKUP(S227,Marathi!$B$8:$AE$78,20,0)</f>
        <v>0</v>
      </c>
      <c r="J232" s="50">
        <f>VLOOKUP(S227,Marathi!$B$8:$AE$78,21,0)</f>
        <v>0</v>
      </c>
      <c r="K232" s="50">
        <f>VLOOKUP(S227,Marathi!$B$8:$AE$78,22,0)</f>
        <v>0</v>
      </c>
      <c r="L232" s="50">
        <f>VLOOKUP(S227,Marathi!$B$8:$AE$78,23,0)</f>
        <v>0</v>
      </c>
      <c r="M232" s="50">
        <f>VLOOKUP(S227,Marathi!$B$8:$AE$78,24,0)</f>
        <v>0</v>
      </c>
      <c r="N232" s="50">
        <f>VLOOKUP(S227,Marathi!$B$8:$AE$78,25,0)</f>
        <v>0</v>
      </c>
      <c r="O232" s="50">
        <f>VLOOKUP(S227,Marathi!$B$8:$AE$78,26,0)</f>
        <v>0</v>
      </c>
      <c r="P232" s="50">
        <f>VLOOKUP(S227,Marathi!$B$8:$AE$78,27,0)</f>
        <v>0</v>
      </c>
      <c r="Q232" s="50">
        <f>VLOOKUP(S227,Marathi!$B$8:$AE$78,28,0)</f>
        <v>0</v>
      </c>
      <c r="R232" s="79">
        <f>VLOOKUP(S227,Marathi!$B$8:$AE$78,29,0)</f>
        <v>0</v>
      </c>
      <c r="S232" s="79">
        <f>VLOOKUP(S227,Marathi!$B$8:$AE$78,30,0)</f>
        <v>0</v>
      </c>
      <c r="V232" s="68"/>
      <c r="W232" s="68"/>
      <c r="X232" s="68"/>
      <c r="Y232" s="68"/>
    </row>
    <row r="233" spans="2:25" ht="27.9" customHeight="1">
      <c r="B233" s="359">
        <v>2</v>
      </c>
      <c r="C233" s="361" t="s">
        <v>3</v>
      </c>
      <c r="D233" s="39" t="s">
        <v>63</v>
      </c>
      <c r="E233" s="80"/>
      <c r="F233" s="78">
        <f>Hindi!R$7</f>
        <v>15</v>
      </c>
      <c r="G233" s="78">
        <f>Hindi!S$7</f>
        <v>15</v>
      </c>
      <c r="H233" s="78">
        <f>Hindi!T$7</f>
        <v>15</v>
      </c>
      <c r="I233" s="78">
        <f>Hindi!U$7</f>
        <v>15</v>
      </c>
      <c r="J233" s="78">
        <f>Hindi!V$7</f>
        <v>15</v>
      </c>
      <c r="K233" s="78">
        <f>Hindi!W$7</f>
        <v>10</v>
      </c>
      <c r="L233" s="78">
        <f>Hindi!X$7</f>
        <v>0</v>
      </c>
      <c r="M233" s="78">
        <f>Hindi!Y$7</f>
        <v>70</v>
      </c>
      <c r="N233" s="78">
        <f>Hindi!Z$7</f>
        <v>5</v>
      </c>
      <c r="O233" s="78">
        <f>Hindi!AA$7</f>
        <v>5</v>
      </c>
      <c r="P233" s="78">
        <f>Hindi!AB$7</f>
        <v>20</v>
      </c>
      <c r="Q233" s="78">
        <f>Hindi!AC$7</f>
        <v>30</v>
      </c>
      <c r="R233" s="78">
        <f>Hindi!AD$7</f>
        <v>100</v>
      </c>
      <c r="S233" s="78">
        <f>Hindi!AE$7</f>
        <v>0</v>
      </c>
      <c r="V233" s="68"/>
      <c r="W233" s="68"/>
      <c r="X233" s="68"/>
      <c r="Y233" s="68"/>
    </row>
    <row r="234" spans="2:25" ht="27.9" customHeight="1" thickBot="1">
      <c r="B234" s="360"/>
      <c r="C234" s="362"/>
      <c r="D234" s="40" t="s">
        <v>64</v>
      </c>
      <c r="E234" s="81"/>
      <c r="F234" s="50">
        <f>VLOOKUP(S227,Hindi!$B$8:$AE$78,17,0)</f>
        <v>0</v>
      </c>
      <c r="G234" s="50">
        <f>VLOOKUP(S227,Hindi!$B$8:$AE$78,18,0)</f>
        <v>0</v>
      </c>
      <c r="H234" s="50">
        <f>VLOOKUP(S227,Hindi!$B$8:$AE$78,19,0)</f>
        <v>0</v>
      </c>
      <c r="I234" s="50">
        <f>VLOOKUP(S227,Hindi!$B$8:$AE$78,20,0)</f>
        <v>0</v>
      </c>
      <c r="J234" s="50">
        <f>VLOOKUP(S227,Hindi!$B$8:$AE$78,21,0)</f>
        <v>0</v>
      </c>
      <c r="K234" s="50">
        <f>VLOOKUP(S227,Hindi!$B$8:$AE$78,22,0)</f>
        <v>0</v>
      </c>
      <c r="L234" s="50">
        <f>VLOOKUP(S227,Hindi!$B$8:$AE$78,23,0)</f>
        <v>0</v>
      </c>
      <c r="M234" s="50">
        <f>VLOOKUP(S227,Hindi!$B$8:$AE$78,24,0)</f>
        <v>0</v>
      </c>
      <c r="N234" s="50">
        <f>VLOOKUP(S227,Hindi!$B$8:$AE$78,25,0)</f>
        <v>0</v>
      </c>
      <c r="O234" s="50">
        <f>VLOOKUP(S227,Hindi!$B$8:$AE$78,26,0)</f>
        <v>0</v>
      </c>
      <c r="P234" s="50">
        <f>VLOOKUP(S227,Hindi!$B$8:$AE$78,27,0)</f>
        <v>0</v>
      </c>
      <c r="Q234" s="50">
        <f>VLOOKUP(S227,Hindi!$B$8:$AE$78,28,0)</f>
        <v>0</v>
      </c>
      <c r="R234" s="79">
        <f>VLOOKUP(S227,Hindi!$B$8:$AE$78,29,0)</f>
        <v>0</v>
      </c>
      <c r="S234" s="50">
        <f>VLOOKUP(S227,Hindi!$B$8:$AE$78,30,0)</f>
        <v>0</v>
      </c>
      <c r="V234" s="68"/>
      <c r="W234" s="68"/>
      <c r="X234" s="68"/>
      <c r="Y234" s="68"/>
    </row>
    <row r="235" spans="2:25" ht="27.9" customHeight="1">
      <c r="B235" s="359">
        <v>3</v>
      </c>
      <c r="C235" s="361" t="s">
        <v>4</v>
      </c>
      <c r="D235" s="39" t="s">
        <v>63</v>
      </c>
      <c r="E235" s="80"/>
      <c r="F235" s="78">
        <f>English!R$7</f>
        <v>15</v>
      </c>
      <c r="G235" s="78">
        <f>English!S$7</f>
        <v>15</v>
      </c>
      <c r="H235" s="78">
        <f>English!T$7</f>
        <v>15</v>
      </c>
      <c r="I235" s="78">
        <f>English!U$7</f>
        <v>15</v>
      </c>
      <c r="J235" s="78">
        <f>English!V$7</f>
        <v>15</v>
      </c>
      <c r="K235" s="78">
        <f>English!W$7</f>
        <v>10</v>
      </c>
      <c r="L235" s="78">
        <f>English!X$7</f>
        <v>0</v>
      </c>
      <c r="M235" s="78">
        <f>English!Y$7</f>
        <v>70</v>
      </c>
      <c r="N235" s="78">
        <f>English!Z$7</f>
        <v>5</v>
      </c>
      <c r="O235" s="78">
        <f>English!AA$7</f>
        <v>5</v>
      </c>
      <c r="P235" s="78">
        <f>English!AB$7</f>
        <v>20</v>
      </c>
      <c r="Q235" s="78">
        <f>English!AC$7</f>
        <v>30</v>
      </c>
      <c r="R235" s="78">
        <f>English!AD$7</f>
        <v>100</v>
      </c>
      <c r="S235" s="78">
        <f>English!AE$7</f>
        <v>0</v>
      </c>
      <c r="V235" s="68"/>
      <c r="W235" s="68"/>
      <c r="X235" s="68"/>
      <c r="Y235" s="68"/>
    </row>
    <row r="236" spans="2:25" ht="27.9" customHeight="1" thickBot="1">
      <c r="B236" s="360"/>
      <c r="C236" s="362"/>
      <c r="D236" s="40" t="s">
        <v>64</v>
      </c>
      <c r="E236" s="81"/>
      <c r="F236" s="50">
        <f>VLOOKUP(S227,English!$B$8:$AE$78,17,0)</f>
        <v>0</v>
      </c>
      <c r="G236" s="50">
        <f>VLOOKUP(S227,English!$B$8:$AE$78,18,0)</f>
        <v>0</v>
      </c>
      <c r="H236" s="50">
        <f>VLOOKUP(S227,English!$B$8:$AE$78,19,0)</f>
        <v>0</v>
      </c>
      <c r="I236" s="50">
        <f>VLOOKUP(S227,English!$B$8:$AE$78,20,0)</f>
        <v>0</v>
      </c>
      <c r="J236" s="50">
        <f>VLOOKUP(S227,English!$B$8:$AE$78,21,0)</f>
        <v>0</v>
      </c>
      <c r="K236" s="50">
        <f>VLOOKUP(S227,English!$B$8:$AE$78,22,0)</f>
        <v>0</v>
      </c>
      <c r="L236" s="50">
        <f>VLOOKUP(S227,English!$B$8:$AE$78,23,0)</f>
        <v>0</v>
      </c>
      <c r="M236" s="50">
        <f>VLOOKUP(S227,English!$B$8:$AE$78,24,0)</f>
        <v>0</v>
      </c>
      <c r="N236" s="50">
        <f>VLOOKUP(S227,English!$B$8:$AE$78,25,0)</f>
        <v>0</v>
      </c>
      <c r="O236" s="50">
        <f>VLOOKUP(S227,English!$B$8:$AE$78,26,0)</f>
        <v>0</v>
      </c>
      <c r="P236" s="50">
        <f>VLOOKUP(S227,English!$B$8:$AE$78,27,0)</f>
        <v>0</v>
      </c>
      <c r="Q236" s="50">
        <f>VLOOKUP(S227,English!$B$8:$AE$78,28,0)</f>
        <v>0</v>
      </c>
      <c r="R236" s="79">
        <f>VLOOKUP(S227,English!$B$8:$AE$78,29,0)</f>
        <v>0</v>
      </c>
      <c r="S236" s="50">
        <f>VLOOKUP(S227,English!$B$8:$AE$78,30,0)</f>
        <v>0</v>
      </c>
      <c r="V236" s="68"/>
      <c r="W236" s="68"/>
      <c r="X236" s="68"/>
      <c r="Y236" s="68"/>
    </row>
    <row r="237" spans="2:25" ht="27.9" customHeight="1">
      <c r="B237" s="359">
        <v>4</v>
      </c>
      <c r="C237" s="361" t="s">
        <v>5</v>
      </c>
      <c r="D237" s="39" t="s">
        <v>63</v>
      </c>
      <c r="E237" s="80"/>
      <c r="F237" s="78">
        <f>Maths!R$7</f>
        <v>15</v>
      </c>
      <c r="G237" s="78">
        <f>Maths!S$7</f>
        <v>15</v>
      </c>
      <c r="H237" s="78">
        <f>Maths!T$7</f>
        <v>15</v>
      </c>
      <c r="I237" s="78">
        <f>Maths!U$7</f>
        <v>15</v>
      </c>
      <c r="J237" s="78">
        <f>Maths!V$7</f>
        <v>15</v>
      </c>
      <c r="K237" s="78">
        <f>Maths!W$7</f>
        <v>10</v>
      </c>
      <c r="L237" s="78">
        <f>Maths!X$7</f>
        <v>0</v>
      </c>
      <c r="M237" s="78">
        <f>Maths!Y$7</f>
        <v>70</v>
      </c>
      <c r="N237" s="78">
        <f>Maths!Z$7</f>
        <v>5</v>
      </c>
      <c r="O237" s="78">
        <f>Maths!AA$7</f>
        <v>5</v>
      </c>
      <c r="P237" s="78">
        <f>Maths!AB$7</f>
        <v>20</v>
      </c>
      <c r="Q237" s="78">
        <f>Maths!AC$7</f>
        <v>30</v>
      </c>
      <c r="R237" s="78">
        <f>Maths!AD$7</f>
        <v>100</v>
      </c>
      <c r="S237" s="78">
        <f>Maths!AE$7</f>
        <v>0</v>
      </c>
      <c r="V237" s="68"/>
      <c r="W237" s="68"/>
      <c r="X237" s="68"/>
      <c r="Y237" s="68"/>
    </row>
    <row r="238" spans="2:25" ht="27.9" customHeight="1" thickBot="1">
      <c r="B238" s="360"/>
      <c r="C238" s="362"/>
      <c r="D238" s="40" t="s">
        <v>64</v>
      </c>
      <c r="E238" s="81"/>
      <c r="F238" s="50">
        <f>VLOOKUP(S227,Maths!$B$8:$AE$78,17,0)</f>
        <v>0</v>
      </c>
      <c r="G238" s="50">
        <f>VLOOKUP(S227,Maths!$B$8:$AE$78,18,0)</f>
        <v>0</v>
      </c>
      <c r="H238" s="50">
        <f>VLOOKUP(S227,Maths!$B$8:$AE$78,19,0)</f>
        <v>0</v>
      </c>
      <c r="I238" s="50">
        <f>VLOOKUP(S227,Maths!$B$8:$AE$78,20,0)</f>
        <v>0</v>
      </c>
      <c r="J238" s="50">
        <f>VLOOKUP(S227,Maths!$B$8:$AE$78,21,0)</f>
        <v>0</v>
      </c>
      <c r="K238" s="50">
        <f>VLOOKUP(S227,Maths!$B$8:$AE$78,22,0)</f>
        <v>0</v>
      </c>
      <c r="L238" s="50">
        <f>VLOOKUP(S227,Maths!$B$8:$AE$78,23,0)</f>
        <v>0</v>
      </c>
      <c r="M238" s="50">
        <f>VLOOKUP(S227,Maths!$B$8:$AE$78,24,0)</f>
        <v>0</v>
      </c>
      <c r="N238" s="50">
        <f>VLOOKUP(S227,Maths!$B$8:$AE$78,25,0)</f>
        <v>0</v>
      </c>
      <c r="O238" s="50">
        <f>VLOOKUP(S227,Maths!$B$8:$AE$78,26,0)</f>
        <v>0</v>
      </c>
      <c r="P238" s="50">
        <f>VLOOKUP(S227,Maths!$B$8:$AE$78,27,0)</f>
        <v>0</v>
      </c>
      <c r="Q238" s="50">
        <f>VLOOKUP(S227,Maths!$B$8:$AE$78,28,0)</f>
        <v>0</v>
      </c>
      <c r="R238" s="79">
        <f>VLOOKUP(S227,Maths!$B$8:$AE$78,29,0)</f>
        <v>0</v>
      </c>
      <c r="S238" s="50">
        <f>VLOOKUP(S227,Maths!$B$8:$AE$78,30,0)</f>
        <v>0</v>
      </c>
      <c r="V238" s="68"/>
      <c r="W238" s="68"/>
      <c r="X238" s="68"/>
      <c r="Y238" s="68"/>
    </row>
    <row r="239" spans="2:25" ht="27.9" customHeight="1">
      <c r="B239" s="359">
        <v>5</v>
      </c>
      <c r="C239" s="361" t="s">
        <v>6</v>
      </c>
      <c r="D239" s="39" t="s">
        <v>63</v>
      </c>
      <c r="E239" s="80"/>
      <c r="F239" s="78">
        <f>Sci!R$7</f>
        <v>15</v>
      </c>
      <c r="G239" s="78">
        <f>Sci!S$7</f>
        <v>15</v>
      </c>
      <c r="H239" s="78">
        <f>Sci!T$7</f>
        <v>15</v>
      </c>
      <c r="I239" s="78">
        <f>Sci!U$7</f>
        <v>15</v>
      </c>
      <c r="J239" s="78">
        <f>Sci!V$7</f>
        <v>15</v>
      </c>
      <c r="K239" s="78">
        <f>Sci!W$7</f>
        <v>10</v>
      </c>
      <c r="L239" s="78">
        <f>Sci!X$7</f>
        <v>0</v>
      </c>
      <c r="M239" s="78">
        <f>Sci!Y$7</f>
        <v>70</v>
      </c>
      <c r="N239" s="78">
        <f>Sci!Z$7</f>
        <v>5</v>
      </c>
      <c r="O239" s="78">
        <f>Sci!AA$7</f>
        <v>5</v>
      </c>
      <c r="P239" s="78">
        <f>Sci!AB$7</f>
        <v>20</v>
      </c>
      <c r="Q239" s="78">
        <f>Sci!AC$7</f>
        <v>30</v>
      </c>
      <c r="R239" s="78">
        <f>Sci!AD$7</f>
        <v>100</v>
      </c>
      <c r="S239" s="78">
        <f>Sci!AE$7</f>
        <v>0</v>
      </c>
      <c r="V239" s="68"/>
      <c r="W239" s="68"/>
      <c r="X239" s="68"/>
      <c r="Y239" s="68"/>
    </row>
    <row r="240" spans="2:25" ht="27.9" customHeight="1" thickBot="1">
      <c r="B240" s="360"/>
      <c r="C240" s="362"/>
      <c r="D240" s="40" t="s">
        <v>64</v>
      </c>
      <c r="E240" s="81"/>
      <c r="F240" s="50">
        <f>VLOOKUP(S227,Sci!$B$8:$AE$78,17,0)</f>
        <v>0</v>
      </c>
      <c r="G240" s="50">
        <f>VLOOKUP(S227,Sci!$B$8:$AE$78,18,0)</f>
        <v>0</v>
      </c>
      <c r="H240" s="50">
        <f>VLOOKUP(S227,Sci!$B$8:$AE$78,19,0)</f>
        <v>0</v>
      </c>
      <c r="I240" s="50">
        <f>VLOOKUP(S227,Sci!$B$8:$AE$78,20,0)</f>
        <v>0</v>
      </c>
      <c r="J240" s="50">
        <f>VLOOKUP(S227,Sci!$B$8:$AE$78,21,0)</f>
        <v>0</v>
      </c>
      <c r="K240" s="50">
        <f>VLOOKUP(S227,Sci!$B$8:$AE$78,22,0)</f>
        <v>0</v>
      </c>
      <c r="L240" s="50">
        <f>VLOOKUP(S227,Sci!$B$8:$AE$78,23,0)</f>
        <v>0</v>
      </c>
      <c r="M240" s="50">
        <f>VLOOKUP(S227,Sci!$B$8:$AE$78,24,0)</f>
        <v>0</v>
      </c>
      <c r="N240" s="50">
        <f>VLOOKUP(S227,Sci!$B$8:$AE$78,24,0)</f>
        <v>0</v>
      </c>
      <c r="O240" s="50">
        <f>VLOOKUP(S227,Sci!$B$8:$AE$78,25,0)</f>
        <v>0</v>
      </c>
      <c r="P240" s="50">
        <f>VLOOKUP(S227,Sci!$B$8:$AE$78,26,0)</f>
        <v>0</v>
      </c>
      <c r="Q240" s="50">
        <f>VLOOKUP(S227,Sci!$B$8:$AE$78,27,0)</f>
        <v>0</v>
      </c>
      <c r="R240" s="79">
        <f>VLOOKUP(S227,Sci!$B$8:$AE$78,29,0)</f>
        <v>0</v>
      </c>
      <c r="S240" s="50">
        <f>VLOOKUP(S227,Sci!$B$8:$AE$78,30,0)</f>
        <v>0</v>
      </c>
      <c r="V240" s="68"/>
      <c r="W240" s="68"/>
      <c r="X240" s="68"/>
      <c r="Y240" s="68"/>
    </row>
    <row r="241" spans="2:25" ht="27.9" customHeight="1">
      <c r="B241" s="359">
        <v>6</v>
      </c>
      <c r="C241" s="361" t="s">
        <v>7</v>
      </c>
      <c r="D241" s="39" t="s">
        <v>63</v>
      </c>
      <c r="E241" s="80"/>
      <c r="F241" s="78">
        <f>Sco!R$7</f>
        <v>15</v>
      </c>
      <c r="G241" s="78">
        <f>Sco!S$7</f>
        <v>15</v>
      </c>
      <c r="H241" s="78">
        <f>Sco!T$7</f>
        <v>15</v>
      </c>
      <c r="I241" s="78">
        <f>Sco!U$7</f>
        <v>15</v>
      </c>
      <c r="J241" s="78">
        <f>Sco!V$7</f>
        <v>15</v>
      </c>
      <c r="K241" s="78">
        <f>Sco!W$7</f>
        <v>10</v>
      </c>
      <c r="L241" s="78">
        <f>Sco!X$7</f>
        <v>0</v>
      </c>
      <c r="M241" s="78">
        <f>Sco!Y$7</f>
        <v>70</v>
      </c>
      <c r="N241" s="78">
        <f>Sco!Z$7</f>
        <v>5</v>
      </c>
      <c r="O241" s="78">
        <f>Sco!AA$7</f>
        <v>5</v>
      </c>
      <c r="P241" s="78">
        <f>Sco!AB$7</f>
        <v>20</v>
      </c>
      <c r="Q241" s="78">
        <f>Sco!AC$7</f>
        <v>30</v>
      </c>
      <c r="R241" s="78">
        <f>Sco!AD$7</f>
        <v>100</v>
      </c>
      <c r="S241" s="78">
        <f>Sco!AE$7</f>
        <v>0</v>
      </c>
      <c r="V241" s="68"/>
      <c r="W241" s="68"/>
      <c r="X241" s="68"/>
      <c r="Y241" s="68"/>
    </row>
    <row r="242" spans="2:25" ht="27.9" customHeight="1" thickBot="1">
      <c r="B242" s="360"/>
      <c r="C242" s="362"/>
      <c r="D242" s="40" t="s">
        <v>64</v>
      </c>
      <c r="E242" s="81"/>
      <c r="F242" s="50">
        <f>VLOOKUP(S227,Sco!$B$8:$AE$78,17,0)</f>
        <v>0</v>
      </c>
      <c r="G242" s="50">
        <f>VLOOKUP(S227,Sco!$B$8:$AE$78,18,0)</f>
        <v>0</v>
      </c>
      <c r="H242" s="50">
        <f>VLOOKUP(S227,Sco!$B$8:$AE$78,19,0)</f>
        <v>0</v>
      </c>
      <c r="I242" s="50">
        <f>VLOOKUP(S227,Sco!$B$8:$AE$78,20,0)</f>
        <v>0</v>
      </c>
      <c r="J242" s="50">
        <f>VLOOKUP(S227,Sco!$B$8:$AE$78,21,0)</f>
        <v>0</v>
      </c>
      <c r="K242" s="50">
        <f>VLOOKUP(S227,Sco!$B$8:$AE$78,22,0)</f>
        <v>0</v>
      </c>
      <c r="L242" s="50">
        <f>VLOOKUP(S227,Sco!$B$8:$AE$78,23,0)</f>
        <v>0</v>
      </c>
      <c r="M242" s="50">
        <f>VLOOKUP(S227,Sco!$B$8:$AE$78,24,0)</f>
        <v>0</v>
      </c>
      <c r="N242" s="50">
        <f>VLOOKUP(S227,Sco!$B$8:$AE$78,25,0)</f>
        <v>0</v>
      </c>
      <c r="O242" s="50">
        <f>VLOOKUP(S227,Sco!$B$8:$AE$78,26,0)</f>
        <v>0</v>
      </c>
      <c r="P242" s="50">
        <f>VLOOKUP(S227,Sco!$B$8:$AE$78,27,0)</f>
        <v>0</v>
      </c>
      <c r="Q242" s="50">
        <f>VLOOKUP(S227,Sco!$B$8:$AE$78,28,0)</f>
        <v>0</v>
      </c>
      <c r="R242" s="79">
        <f>VLOOKUP(S227,Sco!$B$8:$AE$78,29,0)</f>
        <v>0</v>
      </c>
      <c r="S242" s="50">
        <f>VLOOKUP(S227,Sco!$B$8:$AE$78,30,0)</f>
        <v>0</v>
      </c>
      <c r="V242" s="68"/>
      <c r="W242" s="68"/>
      <c r="X242" s="68"/>
      <c r="Y242" s="68"/>
    </row>
    <row r="243" spans="2:25" ht="27.9" customHeight="1">
      <c r="B243" s="359">
        <v>7</v>
      </c>
      <c r="C243" s="361" t="s">
        <v>8</v>
      </c>
      <c r="D243" s="39" t="s">
        <v>63</v>
      </c>
      <c r="E243" s="80"/>
      <c r="F243" s="78">
        <f>Kala!R$7</f>
        <v>20</v>
      </c>
      <c r="G243" s="78">
        <f>Kala!S$7</f>
        <v>40</v>
      </c>
      <c r="H243" s="78">
        <f>Kala!T$7</f>
        <v>20</v>
      </c>
      <c r="I243" s="78">
        <f>Kala!U$7</f>
        <v>20</v>
      </c>
      <c r="J243" s="78">
        <f>Kala!V$7</f>
        <v>0</v>
      </c>
      <c r="K243" s="78">
        <f>Kala!W$7</f>
        <v>20</v>
      </c>
      <c r="L243" s="78">
        <f>Kala!X$7</f>
        <v>0</v>
      </c>
      <c r="M243" s="78">
        <f>Kala!Y$7</f>
        <v>100</v>
      </c>
      <c r="N243" s="363"/>
      <c r="O243" s="364"/>
      <c r="P243" s="364"/>
      <c r="Q243" s="365"/>
      <c r="R243" s="82">
        <f t="shared" ref="R243:R248" si="8">M243</f>
        <v>100</v>
      </c>
      <c r="S243" s="83"/>
      <c r="V243" s="68"/>
      <c r="W243" s="68"/>
      <c r="X243" s="68"/>
      <c r="Y243" s="68"/>
    </row>
    <row r="244" spans="2:25" ht="27.9" customHeight="1" thickBot="1">
      <c r="B244" s="360"/>
      <c r="C244" s="362"/>
      <c r="D244" s="40" t="s">
        <v>64</v>
      </c>
      <c r="E244" s="81"/>
      <c r="F244" s="50">
        <f>VLOOKUP(S227,Kala!$B$8:$AE$78,17,0)</f>
        <v>0</v>
      </c>
      <c r="G244" s="50">
        <f>VLOOKUP(S227,Kala!$B$8:$AE$78,18,0)</f>
        <v>0</v>
      </c>
      <c r="H244" s="50">
        <f>VLOOKUP(S227,Kala!$B$8:$AE$78,19,0)</f>
        <v>0</v>
      </c>
      <c r="I244" s="50">
        <f>VLOOKUP(S227,Kala!$B$8:$AE$78,20,0)</f>
        <v>0</v>
      </c>
      <c r="J244" s="50">
        <f>VLOOKUP(S227,Kala!$B$8:$AE$78,21,0)</f>
        <v>0</v>
      </c>
      <c r="K244" s="50">
        <f>VLOOKUP(S227,Kala!$B$8:$AE$78,22,0)</f>
        <v>0</v>
      </c>
      <c r="L244" s="50">
        <f>VLOOKUP(S227,Kala!$B$8:$AE$78,23,0)</f>
        <v>0</v>
      </c>
      <c r="M244" s="50">
        <f>VLOOKUP(S227,Kala!$B$8:$AE$78,24,0)</f>
        <v>0</v>
      </c>
      <c r="N244" s="366"/>
      <c r="O244" s="367"/>
      <c r="P244" s="367"/>
      <c r="Q244" s="368"/>
      <c r="R244" s="84">
        <f t="shared" si="8"/>
        <v>0</v>
      </c>
      <c r="S244" s="85" t="str">
        <f>IF(R244&gt;=91,"अ१",IF(R244&gt;=81,"अ२",IF(R244&gt;=71,"ब१",IF(R244&gt;=61,"ब२",IF(R244&gt;=51,"क१",IF(R244&gt;=41,"क२",IF(R244&gt;=33,"ड",IF(R244&gt;=21,"ई१",IF(R244&gt;=1,"ई२","")))))))))</f>
        <v/>
      </c>
      <c r="V244" s="68"/>
      <c r="W244" s="68"/>
      <c r="X244" s="68"/>
      <c r="Y244" s="68"/>
    </row>
    <row r="245" spans="2:25" ht="27.9" customHeight="1">
      <c r="B245" s="359">
        <v>8</v>
      </c>
      <c r="C245" s="361" t="s">
        <v>9</v>
      </c>
      <c r="D245" s="39" t="s">
        <v>63</v>
      </c>
      <c r="E245" s="80"/>
      <c r="F245" s="78">
        <f>Karya!R$7</f>
        <v>20</v>
      </c>
      <c r="G245" s="78">
        <f>Karya!S$7</f>
        <v>40</v>
      </c>
      <c r="H245" s="78">
        <f>Karya!T$7</f>
        <v>20</v>
      </c>
      <c r="I245" s="78">
        <f>Karya!U$7</f>
        <v>20</v>
      </c>
      <c r="J245" s="78">
        <f>Karya!V$7</f>
        <v>0</v>
      </c>
      <c r="K245" s="78">
        <f>Karya!W$7</f>
        <v>20</v>
      </c>
      <c r="L245" s="78">
        <f>Karya!X$7</f>
        <v>0</v>
      </c>
      <c r="M245" s="78">
        <f>Karya!Y$7</f>
        <v>100</v>
      </c>
      <c r="N245" s="363"/>
      <c r="O245" s="364"/>
      <c r="P245" s="364"/>
      <c r="Q245" s="365"/>
      <c r="R245" s="82">
        <f t="shared" si="8"/>
        <v>100</v>
      </c>
      <c r="S245" s="83"/>
      <c r="V245" s="68"/>
      <c r="W245" s="68"/>
      <c r="X245" s="68"/>
      <c r="Y245" s="68"/>
    </row>
    <row r="246" spans="2:25" ht="27.9" customHeight="1" thickBot="1">
      <c r="B246" s="360"/>
      <c r="C246" s="362"/>
      <c r="D246" s="40" t="s">
        <v>64</v>
      </c>
      <c r="E246" s="81"/>
      <c r="F246" s="50">
        <f>VLOOKUP(S227,Karya!$B$8:$AE$78,17,0)</f>
        <v>0</v>
      </c>
      <c r="G246" s="50">
        <f>VLOOKUP(S227,Karya!$B$8:$AE$78,18,0)</f>
        <v>0</v>
      </c>
      <c r="H246" s="50">
        <f>VLOOKUP(S227,Karya!$B$8:$AE$78,19,0)</f>
        <v>0</v>
      </c>
      <c r="I246" s="50">
        <f>VLOOKUP(S227,Karya!$B$8:$AE$78,20,0)</f>
        <v>0</v>
      </c>
      <c r="J246" s="50">
        <f>VLOOKUP(S227,Karya!$B$8:$AE$78,21,0)</f>
        <v>0</v>
      </c>
      <c r="K246" s="50">
        <f>VLOOKUP(S227,Karya!$B$8:$AE$78,22,0)</f>
        <v>0</v>
      </c>
      <c r="L246" s="50">
        <f>VLOOKUP(S227,Karya!$B$8:$AE$78,23,0)</f>
        <v>0</v>
      </c>
      <c r="M246" s="50">
        <f>VLOOKUP(S227,Karya!$B$8:$AE$78,24,0)</f>
        <v>0</v>
      </c>
      <c r="N246" s="366"/>
      <c r="O246" s="367"/>
      <c r="P246" s="367"/>
      <c r="Q246" s="368"/>
      <c r="R246" s="84">
        <f t="shared" si="8"/>
        <v>0</v>
      </c>
      <c r="S246" s="85" t="str">
        <f>IF(R246&gt;=91,"अ१",IF(R246&gt;=81,"अ२",IF(R246&gt;=71,"ब१",IF(R246&gt;=61,"ब२",IF(R246&gt;=51,"क१",IF(R246&gt;=41,"क२",IF(R246&gt;=33,"ड",IF(R246&gt;=21,"ई१",IF(R246&gt;=1,"ई२","")))))))))</f>
        <v/>
      </c>
      <c r="V246" s="68"/>
      <c r="W246" s="68"/>
      <c r="X246" s="68"/>
      <c r="Y246" s="68"/>
    </row>
    <row r="247" spans="2:25" ht="27.9" customHeight="1">
      <c r="B247" s="359">
        <v>9</v>
      </c>
      <c r="C247" s="361" t="s">
        <v>10</v>
      </c>
      <c r="D247" s="39" t="s">
        <v>63</v>
      </c>
      <c r="E247" s="80"/>
      <c r="F247" s="78">
        <f>Shashi!R$7</f>
        <v>20</v>
      </c>
      <c r="G247" s="78">
        <f>Shashi!S$7</f>
        <v>40</v>
      </c>
      <c r="H247" s="78">
        <f>Shashi!T$7</f>
        <v>20</v>
      </c>
      <c r="I247" s="78">
        <f>Shashi!U$7</f>
        <v>20</v>
      </c>
      <c r="J247" s="78">
        <f>Shashi!V$7</f>
        <v>0</v>
      </c>
      <c r="K247" s="78">
        <f>Shashi!W$7</f>
        <v>20</v>
      </c>
      <c r="L247" s="78">
        <f>Shashi!X$7</f>
        <v>0</v>
      </c>
      <c r="M247" s="78">
        <f>Shashi!Y$7</f>
        <v>100</v>
      </c>
      <c r="N247" s="363"/>
      <c r="O247" s="364"/>
      <c r="P247" s="364"/>
      <c r="Q247" s="365"/>
      <c r="R247" s="82">
        <f t="shared" si="8"/>
        <v>100</v>
      </c>
      <c r="S247" s="83"/>
      <c r="V247" s="68"/>
      <c r="W247" s="68"/>
      <c r="X247" s="68"/>
      <c r="Y247" s="68"/>
    </row>
    <row r="248" spans="2:25" ht="27.9" customHeight="1" thickBot="1">
      <c r="B248" s="360"/>
      <c r="C248" s="362"/>
      <c r="D248" s="40" t="s">
        <v>64</v>
      </c>
      <c r="E248" s="81"/>
      <c r="F248" s="50">
        <f>VLOOKUP(S227,Shashi!$B$8:$AE$78,17,0)</f>
        <v>0</v>
      </c>
      <c r="G248" s="50">
        <f>VLOOKUP(S227,Shashi!$B$8:$AE$78,18,0)</f>
        <v>0</v>
      </c>
      <c r="H248" s="50">
        <f>VLOOKUP(S227,Shashi!$B$8:$AE$78,19,0)</f>
        <v>0</v>
      </c>
      <c r="I248" s="50">
        <f>VLOOKUP(S227,Shashi!$B$8:$AE$78,20,0)</f>
        <v>0</v>
      </c>
      <c r="J248" s="50">
        <f>VLOOKUP(S227,Shashi!$B$8:$AE$78,21,0)</f>
        <v>0</v>
      </c>
      <c r="K248" s="50">
        <f>VLOOKUP(S227,Shashi!$B$8:$AE$78,22,0)</f>
        <v>0</v>
      </c>
      <c r="L248" s="50">
        <f>VLOOKUP(S227,Shashi!$B$8:$AE$78,23,0)</f>
        <v>0</v>
      </c>
      <c r="M248" s="50">
        <f>VLOOKUP(S227,Shashi!$B$8:$AE$78,24,0)</f>
        <v>0</v>
      </c>
      <c r="N248" s="366"/>
      <c r="O248" s="367"/>
      <c r="P248" s="367"/>
      <c r="Q248" s="368"/>
      <c r="R248" s="84">
        <f t="shared" si="8"/>
        <v>0</v>
      </c>
      <c r="S248" s="85" t="str">
        <f>IF(R248&gt;=91,"अ१",IF(R248&gt;=81,"अ२",IF(R248&gt;=71,"ब१",IF(R248&gt;=61,"ब२",IF(R248&gt;=51,"क१",IF(R248&gt;=41,"क२",IF(R248&gt;=33,"ड",IF(R248&gt;=21,"ई१",IF(R248&gt;=1,"ई२","")))))))))</f>
        <v/>
      </c>
      <c r="V248" s="68"/>
      <c r="W248" s="68"/>
      <c r="X248" s="68"/>
      <c r="Y248" s="68"/>
    </row>
    <row r="249" spans="2:25" ht="27.9" customHeight="1" thickBot="1">
      <c r="B249" s="369"/>
      <c r="C249" s="370"/>
      <c r="D249" s="370"/>
      <c r="E249" s="370"/>
      <c r="F249" s="370"/>
      <c r="G249" s="370"/>
      <c r="H249" s="370"/>
      <c r="I249" s="370"/>
      <c r="J249" s="370"/>
      <c r="K249" s="370"/>
      <c r="L249" s="370"/>
      <c r="M249" s="370"/>
      <c r="N249" s="370"/>
      <c r="O249" s="370"/>
      <c r="P249" s="370"/>
      <c r="Q249" s="370"/>
      <c r="R249" s="370"/>
      <c r="S249" s="371"/>
    </row>
    <row r="250" spans="2:25" ht="27.9" customHeight="1">
      <c r="B250" s="41"/>
      <c r="C250" s="42"/>
      <c r="D250" s="43"/>
      <c r="N250" s="45"/>
      <c r="O250" s="45"/>
      <c r="P250" s="45"/>
      <c r="Q250" s="45"/>
      <c r="S250" s="46"/>
    </row>
    <row r="251" spans="2:25" ht="27.9" customHeight="1">
      <c r="B251" s="372" t="s">
        <v>66</v>
      </c>
      <c r="C251" s="373"/>
      <c r="D251" s="373"/>
      <c r="E251" s="373"/>
      <c r="F251" s="373"/>
      <c r="G251" s="374" t="s">
        <v>67</v>
      </c>
      <c r="H251" s="374"/>
      <c r="I251" s="374"/>
      <c r="J251" s="374"/>
      <c r="K251" s="374"/>
      <c r="L251" s="374"/>
      <c r="M251" s="374"/>
      <c r="N251" s="375" t="s">
        <v>68</v>
      </c>
      <c r="O251" s="375"/>
      <c r="P251" s="375"/>
      <c r="Q251" s="375"/>
      <c r="R251" s="375"/>
      <c r="S251" s="376"/>
    </row>
    <row r="252" spans="2:25" ht="27.9" customHeight="1" thickBot="1">
      <c r="B252" s="377" t="str">
        <f>students!$G$4</f>
        <v xml:space="preserve">श्री. सागर दत्तात्रय शिंदे </v>
      </c>
      <c r="C252" s="378"/>
      <c r="D252" s="378"/>
      <c r="E252" s="378"/>
      <c r="F252" s="378"/>
      <c r="G252" s="379"/>
      <c r="H252" s="379"/>
      <c r="I252" s="379"/>
      <c r="J252" s="379"/>
      <c r="K252" s="379"/>
      <c r="L252" s="379"/>
      <c r="M252" s="379"/>
      <c r="N252" s="380"/>
      <c r="O252" s="380"/>
      <c r="P252" s="380"/>
      <c r="Q252" s="380"/>
      <c r="R252" s="380"/>
      <c r="S252" s="381"/>
    </row>
    <row r="253" spans="2:25" ht="26.25" customHeight="1">
      <c r="B253" s="402" t="s">
        <v>718</v>
      </c>
      <c r="C253" s="402"/>
      <c r="D253" s="402"/>
      <c r="E253" s="402"/>
      <c r="F253" s="402"/>
      <c r="G253" s="402"/>
      <c r="H253" s="402"/>
      <c r="I253" s="402"/>
      <c r="J253" s="402"/>
      <c r="K253" s="402"/>
      <c r="L253" s="402"/>
      <c r="M253" s="402"/>
      <c r="N253" s="402"/>
      <c r="O253" s="402"/>
      <c r="P253" s="402"/>
      <c r="Q253" s="402"/>
      <c r="R253" s="402"/>
      <c r="S253" s="402"/>
    </row>
    <row r="254" spans="2:25" ht="24.75" customHeight="1" thickBot="1">
      <c r="B254" s="403" t="s">
        <v>52</v>
      </c>
      <c r="C254" s="403"/>
      <c r="D254" s="403"/>
      <c r="E254" s="404">
        <f>VLOOKUP(S255,students!$B$8:$D$57,3,0)</f>
        <v>0</v>
      </c>
      <c r="F254" s="405"/>
      <c r="G254" s="405"/>
      <c r="H254" s="405"/>
      <c r="I254" s="405"/>
      <c r="J254" s="405"/>
      <c r="K254" s="405"/>
      <c r="L254" s="405"/>
      <c r="M254" s="405"/>
      <c r="N254" s="405"/>
      <c r="O254" s="405"/>
      <c r="P254" s="406" t="s">
        <v>28</v>
      </c>
      <c r="Q254" s="406"/>
      <c r="R254" s="406" t="str">
        <f>students!$M$2</f>
        <v>पहिली</v>
      </c>
      <c r="S254" s="406"/>
    </row>
    <row r="255" spans="2:25" ht="19.5" customHeight="1" thickBot="1">
      <c r="B255" s="407"/>
      <c r="C255" s="407"/>
      <c r="D255" s="408"/>
      <c r="E255" s="408"/>
      <c r="F255" s="47"/>
      <c r="G255" s="47"/>
      <c r="H255" s="409" t="s">
        <v>33</v>
      </c>
      <c r="I255" s="409"/>
      <c r="J255" s="409"/>
      <c r="K255" s="409"/>
      <c r="L255" s="409"/>
      <c r="M255" s="405">
        <f>[3]students!Y254</f>
        <v>0</v>
      </c>
      <c r="N255" s="405"/>
      <c r="O255" s="405"/>
      <c r="P255" s="406" t="s">
        <v>53</v>
      </c>
      <c r="Q255" s="406"/>
      <c r="R255" s="406"/>
      <c r="S255" s="77">
        <v>10</v>
      </c>
      <c r="V255" s="68"/>
      <c r="W255" s="68"/>
      <c r="X255" s="68"/>
      <c r="Y255" s="68"/>
    </row>
    <row r="256" spans="2:25" ht="21" customHeight="1">
      <c r="B256" s="382" t="s">
        <v>37</v>
      </c>
      <c r="C256" s="361" t="s">
        <v>54</v>
      </c>
      <c r="D256" s="361"/>
      <c r="E256" s="385" t="s">
        <v>55</v>
      </c>
      <c r="F256" s="386"/>
      <c r="G256" s="386"/>
      <c r="H256" s="386"/>
      <c r="I256" s="386"/>
      <c r="J256" s="386"/>
      <c r="K256" s="386"/>
      <c r="L256" s="386"/>
      <c r="M256" s="387"/>
      <c r="N256" s="388" t="s">
        <v>56</v>
      </c>
      <c r="O256" s="389"/>
      <c r="P256" s="389"/>
      <c r="Q256" s="390"/>
      <c r="R256" s="394" t="s">
        <v>69</v>
      </c>
      <c r="S256" s="397" t="s">
        <v>57</v>
      </c>
      <c r="V256" s="68"/>
      <c r="W256" s="68"/>
      <c r="X256" s="68"/>
      <c r="Y256" s="68"/>
    </row>
    <row r="257" spans="2:25" s="1" customFormat="1" ht="73.5" customHeight="1">
      <c r="B257" s="383"/>
      <c r="C257" s="384"/>
      <c r="D257" s="384"/>
      <c r="E257" s="48" t="s">
        <v>58</v>
      </c>
      <c r="F257" s="48" t="s">
        <v>15</v>
      </c>
      <c r="G257" s="48" t="s">
        <v>59</v>
      </c>
      <c r="H257" s="48" t="s">
        <v>17</v>
      </c>
      <c r="I257" s="48" t="s">
        <v>18</v>
      </c>
      <c r="J257" s="48" t="s">
        <v>19</v>
      </c>
      <c r="K257" s="48" t="s">
        <v>20</v>
      </c>
      <c r="L257" s="48" t="s">
        <v>21</v>
      </c>
      <c r="M257" s="49"/>
      <c r="N257" s="391"/>
      <c r="O257" s="392"/>
      <c r="P257" s="392"/>
      <c r="Q257" s="393"/>
      <c r="R257" s="395"/>
      <c r="S257" s="398"/>
      <c r="V257" s="68"/>
      <c r="W257" s="68"/>
      <c r="X257" s="68"/>
      <c r="Y257" s="68"/>
    </row>
    <row r="258" spans="2:25" ht="27.9" customHeight="1" thickBot="1">
      <c r="B258" s="5"/>
      <c r="C258" s="400" t="s">
        <v>60</v>
      </c>
      <c r="D258" s="401"/>
      <c r="E258" s="51">
        <v>1</v>
      </c>
      <c r="F258" s="51">
        <v>2</v>
      </c>
      <c r="G258" s="51">
        <v>3</v>
      </c>
      <c r="H258" s="51">
        <v>4</v>
      </c>
      <c r="I258" s="51">
        <v>5</v>
      </c>
      <c r="J258" s="51">
        <v>6</v>
      </c>
      <c r="K258" s="51">
        <v>7</v>
      </c>
      <c r="L258" s="51">
        <v>8</v>
      </c>
      <c r="M258" s="50" t="s">
        <v>22</v>
      </c>
      <c r="N258" s="50" t="s">
        <v>23</v>
      </c>
      <c r="O258" s="50" t="s">
        <v>61</v>
      </c>
      <c r="P258" s="50" t="s">
        <v>25</v>
      </c>
      <c r="Q258" s="50" t="s">
        <v>62</v>
      </c>
      <c r="R258" s="396"/>
      <c r="S258" s="399"/>
      <c r="V258" s="68"/>
      <c r="W258" s="68"/>
      <c r="X258" s="68"/>
      <c r="Y258" s="68"/>
    </row>
    <row r="259" spans="2:25" ht="27.9" customHeight="1">
      <c r="B259" s="359">
        <v>1</v>
      </c>
      <c r="C259" s="361" t="s">
        <v>2</v>
      </c>
      <c r="D259" s="39" t="s">
        <v>63</v>
      </c>
      <c r="E259" s="80"/>
      <c r="F259" s="78">
        <f>Marathi!R$7</f>
        <v>15</v>
      </c>
      <c r="G259" s="78">
        <f>Marathi!S$7</f>
        <v>15</v>
      </c>
      <c r="H259" s="78">
        <f>Marathi!T$7</f>
        <v>15</v>
      </c>
      <c r="I259" s="78">
        <f>Marathi!U$7</f>
        <v>15</v>
      </c>
      <c r="J259" s="78">
        <f>Marathi!V$7</f>
        <v>15</v>
      </c>
      <c r="K259" s="78">
        <f>Marathi!W$7</f>
        <v>10</v>
      </c>
      <c r="L259" s="78">
        <f>Marathi!X$7</f>
        <v>0</v>
      </c>
      <c r="M259" s="78">
        <f>Marathi!Y$7</f>
        <v>70</v>
      </c>
      <c r="N259" s="78">
        <f>Marathi!Z$7</f>
        <v>5</v>
      </c>
      <c r="O259" s="78">
        <f>Marathi!AA$7</f>
        <v>5</v>
      </c>
      <c r="P259" s="78">
        <f>Marathi!AB$7</f>
        <v>20</v>
      </c>
      <c r="Q259" s="78">
        <f>Marathi!AC$7</f>
        <v>30</v>
      </c>
      <c r="R259" s="78">
        <f>Marathi!AD$7</f>
        <v>100</v>
      </c>
      <c r="S259" s="78">
        <f>Marathi!AE$7</f>
        <v>0</v>
      </c>
      <c r="V259" s="68"/>
      <c r="W259" s="68"/>
      <c r="X259" s="68"/>
      <c r="Y259" s="68"/>
    </row>
    <row r="260" spans="2:25" ht="27.9" customHeight="1" thickBot="1">
      <c r="B260" s="360"/>
      <c r="C260" s="362"/>
      <c r="D260" s="40" t="s">
        <v>64</v>
      </c>
      <c r="E260" s="81"/>
      <c r="F260" s="50">
        <f>VLOOKUP(S255,Marathi!$B$8:$AE$78,17,0)</f>
        <v>0</v>
      </c>
      <c r="G260" s="50">
        <f>VLOOKUP(S255,Marathi!$B$8:$AE$78,18,0)</f>
        <v>0</v>
      </c>
      <c r="H260" s="50">
        <f>VLOOKUP(S255,Marathi!$B$8:$AE$78,19,0)</f>
        <v>0</v>
      </c>
      <c r="I260" s="50">
        <f>VLOOKUP(S255,Marathi!$B$8:$AE$78,20,0)</f>
        <v>0</v>
      </c>
      <c r="J260" s="50">
        <f>VLOOKUP(S255,Marathi!$B$8:$AE$78,21,0)</f>
        <v>0</v>
      </c>
      <c r="K260" s="50">
        <f>VLOOKUP(S255,Marathi!$B$8:$AE$78,22,0)</f>
        <v>0</v>
      </c>
      <c r="L260" s="50">
        <f>VLOOKUP(S255,Marathi!$B$8:$AE$78,23,0)</f>
        <v>0</v>
      </c>
      <c r="M260" s="50">
        <f>VLOOKUP(S255,Marathi!$B$8:$AE$78,24,0)</f>
        <v>0</v>
      </c>
      <c r="N260" s="50">
        <f>VLOOKUP(S255,Marathi!$B$8:$AE$78,25,0)</f>
        <v>0</v>
      </c>
      <c r="O260" s="50">
        <f>VLOOKUP(S255,Marathi!$B$8:$AE$78,26,0)</f>
        <v>0</v>
      </c>
      <c r="P260" s="50">
        <f>VLOOKUP(S255,Marathi!$B$8:$AE$78,27,0)</f>
        <v>0</v>
      </c>
      <c r="Q260" s="50">
        <f>VLOOKUP(S255,Marathi!$B$8:$AE$78,28,0)</f>
        <v>0</v>
      </c>
      <c r="R260" s="79">
        <f>VLOOKUP(S255,Marathi!$B$8:$AE$78,29,0)</f>
        <v>0</v>
      </c>
      <c r="S260" s="79">
        <f>VLOOKUP(S255,Marathi!$B$8:$AE$78,30,0)</f>
        <v>0</v>
      </c>
      <c r="V260" s="68"/>
      <c r="W260" s="68"/>
      <c r="X260" s="68"/>
      <c r="Y260" s="68"/>
    </row>
    <row r="261" spans="2:25" ht="27.9" customHeight="1">
      <c r="B261" s="359">
        <v>2</v>
      </c>
      <c r="C261" s="361" t="s">
        <v>3</v>
      </c>
      <c r="D261" s="39" t="s">
        <v>63</v>
      </c>
      <c r="E261" s="80"/>
      <c r="F261" s="78">
        <f>Hindi!R$7</f>
        <v>15</v>
      </c>
      <c r="G261" s="78">
        <f>Hindi!S$7</f>
        <v>15</v>
      </c>
      <c r="H261" s="78">
        <f>Hindi!T$7</f>
        <v>15</v>
      </c>
      <c r="I261" s="78">
        <f>Hindi!U$7</f>
        <v>15</v>
      </c>
      <c r="J261" s="78">
        <f>Hindi!V$7</f>
        <v>15</v>
      </c>
      <c r="K261" s="78">
        <f>Hindi!W$7</f>
        <v>10</v>
      </c>
      <c r="L261" s="78">
        <f>Hindi!X$7</f>
        <v>0</v>
      </c>
      <c r="M261" s="78">
        <f>Hindi!Y$7</f>
        <v>70</v>
      </c>
      <c r="N261" s="78">
        <f>Hindi!Z$7</f>
        <v>5</v>
      </c>
      <c r="O261" s="78">
        <f>Hindi!AA$7</f>
        <v>5</v>
      </c>
      <c r="P261" s="78">
        <f>Hindi!AB$7</f>
        <v>20</v>
      </c>
      <c r="Q261" s="78">
        <f>Hindi!AC$7</f>
        <v>30</v>
      </c>
      <c r="R261" s="78">
        <f>Hindi!AD$7</f>
        <v>100</v>
      </c>
      <c r="S261" s="78">
        <f>Hindi!AE$7</f>
        <v>0</v>
      </c>
      <c r="V261" s="68"/>
      <c r="W261" s="68"/>
      <c r="X261" s="68"/>
      <c r="Y261" s="68"/>
    </row>
    <row r="262" spans="2:25" ht="27.9" customHeight="1" thickBot="1">
      <c r="B262" s="360"/>
      <c r="C262" s="362"/>
      <c r="D262" s="40" t="s">
        <v>64</v>
      </c>
      <c r="E262" s="81"/>
      <c r="F262" s="50">
        <f>VLOOKUP(S255,Hindi!$B$8:$AE$78,17,0)</f>
        <v>0</v>
      </c>
      <c r="G262" s="50">
        <f>VLOOKUP(S255,Hindi!$B$8:$AE$78,18,0)</f>
        <v>0</v>
      </c>
      <c r="H262" s="50">
        <f>VLOOKUP(S255,Hindi!$B$8:$AE$78,19,0)</f>
        <v>0</v>
      </c>
      <c r="I262" s="50">
        <f>VLOOKUP(S255,Hindi!$B$8:$AE$78,20,0)</f>
        <v>0</v>
      </c>
      <c r="J262" s="50">
        <f>VLOOKUP(S255,Hindi!$B$8:$AE$78,21,0)</f>
        <v>0</v>
      </c>
      <c r="K262" s="50">
        <f>VLOOKUP(S255,Hindi!$B$8:$AE$78,22,0)</f>
        <v>0</v>
      </c>
      <c r="L262" s="50">
        <f>VLOOKUP(S255,Hindi!$B$8:$AE$78,23,0)</f>
        <v>0</v>
      </c>
      <c r="M262" s="50">
        <f>VLOOKUP(S255,Hindi!$B$8:$AE$78,24,0)</f>
        <v>0</v>
      </c>
      <c r="N262" s="50">
        <f>VLOOKUP(S255,Hindi!$B$8:$AE$78,25,0)</f>
        <v>0</v>
      </c>
      <c r="O262" s="50">
        <f>VLOOKUP(S255,Hindi!$B$8:$AE$78,26,0)</f>
        <v>0</v>
      </c>
      <c r="P262" s="50">
        <f>VLOOKUP(S255,Hindi!$B$8:$AE$78,27,0)</f>
        <v>0</v>
      </c>
      <c r="Q262" s="50">
        <f>VLOOKUP(S255,Hindi!$B$8:$AE$78,28,0)</f>
        <v>0</v>
      </c>
      <c r="R262" s="79">
        <f>VLOOKUP(S255,Hindi!$B$8:$AE$78,29,0)</f>
        <v>0</v>
      </c>
      <c r="S262" s="50">
        <f>VLOOKUP(S255,Hindi!$B$8:$AE$78,30,0)</f>
        <v>0</v>
      </c>
      <c r="V262" s="68"/>
      <c r="W262" s="68"/>
      <c r="X262" s="68"/>
      <c r="Y262" s="68"/>
    </row>
    <row r="263" spans="2:25" ht="27.9" customHeight="1">
      <c r="B263" s="359">
        <v>3</v>
      </c>
      <c r="C263" s="361" t="s">
        <v>4</v>
      </c>
      <c r="D263" s="39" t="s">
        <v>63</v>
      </c>
      <c r="E263" s="80"/>
      <c r="F263" s="78">
        <f>English!R$7</f>
        <v>15</v>
      </c>
      <c r="G263" s="78">
        <f>English!S$7</f>
        <v>15</v>
      </c>
      <c r="H263" s="78">
        <f>English!T$7</f>
        <v>15</v>
      </c>
      <c r="I263" s="78">
        <f>English!U$7</f>
        <v>15</v>
      </c>
      <c r="J263" s="78">
        <f>English!V$7</f>
        <v>15</v>
      </c>
      <c r="K263" s="78">
        <f>English!W$7</f>
        <v>10</v>
      </c>
      <c r="L263" s="78">
        <f>English!X$7</f>
        <v>0</v>
      </c>
      <c r="M263" s="78">
        <f>English!Y$7</f>
        <v>70</v>
      </c>
      <c r="N263" s="78">
        <f>English!Z$7</f>
        <v>5</v>
      </c>
      <c r="O263" s="78">
        <f>English!AA$7</f>
        <v>5</v>
      </c>
      <c r="P263" s="78">
        <f>English!AB$7</f>
        <v>20</v>
      </c>
      <c r="Q263" s="78">
        <f>English!AC$7</f>
        <v>30</v>
      </c>
      <c r="R263" s="78">
        <f>English!AD$7</f>
        <v>100</v>
      </c>
      <c r="S263" s="78">
        <f>English!AE$7</f>
        <v>0</v>
      </c>
      <c r="V263" s="68"/>
      <c r="W263" s="68"/>
      <c r="X263" s="68"/>
      <c r="Y263" s="68"/>
    </row>
    <row r="264" spans="2:25" ht="27.9" customHeight="1" thickBot="1">
      <c r="B264" s="360"/>
      <c r="C264" s="362"/>
      <c r="D264" s="40" t="s">
        <v>64</v>
      </c>
      <c r="E264" s="81"/>
      <c r="F264" s="50">
        <f>VLOOKUP(S255,English!$B$8:$AE$78,17,0)</f>
        <v>0</v>
      </c>
      <c r="G264" s="50">
        <f>VLOOKUP(S255,English!$B$8:$AE$78,18,0)</f>
        <v>0</v>
      </c>
      <c r="H264" s="50">
        <f>VLOOKUP(S255,English!$B$8:$AE$78,19,0)</f>
        <v>0</v>
      </c>
      <c r="I264" s="50">
        <f>VLOOKUP(S255,English!$B$8:$AE$78,20,0)</f>
        <v>0</v>
      </c>
      <c r="J264" s="50">
        <f>VLOOKUP(S255,English!$B$8:$AE$78,21,0)</f>
        <v>0</v>
      </c>
      <c r="K264" s="50">
        <f>VLOOKUP(S255,English!$B$8:$AE$78,22,0)</f>
        <v>0</v>
      </c>
      <c r="L264" s="50">
        <f>VLOOKUP(S255,English!$B$8:$AE$78,23,0)</f>
        <v>0</v>
      </c>
      <c r="M264" s="50">
        <f>VLOOKUP(S255,English!$B$8:$AE$78,24,0)</f>
        <v>0</v>
      </c>
      <c r="N264" s="50">
        <f>VLOOKUP(S255,English!$B$8:$AE$78,25,0)</f>
        <v>0</v>
      </c>
      <c r="O264" s="50">
        <f>VLOOKUP(S255,English!$B$8:$AE$78,26,0)</f>
        <v>0</v>
      </c>
      <c r="P264" s="50">
        <f>VLOOKUP(S255,English!$B$8:$AE$78,27,0)</f>
        <v>0</v>
      </c>
      <c r="Q264" s="50">
        <f>VLOOKUP(S255,English!$B$8:$AE$78,28,0)</f>
        <v>0</v>
      </c>
      <c r="R264" s="79">
        <f>VLOOKUP(S255,English!$B$8:$AE$78,29,0)</f>
        <v>0</v>
      </c>
      <c r="S264" s="50">
        <f>VLOOKUP(S255,English!$B$8:$AE$78,30,0)</f>
        <v>0</v>
      </c>
      <c r="V264" s="68"/>
      <c r="W264" s="68"/>
      <c r="X264" s="68"/>
      <c r="Y264" s="68"/>
    </row>
    <row r="265" spans="2:25" ht="27.9" customHeight="1">
      <c r="B265" s="359">
        <v>4</v>
      </c>
      <c r="C265" s="361" t="s">
        <v>5</v>
      </c>
      <c r="D265" s="39" t="s">
        <v>63</v>
      </c>
      <c r="E265" s="80"/>
      <c r="F265" s="78">
        <f>Maths!R$7</f>
        <v>15</v>
      </c>
      <c r="G265" s="78">
        <f>Maths!S$7</f>
        <v>15</v>
      </c>
      <c r="H265" s="78">
        <f>Maths!T$7</f>
        <v>15</v>
      </c>
      <c r="I265" s="78">
        <f>Maths!U$7</f>
        <v>15</v>
      </c>
      <c r="J265" s="78">
        <f>Maths!V$7</f>
        <v>15</v>
      </c>
      <c r="K265" s="78">
        <f>Maths!W$7</f>
        <v>10</v>
      </c>
      <c r="L265" s="78">
        <f>Maths!X$7</f>
        <v>0</v>
      </c>
      <c r="M265" s="78">
        <f>Maths!Y$7</f>
        <v>70</v>
      </c>
      <c r="N265" s="78">
        <f>Maths!Z$7</f>
        <v>5</v>
      </c>
      <c r="O265" s="78">
        <f>Maths!AA$7</f>
        <v>5</v>
      </c>
      <c r="P265" s="78">
        <f>Maths!AB$7</f>
        <v>20</v>
      </c>
      <c r="Q265" s="78">
        <f>Maths!AC$7</f>
        <v>30</v>
      </c>
      <c r="R265" s="78">
        <f>Maths!AD$7</f>
        <v>100</v>
      </c>
      <c r="S265" s="78">
        <f>Maths!AE$7</f>
        <v>0</v>
      </c>
      <c r="V265" s="68"/>
      <c r="W265" s="68"/>
      <c r="X265" s="68"/>
      <c r="Y265" s="68"/>
    </row>
    <row r="266" spans="2:25" ht="27.9" customHeight="1" thickBot="1">
      <c r="B266" s="360"/>
      <c r="C266" s="362"/>
      <c r="D266" s="40" t="s">
        <v>64</v>
      </c>
      <c r="E266" s="81"/>
      <c r="F266" s="50">
        <f>VLOOKUP(S255,Maths!$B$8:$AE$78,17,0)</f>
        <v>0</v>
      </c>
      <c r="G266" s="50">
        <f>VLOOKUP(S255,Maths!$B$8:$AE$78,18,0)</f>
        <v>0</v>
      </c>
      <c r="H266" s="50">
        <f>VLOOKUP(S255,Maths!$B$8:$AE$78,19,0)</f>
        <v>0</v>
      </c>
      <c r="I266" s="50">
        <f>VLOOKUP(S255,Maths!$B$8:$AE$78,20,0)</f>
        <v>0</v>
      </c>
      <c r="J266" s="50">
        <f>VLOOKUP(S255,Maths!$B$8:$AE$78,21,0)</f>
        <v>0</v>
      </c>
      <c r="K266" s="50">
        <f>VLOOKUP(S255,Maths!$B$8:$AE$78,22,0)</f>
        <v>0</v>
      </c>
      <c r="L266" s="50">
        <f>VLOOKUP(S255,Maths!$B$8:$AE$78,23,0)</f>
        <v>0</v>
      </c>
      <c r="M266" s="50">
        <f>VLOOKUP(S255,Maths!$B$8:$AE$78,24,0)</f>
        <v>0</v>
      </c>
      <c r="N266" s="50">
        <f>VLOOKUP(S255,Maths!$B$8:$AE$78,25,0)</f>
        <v>0</v>
      </c>
      <c r="O266" s="50">
        <f>VLOOKUP(S255,Maths!$B$8:$AE$78,26,0)</f>
        <v>0</v>
      </c>
      <c r="P266" s="50">
        <f>VLOOKUP(S255,Maths!$B$8:$AE$78,27,0)</f>
        <v>0</v>
      </c>
      <c r="Q266" s="50">
        <f>VLOOKUP(S255,Maths!$B$8:$AE$78,28,0)</f>
        <v>0</v>
      </c>
      <c r="R266" s="79">
        <f>VLOOKUP(S255,Maths!$B$8:$AE$78,29,0)</f>
        <v>0</v>
      </c>
      <c r="S266" s="50">
        <f>VLOOKUP(S255,Maths!$B$8:$AE$78,30,0)</f>
        <v>0</v>
      </c>
      <c r="V266" s="68"/>
      <c r="W266" s="68"/>
      <c r="X266" s="68"/>
      <c r="Y266" s="68"/>
    </row>
    <row r="267" spans="2:25" ht="27.9" customHeight="1">
      <c r="B267" s="359">
        <v>5</v>
      </c>
      <c r="C267" s="361" t="s">
        <v>6</v>
      </c>
      <c r="D267" s="39" t="s">
        <v>63</v>
      </c>
      <c r="E267" s="80"/>
      <c r="F267" s="78">
        <f>Sci!R$7</f>
        <v>15</v>
      </c>
      <c r="G267" s="78">
        <f>Sci!S$7</f>
        <v>15</v>
      </c>
      <c r="H267" s="78">
        <f>Sci!T$7</f>
        <v>15</v>
      </c>
      <c r="I267" s="78">
        <f>Sci!U$7</f>
        <v>15</v>
      </c>
      <c r="J267" s="78">
        <f>Sci!V$7</f>
        <v>15</v>
      </c>
      <c r="K267" s="78">
        <f>Sci!W$7</f>
        <v>10</v>
      </c>
      <c r="L267" s="78">
        <f>Sci!X$7</f>
        <v>0</v>
      </c>
      <c r="M267" s="78">
        <f>Sci!Y$7</f>
        <v>70</v>
      </c>
      <c r="N267" s="78">
        <f>Sci!Z$7</f>
        <v>5</v>
      </c>
      <c r="O267" s="78">
        <f>Sci!AA$7</f>
        <v>5</v>
      </c>
      <c r="P267" s="78">
        <f>Sci!AB$7</f>
        <v>20</v>
      </c>
      <c r="Q267" s="78">
        <f>Sci!AC$7</f>
        <v>30</v>
      </c>
      <c r="R267" s="78">
        <f>Sci!AD$7</f>
        <v>100</v>
      </c>
      <c r="S267" s="78">
        <f>Sci!AE$7</f>
        <v>0</v>
      </c>
      <c r="V267" s="68"/>
      <c r="W267" s="68"/>
      <c r="X267" s="68"/>
      <c r="Y267" s="68"/>
    </row>
    <row r="268" spans="2:25" ht="27.9" customHeight="1" thickBot="1">
      <c r="B268" s="360"/>
      <c r="C268" s="362"/>
      <c r="D268" s="40" t="s">
        <v>64</v>
      </c>
      <c r="E268" s="81"/>
      <c r="F268" s="50">
        <f>VLOOKUP(S255,Sci!$B$8:$AE$78,17,0)</f>
        <v>0</v>
      </c>
      <c r="G268" s="50">
        <f>VLOOKUP(S255,Sci!$B$8:$AE$78,18,0)</f>
        <v>0</v>
      </c>
      <c r="H268" s="50">
        <f>VLOOKUP(S255,Sci!$B$8:$AE$78,19,0)</f>
        <v>0</v>
      </c>
      <c r="I268" s="50">
        <f>VLOOKUP(S255,Sci!$B$8:$AE$78,20,0)</f>
        <v>0</v>
      </c>
      <c r="J268" s="50">
        <f>VLOOKUP(S255,Sci!$B$8:$AE$78,21,0)</f>
        <v>0</v>
      </c>
      <c r="K268" s="50">
        <f>VLOOKUP(S255,Sci!$B$8:$AE$78,22,0)</f>
        <v>0</v>
      </c>
      <c r="L268" s="50">
        <f>VLOOKUP(S255,Sci!$B$8:$AE$78,23,0)</f>
        <v>0</v>
      </c>
      <c r="M268" s="50">
        <f>VLOOKUP(S255,Sci!$B$8:$AE$78,24,0)</f>
        <v>0</v>
      </c>
      <c r="N268" s="50">
        <f>VLOOKUP(S255,Sci!$B$8:$AE$78,24,0)</f>
        <v>0</v>
      </c>
      <c r="O268" s="50">
        <f>VLOOKUP(S255,Sci!$B$8:$AE$78,25,0)</f>
        <v>0</v>
      </c>
      <c r="P268" s="50">
        <f>VLOOKUP(S255,Sci!$B$8:$AE$78,26,0)</f>
        <v>0</v>
      </c>
      <c r="Q268" s="50">
        <f>VLOOKUP(S255,Sci!$B$8:$AE$78,27,0)</f>
        <v>0</v>
      </c>
      <c r="R268" s="79">
        <f>VLOOKUP(S255,Sci!$B$8:$AE$78,29,0)</f>
        <v>0</v>
      </c>
      <c r="S268" s="50">
        <f>VLOOKUP(S255,Sci!$B$8:$AE$78,30,0)</f>
        <v>0</v>
      </c>
      <c r="V268" s="68"/>
      <c r="W268" s="68"/>
      <c r="X268" s="68"/>
      <c r="Y268" s="68"/>
    </row>
    <row r="269" spans="2:25" ht="27.9" customHeight="1">
      <c r="B269" s="359">
        <v>6</v>
      </c>
      <c r="C269" s="361" t="s">
        <v>7</v>
      </c>
      <c r="D269" s="39" t="s">
        <v>63</v>
      </c>
      <c r="E269" s="80"/>
      <c r="F269" s="78">
        <f>Sco!R$7</f>
        <v>15</v>
      </c>
      <c r="G269" s="78">
        <f>Sco!S$7</f>
        <v>15</v>
      </c>
      <c r="H269" s="78">
        <f>Sco!T$7</f>
        <v>15</v>
      </c>
      <c r="I269" s="78">
        <f>Sco!U$7</f>
        <v>15</v>
      </c>
      <c r="J269" s="78">
        <f>Sco!V$7</f>
        <v>15</v>
      </c>
      <c r="K269" s="78">
        <f>Sco!W$7</f>
        <v>10</v>
      </c>
      <c r="L269" s="78">
        <f>Sco!X$7</f>
        <v>0</v>
      </c>
      <c r="M269" s="78">
        <f>Sco!Y$7</f>
        <v>70</v>
      </c>
      <c r="N269" s="78">
        <f>Sco!Z$7</f>
        <v>5</v>
      </c>
      <c r="O269" s="78">
        <f>Sco!AA$7</f>
        <v>5</v>
      </c>
      <c r="P269" s="78">
        <f>Sco!AB$7</f>
        <v>20</v>
      </c>
      <c r="Q269" s="78">
        <f>Sco!AC$7</f>
        <v>30</v>
      </c>
      <c r="R269" s="78">
        <f>Sco!AD$7</f>
        <v>100</v>
      </c>
      <c r="S269" s="78">
        <f>Sco!AE$7</f>
        <v>0</v>
      </c>
      <c r="V269" s="68"/>
      <c r="W269" s="68"/>
      <c r="X269" s="68"/>
      <c r="Y269" s="68"/>
    </row>
    <row r="270" spans="2:25" ht="27.9" customHeight="1" thickBot="1">
      <c r="B270" s="360"/>
      <c r="C270" s="362"/>
      <c r="D270" s="40" t="s">
        <v>64</v>
      </c>
      <c r="E270" s="81"/>
      <c r="F270" s="50">
        <f>VLOOKUP(S255,Sco!$B$8:$AE$78,17,0)</f>
        <v>0</v>
      </c>
      <c r="G270" s="50">
        <f>VLOOKUP(S255,Sco!$B$8:$AE$78,18,0)</f>
        <v>0</v>
      </c>
      <c r="H270" s="50">
        <f>VLOOKUP(S255,Sco!$B$8:$AE$78,19,0)</f>
        <v>0</v>
      </c>
      <c r="I270" s="50">
        <f>VLOOKUP(S255,Sco!$B$8:$AE$78,20,0)</f>
        <v>0</v>
      </c>
      <c r="J270" s="50">
        <f>VLOOKUP(S255,Sco!$B$8:$AE$78,21,0)</f>
        <v>0</v>
      </c>
      <c r="K270" s="50">
        <f>VLOOKUP(S255,Sco!$B$8:$AE$78,22,0)</f>
        <v>0</v>
      </c>
      <c r="L270" s="50">
        <f>VLOOKUP(S255,Sco!$B$8:$AE$78,23,0)</f>
        <v>0</v>
      </c>
      <c r="M270" s="50">
        <f>VLOOKUP(S255,Sco!$B$8:$AE$78,24,0)</f>
        <v>0</v>
      </c>
      <c r="N270" s="50">
        <f>VLOOKUP(S255,Sco!$B$8:$AE$78,25,0)</f>
        <v>0</v>
      </c>
      <c r="O270" s="50">
        <f>VLOOKUP(S255,Sco!$B$8:$AE$78,26,0)</f>
        <v>0</v>
      </c>
      <c r="P270" s="50">
        <f>VLOOKUP(S255,Sco!$B$8:$AE$78,27,0)</f>
        <v>0</v>
      </c>
      <c r="Q270" s="50">
        <f>VLOOKUP(S255,Sco!$B$8:$AE$78,28,0)</f>
        <v>0</v>
      </c>
      <c r="R270" s="79">
        <f>VLOOKUP(S255,Sco!$B$8:$AE$78,29,0)</f>
        <v>0</v>
      </c>
      <c r="S270" s="50">
        <f>VLOOKUP(S255,Sco!$B$8:$AE$78,30,0)</f>
        <v>0</v>
      </c>
      <c r="V270" s="68"/>
      <c r="W270" s="68"/>
      <c r="X270" s="68"/>
      <c r="Y270" s="68"/>
    </row>
    <row r="271" spans="2:25" ht="27.9" customHeight="1">
      <c r="B271" s="359">
        <v>7</v>
      </c>
      <c r="C271" s="361" t="s">
        <v>8</v>
      </c>
      <c r="D271" s="39" t="s">
        <v>63</v>
      </c>
      <c r="E271" s="80"/>
      <c r="F271" s="78">
        <f>Kala!R$7</f>
        <v>20</v>
      </c>
      <c r="G271" s="78">
        <f>Kala!S$7</f>
        <v>40</v>
      </c>
      <c r="H271" s="78">
        <f>Kala!T$7</f>
        <v>20</v>
      </c>
      <c r="I271" s="78">
        <f>Kala!U$7</f>
        <v>20</v>
      </c>
      <c r="J271" s="78">
        <f>Kala!V$7</f>
        <v>0</v>
      </c>
      <c r="K271" s="78">
        <f>Kala!W$7</f>
        <v>20</v>
      </c>
      <c r="L271" s="78">
        <f>Kala!X$7</f>
        <v>0</v>
      </c>
      <c r="M271" s="78">
        <f>Kala!Y$7</f>
        <v>100</v>
      </c>
      <c r="N271" s="363"/>
      <c r="O271" s="364"/>
      <c r="P271" s="364"/>
      <c r="Q271" s="365"/>
      <c r="R271" s="82">
        <f t="shared" ref="R271:R276" si="9">M271</f>
        <v>100</v>
      </c>
      <c r="S271" s="83"/>
      <c r="V271" s="68"/>
      <c r="W271" s="68"/>
      <c r="X271" s="68"/>
      <c r="Y271" s="68"/>
    </row>
    <row r="272" spans="2:25" ht="27.9" customHeight="1" thickBot="1">
      <c r="B272" s="360"/>
      <c r="C272" s="362"/>
      <c r="D272" s="40" t="s">
        <v>64</v>
      </c>
      <c r="E272" s="81"/>
      <c r="F272" s="50">
        <f>VLOOKUP(S255,Kala!$B$8:$AE$78,17,0)</f>
        <v>0</v>
      </c>
      <c r="G272" s="50">
        <f>VLOOKUP(S255,Kala!$B$8:$AE$78,18,0)</f>
        <v>0</v>
      </c>
      <c r="H272" s="50">
        <f>VLOOKUP(S255,Kala!$B$8:$AE$78,19,0)</f>
        <v>0</v>
      </c>
      <c r="I272" s="50">
        <f>VLOOKUP(S255,Kala!$B$8:$AE$78,20,0)</f>
        <v>0</v>
      </c>
      <c r="J272" s="50">
        <f>VLOOKUP(S255,Kala!$B$8:$AE$78,21,0)</f>
        <v>0</v>
      </c>
      <c r="K272" s="50">
        <f>VLOOKUP(S255,Kala!$B$8:$AE$78,22,0)</f>
        <v>0</v>
      </c>
      <c r="L272" s="50">
        <f>VLOOKUP(S255,Kala!$B$8:$AE$78,23,0)</f>
        <v>0</v>
      </c>
      <c r="M272" s="50">
        <f>VLOOKUP(S255,Kala!$B$8:$AE$78,24,0)</f>
        <v>0</v>
      </c>
      <c r="N272" s="366"/>
      <c r="O272" s="367"/>
      <c r="P272" s="367"/>
      <c r="Q272" s="368"/>
      <c r="R272" s="84">
        <f t="shared" si="9"/>
        <v>0</v>
      </c>
      <c r="S272" s="85" t="str">
        <f>IF(R272&gt;=91,"अ१",IF(R272&gt;=81,"अ२",IF(R272&gt;=71,"ब१",IF(R272&gt;=61,"ब२",IF(R272&gt;=51,"क१",IF(R272&gt;=41,"क२",IF(R272&gt;=33,"ड",IF(R272&gt;=21,"ई१",IF(R272&gt;=1,"ई२","")))))))))</f>
        <v/>
      </c>
      <c r="V272" s="68"/>
      <c r="W272" s="68"/>
      <c r="X272" s="68"/>
      <c r="Y272" s="68"/>
    </row>
    <row r="273" spans="2:25" ht="27.9" customHeight="1">
      <c r="B273" s="359">
        <v>8</v>
      </c>
      <c r="C273" s="361" t="s">
        <v>9</v>
      </c>
      <c r="D273" s="39" t="s">
        <v>63</v>
      </c>
      <c r="E273" s="80"/>
      <c r="F273" s="78">
        <f>Karya!R$7</f>
        <v>20</v>
      </c>
      <c r="G273" s="78">
        <f>Karya!S$7</f>
        <v>40</v>
      </c>
      <c r="H273" s="78">
        <f>Karya!T$7</f>
        <v>20</v>
      </c>
      <c r="I273" s="78">
        <f>Karya!U$7</f>
        <v>20</v>
      </c>
      <c r="J273" s="78">
        <f>Karya!V$7</f>
        <v>0</v>
      </c>
      <c r="K273" s="78">
        <f>Karya!W$7</f>
        <v>20</v>
      </c>
      <c r="L273" s="78">
        <f>Karya!X$7</f>
        <v>0</v>
      </c>
      <c r="M273" s="78">
        <f>Karya!Y$7</f>
        <v>100</v>
      </c>
      <c r="N273" s="363"/>
      <c r="O273" s="364"/>
      <c r="P273" s="364"/>
      <c r="Q273" s="365"/>
      <c r="R273" s="82">
        <f t="shared" si="9"/>
        <v>100</v>
      </c>
      <c r="S273" s="83"/>
      <c r="V273" s="68"/>
      <c r="W273" s="68"/>
      <c r="X273" s="68"/>
      <c r="Y273" s="68"/>
    </row>
    <row r="274" spans="2:25" ht="27.9" customHeight="1" thickBot="1">
      <c r="B274" s="360"/>
      <c r="C274" s="362"/>
      <c r="D274" s="40" t="s">
        <v>64</v>
      </c>
      <c r="E274" s="81"/>
      <c r="F274" s="50">
        <f>VLOOKUP(S255,Karya!$B$8:$AE$78,17,0)</f>
        <v>0</v>
      </c>
      <c r="G274" s="50">
        <f>VLOOKUP(S255,Karya!$B$8:$AE$78,18,0)</f>
        <v>0</v>
      </c>
      <c r="H274" s="50">
        <f>VLOOKUP(S255,Karya!$B$8:$AE$78,19,0)</f>
        <v>0</v>
      </c>
      <c r="I274" s="50">
        <f>VLOOKUP(S255,Karya!$B$8:$AE$78,20,0)</f>
        <v>0</v>
      </c>
      <c r="J274" s="50">
        <f>VLOOKUP(S255,Karya!$B$8:$AE$78,21,0)</f>
        <v>0</v>
      </c>
      <c r="K274" s="50">
        <f>VLOOKUP(S255,Karya!$B$8:$AE$78,22,0)</f>
        <v>0</v>
      </c>
      <c r="L274" s="50">
        <f>VLOOKUP(S255,Karya!$B$8:$AE$78,23,0)</f>
        <v>0</v>
      </c>
      <c r="M274" s="50">
        <f>VLOOKUP(S255,Karya!$B$8:$AE$78,24,0)</f>
        <v>0</v>
      </c>
      <c r="N274" s="366"/>
      <c r="O274" s="367"/>
      <c r="P274" s="367"/>
      <c r="Q274" s="368"/>
      <c r="R274" s="84">
        <f t="shared" si="9"/>
        <v>0</v>
      </c>
      <c r="S274" s="85" t="str">
        <f>IF(R274&gt;=91,"अ१",IF(R274&gt;=81,"अ२",IF(R274&gt;=71,"ब१",IF(R274&gt;=61,"ब२",IF(R274&gt;=51,"क१",IF(R274&gt;=41,"क२",IF(R274&gt;=33,"ड",IF(R274&gt;=21,"ई१",IF(R274&gt;=1,"ई२","")))))))))</f>
        <v/>
      </c>
      <c r="V274" s="68"/>
      <c r="W274" s="68"/>
      <c r="X274" s="68"/>
      <c r="Y274" s="68"/>
    </row>
    <row r="275" spans="2:25" ht="27.9" customHeight="1">
      <c r="B275" s="359">
        <v>9</v>
      </c>
      <c r="C275" s="361" t="s">
        <v>10</v>
      </c>
      <c r="D275" s="39" t="s">
        <v>63</v>
      </c>
      <c r="E275" s="80"/>
      <c r="F275" s="78">
        <f>Shashi!R$7</f>
        <v>20</v>
      </c>
      <c r="G275" s="78">
        <f>Shashi!S$7</f>
        <v>40</v>
      </c>
      <c r="H275" s="78">
        <f>Shashi!T$7</f>
        <v>20</v>
      </c>
      <c r="I275" s="78">
        <f>Shashi!U$7</f>
        <v>20</v>
      </c>
      <c r="J275" s="78">
        <f>Shashi!V$7</f>
        <v>0</v>
      </c>
      <c r="K275" s="78">
        <f>Shashi!W$7</f>
        <v>20</v>
      </c>
      <c r="L275" s="78">
        <f>Shashi!X$7</f>
        <v>0</v>
      </c>
      <c r="M275" s="78">
        <f>Shashi!Y$7</f>
        <v>100</v>
      </c>
      <c r="N275" s="363"/>
      <c r="O275" s="364"/>
      <c r="P275" s="364"/>
      <c r="Q275" s="365"/>
      <c r="R275" s="82">
        <f t="shared" si="9"/>
        <v>100</v>
      </c>
      <c r="S275" s="83"/>
      <c r="V275" s="68"/>
      <c r="W275" s="68"/>
      <c r="X275" s="68"/>
      <c r="Y275" s="68"/>
    </row>
    <row r="276" spans="2:25" ht="27.9" customHeight="1" thickBot="1">
      <c r="B276" s="360"/>
      <c r="C276" s="362"/>
      <c r="D276" s="40" t="s">
        <v>64</v>
      </c>
      <c r="E276" s="81"/>
      <c r="F276" s="50">
        <f>VLOOKUP(S255,Shashi!$B$8:$AE$78,17,0)</f>
        <v>0</v>
      </c>
      <c r="G276" s="50">
        <f>VLOOKUP(S255,Shashi!$B$8:$AE$78,18,0)</f>
        <v>0</v>
      </c>
      <c r="H276" s="50">
        <f>VLOOKUP(S255,Shashi!$B$8:$AE$78,19,0)</f>
        <v>0</v>
      </c>
      <c r="I276" s="50">
        <f>VLOOKUP(S255,Shashi!$B$8:$AE$78,20,0)</f>
        <v>0</v>
      </c>
      <c r="J276" s="50">
        <f>VLOOKUP(S255,Shashi!$B$8:$AE$78,21,0)</f>
        <v>0</v>
      </c>
      <c r="K276" s="50">
        <f>VLOOKUP(S255,Shashi!$B$8:$AE$78,22,0)</f>
        <v>0</v>
      </c>
      <c r="L276" s="50">
        <f>VLOOKUP(S255,Shashi!$B$8:$AE$78,23,0)</f>
        <v>0</v>
      </c>
      <c r="M276" s="50">
        <f>VLOOKUP(S255,Shashi!$B$8:$AE$78,24,0)</f>
        <v>0</v>
      </c>
      <c r="N276" s="366"/>
      <c r="O276" s="367"/>
      <c r="P276" s="367"/>
      <c r="Q276" s="368"/>
      <c r="R276" s="84">
        <f t="shared" si="9"/>
        <v>0</v>
      </c>
      <c r="S276" s="85" t="str">
        <f>IF(R276&gt;=91,"अ१",IF(R276&gt;=81,"अ२",IF(R276&gt;=71,"ब१",IF(R276&gt;=61,"ब२",IF(R276&gt;=51,"क१",IF(R276&gt;=41,"क२",IF(R276&gt;=33,"ड",IF(R276&gt;=21,"ई१",IF(R276&gt;=1,"ई२","")))))))))</f>
        <v/>
      </c>
      <c r="V276" s="68"/>
      <c r="W276" s="68"/>
      <c r="X276" s="68"/>
      <c r="Y276" s="68"/>
    </row>
    <row r="277" spans="2:25" ht="27.9" customHeight="1" thickBot="1">
      <c r="B277" s="369"/>
      <c r="C277" s="370"/>
      <c r="D277" s="370"/>
      <c r="E277" s="370"/>
      <c r="F277" s="370"/>
      <c r="G277" s="370"/>
      <c r="H277" s="370"/>
      <c r="I277" s="370"/>
      <c r="J277" s="370"/>
      <c r="K277" s="370"/>
      <c r="L277" s="370"/>
      <c r="M277" s="370"/>
      <c r="N277" s="370"/>
      <c r="O277" s="370"/>
      <c r="P277" s="370"/>
      <c r="Q277" s="370"/>
      <c r="R277" s="370"/>
      <c r="S277" s="371"/>
      <c r="V277" s="68"/>
      <c r="W277" s="68"/>
      <c r="X277" s="68"/>
      <c r="Y277" s="68"/>
    </row>
    <row r="278" spans="2:25" ht="27.9" customHeight="1">
      <c r="B278" s="41"/>
      <c r="C278" s="42"/>
      <c r="D278" s="43"/>
      <c r="N278" s="45"/>
      <c r="O278" s="45"/>
      <c r="P278" s="45"/>
      <c r="Q278" s="45"/>
      <c r="S278" s="46"/>
      <c r="V278" s="68"/>
      <c r="W278" s="68"/>
      <c r="X278" s="68"/>
      <c r="Y278" s="68"/>
    </row>
    <row r="279" spans="2:25" ht="27.9" customHeight="1">
      <c r="B279" s="372" t="s">
        <v>66</v>
      </c>
      <c r="C279" s="373"/>
      <c r="D279" s="373"/>
      <c r="E279" s="373"/>
      <c r="F279" s="373"/>
      <c r="G279" s="374" t="s">
        <v>67</v>
      </c>
      <c r="H279" s="374"/>
      <c r="I279" s="374"/>
      <c r="J279" s="374"/>
      <c r="K279" s="374"/>
      <c r="L279" s="374"/>
      <c r="M279" s="374"/>
      <c r="N279" s="375" t="s">
        <v>68</v>
      </c>
      <c r="O279" s="375"/>
      <c r="P279" s="375"/>
      <c r="Q279" s="375"/>
      <c r="R279" s="375"/>
      <c r="S279" s="376"/>
      <c r="V279" s="68"/>
      <c r="W279" s="68"/>
      <c r="X279" s="68"/>
      <c r="Y279" s="68"/>
    </row>
    <row r="280" spans="2:25" ht="27.9" customHeight="1" thickBot="1">
      <c r="B280" s="377" t="str">
        <f>students!$G$4</f>
        <v xml:space="preserve">श्री. सागर दत्तात्रय शिंदे </v>
      </c>
      <c r="C280" s="378"/>
      <c r="D280" s="378"/>
      <c r="E280" s="378"/>
      <c r="F280" s="378"/>
      <c r="G280" s="379"/>
      <c r="H280" s="379"/>
      <c r="I280" s="379"/>
      <c r="J280" s="379"/>
      <c r="K280" s="379"/>
      <c r="L280" s="379"/>
      <c r="M280" s="379"/>
      <c r="N280" s="380"/>
      <c r="O280" s="380"/>
      <c r="P280" s="380"/>
      <c r="Q280" s="380"/>
      <c r="R280" s="380"/>
      <c r="S280" s="381"/>
    </row>
    <row r="281" spans="2:25" ht="26.25" customHeight="1">
      <c r="B281" s="402" t="s">
        <v>718</v>
      </c>
      <c r="C281" s="402"/>
      <c r="D281" s="402"/>
      <c r="E281" s="402"/>
      <c r="F281" s="402"/>
      <c r="G281" s="402"/>
      <c r="H281" s="402"/>
      <c r="I281" s="402"/>
      <c r="J281" s="402"/>
      <c r="K281" s="402"/>
      <c r="L281" s="402"/>
      <c r="M281" s="402"/>
      <c r="N281" s="402"/>
      <c r="O281" s="402"/>
      <c r="P281" s="402"/>
      <c r="Q281" s="402"/>
      <c r="R281" s="402"/>
      <c r="S281" s="402"/>
    </row>
    <row r="282" spans="2:25" ht="24.75" customHeight="1" thickBot="1">
      <c r="B282" s="403" t="s">
        <v>52</v>
      </c>
      <c r="C282" s="403"/>
      <c r="D282" s="403"/>
      <c r="E282" s="404">
        <f>VLOOKUP(S283,students!$B$8:$D$57,3,0)</f>
        <v>0</v>
      </c>
      <c r="F282" s="405"/>
      <c r="G282" s="405"/>
      <c r="H282" s="405"/>
      <c r="I282" s="405"/>
      <c r="J282" s="405"/>
      <c r="K282" s="405"/>
      <c r="L282" s="405"/>
      <c r="M282" s="405"/>
      <c r="N282" s="405"/>
      <c r="O282" s="405"/>
      <c r="P282" s="406" t="s">
        <v>28</v>
      </c>
      <c r="Q282" s="406"/>
      <c r="R282" s="406" t="str">
        <f>students!$M$2</f>
        <v>पहिली</v>
      </c>
      <c r="S282" s="406"/>
    </row>
    <row r="283" spans="2:25" ht="19.5" customHeight="1" thickBot="1">
      <c r="B283" s="407"/>
      <c r="C283" s="407"/>
      <c r="D283" s="408"/>
      <c r="E283" s="408"/>
      <c r="F283" s="47"/>
      <c r="G283" s="47"/>
      <c r="H283" s="409" t="s">
        <v>33</v>
      </c>
      <c r="I283" s="409"/>
      <c r="J283" s="409"/>
      <c r="K283" s="409"/>
      <c r="L283" s="409"/>
      <c r="M283" s="405">
        <f>[3]students!Y282</f>
        <v>0</v>
      </c>
      <c r="N283" s="405"/>
      <c r="O283" s="405"/>
      <c r="P283" s="406" t="s">
        <v>53</v>
      </c>
      <c r="Q283" s="406"/>
      <c r="R283" s="406"/>
      <c r="S283" s="77">
        <v>11</v>
      </c>
    </row>
    <row r="284" spans="2:25" ht="21" customHeight="1">
      <c r="B284" s="382" t="s">
        <v>37</v>
      </c>
      <c r="C284" s="361" t="s">
        <v>54</v>
      </c>
      <c r="D284" s="361"/>
      <c r="E284" s="385" t="s">
        <v>55</v>
      </c>
      <c r="F284" s="386"/>
      <c r="G284" s="386"/>
      <c r="H284" s="386"/>
      <c r="I284" s="386"/>
      <c r="J284" s="386"/>
      <c r="K284" s="386"/>
      <c r="L284" s="386"/>
      <c r="M284" s="387"/>
      <c r="N284" s="388" t="s">
        <v>56</v>
      </c>
      <c r="O284" s="389"/>
      <c r="P284" s="389"/>
      <c r="Q284" s="390"/>
      <c r="R284" s="394" t="s">
        <v>69</v>
      </c>
      <c r="S284" s="397" t="s">
        <v>57</v>
      </c>
    </row>
    <row r="285" spans="2:25" s="1" customFormat="1" ht="73.5" customHeight="1">
      <c r="B285" s="383"/>
      <c r="C285" s="384"/>
      <c r="D285" s="384"/>
      <c r="E285" s="48" t="s">
        <v>58</v>
      </c>
      <c r="F285" s="48" t="s">
        <v>15</v>
      </c>
      <c r="G285" s="48" t="s">
        <v>59</v>
      </c>
      <c r="H285" s="48" t="s">
        <v>17</v>
      </c>
      <c r="I285" s="48" t="s">
        <v>18</v>
      </c>
      <c r="J285" s="48" t="s">
        <v>19</v>
      </c>
      <c r="K285" s="48" t="s">
        <v>20</v>
      </c>
      <c r="L285" s="48" t="s">
        <v>21</v>
      </c>
      <c r="M285" s="49"/>
      <c r="N285" s="391"/>
      <c r="O285" s="392"/>
      <c r="P285" s="392"/>
      <c r="Q285" s="393"/>
      <c r="R285" s="395"/>
      <c r="S285" s="398"/>
      <c r="V285" s="18"/>
      <c r="W285" s="18"/>
      <c r="X285" s="18"/>
      <c r="Y285" s="18"/>
    </row>
    <row r="286" spans="2:25" ht="27.9" customHeight="1" thickBot="1">
      <c r="B286" s="5"/>
      <c r="C286" s="400" t="s">
        <v>60</v>
      </c>
      <c r="D286" s="401"/>
      <c r="E286" s="51">
        <v>1</v>
      </c>
      <c r="F286" s="51">
        <v>2</v>
      </c>
      <c r="G286" s="51">
        <v>3</v>
      </c>
      <c r="H286" s="51">
        <v>4</v>
      </c>
      <c r="I286" s="51">
        <v>5</v>
      </c>
      <c r="J286" s="51">
        <v>6</v>
      </c>
      <c r="K286" s="51">
        <v>7</v>
      </c>
      <c r="L286" s="51">
        <v>8</v>
      </c>
      <c r="M286" s="50" t="s">
        <v>22</v>
      </c>
      <c r="N286" s="50" t="s">
        <v>23</v>
      </c>
      <c r="O286" s="50" t="s">
        <v>61</v>
      </c>
      <c r="P286" s="50" t="s">
        <v>25</v>
      </c>
      <c r="Q286" s="50" t="s">
        <v>62</v>
      </c>
      <c r="R286" s="396"/>
      <c r="S286" s="399"/>
      <c r="V286" s="68"/>
      <c r="W286" s="68"/>
      <c r="X286" s="68"/>
      <c r="Y286" s="68"/>
    </row>
    <row r="287" spans="2:25" ht="27.9" customHeight="1">
      <c r="B287" s="359">
        <v>1</v>
      </c>
      <c r="C287" s="361" t="s">
        <v>2</v>
      </c>
      <c r="D287" s="39" t="s">
        <v>63</v>
      </c>
      <c r="E287" s="80"/>
      <c r="F287" s="78">
        <f>Marathi!R$7</f>
        <v>15</v>
      </c>
      <c r="G287" s="78">
        <f>Marathi!S$7</f>
        <v>15</v>
      </c>
      <c r="H287" s="78">
        <f>Marathi!T$7</f>
        <v>15</v>
      </c>
      <c r="I287" s="78">
        <f>Marathi!U$7</f>
        <v>15</v>
      </c>
      <c r="J287" s="78">
        <f>Marathi!V$7</f>
        <v>15</v>
      </c>
      <c r="K287" s="78">
        <f>Marathi!W$7</f>
        <v>10</v>
      </c>
      <c r="L287" s="78">
        <f>Marathi!X$7</f>
        <v>0</v>
      </c>
      <c r="M287" s="78">
        <f>Marathi!Y$7</f>
        <v>70</v>
      </c>
      <c r="N287" s="78">
        <f>Marathi!Z$7</f>
        <v>5</v>
      </c>
      <c r="O287" s="78">
        <f>Marathi!AA$7</f>
        <v>5</v>
      </c>
      <c r="P287" s="78">
        <f>Marathi!AB$7</f>
        <v>20</v>
      </c>
      <c r="Q287" s="78">
        <f>Marathi!AC$7</f>
        <v>30</v>
      </c>
      <c r="R287" s="78">
        <f>Marathi!AD$7</f>
        <v>100</v>
      </c>
      <c r="S287" s="78">
        <f>Marathi!AE$7</f>
        <v>0</v>
      </c>
      <c r="V287" s="68"/>
      <c r="W287" s="68"/>
      <c r="X287" s="68"/>
      <c r="Y287" s="68"/>
    </row>
    <row r="288" spans="2:25" ht="27.9" customHeight="1" thickBot="1">
      <c r="B288" s="360"/>
      <c r="C288" s="362"/>
      <c r="D288" s="40" t="s">
        <v>64</v>
      </c>
      <c r="E288" s="81"/>
      <c r="F288" s="50">
        <f>VLOOKUP(S283,Marathi!$B$8:$AE$78,17,0)</f>
        <v>0</v>
      </c>
      <c r="G288" s="50">
        <f>VLOOKUP(S283,Marathi!$B$8:$AE$78,18,0)</f>
        <v>0</v>
      </c>
      <c r="H288" s="50">
        <f>VLOOKUP(S283,Marathi!$B$8:$AE$78,19,0)</f>
        <v>0</v>
      </c>
      <c r="I288" s="50">
        <f>VLOOKUP(S283,Marathi!$B$8:$AE$78,20,0)</f>
        <v>0</v>
      </c>
      <c r="J288" s="50">
        <f>VLOOKUP(S283,Marathi!$B$8:$AE$78,21,0)</f>
        <v>0</v>
      </c>
      <c r="K288" s="50">
        <f>VLOOKUP(S283,Marathi!$B$8:$AE$78,22,0)</f>
        <v>0</v>
      </c>
      <c r="L288" s="50">
        <f>VLOOKUP(S283,Marathi!$B$8:$AE$78,23,0)</f>
        <v>0</v>
      </c>
      <c r="M288" s="50">
        <f>VLOOKUP(S283,Marathi!$B$8:$AE$78,24,0)</f>
        <v>0</v>
      </c>
      <c r="N288" s="50">
        <f>VLOOKUP(S283,Marathi!$B$8:$AE$78,25,0)</f>
        <v>0</v>
      </c>
      <c r="O288" s="50">
        <f>VLOOKUP(S283,Marathi!$B$8:$AE$78,26,0)</f>
        <v>0</v>
      </c>
      <c r="P288" s="50">
        <f>VLOOKUP(S283,Marathi!$B$8:$AE$78,27,0)</f>
        <v>0</v>
      </c>
      <c r="Q288" s="50">
        <f>VLOOKUP(S283,Marathi!$B$8:$AE$78,28,0)</f>
        <v>0</v>
      </c>
      <c r="R288" s="79">
        <f>VLOOKUP(S283,Marathi!$B$8:$AE$78,29,0)</f>
        <v>0</v>
      </c>
      <c r="S288" s="79">
        <f>VLOOKUP(S283,Marathi!$B$8:$AE$78,30,0)</f>
        <v>0</v>
      </c>
      <c r="V288" s="68"/>
      <c r="W288" s="68"/>
      <c r="X288" s="68"/>
      <c r="Y288" s="68"/>
    </row>
    <row r="289" spans="2:25" ht="27.9" customHeight="1">
      <c r="B289" s="359">
        <v>2</v>
      </c>
      <c r="C289" s="361" t="s">
        <v>3</v>
      </c>
      <c r="D289" s="39" t="s">
        <v>63</v>
      </c>
      <c r="E289" s="80"/>
      <c r="F289" s="78">
        <f>Hindi!R$7</f>
        <v>15</v>
      </c>
      <c r="G289" s="78">
        <f>Hindi!S$7</f>
        <v>15</v>
      </c>
      <c r="H289" s="78">
        <f>Hindi!T$7</f>
        <v>15</v>
      </c>
      <c r="I289" s="78">
        <f>Hindi!U$7</f>
        <v>15</v>
      </c>
      <c r="J289" s="78">
        <f>Hindi!V$7</f>
        <v>15</v>
      </c>
      <c r="K289" s="78">
        <f>Hindi!W$7</f>
        <v>10</v>
      </c>
      <c r="L289" s="78">
        <f>Hindi!X$7</f>
        <v>0</v>
      </c>
      <c r="M289" s="78">
        <f>Hindi!Y$7</f>
        <v>70</v>
      </c>
      <c r="N289" s="78">
        <f>Hindi!Z$7</f>
        <v>5</v>
      </c>
      <c r="O289" s="78">
        <f>Hindi!AA$7</f>
        <v>5</v>
      </c>
      <c r="P289" s="78">
        <f>Hindi!AB$7</f>
        <v>20</v>
      </c>
      <c r="Q289" s="78">
        <f>Hindi!AC$7</f>
        <v>30</v>
      </c>
      <c r="R289" s="78">
        <f>Hindi!AD$7</f>
        <v>100</v>
      </c>
      <c r="S289" s="78">
        <f>Hindi!AE$7</f>
        <v>0</v>
      </c>
      <c r="V289" s="68"/>
      <c r="W289" s="68"/>
      <c r="X289" s="68"/>
      <c r="Y289" s="68"/>
    </row>
    <row r="290" spans="2:25" ht="27.9" customHeight="1" thickBot="1">
      <c r="B290" s="360"/>
      <c r="C290" s="362"/>
      <c r="D290" s="40" t="s">
        <v>64</v>
      </c>
      <c r="E290" s="81"/>
      <c r="F290" s="50">
        <f>VLOOKUP(S283,Hindi!$B$8:$AE$78,17,0)</f>
        <v>0</v>
      </c>
      <c r="G290" s="50">
        <f>VLOOKUP(S283,Hindi!$B$8:$AE$78,18,0)</f>
        <v>0</v>
      </c>
      <c r="H290" s="50">
        <f>VLOOKUP(S283,Hindi!$B$8:$AE$78,19,0)</f>
        <v>0</v>
      </c>
      <c r="I290" s="50">
        <f>VLOOKUP(S283,Hindi!$B$8:$AE$78,20,0)</f>
        <v>0</v>
      </c>
      <c r="J290" s="50">
        <f>VLOOKUP(S283,Hindi!$B$8:$AE$78,21,0)</f>
        <v>0</v>
      </c>
      <c r="K290" s="50">
        <f>VLOOKUP(S283,Hindi!$B$8:$AE$78,22,0)</f>
        <v>0</v>
      </c>
      <c r="L290" s="50">
        <f>VLOOKUP(S283,Hindi!$B$8:$AE$78,23,0)</f>
        <v>0</v>
      </c>
      <c r="M290" s="50">
        <f>VLOOKUP(S283,Hindi!$B$8:$AE$78,24,0)</f>
        <v>0</v>
      </c>
      <c r="N290" s="50">
        <f>VLOOKUP(S283,Hindi!$B$8:$AE$78,25,0)</f>
        <v>0</v>
      </c>
      <c r="O290" s="50">
        <f>VLOOKUP(S283,Hindi!$B$8:$AE$78,26,0)</f>
        <v>0</v>
      </c>
      <c r="P290" s="50">
        <f>VLOOKUP(S283,Hindi!$B$8:$AE$78,27,0)</f>
        <v>0</v>
      </c>
      <c r="Q290" s="50">
        <f>VLOOKUP(S283,Hindi!$B$8:$AE$78,28,0)</f>
        <v>0</v>
      </c>
      <c r="R290" s="79">
        <f>VLOOKUP(S283,Hindi!$B$8:$AE$78,29,0)</f>
        <v>0</v>
      </c>
      <c r="S290" s="50">
        <f>VLOOKUP(S283,Hindi!$B$8:$AE$78,30,0)</f>
        <v>0</v>
      </c>
      <c r="V290" s="68"/>
      <c r="W290" s="68"/>
      <c r="X290" s="68"/>
      <c r="Y290" s="68"/>
    </row>
    <row r="291" spans="2:25" ht="27.9" customHeight="1">
      <c r="B291" s="359">
        <v>3</v>
      </c>
      <c r="C291" s="361" t="s">
        <v>4</v>
      </c>
      <c r="D291" s="39" t="s">
        <v>63</v>
      </c>
      <c r="E291" s="80"/>
      <c r="F291" s="78">
        <f>English!R$7</f>
        <v>15</v>
      </c>
      <c r="G291" s="78">
        <f>English!S$7</f>
        <v>15</v>
      </c>
      <c r="H291" s="78">
        <f>English!T$7</f>
        <v>15</v>
      </c>
      <c r="I291" s="78">
        <f>English!U$7</f>
        <v>15</v>
      </c>
      <c r="J291" s="78">
        <f>English!V$7</f>
        <v>15</v>
      </c>
      <c r="K291" s="78">
        <f>English!W$7</f>
        <v>10</v>
      </c>
      <c r="L291" s="78">
        <f>English!X$7</f>
        <v>0</v>
      </c>
      <c r="M291" s="78">
        <f>English!Y$7</f>
        <v>70</v>
      </c>
      <c r="N291" s="78">
        <f>English!Z$7</f>
        <v>5</v>
      </c>
      <c r="O291" s="78">
        <f>English!AA$7</f>
        <v>5</v>
      </c>
      <c r="P291" s="78">
        <f>English!AB$7</f>
        <v>20</v>
      </c>
      <c r="Q291" s="78">
        <f>English!AC$7</f>
        <v>30</v>
      </c>
      <c r="R291" s="78">
        <f>English!AD$7</f>
        <v>100</v>
      </c>
      <c r="S291" s="78">
        <f>English!AE$7</f>
        <v>0</v>
      </c>
      <c r="V291" s="68"/>
      <c r="W291" s="68"/>
      <c r="X291" s="68"/>
      <c r="Y291" s="68"/>
    </row>
    <row r="292" spans="2:25" ht="27.9" customHeight="1" thickBot="1">
      <c r="B292" s="360"/>
      <c r="C292" s="362"/>
      <c r="D292" s="40" t="s">
        <v>64</v>
      </c>
      <c r="E292" s="81"/>
      <c r="F292" s="50">
        <f>VLOOKUP(S283,English!$B$8:$AE$78,17,0)</f>
        <v>0</v>
      </c>
      <c r="G292" s="50">
        <f>VLOOKUP(S283,English!$B$8:$AE$78,18,0)</f>
        <v>0</v>
      </c>
      <c r="H292" s="50">
        <f>VLOOKUP(S283,English!$B$8:$AE$78,19,0)</f>
        <v>0</v>
      </c>
      <c r="I292" s="50">
        <f>VLOOKUP(S283,English!$B$8:$AE$78,20,0)</f>
        <v>0</v>
      </c>
      <c r="J292" s="50">
        <f>VLOOKUP(S283,English!$B$8:$AE$78,21,0)</f>
        <v>0</v>
      </c>
      <c r="K292" s="50">
        <f>VLOOKUP(S283,English!$B$8:$AE$78,22,0)</f>
        <v>0</v>
      </c>
      <c r="L292" s="50">
        <f>VLOOKUP(S283,English!$B$8:$AE$78,23,0)</f>
        <v>0</v>
      </c>
      <c r="M292" s="50">
        <f>VLOOKUP(S283,English!$B$8:$AE$78,24,0)</f>
        <v>0</v>
      </c>
      <c r="N292" s="50">
        <f>VLOOKUP(S283,English!$B$8:$AE$78,25,0)</f>
        <v>0</v>
      </c>
      <c r="O292" s="50">
        <f>VLOOKUP(S283,English!$B$8:$AE$78,26,0)</f>
        <v>0</v>
      </c>
      <c r="P292" s="50">
        <f>VLOOKUP(S283,English!$B$8:$AE$78,27,0)</f>
        <v>0</v>
      </c>
      <c r="Q292" s="50">
        <f>VLOOKUP(S283,English!$B$8:$AE$78,28,0)</f>
        <v>0</v>
      </c>
      <c r="R292" s="79">
        <f>VLOOKUP(S283,English!$B$8:$AE$78,29,0)</f>
        <v>0</v>
      </c>
      <c r="S292" s="50">
        <f>VLOOKUP(S283,English!$B$8:$AE$78,30,0)</f>
        <v>0</v>
      </c>
      <c r="V292" s="68"/>
      <c r="W292" s="68"/>
      <c r="X292" s="68"/>
      <c r="Y292" s="68"/>
    </row>
    <row r="293" spans="2:25" ht="27.9" customHeight="1">
      <c r="B293" s="359">
        <v>4</v>
      </c>
      <c r="C293" s="361" t="s">
        <v>5</v>
      </c>
      <c r="D293" s="39" t="s">
        <v>63</v>
      </c>
      <c r="E293" s="80"/>
      <c r="F293" s="78">
        <f>Maths!R$7</f>
        <v>15</v>
      </c>
      <c r="G293" s="78">
        <f>Maths!S$7</f>
        <v>15</v>
      </c>
      <c r="H293" s="78">
        <f>Maths!T$7</f>
        <v>15</v>
      </c>
      <c r="I293" s="78">
        <f>Maths!U$7</f>
        <v>15</v>
      </c>
      <c r="J293" s="78">
        <f>Maths!V$7</f>
        <v>15</v>
      </c>
      <c r="K293" s="78">
        <f>Maths!W$7</f>
        <v>10</v>
      </c>
      <c r="L293" s="78">
        <f>Maths!X$7</f>
        <v>0</v>
      </c>
      <c r="M293" s="78">
        <f>Maths!Y$7</f>
        <v>70</v>
      </c>
      <c r="N293" s="78">
        <f>Maths!Z$7</f>
        <v>5</v>
      </c>
      <c r="O293" s="78">
        <f>Maths!AA$7</f>
        <v>5</v>
      </c>
      <c r="P293" s="78">
        <f>Maths!AB$7</f>
        <v>20</v>
      </c>
      <c r="Q293" s="78">
        <f>Maths!AC$7</f>
        <v>30</v>
      </c>
      <c r="R293" s="78">
        <f>Maths!AD$7</f>
        <v>100</v>
      </c>
      <c r="S293" s="78">
        <f>Maths!AE$7</f>
        <v>0</v>
      </c>
      <c r="V293" s="68"/>
      <c r="W293" s="68"/>
      <c r="X293" s="68"/>
      <c r="Y293" s="68"/>
    </row>
    <row r="294" spans="2:25" ht="27.9" customHeight="1" thickBot="1">
      <c r="B294" s="360"/>
      <c r="C294" s="362"/>
      <c r="D294" s="40" t="s">
        <v>64</v>
      </c>
      <c r="E294" s="81"/>
      <c r="F294" s="50">
        <f>VLOOKUP(S283,Maths!$B$8:$AE$78,17,0)</f>
        <v>0</v>
      </c>
      <c r="G294" s="50">
        <f>VLOOKUP(S283,Maths!$B$8:$AE$78,18,0)</f>
        <v>0</v>
      </c>
      <c r="H294" s="50">
        <f>VLOOKUP(S283,Maths!$B$8:$AE$78,19,0)</f>
        <v>0</v>
      </c>
      <c r="I294" s="50">
        <f>VLOOKUP(S283,Maths!$B$8:$AE$78,20,0)</f>
        <v>0</v>
      </c>
      <c r="J294" s="50">
        <f>VLOOKUP(S283,Maths!$B$8:$AE$78,21,0)</f>
        <v>0</v>
      </c>
      <c r="K294" s="50">
        <f>VLOOKUP(S283,Maths!$B$8:$AE$78,22,0)</f>
        <v>0</v>
      </c>
      <c r="L294" s="50">
        <f>VLOOKUP(S283,Maths!$B$8:$AE$78,23,0)</f>
        <v>0</v>
      </c>
      <c r="M294" s="50">
        <f>VLOOKUP(S283,Maths!$B$8:$AE$78,24,0)</f>
        <v>0</v>
      </c>
      <c r="N294" s="50">
        <f>VLOOKUP(S283,Maths!$B$8:$AE$78,25,0)</f>
        <v>0</v>
      </c>
      <c r="O294" s="50">
        <f>VLOOKUP(S283,Maths!$B$8:$AE$78,26,0)</f>
        <v>0</v>
      </c>
      <c r="P294" s="50">
        <f>VLOOKUP(S283,Maths!$B$8:$AE$78,27,0)</f>
        <v>0</v>
      </c>
      <c r="Q294" s="50">
        <f>VLOOKUP(S283,Maths!$B$8:$AE$78,28,0)</f>
        <v>0</v>
      </c>
      <c r="R294" s="79">
        <f>VLOOKUP(S283,Maths!$B$8:$AE$78,29,0)</f>
        <v>0</v>
      </c>
      <c r="S294" s="50">
        <f>VLOOKUP(S283,Maths!$B$8:$AE$78,30,0)</f>
        <v>0</v>
      </c>
      <c r="V294" s="68"/>
      <c r="W294" s="68"/>
      <c r="X294" s="68"/>
      <c r="Y294" s="68"/>
    </row>
    <row r="295" spans="2:25" ht="27.9" customHeight="1">
      <c r="B295" s="359">
        <v>5</v>
      </c>
      <c r="C295" s="361" t="s">
        <v>6</v>
      </c>
      <c r="D295" s="39" t="s">
        <v>63</v>
      </c>
      <c r="E295" s="80"/>
      <c r="F295" s="78">
        <f>Sci!R$7</f>
        <v>15</v>
      </c>
      <c r="G295" s="78">
        <f>Sci!S$7</f>
        <v>15</v>
      </c>
      <c r="H295" s="78">
        <f>Sci!T$7</f>
        <v>15</v>
      </c>
      <c r="I295" s="78">
        <f>Sci!U$7</f>
        <v>15</v>
      </c>
      <c r="J295" s="78">
        <f>Sci!V$7</f>
        <v>15</v>
      </c>
      <c r="K295" s="78">
        <f>Sci!W$7</f>
        <v>10</v>
      </c>
      <c r="L295" s="78">
        <f>Sci!X$7</f>
        <v>0</v>
      </c>
      <c r="M295" s="78">
        <f>Sci!Y$7</f>
        <v>70</v>
      </c>
      <c r="N295" s="78">
        <f>Sci!Z$7</f>
        <v>5</v>
      </c>
      <c r="O295" s="78">
        <f>Sci!AA$7</f>
        <v>5</v>
      </c>
      <c r="P295" s="78">
        <f>Sci!AB$7</f>
        <v>20</v>
      </c>
      <c r="Q295" s="78">
        <f>Sci!AC$7</f>
        <v>30</v>
      </c>
      <c r="R295" s="78">
        <f>Sci!AD$7</f>
        <v>100</v>
      </c>
      <c r="S295" s="78">
        <f>Sci!AE$7</f>
        <v>0</v>
      </c>
      <c r="V295" s="68"/>
      <c r="W295" s="68"/>
      <c r="X295" s="68"/>
      <c r="Y295" s="68"/>
    </row>
    <row r="296" spans="2:25" ht="27.9" customHeight="1" thickBot="1">
      <c r="B296" s="360"/>
      <c r="C296" s="362"/>
      <c r="D296" s="40" t="s">
        <v>64</v>
      </c>
      <c r="E296" s="81"/>
      <c r="F296" s="50">
        <f>VLOOKUP(S283,Sci!$B$8:$AE$78,17,0)</f>
        <v>0</v>
      </c>
      <c r="G296" s="50">
        <f>VLOOKUP(S283,Sci!$B$8:$AE$78,18,0)</f>
        <v>0</v>
      </c>
      <c r="H296" s="50">
        <f>VLOOKUP(S283,Sci!$B$8:$AE$78,19,0)</f>
        <v>0</v>
      </c>
      <c r="I296" s="50">
        <f>VLOOKUP(S283,Sci!$B$8:$AE$78,20,0)</f>
        <v>0</v>
      </c>
      <c r="J296" s="50">
        <f>VLOOKUP(S283,Sci!$B$8:$AE$78,21,0)</f>
        <v>0</v>
      </c>
      <c r="K296" s="50">
        <f>VLOOKUP(S283,Sci!$B$8:$AE$78,22,0)</f>
        <v>0</v>
      </c>
      <c r="L296" s="50">
        <f>VLOOKUP(S283,Sci!$B$8:$AE$78,23,0)</f>
        <v>0</v>
      </c>
      <c r="M296" s="50">
        <f>VLOOKUP(S283,Sci!$B$8:$AE$78,24,0)</f>
        <v>0</v>
      </c>
      <c r="N296" s="50">
        <f>VLOOKUP(S283,Sci!$B$8:$AE$78,24,0)</f>
        <v>0</v>
      </c>
      <c r="O296" s="50">
        <f>VLOOKUP(S283,Sci!$B$8:$AE$78,25,0)</f>
        <v>0</v>
      </c>
      <c r="P296" s="50">
        <f>VLOOKUP(S283,Sci!$B$8:$AE$78,26,0)</f>
        <v>0</v>
      </c>
      <c r="Q296" s="50">
        <f>VLOOKUP(S283,Sci!$B$8:$AE$78,27,0)</f>
        <v>0</v>
      </c>
      <c r="R296" s="79">
        <f>VLOOKUP(S283,Sci!$B$8:$AE$78,29,0)</f>
        <v>0</v>
      </c>
      <c r="S296" s="50">
        <f>VLOOKUP(S283,Sci!$B$8:$AE$78,30,0)</f>
        <v>0</v>
      </c>
      <c r="V296" s="68"/>
      <c r="W296" s="68"/>
      <c r="X296" s="68"/>
      <c r="Y296" s="68"/>
    </row>
    <row r="297" spans="2:25" ht="27.9" customHeight="1">
      <c r="B297" s="359">
        <v>6</v>
      </c>
      <c r="C297" s="361" t="s">
        <v>7</v>
      </c>
      <c r="D297" s="39" t="s">
        <v>63</v>
      </c>
      <c r="E297" s="80"/>
      <c r="F297" s="78">
        <f>Sco!R$7</f>
        <v>15</v>
      </c>
      <c r="G297" s="78">
        <f>Sco!S$7</f>
        <v>15</v>
      </c>
      <c r="H297" s="78">
        <f>Sco!T$7</f>
        <v>15</v>
      </c>
      <c r="I297" s="78">
        <f>Sco!U$7</f>
        <v>15</v>
      </c>
      <c r="J297" s="78">
        <f>Sco!V$7</f>
        <v>15</v>
      </c>
      <c r="K297" s="78">
        <f>Sco!W$7</f>
        <v>10</v>
      </c>
      <c r="L297" s="78">
        <f>Sco!X$7</f>
        <v>0</v>
      </c>
      <c r="M297" s="78">
        <f>Sco!Y$7</f>
        <v>70</v>
      </c>
      <c r="N297" s="78">
        <f>Sco!Z$7</f>
        <v>5</v>
      </c>
      <c r="O297" s="78">
        <f>Sco!AA$7</f>
        <v>5</v>
      </c>
      <c r="P297" s="78">
        <f>Sco!AB$7</f>
        <v>20</v>
      </c>
      <c r="Q297" s="78">
        <f>Sco!AC$7</f>
        <v>30</v>
      </c>
      <c r="R297" s="78">
        <f>Sco!AD$7</f>
        <v>100</v>
      </c>
      <c r="S297" s="78">
        <f>Sco!AE$7</f>
        <v>0</v>
      </c>
      <c r="V297" s="68"/>
      <c r="W297" s="68"/>
      <c r="X297" s="68"/>
      <c r="Y297" s="68"/>
    </row>
    <row r="298" spans="2:25" ht="27.9" customHeight="1" thickBot="1">
      <c r="B298" s="360"/>
      <c r="C298" s="362"/>
      <c r="D298" s="40" t="s">
        <v>64</v>
      </c>
      <c r="E298" s="81"/>
      <c r="F298" s="50">
        <f>VLOOKUP(S283,Sco!$B$8:$AE$78,17,0)</f>
        <v>0</v>
      </c>
      <c r="G298" s="50">
        <f>VLOOKUP(S283,Sco!$B$8:$AE$78,18,0)</f>
        <v>0</v>
      </c>
      <c r="H298" s="50">
        <f>VLOOKUP(S283,Sco!$B$8:$AE$78,19,0)</f>
        <v>0</v>
      </c>
      <c r="I298" s="50">
        <f>VLOOKUP(S283,Sco!$B$8:$AE$78,20,0)</f>
        <v>0</v>
      </c>
      <c r="J298" s="50">
        <f>VLOOKUP(S283,Sco!$B$8:$AE$78,21,0)</f>
        <v>0</v>
      </c>
      <c r="K298" s="50">
        <f>VLOOKUP(S283,Sco!$B$8:$AE$78,22,0)</f>
        <v>0</v>
      </c>
      <c r="L298" s="50">
        <f>VLOOKUP(S283,Sco!$B$8:$AE$78,23,0)</f>
        <v>0</v>
      </c>
      <c r="M298" s="50">
        <f>VLOOKUP(S283,Sco!$B$8:$AE$78,24,0)</f>
        <v>0</v>
      </c>
      <c r="N298" s="50">
        <f>VLOOKUP(S283,Sco!$B$8:$AE$78,25,0)</f>
        <v>0</v>
      </c>
      <c r="O298" s="50">
        <f>VLOOKUP(S283,Sco!$B$8:$AE$78,26,0)</f>
        <v>0</v>
      </c>
      <c r="P298" s="50">
        <f>VLOOKUP(S283,Sco!$B$8:$AE$78,27,0)</f>
        <v>0</v>
      </c>
      <c r="Q298" s="50">
        <f>VLOOKUP(S283,Sco!$B$8:$AE$78,28,0)</f>
        <v>0</v>
      </c>
      <c r="R298" s="79">
        <f>VLOOKUP(S283,Sco!$B$8:$AE$78,29,0)</f>
        <v>0</v>
      </c>
      <c r="S298" s="50">
        <f>VLOOKUP(S283,Sco!$B$8:$AE$78,30,0)</f>
        <v>0</v>
      </c>
      <c r="V298" s="68"/>
      <c r="W298" s="68"/>
      <c r="X298" s="68"/>
      <c r="Y298" s="68"/>
    </row>
    <row r="299" spans="2:25" ht="27.9" customHeight="1">
      <c r="B299" s="359">
        <v>7</v>
      </c>
      <c r="C299" s="361" t="s">
        <v>8</v>
      </c>
      <c r="D299" s="39" t="s">
        <v>63</v>
      </c>
      <c r="E299" s="80"/>
      <c r="F299" s="78">
        <f>Kala!R$7</f>
        <v>20</v>
      </c>
      <c r="G299" s="78">
        <f>Kala!S$7</f>
        <v>40</v>
      </c>
      <c r="H299" s="78">
        <f>Kala!T$7</f>
        <v>20</v>
      </c>
      <c r="I299" s="78">
        <f>Kala!U$7</f>
        <v>20</v>
      </c>
      <c r="J299" s="78">
        <f>Kala!V$7</f>
        <v>0</v>
      </c>
      <c r="K299" s="78">
        <f>Kala!W$7</f>
        <v>20</v>
      </c>
      <c r="L299" s="78">
        <f>Kala!X$7</f>
        <v>0</v>
      </c>
      <c r="M299" s="78">
        <f>Kala!Y$7</f>
        <v>100</v>
      </c>
      <c r="N299" s="363"/>
      <c r="O299" s="364"/>
      <c r="P299" s="364"/>
      <c r="Q299" s="365"/>
      <c r="R299" s="82">
        <f t="shared" ref="R299:R304" si="10">M299</f>
        <v>100</v>
      </c>
      <c r="S299" s="83"/>
      <c r="V299" s="68"/>
      <c r="W299" s="68"/>
      <c r="X299" s="68"/>
      <c r="Y299" s="68"/>
    </row>
    <row r="300" spans="2:25" ht="27.9" customHeight="1" thickBot="1">
      <c r="B300" s="360"/>
      <c r="C300" s="362"/>
      <c r="D300" s="40" t="s">
        <v>64</v>
      </c>
      <c r="E300" s="81"/>
      <c r="F300" s="50">
        <f>VLOOKUP(S283,Kala!$B$8:$AE$78,17,0)</f>
        <v>0</v>
      </c>
      <c r="G300" s="50">
        <f>VLOOKUP(S283,Kala!$B$8:$AE$78,18,0)</f>
        <v>0</v>
      </c>
      <c r="H300" s="50">
        <f>VLOOKUP(S283,Kala!$B$8:$AE$78,19,0)</f>
        <v>0</v>
      </c>
      <c r="I300" s="50">
        <f>VLOOKUP(S283,Kala!$B$8:$AE$78,20,0)</f>
        <v>0</v>
      </c>
      <c r="J300" s="50">
        <f>VLOOKUP(S283,Kala!$B$8:$AE$78,21,0)</f>
        <v>0</v>
      </c>
      <c r="K300" s="50">
        <f>VLOOKUP(S283,Kala!$B$8:$AE$78,22,0)</f>
        <v>0</v>
      </c>
      <c r="L300" s="50">
        <f>VLOOKUP(S283,Kala!$B$8:$AE$78,23,0)</f>
        <v>0</v>
      </c>
      <c r="M300" s="50">
        <f>VLOOKUP(S283,Kala!$B$8:$AE$78,24,0)</f>
        <v>0</v>
      </c>
      <c r="N300" s="366"/>
      <c r="O300" s="367"/>
      <c r="P300" s="367"/>
      <c r="Q300" s="368"/>
      <c r="R300" s="84">
        <f t="shared" si="10"/>
        <v>0</v>
      </c>
      <c r="S300" s="85" t="str">
        <f>IF(R300&gt;=91,"अ१",IF(R300&gt;=81,"अ२",IF(R300&gt;=71,"ब१",IF(R300&gt;=61,"ब२",IF(R300&gt;=51,"क१",IF(R300&gt;=41,"क२",IF(R300&gt;=33,"ड",IF(R300&gt;=21,"ई१",IF(R300&gt;=1,"ई२","")))))))))</f>
        <v/>
      </c>
      <c r="V300" s="68"/>
      <c r="W300" s="68"/>
      <c r="X300" s="68"/>
      <c r="Y300" s="68"/>
    </row>
    <row r="301" spans="2:25" ht="27.9" customHeight="1">
      <c r="B301" s="359">
        <v>8</v>
      </c>
      <c r="C301" s="361" t="s">
        <v>9</v>
      </c>
      <c r="D301" s="39" t="s">
        <v>63</v>
      </c>
      <c r="E301" s="80"/>
      <c r="F301" s="78">
        <f>Karya!R$7</f>
        <v>20</v>
      </c>
      <c r="G301" s="78">
        <f>Karya!S$7</f>
        <v>40</v>
      </c>
      <c r="H301" s="78">
        <f>Karya!T$7</f>
        <v>20</v>
      </c>
      <c r="I301" s="78">
        <f>Karya!U$7</f>
        <v>20</v>
      </c>
      <c r="J301" s="78">
        <f>Karya!V$7</f>
        <v>0</v>
      </c>
      <c r="K301" s="78">
        <f>Karya!W$7</f>
        <v>20</v>
      </c>
      <c r="L301" s="78">
        <f>Karya!X$7</f>
        <v>0</v>
      </c>
      <c r="M301" s="78">
        <f>Karya!Y$7</f>
        <v>100</v>
      </c>
      <c r="N301" s="363"/>
      <c r="O301" s="364"/>
      <c r="P301" s="364"/>
      <c r="Q301" s="365"/>
      <c r="R301" s="82">
        <f t="shared" si="10"/>
        <v>100</v>
      </c>
      <c r="S301" s="83"/>
      <c r="V301" s="68"/>
      <c r="W301" s="68"/>
      <c r="X301" s="68"/>
      <c r="Y301" s="68"/>
    </row>
    <row r="302" spans="2:25" ht="27.9" customHeight="1" thickBot="1">
      <c r="B302" s="360"/>
      <c r="C302" s="362"/>
      <c r="D302" s="40" t="s">
        <v>64</v>
      </c>
      <c r="E302" s="81"/>
      <c r="F302" s="50">
        <f>VLOOKUP(S283,Karya!$B$8:$AE$78,17,0)</f>
        <v>0</v>
      </c>
      <c r="G302" s="50">
        <f>VLOOKUP(S283,Karya!$B$8:$AE$78,18,0)</f>
        <v>0</v>
      </c>
      <c r="H302" s="50">
        <f>VLOOKUP(S283,Karya!$B$8:$AE$78,19,0)</f>
        <v>0</v>
      </c>
      <c r="I302" s="50">
        <f>VLOOKUP(S283,Karya!$B$8:$AE$78,20,0)</f>
        <v>0</v>
      </c>
      <c r="J302" s="50">
        <f>VLOOKUP(S283,Karya!$B$8:$AE$78,21,0)</f>
        <v>0</v>
      </c>
      <c r="K302" s="50">
        <f>VLOOKUP(S283,Karya!$B$8:$AE$78,22,0)</f>
        <v>0</v>
      </c>
      <c r="L302" s="50">
        <f>VLOOKUP(S283,Karya!$B$8:$AE$78,23,0)</f>
        <v>0</v>
      </c>
      <c r="M302" s="50">
        <f>VLOOKUP(S283,Karya!$B$8:$AE$78,24,0)</f>
        <v>0</v>
      </c>
      <c r="N302" s="366"/>
      <c r="O302" s="367"/>
      <c r="P302" s="367"/>
      <c r="Q302" s="368"/>
      <c r="R302" s="84">
        <f t="shared" si="10"/>
        <v>0</v>
      </c>
      <c r="S302" s="85" t="str">
        <f>IF(R302&gt;=91,"अ१",IF(R302&gt;=81,"अ२",IF(R302&gt;=71,"ब१",IF(R302&gt;=61,"ब२",IF(R302&gt;=51,"क१",IF(R302&gt;=41,"क२",IF(R302&gt;=33,"ड",IF(R302&gt;=21,"ई१",IF(R302&gt;=1,"ई२","")))))))))</f>
        <v/>
      </c>
      <c r="V302" s="68"/>
      <c r="W302" s="68"/>
      <c r="X302" s="68"/>
      <c r="Y302" s="68"/>
    </row>
    <row r="303" spans="2:25" ht="27.9" customHeight="1">
      <c r="B303" s="359">
        <v>9</v>
      </c>
      <c r="C303" s="361" t="s">
        <v>10</v>
      </c>
      <c r="D303" s="39" t="s">
        <v>63</v>
      </c>
      <c r="E303" s="80"/>
      <c r="F303" s="78">
        <f>Shashi!R$7</f>
        <v>20</v>
      </c>
      <c r="G303" s="78">
        <f>Shashi!S$7</f>
        <v>40</v>
      </c>
      <c r="H303" s="78">
        <f>Shashi!T$7</f>
        <v>20</v>
      </c>
      <c r="I303" s="78">
        <f>Shashi!U$7</f>
        <v>20</v>
      </c>
      <c r="J303" s="78">
        <f>Shashi!V$7</f>
        <v>0</v>
      </c>
      <c r="K303" s="78">
        <f>Shashi!W$7</f>
        <v>20</v>
      </c>
      <c r="L303" s="78">
        <f>Shashi!X$7</f>
        <v>0</v>
      </c>
      <c r="M303" s="78">
        <f>Shashi!Y$7</f>
        <v>100</v>
      </c>
      <c r="N303" s="363"/>
      <c r="O303" s="364"/>
      <c r="P303" s="364"/>
      <c r="Q303" s="365"/>
      <c r="R303" s="82">
        <f t="shared" si="10"/>
        <v>100</v>
      </c>
      <c r="S303" s="83"/>
      <c r="V303" s="68"/>
      <c r="W303" s="68"/>
      <c r="X303" s="68"/>
      <c r="Y303" s="68"/>
    </row>
    <row r="304" spans="2:25" ht="27.9" customHeight="1" thickBot="1">
      <c r="B304" s="360"/>
      <c r="C304" s="362"/>
      <c r="D304" s="40" t="s">
        <v>64</v>
      </c>
      <c r="E304" s="81"/>
      <c r="F304" s="50">
        <f>VLOOKUP(S283,Shashi!$B$8:$AE$78,17,0)</f>
        <v>0</v>
      </c>
      <c r="G304" s="50">
        <f>VLOOKUP(S283,Shashi!$B$8:$AE$78,18,0)</f>
        <v>0</v>
      </c>
      <c r="H304" s="50">
        <f>VLOOKUP(S283,Shashi!$B$8:$AE$78,19,0)</f>
        <v>0</v>
      </c>
      <c r="I304" s="50">
        <f>VLOOKUP(S283,Shashi!$B$8:$AE$78,20,0)</f>
        <v>0</v>
      </c>
      <c r="J304" s="50">
        <f>VLOOKUP(S283,Shashi!$B$8:$AE$78,21,0)</f>
        <v>0</v>
      </c>
      <c r="K304" s="50">
        <f>VLOOKUP(S283,Shashi!$B$8:$AE$78,22,0)</f>
        <v>0</v>
      </c>
      <c r="L304" s="50">
        <f>VLOOKUP(S283,Shashi!$B$8:$AE$78,23,0)</f>
        <v>0</v>
      </c>
      <c r="M304" s="50">
        <f>VLOOKUP(S283,Shashi!$B$8:$AE$78,24,0)</f>
        <v>0</v>
      </c>
      <c r="N304" s="366"/>
      <c r="O304" s="367"/>
      <c r="P304" s="367"/>
      <c r="Q304" s="368"/>
      <c r="R304" s="84">
        <f t="shared" si="10"/>
        <v>0</v>
      </c>
      <c r="S304" s="85" t="str">
        <f>IF(R304&gt;=91,"अ१",IF(R304&gt;=81,"अ२",IF(R304&gt;=71,"ब१",IF(R304&gt;=61,"ब२",IF(R304&gt;=51,"क१",IF(R304&gt;=41,"क२",IF(R304&gt;=33,"ड",IF(R304&gt;=21,"ई१",IF(R304&gt;=1,"ई२","")))))))))</f>
        <v/>
      </c>
      <c r="V304" s="68"/>
      <c r="W304" s="68"/>
      <c r="X304" s="68"/>
      <c r="Y304" s="68"/>
    </row>
    <row r="305" spans="2:25" ht="27.9" customHeight="1" thickBot="1">
      <c r="B305" s="369"/>
      <c r="C305" s="370"/>
      <c r="D305" s="370"/>
      <c r="E305" s="370"/>
      <c r="F305" s="370"/>
      <c r="G305" s="370"/>
      <c r="H305" s="370"/>
      <c r="I305" s="370"/>
      <c r="J305" s="370"/>
      <c r="K305" s="370"/>
      <c r="L305" s="370"/>
      <c r="M305" s="370"/>
      <c r="N305" s="370"/>
      <c r="O305" s="370"/>
      <c r="P305" s="370"/>
      <c r="Q305" s="370"/>
      <c r="R305" s="370"/>
      <c r="S305" s="371"/>
      <c r="V305" s="68"/>
      <c r="W305" s="68"/>
      <c r="X305" s="68"/>
      <c r="Y305" s="68"/>
    </row>
    <row r="306" spans="2:25" ht="27.9" customHeight="1">
      <c r="B306" s="41"/>
      <c r="C306" s="42"/>
      <c r="D306" s="43"/>
      <c r="N306" s="45"/>
      <c r="O306" s="45"/>
      <c r="P306" s="45"/>
      <c r="Q306" s="45"/>
      <c r="S306" s="46"/>
      <c r="V306" s="68"/>
      <c r="W306" s="68"/>
      <c r="X306" s="68"/>
      <c r="Y306" s="68"/>
    </row>
    <row r="307" spans="2:25" ht="27.9" customHeight="1">
      <c r="B307" s="372" t="s">
        <v>66</v>
      </c>
      <c r="C307" s="373"/>
      <c r="D307" s="373"/>
      <c r="E307" s="373"/>
      <c r="F307" s="373"/>
      <c r="G307" s="374" t="s">
        <v>67</v>
      </c>
      <c r="H307" s="374"/>
      <c r="I307" s="374"/>
      <c r="J307" s="374"/>
      <c r="K307" s="374"/>
      <c r="L307" s="374"/>
      <c r="M307" s="374"/>
      <c r="N307" s="375" t="s">
        <v>68</v>
      </c>
      <c r="O307" s="375"/>
      <c r="P307" s="375"/>
      <c r="Q307" s="375"/>
      <c r="R307" s="375"/>
      <c r="S307" s="376"/>
      <c r="V307" s="68"/>
      <c r="W307" s="68"/>
      <c r="X307" s="68"/>
      <c r="Y307" s="68"/>
    </row>
    <row r="308" spans="2:25" ht="27.9" customHeight="1" thickBot="1">
      <c r="B308" s="377" t="str">
        <f>students!$G$4</f>
        <v xml:space="preserve">श्री. सागर दत्तात्रय शिंदे </v>
      </c>
      <c r="C308" s="378"/>
      <c r="D308" s="378"/>
      <c r="E308" s="378"/>
      <c r="F308" s="378"/>
      <c r="G308" s="379"/>
      <c r="H308" s="379"/>
      <c r="I308" s="379"/>
      <c r="J308" s="379"/>
      <c r="K308" s="379"/>
      <c r="L308" s="379"/>
      <c r="M308" s="379"/>
      <c r="N308" s="380"/>
      <c r="O308" s="380"/>
      <c r="P308" s="380"/>
      <c r="Q308" s="380"/>
      <c r="R308" s="380"/>
      <c r="S308" s="381"/>
      <c r="V308" s="68"/>
      <c r="W308" s="68"/>
      <c r="X308" s="68"/>
      <c r="Y308" s="68"/>
    </row>
    <row r="309" spans="2:25" ht="26.25" customHeight="1">
      <c r="B309" s="402" t="s">
        <v>718</v>
      </c>
      <c r="C309" s="402"/>
      <c r="D309" s="402"/>
      <c r="E309" s="402"/>
      <c r="F309" s="402"/>
      <c r="G309" s="402"/>
      <c r="H309" s="402"/>
      <c r="I309" s="402"/>
      <c r="J309" s="402"/>
      <c r="K309" s="402"/>
      <c r="L309" s="402"/>
      <c r="M309" s="402"/>
      <c r="N309" s="402"/>
      <c r="O309" s="402"/>
      <c r="P309" s="402"/>
      <c r="Q309" s="402"/>
      <c r="R309" s="402"/>
      <c r="S309" s="402"/>
      <c r="V309" s="68"/>
      <c r="W309" s="68"/>
      <c r="X309" s="68"/>
      <c r="Y309" s="68"/>
    </row>
    <row r="310" spans="2:25" ht="24.75" customHeight="1" thickBot="1">
      <c r="B310" s="403" t="s">
        <v>52</v>
      </c>
      <c r="C310" s="403"/>
      <c r="D310" s="403"/>
      <c r="E310" s="404">
        <f>VLOOKUP(S311,students!$B$8:$D$57,3,0)</f>
        <v>0</v>
      </c>
      <c r="F310" s="405"/>
      <c r="G310" s="405"/>
      <c r="H310" s="405"/>
      <c r="I310" s="405"/>
      <c r="J310" s="405"/>
      <c r="K310" s="405"/>
      <c r="L310" s="405"/>
      <c r="M310" s="405"/>
      <c r="N310" s="405"/>
      <c r="O310" s="405"/>
      <c r="P310" s="406" t="s">
        <v>28</v>
      </c>
      <c r="Q310" s="406"/>
      <c r="R310" s="406" t="str">
        <f>students!$M$2</f>
        <v>पहिली</v>
      </c>
      <c r="S310" s="406"/>
      <c r="V310" s="68"/>
      <c r="W310" s="68"/>
      <c r="X310" s="68"/>
      <c r="Y310" s="68"/>
    </row>
    <row r="311" spans="2:25" ht="19.5" customHeight="1" thickBot="1">
      <c r="B311" s="407"/>
      <c r="C311" s="407"/>
      <c r="D311" s="408"/>
      <c r="E311" s="408"/>
      <c r="F311" s="47"/>
      <c r="G311" s="47"/>
      <c r="H311" s="409" t="s">
        <v>33</v>
      </c>
      <c r="I311" s="409"/>
      <c r="J311" s="409"/>
      <c r="K311" s="409"/>
      <c r="L311" s="409"/>
      <c r="M311" s="405">
        <f>[3]students!Y310</f>
        <v>0</v>
      </c>
      <c r="N311" s="405"/>
      <c r="O311" s="405"/>
      <c r="P311" s="406" t="s">
        <v>53</v>
      </c>
      <c r="Q311" s="406"/>
      <c r="R311" s="406"/>
      <c r="S311" s="77">
        <v>12</v>
      </c>
    </row>
    <row r="312" spans="2:25" ht="21" customHeight="1">
      <c r="B312" s="382" t="s">
        <v>37</v>
      </c>
      <c r="C312" s="361" t="s">
        <v>54</v>
      </c>
      <c r="D312" s="361"/>
      <c r="E312" s="385" t="s">
        <v>55</v>
      </c>
      <c r="F312" s="386"/>
      <c r="G312" s="386"/>
      <c r="H312" s="386"/>
      <c r="I312" s="386"/>
      <c r="J312" s="386"/>
      <c r="K312" s="386"/>
      <c r="L312" s="386"/>
      <c r="M312" s="387"/>
      <c r="N312" s="388" t="s">
        <v>56</v>
      </c>
      <c r="O312" s="389"/>
      <c r="P312" s="389"/>
      <c r="Q312" s="390"/>
      <c r="R312" s="394" t="s">
        <v>69</v>
      </c>
      <c r="S312" s="397" t="s">
        <v>57</v>
      </c>
    </row>
    <row r="313" spans="2:25" s="1" customFormat="1" ht="73.5" customHeight="1">
      <c r="B313" s="383"/>
      <c r="C313" s="384"/>
      <c r="D313" s="384"/>
      <c r="E313" s="48" t="s">
        <v>58</v>
      </c>
      <c r="F313" s="48" t="s">
        <v>15</v>
      </c>
      <c r="G313" s="48" t="s">
        <v>59</v>
      </c>
      <c r="H313" s="48" t="s">
        <v>17</v>
      </c>
      <c r="I313" s="48" t="s">
        <v>18</v>
      </c>
      <c r="J313" s="48" t="s">
        <v>19</v>
      </c>
      <c r="K313" s="48" t="s">
        <v>20</v>
      </c>
      <c r="L313" s="48" t="s">
        <v>21</v>
      </c>
      <c r="M313" s="49"/>
      <c r="N313" s="391"/>
      <c r="O313" s="392"/>
      <c r="P313" s="392"/>
      <c r="Q313" s="393"/>
      <c r="R313" s="395"/>
      <c r="S313" s="398"/>
      <c r="V313" s="18"/>
      <c r="W313" s="18"/>
      <c r="X313" s="18"/>
      <c r="Y313" s="18"/>
    </row>
    <row r="314" spans="2:25" ht="27.9" customHeight="1" thickBot="1">
      <c r="B314" s="5"/>
      <c r="C314" s="400" t="s">
        <v>60</v>
      </c>
      <c r="D314" s="401"/>
      <c r="E314" s="51">
        <v>1</v>
      </c>
      <c r="F314" s="51">
        <v>2</v>
      </c>
      <c r="G314" s="51">
        <v>3</v>
      </c>
      <c r="H314" s="51">
        <v>4</v>
      </c>
      <c r="I314" s="51">
        <v>5</v>
      </c>
      <c r="J314" s="51">
        <v>6</v>
      </c>
      <c r="K314" s="51">
        <v>7</v>
      </c>
      <c r="L314" s="51">
        <v>8</v>
      </c>
      <c r="M314" s="50" t="s">
        <v>22</v>
      </c>
      <c r="N314" s="50" t="s">
        <v>23</v>
      </c>
      <c r="O314" s="50" t="s">
        <v>61</v>
      </c>
      <c r="P314" s="50" t="s">
        <v>25</v>
      </c>
      <c r="Q314" s="50" t="s">
        <v>62</v>
      </c>
      <c r="R314" s="396"/>
      <c r="S314" s="399"/>
    </row>
    <row r="315" spans="2:25" ht="27.9" customHeight="1">
      <c r="B315" s="359">
        <v>1</v>
      </c>
      <c r="C315" s="361" t="s">
        <v>2</v>
      </c>
      <c r="D315" s="39" t="s">
        <v>63</v>
      </c>
      <c r="E315" s="80"/>
      <c r="F315" s="78">
        <f>Marathi!R$7</f>
        <v>15</v>
      </c>
      <c r="G315" s="78">
        <f>Marathi!S$7</f>
        <v>15</v>
      </c>
      <c r="H315" s="78">
        <f>Marathi!T$7</f>
        <v>15</v>
      </c>
      <c r="I315" s="78">
        <f>Marathi!U$7</f>
        <v>15</v>
      </c>
      <c r="J315" s="78">
        <f>Marathi!V$7</f>
        <v>15</v>
      </c>
      <c r="K315" s="78">
        <f>Marathi!W$7</f>
        <v>10</v>
      </c>
      <c r="L315" s="78">
        <f>Marathi!X$7</f>
        <v>0</v>
      </c>
      <c r="M315" s="78">
        <f>Marathi!Y$7</f>
        <v>70</v>
      </c>
      <c r="N315" s="78">
        <f>Marathi!Z$7</f>
        <v>5</v>
      </c>
      <c r="O315" s="78">
        <f>Marathi!AA$7</f>
        <v>5</v>
      </c>
      <c r="P315" s="78">
        <f>Marathi!AB$7</f>
        <v>20</v>
      </c>
      <c r="Q315" s="78">
        <f>Marathi!AC$7</f>
        <v>30</v>
      </c>
      <c r="R315" s="78">
        <f>Marathi!AD$7</f>
        <v>100</v>
      </c>
      <c r="S315" s="78">
        <f>Marathi!AE$7</f>
        <v>0</v>
      </c>
    </row>
    <row r="316" spans="2:25" ht="27.9" customHeight="1" thickBot="1">
      <c r="B316" s="360"/>
      <c r="C316" s="362"/>
      <c r="D316" s="40" t="s">
        <v>64</v>
      </c>
      <c r="E316" s="81"/>
      <c r="F316" s="50">
        <f>VLOOKUP(S311,Marathi!$B$8:$AE$78,17,0)</f>
        <v>0</v>
      </c>
      <c r="G316" s="50">
        <f>VLOOKUP(S311,Marathi!$B$8:$AE$78,18,0)</f>
        <v>0</v>
      </c>
      <c r="H316" s="50">
        <f>VLOOKUP(S311,Marathi!$B$8:$AE$78,19,0)</f>
        <v>0</v>
      </c>
      <c r="I316" s="50">
        <f>VLOOKUP(S311,Marathi!$B$8:$AE$78,20,0)</f>
        <v>0</v>
      </c>
      <c r="J316" s="50">
        <f>VLOOKUP(S311,Marathi!$B$8:$AE$78,21,0)</f>
        <v>0</v>
      </c>
      <c r="K316" s="50">
        <f>VLOOKUP(S311,Marathi!$B$8:$AE$78,22,0)</f>
        <v>0</v>
      </c>
      <c r="L316" s="50">
        <f>VLOOKUP(S311,Marathi!$B$8:$AE$78,23,0)</f>
        <v>0</v>
      </c>
      <c r="M316" s="50">
        <f>VLOOKUP(S311,Marathi!$B$8:$AE$78,24,0)</f>
        <v>0</v>
      </c>
      <c r="N316" s="50">
        <f>VLOOKUP(S311,Marathi!$B$8:$AE$78,25,0)</f>
        <v>0</v>
      </c>
      <c r="O316" s="50">
        <f>VLOOKUP(S311,Marathi!$B$8:$AE$78,26,0)</f>
        <v>0</v>
      </c>
      <c r="P316" s="50">
        <f>VLOOKUP(S311,Marathi!$B$8:$AE$78,27,0)</f>
        <v>0</v>
      </c>
      <c r="Q316" s="50">
        <f>VLOOKUP(S311,Marathi!$B$8:$AE$78,28,0)</f>
        <v>0</v>
      </c>
      <c r="R316" s="79">
        <f>VLOOKUP(S311,Marathi!$B$8:$AE$78,29,0)</f>
        <v>0</v>
      </c>
      <c r="S316" s="79">
        <f>VLOOKUP(S311,Marathi!$B$8:$AE$78,30,0)</f>
        <v>0</v>
      </c>
    </row>
    <row r="317" spans="2:25" ht="27.9" customHeight="1">
      <c r="B317" s="359">
        <v>2</v>
      </c>
      <c r="C317" s="361" t="s">
        <v>3</v>
      </c>
      <c r="D317" s="39" t="s">
        <v>63</v>
      </c>
      <c r="E317" s="80"/>
      <c r="F317" s="78">
        <f>Hindi!R$7</f>
        <v>15</v>
      </c>
      <c r="G317" s="78">
        <f>Hindi!S$7</f>
        <v>15</v>
      </c>
      <c r="H317" s="78">
        <f>Hindi!T$7</f>
        <v>15</v>
      </c>
      <c r="I317" s="78">
        <f>Hindi!U$7</f>
        <v>15</v>
      </c>
      <c r="J317" s="78">
        <f>Hindi!V$7</f>
        <v>15</v>
      </c>
      <c r="K317" s="78">
        <f>Hindi!W$7</f>
        <v>10</v>
      </c>
      <c r="L317" s="78">
        <f>Hindi!X$7</f>
        <v>0</v>
      </c>
      <c r="M317" s="78">
        <f>Hindi!Y$7</f>
        <v>70</v>
      </c>
      <c r="N317" s="78">
        <f>Hindi!Z$7</f>
        <v>5</v>
      </c>
      <c r="O317" s="78">
        <f>Hindi!AA$7</f>
        <v>5</v>
      </c>
      <c r="P317" s="78">
        <f>Hindi!AB$7</f>
        <v>20</v>
      </c>
      <c r="Q317" s="78">
        <f>Hindi!AC$7</f>
        <v>30</v>
      </c>
      <c r="R317" s="78">
        <f>Hindi!AD$7</f>
        <v>100</v>
      </c>
      <c r="S317" s="78">
        <f>Hindi!AE$7</f>
        <v>0</v>
      </c>
      <c r="V317" s="68"/>
      <c r="W317" s="68"/>
      <c r="X317" s="68"/>
      <c r="Y317" s="68"/>
    </row>
    <row r="318" spans="2:25" ht="27.9" customHeight="1" thickBot="1">
      <c r="B318" s="360"/>
      <c r="C318" s="362"/>
      <c r="D318" s="40" t="s">
        <v>64</v>
      </c>
      <c r="E318" s="81"/>
      <c r="F318" s="50">
        <f>VLOOKUP(S311,Hindi!$B$8:$AE$78,17,0)</f>
        <v>0</v>
      </c>
      <c r="G318" s="50">
        <f>VLOOKUP(S311,Hindi!$B$8:$AE$78,18,0)</f>
        <v>0</v>
      </c>
      <c r="H318" s="50">
        <f>VLOOKUP(S311,Hindi!$B$8:$AE$78,19,0)</f>
        <v>0</v>
      </c>
      <c r="I318" s="50">
        <f>VLOOKUP(S311,Hindi!$B$8:$AE$78,20,0)</f>
        <v>0</v>
      </c>
      <c r="J318" s="50">
        <f>VLOOKUP(S311,Hindi!$B$8:$AE$78,21,0)</f>
        <v>0</v>
      </c>
      <c r="K318" s="50">
        <f>VLOOKUP(S311,Hindi!$B$8:$AE$78,22,0)</f>
        <v>0</v>
      </c>
      <c r="L318" s="50">
        <f>VLOOKUP(S311,Hindi!$B$8:$AE$78,23,0)</f>
        <v>0</v>
      </c>
      <c r="M318" s="50">
        <f>VLOOKUP(S311,Hindi!$B$8:$AE$78,24,0)</f>
        <v>0</v>
      </c>
      <c r="N318" s="50">
        <f>VLOOKUP(S311,Hindi!$B$8:$AE$78,25,0)</f>
        <v>0</v>
      </c>
      <c r="O318" s="50">
        <f>VLOOKUP(S311,Hindi!$B$8:$AE$78,26,0)</f>
        <v>0</v>
      </c>
      <c r="P318" s="50">
        <f>VLOOKUP(S311,Hindi!$B$8:$AE$78,27,0)</f>
        <v>0</v>
      </c>
      <c r="Q318" s="50">
        <f>VLOOKUP(S311,Hindi!$B$8:$AE$78,28,0)</f>
        <v>0</v>
      </c>
      <c r="R318" s="79">
        <f>VLOOKUP(S311,Hindi!$B$8:$AE$78,29,0)</f>
        <v>0</v>
      </c>
      <c r="S318" s="50">
        <f>VLOOKUP(S311,Hindi!$B$8:$AE$78,30,0)</f>
        <v>0</v>
      </c>
      <c r="V318" s="68"/>
      <c r="W318" s="68"/>
      <c r="X318" s="68"/>
      <c r="Y318" s="68"/>
    </row>
    <row r="319" spans="2:25" ht="27.9" customHeight="1">
      <c r="B319" s="359">
        <v>3</v>
      </c>
      <c r="C319" s="361" t="s">
        <v>4</v>
      </c>
      <c r="D319" s="39" t="s">
        <v>63</v>
      </c>
      <c r="E319" s="80"/>
      <c r="F319" s="78">
        <f>English!R$7</f>
        <v>15</v>
      </c>
      <c r="G319" s="78">
        <f>English!S$7</f>
        <v>15</v>
      </c>
      <c r="H319" s="78">
        <f>English!T$7</f>
        <v>15</v>
      </c>
      <c r="I319" s="78">
        <f>English!U$7</f>
        <v>15</v>
      </c>
      <c r="J319" s="78">
        <f>English!V$7</f>
        <v>15</v>
      </c>
      <c r="K319" s="78">
        <f>English!W$7</f>
        <v>10</v>
      </c>
      <c r="L319" s="78">
        <f>English!X$7</f>
        <v>0</v>
      </c>
      <c r="M319" s="78">
        <f>English!Y$7</f>
        <v>70</v>
      </c>
      <c r="N319" s="78">
        <f>English!Z$7</f>
        <v>5</v>
      </c>
      <c r="O319" s="78">
        <f>English!AA$7</f>
        <v>5</v>
      </c>
      <c r="P319" s="78">
        <f>English!AB$7</f>
        <v>20</v>
      </c>
      <c r="Q319" s="78">
        <f>English!AC$7</f>
        <v>30</v>
      </c>
      <c r="R319" s="78">
        <f>English!AD$7</f>
        <v>100</v>
      </c>
      <c r="S319" s="78">
        <f>English!AE$7</f>
        <v>0</v>
      </c>
      <c r="V319" s="68"/>
      <c r="W319" s="68"/>
      <c r="X319" s="68"/>
      <c r="Y319" s="68"/>
    </row>
    <row r="320" spans="2:25" ht="27.9" customHeight="1" thickBot="1">
      <c r="B320" s="360"/>
      <c r="C320" s="362"/>
      <c r="D320" s="40" t="s">
        <v>64</v>
      </c>
      <c r="E320" s="81"/>
      <c r="F320" s="50">
        <f>VLOOKUP(S311,English!$B$8:$AE$78,17,0)</f>
        <v>0</v>
      </c>
      <c r="G320" s="50">
        <f>VLOOKUP(S311,English!$B$8:$AE$78,18,0)</f>
        <v>0</v>
      </c>
      <c r="H320" s="50">
        <f>VLOOKUP(S311,English!$B$8:$AE$78,19,0)</f>
        <v>0</v>
      </c>
      <c r="I320" s="50">
        <f>VLOOKUP(S311,English!$B$8:$AE$78,20,0)</f>
        <v>0</v>
      </c>
      <c r="J320" s="50">
        <f>VLOOKUP(S311,English!$B$8:$AE$78,21,0)</f>
        <v>0</v>
      </c>
      <c r="K320" s="50">
        <f>VLOOKUP(S311,English!$B$8:$AE$78,22,0)</f>
        <v>0</v>
      </c>
      <c r="L320" s="50">
        <f>VLOOKUP(S311,English!$B$8:$AE$78,23,0)</f>
        <v>0</v>
      </c>
      <c r="M320" s="50">
        <f>VLOOKUP(S311,English!$B$8:$AE$78,24,0)</f>
        <v>0</v>
      </c>
      <c r="N320" s="50">
        <f>VLOOKUP(S311,English!$B$8:$AE$78,25,0)</f>
        <v>0</v>
      </c>
      <c r="O320" s="50">
        <f>VLOOKUP(S311,English!$B$8:$AE$78,26,0)</f>
        <v>0</v>
      </c>
      <c r="P320" s="50">
        <f>VLOOKUP(S311,English!$B$8:$AE$78,27,0)</f>
        <v>0</v>
      </c>
      <c r="Q320" s="50">
        <f>VLOOKUP(S311,English!$B$8:$AE$78,28,0)</f>
        <v>0</v>
      </c>
      <c r="R320" s="79">
        <f>VLOOKUP(S311,English!$B$8:$AE$78,29,0)</f>
        <v>0</v>
      </c>
      <c r="S320" s="50">
        <f>VLOOKUP(S311,English!$B$8:$AE$78,30,0)</f>
        <v>0</v>
      </c>
      <c r="V320" s="68"/>
      <c r="W320" s="68"/>
      <c r="X320" s="68"/>
      <c r="Y320" s="68"/>
    </row>
    <row r="321" spans="2:25" ht="27.9" customHeight="1">
      <c r="B321" s="359">
        <v>4</v>
      </c>
      <c r="C321" s="361" t="s">
        <v>5</v>
      </c>
      <c r="D321" s="39" t="s">
        <v>63</v>
      </c>
      <c r="E321" s="80"/>
      <c r="F321" s="78">
        <f>Maths!R$7</f>
        <v>15</v>
      </c>
      <c r="G321" s="78">
        <f>Maths!S$7</f>
        <v>15</v>
      </c>
      <c r="H321" s="78">
        <f>Maths!T$7</f>
        <v>15</v>
      </c>
      <c r="I321" s="78">
        <f>Maths!U$7</f>
        <v>15</v>
      </c>
      <c r="J321" s="78">
        <f>Maths!V$7</f>
        <v>15</v>
      </c>
      <c r="K321" s="78">
        <f>Maths!W$7</f>
        <v>10</v>
      </c>
      <c r="L321" s="78">
        <f>Maths!X$7</f>
        <v>0</v>
      </c>
      <c r="M321" s="78">
        <f>Maths!Y$7</f>
        <v>70</v>
      </c>
      <c r="N321" s="78">
        <f>Maths!Z$7</f>
        <v>5</v>
      </c>
      <c r="O321" s="78">
        <f>Maths!AA$7</f>
        <v>5</v>
      </c>
      <c r="P321" s="78">
        <f>Maths!AB$7</f>
        <v>20</v>
      </c>
      <c r="Q321" s="78">
        <f>Maths!AC$7</f>
        <v>30</v>
      </c>
      <c r="R321" s="78">
        <f>Maths!AD$7</f>
        <v>100</v>
      </c>
      <c r="S321" s="78">
        <f>Maths!AE$7</f>
        <v>0</v>
      </c>
      <c r="V321" s="68"/>
      <c r="W321" s="68"/>
      <c r="X321" s="68"/>
      <c r="Y321" s="68"/>
    </row>
    <row r="322" spans="2:25" ht="27.9" customHeight="1" thickBot="1">
      <c r="B322" s="360"/>
      <c r="C322" s="362"/>
      <c r="D322" s="40" t="s">
        <v>64</v>
      </c>
      <c r="E322" s="81"/>
      <c r="F322" s="50">
        <f>VLOOKUP(S311,Maths!$B$8:$AE$78,17,0)</f>
        <v>0</v>
      </c>
      <c r="G322" s="50">
        <f>VLOOKUP(S311,Maths!$B$8:$AE$78,18,0)</f>
        <v>0</v>
      </c>
      <c r="H322" s="50">
        <f>VLOOKUP(S311,Maths!$B$8:$AE$78,19,0)</f>
        <v>0</v>
      </c>
      <c r="I322" s="50">
        <f>VLOOKUP(S311,Maths!$B$8:$AE$78,20,0)</f>
        <v>0</v>
      </c>
      <c r="J322" s="50">
        <f>VLOOKUP(S311,Maths!$B$8:$AE$78,21,0)</f>
        <v>0</v>
      </c>
      <c r="K322" s="50">
        <f>VLOOKUP(S311,Maths!$B$8:$AE$78,22,0)</f>
        <v>0</v>
      </c>
      <c r="L322" s="50">
        <f>VLOOKUP(S311,Maths!$B$8:$AE$78,23,0)</f>
        <v>0</v>
      </c>
      <c r="M322" s="50">
        <f>VLOOKUP(S311,Maths!$B$8:$AE$78,24,0)</f>
        <v>0</v>
      </c>
      <c r="N322" s="50">
        <f>VLOOKUP(S311,Maths!$B$8:$AE$78,25,0)</f>
        <v>0</v>
      </c>
      <c r="O322" s="50">
        <f>VLOOKUP(S311,Maths!$B$8:$AE$78,26,0)</f>
        <v>0</v>
      </c>
      <c r="P322" s="50">
        <f>VLOOKUP(S311,Maths!$B$8:$AE$78,27,0)</f>
        <v>0</v>
      </c>
      <c r="Q322" s="50">
        <f>VLOOKUP(S311,Maths!$B$8:$AE$78,28,0)</f>
        <v>0</v>
      </c>
      <c r="R322" s="79">
        <f>VLOOKUP(S311,Maths!$B$8:$AE$78,29,0)</f>
        <v>0</v>
      </c>
      <c r="S322" s="50">
        <f>VLOOKUP(S311,Maths!$B$8:$AE$78,30,0)</f>
        <v>0</v>
      </c>
      <c r="V322" s="68"/>
      <c r="W322" s="68"/>
      <c r="X322" s="68"/>
      <c r="Y322" s="68"/>
    </row>
    <row r="323" spans="2:25" ht="27.9" customHeight="1">
      <c r="B323" s="359">
        <v>5</v>
      </c>
      <c r="C323" s="361" t="s">
        <v>6</v>
      </c>
      <c r="D323" s="39" t="s">
        <v>63</v>
      </c>
      <c r="E323" s="80"/>
      <c r="F323" s="78">
        <f>Sci!R$7</f>
        <v>15</v>
      </c>
      <c r="G323" s="78">
        <f>Sci!S$7</f>
        <v>15</v>
      </c>
      <c r="H323" s="78">
        <f>Sci!T$7</f>
        <v>15</v>
      </c>
      <c r="I323" s="78">
        <f>Sci!U$7</f>
        <v>15</v>
      </c>
      <c r="J323" s="78">
        <f>Sci!V$7</f>
        <v>15</v>
      </c>
      <c r="K323" s="78">
        <f>Sci!W$7</f>
        <v>10</v>
      </c>
      <c r="L323" s="78">
        <f>Sci!X$7</f>
        <v>0</v>
      </c>
      <c r="M323" s="78">
        <f>Sci!Y$7</f>
        <v>70</v>
      </c>
      <c r="N323" s="78">
        <f>Sci!Z$7</f>
        <v>5</v>
      </c>
      <c r="O323" s="78">
        <f>Sci!AA$7</f>
        <v>5</v>
      </c>
      <c r="P323" s="78">
        <f>Sci!AB$7</f>
        <v>20</v>
      </c>
      <c r="Q323" s="78">
        <f>Sci!AC$7</f>
        <v>30</v>
      </c>
      <c r="R323" s="78">
        <f>Sci!AD$7</f>
        <v>100</v>
      </c>
      <c r="S323" s="78">
        <f>Sci!AE$7</f>
        <v>0</v>
      </c>
      <c r="V323" s="68"/>
      <c r="W323" s="68"/>
      <c r="X323" s="68"/>
      <c r="Y323" s="68"/>
    </row>
    <row r="324" spans="2:25" ht="27.9" customHeight="1" thickBot="1">
      <c r="B324" s="360"/>
      <c r="C324" s="362"/>
      <c r="D324" s="40" t="s">
        <v>64</v>
      </c>
      <c r="E324" s="81"/>
      <c r="F324" s="50">
        <f>VLOOKUP(S311,Sci!$B$8:$AE$78,17,0)</f>
        <v>0</v>
      </c>
      <c r="G324" s="50">
        <f>VLOOKUP(S311,Sci!$B$8:$AE$78,18,0)</f>
        <v>0</v>
      </c>
      <c r="H324" s="50">
        <f>VLOOKUP(S311,Sci!$B$8:$AE$78,19,0)</f>
        <v>0</v>
      </c>
      <c r="I324" s="50">
        <f>VLOOKUP(S311,Sci!$B$8:$AE$78,20,0)</f>
        <v>0</v>
      </c>
      <c r="J324" s="50">
        <f>VLOOKUP(S311,Sci!$B$8:$AE$78,21,0)</f>
        <v>0</v>
      </c>
      <c r="K324" s="50">
        <f>VLOOKUP(S311,Sci!$B$8:$AE$78,22,0)</f>
        <v>0</v>
      </c>
      <c r="L324" s="50">
        <f>VLOOKUP(S311,Sci!$B$8:$AE$78,23,0)</f>
        <v>0</v>
      </c>
      <c r="M324" s="50">
        <f>VLOOKUP(S311,Sci!$B$8:$AE$78,24,0)</f>
        <v>0</v>
      </c>
      <c r="N324" s="50">
        <f>VLOOKUP(S311,Sci!$B$8:$AE$78,24,0)</f>
        <v>0</v>
      </c>
      <c r="O324" s="50">
        <f>VLOOKUP(S311,Sci!$B$8:$AE$78,25,0)</f>
        <v>0</v>
      </c>
      <c r="P324" s="50">
        <f>VLOOKUP(S311,Sci!$B$8:$AE$78,26,0)</f>
        <v>0</v>
      </c>
      <c r="Q324" s="50">
        <f>VLOOKUP(S311,Sci!$B$8:$AE$78,27,0)</f>
        <v>0</v>
      </c>
      <c r="R324" s="79">
        <f>VLOOKUP(S311,Sci!$B$8:$AE$78,29,0)</f>
        <v>0</v>
      </c>
      <c r="S324" s="50">
        <f>VLOOKUP(S311,Sci!$B$8:$AE$78,30,0)</f>
        <v>0</v>
      </c>
      <c r="V324" s="68"/>
      <c r="W324" s="68"/>
      <c r="X324" s="68"/>
      <c r="Y324" s="68"/>
    </row>
    <row r="325" spans="2:25" ht="27.9" customHeight="1">
      <c r="B325" s="359">
        <v>6</v>
      </c>
      <c r="C325" s="361" t="s">
        <v>7</v>
      </c>
      <c r="D325" s="39" t="s">
        <v>63</v>
      </c>
      <c r="E325" s="80"/>
      <c r="F325" s="78">
        <f>Sco!R$7</f>
        <v>15</v>
      </c>
      <c r="G325" s="78">
        <f>Sco!S$7</f>
        <v>15</v>
      </c>
      <c r="H325" s="78">
        <f>Sco!T$7</f>
        <v>15</v>
      </c>
      <c r="I325" s="78">
        <f>Sco!U$7</f>
        <v>15</v>
      </c>
      <c r="J325" s="78">
        <f>Sco!V$7</f>
        <v>15</v>
      </c>
      <c r="K325" s="78">
        <f>Sco!W$7</f>
        <v>10</v>
      </c>
      <c r="L325" s="78">
        <f>Sco!X$7</f>
        <v>0</v>
      </c>
      <c r="M325" s="78">
        <f>Sco!Y$7</f>
        <v>70</v>
      </c>
      <c r="N325" s="78">
        <f>Sco!Z$7</f>
        <v>5</v>
      </c>
      <c r="O325" s="78">
        <f>Sco!AA$7</f>
        <v>5</v>
      </c>
      <c r="P325" s="78">
        <f>Sco!AB$7</f>
        <v>20</v>
      </c>
      <c r="Q325" s="78">
        <f>Sco!AC$7</f>
        <v>30</v>
      </c>
      <c r="R325" s="78">
        <f>Sco!AD$7</f>
        <v>100</v>
      </c>
      <c r="S325" s="78">
        <f>Sco!AE$7</f>
        <v>0</v>
      </c>
      <c r="V325" s="68"/>
      <c r="W325" s="68"/>
      <c r="X325" s="68"/>
      <c r="Y325" s="68"/>
    </row>
    <row r="326" spans="2:25" ht="27.9" customHeight="1" thickBot="1">
      <c r="B326" s="360"/>
      <c r="C326" s="362"/>
      <c r="D326" s="40" t="s">
        <v>64</v>
      </c>
      <c r="E326" s="81"/>
      <c r="F326" s="50">
        <f>VLOOKUP(S311,Sco!$B$8:$AE$78,17,0)</f>
        <v>0</v>
      </c>
      <c r="G326" s="50">
        <f>VLOOKUP(S311,Sco!$B$8:$AE$78,18,0)</f>
        <v>0</v>
      </c>
      <c r="H326" s="50">
        <f>VLOOKUP(S311,Sco!$B$8:$AE$78,19,0)</f>
        <v>0</v>
      </c>
      <c r="I326" s="50">
        <f>VLOOKUP(S311,Sco!$B$8:$AE$78,20,0)</f>
        <v>0</v>
      </c>
      <c r="J326" s="50">
        <f>VLOOKUP(S311,Sco!$B$8:$AE$78,21,0)</f>
        <v>0</v>
      </c>
      <c r="K326" s="50">
        <f>VLOOKUP(S311,Sco!$B$8:$AE$78,22,0)</f>
        <v>0</v>
      </c>
      <c r="L326" s="50">
        <f>VLOOKUP(S311,Sco!$B$8:$AE$78,23,0)</f>
        <v>0</v>
      </c>
      <c r="M326" s="50">
        <f>VLOOKUP(S311,Sco!$B$8:$AE$78,24,0)</f>
        <v>0</v>
      </c>
      <c r="N326" s="50">
        <f>VLOOKUP(S311,Sco!$B$8:$AE$78,25,0)</f>
        <v>0</v>
      </c>
      <c r="O326" s="50">
        <f>VLOOKUP(S311,Sco!$B$8:$AE$78,26,0)</f>
        <v>0</v>
      </c>
      <c r="P326" s="50">
        <f>VLOOKUP(S311,Sco!$B$8:$AE$78,27,0)</f>
        <v>0</v>
      </c>
      <c r="Q326" s="50">
        <f>VLOOKUP(S311,Sco!$B$8:$AE$78,28,0)</f>
        <v>0</v>
      </c>
      <c r="R326" s="79">
        <f>VLOOKUP(S311,Sco!$B$8:$AE$78,29,0)</f>
        <v>0</v>
      </c>
      <c r="S326" s="50">
        <f>VLOOKUP(S311,Sco!$B$8:$AE$78,30,0)</f>
        <v>0</v>
      </c>
      <c r="V326" s="68"/>
      <c r="W326" s="68"/>
      <c r="X326" s="68"/>
      <c r="Y326" s="68"/>
    </row>
    <row r="327" spans="2:25" ht="27.9" customHeight="1">
      <c r="B327" s="359">
        <v>7</v>
      </c>
      <c r="C327" s="361" t="s">
        <v>8</v>
      </c>
      <c r="D327" s="39" t="s">
        <v>63</v>
      </c>
      <c r="E327" s="80"/>
      <c r="F327" s="78">
        <f>Kala!R$7</f>
        <v>20</v>
      </c>
      <c r="G327" s="78">
        <f>Kala!S$7</f>
        <v>40</v>
      </c>
      <c r="H327" s="78">
        <f>Kala!T$7</f>
        <v>20</v>
      </c>
      <c r="I327" s="78">
        <f>Kala!U$7</f>
        <v>20</v>
      </c>
      <c r="J327" s="78">
        <f>Kala!V$7</f>
        <v>0</v>
      </c>
      <c r="K327" s="78">
        <f>Kala!W$7</f>
        <v>20</v>
      </c>
      <c r="L327" s="78">
        <f>Kala!X$7</f>
        <v>0</v>
      </c>
      <c r="M327" s="78">
        <f>Kala!Y$7</f>
        <v>100</v>
      </c>
      <c r="N327" s="363"/>
      <c r="O327" s="364"/>
      <c r="P327" s="364"/>
      <c r="Q327" s="365"/>
      <c r="R327" s="82">
        <f t="shared" ref="R327:R332" si="11">M327</f>
        <v>100</v>
      </c>
      <c r="S327" s="83"/>
      <c r="V327" s="68"/>
      <c r="W327" s="68"/>
      <c r="X327" s="68"/>
      <c r="Y327" s="68"/>
    </row>
    <row r="328" spans="2:25" ht="27.9" customHeight="1" thickBot="1">
      <c r="B328" s="360"/>
      <c r="C328" s="362"/>
      <c r="D328" s="40" t="s">
        <v>64</v>
      </c>
      <c r="E328" s="81"/>
      <c r="F328" s="50">
        <f>VLOOKUP(S311,Kala!$B$8:$AE$78,17,0)</f>
        <v>0</v>
      </c>
      <c r="G328" s="50">
        <f>VLOOKUP(S311,Kala!$B$8:$AE$78,18,0)</f>
        <v>0</v>
      </c>
      <c r="H328" s="50">
        <f>VLOOKUP(S311,Kala!$B$8:$AE$78,19,0)</f>
        <v>0</v>
      </c>
      <c r="I328" s="50">
        <f>VLOOKUP(S311,Kala!$B$8:$AE$78,20,0)</f>
        <v>0</v>
      </c>
      <c r="J328" s="50">
        <f>VLOOKUP(S311,Kala!$B$8:$AE$78,21,0)</f>
        <v>0</v>
      </c>
      <c r="K328" s="50">
        <f>VLOOKUP(S311,Kala!$B$8:$AE$78,22,0)</f>
        <v>0</v>
      </c>
      <c r="L328" s="50">
        <f>VLOOKUP(S311,Kala!$B$8:$AE$78,23,0)</f>
        <v>0</v>
      </c>
      <c r="M328" s="50">
        <f>VLOOKUP(S311,Kala!$B$8:$AE$78,24,0)</f>
        <v>0</v>
      </c>
      <c r="N328" s="366"/>
      <c r="O328" s="367"/>
      <c r="P328" s="367"/>
      <c r="Q328" s="368"/>
      <c r="R328" s="84">
        <f t="shared" si="11"/>
        <v>0</v>
      </c>
      <c r="S328" s="85" t="str">
        <f>IF(R328&gt;=91,"अ१",IF(R328&gt;=81,"अ२",IF(R328&gt;=71,"ब१",IF(R328&gt;=61,"ब२",IF(R328&gt;=51,"क१",IF(R328&gt;=41,"क२",IF(R328&gt;=33,"ड",IF(R328&gt;=21,"ई१",IF(R328&gt;=1,"ई२","")))))))))</f>
        <v/>
      </c>
      <c r="V328" s="68"/>
      <c r="W328" s="68"/>
      <c r="X328" s="68"/>
      <c r="Y328" s="68"/>
    </row>
    <row r="329" spans="2:25" ht="27.9" customHeight="1">
      <c r="B329" s="359">
        <v>8</v>
      </c>
      <c r="C329" s="361" t="s">
        <v>9</v>
      </c>
      <c r="D329" s="39" t="s">
        <v>63</v>
      </c>
      <c r="E329" s="80"/>
      <c r="F329" s="78">
        <f>Karya!R$7</f>
        <v>20</v>
      </c>
      <c r="G329" s="78">
        <f>Karya!S$7</f>
        <v>40</v>
      </c>
      <c r="H329" s="78">
        <f>Karya!T$7</f>
        <v>20</v>
      </c>
      <c r="I329" s="78">
        <f>Karya!U$7</f>
        <v>20</v>
      </c>
      <c r="J329" s="78">
        <f>Karya!V$7</f>
        <v>0</v>
      </c>
      <c r="K329" s="78">
        <f>Karya!W$7</f>
        <v>20</v>
      </c>
      <c r="L329" s="78">
        <f>Karya!X$7</f>
        <v>0</v>
      </c>
      <c r="M329" s="78">
        <f>Karya!Y$7</f>
        <v>100</v>
      </c>
      <c r="N329" s="363"/>
      <c r="O329" s="364"/>
      <c r="P329" s="364"/>
      <c r="Q329" s="365"/>
      <c r="R329" s="82">
        <f t="shared" si="11"/>
        <v>100</v>
      </c>
      <c r="S329" s="83"/>
      <c r="V329" s="68"/>
      <c r="W329" s="68"/>
      <c r="X329" s="68"/>
      <c r="Y329" s="68"/>
    </row>
    <row r="330" spans="2:25" ht="27.9" customHeight="1" thickBot="1">
      <c r="B330" s="360"/>
      <c r="C330" s="362"/>
      <c r="D330" s="40" t="s">
        <v>64</v>
      </c>
      <c r="E330" s="81"/>
      <c r="F330" s="50">
        <f>VLOOKUP(S311,Karya!$B$8:$AE$78,17,0)</f>
        <v>0</v>
      </c>
      <c r="G330" s="50">
        <f>VLOOKUP(S311,Karya!$B$8:$AE$78,18,0)</f>
        <v>0</v>
      </c>
      <c r="H330" s="50">
        <f>VLOOKUP(S311,Karya!$B$8:$AE$78,19,0)</f>
        <v>0</v>
      </c>
      <c r="I330" s="50">
        <f>VLOOKUP(S311,Karya!$B$8:$AE$78,20,0)</f>
        <v>0</v>
      </c>
      <c r="J330" s="50">
        <f>VLOOKUP(S311,Karya!$B$8:$AE$78,21,0)</f>
        <v>0</v>
      </c>
      <c r="K330" s="50">
        <f>VLOOKUP(S311,Karya!$B$8:$AE$78,22,0)</f>
        <v>0</v>
      </c>
      <c r="L330" s="50">
        <f>VLOOKUP(S311,Karya!$B$8:$AE$78,23,0)</f>
        <v>0</v>
      </c>
      <c r="M330" s="50">
        <f>VLOOKUP(S311,Karya!$B$8:$AE$78,24,0)</f>
        <v>0</v>
      </c>
      <c r="N330" s="366"/>
      <c r="O330" s="367"/>
      <c r="P330" s="367"/>
      <c r="Q330" s="368"/>
      <c r="R330" s="84">
        <f t="shared" si="11"/>
        <v>0</v>
      </c>
      <c r="S330" s="85" t="str">
        <f>IF(R330&gt;=91,"अ१",IF(R330&gt;=81,"अ२",IF(R330&gt;=71,"ब१",IF(R330&gt;=61,"ब२",IF(R330&gt;=51,"क१",IF(R330&gt;=41,"क२",IF(R330&gt;=33,"ड",IF(R330&gt;=21,"ई१",IF(R330&gt;=1,"ई२","")))))))))</f>
        <v/>
      </c>
      <c r="V330" s="68"/>
      <c r="W330" s="68"/>
      <c r="X330" s="68"/>
      <c r="Y330" s="68"/>
    </row>
    <row r="331" spans="2:25" ht="27.9" customHeight="1">
      <c r="B331" s="359">
        <v>9</v>
      </c>
      <c r="C331" s="361" t="s">
        <v>10</v>
      </c>
      <c r="D331" s="39" t="s">
        <v>63</v>
      </c>
      <c r="E331" s="80"/>
      <c r="F331" s="78">
        <f>Shashi!R$7</f>
        <v>20</v>
      </c>
      <c r="G331" s="78">
        <f>Shashi!S$7</f>
        <v>40</v>
      </c>
      <c r="H331" s="78">
        <f>Shashi!T$7</f>
        <v>20</v>
      </c>
      <c r="I331" s="78">
        <f>Shashi!U$7</f>
        <v>20</v>
      </c>
      <c r="J331" s="78">
        <f>Shashi!V$7</f>
        <v>0</v>
      </c>
      <c r="K331" s="78">
        <f>Shashi!W$7</f>
        <v>20</v>
      </c>
      <c r="L331" s="78">
        <f>Shashi!X$7</f>
        <v>0</v>
      </c>
      <c r="M331" s="78">
        <f>Shashi!Y$7</f>
        <v>100</v>
      </c>
      <c r="N331" s="363"/>
      <c r="O331" s="364"/>
      <c r="P331" s="364"/>
      <c r="Q331" s="365"/>
      <c r="R331" s="82">
        <f t="shared" si="11"/>
        <v>100</v>
      </c>
      <c r="S331" s="83"/>
      <c r="V331" s="68"/>
      <c r="W331" s="68"/>
      <c r="X331" s="68"/>
      <c r="Y331" s="68"/>
    </row>
    <row r="332" spans="2:25" ht="27.9" customHeight="1" thickBot="1">
      <c r="B332" s="360"/>
      <c r="C332" s="362"/>
      <c r="D332" s="40" t="s">
        <v>64</v>
      </c>
      <c r="E332" s="81"/>
      <c r="F332" s="50">
        <f>VLOOKUP(S311,Shashi!$B$8:$AE$78,17,0)</f>
        <v>0</v>
      </c>
      <c r="G332" s="50">
        <f>VLOOKUP(S311,Shashi!$B$8:$AE$78,18,0)</f>
        <v>0</v>
      </c>
      <c r="H332" s="50">
        <f>VLOOKUP(S311,Shashi!$B$8:$AE$78,19,0)</f>
        <v>0</v>
      </c>
      <c r="I332" s="50">
        <f>VLOOKUP(S311,Shashi!$B$8:$AE$78,20,0)</f>
        <v>0</v>
      </c>
      <c r="J332" s="50">
        <f>VLOOKUP(S311,Shashi!$B$8:$AE$78,21,0)</f>
        <v>0</v>
      </c>
      <c r="K332" s="50">
        <f>VLOOKUP(S311,Shashi!$B$8:$AE$78,22,0)</f>
        <v>0</v>
      </c>
      <c r="L332" s="50">
        <f>VLOOKUP(S311,Shashi!$B$8:$AE$78,23,0)</f>
        <v>0</v>
      </c>
      <c r="M332" s="50">
        <f>VLOOKUP(S311,Shashi!$B$8:$AE$78,24,0)</f>
        <v>0</v>
      </c>
      <c r="N332" s="366"/>
      <c r="O332" s="367"/>
      <c r="P332" s="367"/>
      <c r="Q332" s="368"/>
      <c r="R332" s="84">
        <f t="shared" si="11"/>
        <v>0</v>
      </c>
      <c r="S332" s="85" t="str">
        <f>IF(R332&gt;=91,"अ१",IF(R332&gt;=81,"अ२",IF(R332&gt;=71,"ब१",IF(R332&gt;=61,"ब२",IF(R332&gt;=51,"क१",IF(R332&gt;=41,"क२",IF(R332&gt;=33,"ड",IF(R332&gt;=21,"ई१",IF(R332&gt;=1,"ई२","")))))))))</f>
        <v/>
      </c>
      <c r="V332" s="68"/>
      <c r="W332" s="68"/>
      <c r="X332" s="68"/>
      <c r="Y332" s="68"/>
    </row>
    <row r="333" spans="2:25" ht="27.9" customHeight="1" thickBot="1">
      <c r="B333" s="369"/>
      <c r="C333" s="370"/>
      <c r="D333" s="370"/>
      <c r="E333" s="370"/>
      <c r="F333" s="370"/>
      <c r="G333" s="370"/>
      <c r="H333" s="370"/>
      <c r="I333" s="370"/>
      <c r="J333" s="370"/>
      <c r="K333" s="370"/>
      <c r="L333" s="370"/>
      <c r="M333" s="370"/>
      <c r="N333" s="370"/>
      <c r="O333" s="370"/>
      <c r="P333" s="370"/>
      <c r="Q333" s="370"/>
      <c r="R333" s="370"/>
      <c r="S333" s="371"/>
      <c r="V333" s="68"/>
      <c r="W333" s="68"/>
      <c r="X333" s="68"/>
      <c r="Y333" s="68"/>
    </row>
    <row r="334" spans="2:25" ht="27.9" customHeight="1">
      <c r="B334" s="41"/>
      <c r="C334" s="42"/>
      <c r="D334" s="43"/>
      <c r="N334" s="45"/>
      <c r="O334" s="45"/>
      <c r="P334" s="45"/>
      <c r="Q334" s="45"/>
      <c r="S334" s="46"/>
      <c r="V334" s="68"/>
      <c r="W334" s="68"/>
      <c r="X334" s="68"/>
      <c r="Y334" s="68"/>
    </row>
    <row r="335" spans="2:25" ht="27.9" customHeight="1">
      <c r="B335" s="372" t="s">
        <v>66</v>
      </c>
      <c r="C335" s="373"/>
      <c r="D335" s="373"/>
      <c r="E335" s="373"/>
      <c r="F335" s="373"/>
      <c r="G335" s="374" t="s">
        <v>67</v>
      </c>
      <c r="H335" s="374"/>
      <c r="I335" s="374"/>
      <c r="J335" s="374"/>
      <c r="K335" s="374"/>
      <c r="L335" s="374"/>
      <c r="M335" s="374"/>
      <c r="N335" s="375" t="s">
        <v>68</v>
      </c>
      <c r="O335" s="375"/>
      <c r="P335" s="375"/>
      <c r="Q335" s="375"/>
      <c r="R335" s="375"/>
      <c r="S335" s="376"/>
      <c r="V335" s="68"/>
      <c r="W335" s="68"/>
      <c r="X335" s="68"/>
      <c r="Y335" s="68"/>
    </row>
    <row r="336" spans="2:25" ht="27.9" customHeight="1" thickBot="1">
      <c r="B336" s="377" t="str">
        <f>students!$G$4</f>
        <v xml:space="preserve">श्री. सागर दत्तात्रय शिंदे </v>
      </c>
      <c r="C336" s="378"/>
      <c r="D336" s="378"/>
      <c r="E336" s="378"/>
      <c r="F336" s="378"/>
      <c r="G336" s="379"/>
      <c r="H336" s="379"/>
      <c r="I336" s="379"/>
      <c r="J336" s="379"/>
      <c r="K336" s="379"/>
      <c r="L336" s="379"/>
      <c r="M336" s="379"/>
      <c r="N336" s="380"/>
      <c r="O336" s="380"/>
      <c r="P336" s="380"/>
      <c r="Q336" s="380"/>
      <c r="R336" s="380"/>
      <c r="S336" s="381"/>
      <c r="V336" s="68"/>
      <c r="W336" s="68"/>
      <c r="X336" s="68"/>
      <c r="Y336" s="68"/>
    </row>
    <row r="337" spans="2:25" ht="26.25" customHeight="1">
      <c r="B337" s="402" t="s">
        <v>718</v>
      </c>
      <c r="C337" s="402"/>
      <c r="D337" s="402"/>
      <c r="E337" s="402"/>
      <c r="F337" s="402"/>
      <c r="G337" s="402"/>
      <c r="H337" s="402"/>
      <c r="I337" s="402"/>
      <c r="J337" s="402"/>
      <c r="K337" s="402"/>
      <c r="L337" s="402"/>
      <c r="M337" s="402"/>
      <c r="N337" s="402"/>
      <c r="O337" s="402"/>
      <c r="P337" s="402"/>
      <c r="Q337" s="402"/>
      <c r="R337" s="402"/>
      <c r="S337" s="402"/>
      <c r="V337" s="68"/>
      <c r="W337" s="68"/>
      <c r="X337" s="68"/>
      <c r="Y337" s="68"/>
    </row>
    <row r="338" spans="2:25" ht="24.75" customHeight="1" thickBot="1">
      <c r="B338" s="403" t="s">
        <v>52</v>
      </c>
      <c r="C338" s="403"/>
      <c r="D338" s="403"/>
      <c r="E338" s="404">
        <f>VLOOKUP(S339,students!$B$8:$D$57,3,0)</f>
        <v>0</v>
      </c>
      <c r="F338" s="405"/>
      <c r="G338" s="405"/>
      <c r="H338" s="405"/>
      <c r="I338" s="405"/>
      <c r="J338" s="405"/>
      <c r="K338" s="405"/>
      <c r="L338" s="405"/>
      <c r="M338" s="405"/>
      <c r="N338" s="405"/>
      <c r="O338" s="405"/>
      <c r="P338" s="406" t="s">
        <v>28</v>
      </c>
      <c r="Q338" s="406"/>
      <c r="R338" s="406" t="str">
        <f>students!$M$2</f>
        <v>पहिली</v>
      </c>
      <c r="S338" s="406"/>
      <c r="V338" s="68"/>
      <c r="W338" s="68"/>
      <c r="X338" s="68"/>
      <c r="Y338" s="68"/>
    </row>
    <row r="339" spans="2:25" ht="19.5" customHeight="1" thickBot="1">
      <c r="B339" s="407"/>
      <c r="C339" s="407"/>
      <c r="D339" s="408"/>
      <c r="E339" s="408"/>
      <c r="F339" s="47"/>
      <c r="G339" s="47"/>
      <c r="H339" s="409" t="s">
        <v>33</v>
      </c>
      <c r="I339" s="409"/>
      <c r="J339" s="409"/>
      <c r="K339" s="409"/>
      <c r="L339" s="409"/>
      <c r="M339" s="405">
        <f>[3]students!Y338</f>
        <v>0</v>
      </c>
      <c r="N339" s="405"/>
      <c r="O339" s="405"/>
      <c r="P339" s="406" t="s">
        <v>53</v>
      </c>
      <c r="Q339" s="406"/>
      <c r="R339" s="406"/>
      <c r="S339" s="77">
        <v>13</v>
      </c>
      <c r="V339" s="68"/>
      <c r="W339" s="68"/>
      <c r="X339" s="68"/>
      <c r="Y339" s="68"/>
    </row>
    <row r="340" spans="2:25" ht="21" customHeight="1">
      <c r="B340" s="382" t="s">
        <v>37</v>
      </c>
      <c r="C340" s="361" t="s">
        <v>54</v>
      </c>
      <c r="D340" s="361"/>
      <c r="E340" s="385" t="s">
        <v>55</v>
      </c>
      <c r="F340" s="386"/>
      <c r="G340" s="386"/>
      <c r="H340" s="386"/>
      <c r="I340" s="386"/>
      <c r="J340" s="386"/>
      <c r="K340" s="386"/>
      <c r="L340" s="386"/>
      <c r="M340" s="387"/>
      <c r="N340" s="388" t="s">
        <v>56</v>
      </c>
      <c r="O340" s="389"/>
      <c r="P340" s="389"/>
      <c r="Q340" s="390"/>
      <c r="R340" s="394" t="s">
        <v>69</v>
      </c>
      <c r="S340" s="397" t="s">
        <v>57</v>
      </c>
      <c r="V340" s="68"/>
      <c r="W340" s="68"/>
      <c r="X340" s="68"/>
      <c r="Y340" s="68"/>
    </row>
    <row r="341" spans="2:25" s="1" customFormat="1" ht="73.5" customHeight="1">
      <c r="B341" s="383"/>
      <c r="C341" s="384"/>
      <c r="D341" s="384"/>
      <c r="E341" s="48" t="s">
        <v>58</v>
      </c>
      <c r="F341" s="48" t="s">
        <v>15</v>
      </c>
      <c r="G341" s="48" t="s">
        <v>59</v>
      </c>
      <c r="H341" s="48" t="s">
        <v>17</v>
      </c>
      <c r="I341" s="48" t="s">
        <v>18</v>
      </c>
      <c r="J341" s="48" t="s">
        <v>19</v>
      </c>
      <c r="K341" s="48" t="s">
        <v>20</v>
      </c>
      <c r="L341" s="48" t="s">
        <v>21</v>
      </c>
      <c r="M341" s="49"/>
      <c r="N341" s="391"/>
      <c r="O341" s="392"/>
      <c r="P341" s="392"/>
      <c r="Q341" s="393"/>
      <c r="R341" s="395"/>
      <c r="S341" s="398"/>
      <c r="V341" s="68"/>
      <c r="W341" s="68"/>
      <c r="X341" s="68"/>
      <c r="Y341" s="68"/>
    </row>
    <row r="342" spans="2:25" ht="27.9" customHeight="1" thickBot="1">
      <c r="B342" s="5"/>
      <c r="C342" s="400" t="s">
        <v>60</v>
      </c>
      <c r="D342" s="401"/>
      <c r="E342" s="51">
        <v>1</v>
      </c>
      <c r="F342" s="51">
        <v>2</v>
      </c>
      <c r="G342" s="51">
        <v>3</v>
      </c>
      <c r="H342" s="51">
        <v>4</v>
      </c>
      <c r="I342" s="51">
        <v>5</v>
      </c>
      <c r="J342" s="51">
        <v>6</v>
      </c>
      <c r="K342" s="51">
        <v>7</v>
      </c>
      <c r="L342" s="51">
        <v>8</v>
      </c>
      <c r="M342" s="50" t="s">
        <v>22</v>
      </c>
      <c r="N342" s="50" t="s">
        <v>23</v>
      </c>
      <c r="O342" s="50" t="s">
        <v>61</v>
      </c>
      <c r="P342" s="50" t="s">
        <v>25</v>
      </c>
      <c r="Q342" s="50" t="s">
        <v>62</v>
      </c>
      <c r="R342" s="396"/>
      <c r="S342" s="399"/>
    </row>
    <row r="343" spans="2:25" ht="27.9" customHeight="1">
      <c r="B343" s="359">
        <v>1</v>
      </c>
      <c r="C343" s="361" t="s">
        <v>2</v>
      </c>
      <c r="D343" s="39" t="s">
        <v>63</v>
      </c>
      <c r="E343" s="80"/>
      <c r="F343" s="78">
        <f>Marathi!R$7</f>
        <v>15</v>
      </c>
      <c r="G343" s="78">
        <f>Marathi!S$7</f>
        <v>15</v>
      </c>
      <c r="H343" s="78">
        <f>Marathi!T$7</f>
        <v>15</v>
      </c>
      <c r="I343" s="78">
        <f>Marathi!U$7</f>
        <v>15</v>
      </c>
      <c r="J343" s="78">
        <f>Marathi!V$7</f>
        <v>15</v>
      </c>
      <c r="K343" s="78">
        <f>Marathi!W$7</f>
        <v>10</v>
      </c>
      <c r="L343" s="78">
        <f>Marathi!X$7</f>
        <v>0</v>
      </c>
      <c r="M343" s="78">
        <f>Marathi!Y$7</f>
        <v>70</v>
      </c>
      <c r="N343" s="78">
        <f>Marathi!Z$7</f>
        <v>5</v>
      </c>
      <c r="O343" s="78">
        <f>Marathi!AA$7</f>
        <v>5</v>
      </c>
      <c r="P343" s="78">
        <f>Marathi!AB$7</f>
        <v>20</v>
      </c>
      <c r="Q343" s="78">
        <f>Marathi!AC$7</f>
        <v>30</v>
      </c>
      <c r="R343" s="78">
        <f>Marathi!AD$7</f>
        <v>100</v>
      </c>
      <c r="S343" s="78">
        <f>Marathi!AE$7</f>
        <v>0</v>
      </c>
    </row>
    <row r="344" spans="2:25" ht="27.9" customHeight="1" thickBot="1">
      <c r="B344" s="360"/>
      <c r="C344" s="362"/>
      <c r="D344" s="40" t="s">
        <v>64</v>
      </c>
      <c r="E344" s="81"/>
      <c r="F344" s="50">
        <f>VLOOKUP(S339,Marathi!$B$8:$AE$78,17,0)</f>
        <v>0</v>
      </c>
      <c r="G344" s="50">
        <f>VLOOKUP(S339,Marathi!$B$8:$AE$78,18,0)</f>
        <v>0</v>
      </c>
      <c r="H344" s="50">
        <f>VLOOKUP(S339,Marathi!$B$8:$AE$78,19,0)</f>
        <v>0</v>
      </c>
      <c r="I344" s="50">
        <f>VLOOKUP(S339,Marathi!$B$8:$AE$78,20,0)</f>
        <v>0</v>
      </c>
      <c r="J344" s="50">
        <f>VLOOKUP(S339,Marathi!$B$8:$AE$78,21,0)</f>
        <v>0</v>
      </c>
      <c r="K344" s="50">
        <f>VLOOKUP(S339,Marathi!$B$8:$AE$78,22,0)</f>
        <v>0</v>
      </c>
      <c r="L344" s="50">
        <f>VLOOKUP(S339,Marathi!$B$8:$AE$78,23,0)</f>
        <v>0</v>
      </c>
      <c r="M344" s="50">
        <f>VLOOKUP(S339,Marathi!$B$8:$AE$78,24,0)</f>
        <v>0</v>
      </c>
      <c r="N344" s="50">
        <f>VLOOKUP(S339,Marathi!$B$8:$AE$78,25,0)</f>
        <v>0</v>
      </c>
      <c r="O344" s="50">
        <f>VLOOKUP(S339,Marathi!$B$8:$AE$78,26,0)</f>
        <v>0</v>
      </c>
      <c r="P344" s="50">
        <f>VLOOKUP(S339,Marathi!$B$8:$AE$78,27,0)</f>
        <v>0</v>
      </c>
      <c r="Q344" s="50">
        <f>VLOOKUP(S339,Marathi!$B$8:$AE$78,28,0)</f>
        <v>0</v>
      </c>
      <c r="R344" s="79">
        <f>VLOOKUP(S339,Marathi!$B$8:$AE$78,29,0)</f>
        <v>0</v>
      </c>
      <c r="S344" s="79">
        <f>VLOOKUP(S339,Marathi!$B$8:$AE$78,30,0)</f>
        <v>0</v>
      </c>
    </row>
    <row r="345" spans="2:25" ht="27.9" customHeight="1">
      <c r="B345" s="359">
        <v>2</v>
      </c>
      <c r="C345" s="361" t="s">
        <v>3</v>
      </c>
      <c r="D345" s="39" t="s">
        <v>63</v>
      </c>
      <c r="E345" s="80"/>
      <c r="F345" s="78">
        <f>Hindi!R$7</f>
        <v>15</v>
      </c>
      <c r="G345" s="78">
        <f>Hindi!S$7</f>
        <v>15</v>
      </c>
      <c r="H345" s="78">
        <f>Hindi!T$7</f>
        <v>15</v>
      </c>
      <c r="I345" s="78">
        <f>Hindi!U$7</f>
        <v>15</v>
      </c>
      <c r="J345" s="78">
        <f>Hindi!V$7</f>
        <v>15</v>
      </c>
      <c r="K345" s="78">
        <f>Hindi!W$7</f>
        <v>10</v>
      </c>
      <c r="L345" s="78">
        <f>Hindi!X$7</f>
        <v>0</v>
      </c>
      <c r="M345" s="78">
        <f>Hindi!Y$7</f>
        <v>70</v>
      </c>
      <c r="N345" s="78">
        <f>Hindi!Z$7</f>
        <v>5</v>
      </c>
      <c r="O345" s="78">
        <f>Hindi!AA$7</f>
        <v>5</v>
      </c>
      <c r="P345" s="78">
        <f>Hindi!AB$7</f>
        <v>20</v>
      </c>
      <c r="Q345" s="78">
        <f>Hindi!AC$7</f>
        <v>30</v>
      </c>
      <c r="R345" s="78">
        <f>Hindi!AD$7</f>
        <v>100</v>
      </c>
      <c r="S345" s="78">
        <f>Hindi!AE$7</f>
        <v>0</v>
      </c>
    </row>
    <row r="346" spans="2:25" ht="27.9" customHeight="1" thickBot="1">
      <c r="B346" s="360"/>
      <c r="C346" s="362"/>
      <c r="D346" s="40" t="s">
        <v>64</v>
      </c>
      <c r="E346" s="81"/>
      <c r="F346" s="50">
        <f>VLOOKUP(S339,Hindi!$B$8:$AE$78,17,0)</f>
        <v>0</v>
      </c>
      <c r="G346" s="50">
        <f>VLOOKUP(S339,Hindi!$B$8:$AE$78,18,0)</f>
        <v>0</v>
      </c>
      <c r="H346" s="50">
        <f>VLOOKUP(S339,Hindi!$B$8:$AE$78,19,0)</f>
        <v>0</v>
      </c>
      <c r="I346" s="50">
        <f>VLOOKUP(S339,Hindi!$B$8:$AE$78,20,0)</f>
        <v>0</v>
      </c>
      <c r="J346" s="50">
        <f>VLOOKUP(S339,Hindi!$B$8:$AE$78,21,0)</f>
        <v>0</v>
      </c>
      <c r="K346" s="50">
        <f>VLOOKUP(S339,Hindi!$B$8:$AE$78,22,0)</f>
        <v>0</v>
      </c>
      <c r="L346" s="50">
        <f>VLOOKUP(S339,Hindi!$B$8:$AE$78,23,0)</f>
        <v>0</v>
      </c>
      <c r="M346" s="50">
        <f>VLOOKUP(S339,Hindi!$B$8:$AE$78,24,0)</f>
        <v>0</v>
      </c>
      <c r="N346" s="50">
        <f>VLOOKUP(S339,Hindi!$B$8:$AE$78,25,0)</f>
        <v>0</v>
      </c>
      <c r="O346" s="50">
        <f>VLOOKUP(S339,Hindi!$B$8:$AE$78,26,0)</f>
        <v>0</v>
      </c>
      <c r="P346" s="50">
        <f>VLOOKUP(S339,Hindi!$B$8:$AE$78,27,0)</f>
        <v>0</v>
      </c>
      <c r="Q346" s="50">
        <f>VLOOKUP(S339,Hindi!$B$8:$AE$78,28,0)</f>
        <v>0</v>
      </c>
      <c r="R346" s="79">
        <f>VLOOKUP(S339,Hindi!$B$8:$AE$78,29,0)</f>
        <v>0</v>
      </c>
      <c r="S346" s="50">
        <f>VLOOKUP(S339,Hindi!$B$8:$AE$78,30,0)</f>
        <v>0</v>
      </c>
    </row>
    <row r="347" spans="2:25" ht="27.9" customHeight="1">
      <c r="B347" s="359">
        <v>3</v>
      </c>
      <c r="C347" s="361" t="s">
        <v>4</v>
      </c>
      <c r="D347" s="39" t="s">
        <v>63</v>
      </c>
      <c r="E347" s="80"/>
      <c r="F347" s="78">
        <f>English!R$7</f>
        <v>15</v>
      </c>
      <c r="G347" s="78">
        <f>English!S$7</f>
        <v>15</v>
      </c>
      <c r="H347" s="78">
        <f>English!T$7</f>
        <v>15</v>
      </c>
      <c r="I347" s="78">
        <f>English!U$7</f>
        <v>15</v>
      </c>
      <c r="J347" s="78">
        <f>English!V$7</f>
        <v>15</v>
      </c>
      <c r="K347" s="78">
        <f>English!W$7</f>
        <v>10</v>
      </c>
      <c r="L347" s="78">
        <f>English!X$7</f>
        <v>0</v>
      </c>
      <c r="M347" s="78">
        <f>English!Y$7</f>
        <v>70</v>
      </c>
      <c r="N347" s="78">
        <f>English!Z$7</f>
        <v>5</v>
      </c>
      <c r="O347" s="78">
        <f>English!AA$7</f>
        <v>5</v>
      </c>
      <c r="P347" s="78">
        <f>English!AB$7</f>
        <v>20</v>
      </c>
      <c r="Q347" s="78">
        <f>English!AC$7</f>
        <v>30</v>
      </c>
      <c r="R347" s="78">
        <f>English!AD$7</f>
        <v>100</v>
      </c>
      <c r="S347" s="78">
        <f>English!AE$7</f>
        <v>0</v>
      </c>
    </row>
    <row r="348" spans="2:25" ht="27.9" customHeight="1" thickBot="1">
      <c r="B348" s="360"/>
      <c r="C348" s="362"/>
      <c r="D348" s="40" t="s">
        <v>64</v>
      </c>
      <c r="E348" s="81"/>
      <c r="F348" s="50">
        <f>VLOOKUP(S339,English!$B$8:$AE$78,17,0)</f>
        <v>0</v>
      </c>
      <c r="G348" s="50">
        <f>VLOOKUP(S339,English!$B$8:$AE$78,18,0)</f>
        <v>0</v>
      </c>
      <c r="H348" s="50">
        <f>VLOOKUP(S339,English!$B$8:$AE$78,19,0)</f>
        <v>0</v>
      </c>
      <c r="I348" s="50">
        <f>VLOOKUP(S339,English!$B$8:$AE$78,20,0)</f>
        <v>0</v>
      </c>
      <c r="J348" s="50">
        <f>VLOOKUP(S339,English!$B$8:$AE$78,21,0)</f>
        <v>0</v>
      </c>
      <c r="K348" s="50">
        <f>VLOOKUP(S339,English!$B$8:$AE$78,22,0)</f>
        <v>0</v>
      </c>
      <c r="L348" s="50">
        <f>VLOOKUP(S339,English!$B$8:$AE$78,23,0)</f>
        <v>0</v>
      </c>
      <c r="M348" s="50">
        <f>VLOOKUP(S339,English!$B$8:$AE$78,24,0)</f>
        <v>0</v>
      </c>
      <c r="N348" s="50">
        <f>VLOOKUP(S339,English!$B$8:$AE$78,25,0)</f>
        <v>0</v>
      </c>
      <c r="O348" s="50">
        <f>VLOOKUP(S339,English!$B$8:$AE$78,26,0)</f>
        <v>0</v>
      </c>
      <c r="P348" s="50">
        <f>VLOOKUP(S339,English!$B$8:$AE$78,27,0)</f>
        <v>0</v>
      </c>
      <c r="Q348" s="50">
        <f>VLOOKUP(S339,English!$B$8:$AE$78,28,0)</f>
        <v>0</v>
      </c>
      <c r="R348" s="79">
        <f>VLOOKUP(S339,English!$B$8:$AE$78,29,0)</f>
        <v>0</v>
      </c>
      <c r="S348" s="50">
        <f>VLOOKUP(S339,English!$B$8:$AE$78,30,0)</f>
        <v>0</v>
      </c>
      <c r="V348" s="68"/>
      <c r="W348" s="68"/>
      <c r="X348" s="68"/>
      <c r="Y348" s="68"/>
    </row>
    <row r="349" spans="2:25" ht="27.9" customHeight="1">
      <c r="B349" s="359">
        <v>4</v>
      </c>
      <c r="C349" s="361" t="s">
        <v>5</v>
      </c>
      <c r="D349" s="39" t="s">
        <v>63</v>
      </c>
      <c r="E349" s="80"/>
      <c r="F349" s="78">
        <f>Maths!R$7</f>
        <v>15</v>
      </c>
      <c r="G349" s="78">
        <f>Maths!S$7</f>
        <v>15</v>
      </c>
      <c r="H349" s="78">
        <f>Maths!T$7</f>
        <v>15</v>
      </c>
      <c r="I349" s="78">
        <f>Maths!U$7</f>
        <v>15</v>
      </c>
      <c r="J349" s="78">
        <f>Maths!V$7</f>
        <v>15</v>
      </c>
      <c r="K349" s="78">
        <f>Maths!W$7</f>
        <v>10</v>
      </c>
      <c r="L349" s="78">
        <f>Maths!X$7</f>
        <v>0</v>
      </c>
      <c r="M349" s="78">
        <f>Maths!Y$7</f>
        <v>70</v>
      </c>
      <c r="N349" s="78">
        <f>Maths!Z$7</f>
        <v>5</v>
      </c>
      <c r="O349" s="78">
        <f>Maths!AA$7</f>
        <v>5</v>
      </c>
      <c r="P349" s="78">
        <f>Maths!AB$7</f>
        <v>20</v>
      </c>
      <c r="Q349" s="78">
        <f>Maths!AC$7</f>
        <v>30</v>
      </c>
      <c r="R349" s="78">
        <f>Maths!AD$7</f>
        <v>100</v>
      </c>
      <c r="S349" s="78">
        <f>Maths!AE$7</f>
        <v>0</v>
      </c>
      <c r="V349" s="68"/>
      <c r="W349" s="68"/>
      <c r="X349" s="68"/>
      <c r="Y349" s="68"/>
    </row>
    <row r="350" spans="2:25" ht="27.9" customHeight="1" thickBot="1">
      <c r="B350" s="360"/>
      <c r="C350" s="362"/>
      <c r="D350" s="40" t="s">
        <v>64</v>
      </c>
      <c r="E350" s="81"/>
      <c r="F350" s="50">
        <f>VLOOKUP(S339,Maths!$B$8:$AE$78,17,0)</f>
        <v>0</v>
      </c>
      <c r="G350" s="50">
        <f>VLOOKUP(S339,Maths!$B$8:$AE$78,18,0)</f>
        <v>0</v>
      </c>
      <c r="H350" s="50">
        <f>VLOOKUP(S339,Maths!$B$8:$AE$78,19,0)</f>
        <v>0</v>
      </c>
      <c r="I350" s="50">
        <f>VLOOKUP(S339,Maths!$B$8:$AE$78,20,0)</f>
        <v>0</v>
      </c>
      <c r="J350" s="50">
        <f>VLOOKUP(S339,Maths!$B$8:$AE$78,21,0)</f>
        <v>0</v>
      </c>
      <c r="K350" s="50">
        <f>VLOOKUP(S339,Maths!$B$8:$AE$78,22,0)</f>
        <v>0</v>
      </c>
      <c r="L350" s="50">
        <f>VLOOKUP(S339,Maths!$B$8:$AE$78,23,0)</f>
        <v>0</v>
      </c>
      <c r="M350" s="50">
        <f>VLOOKUP(S339,Maths!$B$8:$AE$78,24,0)</f>
        <v>0</v>
      </c>
      <c r="N350" s="50">
        <f>VLOOKUP(S339,Maths!$B$8:$AE$78,25,0)</f>
        <v>0</v>
      </c>
      <c r="O350" s="50">
        <f>VLOOKUP(S339,Maths!$B$8:$AE$78,26,0)</f>
        <v>0</v>
      </c>
      <c r="P350" s="50">
        <f>VLOOKUP(S339,Maths!$B$8:$AE$78,27,0)</f>
        <v>0</v>
      </c>
      <c r="Q350" s="50">
        <f>VLOOKUP(S339,Maths!$B$8:$AE$78,28,0)</f>
        <v>0</v>
      </c>
      <c r="R350" s="79">
        <f>VLOOKUP(S339,Maths!$B$8:$AE$78,29,0)</f>
        <v>0</v>
      </c>
      <c r="S350" s="50">
        <f>VLOOKUP(S339,Maths!$B$8:$AE$78,30,0)</f>
        <v>0</v>
      </c>
      <c r="V350" s="68"/>
      <c r="W350" s="68"/>
      <c r="X350" s="68"/>
      <c r="Y350" s="68"/>
    </row>
    <row r="351" spans="2:25" ht="27.9" customHeight="1">
      <c r="B351" s="359">
        <v>5</v>
      </c>
      <c r="C351" s="361" t="s">
        <v>6</v>
      </c>
      <c r="D351" s="39" t="s">
        <v>63</v>
      </c>
      <c r="E351" s="80"/>
      <c r="F351" s="78">
        <f>Sci!R$7</f>
        <v>15</v>
      </c>
      <c r="G351" s="78">
        <f>Sci!S$7</f>
        <v>15</v>
      </c>
      <c r="H351" s="78">
        <f>Sci!T$7</f>
        <v>15</v>
      </c>
      <c r="I351" s="78">
        <f>Sci!U$7</f>
        <v>15</v>
      </c>
      <c r="J351" s="78">
        <f>Sci!V$7</f>
        <v>15</v>
      </c>
      <c r="K351" s="78">
        <f>Sci!W$7</f>
        <v>10</v>
      </c>
      <c r="L351" s="78">
        <f>Sci!X$7</f>
        <v>0</v>
      </c>
      <c r="M351" s="78">
        <f>Sci!Y$7</f>
        <v>70</v>
      </c>
      <c r="N351" s="78">
        <f>Sci!Z$7</f>
        <v>5</v>
      </c>
      <c r="O351" s="78">
        <f>Sci!AA$7</f>
        <v>5</v>
      </c>
      <c r="P351" s="78">
        <f>Sci!AB$7</f>
        <v>20</v>
      </c>
      <c r="Q351" s="78">
        <f>Sci!AC$7</f>
        <v>30</v>
      </c>
      <c r="R351" s="78">
        <f>Sci!AD$7</f>
        <v>100</v>
      </c>
      <c r="S351" s="78">
        <f>Sci!AE$7</f>
        <v>0</v>
      </c>
      <c r="V351" s="68"/>
      <c r="W351" s="68"/>
      <c r="X351" s="68"/>
      <c r="Y351" s="68"/>
    </row>
    <row r="352" spans="2:25" ht="27.9" customHeight="1" thickBot="1">
      <c r="B352" s="360"/>
      <c r="C352" s="362"/>
      <c r="D352" s="40" t="s">
        <v>64</v>
      </c>
      <c r="E352" s="81"/>
      <c r="F352" s="50">
        <f>VLOOKUP(S339,Sci!$B$8:$AE$78,17,0)</f>
        <v>0</v>
      </c>
      <c r="G352" s="50">
        <f>VLOOKUP(S339,Sci!$B$8:$AE$78,18,0)</f>
        <v>0</v>
      </c>
      <c r="H352" s="50">
        <f>VLOOKUP(S339,Sci!$B$8:$AE$78,19,0)</f>
        <v>0</v>
      </c>
      <c r="I352" s="50">
        <f>VLOOKUP(S339,Sci!$B$8:$AE$78,20,0)</f>
        <v>0</v>
      </c>
      <c r="J352" s="50">
        <f>VLOOKUP(S339,Sci!$B$8:$AE$78,21,0)</f>
        <v>0</v>
      </c>
      <c r="K352" s="50">
        <f>VLOOKUP(S339,Sci!$B$8:$AE$78,22,0)</f>
        <v>0</v>
      </c>
      <c r="L352" s="50">
        <f>VLOOKUP(S339,Sci!$B$8:$AE$78,23,0)</f>
        <v>0</v>
      </c>
      <c r="M352" s="50">
        <f>VLOOKUP(S339,Sci!$B$8:$AE$78,24,0)</f>
        <v>0</v>
      </c>
      <c r="N352" s="50">
        <f>VLOOKUP(S339,Sci!$B$8:$AE$78,24,0)</f>
        <v>0</v>
      </c>
      <c r="O352" s="50">
        <f>VLOOKUP(S339,Sci!$B$8:$AE$78,25,0)</f>
        <v>0</v>
      </c>
      <c r="P352" s="50">
        <f>VLOOKUP(S339,Sci!$B$8:$AE$78,26,0)</f>
        <v>0</v>
      </c>
      <c r="Q352" s="50">
        <f>VLOOKUP(S339,Sci!$B$8:$AE$78,27,0)</f>
        <v>0</v>
      </c>
      <c r="R352" s="79">
        <f>VLOOKUP(S339,Sci!$B$8:$AE$78,29,0)</f>
        <v>0</v>
      </c>
      <c r="S352" s="50">
        <f>VLOOKUP(S339,Sci!$B$8:$AE$78,30,0)</f>
        <v>0</v>
      </c>
      <c r="V352" s="68"/>
      <c r="W352" s="68"/>
      <c r="X352" s="68"/>
      <c r="Y352" s="68"/>
    </row>
    <row r="353" spans="2:25" ht="27.9" customHeight="1">
      <c r="B353" s="359">
        <v>6</v>
      </c>
      <c r="C353" s="361" t="s">
        <v>7</v>
      </c>
      <c r="D353" s="39" t="s">
        <v>63</v>
      </c>
      <c r="E353" s="80"/>
      <c r="F353" s="78">
        <f>Sco!R$7</f>
        <v>15</v>
      </c>
      <c r="G353" s="78">
        <f>Sco!S$7</f>
        <v>15</v>
      </c>
      <c r="H353" s="78">
        <f>Sco!T$7</f>
        <v>15</v>
      </c>
      <c r="I353" s="78">
        <f>Sco!U$7</f>
        <v>15</v>
      </c>
      <c r="J353" s="78">
        <f>Sco!V$7</f>
        <v>15</v>
      </c>
      <c r="K353" s="78">
        <f>Sco!W$7</f>
        <v>10</v>
      </c>
      <c r="L353" s="78">
        <f>Sco!X$7</f>
        <v>0</v>
      </c>
      <c r="M353" s="78">
        <f>Sco!Y$7</f>
        <v>70</v>
      </c>
      <c r="N353" s="78">
        <f>Sco!Z$7</f>
        <v>5</v>
      </c>
      <c r="O353" s="78">
        <f>Sco!AA$7</f>
        <v>5</v>
      </c>
      <c r="P353" s="78">
        <f>Sco!AB$7</f>
        <v>20</v>
      </c>
      <c r="Q353" s="78">
        <f>Sco!AC$7</f>
        <v>30</v>
      </c>
      <c r="R353" s="78">
        <f>Sco!AD$7</f>
        <v>100</v>
      </c>
      <c r="S353" s="78">
        <f>Sco!AE$7</f>
        <v>0</v>
      </c>
      <c r="V353" s="68"/>
      <c r="W353" s="68"/>
      <c r="X353" s="68"/>
      <c r="Y353" s="68"/>
    </row>
    <row r="354" spans="2:25" ht="27.9" customHeight="1" thickBot="1">
      <c r="B354" s="360"/>
      <c r="C354" s="362"/>
      <c r="D354" s="40" t="s">
        <v>64</v>
      </c>
      <c r="E354" s="81"/>
      <c r="F354" s="50">
        <f>VLOOKUP(S339,Sco!$B$8:$AE$78,17,0)</f>
        <v>0</v>
      </c>
      <c r="G354" s="50">
        <f>VLOOKUP(S339,Sco!$B$8:$AE$78,18,0)</f>
        <v>0</v>
      </c>
      <c r="H354" s="50">
        <f>VLOOKUP(S339,Sco!$B$8:$AE$78,19,0)</f>
        <v>0</v>
      </c>
      <c r="I354" s="50">
        <f>VLOOKUP(S339,Sco!$B$8:$AE$78,20,0)</f>
        <v>0</v>
      </c>
      <c r="J354" s="50">
        <f>VLOOKUP(S339,Sco!$B$8:$AE$78,21,0)</f>
        <v>0</v>
      </c>
      <c r="K354" s="50">
        <f>VLOOKUP(S339,Sco!$B$8:$AE$78,22,0)</f>
        <v>0</v>
      </c>
      <c r="L354" s="50">
        <f>VLOOKUP(S339,Sco!$B$8:$AE$78,23,0)</f>
        <v>0</v>
      </c>
      <c r="M354" s="50">
        <f>VLOOKUP(S339,Sco!$B$8:$AE$78,24,0)</f>
        <v>0</v>
      </c>
      <c r="N354" s="50">
        <f>VLOOKUP(S339,Sco!$B$8:$AE$78,25,0)</f>
        <v>0</v>
      </c>
      <c r="O354" s="50">
        <f>VLOOKUP(S339,Sco!$B$8:$AE$78,26,0)</f>
        <v>0</v>
      </c>
      <c r="P354" s="50">
        <f>VLOOKUP(S339,Sco!$B$8:$AE$78,27,0)</f>
        <v>0</v>
      </c>
      <c r="Q354" s="50">
        <f>VLOOKUP(S339,Sco!$B$8:$AE$78,28,0)</f>
        <v>0</v>
      </c>
      <c r="R354" s="79">
        <f>VLOOKUP(S339,Sco!$B$8:$AE$78,29,0)</f>
        <v>0</v>
      </c>
      <c r="S354" s="50">
        <f>VLOOKUP(S339,Sco!$B$8:$AE$78,30,0)</f>
        <v>0</v>
      </c>
      <c r="V354" s="68"/>
      <c r="W354" s="68"/>
      <c r="X354" s="68"/>
      <c r="Y354" s="68"/>
    </row>
    <row r="355" spans="2:25" ht="27.9" customHeight="1">
      <c r="B355" s="359">
        <v>7</v>
      </c>
      <c r="C355" s="361" t="s">
        <v>8</v>
      </c>
      <c r="D355" s="39" t="s">
        <v>63</v>
      </c>
      <c r="E355" s="80"/>
      <c r="F355" s="78">
        <f>Kala!R$7</f>
        <v>20</v>
      </c>
      <c r="G355" s="78">
        <f>Kala!S$7</f>
        <v>40</v>
      </c>
      <c r="H355" s="78">
        <f>Kala!T$7</f>
        <v>20</v>
      </c>
      <c r="I355" s="78">
        <f>Kala!U$7</f>
        <v>20</v>
      </c>
      <c r="J355" s="78">
        <f>Kala!V$7</f>
        <v>0</v>
      </c>
      <c r="K355" s="78">
        <f>Kala!W$7</f>
        <v>20</v>
      </c>
      <c r="L355" s="78">
        <f>Kala!X$7</f>
        <v>0</v>
      </c>
      <c r="M355" s="78">
        <f>Kala!Y$7</f>
        <v>100</v>
      </c>
      <c r="N355" s="363"/>
      <c r="O355" s="364"/>
      <c r="P355" s="364"/>
      <c r="Q355" s="365"/>
      <c r="R355" s="82">
        <f t="shared" ref="R355:R360" si="12">M355</f>
        <v>100</v>
      </c>
      <c r="S355" s="83"/>
      <c r="V355" s="68"/>
      <c r="W355" s="68"/>
      <c r="X355" s="68"/>
      <c r="Y355" s="68"/>
    </row>
    <row r="356" spans="2:25" ht="27.9" customHeight="1" thickBot="1">
      <c r="B356" s="360"/>
      <c r="C356" s="362"/>
      <c r="D356" s="40" t="s">
        <v>64</v>
      </c>
      <c r="E356" s="81"/>
      <c r="F356" s="50">
        <f>VLOOKUP(S339,Kala!$B$8:$AE$78,17,0)</f>
        <v>0</v>
      </c>
      <c r="G356" s="50">
        <f>VLOOKUP(S339,Kala!$B$8:$AE$78,18,0)</f>
        <v>0</v>
      </c>
      <c r="H356" s="50">
        <f>VLOOKUP(S339,Kala!$B$8:$AE$78,19,0)</f>
        <v>0</v>
      </c>
      <c r="I356" s="50">
        <f>VLOOKUP(S339,Kala!$B$8:$AE$78,20,0)</f>
        <v>0</v>
      </c>
      <c r="J356" s="50">
        <f>VLOOKUP(S339,Kala!$B$8:$AE$78,21,0)</f>
        <v>0</v>
      </c>
      <c r="K356" s="50">
        <f>VLOOKUP(S339,Kala!$B$8:$AE$78,22,0)</f>
        <v>0</v>
      </c>
      <c r="L356" s="50">
        <f>VLOOKUP(S339,Kala!$B$8:$AE$78,23,0)</f>
        <v>0</v>
      </c>
      <c r="M356" s="50">
        <f>VLOOKUP(S339,Kala!$B$8:$AE$78,24,0)</f>
        <v>0</v>
      </c>
      <c r="N356" s="366"/>
      <c r="O356" s="367"/>
      <c r="P356" s="367"/>
      <c r="Q356" s="368"/>
      <c r="R356" s="84">
        <f t="shared" si="12"/>
        <v>0</v>
      </c>
      <c r="S356" s="85" t="str">
        <f>IF(R356&gt;=91,"अ१",IF(R356&gt;=81,"अ२",IF(R356&gt;=71,"ब१",IF(R356&gt;=61,"ब२",IF(R356&gt;=51,"क१",IF(R356&gt;=41,"क२",IF(R356&gt;=33,"ड",IF(R356&gt;=21,"ई१",IF(R356&gt;=1,"ई२","")))))))))</f>
        <v/>
      </c>
      <c r="V356" s="68"/>
      <c r="W356" s="68"/>
      <c r="X356" s="68"/>
      <c r="Y356" s="68"/>
    </row>
    <row r="357" spans="2:25" ht="27.9" customHeight="1">
      <c r="B357" s="359">
        <v>8</v>
      </c>
      <c r="C357" s="361" t="s">
        <v>9</v>
      </c>
      <c r="D357" s="39" t="s">
        <v>63</v>
      </c>
      <c r="E357" s="80"/>
      <c r="F357" s="78">
        <f>Karya!R$7</f>
        <v>20</v>
      </c>
      <c r="G357" s="78">
        <f>Karya!S$7</f>
        <v>40</v>
      </c>
      <c r="H357" s="78">
        <f>Karya!T$7</f>
        <v>20</v>
      </c>
      <c r="I357" s="78">
        <f>Karya!U$7</f>
        <v>20</v>
      </c>
      <c r="J357" s="78">
        <f>Karya!V$7</f>
        <v>0</v>
      </c>
      <c r="K357" s="78">
        <f>Karya!W$7</f>
        <v>20</v>
      </c>
      <c r="L357" s="78">
        <f>Karya!X$7</f>
        <v>0</v>
      </c>
      <c r="M357" s="78">
        <f>Karya!Y$7</f>
        <v>100</v>
      </c>
      <c r="N357" s="363"/>
      <c r="O357" s="364"/>
      <c r="P357" s="364"/>
      <c r="Q357" s="365"/>
      <c r="R357" s="82">
        <f t="shared" si="12"/>
        <v>100</v>
      </c>
      <c r="S357" s="83"/>
      <c r="V357" s="68"/>
      <c r="W357" s="68"/>
      <c r="X357" s="68"/>
      <c r="Y357" s="68"/>
    </row>
    <row r="358" spans="2:25" ht="27.9" customHeight="1" thickBot="1">
      <c r="B358" s="360"/>
      <c r="C358" s="362"/>
      <c r="D358" s="40" t="s">
        <v>64</v>
      </c>
      <c r="E358" s="81"/>
      <c r="F358" s="50">
        <f>VLOOKUP(S339,Karya!$B$8:$AE$78,17,0)</f>
        <v>0</v>
      </c>
      <c r="G358" s="50">
        <f>VLOOKUP(S339,Karya!$B$8:$AE$78,18,0)</f>
        <v>0</v>
      </c>
      <c r="H358" s="50">
        <f>VLOOKUP(S339,Karya!$B$8:$AE$78,19,0)</f>
        <v>0</v>
      </c>
      <c r="I358" s="50">
        <f>VLOOKUP(S339,Karya!$B$8:$AE$78,20,0)</f>
        <v>0</v>
      </c>
      <c r="J358" s="50">
        <f>VLOOKUP(S339,Karya!$B$8:$AE$78,21,0)</f>
        <v>0</v>
      </c>
      <c r="K358" s="50">
        <f>VLOOKUP(S339,Karya!$B$8:$AE$78,22,0)</f>
        <v>0</v>
      </c>
      <c r="L358" s="50">
        <f>VLOOKUP(S339,Karya!$B$8:$AE$78,23,0)</f>
        <v>0</v>
      </c>
      <c r="M358" s="50">
        <f>VLOOKUP(S339,Karya!$B$8:$AE$78,24,0)</f>
        <v>0</v>
      </c>
      <c r="N358" s="366"/>
      <c r="O358" s="367"/>
      <c r="P358" s="367"/>
      <c r="Q358" s="368"/>
      <c r="R358" s="84">
        <f t="shared" si="12"/>
        <v>0</v>
      </c>
      <c r="S358" s="85" t="str">
        <f>IF(R358&gt;=91,"अ१",IF(R358&gt;=81,"अ२",IF(R358&gt;=71,"ब१",IF(R358&gt;=61,"ब२",IF(R358&gt;=51,"क१",IF(R358&gt;=41,"क२",IF(R358&gt;=33,"ड",IF(R358&gt;=21,"ई१",IF(R358&gt;=1,"ई२","")))))))))</f>
        <v/>
      </c>
      <c r="V358" s="68"/>
      <c r="W358" s="68"/>
      <c r="X358" s="68"/>
      <c r="Y358" s="68"/>
    </row>
    <row r="359" spans="2:25" ht="27.9" customHeight="1">
      <c r="B359" s="359">
        <v>9</v>
      </c>
      <c r="C359" s="361" t="s">
        <v>10</v>
      </c>
      <c r="D359" s="39" t="s">
        <v>63</v>
      </c>
      <c r="E359" s="80"/>
      <c r="F359" s="78">
        <f>Shashi!R$7</f>
        <v>20</v>
      </c>
      <c r="G359" s="78">
        <f>Shashi!S$7</f>
        <v>40</v>
      </c>
      <c r="H359" s="78">
        <f>Shashi!T$7</f>
        <v>20</v>
      </c>
      <c r="I359" s="78">
        <f>Shashi!U$7</f>
        <v>20</v>
      </c>
      <c r="J359" s="78">
        <f>Shashi!V$7</f>
        <v>0</v>
      </c>
      <c r="K359" s="78">
        <f>Shashi!W$7</f>
        <v>20</v>
      </c>
      <c r="L359" s="78">
        <f>Shashi!X$7</f>
        <v>0</v>
      </c>
      <c r="M359" s="78">
        <f>Shashi!Y$7</f>
        <v>100</v>
      </c>
      <c r="N359" s="363"/>
      <c r="O359" s="364"/>
      <c r="P359" s="364"/>
      <c r="Q359" s="365"/>
      <c r="R359" s="82">
        <f t="shared" si="12"/>
        <v>100</v>
      </c>
      <c r="S359" s="83"/>
      <c r="V359" s="68"/>
      <c r="W359" s="68"/>
      <c r="X359" s="68"/>
      <c r="Y359" s="68"/>
    </row>
    <row r="360" spans="2:25" ht="27.9" customHeight="1" thickBot="1">
      <c r="B360" s="360"/>
      <c r="C360" s="362"/>
      <c r="D360" s="40" t="s">
        <v>64</v>
      </c>
      <c r="E360" s="81"/>
      <c r="F360" s="50">
        <f>VLOOKUP(S339,Shashi!$B$8:$AE$78,17,0)</f>
        <v>0</v>
      </c>
      <c r="G360" s="50">
        <f>VLOOKUP(S339,Shashi!$B$8:$AE$78,18,0)</f>
        <v>0</v>
      </c>
      <c r="H360" s="50">
        <f>VLOOKUP(S339,Shashi!$B$8:$AE$78,19,0)</f>
        <v>0</v>
      </c>
      <c r="I360" s="50">
        <f>VLOOKUP(S339,Shashi!$B$8:$AE$78,20,0)</f>
        <v>0</v>
      </c>
      <c r="J360" s="50">
        <f>VLOOKUP(S339,Shashi!$B$8:$AE$78,21,0)</f>
        <v>0</v>
      </c>
      <c r="K360" s="50">
        <f>VLOOKUP(S339,Shashi!$B$8:$AE$78,22,0)</f>
        <v>0</v>
      </c>
      <c r="L360" s="50">
        <f>VLOOKUP(S339,Shashi!$B$8:$AE$78,23,0)</f>
        <v>0</v>
      </c>
      <c r="M360" s="50">
        <f>VLOOKUP(S339,Shashi!$B$8:$AE$78,24,0)</f>
        <v>0</v>
      </c>
      <c r="N360" s="366"/>
      <c r="O360" s="367"/>
      <c r="P360" s="367"/>
      <c r="Q360" s="368"/>
      <c r="R360" s="84">
        <f t="shared" si="12"/>
        <v>0</v>
      </c>
      <c r="S360" s="85" t="str">
        <f>IF(R360&gt;=91,"अ१",IF(R360&gt;=81,"अ२",IF(R360&gt;=71,"ब१",IF(R360&gt;=61,"ब२",IF(R360&gt;=51,"क१",IF(R360&gt;=41,"क२",IF(R360&gt;=33,"ड",IF(R360&gt;=21,"ई१",IF(R360&gt;=1,"ई२","")))))))))</f>
        <v/>
      </c>
      <c r="V360" s="68"/>
      <c r="W360" s="68"/>
      <c r="X360" s="68"/>
      <c r="Y360" s="68"/>
    </row>
    <row r="361" spans="2:25" ht="27.9" customHeight="1" thickBot="1">
      <c r="B361" s="369"/>
      <c r="C361" s="370"/>
      <c r="D361" s="370"/>
      <c r="E361" s="370"/>
      <c r="F361" s="370"/>
      <c r="G361" s="370"/>
      <c r="H361" s="370"/>
      <c r="I361" s="370"/>
      <c r="J361" s="370"/>
      <c r="K361" s="370"/>
      <c r="L361" s="370"/>
      <c r="M361" s="370"/>
      <c r="N361" s="370"/>
      <c r="O361" s="370"/>
      <c r="P361" s="370"/>
      <c r="Q361" s="370"/>
      <c r="R361" s="370"/>
      <c r="S361" s="371"/>
      <c r="V361" s="68"/>
      <c r="W361" s="68"/>
      <c r="X361" s="68"/>
      <c r="Y361" s="68"/>
    </row>
    <row r="362" spans="2:25" ht="27.9" customHeight="1">
      <c r="B362" s="41"/>
      <c r="C362" s="42"/>
      <c r="D362" s="43"/>
      <c r="N362" s="45"/>
      <c r="O362" s="45"/>
      <c r="P362" s="45"/>
      <c r="Q362" s="45"/>
      <c r="S362" s="46"/>
      <c r="V362" s="68"/>
      <c r="W362" s="68"/>
      <c r="X362" s="68"/>
      <c r="Y362" s="68"/>
    </row>
    <row r="363" spans="2:25" ht="27.9" customHeight="1">
      <c r="B363" s="372" t="s">
        <v>66</v>
      </c>
      <c r="C363" s="373"/>
      <c r="D363" s="373"/>
      <c r="E363" s="373"/>
      <c r="F363" s="373"/>
      <c r="G363" s="374" t="s">
        <v>67</v>
      </c>
      <c r="H363" s="374"/>
      <c r="I363" s="374"/>
      <c r="J363" s="374"/>
      <c r="K363" s="374"/>
      <c r="L363" s="374"/>
      <c r="M363" s="374"/>
      <c r="N363" s="375" t="s">
        <v>68</v>
      </c>
      <c r="O363" s="375"/>
      <c r="P363" s="375"/>
      <c r="Q363" s="375"/>
      <c r="R363" s="375"/>
      <c r="S363" s="376"/>
      <c r="V363" s="68"/>
      <c r="W363" s="68"/>
      <c r="X363" s="68"/>
      <c r="Y363" s="68"/>
    </row>
    <row r="364" spans="2:25" ht="27.9" customHeight="1" thickBot="1">
      <c r="B364" s="377" t="str">
        <f>students!$G$4</f>
        <v xml:space="preserve">श्री. सागर दत्तात्रय शिंदे </v>
      </c>
      <c r="C364" s="378"/>
      <c r="D364" s="378"/>
      <c r="E364" s="378"/>
      <c r="F364" s="378"/>
      <c r="G364" s="379"/>
      <c r="H364" s="379"/>
      <c r="I364" s="379"/>
      <c r="J364" s="379"/>
      <c r="K364" s="379"/>
      <c r="L364" s="379"/>
      <c r="M364" s="379"/>
      <c r="N364" s="380"/>
      <c r="O364" s="380"/>
      <c r="P364" s="380"/>
      <c r="Q364" s="380"/>
      <c r="R364" s="380"/>
      <c r="S364" s="381"/>
      <c r="V364" s="68"/>
      <c r="W364" s="68"/>
      <c r="X364" s="68"/>
      <c r="Y364" s="68"/>
    </row>
    <row r="365" spans="2:25" ht="26.25" customHeight="1">
      <c r="B365" s="402" t="s">
        <v>718</v>
      </c>
      <c r="C365" s="402"/>
      <c r="D365" s="402"/>
      <c r="E365" s="402"/>
      <c r="F365" s="402"/>
      <c r="G365" s="402"/>
      <c r="H365" s="402"/>
      <c r="I365" s="402"/>
      <c r="J365" s="402"/>
      <c r="K365" s="402"/>
      <c r="L365" s="402"/>
      <c r="M365" s="402"/>
      <c r="N365" s="402"/>
      <c r="O365" s="402"/>
      <c r="P365" s="402"/>
      <c r="Q365" s="402"/>
      <c r="R365" s="402"/>
      <c r="S365" s="402"/>
      <c r="V365" s="68"/>
      <c r="W365" s="68"/>
      <c r="X365" s="68"/>
      <c r="Y365" s="68"/>
    </row>
    <row r="366" spans="2:25" ht="24.75" customHeight="1" thickBot="1">
      <c r="B366" s="403" t="s">
        <v>52</v>
      </c>
      <c r="C366" s="403"/>
      <c r="D366" s="403"/>
      <c r="E366" s="404">
        <f>VLOOKUP(S367,students!$B$8:$D$57,3,0)</f>
        <v>0</v>
      </c>
      <c r="F366" s="405"/>
      <c r="G366" s="405"/>
      <c r="H366" s="405"/>
      <c r="I366" s="405"/>
      <c r="J366" s="405"/>
      <c r="K366" s="405"/>
      <c r="L366" s="405"/>
      <c r="M366" s="405"/>
      <c r="N366" s="405"/>
      <c r="O366" s="405"/>
      <c r="P366" s="406" t="s">
        <v>28</v>
      </c>
      <c r="Q366" s="406"/>
      <c r="R366" s="406" t="str">
        <f>students!$M$2</f>
        <v>पहिली</v>
      </c>
      <c r="S366" s="406"/>
      <c r="V366" s="68"/>
      <c r="W366" s="68"/>
      <c r="X366" s="68"/>
      <c r="Y366" s="68"/>
    </row>
    <row r="367" spans="2:25" ht="19.5" customHeight="1" thickBot="1">
      <c r="B367" s="407"/>
      <c r="C367" s="407"/>
      <c r="D367" s="408"/>
      <c r="E367" s="408"/>
      <c r="F367" s="47"/>
      <c r="G367" s="47"/>
      <c r="H367" s="409" t="s">
        <v>33</v>
      </c>
      <c r="I367" s="409"/>
      <c r="J367" s="409"/>
      <c r="K367" s="409"/>
      <c r="L367" s="409"/>
      <c r="M367" s="405">
        <f>[3]students!Y366</f>
        <v>0</v>
      </c>
      <c r="N367" s="405"/>
      <c r="O367" s="405"/>
      <c r="P367" s="406" t="s">
        <v>53</v>
      </c>
      <c r="Q367" s="406"/>
      <c r="R367" s="406"/>
      <c r="S367" s="77">
        <v>14</v>
      </c>
      <c r="V367" s="68"/>
      <c r="W367" s="68"/>
      <c r="X367" s="68"/>
      <c r="Y367" s="68"/>
    </row>
    <row r="368" spans="2:25" ht="21" customHeight="1">
      <c r="B368" s="382" t="s">
        <v>37</v>
      </c>
      <c r="C368" s="361" t="s">
        <v>54</v>
      </c>
      <c r="D368" s="361"/>
      <c r="E368" s="385" t="s">
        <v>55</v>
      </c>
      <c r="F368" s="386"/>
      <c r="G368" s="386"/>
      <c r="H368" s="386"/>
      <c r="I368" s="386"/>
      <c r="J368" s="386"/>
      <c r="K368" s="386"/>
      <c r="L368" s="386"/>
      <c r="M368" s="387"/>
      <c r="N368" s="388" t="s">
        <v>56</v>
      </c>
      <c r="O368" s="389"/>
      <c r="P368" s="389"/>
      <c r="Q368" s="390"/>
      <c r="R368" s="394" t="s">
        <v>69</v>
      </c>
      <c r="S368" s="397" t="s">
        <v>57</v>
      </c>
      <c r="V368" s="68"/>
      <c r="W368" s="68"/>
      <c r="X368" s="68"/>
      <c r="Y368" s="68"/>
    </row>
    <row r="369" spans="2:25" s="1" customFormat="1" ht="73.5" customHeight="1">
      <c r="B369" s="383"/>
      <c r="C369" s="384"/>
      <c r="D369" s="384"/>
      <c r="E369" s="48" t="s">
        <v>58</v>
      </c>
      <c r="F369" s="48" t="s">
        <v>15</v>
      </c>
      <c r="G369" s="48" t="s">
        <v>59</v>
      </c>
      <c r="H369" s="48" t="s">
        <v>17</v>
      </c>
      <c r="I369" s="48" t="s">
        <v>18</v>
      </c>
      <c r="J369" s="48" t="s">
        <v>19</v>
      </c>
      <c r="K369" s="48" t="s">
        <v>20</v>
      </c>
      <c r="L369" s="48" t="s">
        <v>21</v>
      </c>
      <c r="M369" s="49"/>
      <c r="N369" s="391"/>
      <c r="O369" s="392"/>
      <c r="P369" s="392"/>
      <c r="Q369" s="393"/>
      <c r="R369" s="395"/>
      <c r="S369" s="398"/>
      <c r="V369" s="68"/>
      <c r="W369" s="68"/>
      <c r="X369" s="68"/>
      <c r="Y369" s="68"/>
    </row>
    <row r="370" spans="2:25" ht="27.9" customHeight="1" thickBot="1">
      <c r="B370" s="5"/>
      <c r="C370" s="400" t="s">
        <v>60</v>
      </c>
      <c r="D370" s="401"/>
      <c r="E370" s="51">
        <v>1</v>
      </c>
      <c r="F370" s="51">
        <v>2</v>
      </c>
      <c r="G370" s="51">
        <v>3</v>
      </c>
      <c r="H370" s="51">
        <v>4</v>
      </c>
      <c r="I370" s="51">
        <v>5</v>
      </c>
      <c r="J370" s="51">
        <v>6</v>
      </c>
      <c r="K370" s="51">
        <v>7</v>
      </c>
      <c r="L370" s="51">
        <v>8</v>
      </c>
      <c r="M370" s="50" t="s">
        <v>22</v>
      </c>
      <c r="N370" s="50" t="s">
        <v>23</v>
      </c>
      <c r="O370" s="50" t="s">
        <v>61</v>
      </c>
      <c r="P370" s="50" t="s">
        <v>25</v>
      </c>
      <c r="Q370" s="50" t="s">
        <v>62</v>
      </c>
      <c r="R370" s="396"/>
      <c r="S370" s="399"/>
      <c r="V370" s="68"/>
      <c r="W370" s="68"/>
      <c r="X370" s="68"/>
      <c r="Y370" s="68"/>
    </row>
    <row r="371" spans="2:25" ht="27.9" customHeight="1">
      <c r="B371" s="359">
        <v>1</v>
      </c>
      <c r="C371" s="361" t="s">
        <v>2</v>
      </c>
      <c r="D371" s="39" t="s">
        <v>63</v>
      </c>
      <c r="E371" s="80"/>
      <c r="F371" s="78">
        <f>Marathi!R$7</f>
        <v>15</v>
      </c>
      <c r="G371" s="78">
        <f>Marathi!S$7</f>
        <v>15</v>
      </c>
      <c r="H371" s="78">
        <f>Marathi!T$7</f>
        <v>15</v>
      </c>
      <c r="I371" s="78">
        <f>Marathi!U$7</f>
        <v>15</v>
      </c>
      <c r="J371" s="78">
        <f>Marathi!V$7</f>
        <v>15</v>
      </c>
      <c r="K371" s="78">
        <f>Marathi!W$7</f>
        <v>10</v>
      </c>
      <c r="L371" s="78">
        <f>Marathi!X$7</f>
        <v>0</v>
      </c>
      <c r="M371" s="78">
        <f>Marathi!Y$7</f>
        <v>70</v>
      </c>
      <c r="N371" s="78">
        <f>Marathi!Z$7</f>
        <v>5</v>
      </c>
      <c r="O371" s="78">
        <f>Marathi!AA$7</f>
        <v>5</v>
      </c>
      <c r="P371" s="78">
        <f>Marathi!AB$7</f>
        <v>20</v>
      </c>
      <c r="Q371" s="78">
        <f>Marathi!AC$7</f>
        <v>30</v>
      </c>
      <c r="R371" s="78">
        <f>Marathi!AD$7</f>
        <v>100</v>
      </c>
      <c r="S371" s="78">
        <f>Marathi!AE$7</f>
        <v>0</v>
      </c>
      <c r="V371" s="68"/>
      <c r="W371" s="68"/>
      <c r="X371" s="68"/>
      <c r="Y371" s="68"/>
    </row>
    <row r="372" spans="2:25" ht="27.9" customHeight="1" thickBot="1">
      <c r="B372" s="360"/>
      <c r="C372" s="362"/>
      <c r="D372" s="40" t="s">
        <v>64</v>
      </c>
      <c r="E372" s="81"/>
      <c r="F372" s="50">
        <f>VLOOKUP(S367,Marathi!$B$8:$AE$78,17,0)</f>
        <v>0</v>
      </c>
      <c r="G372" s="50">
        <f>VLOOKUP(S367,Marathi!$B$8:$AE$78,18,0)</f>
        <v>0</v>
      </c>
      <c r="H372" s="50">
        <f>VLOOKUP(S367,Marathi!$B$8:$AE$78,19,0)</f>
        <v>0</v>
      </c>
      <c r="I372" s="50">
        <f>VLOOKUP(S367,Marathi!$B$8:$AE$78,20,0)</f>
        <v>0</v>
      </c>
      <c r="J372" s="50">
        <f>VLOOKUP(S367,Marathi!$B$8:$AE$78,21,0)</f>
        <v>0</v>
      </c>
      <c r="K372" s="50">
        <f>VLOOKUP(S367,Marathi!$B$8:$AE$78,22,0)</f>
        <v>0</v>
      </c>
      <c r="L372" s="50">
        <f>VLOOKUP(S367,Marathi!$B$8:$AE$78,23,0)</f>
        <v>0</v>
      </c>
      <c r="M372" s="50">
        <f>VLOOKUP(S367,Marathi!$B$8:$AE$78,24,0)</f>
        <v>0</v>
      </c>
      <c r="N372" s="50">
        <f>VLOOKUP(S367,Marathi!$B$8:$AE$78,25,0)</f>
        <v>0</v>
      </c>
      <c r="O372" s="50">
        <f>VLOOKUP(S367,Marathi!$B$8:$AE$78,26,0)</f>
        <v>0</v>
      </c>
      <c r="P372" s="50">
        <f>VLOOKUP(S367,Marathi!$B$8:$AE$78,27,0)</f>
        <v>0</v>
      </c>
      <c r="Q372" s="50">
        <f>VLOOKUP(S367,Marathi!$B$8:$AE$78,28,0)</f>
        <v>0</v>
      </c>
      <c r="R372" s="79">
        <f>VLOOKUP(S367,Marathi!$B$8:$AE$78,29,0)</f>
        <v>0</v>
      </c>
      <c r="S372" s="79">
        <f>VLOOKUP(S367,Marathi!$B$8:$AE$78,30,0)</f>
        <v>0</v>
      </c>
      <c r="V372" s="68"/>
      <c r="W372" s="68"/>
      <c r="X372" s="68"/>
      <c r="Y372" s="68"/>
    </row>
    <row r="373" spans="2:25" ht="27.9" customHeight="1">
      <c r="B373" s="359">
        <v>2</v>
      </c>
      <c r="C373" s="361" t="s">
        <v>3</v>
      </c>
      <c r="D373" s="39" t="s">
        <v>63</v>
      </c>
      <c r="E373" s="80"/>
      <c r="F373" s="78">
        <f>Hindi!R$7</f>
        <v>15</v>
      </c>
      <c r="G373" s="78">
        <f>Hindi!S$7</f>
        <v>15</v>
      </c>
      <c r="H373" s="78">
        <f>Hindi!T$7</f>
        <v>15</v>
      </c>
      <c r="I373" s="78">
        <f>Hindi!U$7</f>
        <v>15</v>
      </c>
      <c r="J373" s="78">
        <f>Hindi!V$7</f>
        <v>15</v>
      </c>
      <c r="K373" s="78">
        <f>Hindi!W$7</f>
        <v>10</v>
      </c>
      <c r="L373" s="78">
        <f>Hindi!X$7</f>
        <v>0</v>
      </c>
      <c r="M373" s="78">
        <f>Hindi!Y$7</f>
        <v>70</v>
      </c>
      <c r="N373" s="78">
        <f>Hindi!Z$7</f>
        <v>5</v>
      </c>
      <c r="O373" s="78">
        <f>Hindi!AA$7</f>
        <v>5</v>
      </c>
      <c r="P373" s="78">
        <f>Hindi!AB$7</f>
        <v>20</v>
      </c>
      <c r="Q373" s="78">
        <f>Hindi!AC$7</f>
        <v>30</v>
      </c>
      <c r="R373" s="78">
        <f>Hindi!AD$7</f>
        <v>100</v>
      </c>
      <c r="S373" s="78">
        <f>Hindi!AE$7</f>
        <v>0</v>
      </c>
    </row>
    <row r="374" spans="2:25" ht="27.9" customHeight="1" thickBot="1">
      <c r="B374" s="360"/>
      <c r="C374" s="362"/>
      <c r="D374" s="40" t="s">
        <v>64</v>
      </c>
      <c r="E374" s="81"/>
      <c r="F374" s="50">
        <f>VLOOKUP(S367,Hindi!$B$8:$AE$78,17,0)</f>
        <v>0</v>
      </c>
      <c r="G374" s="50">
        <f>VLOOKUP(S367,Hindi!$B$8:$AE$78,18,0)</f>
        <v>0</v>
      </c>
      <c r="H374" s="50">
        <f>VLOOKUP(S367,Hindi!$B$8:$AE$78,19,0)</f>
        <v>0</v>
      </c>
      <c r="I374" s="50">
        <f>VLOOKUP(S367,Hindi!$B$8:$AE$78,20,0)</f>
        <v>0</v>
      </c>
      <c r="J374" s="50">
        <f>VLOOKUP(S367,Hindi!$B$8:$AE$78,21,0)</f>
        <v>0</v>
      </c>
      <c r="K374" s="50">
        <f>VLOOKUP(S367,Hindi!$B$8:$AE$78,22,0)</f>
        <v>0</v>
      </c>
      <c r="L374" s="50">
        <f>VLOOKUP(S367,Hindi!$B$8:$AE$78,23,0)</f>
        <v>0</v>
      </c>
      <c r="M374" s="50">
        <f>VLOOKUP(S367,Hindi!$B$8:$AE$78,24,0)</f>
        <v>0</v>
      </c>
      <c r="N374" s="50">
        <f>VLOOKUP(S367,Hindi!$B$8:$AE$78,25,0)</f>
        <v>0</v>
      </c>
      <c r="O374" s="50">
        <f>VLOOKUP(S367,Hindi!$B$8:$AE$78,26,0)</f>
        <v>0</v>
      </c>
      <c r="P374" s="50">
        <f>VLOOKUP(S367,Hindi!$B$8:$AE$78,27,0)</f>
        <v>0</v>
      </c>
      <c r="Q374" s="50">
        <f>VLOOKUP(S367,Hindi!$B$8:$AE$78,28,0)</f>
        <v>0</v>
      </c>
      <c r="R374" s="79">
        <f>VLOOKUP(S367,Hindi!$B$8:$AE$78,29,0)</f>
        <v>0</v>
      </c>
      <c r="S374" s="50">
        <f>VLOOKUP(S367,Hindi!$B$8:$AE$78,30,0)</f>
        <v>0</v>
      </c>
    </row>
    <row r="375" spans="2:25" ht="27.9" customHeight="1">
      <c r="B375" s="359">
        <v>3</v>
      </c>
      <c r="C375" s="361" t="s">
        <v>4</v>
      </c>
      <c r="D375" s="39" t="s">
        <v>63</v>
      </c>
      <c r="E375" s="80"/>
      <c r="F375" s="78">
        <f>English!R$7</f>
        <v>15</v>
      </c>
      <c r="G375" s="78">
        <f>English!S$7</f>
        <v>15</v>
      </c>
      <c r="H375" s="78">
        <f>English!T$7</f>
        <v>15</v>
      </c>
      <c r="I375" s="78">
        <f>English!U$7</f>
        <v>15</v>
      </c>
      <c r="J375" s="78">
        <f>English!V$7</f>
        <v>15</v>
      </c>
      <c r="K375" s="78">
        <f>English!W$7</f>
        <v>10</v>
      </c>
      <c r="L375" s="78">
        <f>English!X$7</f>
        <v>0</v>
      </c>
      <c r="M375" s="78">
        <f>English!Y$7</f>
        <v>70</v>
      </c>
      <c r="N375" s="78">
        <f>English!Z$7</f>
        <v>5</v>
      </c>
      <c r="O375" s="78">
        <f>English!AA$7</f>
        <v>5</v>
      </c>
      <c r="P375" s="78">
        <f>English!AB$7</f>
        <v>20</v>
      </c>
      <c r="Q375" s="78">
        <f>English!AC$7</f>
        <v>30</v>
      </c>
      <c r="R375" s="78">
        <f>English!AD$7</f>
        <v>100</v>
      </c>
      <c r="S375" s="78">
        <f>English!AE$7</f>
        <v>0</v>
      </c>
    </row>
    <row r="376" spans="2:25" ht="27.9" customHeight="1" thickBot="1">
      <c r="B376" s="360"/>
      <c r="C376" s="362"/>
      <c r="D376" s="40" t="s">
        <v>64</v>
      </c>
      <c r="E376" s="81"/>
      <c r="F376" s="50">
        <f>VLOOKUP(S367,English!$B$8:$AE$78,17,0)</f>
        <v>0</v>
      </c>
      <c r="G376" s="50">
        <f>VLOOKUP(S367,English!$B$8:$AE$78,18,0)</f>
        <v>0</v>
      </c>
      <c r="H376" s="50">
        <f>VLOOKUP(S367,English!$B$8:$AE$78,19,0)</f>
        <v>0</v>
      </c>
      <c r="I376" s="50">
        <f>VLOOKUP(S367,English!$B$8:$AE$78,20,0)</f>
        <v>0</v>
      </c>
      <c r="J376" s="50">
        <f>VLOOKUP(S367,English!$B$8:$AE$78,21,0)</f>
        <v>0</v>
      </c>
      <c r="K376" s="50">
        <f>VLOOKUP(S367,English!$B$8:$AE$78,22,0)</f>
        <v>0</v>
      </c>
      <c r="L376" s="50">
        <f>VLOOKUP(S367,English!$B$8:$AE$78,23,0)</f>
        <v>0</v>
      </c>
      <c r="M376" s="50">
        <f>VLOOKUP(S367,English!$B$8:$AE$78,24,0)</f>
        <v>0</v>
      </c>
      <c r="N376" s="50">
        <f>VLOOKUP(S367,English!$B$8:$AE$78,25,0)</f>
        <v>0</v>
      </c>
      <c r="O376" s="50">
        <f>VLOOKUP(S367,English!$B$8:$AE$78,26,0)</f>
        <v>0</v>
      </c>
      <c r="P376" s="50">
        <f>VLOOKUP(S367,English!$B$8:$AE$78,27,0)</f>
        <v>0</v>
      </c>
      <c r="Q376" s="50">
        <f>VLOOKUP(S367,English!$B$8:$AE$78,28,0)</f>
        <v>0</v>
      </c>
      <c r="R376" s="79">
        <f>VLOOKUP(S367,English!$B$8:$AE$78,29,0)</f>
        <v>0</v>
      </c>
      <c r="S376" s="50">
        <f>VLOOKUP(S367,English!$B$8:$AE$78,30,0)</f>
        <v>0</v>
      </c>
    </row>
    <row r="377" spans="2:25" ht="27.9" customHeight="1">
      <c r="B377" s="359">
        <v>4</v>
      </c>
      <c r="C377" s="361" t="s">
        <v>5</v>
      </c>
      <c r="D377" s="39" t="s">
        <v>63</v>
      </c>
      <c r="E377" s="80"/>
      <c r="F377" s="78">
        <f>Maths!R$7</f>
        <v>15</v>
      </c>
      <c r="G377" s="78">
        <f>Maths!S$7</f>
        <v>15</v>
      </c>
      <c r="H377" s="78">
        <f>Maths!T$7</f>
        <v>15</v>
      </c>
      <c r="I377" s="78">
        <f>Maths!U$7</f>
        <v>15</v>
      </c>
      <c r="J377" s="78">
        <f>Maths!V$7</f>
        <v>15</v>
      </c>
      <c r="K377" s="78">
        <f>Maths!W$7</f>
        <v>10</v>
      </c>
      <c r="L377" s="78">
        <f>Maths!X$7</f>
        <v>0</v>
      </c>
      <c r="M377" s="78">
        <f>Maths!Y$7</f>
        <v>70</v>
      </c>
      <c r="N377" s="78">
        <f>Maths!Z$7</f>
        <v>5</v>
      </c>
      <c r="O377" s="78">
        <f>Maths!AA$7</f>
        <v>5</v>
      </c>
      <c r="P377" s="78">
        <f>Maths!AB$7</f>
        <v>20</v>
      </c>
      <c r="Q377" s="78">
        <f>Maths!AC$7</f>
        <v>30</v>
      </c>
      <c r="R377" s="78">
        <f>Maths!AD$7</f>
        <v>100</v>
      </c>
      <c r="S377" s="78">
        <f>Maths!AE$7</f>
        <v>0</v>
      </c>
    </row>
    <row r="378" spans="2:25" ht="27.9" customHeight="1" thickBot="1">
      <c r="B378" s="360"/>
      <c r="C378" s="362"/>
      <c r="D378" s="40" t="s">
        <v>64</v>
      </c>
      <c r="E378" s="81"/>
      <c r="F378" s="50">
        <f>VLOOKUP(S367,Maths!$B$8:$AE$78,17,0)</f>
        <v>0</v>
      </c>
      <c r="G378" s="50">
        <f>VLOOKUP(S367,Maths!$B$8:$AE$78,18,0)</f>
        <v>0</v>
      </c>
      <c r="H378" s="50">
        <f>VLOOKUP(S367,Maths!$B$8:$AE$78,19,0)</f>
        <v>0</v>
      </c>
      <c r="I378" s="50">
        <f>VLOOKUP(S367,Maths!$B$8:$AE$78,20,0)</f>
        <v>0</v>
      </c>
      <c r="J378" s="50">
        <f>VLOOKUP(S367,Maths!$B$8:$AE$78,21,0)</f>
        <v>0</v>
      </c>
      <c r="K378" s="50">
        <f>VLOOKUP(S367,Maths!$B$8:$AE$78,22,0)</f>
        <v>0</v>
      </c>
      <c r="L378" s="50">
        <f>VLOOKUP(S367,Maths!$B$8:$AE$78,23,0)</f>
        <v>0</v>
      </c>
      <c r="M378" s="50">
        <f>VLOOKUP(S367,Maths!$B$8:$AE$78,24,0)</f>
        <v>0</v>
      </c>
      <c r="N378" s="50">
        <f>VLOOKUP(S367,Maths!$B$8:$AE$78,25,0)</f>
        <v>0</v>
      </c>
      <c r="O378" s="50">
        <f>VLOOKUP(S367,Maths!$B$8:$AE$78,26,0)</f>
        <v>0</v>
      </c>
      <c r="P378" s="50">
        <f>VLOOKUP(S367,Maths!$B$8:$AE$78,27,0)</f>
        <v>0</v>
      </c>
      <c r="Q378" s="50">
        <f>VLOOKUP(S367,Maths!$B$8:$AE$78,28,0)</f>
        <v>0</v>
      </c>
      <c r="R378" s="79">
        <f>VLOOKUP(S367,Maths!$B$8:$AE$78,29,0)</f>
        <v>0</v>
      </c>
      <c r="S378" s="50">
        <f>VLOOKUP(S367,Maths!$B$8:$AE$78,30,0)</f>
        <v>0</v>
      </c>
    </row>
    <row r="379" spans="2:25" ht="27.9" customHeight="1">
      <c r="B379" s="359">
        <v>5</v>
      </c>
      <c r="C379" s="361" t="s">
        <v>6</v>
      </c>
      <c r="D379" s="39" t="s">
        <v>63</v>
      </c>
      <c r="E379" s="80"/>
      <c r="F379" s="78">
        <f>Sci!R$7</f>
        <v>15</v>
      </c>
      <c r="G379" s="78">
        <f>Sci!S$7</f>
        <v>15</v>
      </c>
      <c r="H379" s="78">
        <f>Sci!T$7</f>
        <v>15</v>
      </c>
      <c r="I379" s="78">
        <f>Sci!U$7</f>
        <v>15</v>
      </c>
      <c r="J379" s="78">
        <f>Sci!V$7</f>
        <v>15</v>
      </c>
      <c r="K379" s="78">
        <f>Sci!W$7</f>
        <v>10</v>
      </c>
      <c r="L379" s="78">
        <f>Sci!X$7</f>
        <v>0</v>
      </c>
      <c r="M379" s="78">
        <f>Sci!Y$7</f>
        <v>70</v>
      </c>
      <c r="N379" s="78">
        <f>Sci!Z$7</f>
        <v>5</v>
      </c>
      <c r="O379" s="78">
        <f>Sci!AA$7</f>
        <v>5</v>
      </c>
      <c r="P379" s="78">
        <f>Sci!AB$7</f>
        <v>20</v>
      </c>
      <c r="Q379" s="78">
        <f>Sci!AC$7</f>
        <v>30</v>
      </c>
      <c r="R379" s="78">
        <f>Sci!AD$7</f>
        <v>100</v>
      </c>
      <c r="S379" s="78">
        <f>Sci!AE$7</f>
        <v>0</v>
      </c>
      <c r="V379" s="68"/>
      <c r="W379" s="68"/>
      <c r="X379" s="68"/>
      <c r="Y379" s="68"/>
    </row>
    <row r="380" spans="2:25" ht="27.9" customHeight="1" thickBot="1">
      <c r="B380" s="360"/>
      <c r="C380" s="362"/>
      <c r="D380" s="40" t="s">
        <v>64</v>
      </c>
      <c r="E380" s="81"/>
      <c r="F380" s="50">
        <f>VLOOKUP(S367,Sci!$B$8:$AE$78,17,0)</f>
        <v>0</v>
      </c>
      <c r="G380" s="50">
        <f>VLOOKUP(S367,Sci!$B$8:$AE$78,18,0)</f>
        <v>0</v>
      </c>
      <c r="H380" s="50">
        <f>VLOOKUP(S367,Sci!$B$8:$AE$78,19,0)</f>
        <v>0</v>
      </c>
      <c r="I380" s="50">
        <f>VLOOKUP(S367,Sci!$B$8:$AE$78,20,0)</f>
        <v>0</v>
      </c>
      <c r="J380" s="50">
        <f>VLOOKUP(S367,Sci!$B$8:$AE$78,21,0)</f>
        <v>0</v>
      </c>
      <c r="K380" s="50">
        <f>VLOOKUP(S367,Sci!$B$8:$AE$78,22,0)</f>
        <v>0</v>
      </c>
      <c r="L380" s="50">
        <f>VLOOKUP(S367,Sci!$B$8:$AE$78,23,0)</f>
        <v>0</v>
      </c>
      <c r="M380" s="50">
        <f>VLOOKUP(S367,Sci!$B$8:$AE$78,24,0)</f>
        <v>0</v>
      </c>
      <c r="N380" s="50">
        <f>VLOOKUP(S367,Sci!$B$8:$AE$78,24,0)</f>
        <v>0</v>
      </c>
      <c r="O380" s="50">
        <f>VLOOKUP(S367,Sci!$B$8:$AE$78,25,0)</f>
        <v>0</v>
      </c>
      <c r="P380" s="50">
        <f>VLOOKUP(S367,Sci!$B$8:$AE$78,26,0)</f>
        <v>0</v>
      </c>
      <c r="Q380" s="50">
        <f>VLOOKUP(S367,Sci!$B$8:$AE$78,27,0)</f>
        <v>0</v>
      </c>
      <c r="R380" s="79">
        <f>VLOOKUP(S367,Sci!$B$8:$AE$78,29,0)</f>
        <v>0</v>
      </c>
      <c r="S380" s="50">
        <f>VLOOKUP(S367,Sci!$B$8:$AE$78,30,0)</f>
        <v>0</v>
      </c>
      <c r="V380" s="68"/>
      <c r="W380" s="68"/>
      <c r="X380" s="68"/>
      <c r="Y380" s="68"/>
    </row>
    <row r="381" spans="2:25" ht="27.9" customHeight="1">
      <c r="B381" s="359">
        <v>6</v>
      </c>
      <c r="C381" s="361" t="s">
        <v>7</v>
      </c>
      <c r="D381" s="39" t="s">
        <v>63</v>
      </c>
      <c r="E381" s="80"/>
      <c r="F381" s="78">
        <f>Sco!R$7</f>
        <v>15</v>
      </c>
      <c r="G381" s="78">
        <f>Sco!S$7</f>
        <v>15</v>
      </c>
      <c r="H381" s="78">
        <f>Sco!T$7</f>
        <v>15</v>
      </c>
      <c r="I381" s="78">
        <f>Sco!U$7</f>
        <v>15</v>
      </c>
      <c r="J381" s="78">
        <f>Sco!V$7</f>
        <v>15</v>
      </c>
      <c r="K381" s="78">
        <f>Sco!W$7</f>
        <v>10</v>
      </c>
      <c r="L381" s="78">
        <f>Sco!X$7</f>
        <v>0</v>
      </c>
      <c r="M381" s="78">
        <f>Sco!Y$7</f>
        <v>70</v>
      </c>
      <c r="N381" s="78">
        <f>Sco!Z$7</f>
        <v>5</v>
      </c>
      <c r="O381" s="78">
        <f>Sco!AA$7</f>
        <v>5</v>
      </c>
      <c r="P381" s="78">
        <f>Sco!AB$7</f>
        <v>20</v>
      </c>
      <c r="Q381" s="78">
        <f>Sco!AC$7</f>
        <v>30</v>
      </c>
      <c r="R381" s="78">
        <f>Sco!AD$7</f>
        <v>100</v>
      </c>
      <c r="S381" s="78">
        <f>Sco!AE$7</f>
        <v>0</v>
      </c>
      <c r="V381" s="68"/>
      <c r="W381" s="68"/>
      <c r="X381" s="68"/>
      <c r="Y381" s="68"/>
    </row>
    <row r="382" spans="2:25" ht="27.9" customHeight="1" thickBot="1">
      <c r="B382" s="360"/>
      <c r="C382" s="362"/>
      <c r="D382" s="40" t="s">
        <v>64</v>
      </c>
      <c r="E382" s="81"/>
      <c r="F382" s="50">
        <f>VLOOKUP(S367,Sco!$B$8:$AE$78,17,0)</f>
        <v>0</v>
      </c>
      <c r="G382" s="50">
        <f>VLOOKUP(S367,Sco!$B$8:$AE$78,18,0)</f>
        <v>0</v>
      </c>
      <c r="H382" s="50">
        <f>VLOOKUP(S367,Sco!$B$8:$AE$78,19,0)</f>
        <v>0</v>
      </c>
      <c r="I382" s="50">
        <f>VLOOKUP(S367,Sco!$B$8:$AE$78,20,0)</f>
        <v>0</v>
      </c>
      <c r="J382" s="50">
        <f>VLOOKUP(S367,Sco!$B$8:$AE$78,21,0)</f>
        <v>0</v>
      </c>
      <c r="K382" s="50">
        <f>VLOOKUP(S367,Sco!$B$8:$AE$78,22,0)</f>
        <v>0</v>
      </c>
      <c r="L382" s="50">
        <f>VLOOKUP(S367,Sco!$B$8:$AE$78,23,0)</f>
        <v>0</v>
      </c>
      <c r="M382" s="50">
        <f>VLOOKUP(S367,Sco!$B$8:$AE$78,24,0)</f>
        <v>0</v>
      </c>
      <c r="N382" s="50">
        <f>VLOOKUP(S367,Sco!$B$8:$AE$78,25,0)</f>
        <v>0</v>
      </c>
      <c r="O382" s="50">
        <f>VLOOKUP(S367,Sco!$B$8:$AE$78,26,0)</f>
        <v>0</v>
      </c>
      <c r="P382" s="50">
        <f>VLOOKUP(S367,Sco!$B$8:$AE$78,27,0)</f>
        <v>0</v>
      </c>
      <c r="Q382" s="50">
        <f>VLOOKUP(S367,Sco!$B$8:$AE$78,28,0)</f>
        <v>0</v>
      </c>
      <c r="R382" s="79">
        <f>VLOOKUP(S367,Sco!$B$8:$AE$78,29,0)</f>
        <v>0</v>
      </c>
      <c r="S382" s="50">
        <f>VLOOKUP(S367,Sco!$B$8:$AE$78,30,0)</f>
        <v>0</v>
      </c>
      <c r="V382" s="68"/>
      <c r="W382" s="68"/>
      <c r="X382" s="68"/>
      <c r="Y382" s="68"/>
    </row>
    <row r="383" spans="2:25" ht="27.9" customHeight="1">
      <c r="B383" s="359">
        <v>7</v>
      </c>
      <c r="C383" s="361" t="s">
        <v>8</v>
      </c>
      <c r="D383" s="39" t="s">
        <v>63</v>
      </c>
      <c r="E383" s="80"/>
      <c r="F383" s="78">
        <f>Kala!R$7</f>
        <v>20</v>
      </c>
      <c r="G383" s="78">
        <f>Kala!S$7</f>
        <v>40</v>
      </c>
      <c r="H383" s="78">
        <f>Kala!T$7</f>
        <v>20</v>
      </c>
      <c r="I383" s="78">
        <f>Kala!U$7</f>
        <v>20</v>
      </c>
      <c r="J383" s="78">
        <f>Kala!V$7</f>
        <v>0</v>
      </c>
      <c r="K383" s="78">
        <f>Kala!W$7</f>
        <v>20</v>
      </c>
      <c r="L383" s="78">
        <f>Kala!X$7</f>
        <v>0</v>
      </c>
      <c r="M383" s="78">
        <f>Kala!Y$7</f>
        <v>100</v>
      </c>
      <c r="N383" s="363"/>
      <c r="O383" s="364"/>
      <c r="P383" s="364"/>
      <c r="Q383" s="365"/>
      <c r="R383" s="82">
        <f t="shared" ref="R383:R388" si="13">M383</f>
        <v>100</v>
      </c>
      <c r="S383" s="83"/>
      <c r="V383" s="68"/>
      <c r="W383" s="68"/>
      <c r="X383" s="68"/>
      <c r="Y383" s="68"/>
    </row>
    <row r="384" spans="2:25" ht="27.9" customHeight="1" thickBot="1">
      <c r="B384" s="360"/>
      <c r="C384" s="362"/>
      <c r="D384" s="40" t="s">
        <v>64</v>
      </c>
      <c r="E384" s="81"/>
      <c r="F384" s="50">
        <f>VLOOKUP(S367,Kala!$B$8:$AE$78,17,0)</f>
        <v>0</v>
      </c>
      <c r="G384" s="50">
        <f>VLOOKUP(S367,Kala!$B$8:$AE$78,18,0)</f>
        <v>0</v>
      </c>
      <c r="H384" s="50">
        <f>VLOOKUP(S367,Kala!$B$8:$AE$78,19,0)</f>
        <v>0</v>
      </c>
      <c r="I384" s="50">
        <f>VLOOKUP(S367,Kala!$B$8:$AE$78,20,0)</f>
        <v>0</v>
      </c>
      <c r="J384" s="50">
        <f>VLOOKUP(S367,Kala!$B$8:$AE$78,21,0)</f>
        <v>0</v>
      </c>
      <c r="K384" s="50">
        <f>VLOOKUP(S367,Kala!$B$8:$AE$78,22,0)</f>
        <v>0</v>
      </c>
      <c r="L384" s="50">
        <f>VLOOKUP(S367,Kala!$B$8:$AE$78,23,0)</f>
        <v>0</v>
      </c>
      <c r="M384" s="50">
        <f>VLOOKUP(S367,Kala!$B$8:$AE$78,24,0)</f>
        <v>0</v>
      </c>
      <c r="N384" s="366"/>
      <c r="O384" s="367"/>
      <c r="P384" s="367"/>
      <c r="Q384" s="368"/>
      <c r="R384" s="84">
        <f t="shared" si="13"/>
        <v>0</v>
      </c>
      <c r="S384" s="85" t="str">
        <f>IF(R384&gt;=91,"अ१",IF(R384&gt;=81,"अ२",IF(R384&gt;=71,"ब१",IF(R384&gt;=61,"ब२",IF(R384&gt;=51,"क१",IF(R384&gt;=41,"क२",IF(R384&gt;=33,"ड",IF(R384&gt;=21,"ई१",IF(R384&gt;=1,"ई२","")))))))))</f>
        <v/>
      </c>
      <c r="V384" s="68"/>
      <c r="W384" s="68"/>
      <c r="X384" s="68"/>
      <c r="Y384" s="68"/>
    </row>
    <row r="385" spans="2:25" ht="27.9" customHeight="1">
      <c r="B385" s="359">
        <v>8</v>
      </c>
      <c r="C385" s="361" t="s">
        <v>9</v>
      </c>
      <c r="D385" s="39" t="s">
        <v>63</v>
      </c>
      <c r="E385" s="80"/>
      <c r="F385" s="78">
        <f>Karya!R$7</f>
        <v>20</v>
      </c>
      <c r="G385" s="78">
        <f>Karya!S$7</f>
        <v>40</v>
      </c>
      <c r="H385" s="78">
        <f>Karya!T$7</f>
        <v>20</v>
      </c>
      <c r="I385" s="78">
        <f>Karya!U$7</f>
        <v>20</v>
      </c>
      <c r="J385" s="78">
        <f>Karya!V$7</f>
        <v>0</v>
      </c>
      <c r="K385" s="78">
        <f>Karya!W$7</f>
        <v>20</v>
      </c>
      <c r="L385" s="78">
        <f>Karya!X$7</f>
        <v>0</v>
      </c>
      <c r="M385" s="78">
        <f>Karya!Y$7</f>
        <v>100</v>
      </c>
      <c r="N385" s="363"/>
      <c r="O385" s="364"/>
      <c r="P385" s="364"/>
      <c r="Q385" s="365"/>
      <c r="R385" s="82">
        <f t="shared" si="13"/>
        <v>100</v>
      </c>
      <c r="S385" s="83"/>
      <c r="V385" s="68"/>
      <c r="W385" s="68"/>
      <c r="X385" s="68"/>
      <c r="Y385" s="68"/>
    </row>
    <row r="386" spans="2:25" ht="27.9" customHeight="1" thickBot="1">
      <c r="B386" s="360"/>
      <c r="C386" s="362"/>
      <c r="D386" s="40" t="s">
        <v>64</v>
      </c>
      <c r="E386" s="81"/>
      <c r="F386" s="50">
        <f>VLOOKUP(S367,Karya!$B$8:$AE$78,17,0)</f>
        <v>0</v>
      </c>
      <c r="G386" s="50">
        <f>VLOOKUP(S367,Karya!$B$8:$AE$78,18,0)</f>
        <v>0</v>
      </c>
      <c r="H386" s="50">
        <f>VLOOKUP(S367,Karya!$B$8:$AE$78,19,0)</f>
        <v>0</v>
      </c>
      <c r="I386" s="50">
        <f>VLOOKUP(S367,Karya!$B$8:$AE$78,20,0)</f>
        <v>0</v>
      </c>
      <c r="J386" s="50">
        <f>VLOOKUP(S367,Karya!$B$8:$AE$78,21,0)</f>
        <v>0</v>
      </c>
      <c r="K386" s="50">
        <f>VLOOKUP(S367,Karya!$B$8:$AE$78,22,0)</f>
        <v>0</v>
      </c>
      <c r="L386" s="50">
        <f>VLOOKUP(S367,Karya!$B$8:$AE$78,23,0)</f>
        <v>0</v>
      </c>
      <c r="M386" s="50">
        <f>VLOOKUP(S367,Karya!$B$8:$AE$78,24,0)</f>
        <v>0</v>
      </c>
      <c r="N386" s="366"/>
      <c r="O386" s="367"/>
      <c r="P386" s="367"/>
      <c r="Q386" s="368"/>
      <c r="R386" s="84">
        <f t="shared" si="13"/>
        <v>0</v>
      </c>
      <c r="S386" s="85" t="str">
        <f>IF(R386&gt;=91,"अ१",IF(R386&gt;=81,"अ२",IF(R386&gt;=71,"ब१",IF(R386&gt;=61,"ब२",IF(R386&gt;=51,"क१",IF(R386&gt;=41,"क२",IF(R386&gt;=33,"ड",IF(R386&gt;=21,"ई१",IF(R386&gt;=1,"ई२","")))))))))</f>
        <v/>
      </c>
      <c r="V386" s="68"/>
      <c r="W386" s="68"/>
      <c r="X386" s="68"/>
      <c r="Y386" s="68"/>
    </row>
    <row r="387" spans="2:25" ht="27.9" customHeight="1">
      <c r="B387" s="359">
        <v>9</v>
      </c>
      <c r="C387" s="361" t="s">
        <v>10</v>
      </c>
      <c r="D387" s="39" t="s">
        <v>63</v>
      </c>
      <c r="E387" s="80"/>
      <c r="F387" s="78">
        <f>Shashi!R$7</f>
        <v>20</v>
      </c>
      <c r="G387" s="78">
        <f>Shashi!S$7</f>
        <v>40</v>
      </c>
      <c r="H387" s="78">
        <f>Shashi!T$7</f>
        <v>20</v>
      </c>
      <c r="I387" s="78">
        <f>Shashi!U$7</f>
        <v>20</v>
      </c>
      <c r="J387" s="78">
        <f>Shashi!V$7</f>
        <v>0</v>
      </c>
      <c r="K387" s="78">
        <f>Shashi!W$7</f>
        <v>20</v>
      </c>
      <c r="L387" s="78">
        <f>Shashi!X$7</f>
        <v>0</v>
      </c>
      <c r="M387" s="78">
        <f>Shashi!Y$7</f>
        <v>100</v>
      </c>
      <c r="N387" s="363"/>
      <c r="O387" s="364"/>
      <c r="P387" s="364"/>
      <c r="Q387" s="365"/>
      <c r="R387" s="82">
        <f t="shared" si="13"/>
        <v>100</v>
      </c>
      <c r="S387" s="83"/>
      <c r="V387" s="68"/>
      <c r="W387" s="68"/>
      <c r="X387" s="68"/>
      <c r="Y387" s="68"/>
    </row>
    <row r="388" spans="2:25" ht="27.9" customHeight="1" thickBot="1">
      <c r="B388" s="360"/>
      <c r="C388" s="362"/>
      <c r="D388" s="40" t="s">
        <v>64</v>
      </c>
      <c r="E388" s="81"/>
      <c r="F388" s="50">
        <f>VLOOKUP(S367,Shashi!$B$8:$AE$78,17,0)</f>
        <v>0</v>
      </c>
      <c r="G388" s="50">
        <f>VLOOKUP(S367,Shashi!$B$8:$AE$78,18,0)</f>
        <v>0</v>
      </c>
      <c r="H388" s="50">
        <f>VLOOKUP(S367,Shashi!$B$8:$AE$78,19,0)</f>
        <v>0</v>
      </c>
      <c r="I388" s="50">
        <f>VLOOKUP(S367,Shashi!$B$8:$AE$78,20,0)</f>
        <v>0</v>
      </c>
      <c r="J388" s="50">
        <f>VLOOKUP(S367,Shashi!$B$8:$AE$78,21,0)</f>
        <v>0</v>
      </c>
      <c r="K388" s="50">
        <f>VLOOKUP(S367,Shashi!$B$8:$AE$78,22,0)</f>
        <v>0</v>
      </c>
      <c r="L388" s="50">
        <f>VLOOKUP(S367,Shashi!$B$8:$AE$78,23,0)</f>
        <v>0</v>
      </c>
      <c r="M388" s="50">
        <f>VLOOKUP(S367,Shashi!$B$8:$AE$78,24,0)</f>
        <v>0</v>
      </c>
      <c r="N388" s="366"/>
      <c r="O388" s="367"/>
      <c r="P388" s="367"/>
      <c r="Q388" s="368"/>
      <c r="R388" s="84">
        <f t="shared" si="13"/>
        <v>0</v>
      </c>
      <c r="S388" s="85" t="str">
        <f>IF(R388&gt;=91,"अ१",IF(R388&gt;=81,"अ२",IF(R388&gt;=71,"ब१",IF(R388&gt;=61,"ब२",IF(R388&gt;=51,"क१",IF(R388&gt;=41,"क२",IF(R388&gt;=33,"ड",IF(R388&gt;=21,"ई१",IF(R388&gt;=1,"ई२","")))))))))</f>
        <v/>
      </c>
      <c r="V388" s="68"/>
      <c r="W388" s="68"/>
      <c r="X388" s="68"/>
      <c r="Y388" s="68"/>
    </row>
    <row r="389" spans="2:25" ht="27.9" customHeight="1" thickBot="1">
      <c r="B389" s="369"/>
      <c r="C389" s="370"/>
      <c r="D389" s="370"/>
      <c r="E389" s="370"/>
      <c r="F389" s="370"/>
      <c r="G389" s="370"/>
      <c r="H389" s="370"/>
      <c r="I389" s="370"/>
      <c r="J389" s="370"/>
      <c r="K389" s="370"/>
      <c r="L389" s="370"/>
      <c r="M389" s="370"/>
      <c r="N389" s="370"/>
      <c r="O389" s="370"/>
      <c r="P389" s="370"/>
      <c r="Q389" s="370"/>
      <c r="R389" s="370"/>
      <c r="S389" s="371"/>
      <c r="V389" s="68"/>
      <c r="W389" s="68"/>
      <c r="X389" s="68"/>
      <c r="Y389" s="68"/>
    </row>
    <row r="390" spans="2:25" ht="27.9" customHeight="1">
      <c r="B390" s="41"/>
      <c r="C390" s="42"/>
      <c r="D390" s="43"/>
      <c r="N390" s="45"/>
      <c r="O390" s="45"/>
      <c r="P390" s="45"/>
      <c r="Q390" s="45"/>
      <c r="S390" s="46"/>
      <c r="V390" s="68"/>
      <c r="W390" s="68"/>
      <c r="X390" s="68"/>
      <c r="Y390" s="68"/>
    </row>
    <row r="391" spans="2:25" ht="27.9" customHeight="1">
      <c r="B391" s="372" t="s">
        <v>66</v>
      </c>
      <c r="C391" s="373"/>
      <c r="D391" s="373"/>
      <c r="E391" s="373"/>
      <c r="F391" s="373"/>
      <c r="G391" s="374" t="s">
        <v>67</v>
      </c>
      <c r="H391" s="374"/>
      <c r="I391" s="374"/>
      <c r="J391" s="374"/>
      <c r="K391" s="374"/>
      <c r="L391" s="374"/>
      <c r="M391" s="374"/>
      <c r="N391" s="375" t="s">
        <v>68</v>
      </c>
      <c r="O391" s="375"/>
      <c r="P391" s="375"/>
      <c r="Q391" s="375"/>
      <c r="R391" s="375"/>
      <c r="S391" s="376"/>
      <c r="V391" s="68"/>
      <c r="W391" s="68"/>
      <c r="X391" s="68"/>
      <c r="Y391" s="68"/>
    </row>
    <row r="392" spans="2:25" ht="27.9" customHeight="1" thickBot="1">
      <c r="B392" s="377" t="str">
        <f>students!$G$4</f>
        <v xml:space="preserve">श्री. सागर दत्तात्रय शिंदे </v>
      </c>
      <c r="C392" s="378"/>
      <c r="D392" s="378"/>
      <c r="E392" s="378"/>
      <c r="F392" s="378"/>
      <c r="G392" s="379"/>
      <c r="H392" s="379"/>
      <c r="I392" s="379"/>
      <c r="J392" s="379"/>
      <c r="K392" s="379"/>
      <c r="L392" s="379"/>
      <c r="M392" s="379"/>
      <c r="N392" s="380"/>
      <c r="O392" s="380"/>
      <c r="P392" s="380"/>
      <c r="Q392" s="380"/>
      <c r="R392" s="380"/>
      <c r="S392" s="381"/>
      <c r="V392" s="68"/>
      <c r="W392" s="68"/>
      <c r="X392" s="68"/>
      <c r="Y392" s="68"/>
    </row>
    <row r="393" spans="2:25" ht="26.25" customHeight="1">
      <c r="B393" s="402" t="s">
        <v>718</v>
      </c>
      <c r="C393" s="402"/>
      <c r="D393" s="402"/>
      <c r="E393" s="402"/>
      <c r="F393" s="402"/>
      <c r="G393" s="402"/>
      <c r="H393" s="402"/>
      <c r="I393" s="402"/>
      <c r="J393" s="402"/>
      <c r="K393" s="402"/>
      <c r="L393" s="402"/>
      <c r="M393" s="402"/>
      <c r="N393" s="402"/>
      <c r="O393" s="402"/>
      <c r="P393" s="402"/>
      <c r="Q393" s="402"/>
      <c r="R393" s="402"/>
      <c r="S393" s="402"/>
      <c r="V393" s="68"/>
      <c r="W393" s="68"/>
      <c r="X393" s="68"/>
      <c r="Y393" s="68"/>
    </row>
    <row r="394" spans="2:25" ht="24.75" customHeight="1" thickBot="1">
      <c r="B394" s="403" t="s">
        <v>52</v>
      </c>
      <c r="C394" s="403"/>
      <c r="D394" s="403"/>
      <c r="E394" s="404">
        <f>VLOOKUP(S395,students!$B$8:$D$57,3,0)</f>
        <v>0</v>
      </c>
      <c r="F394" s="405"/>
      <c r="G394" s="405"/>
      <c r="H394" s="405"/>
      <c r="I394" s="405"/>
      <c r="J394" s="405"/>
      <c r="K394" s="405"/>
      <c r="L394" s="405"/>
      <c r="M394" s="405"/>
      <c r="N394" s="405"/>
      <c r="O394" s="405"/>
      <c r="P394" s="406" t="s">
        <v>28</v>
      </c>
      <c r="Q394" s="406"/>
      <c r="R394" s="406" t="str">
        <f>students!$M$2</f>
        <v>पहिली</v>
      </c>
      <c r="S394" s="406"/>
      <c r="V394" s="68"/>
      <c r="W394" s="68"/>
      <c r="X394" s="68"/>
      <c r="Y394" s="68"/>
    </row>
    <row r="395" spans="2:25" ht="19.5" customHeight="1" thickBot="1">
      <c r="B395" s="407"/>
      <c r="C395" s="407"/>
      <c r="D395" s="408"/>
      <c r="E395" s="408"/>
      <c r="F395" s="47"/>
      <c r="G395" s="47"/>
      <c r="H395" s="409" t="s">
        <v>33</v>
      </c>
      <c r="I395" s="409"/>
      <c r="J395" s="409"/>
      <c r="K395" s="409"/>
      <c r="L395" s="409"/>
      <c r="M395" s="405">
        <f>[3]students!Y394</f>
        <v>0</v>
      </c>
      <c r="N395" s="405"/>
      <c r="O395" s="405"/>
      <c r="P395" s="406" t="s">
        <v>53</v>
      </c>
      <c r="Q395" s="406"/>
      <c r="R395" s="406"/>
      <c r="S395" s="77">
        <v>15</v>
      </c>
      <c r="V395" s="68"/>
      <c r="W395" s="68"/>
      <c r="X395" s="68"/>
      <c r="Y395" s="68"/>
    </row>
    <row r="396" spans="2:25" ht="21" customHeight="1">
      <c r="B396" s="382" t="s">
        <v>37</v>
      </c>
      <c r="C396" s="361" t="s">
        <v>54</v>
      </c>
      <c r="D396" s="361"/>
      <c r="E396" s="385" t="s">
        <v>55</v>
      </c>
      <c r="F396" s="386"/>
      <c r="G396" s="386"/>
      <c r="H396" s="386"/>
      <c r="I396" s="386"/>
      <c r="J396" s="386"/>
      <c r="K396" s="386"/>
      <c r="L396" s="386"/>
      <c r="M396" s="387"/>
      <c r="N396" s="388" t="s">
        <v>56</v>
      </c>
      <c r="O396" s="389"/>
      <c r="P396" s="389"/>
      <c r="Q396" s="390"/>
      <c r="R396" s="394" t="s">
        <v>69</v>
      </c>
      <c r="S396" s="397" t="s">
        <v>57</v>
      </c>
      <c r="V396" s="68"/>
      <c r="W396" s="68"/>
      <c r="X396" s="68"/>
      <c r="Y396" s="68"/>
    </row>
    <row r="397" spans="2:25" s="1" customFormat="1" ht="73.5" customHeight="1">
      <c r="B397" s="383"/>
      <c r="C397" s="384"/>
      <c r="D397" s="384"/>
      <c r="E397" s="48" t="s">
        <v>58</v>
      </c>
      <c r="F397" s="48" t="s">
        <v>15</v>
      </c>
      <c r="G397" s="48" t="s">
        <v>59</v>
      </c>
      <c r="H397" s="48" t="s">
        <v>17</v>
      </c>
      <c r="I397" s="48" t="s">
        <v>18</v>
      </c>
      <c r="J397" s="48" t="s">
        <v>19</v>
      </c>
      <c r="K397" s="48" t="s">
        <v>20</v>
      </c>
      <c r="L397" s="48" t="s">
        <v>21</v>
      </c>
      <c r="M397" s="49"/>
      <c r="N397" s="391"/>
      <c r="O397" s="392"/>
      <c r="P397" s="392"/>
      <c r="Q397" s="393"/>
      <c r="R397" s="395"/>
      <c r="S397" s="398"/>
      <c r="V397" s="68"/>
      <c r="W397" s="68"/>
      <c r="X397" s="68"/>
      <c r="Y397" s="68"/>
    </row>
    <row r="398" spans="2:25" ht="27.9" customHeight="1" thickBot="1">
      <c r="B398" s="5"/>
      <c r="C398" s="400" t="s">
        <v>60</v>
      </c>
      <c r="D398" s="401"/>
      <c r="E398" s="51">
        <v>1</v>
      </c>
      <c r="F398" s="51">
        <v>2</v>
      </c>
      <c r="G398" s="51">
        <v>3</v>
      </c>
      <c r="H398" s="51">
        <v>4</v>
      </c>
      <c r="I398" s="51">
        <v>5</v>
      </c>
      <c r="J398" s="51">
        <v>6</v>
      </c>
      <c r="K398" s="51">
        <v>7</v>
      </c>
      <c r="L398" s="51">
        <v>8</v>
      </c>
      <c r="M398" s="50" t="s">
        <v>22</v>
      </c>
      <c r="N398" s="50" t="s">
        <v>23</v>
      </c>
      <c r="O398" s="50" t="s">
        <v>61</v>
      </c>
      <c r="P398" s="50" t="s">
        <v>25</v>
      </c>
      <c r="Q398" s="50" t="s">
        <v>62</v>
      </c>
      <c r="R398" s="396"/>
      <c r="S398" s="399"/>
      <c r="V398" s="68"/>
      <c r="W398" s="68"/>
      <c r="X398" s="68"/>
      <c r="Y398" s="68"/>
    </row>
    <row r="399" spans="2:25" ht="27.9" customHeight="1">
      <c r="B399" s="359">
        <v>1</v>
      </c>
      <c r="C399" s="361" t="s">
        <v>2</v>
      </c>
      <c r="D399" s="39" t="s">
        <v>63</v>
      </c>
      <c r="E399" s="80"/>
      <c r="F399" s="78">
        <f>Marathi!R$7</f>
        <v>15</v>
      </c>
      <c r="G399" s="78">
        <f>Marathi!S$7</f>
        <v>15</v>
      </c>
      <c r="H399" s="78">
        <f>Marathi!T$7</f>
        <v>15</v>
      </c>
      <c r="I399" s="78">
        <f>Marathi!U$7</f>
        <v>15</v>
      </c>
      <c r="J399" s="78">
        <f>Marathi!V$7</f>
        <v>15</v>
      </c>
      <c r="K399" s="78">
        <f>Marathi!W$7</f>
        <v>10</v>
      </c>
      <c r="L399" s="78">
        <f>Marathi!X$7</f>
        <v>0</v>
      </c>
      <c r="M399" s="78">
        <f>Marathi!Y$7</f>
        <v>70</v>
      </c>
      <c r="N399" s="78">
        <f>Marathi!Z$7</f>
        <v>5</v>
      </c>
      <c r="O399" s="78">
        <f>Marathi!AA$7</f>
        <v>5</v>
      </c>
      <c r="P399" s="78">
        <f>Marathi!AB$7</f>
        <v>20</v>
      </c>
      <c r="Q399" s="78">
        <f>Marathi!AC$7</f>
        <v>30</v>
      </c>
      <c r="R399" s="78">
        <f>Marathi!AD$7</f>
        <v>100</v>
      </c>
      <c r="S399" s="78">
        <f>Marathi!AE$7</f>
        <v>0</v>
      </c>
      <c r="V399" s="68"/>
      <c r="W399" s="68"/>
      <c r="X399" s="68"/>
      <c r="Y399" s="68"/>
    </row>
    <row r="400" spans="2:25" ht="27.9" customHeight="1" thickBot="1">
      <c r="B400" s="360"/>
      <c r="C400" s="362"/>
      <c r="D400" s="40" t="s">
        <v>64</v>
      </c>
      <c r="E400" s="81"/>
      <c r="F400" s="50">
        <f>VLOOKUP(S395,Marathi!$B$8:$AE$78,17,0)</f>
        <v>0</v>
      </c>
      <c r="G400" s="50">
        <f>VLOOKUP(S395,Marathi!$B$8:$AE$78,18,0)</f>
        <v>0</v>
      </c>
      <c r="H400" s="50">
        <f>VLOOKUP(S395,Marathi!$B$8:$AE$78,19,0)</f>
        <v>0</v>
      </c>
      <c r="I400" s="50">
        <f>VLOOKUP(S395,Marathi!$B$8:$AE$78,20,0)</f>
        <v>0</v>
      </c>
      <c r="J400" s="50">
        <f>VLOOKUP(S395,Marathi!$B$8:$AE$78,21,0)</f>
        <v>0</v>
      </c>
      <c r="K400" s="50">
        <f>VLOOKUP(S395,Marathi!$B$8:$AE$78,22,0)</f>
        <v>0</v>
      </c>
      <c r="L400" s="50">
        <f>VLOOKUP(S395,Marathi!$B$8:$AE$78,23,0)</f>
        <v>0</v>
      </c>
      <c r="M400" s="50">
        <f>VLOOKUP(S395,Marathi!$B$8:$AE$78,24,0)</f>
        <v>0</v>
      </c>
      <c r="N400" s="50">
        <f>VLOOKUP(S395,Marathi!$B$8:$AE$78,25,0)</f>
        <v>0</v>
      </c>
      <c r="O400" s="50">
        <f>VLOOKUP(S395,Marathi!$B$8:$AE$78,26,0)</f>
        <v>0</v>
      </c>
      <c r="P400" s="50">
        <f>VLOOKUP(S395,Marathi!$B$8:$AE$78,27,0)</f>
        <v>0</v>
      </c>
      <c r="Q400" s="50">
        <f>VLOOKUP(S395,Marathi!$B$8:$AE$78,28,0)</f>
        <v>0</v>
      </c>
      <c r="R400" s="79">
        <f>VLOOKUP(S395,Marathi!$B$8:$AE$78,29,0)</f>
        <v>0</v>
      </c>
      <c r="S400" s="79">
        <f>VLOOKUP(S395,Marathi!$B$8:$AE$78,30,0)</f>
        <v>0</v>
      </c>
      <c r="V400" s="68"/>
      <c r="W400" s="68"/>
      <c r="X400" s="68"/>
      <c r="Y400" s="68"/>
    </row>
    <row r="401" spans="2:25" ht="27.9" customHeight="1">
      <c r="B401" s="359">
        <v>2</v>
      </c>
      <c r="C401" s="361" t="s">
        <v>3</v>
      </c>
      <c r="D401" s="39" t="s">
        <v>63</v>
      </c>
      <c r="E401" s="80"/>
      <c r="F401" s="78">
        <f>Hindi!R$7</f>
        <v>15</v>
      </c>
      <c r="G401" s="78">
        <f>Hindi!S$7</f>
        <v>15</v>
      </c>
      <c r="H401" s="78">
        <f>Hindi!T$7</f>
        <v>15</v>
      </c>
      <c r="I401" s="78">
        <f>Hindi!U$7</f>
        <v>15</v>
      </c>
      <c r="J401" s="78">
        <f>Hindi!V$7</f>
        <v>15</v>
      </c>
      <c r="K401" s="78">
        <f>Hindi!W$7</f>
        <v>10</v>
      </c>
      <c r="L401" s="78">
        <f>Hindi!X$7</f>
        <v>0</v>
      </c>
      <c r="M401" s="78">
        <f>Hindi!Y$7</f>
        <v>70</v>
      </c>
      <c r="N401" s="78">
        <f>Hindi!Z$7</f>
        <v>5</v>
      </c>
      <c r="O401" s="78">
        <f>Hindi!AA$7</f>
        <v>5</v>
      </c>
      <c r="P401" s="78">
        <f>Hindi!AB$7</f>
        <v>20</v>
      </c>
      <c r="Q401" s="78">
        <f>Hindi!AC$7</f>
        <v>30</v>
      </c>
      <c r="R401" s="78">
        <f>Hindi!AD$7</f>
        <v>100</v>
      </c>
      <c r="S401" s="78">
        <f>Hindi!AE$7</f>
        <v>0</v>
      </c>
      <c r="V401" s="68"/>
      <c r="W401" s="68"/>
      <c r="X401" s="68"/>
      <c r="Y401" s="68"/>
    </row>
    <row r="402" spans="2:25" ht="27.9" customHeight="1" thickBot="1">
      <c r="B402" s="360"/>
      <c r="C402" s="362"/>
      <c r="D402" s="40" t="s">
        <v>64</v>
      </c>
      <c r="E402" s="81"/>
      <c r="F402" s="50">
        <f>VLOOKUP(S395,Hindi!$B$8:$AE$78,17,0)</f>
        <v>0</v>
      </c>
      <c r="G402" s="50">
        <f>VLOOKUP(S395,Hindi!$B$8:$AE$78,18,0)</f>
        <v>0</v>
      </c>
      <c r="H402" s="50">
        <f>VLOOKUP(S395,Hindi!$B$8:$AE$78,19,0)</f>
        <v>0</v>
      </c>
      <c r="I402" s="50">
        <f>VLOOKUP(S395,Hindi!$B$8:$AE$78,20,0)</f>
        <v>0</v>
      </c>
      <c r="J402" s="50">
        <f>VLOOKUP(S395,Hindi!$B$8:$AE$78,21,0)</f>
        <v>0</v>
      </c>
      <c r="K402" s="50">
        <f>VLOOKUP(S395,Hindi!$B$8:$AE$78,22,0)</f>
        <v>0</v>
      </c>
      <c r="L402" s="50">
        <f>VLOOKUP(S395,Hindi!$B$8:$AE$78,23,0)</f>
        <v>0</v>
      </c>
      <c r="M402" s="50">
        <f>VLOOKUP(S395,Hindi!$B$8:$AE$78,24,0)</f>
        <v>0</v>
      </c>
      <c r="N402" s="50">
        <f>VLOOKUP(S395,Hindi!$B$8:$AE$78,25,0)</f>
        <v>0</v>
      </c>
      <c r="O402" s="50">
        <f>VLOOKUP(S395,Hindi!$B$8:$AE$78,26,0)</f>
        <v>0</v>
      </c>
      <c r="P402" s="50">
        <f>VLOOKUP(S395,Hindi!$B$8:$AE$78,27,0)</f>
        <v>0</v>
      </c>
      <c r="Q402" s="50">
        <f>VLOOKUP(S395,Hindi!$B$8:$AE$78,28,0)</f>
        <v>0</v>
      </c>
      <c r="R402" s="79">
        <f>VLOOKUP(S395,Hindi!$B$8:$AE$78,29,0)</f>
        <v>0</v>
      </c>
      <c r="S402" s="50">
        <f>VLOOKUP(S395,Hindi!$B$8:$AE$78,30,0)</f>
        <v>0</v>
      </c>
      <c r="V402" s="68"/>
      <c r="W402" s="68"/>
      <c r="X402" s="68"/>
      <c r="Y402" s="68"/>
    </row>
    <row r="403" spans="2:25" ht="27.9" customHeight="1">
      <c r="B403" s="359">
        <v>3</v>
      </c>
      <c r="C403" s="361" t="s">
        <v>4</v>
      </c>
      <c r="D403" s="39" t="s">
        <v>63</v>
      </c>
      <c r="E403" s="80"/>
      <c r="F403" s="78">
        <f>English!R$7</f>
        <v>15</v>
      </c>
      <c r="G403" s="78">
        <f>English!S$7</f>
        <v>15</v>
      </c>
      <c r="H403" s="78">
        <f>English!T$7</f>
        <v>15</v>
      </c>
      <c r="I403" s="78">
        <f>English!U$7</f>
        <v>15</v>
      </c>
      <c r="J403" s="78">
        <f>English!V$7</f>
        <v>15</v>
      </c>
      <c r="K403" s="78">
        <f>English!W$7</f>
        <v>10</v>
      </c>
      <c r="L403" s="78">
        <f>English!X$7</f>
        <v>0</v>
      </c>
      <c r="M403" s="78">
        <f>English!Y$7</f>
        <v>70</v>
      </c>
      <c r="N403" s="78">
        <f>English!Z$7</f>
        <v>5</v>
      </c>
      <c r="O403" s="78">
        <f>English!AA$7</f>
        <v>5</v>
      </c>
      <c r="P403" s="78">
        <f>English!AB$7</f>
        <v>20</v>
      </c>
      <c r="Q403" s="78">
        <f>English!AC$7</f>
        <v>30</v>
      </c>
      <c r="R403" s="78">
        <f>English!AD$7</f>
        <v>100</v>
      </c>
      <c r="S403" s="78">
        <f>English!AE$7</f>
        <v>0</v>
      </c>
      <c r="V403" s="68"/>
      <c r="W403" s="68"/>
      <c r="X403" s="68"/>
      <c r="Y403" s="68"/>
    </row>
    <row r="404" spans="2:25" ht="27.9" customHeight="1" thickBot="1">
      <c r="B404" s="360"/>
      <c r="C404" s="362"/>
      <c r="D404" s="40" t="s">
        <v>64</v>
      </c>
      <c r="E404" s="81"/>
      <c r="F404" s="50">
        <f>VLOOKUP(S395,English!$B$8:$AE$78,17,0)</f>
        <v>0</v>
      </c>
      <c r="G404" s="50">
        <f>VLOOKUP(S395,English!$B$8:$AE$78,18,0)</f>
        <v>0</v>
      </c>
      <c r="H404" s="50">
        <f>VLOOKUP(S395,English!$B$8:$AE$78,19,0)</f>
        <v>0</v>
      </c>
      <c r="I404" s="50">
        <f>VLOOKUP(S395,English!$B$8:$AE$78,20,0)</f>
        <v>0</v>
      </c>
      <c r="J404" s="50">
        <f>VLOOKUP(S395,English!$B$8:$AE$78,21,0)</f>
        <v>0</v>
      </c>
      <c r="K404" s="50">
        <f>VLOOKUP(S395,English!$B$8:$AE$78,22,0)</f>
        <v>0</v>
      </c>
      <c r="L404" s="50">
        <f>VLOOKUP(S395,English!$B$8:$AE$78,23,0)</f>
        <v>0</v>
      </c>
      <c r="M404" s="50">
        <f>VLOOKUP(S395,English!$B$8:$AE$78,24,0)</f>
        <v>0</v>
      </c>
      <c r="N404" s="50">
        <f>VLOOKUP(S395,English!$B$8:$AE$78,25,0)</f>
        <v>0</v>
      </c>
      <c r="O404" s="50">
        <f>VLOOKUP(S395,English!$B$8:$AE$78,26,0)</f>
        <v>0</v>
      </c>
      <c r="P404" s="50">
        <f>VLOOKUP(S395,English!$B$8:$AE$78,27,0)</f>
        <v>0</v>
      </c>
      <c r="Q404" s="50">
        <f>VLOOKUP(S395,English!$B$8:$AE$78,28,0)</f>
        <v>0</v>
      </c>
      <c r="R404" s="79">
        <f>VLOOKUP(S395,English!$B$8:$AE$78,29,0)</f>
        <v>0</v>
      </c>
      <c r="S404" s="50">
        <f>VLOOKUP(S395,English!$B$8:$AE$78,30,0)</f>
        <v>0</v>
      </c>
    </row>
    <row r="405" spans="2:25" ht="27.9" customHeight="1">
      <c r="B405" s="359">
        <v>4</v>
      </c>
      <c r="C405" s="361" t="s">
        <v>5</v>
      </c>
      <c r="D405" s="39" t="s">
        <v>63</v>
      </c>
      <c r="E405" s="80"/>
      <c r="F405" s="78">
        <f>Maths!R$7</f>
        <v>15</v>
      </c>
      <c r="G405" s="78">
        <f>Maths!S$7</f>
        <v>15</v>
      </c>
      <c r="H405" s="78">
        <f>Maths!T$7</f>
        <v>15</v>
      </c>
      <c r="I405" s="78">
        <f>Maths!U$7</f>
        <v>15</v>
      </c>
      <c r="J405" s="78">
        <f>Maths!V$7</f>
        <v>15</v>
      </c>
      <c r="K405" s="78">
        <f>Maths!W$7</f>
        <v>10</v>
      </c>
      <c r="L405" s="78">
        <f>Maths!X$7</f>
        <v>0</v>
      </c>
      <c r="M405" s="78">
        <f>Maths!Y$7</f>
        <v>70</v>
      </c>
      <c r="N405" s="78">
        <f>Maths!Z$7</f>
        <v>5</v>
      </c>
      <c r="O405" s="78">
        <f>Maths!AA$7</f>
        <v>5</v>
      </c>
      <c r="P405" s="78">
        <f>Maths!AB$7</f>
        <v>20</v>
      </c>
      <c r="Q405" s="78">
        <f>Maths!AC$7</f>
        <v>30</v>
      </c>
      <c r="R405" s="78">
        <f>Maths!AD$7</f>
        <v>100</v>
      </c>
      <c r="S405" s="78">
        <f>Maths!AE$7</f>
        <v>0</v>
      </c>
    </row>
    <row r="406" spans="2:25" ht="27.9" customHeight="1" thickBot="1">
      <c r="B406" s="360"/>
      <c r="C406" s="362"/>
      <c r="D406" s="40" t="s">
        <v>64</v>
      </c>
      <c r="E406" s="81"/>
      <c r="F406" s="50">
        <f>VLOOKUP(S395,Maths!$B$8:$AE$78,17,0)</f>
        <v>0</v>
      </c>
      <c r="G406" s="50">
        <f>VLOOKUP(S395,Maths!$B$8:$AE$78,18,0)</f>
        <v>0</v>
      </c>
      <c r="H406" s="50">
        <f>VLOOKUP(S395,Maths!$B$8:$AE$78,19,0)</f>
        <v>0</v>
      </c>
      <c r="I406" s="50">
        <f>VLOOKUP(S395,Maths!$B$8:$AE$78,20,0)</f>
        <v>0</v>
      </c>
      <c r="J406" s="50">
        <f>VLOOKUP(S395,Maths!$B$8:$AE$78,21,0)</f>
        <v>0</v>
      </c>
      <c r="K406" s="50">
        <f>VLOOKUP(S395,Maths!$B$8:$AE$78,22,0)</f>
        <v>0</v>
      </c>
      <c r="L406" s="50">
        <f>VLOOKUP(S395,Maths!$B$8:$AE$78,23,0)</f>
        <v>0</v>
      </c>
      <c r="M406" s="50">
        <f>VLOOKUP(S395,Maths!$B$8:$AE$78,24,0)</f>
        <v>0</v>
      </c>
      <c r="N406" s="50">
        <f>VLOOKUP(S395,Maths!$B$8:$AE$78,25,0)</f>
        <v>0</v>
      </c>
      <c r="O406" s="50">
        <f>VLOOKUP(S395,Maths!$B$8:$AE$78,26,0)</f>
        <v>0</v>
      </c>
      <c r="P406" s="50">
        <f>VLOOKUP(S395,Maths!$B$8:$AE$78,27,0)</f>
        <v>0</v>
      </c>
      <c r="Q406" s="50">
        <f>VLOOKUP(S395,Maths!$B$8:$AE$78,28,0)</f>
        <v>0</v>
      </c>
      <c r="R406" s="79">
        <f>VLOOKUP(S395,Maths!$B$8:$AE$78,29,0)</f>
        <v>0</v>
      </c>
      <c r="S406" s="50">
        <f>VLOOKUP(S395,Maths!$B$8:$AE$78,30,0)</f>
        <v>0</v>
      </c>
    </row>
    <row r="407" spans="2:25" ht="27.9" customHeight="1">
      <c r="B407" s="359">
        <v>5</v>
      </c>
      <c r="C407" s="361" t="s">
        <v>6</v>
      </c>
      <c r="D407" s="39" t="s">
        <v>63</v>
      </c>
      <c r="E407" s="80"/>
      <c r="F407" s="78">
        <f>Sci!R$7</f>
        <v>15</v>
      </c>
      <c r="G407" s="78">
        <f>Sci!S$7</f>
        <v>15</v>
      </c>
      <c r="H407" s="78">
        <f>Sci!T$7</f>
        <v>15</v>
      </c>
      <c r="I407" s="78">
        <f>Sci!U$7</f>
        <v>15</v>
      </c>
      <c r="J407" s="78">
        <f>Sci!V$7</f>
        <v>15</v>
      </c>
      <c r="K407" s="78">
        <f>Sci!W$7</f>
        <v>10</v>
      </c>
      <c r="L407" s="78">
        <f>Sci!X$7</f>
        <v>0</v>
      </c>
      <c r="M407" s="78">
        <f>Sci!Y$7</f>
        <v>70</v>
      </c>
      <c r="N407" s="78">
        <f>Sci!Z$7</f>
        <v>5</v>
      </c>
      <c r="O407" s="78">
        <f>Sci!AA$7</f>
        <v>5</v>
      </c>
      <c r="P407" s="78">
        <f>Sci!AB$7</f>
        <v>20</v>
      </c>
      <c r="Q407" s="78">
        <f>Sci!AC$7</f>
        <v>30</v>
      </c>
      <c r="R407" s="78">
        <f>Sci!AD$7</f>
        <v>100</v>
      </c>
      <c r="S407" s="78">
        <f>Sci!AE$7</f>
        <v>0</v>
      </c>
    </row>
    <row r="408" spans="2:25" ht="27.9" customHeight="1" thickBot="1">
      <c r="B408" s="360"/>
      <c r="C408" s="362"/>
      <c r="D408" s="40" t="s">
        <v>64</v>
      </c>
      <c r="E408" s="81"/>
      <c r="F408" s="50">
        <f>VLOOKUP(S395,Sci!$B$8:$AE$78,17,0)</f>
        <v>0</v>
      </c>
      <c r="G408" s="50">
        <f>VLOOKUP(S395,Sci!$B$8:$AE$78,18,0)</f>
        <v>0</v>
      </c>
      <c r="H408" s="50">
        <f>VLOOKUP(S395,Sci!$B$8:$AE$78,19,0)</f>
        <v>0</v>
      </c>
      <c r="I408" s="50">
        <f>VLOOKUP(S395,Sci!$B$8:$AE$78,20,0)</f>
        <v>0</v>
      </c>
      <c r="J408" s="50">
        <f>VLOOKUP(S395,Sci!$B$8:$AE$78,21,0)</f>
        <v>0</v>
      </c>
      <c r="K408" s="50">
        <f>VLOOKUP(S395,Sci!$B$8:$AE$78,22,0)</f>
        <v>0</v>
      </c>
      <c r="L408" s="50">
        <f>VLOOKUP(S395,Sci!$B$8:$AE$78,23,0)</f>
        <v>0</v>
      </c>
      <c r="M408" s="50">
        <f>VLOOKUP(S395,Sci!$B$8:$AE$78,24,0)</f>
        <v>0</v>
      </c>
      <c r="N408" s="50">
        <f>VLOOKUP(S395,Sci!$B$8:$AE$78,24,0)</f>
        <v>0</v>
      </c>
      <c r="O408" s="50">
        <f>VLOOKUP(S395,Sci!$B$8:$AE$78,25,0)</f>
        <v>0</v>
      </c>
      <c r="P408" s="50">
        <f>VLOOKUP(S395,Sci!$B$8:$AE$78,26,0)</f>
        <v>0</v>
      </c>
      <c r="Q408" s="50">
        <f>VLOOKUP(S395,Sci!$B$8:$AE$78,27,0)</f>
        <v>0</v>
      </c>
      <c r="R408" s="79">
        <f>VLOOKUP(S395,Sci!$B$8:$AE$78,29,0)</f>
        <v>0</v>
      </c>
      <c r="S408" s="50">
        <f>VLOOKUP(S395,Sci!$B$8:$AE$78,30,0)</f>
        <v>0</v>
      </c>
    </row>
    <row r="409" spans="2:25" ht="27.9" customHeight="1">
      <c r="B409" s="359">
        <v>6</v>
      </c>
      <c r="C409" s="361" t="s">
        <v>7</v>
      </c>
      <c r="D409" s="39" t="s">
        <v>63</v>
      </c>
      <c r="E409" s="80"/>
      <c r="F409" s="78">
        <f>Sco!R$7</f>
        <v>15</v>
      </c>
      <c r="G409" s="78">
        <f>Sco!S$7</f>
        <v>15</v>
      </c>
      <c r="H409" s="78">
        <f>Sco!T$7</f>
        <v>15</v>
      </c>
      <c r="I409" s="78">
        <f>Sco!U$7</f>
        <v>15</v>
      </c>
      <c r="J409" s="78">
        <f>Sco!V$7</f>
        <v>15</v>
      </c>
      <c r="K409" s="78">
        <f>Sco!W$7</f>
        <v>10</v>
      </c>
      <c r="L409" s="78">
        <f>Sco!X$7</f>
        <v>0</v>
      </c>
      <c r="M409" s="78">
        <f>Sco!Y$7</f>
        <v>70</v>
      </c>
      <c r="N409" s="78">
        <f>Sco!Z$7</f>
        <v>5</v>
      </c>
      <c r="O409" s="78">
        <f>Sco!AA$7</f>
        <v>5</v>
      </c>
      <c r="P409" s="78">
        <f>Sco!AB$7</f>
        <v>20</v>
      </c>
      <c r="Q409" s="78">
        <f>Sco!AC$7</f>
        <v>30</v>
      </c>
      <c r="R409" s="78">
        <f>Sco!AD$7</f>
        <v>100</v>
      </c>
      <c r="S409" s="78">
        <f>Sco!AE$7</f>
        <v>0</v>
      </c>
    </row>
    <row r="410" spans="2:25" ht="27.9" customHeight="1" thickBot="1">
      <c r="B410" s="360"/>
      <c r="C410" s="362"/>
      <c r="D410" s="40" t="s">
        <v>64</v>
      </c>
      <c r="E410" s="81"/>
      <c r="F410" s="50">
        <f>VLOOKUP(S395,Sco!$B$8:$AE$78,17,0)</f>
        <v>0</v>
      </c>
      <c r="G410" s="50">
        <f>VLOOKUP(S395,Sco!$B$8:$AE$78,18,0)</f>
        <v>0</v>
      </c>
      <c r="H410" s="50">
        <f>VLOOKUP(S395,Sco!$B$8:$AE$78,19,0)</f>
        <v>0</v>
      </c>
      <c r="I410" s="50">
        <f>VLOOKUP(S395,Sco!$B$8:$AE$78,20,0)</f>
        <v>0</v>
      </c>
      <c r="J410" s="50">
        <f>VLOOKUP(S395,Sco!$B$8:$AE$78,21,0)</f>
        <v>0</v>
      </c>
      <c r="K410" s="50">
        <f>VLOOKUP(S395,Sco!$B$8:$AE$78,22,0)</f>
        <v>0</v>
      </c>
      <c r="L410" s="50">
        <f>VLOOKUP(S395,Sco!$B$8:$AE$78,23,0)</f>
        <v>0</v>
      </c>
      <c r="M410" s="50">
        <f>VLOOKUP(S395,Sco!$B$8:$AE$78,24,0)</f>
        <v>0</v>
      </c>
      <c r="N410" s="50">
        <f>VLOOKUP(S395,Sco!$B$8:$AE$78,25,0)</f>
        <v>0</v>
      </c>
      <c r="O410" s="50">
        <f>VLOOKUP(S395,Sco!$B$8:$AE$78,26,0)</f>
        <v>0</v>
      </c>
      <c r="P410" s="50">
        <f>VLOOKUP(S395,Sco!$B$8:$AE$78,27,0)</f>
        <v>0</v>
      </c>
      <c r="Q410" s="50">
        <f>VLOOKUP(S395,Sco!$B$8:$AE$78,28,0)</f>
        <v>0</v>
      </c>
      <c r="R410" s="79">
        <f>VLOOKUP(S395,Sco!$B$8:$AE$78,29,0)</f>
        <v>0</v>
      </c>
      <c r="S410" s="50">
        <f>VLOOKUP(S395,Sco!$B$8:$AE$78,30,0)</f>
        <v>0</v>
      </c>
      <c r="V410" s="68"/>
      <c r="W410" s="68"/>
      <c r="X410" s="68"/>
      <c r="Y410" s="68"/>
    </row>
    <row r="411" spans="2:25" ht="27.9" customHeight="1">
      <c r="B411" s="359">
        <v>7</v>
      </c>
      <c r="C411" s="361" t="s">
        <v>8</v>
      </c>
      <c r="D411" s="39" t="s">
        <v>63</v>
      </c>
      <c r="E411" s="80"/>
      <c r="F411" s="78">
        <f>Kala!R$7</f>
        <v>20</v>
      </c>
      <c r="G411" s="78">
        <f>Kala!S$7</f>
        <v>40</v>
      </c>
      <c r="H411" s="78">
        <f>Kala!T$7</f>
        <v>20</v>
      </c>
      <c r="I411" s="78">
        <f>Kala!U$7</f>
        <v>20</v>
      </c>
      <c r="J411" s="78">
        <f>Kala!V$7</f>
        <v>0</v>
      </c>
      <c r="K411" s="78">
        <f>Kala!W$7</f>
        <v>20</v>
      </c>
      <c r="L411" s="78">
        <f>Kala!X$7</f>
        <v>0</v>
      </c>
      <c r="M411" s="78">
        <f>Kala!Y$7</f>
        <v>100</v>
      </c>
      <c r="N411" s="363"/>
      <c r="O411" s="364"/>
      <c r="P411" s="364"/>
      <c r="Q411" s="365"/>
      <c r="R411" s="82">
        <f t="shared" ref="R411:R416" si="14">M411</f>
        <v>100</v>
      </c>
      <c r="S411" s="83"/>
      <c r="V411" s="68"/>
      <c r="W411" s="68"/>
      <c r="X411" s="68"/>
      <c r="Y411" s="68"/>
    </row>
    <row r="412" spans="2:25" ht="27.9" customHeight="1" thickBot="1">
      <c r="B412" s="360"/>
      <c r="C412" s="362"/>
      <c r="D412" s="40" t="s">
        <v>64</v>
      </c>
      <c r="E412" s="81"/>
      <c r="F412" s="50">
        <f>VLOOKUP(S395,Kala!$B$8:$AE$78,17,0)</f>
        <v>0</v>
      </c>
      <c r="G412" s="50">
        <f>VLOOKUP(S395,Kala!$B$8:$AE$78,18,0)</f>
        <v>0</v>
      </c>
      <c r="H412" s="50">
        <f>VLOOKUP(S395,Kala!$B$8:$AE$78,19,0)</f>
        <v>0</v>
      </c>
      <c r="I412" s="50">
        <f>VLOOKUP(S395,Kala!$B$8:$AE$78,20,0)</f>
        <v>0</v>
      </c>
      <c r="J412" s="50">
        <f>VLOOKUP(S395,Kala!$B$8:$AE$78,21,0)</f>
        <v>0</v>
      </c>
      <c r="K412" s="50">
        <f>VLOOKUP(S395,Kala!$B$8:$AE$78,22,0)</f>
        <v>0</v>
      </c>
      <c r="L412" s="50">
        <f>VLOOKUP(S395,Kala!$B$8:$AE$78,23,0)</f>
        <v>0</v>
      </c>
      <c r="M412" s="50">
        <f>VLOOKUP(S395,Kala!$B$8:$AE$78,24,0)</f>
        <v>0</v>
      </c>
      <c r="N412" s="366"/>
      <c r="O412" s="367"/>
      <c r="P412" s="367"/>
      <c r="Q412" s="368"/>
      <c r="R412" s="84">
        <f t="shared" si="14"/>
        <v>0</v>
      </c>
      <c r="S412" s="85" t="str">
        <f>IF(R412&gt;=91,"अ१",IF(R412&gt;=81,"अ२",IF(R412&gt;=71,"ब१",IF(R412&gt;=61,"ब२",IF(R412&gt;=51,"क१",IF(R412&gt;=41,"क२",IF(R412&gt;=33,"ड",IF(R412&gt;=21,"ई१",IF(R412&gt;=1,"ई२","")))))))))</f>
        <v/>
      </c>
      <c r="V412" s="68"/>
      <c r="W412" s="68"/>
      <c r="X412" s="68"/>
      <c r="Y412" s="68"/>
    </row>
    <row r="413" spans="2:25" ht="27.9" customHeight="1">
      <c r="B413" s="359">
        <v>8</v>
      </c>
      <c r="C413" s="361" t="s">
        <v>9</v>
      </c>
      <c r="D413" s="39" t="s">
        <v>63</v>
      </c>
      <c r="E413" s="80"/>
      <c r="F413" s="78">
        <f>Karya!R$7</f>
        <v>20</v>
      </c>
      <c r="G413" s="78">
        <f>Karya!S$7</f>
        <v>40</v>
      </c>
      <c r="H413" s="78">
        <f>Karya!T$7</f>
        <v>20</v>
      </c>
      <c r="I413" s="78">
        <f>Karya!U$7</f>
        <v>20</v>
      </c>
      <c r="J413" s="78">
        <f>Karya!V$7</f>
        <v>0</v>
      </c>
      <c r="K413" s="78">
        <f>Karya!W$7</f>
        <v>20</v>
      </c>
      <c r="L413" s="78">
        <f>Karya!X$7</f>
        <v>0</v>
      </c>
      <c r="M413" s="78">
        <f>Karya!Y$7</f>
        <v>100</v>
      </c>
      <c r="N413" s="363"/>
      <c r="O413" s="364"/>
      <c r="P413" s="364"/>
      <c r="Q413" s="365"/>
      <c r="R413" s="82">
        <f t="shared" si="14"/>
        <v>100</v>
      </c>
      <c r="S413" s="83"/>
      <c r="V413" s="68"/>
      <c r="W413" s="68"/>
      <c r="X413" s="68"/>
      <c r="Y413" s="68"/>
    </row>
    <row r="414" spans="2:25" ht="27.9" customHeight="1" thickBot="1">
      <c r="B414" s="360"/>
      <c r="C414" s="362"/>
      <c r="D414" s="40" t="s">
        <v>64</v>
      </c>
      <c r="E414" s="81"/>
      <c r="F414" s="50">
        <f>VLOOKUP(S395,Karya!$B$8:$AE$78,17,0)</f>
        <v>0</v>
      </c>
      <c r="G414" s="50">
        <f>VLOOKUP(S395,Karya!$B$8:$AE$78,18,0)</f>
        <v>0</v>
      </c>
      <c r="H414" s="50">
        <f>VLOOKUP(S395,Karya!$B$8:$AE$78,19,0)</f>
        <v>0</v>
      </c>
      <c r="I414" s="50">
        <f>VLOOKUP(S395,Karya!$B$8:$AE$78,20,0)</f>
        <v>0</v>
      </c>
      <c r="J414" s="50">
        <f>VLOOKUP(S395,Karya!$B$8:$AE$78,21,0)</f>
        <v>0</v>
      </c>
      <c r="K414" s="50">
        <f>VLOOKUP(S395,Karya!$B$8:$AE$78,22,0)</f>
        <v>0</v>
      </c>
      <c r="L414" s="50">
        <f>VLOOKUP(S395,Karya!$B$8:$AE$78,23,0)</f>
        <v>0</v>
      </c>
      <c r="M414" s="50">
        <f>VLOOKUP(S395,Karya!$B$8:$AE$78,24,0)</f>
        <v>0</v>
      </c>
      <c r="N414" s="366"/>
      <c r="O414" s="367"/>
      <c r="P414" s="367"/>
      <c r="Q414" s="368"/>
      <c r="R414" s="84">
        <f t="shared" si="14"/>
        <v>0</v>
      </c>
      <c r="S414" s="85" t="str">
        <f>IF(R414&gt;=91,"अ१",IF(R414&gt;=81,"अ२",IF(R414&gt;=71,"ब१",IF(R414&gt;=61,"ब२",IF(R414&gt;=51,"क१",IF(R414&gt;=41,"क२",IF(R414&gt;=33,"ड",IF(R414&gt;=21,"ई१",IF(R414&gt;=1,"ई२","")))))))))</f>
        <v/>
      </c>
      <c r="V414" s="68"/>
      <c r="W414" s="68"/>
      <c r="X414" s="68"/>
      <c r="Y414" s="68"/>
    </row>
    <row r="415" spans="2:25" ht="27.9" customHeight="1">
      <c r="B415" s="359">
        <v>9</v>
      </c>
      <c r="C415" s="361" t="s">
        <v>10</v>
      </c>
      <c r="D415" s="39" t="s">
        <v>63</v>
      </c>
      <c r="E415" s="80"/>
      <c r="F415" s="78">
        <f>Shashi!R$7</f>
        <v>20</v>
      </c>
      <c r="G415" s="78">
        <f>Shashi!S$7</f>
        <v>40</v>
      </c>
      <c r="H415" s="78">
        <f>Shashi!T$7</f>
        <v>20</v>
      </c>
      <c r="I415" s="78">
        <f>Shashi!U$7</f>
        <v>20</v>
      </c>
      <c r="J415" s="78">
        <f>Shashi!V$7</f>
        <v>0</v>
      </c>
      <c r="K415" s="78">
        <f>Shashi!W$7</f>
        <v>20</v>
      </c>
      <c r="L415" s="78">
        <f>Shashi!X$7</f>
        <v>0</v>
      </c>
      <c r="M415" s="78">
        <f>Shashi!Y$7</f>
        <v>100</v>
      </c>
      <c r="N415" s="363"/>
      <c r="O415" s="364"/>
      <c r="P415" s="364"/>
      <c r="Q415" s="365"/>
      <c r="R415" s="82">
        <f t="shared" si="14"/>
        <v>100</v>
      </c>
      <c r="S415" s="83"/>
      <c r="V415" s="68"/>
      <c r="W415" s="68"/>
      <c r="X415" s="68"/>
      <c r="Y415" s="68"/>
    </row>
    <row r="416" spans="2:25" ht="27.9" customHeight="1" thickBot="1">
      <c r="B416" s="360"/>
      <c r="C416" s="362"/>
      <c r="D416" s="40" t="s">
        <v>64</v>
      </c>
      <c r="E416" s="81"/>
      <c r="F416" s="50">
        <f>VLOOKUP(S395,Shashi!$B$8:$AE$78,17,0)</f>
        <v>0</v>
      </c>
      <c r="G416" s="50">
        <f>VLOOKUP(S395,Shashi!$B$8:$AE$78,18,0)</f>
        <v>0</v>
      </c>
      <c r="H416" s="50">
        <f>VLOOKUP(S395,Shashi!$B$8:$AE$78,19,0)</f>
        <v>0</v>
      </c>
      <c r="I416" s="50">
        <f>VLOOKUP(S395,Shashi!$B$8:$AE$78,20,0)</f>
        <v>0</v>
      </c>
      <c r="J416" s="50">
        <f>VLOOKUP(S395,Shashi!$B$8:$AE$78,21,0)</f>
        <v>0</v>
      </c>
      <c r="K416" s="50">
        <f>VLOOKUP(S395,Shashi!$B$8:$AE$78,22,0)</f>
        <v>0</v>
      </c>
      <c r="L416" s="50">
        <f>VLOOKUP(S395,Shashi!$B$8:$AE$78,23,0)</f>
        <v>0</v>
      </c>
      <c r="M416" s="50">
        <f>VLOOKUP(S395,Shashi!$B$8:$AE$78,24,0)</f>
        <v>0</v>
      </c>
      <c r="N416" s="366"/>
      <c r="O416" s="367"/>
      <c r="P416" s="367"/>
      <c r="Q416" s="368"/>
      <c r="R416" s="84">
        <f t="shared" si="14"/>
        <v>0</v>
      </c>
      <c r="S416" s="85" t="str">
        <f>IF(R416&gt;=91,"अ१",IF(R416&gt;=81,"अ२",IF(R416&gt;=71,"ब१",IF(R416&gt;=61,"ब२",IF(R416&gt;=51,"क१",IF(R416&gt;=41,"क२",IF(R416&gt;=33,"ड",IF(R416&gt;=21,"ई१",IF(R416&gt;=1,"ई२","")))))))))</f>
        <v/>
      </c>
      <c r="V416" s="68"/>
      <c r="W416" s="68"/>
      <c r="X416" s="68"/>
      <c r="Y416" s="68"/>
    </row>
    <row r="417" spans="2:25" ht="27.9" customHeight="1" thickBot="1">
      <c r="B417" s="369"/>
      <c r="C417" s="370"/>
      <c r="D417" s="370"/>
      <c r="E417" s="370"/>
      <c r="F417" s="370"/>
      <c r="G417" s="370"/>
      <c r="H417" s="370"/>
      <c r="I417" s="370"/>
      <c r="J417" s="370"/>
      <c r="K417" s="370"/>
      <c r="L417" s="370"/>
      <c r="M417" s="370"/>
      <c r="N417" s="370"/>
      <c r="O417" s="370"/>
      <c r="P417" s="370"/>
      <c r="Q417" s="370"/>
      <c r="R417" s="370"/>
      <c r="S417" s="371"/>
      <c r="V417" s="68"/>
      <c r="W417" s="68"/>
      <c r="X417" s="68"/>
      <c r="Y417" s="68"/>
    </row>
    <row r="418" spans="2:25" ht="27.9" customHeight="1">
      <c r="B418" s="41"/>
      <c r="C418" s="42"/>
      <c r="D418" s="43"/>
      <c r="N418" s="45"/>
      <c r="O418" s="45"/>
      <c r="P418" s="45"/>
      <c r="Q418" s="45"/>
      <c r="S418" s="46"/>
      <c r="V418" s="68"/>
      <c r="W418" s="68"/>
      <c r="X418" s="68"/>
      <c r="Y418" s="68"/>
    </row>
    <row r="419" spans="2:25" ht="27.9" customHeight="1">
      <c r="B419" s="372" t="s">
        <v>66</v>
      </c>
      <c r="C419" s="373"/>
      <c r="D419" s="373"/>
      <c r="E419" s="373"/>
      <c r="F419" s="373"/>
      <c r="G419" s="374" t="s">
        <v>67</v>
      </c>
      <c r="H419" s="374"/>
      <c r="I419" s="374"/>
      <c r="J419" s="374"/>
      <c r="K419" s="374"/>
      <c r="L419" s="374"/>
      <c r="M419" s="374"/>
      <c r="N419" s="375" t="s">
        <v>68</v>
      </c>
      <c r="O419" s="375"/>
      <c r="P419" s="375"/>
      <c r="Q419" s="375"/>
      <c r="R419" s="375"/>
      <c r="S419" s="376"/>
      <c r="V419" s="68"/>
      <c r="W419" s="68"/>
      <c r="X419" s="68"/>
      <c r="Y419" s="68"/>
    </row>
    <row r="420" spans="2:25" ht="27.9" customHeight="1" thickBot="1">
      <c r="B420" s="377" t="str">
        <f>students!$G$4</f>
        <v xml:space="preserve">श्री. सागर दत्तात्रय शिंदे </v>
      </c>
      <c r="C420" s="378"/>
      <c r="D420" s="378"/>
      <c r="E420" s="378"/>
      <c r="F420" s="378"/>
      <c r="G420" s="379"/>
      <c r="H420" s="379"/>
      <c r="I420" s="379"/>
      <c r="J420" s="379"/>
      <c r="K420" s="379"/>
      <c r="L420" s="379"/>
      <c r="M420" s="379"/>
      <c r="N420" s="380"/>
      <c r="O420" s="380"/>
      <c r="P420" s="380"/>
      <c r="Q420" s="380"/>
      <c r="R420" s="380"/>
      <c r="S420" s="381"/>
      <c r="V420" s="68"/>
      <c r="W420" s="68"/>
      <c r="X420" s="68"/>
      <c r="Y420" s="68"/>
    </row>
    <row r="421" spans="2:25" ht="26.25" customHeight="1">
      <c r="B421" s="402" t="s">
        <v>718</v>
      </c>
      <c r="C421" s="402"/>
      <c r="D421" s="402"/>
      <c r="E421" s="402"/>
      <c r="F421" s="402"/>
      <c r="G421" s="402"/>
      <c r="H421" s="402"/>
      <c r="I421" s="402"/>
      <c r="J421" s="402"/>
      <c r="K421" s="402"/>
      <c r="L421" s="402"/>
      <c r="M421" s="402"/>
      <c r="N421" s="402"/>
      <c r="O421" s="402"/>
      <c r="P421" s="402"/>
      <c r="Q421" s="402"/>
      <c r="R421" s="402"/>
      <c r="S421" s="402"/>
      <c r="V421" s="68"/>
      <c r="W421" s="68"/>
      <c r="X421" s="68"/>
      <c r="Y421" s="68"/>
    </row>
    <row r="422" spans="2:25" ht="24.75" customHeight="1" thickBot="1">
      <c r="B422" s="403" t="s">
        <v>52</v>
      </c>
      <c r="C422" s="403"/>
      <c r="D422" s="403"/>
      <c r="E422" s="404">
        <f>VLOOKUP(S423,students!$B$8:$D$57,3,0)</f>
        <v>0</v>
      </c>
      <c r="F422" s="405"/>
      <c r="G422" s="405"/>
      <c r="H422" s="405"/>
      <c r="I422" s="405"/>
      <c r="J422" s="405"/>
      <c r="K422" s="405"/>
      <c r="L422" s="405"/>
      <c r="M422" s="405"/>
      <c r="N422" s="405"/>
      <c r="O422" s="405"/>
      <c r="P422" s="406" t="s">
        <v>28</v>
      </c>
      <c r="Q422" s="406"/>
      <c r="R422" s="406" t="str">
        <f>students!$M$2</f>
        <v>पहिली</v>
      </c>
      <c r="S422" s="406"/>
      <c r="V422" s="68"/>
      <c r="W422" s="68"/>
      <c r="X422" s="68"/>
      <c r="Y422" s="68"/>
    </row>
    <row r="423" spans="2:25" ht="19.5" customHeight="1" thickBot="1">
      <c r="B423" s="407"/>
      <c r="C423" s="407"/>
      <c r="D423" s="408"/>
      <c r="E423" s="408"/>
      <c r="F423" s="47"/>
      <c r="G423" s="47"/>
      <c r="H423" s="409" t="s">
        <v>33</v>
      </c>
      <c r="I423" s="409"/>
      <c r="J423" s="409"/>
      <c r="K423" s="409"/>
      <c r="L423" s="409"/>
      <c r="M423" s="405">
        <f>[3]students!Y422</f>
        <v>0</v>
      </c>
      <c r="N423" s="405"/>
      <c r="O423" s="405"/>
      <c r="P423" s="406" t="s">
        <v>53</v>
      </c>
      <c r="Q423" s="406"/>
      <c r="R423" s="406"/>
      <c r="S423" s="77">
        <v>16</v>
      </c>
      <c r="V423" s="68"/>
      <c r="W423" s="68"/>
      <c r="X423" s="68"/>
      <c r="Y423" s="68"/>
    </row>
    <row r="424" spans="2:25" ht="21" customHeight="1">
      <c r="B424" s="382" t="s">
        <v>37</v>
      </c>
      <c r="C424" s="361" t="s">
        <v>54</v>
      </c>
      <c r="D424" s="361"/>
      <c r="E424" s="385" t="s">
        <v>55</v>
      </c>
      <c r="F424" s="386"/>
      <c r="G424" s="386"/>
      <c r="H424" s="386"/>
      <c r="I424" s="386"/>
      <c r="J424" s="386"/>
      <c r="K424" s="386"/>
      <c r="L424" s="386"/>
      <c r="M424" s="387"/>
      <c r="N424" s="388" t="s">
        <v>56</v>
      </c>
      <c r="O424" s="389"/>
      <c r="P424" s="389"/>
      <c r="Q424" s="390"/>
      <c r="R424" s="394" t="s">
        <v>69</v>
      </c>
      <c r="S424" s="397" t="s">
        <v>57</v>
      </c>
      <c r="V424" s="68"/>
      <c r="W424" s="68"/>
      <c r="X424" s="68"/>
      <c r="Y424" s="68"/>
    </row>
    <row r="425" spans="2:25" s="1" customFormat="1" ht="73.5" customHeight="1">
      <c r="B425" s="383"/>
      <c r="C425" s="384"/>
      <c r="D425" s="384"/>
      <c r="E425" s="48" t="s">
        <v>58</v>
      </c>
      <c r="F425" s="48" t="s">
        <v>15</v>
      </c>
      <c r="G425" s="48" t="s">
        <v>59</v>
      </c>
      <c r="H425" s="48" t="s">
        <v>17</v>
      </c>
      <c r="I425" s="48" t="s">
        <v>18</v>
      </c>
      <c r="J425" s="48" t="s">
        <v>19</v>
      </c>
      <c r="K425" s="48" t="s">
        <v>20</v>
      </c>
      <c r="L425" s="48" t="s">
        <v>21</v>
      </c>
      <c r="M425" s="49"/>
      <c r="N425" s="391"/>
      <c r="O425" s="392"/>
      <c r="P425" s="392"/>
      <c r="Q425" s="393"/>
      <c r="R425" s="395"/>
      <c r="S425" s="398"/>
      <c r="V425" s="68"/>
      <c r="W425" s="68"/>
      <c r="X425" s="68"/>
      <c r="Y425" s="68"/>
    </row>
    <row r="426" spans="2:25" ht="27.9" customHeight="1" thickBot="1">
      <c r="B426" s="5"/>
      <c r="C426" s="400" t="s">
        <v>60</v>
      </c>
      <c r="D426" s="401"/>
      <c r="E426" s="51">
        <v>1</v>
      </c>
      <c r="F426" s="51">
        <v>2</v>
      </c>
      <c r="G426" s="51">
        <v>3</v>
      </c>
      <c r="H426" s="51">
        <v>4</v>
      </c>
      <c r="I426" s="51">
        <v>5</v>
      </c>
      <c r="J426" s="51">
        <v>6</v>
      </c>
      <c r="K426" s="51">
        <v>7</v>
      </c>
      <c r="L426" s="51">
        <v>8</v>
      </c>
      <c r="M426" s="50" t="s">
        <v>22</v>
      </c>
      <c r="N426" s="50" t="s">
        <v>23</v>
      </c>
      <c r="O426" s="50" t="s">
        <v>61</v>
      </c>
      <c r="P426" s="50" t="s">
        <v>25</v>
      </c>
      <c r="Q426" s="50" t="s">
        <v>62</v>
      </c>
      <c r="R426" s="396"/>
      <c r="S426" s="399"/>
      <c r="V426" s="68"/>
      <c r="W426" s="68"/>
      <c r="X426" s="68"/>
      <c r="Y426" s="68"/>
    </row>
    <row r="427" spans="2:25" ht="27.9" customHeight="1">
      <c r="B427" s="359">
        <v>1</v>
      </c>
      <c r="C427" s="361" t="s">
        <v>2</v>
      </c>
      <c r="D427" s="39" t="s">
        <v>63</v>
      </c>
      <c r="E427" s="80"/>
      <c r="F427" s="78">
        <f>Marathi!R$7</f>
        <v>15</v>
      </c>
      <c r="G427" s="78">
        <f>Marathi!S$7</f>
        <v>15</v>
      </c>
      <c r="H427" s="78">
        <f>Marathi!T$7</f>
        <v>15</v>
      </c>
      <c r="I427" s="78">
        <f>Marathi!U$7</f>
        <v>15</v>
      </c>
      <c r="J427" s="78">
        <f>Marathi!V$7</f>
        <v>15</v>
      </c>
      <c r="K427" s="78">
        <f>Marathi!W$7</f>
        <v>10</v>
      </c>
      <c r="L427" s="78">
        <f>Marathi!X$7</f>
        <v>0</v>
      </c>
      <c r="M427" s="78">
        <f>Marathi!Y$7</f>
        <v>70</v>
      </c>
      <c r="N427" s="78">
        <f>Marathi!Z$7</f>
        <v>5</v>
      </c>
      <c r="O427" s="78">
        <f>Marathi!AA$7</f>
        <v>5</v>
      </c>
      <c r="P427" s="78">
        <f>Marathi!AB$7</f>
        <v>20</v>
      </c>
      <c r="Q427" s="78">
        <f>Marathi!AC$7</f>
        <v>30</v>
      </c>
      <c r="R427" s="78">
        <f>Marathi!AD$7</f>
        <v>100</v>
      </c>
      <c r="S427" s="78">
        <f>Marathi!AE$7</f>
        <v>0</v>
      </c>
      <c r="V427" s="68"/>
      <c r="W427" s="68"/>
      <c r="X427" s="68"/>
      <c r="Y427" s="68"/>
    </row>
    <row r="428" spans="2:25" ht="27.9" customHeight="1" thickBot="1">
      <c r="B428" s="360"/>
      <c r="C428" s="362"/>
      <c r="D428" s="40" t="s">
        <v>64</v>
      </c>
      <c r="E428" s="81"/>
      <c r="F428" s="50">
        <f>VLOOKUP(S423,Marathi!$B$8:$AE$78,17,0)</f>
        <v>0</v>
      </c>
      <c r="G428" s="50">
        <f>VLOOKUP(S423,Marathi!$B$8:$AE$78,18,0)</f>
        <v>0</v>
      </c>
      <c r="H428" s="50">
        <f>VLOOKUP(S423,Marathi!$B$8:$AE$78,19,0)</f>
        <v>0</v>
      </c>
      <c r="I428" s="50">
        <f>VLOOKUP(S423,Marathi!$B$8:$AE$78,20,0)</f>
        <v>0</v>
      </c>
      <c r="J428" s="50">
        <f>VLOOKUP(S423,Marathi!$B$8:$AE$78,21,0)</f>
        <v>0</v>
      </c>
      <c r="K428" s="50">
        <f>VLOOKUP(S423,Marathi!$B$8:$AE$78,22,0)</f>
        <v>0</v>
      </c>
      <c r="L428" s="50">
        <f>VLOOKUP(S423,Marathi!$B$8:$AE$78,23,0)</f>
        <v>0</v>
      </c>
      <c r="M428" s="50">
        <f>VLOOKUP(S423,Marathi!$B$8:$AE$78,24,0)</f>
        <v>0</v>
      </c>
      <c r="N428" s="50">
        <f>VLOOKUP(S423,Marathi!$B$8:$AE$78,25,0)</f>
        <v>0</v>
      </c>
      <c r="O428" s="50">
        <f>VLOOKUP(S423,Marathi!$B$8:$AE$78,26,0)</f>
        <v>0</v>
      </c>
      <c r="P428" s="50">
        <f>VLOOKUP(S423,Marathi!$B$8:$AE$78,27,0)</f>
        <v>0</v>
      </c>
      <c r="Q428" s="50">
        <f>VLOOKUP(S423,Marathi!$B$8:$AE$78,28,0)</f>
        <v>0</v>
      </c>
      <c r="R428" s="79">
        <f>VLOOKUP(S423,Marathi!$B$8:$AE$78,29,0)</f>
        <v>0</v>
      </c>
      <c r="S428" s="79">
        <f>VLOOKUP(S423,Marathi!$B$8:$AE$78,30,0)</f>
        <v>0</v>
      </c>
      <c r="V428" s="68"/>
      <c r="W428" s="68"/>
      <c r="X428" s="68"/>
      <c r="Y428" s="68"/>
    </row>
    <row r="429" spans="2:25" ht="27.9" customHeight="1">
      <c r="B429" s="359">
        <v>2</v>
      </c>
      <c r="C429" s="361" t="s">
        <v>3</v>
      </c>
      <c r="D429" s="39" t="s">
        <v>63</v>
      </c>
      <c r="E429" s="80"/>
      <c r="F429" s="78">
        <f>Hindi!R$7</f>
        <v>15</v>
      </c>
      <c r="G429" s="78">
        <f>Hindi!S$7</f>
        <v>15</v>
      </c>
      <c r="H429" s="78">
        <f>Hindi!T$7</f>
        <v>15</v>
      </c>
      <c r="I429" s="78">
        <f>Hindi!U$7</f>
        <v>15</v>
      </c>
      <c r="J429" s="78">
        <f>Hindi!V$7</f>
        <v>15</v>
      </c>
      <c r="K429" s="78">
        <f>Hindi!W$7</f>
        <v>10</v>
      </c>
      <c r="L429" s="78">
        <f>Hindi!X$7</f>
        <v>0</v>
      </c>
      <c r="M429" s="78">
        <f>Hindi!Y$7</f>
        <v>70</v>
      </c>
      <c r="N429" s="78">
        <f>Hindi!Z$7</f>
        <v>5</v>
      </c>
      <c r="O429" s="78">
        <f>Hindi!AA$7</f>
        <v>5</v>
      </c>
      <c r="P429" s="78">
        <f>Hindi!AB$7</f>
        <v>20</v>
      </c>
      <c r="Q429" s="78">
        <f>Hindi!AC$7</f>
        <v>30</v>
      </c>
      <c r="R429" s="78">
        <f>Hindi!AD$7</f>
        <v>100</v>
      </c>
      <c r="S429" s="78">
        <f>Hindi!AE$7</f>
        <v>0</v>
      </c>
      <c r="V429" s="68"/>
      <c r="W429" s="68"/>
      <c r="X429" s="68"/>
      <c r="Y429" s="68"/>
    </row>
    <row r="430" spans="2:25" ht="27.9" customHeight="1" thickBot="1">
      <c r="B430" s="360"/>
      <c r="C430" s="362"/>
      <c r="D430" s="40" t="s">
        <v>64</v>
      </c>
      <c r="E430" s="81"/>
      <c r="F430" s="50">
        <f>VLOOKUP(S423,Hindi!$B$8:$AE$78,17,0)</f>
        <v>0</v>
      </c>
      <c r="G430" s="50">
        <f>VLOOKUP(S423,Hindi!$B$8:$AE$78,18,0)</f>
        <v>0</v>
      </c>
      <c r="H430" s="50">
        <f>VLOOKUP(S423,Hindi!$B$8:$AE$78,19,0)</f>
        <v>0</v>
      </c>
      <c r="I430" s="50">
        <f>VLOOKUP(S423,Hindi!$B$8:$AE$78,20,0)</f>
        <v>0</v>
      </c>
      <c r="J430" s="50">
        <f>VLOOKUP(S423,Hindi!$B$8:$AE$78,21,0)</f>
        <v>0</v>
      </c>
      <c r="K430" s="50">
        <f>VLOOKUP(S423,Hindi!$B$8:$AE$78,22,0)</f>
        <v>0</v>
      </c>
      <c r="L430" s="50">
        <f>VLOOKUP(S423,Hindi!$B$8:$AE$78,23,0)</f>
        <v>0</v>
      </c>
      <c r="M430" s="50">
        <f>VLOOKUP(S423,Hindi!$B$8:$AE$78,24,0)</f>
        <v>0</v>
      </c>
      <c r="N430" s="50">
        <f>VLOOKUP(S423,Hindi!$B$8:$AE$78,25,0)</f>
        <v>0</v>
      </c>
      <c r="O430" s="50">
        <f>VLOOKUP(S423,Hindi!$B$8:$AE$78,26,0)</f>
        <v>0</v>
      </c>
      <c r="P430" s="50">
        <f>VLOOKUP(S423,Hindi!$B$8:$AE$78,27,0)</f>
        <v>0</v>
      </c>
      <c r="Q430" s="50">
        <f>VLOOKUP(S423,Hindi!$B$8:$AE$78,28,0)</f>
        <v>0</v>
      </c>
      <c r="R430" s="79">
        <f>VLOOKUP(S423,Hindi!$B$8:$AE$78,29,0)</f>
        <v>0</v>
      </c>
      <c r="S430" s="50">
        <f>VLOOKUP(S423,Hindi!$B$8:$AE$78,30,0)</f>
        <v>0</v>
      </c>
      <c r="V430" s="68"/>
      <c r="W430" s="68"/>
      <c r="X430" s="68"/>
      <c r="Y430" s="68"/>
    </row>
    <row r="431" spans="2:25" ht="27.9" customHeight="1">
      <c r="B431" s="359">
        <v>3</v>
      </c>
      <c r="C431" s="361" t="s">
        <v>4</v>
      </c>
      <c r="D431" s="39" t="s">
        <v>63</v>
      </c>
      <c r="E431" s="80"/>
      <c r="F431" s="78">
        <f>English!R$7</f>
        <v>15</v>
      </c>
      <c r="G431" s="78">
        <f>English!S$7</f>
        <v>15</v>
      </c>
      <c r="H431" s="78">
        <f>English!T$7</f>
        <v>15</v>
      </c>
      <c r="I431" s="78">
        <f>English!U$7</f>
        <v>15</v>
      </c>
      <c r="J431" s="78">
        <f>English!V$7</f>
        <v>15</v>
      </c>
      <c r="K431" s="78">
        <f>English!W$7</f>
        <v>10</v>
      </c>
      <c r="L431" s="78">
        <f>English!X$7</f>
        <v>0</v>
      </c>
      <c r="M431" s="78">
        <f>English!Y$7</f>
        <v>70</v>
      </c>
      <c r="N431" s="78">
        <f>English!Z$7</f>
        <v>5</v>
      </c>
      <c r="O431" s="78">
        <f>English!AA$7</f>
        <v>5</v>
      </c>
      <c r="P431" s="78">
        <f>English!AB$7</f>
        <v>20</v>
      </c>
      <c r="Q431" s="78">
        <f>English!AC$7</f>
        <v>30</v>
      </c>
      <c r="R431" s="78">
        <f>English!AD$7</f>
        <v>100</v>
      </c>
      <c r="S431" s="78">
        <f>English!AE$7</f>
        <v>0</v>
      </c>
      <c r="V431" s="68"/>
      <c r="W431" s="68"/>
      <c r="X431" s="68"/>
      <c r="Y431" s="68"/>
    </row>
    <row r="432" spans="2:25" ht="27.9" customHeight="1" thickBot="1">
      <c r="B432" s="360"/>
      <c r="C432" s="362"/>
      <c r="D432" s="40" t="s">
        <v>64</v>
      </c>
      <c r="E432" s="81"/>
      <c r="F432" s="50">
        <f>VLOOKUP(S423,English!$B$8:$AE$78,17,0)</f>
        <v>0</v>
      </c>
      <c r="G432" s="50">
        <f>VLOOKUP(S423,English!$B$8:$AE$78,18,0)</f>
        <v>0</v>
      </c>
      <c r="H432" s="50">
        <f>VLOOKUP(S423,English!$B$8:$AE$78,19,0)</f>
        <v>0</v>
      </c>
      <c r="I432" s="50">
        <f>VLOOKUP(S423,English!$B$8:$AE$78,20,0)</f>
        <v>0</v>
      </c>
      <c r="J432" s="50">
        <f>VLOOKUP(S423,English!$B$8:$AE$78,21,0)</f>
        <v>0</v>
      </c>
      <c r="K432" s="50">
        <f>VLOOKUP(S423,English!$B$8:$AE$78,22,0)</f>
        <v>0</v>
      </c>
      <c r="L432" s="50">
        <f>VLOOKUP(S423,English!$B$8:$AE$78,23,0)</f>
        <v>0</v>
      </c>
      <c r="M432" s="50">
        <f>VLOOKUP(S423,English!$B$8:$AE$78,24,0)</f>
        <v>0</v>
      </c>
      <c r="N432" s="50">
        <f>VLOOKUP(S423,English!$B$8:$AE$78,25,0)</f>
        <v>0</v>
      </c>
      <c r="O432" s="50">
        <f>VLOOKUP(S423,English!$B$8:$AE$78,26,0)</f>
        <v>0</v>
      </c>
      <c r="P432" s="50">
        <f>VLOOKUP(S423,English!$B$8:$AE$78,27,0)</f>
        <v>0</v>
      </c>
      <c r="Q432" s="50">
        <f>VLOOKUP(S423,English!$B$8:$AE$78,28,0)</f>
        <v>0</v>
      </c>
      <c r="R432" s="79">
        <f>VLOOKUP(S423,English!$B$8:$AE$78,29,0)</f>
        <v>0</v>
      </c>
      <c r="S432" s="50">
        <f>VLOOKUP(S423,English!$B$8:$AE$78,30,0)</f>
        <v>0</v>
      </c>
      <c r="V432" s="68"/>
      <c r="W432" s="68"/>
      <c r="X432" s="68"/>
      <c r="Y432" s="68"/>
    </row>
    <row r="433" spans="2:25" ht="27.9" customHeight="1">
      <c r="B433" s="359">
        <v>4</v>
      </c>
      <c r="C433" s="361" t="s">
        <v>5</v>
      </c>
      <c r="D433" s="39" t="s">
        <v>63</v>
      </c>
      <c r="E433" s="80"/>
      <c r="F433" s="78">
        <f>Maths!R$7</f>
        <v>15</v>
      </c>
      <c r="G433" s="78">
        <f>Maths!S$7</f>
        <v>15</v>
      </c>
      <c r="H433" s="78">
        <f>Maths!T$7</f>
        <v>15</v>
      </c>
      <c r="I433" s="78">
        <f>Maths!U$7</f>
        <v>15</v>
      </c>
      <c r="J433" s="78">
        <f>Maths!V$7</f>
        <v>15</v>
      </c>
      <c r="K433" s="78">
        <f>Maths!W$7</f>
        <v>10</v>
      </c>
      <c r="L433" s="78">
        <f>Maths!X$7</f>
        <v>0</v>
      </c>
      <c r="M433" s="78">
        <f>Maths!Y$7</f>
        <v>70</v>
      </c>
      <c r="N433" s="78">
        <f>Maths!Z$7</f>
        <v>5</v>
      </c>
      <c r="O433" s="78">
        <f>Maths!AA$7</f>
        <v>5</v>
      </c>
      <c r="P433" s="78">
        <f>Maths!AB$7</f>
        <v>20</v>
      </c>
      <c r="Q433" s="78">
        <f>Maths!AC$7</f>
        <v>30</v>
      </c>
      <c r="R433" s="78">
        <f>Maths!AD$7</f>
        <v>100</v>
      </c>
      <c r="S433" s="78">
        <f>Maths!AE$7</f>
        <v>0</v>
      </c>
      <c r="V433" s="68"/>
      <c r="W433" s="68"/>
      <c r="X433" s="68"/>
      <c r="Y433" s="68"/>
    </row>
    <row r="434" spans="2:25" ht="27.9" customHeight="1" thickBot="1">
      <c r="B434" s="360"/>
      <c r="C434" s="362"/>
      <c r="D434" s="40" t="s">
        <v>64</v>
      </c>
      <c r="E434" s="81"/>
      <c r="F434" s="50">
        <f>VLOOKUP(S423,Maths!$B$8:$AE$78,17,0)</f>
        <v>0</v>
      </c>
      <c r="G434" s="50">
        <f>VLOOKUP(S423,Maths!$B$8:$AE$78,18,0)</f>
        <v>0</v>
      </c>
      <c r="H434" s="50">
        <f>VLOOKUP(S423,Maths!$B$8:$AE$78,19,0)</f>
        <v>0</v>
      </c>
      <c r="I434" s="50">
        <f>VLOOKUP(S423,Maths!$B$8:$AE$78,20,0)</f>
        <v>0</v>
      </c>
      <c r="J434" s="50">
        <f>VLOOKUP(S423,Maths!$B$8:$AE$78,21,0)</f>
        <v>0</v>
      </c>
      <c r="K434" s="50">
        <f>VLOOKUP(S423,Maths!$B$8:$AE$78,22,0)</f>
        <v>0</v>
      </c>
      <c r="L434" s="50">
        <f>VLOOKUP(S423,Maths!$B$8:$AE$78,23,0)</f>
        <v>0</v>
      </c>
      <c r="M434" s="50">
        <f>VLOOKUP(S423,Maths!$B$8:$AE$78,24,0)</f>
        <v>0</v>
      </c>
      <c r="N434" s="50">
        <f>VLOOKUP(S423,Maths!$B$8:$AE$78,25,0)</f>
        <v>0</v>
      </c>
      <c r="O434" s="50">
        <f>VLOOKUP(S423,Maths!$B$8:$AE$78,26,0)</f>
        <v>0</v>
      </c>
      <c r="P434" s="50">
        <f>VLOOKUP(S423,Maths!$B$8:$AE$78,27,0)</f>
        <v>0</v>
      </c>
      <c r="Q434" s="50">
        <f>VLOOKUP(S423,Maths!$B$8:$AE$78,28,0)</f>
        <v>0</v>
      </c>
      <c r="R434" s="79">
        <f>VLOOKUP(S423,Maths!$B$8:$AE$78,29,0)</f>
        <v>0</v>
      </c>
      <c r="S434" s="50">
        <f>VLOOKUP(S423,Maths!$B$8:$AE$78,30,0)</f>
        <v>0</v>
      </c>
      <c r="V434" s="68"/>
      <c r="W434" s="68"/>
      <c r="X434" s="68"/>
      <c r="Y434" s="68"/>
    </row>
    <row r="435" spans="2:25" ht="27.9" customHeight="1">
      <c r="B435" s="359">
        <v>5</v>
      </c>
      <c r="C435" s="361" t="s">
        <v>6</v>
      </c>
      <c r="D435" s="39" t="s">
        <v>63</v>
      </c>
      <c r="E435" s="80"/>
      <c r="F435" s="78">
        <f>Sci!R$7</f>
        <v>15</v>
      </c>
      <c r="G435" s="78">
        <f>Sci!S$7</f>
        <v>15</v>
      </c>
      <c r="H435" s="78">
        <f>Sci!T$7</f>
        <v>15</v>
      </c>
      <c r="I435" s="78">
        <f>Sci!U$7</f>
        <v>15</v>
      </c>
      <c r="J435" s="78">
        <f>Sci!V$7</f>
        <v>15</v>
      </c>
      <c r="K435" s="78">
        <f>Sci!W$7</f>
        <v>10</v>
      </c>
      <c r="L435" s="78">
        <f>Sci!X$7</f>
        <v>0</v>
      </c>
      <c r="M435" s="78">
        <f>Sci!Y$7</f>
        <v>70</v>
      </c>
      <c r="N435" s="78">
        <f>Sci!Z$7</f>
        <v>5</v>
      </c>
      <c r="O435" s="78">
        <f>Sci!AA$7</f>
        <v>5</v>
      </c>
      <c r="P435" s="78">
        <f>Sci!AB$7</f>
        <v>20</v>
      </c>
      <c r="Q435" s="78">
        <f>Sci!AC$7</f>
        <v>30</v>
      </c>
      <c r="R435" s="78">
        <f>Sci!AD$7</f>
        <v>100</v>
      </c>
      <c r="S435" s="78">
        <f>Sci!AE$7</f>
        <v>0</v>
      </c>
    </row>
    <row r="436" spans="2:25" ht="27.9" customHeight="1" thickBot="1">
      <c r="B436" s="360"/>
      <c r="C436" s="362"/>
      <c r="D436" s="40" t="s">
        <v>64</v>
      </c>
      <c r="E436" s="81"/>
      <c r="F436" s="50">
        <f>VLOOKUP(S423,Sci!$B$8:$AE$78,17,0)</f>
        <v>0</v>
      </c>
      <c r="G436" s="50">
        <f>VLOOKUP(S423,Sci!$B$8:$AE$78,18,0)</f>
        <v>0</v>
      </c>
      <c r="H436" s="50">
        <f>VLOOKUP(S423,Sci!$B$8:$AE$78,19,0)</f>
        <v>0</v>
      </c>
      <c r="I436" s="50">
        <f>VLOOKUP(S423,Sci!$B$8:$AE$78,20,0)</f>
        <v>0</v>
      </c>
      <c r="J436" s="50">
        <f>VLOOKUP(S423,Sci!$B$8:$AE$78,21,0)</f>
        <v>0</v>
      </c>
      <c r="K436" s="50">
        <f>VLOOKUP(S423,Sci!$B$8:$AE$78,22,0)</f>
        <v>0</v>
      </c>
      <c r="L436" s="50">
        <f>VLOOKUP(S423,Sci!$B$8:$AE$78,23,0)</f>
        <v>0</v>
      </c>
      <c r="M436" s="50">
        <f>VLOOKUP(S423,Sci!$B$8:$AE$78,24,0)</f>
        <v>0</v>
      </c>
      <c r="N436" s="50">
        <f>VLOOKUP(S423,Sci!$B$8:$AE$78,24,0)</f>
        <v>0</v>
      </c>
      <c r="O436" s="50">
        <f>VLOOKUP(S423,Sci!$B$8:$AE$78,25,0)</f>
        <v>0</v>
      </c>
      <c r="P436" s="50">
        <f>VLOOKUP(S423,Sci!$B$8:$AE$78,26,0)</f>
        <v>0</v>
      </c>
      <c r="Q436" s="50">
        <f>VLOOKUP(S423,Sci!$B$8:$AE$78,27,0)</f>
        <v>0</v>
      </c>
      <c r="R436" s="79">
        <f>VLOOKUP(S423,Sci!$B$8:$AE$78,29,0)</f>
        <v>0</v>
      </c>
      <c r="S436" s="50">
        <f>VLOOKUP(S423,Sci!$B$8:$AE$78,30,0)</f>
        <v>0</v>
      </c>
    </row>
    <row r="437" spans="2:25" ht="27.9" customHeight="1">
      <c r="B437" s="359">
        <v>6</v>
      </c>
      <c r="C437" s="361" t="s">
        <v>7</v>
      </c>
      <c r="D437" s="39" t="s">
        <v>63</v>
      </c>
      <c r="E437" s="80"/>
      <c r="F437" s="78">
        <f>Sco!R$7</f>
        <v>15</v>
      </c>
      <c r="G437" s="78">
        <f>Sco!S$7</f>
        <v>15</v>
      </c>
      <c r="H437" s="78">
        <f>Sco!T$7</f>
        <v>15</v>
      </c>
      <c r="I437" s="78">
        <f>Sco!U$7</f>
        <v>15</v>
      </c>
      <c r="J437" s="78">
        <f>Sco!V$7</f>
        <v>15</v>
      </c>
      <c r="K437" s="78">
        <f>Sco!W$7</f>
        <v>10</v>
      </c>
      <c r="L437" s="78">
        <f>Sco!X$7</f>
        <v>0</v>
      </c>
      <c r="M437" s="78">
        <f>Sco!Y$7</f>
        <v>70</v>
      </c>
      <c r="N437" s="78">
        <f>Sco!Z$7</f>
        <v>5</v>
      </c>
      <c r="O437" s="78">
        <f>Sco!AA$7</f>
        <v>5</v>
      </c>
      <c r="P437" s="78">
        <f>Sco!AB$7</f>
        <v>20</v>
      </c>
      <c r="Q437" s="78">
        <f>Sco!AC$7</f>
        <v>30</v>
      </c>
      <c r="R437" s="78">
        <f>Sco!AD$7</f>
        <v>100</v>
      </c>
      <c r="S437" s="78">
        <f>Sco!AE$7</f>
        <v>0</v>
      </c>
    </row>
    <row r="438" spans="2:25" ht="27.9" customHeight="1" thickBot="1">
      <c r="B438" s="360"/>
      <c r="C438" s="362"/>
      <c r="D438" s="40" t="s">
        <v>64</v>
      </c>
      <c r="E438" s="81"/>
      <c r="F438" s="50">
        <f>VLOOKUP(S423,Sco!$B$8:$AE$78,17,0)</f>
        <v>0</v>
      </c>
      <c r="G438" s="50">
        <f>VLOOKUP(S423,Sco!$B$8:$AE$78,18,0)</f>
        <v>0</v>
      </c>
      <c r="H438" s="50">
        <f>VLOOKUP(S423,Sco!$B$8:$AE$78,19,0)</f>
        <v>0</v>
      </c>
      <c r="I438" s="50">
        <f>VLOOKUP(S423,Sco!$B$8:$AE$78,20,0)</f>
        <v>0</v>
      </c>
      <c r="J438" s="50">
        <f>VLOOKUP(S423,Sco!$B$8:$AE$78,21,0)</f>
        <v>0</v>
      </c>
      <c r="K438" s="50">
        <f>VLOOKUP(S423,Sco!$B$8:$AE$78,22,0)</f>
        <v>0</v>
      </c>
      <c r="L438" s="50">
        <f>VLOOKUP(S423,Sco!$B$8:$AE$78,23,0)</f>
        <v>0</v>
      </c>
      <c r="M438" s="50">
        <f>VLOOKUP(S423,Sco!$B$8:$AE$78,24,0)</f>
        <v>0</v>
      </c>
      <c r="N438" s="50">
        <f>VLOOKUP(S423,Sco!$B$8:$AE$78,25,0)</f>
        <v>0</v>
      </c>
      <c r="O438" s="50">
        <f>VLOOKUP(S423,Sco!$B$8:$AE$78,26,0)</f>
        <v>0</v>
      </c>
      <c r="P438" s="50">
        <f>VLOOKUP(S423,Sco!$B$8:$AE$78,27,0)</f>
        <v>0</v>
      </c>
      <c r="Q438" s="50">
        <f>VLOOKUP(S423,Sco!$B$8:$AE$78,28,0)</f>
        <v>0</v>
      </c>
      <c r="R438" s="79">
        <f>VLOOKUP(S423,Sco!$B$8:$AE$78,29,0)</f>
        <v>0</v>
      </c>
      <c r="S438" s="50">
        <f>VLOOKUP(S423,Sco!$B$8:$AE$78,30,0)</f>
        <v>0</v>
      </c>
    </row>
    <row r="439" spans="2:25" ht="27.9" customHeight="1">
      <c r="B439" s="359">
        <v>7</v>
      </c>
      <c r="C439" s="361" t="s">
        <v>8</v>
      </c>
      <c r="D439" s="39" t="s">
        <v>63</v>
      </c>
      <c r="E439" s="80"/>
      <c r="F439" s="78">
        <f>Kala!R$7</f>
        <v>20</v>
      </c>
      <c r="G439" s="78">
        <f>Kala!S$7</f>
        <v>40</v>
      </c>
      <c r="H439" s="78">
        <f>Kala!T$7</f>
        <v>20</v>
      </c>
      <c r="I439" s="78">
        <f>Kala!U$7</f>
        <v>20</v>
      </c>
      <c r="J439" s="78">
        <f>Kala!V$7</f>
        <v>0</v>
      </c>
      <c r="K439" s="78">
        <f>Kala!W$7</f>
        <v>20</v>
      </c>
      <c r="L439" s="78">
        <f>Kala!X$7</f>
        <v>0</v>
      </c>
      <c r="M439" s="78">
        <f>Kala!Y$7</f>
        <v>100</v>
      </c>
      <c r="N439" s="363"/>
      <c r="O439" s="364"/>
      <c r="P439" s="364"/>
      <c r="Q439" s="365"/>
      <c r="R439" s="82">
        <f t="shared" ref="R439:R444" si="15">M439</f>
        <v>100</v>
      </c>
      <c r="S439" s="83"/>
    </row>
    <row r="440" spans="2:25" ht="27.9" customHeight="1" thickBot="1">
      <c r="B440" s="360"/>
      <c r="C440" s="362"/>
      <c r="D440" s="40" t="s">
        <v>64</v>
      </c>
      <c r="E440" s="81"/>
      <c r="F440" s="50">
        <f>VLOOKUP(S423,Kala!$B$8:$AE$78,17,0)</f>
        <v>0</v>
      </c>
      <c r="G440" s="50">
        <f>VLOOKUP(S423,Kala!$B$8:$AE$78,18,0)</f>
        <v>0</v>
      </c>
      <c r="H440" s="50">
        <f>VLOOKUP(S423,Kala!$B$8:$AE$78,19,0)</f>
        <v>0</v>
      </c>
      <c r="I440" s="50">
        <f>VLOOKUP(S423,Kala!$B$8:$AE$78,20,0)</f>
        <v>0</v>
      </c>
      <c r="J440" s="50">
        <f>VLOOKUP(S423,Kala!$B$8:$AE$78,21,0)</f>
        <v>0</v>
      </c>
      <c r="K440" s="50">
        <f>VLOOKUP(S423,Kala!$B$8:$AE$78,22,0)</f>
        <v>0</v>
      </c>
      <c r="L440" s="50">
        <f>VLOOKUP(S423,Kala!$B$8:$AE$78,23,0)</f>
        <v>0</v>
      </c>
      <c r="M440" s="50">
        <f>VLOOKUP(S423,Kala!$B$8:$AE$78,24,0)</f>
        <v>0</v>
      </c>
      <c r="N440" s="366"/>
      <c r="O440" s="367"/>
      <c r="P440" s="367"/>
      <c r="Q440" s="368"/>
      <c r="R440" s="84">
        <f t="shared" si="15"/>
        <v>0</v>
      </c>
      <c r="S440" s="85" t="str">
        <f>IF(R440&gt;=91,"अ१",IF(R440&gt;=81,"अ२",IF(R440&gt;=71,"ब१",IF(R440&gt;=61,"ब२",IF(R440&gt;=51,"क१",IF(R440&gt;=41,"क२",IF(R440&gt;=33,"ड",IF(R440&gt;=21,"ई१",IF(R440&gt;=1,"ई२","")))))))))</f>
        <v/>
      </c>
    </row>
    <row r="441" spans="2:25" ht="27.9" customHeight="1">
      <c r="B441" s="359">
        <v>8</v>
      </c>
      <c r="C441" s="361" t="s">
        <v>9</v>
      </c>
      <c r="D441" s="39" t="s">
        <v>63</v>
      </c>
      <c r="E441" s="80"/>
      <c r="F441" s="78">
        <f>Karya!R$7</f>
        <v>20</v>
      </c>
      <c r="G441" s="78">
        <f>Karya!S$7</f>
        <v>40</v>
      </c>
      <c r="H441" s="78">
        <f>Karya!T$7</f>
        <v>20</v>
      </c>
      <c r="I441" s="78">
        <f>Karya!U$7</f>
        <v>20</v>
      </c>
      <c r="J441" s="78">
        <f>Karya!V$7</f>
        <v>0</v>
      </c>
      <c r="K441" s="78">
        <f>Karya!W$7</f>
        <v>20</v>
      </c>
      <c r="L441" s="78">
        <f>Karya!X$7</f>
        <v>0</v>
      </c>
      <c r="M441" s="78">
        <f>Karya!Y$7</f>
        <v>100</v>
      </c>
      <c r="N441" s="363"/>
      <c r="O441" s="364"/>
      <c r="P441" s="364"/>
      <c r="Q441" s="365"/>
      <c r="R441" s="82">
        <f t="shared" si="15"/>
        <v>100</v>
      </c>
      <c r="S441" s="83"/>
      <c r="V441" s="68"/>
      <c r="W441" s="68"/>
      <c r="X441" s="68"/>
      <c r="Y441" s="68"/>
    </row>
    <row r="442" spans="2:25" ht="27.9" customHeight="1" thickBot="1">
      <c r="B442" s="360"/>
      <c r="C442" s="362"/>
      <c r="D442" s="40" t="s">
        <v>64</v>
      </c>
      <c r="E442" s="81"/>
      <c r="F442" s="50">
        <f>VLOOKUP(S423,Karya!$B$8:$AE$78,17,0)</f>
        <v>0</v>
      </c>
      <c r="G442" s="50">
        <f>VLOOKUP(S423,Karya!$B$8:$AE$78,18,0)</f>
        <v>0</v>
      </c>
      <c r="H442" s="50">
        <f>VLOOKUP(S423,Karya!$B$8:$AE$78,19,0)</f>
        <v>0</v>
      </c>
      <c r="I442" s="50">
        <f>VLOOKUP(S423,Karya!$B$8:$AE$78,20,0)</f>
        <v>0</v>
      </c>
      <c r="J442" s="50">
        <f>VLOOKUP(S423,Karya!$B$8:$AE$78,21,0)</f>
        <v>0</v>
      </c>
      <c r="K442" s="50">
        <f>VLOOKUP(S423,Karya!$B$8:$AE$78,22,0)</f>
        <v>0</v>
      </c>
      <c r="L442" s="50">
        <f>VLOOKUP(S423,Karya!$B$8:$AE$78,23,0)</f>
        <v>0</v>
      </c>
      <c r="M442" s="50">
        <f>VLOOKUP(S423,Karya!$B$8:$AE$78,24,0)</f>
        <v>0</v>
      </c>
      <c r="N442" s="366"/>
      <c r="O442" s="367"/>
      <c r="P442" s="367"/>
      <c r="Q442" s="368"/>
      <c r="R442" s="84">
        <f t="shared" si="15"/>
        <v>0</v>
      </c>
      <c r="S442" s="85" t="str">
        <f>IF(R442&gt;=91,"अ१",IF(R442&gt;=81,"अ२",IF(R442&gt;=71,"ब१",IF(R442&gt;=61,"ब२",IF(R442&gt;=51,"क१",IF(R442&gt;=41,"क२",IF(R442&gt;=33,"ड",IF(R442&gt;=21,"ई१",IF(R442&gt;=1,"ई२","")))))))))</f>
        <v/>
      </c>
      <c r="V442" s="68"/>
      <c r="W442" s="68"/>
      <c r="X442" s="68"/>
      <c r="Y442" s="68"/>
    </row>
    <row r="443" spans="2:25" ht="27.9" customHeight="1">
      <c r="B443" s="359">
        <v>9</v>
      </c>
      <c r="C443" s="361" t="s">
        <v>10</v>
      </c>
      <c r="D443" s="39" t="s">
        <v>63</v>
      </c>
      <c r="E443" s="80"/>
      <c r="F443" s="78">
        <f>Shashi!R$7</f>
        <v>20</v>
      </c>
      <c r="G443" s="78">
        <f>Shashi!S$7</f>
        <v>40</v>
      </c>
      <c r="H443" s="78">
        <f>Shashi!T$7</f>
        <v>20</v>
      </c>
      <c r="I443" s="78">
        <f>Shashi!U$7</f>
        <v>20</v>
      </c>
      <c r="J443" s="78">
        <f>Shashi!V$7</f>
        <v>0</v>
      </c>
      <c r="K443" s="78">
        <f>Shashi!W$7</f>
        <v>20</v>
      </c>
      <c r="L443" s="78">
        <f>Shashi!X$7</f>
        <v>0</v>
      </c>
      <c r="M443" s="78">
        <f>Shashi!Y$7</f>
        <v>100</v>
      </c>
      <c r="N443" s="363"/>
      <c r="O443" s="364"/>
      <c r="P443" s="364"/>
      <c r="Q443" s="365"/>
      <c r="R443" s="82">
        <f t="shared" si="15"/>
        <v>100</v>
      </c>
      <c r="S443" s="83"/>
      <c r="V443" s="68"/>
      <c r="W443" s="68"/>
      <c r="X443" s="68"/>
      <c r="Y443" s="68"/>
    </row>
    <row r="444" spans="2:25" ht="27.9" customHeight="1" thickBot="1">
      <c r="B444" s="360"/>
      <c r="C444" s="362"/>
      <c r="D444" s="40" t="s">
        <v>64</v>
      </c>
      <c r="E444" s="81"/>
      <c r="F444" s="50">
        <f>VLOOKUP(S423,Shashi!$B$8:$AE$78,17,0)</f>
        <v>0</v>
      </c>
      <c r="G444" s="50">
        <f>VLOOKUP(S423,Shashi!$B$8:$AE$78,18,0)</f>
        <v>0</v>
      </c>
      <c r="H444" s="50">
        <f>VLOOKUP(S423,Shashi!$B$8:$AE$78,19,0)</f>
        <v>0</v>
      </c>
      <c r="I444" s="50">
        <f>VLOOKUP(S423,Shashi!$B$8:$AE$78,20,0)</f>
        <v>0</v>
      </c>
      <c r="J444" s="50">
        <f>VLOOKUP(S423,Shashi!$B$8:$AE$78,21,0)</f>
        <v>0</v>
      </c>
      <c r="K444" s="50">
        <f>VLOOKUP(S423,Shashi!$B$8:$AE$78,22,0)</f>
        <v>0</v>
      </c>
      <c r="L444" s="50">
        <f>VLOOKUP(S423,Shashi!$B$8:$AE$78,23,0)</f>
        <v>0</v>
      </c>
      <c r="M444" s="50">
        <f>VLOOKUP(S423,Shashi!$B$8:$AE$78,24,0)</f>
        <v>0</v>
      </c>
      <c r="N444" s="366"/>
      <c r="O444" s="367"/>
      <c r="P444" s="367"/>
      <c r="Q444" s="368"/>
      <c r="R444" s="84">
        <f t="shared" si="15"/>
        <v>0</v>
      </c>
      <c r="S444" s="85" t="str">
        <f>IF(R444&gt;=91,"अ१",IF(R444&gt;=81,"अ२",IF(R444&gt;=71,"ब१",IF(R444&gt;=61,"ब२",IF(R444&gt;=51,"क१",IF(R444&gt;=41,"क२",IF(R444&gt;=33,"ड",IF(R444&gt;=21,"ई१",IF(R444&gt;=1,"ई२","")))))))))</f>
        <v/>
      </c>
      <c r="V444" s="68"/>
      <c r="W444" s="68"/>
      <c r="X444" s="68"/>
      <c r="Y444" s="68"/>
    </row>
    <row r="445" spans="2:25" ht="27.9" customHeight="1" thickBot="1">
      <c r="B445" s="369"/>
      <c r="C445" s="370"/>
      <c r="D445" s="370"/>
      <c r="E445" s="370"/>
      <c r="F445" s="370"/>
      <c r="G445" s="370"/>
      <c r="H445" s="370"/>
      <c r="I445" s="370"/>
      <c r="J445" s="370"/>
      <c r="K445" s="370"/>
      <c r="L445" s="370"/>
      <c r="M445" s="370"/>
      <c r="N445" s="370"/>
      <c r="O445" s="370"/>
      <c r="P445" s="370"/>
      <c r="Q445" s="370"/>
      <c r="R445" s="370"/>
      <c r="S445" s="371"/>
      <c r="V445" s="68"/>
      <c r="W445" s="68"/>
      <c r="X445" s="68"/>
      <c r="Y445" s="68"/>
    </row>
    <row r="446" spans="2:25" ht="27.9" customHeight="1">
      <c r="B446" s="41"/>
      <c r="C446" s="42"/>
      <c r="D446" s="43"/>
      <c r="N446" s="45"/>
      <c r="O446" s="45"/>
      <c r="P446" s="45"/>
      <c r="Q446" s="45"/>
      <c r="S446" s="46"/>
      <c r="V446" s="68"/>
      <c r="W446" s="68"/>
      <c r="X446" s="68"/>
      <c r="Y446" s="68"/>
    </row>
    <row r="447" spans="2:25" ht="27.9" customHeight="1">
      <c r="B447" s="372" t="s">
        <v>66</v>
      </c>
      <c r="C447" s="373"/>
      <c r="D447" s="373"/>
      <c r="E447" s="373"/>
      <c r="F447" s="373"/>
      <c r="G447" s="374" t="s">
        <v>67</v>
      </c>
      <c r="H447" s="374"/>
      <c r="I447" s="374"/>
      <c r="J447" s="374"/>
      <c r="K447" s="374"/>
      <c r="L447" s="374"/>
      <c r="M447" s="374"/>
      <c r="N447" s="375" t="s">
        <v>68</v>
      </c>
      <c r="O447" s="375"/>
      <c r="P447" s="375"/>
      <c r="Q447" s="375"/>
      <c r="R447" s="375"/>
      <c r="S447" s="376"/>
      <c r="V447" s="68"/>
      <c r="W447" s="68"/>
      <c r="X447" s="68"/>
      <c r="Y447" s="68"/>
    </row>
    <row r="448" spans="2:25" ht="27.9" customHeight="1" thickBot="1">
      <c r="B448" s="377" t="str">
        <f>students!$G$4</f>
        <v xml:space="preserve">श्री. सागर दत्तात्रय शिंदे </v>
      </c>
      <c r="C448" s="378"/>
      <c r="D448" s="378"/>
      <c r="E448" s="378"/>
      <c r="F448" s="378"/>
      <c r="G448" s="379"/>
      <c r="H448" s="379"/>
      <c r="I448" s="379"/>
      <c r="J448" s="379"/>
      <c r="K448" s="379"/>
      <c r="L448" s="379"/>
      <c r="M448" s="379"/>
      <c r="N448" s="380"/>
      <c r="O448" s="380"/>
      <c r="P448" s="380"/>
      <c r="Q448" s="380"/>
      <c r="R448" s="380"/>
      <c r="S448" s="381"/>
      <c r="V448" s="68"/>
      <c r="W448" s="68"/>
      <c r="X448" s="68"/>
      <c r="Y448" s="68"/>
    </row>
    <row r="449" spans="2:25" ht="26.25" customHeight="1">
      <c r="B449" s="402" t="s">
        <v>718</v>
      </c>
      <c r="C449" s="402"/>
      <c r="D449" s="402"/>
      <c r="E449" s="402"/>
      <c r="F449" s="402"/>
      <c r="G449" s="402"/>
      <c r="H449" s="402"/>
      <c r="I449" s="402"/>
      <c r="J449" s="402"/>
      <c r="K449" s="402"/>
      <c r="L449" s="402"/>
      <c r="M449" s="402"/>
      <c r="N449" s="402"/>
      <c r="O449" s="402"/>
      <c r="P449" s="402"/>
      <c r="Q449" s="402"/>
      <c r="R449" s="402"/>
      <c r="S449" s="402"/>
      <c r="V449" s="68"/>
      <c r="W449" s="68"/>
      <c r="X449" s="68"/>
      <c r="Y449" s="68"/>
    </row>
    <row r="450" spans="2:25" ht="24.75" customHeight="1" thickBot="1">
      <c r="B450" s="403" t="s">
        <v>52</v>
      </c>
      <c r="C450" s="403"/>
      <c r="D450" s="403"/>
      <c r="E450" s="404">
        <f>VLOOKUP(S451,students!$B$8:$D$57,3,0)</f>
        <v>0</v>
      </c>
      <c r="F450" s="405"/>
      <c r="G450" s="405"/>
      <c r="H450" s="405"/>
      <c r="I450" s="405"/>
      <c r="J450" s="405"/>
      <c r="K450" s="405"/>
      <c r="L450" s="405"/>
      <c r="M450" s="405"/>
      <c r="N450" s="405"/>
      <c r="O450" s="405"/>
      <c r="P450" s="406" t="s">
        <v>28</v>
      </c>
      <c r="Q450" s="406"/>
      <c r="R450" s="406" t="str">
        <f>students!$M$2</f>
        <v>पहिली</v>
      </c>
      <c r="S450" s="406"/>
      <c r="V450" s="68"/>
      <c r="W450" s="68"/>
      <c r="X450" s="68"/>
      <c r="Y450" s="68"/>
    </row>
    <row r="451" spans="2:25" ht="19.5" customHeight="1" thickBot="1">
      <c r="B451" s="407"/>
      <c r="C451" s="407"/>
      <c r="D451" s="408"/>
      <c r="E451" s="408"/>
      <c r="F451" s="47"/>
      <c r="G451" s="47"/>
      <c r="H451" s="409" t="s">
        <v>33</v>
      </c>
      <c r="I451" s="409"/>
      <c r="J451" s="409"/>
      <c r="K451" s="409"/>
      <c r="L451" s="409"/>
      <c r="M451" s="405">
        <f>[3]students!Y450</f>
        <v>0</v>
      </c>
      <c r="N451" s="405"/>
      <c r="O451" s="405"/>
      <c r="P451" s="406" t="s">
        <v>53</v>
      </c>
      <c r="Q451" s="406"/>
      <c r="R451" s="406"/>
      <c r="S451" s="77">
        <v>17</v>
      </c>
      <c r="V451" s="68"/>
      <c r="W451" s="68"/>
      <c r="X451" s="68"/>
      <c r="Y451" s="68"/>
    </row>
    <row r="452" spans="2:25" ht="21" customHeight="1">
      <c r="B452" s="382" t="s">
        <v>37</v>
      </c>
      <c r="C452" s="361" t="s">
        <v>54</v>
      </c>
      <c r="D452" s="361"/>
      <c r="E452" s="385" t="s">
        <v>55</v>
      </c>
      <c r="F452" s="386"/>
      <c r="G452" s="386"/>
      <c r="H452" s="386"/>
      <c r="I452" s="386"/>
      <c r="J452" s="386"/>
      <c r="K452" s="386"/>
      <c r="L452" s="386"/>
      <c r="M452" s="387"/>
      <c r="N452" s="388" t="s">
        <v>56</v>
      </c>
      <c r="O452" s="389"/>
      <c r="P452" s="389"/>
      <c r="Q452" s="390"/>
      <c r="R452" s="394" t="s">
        <v>69</v>
      </c>
      <c r="S452" s="397" t="s">
        <v>57</v>
      </c>
      <c r="V452" s="68"/>
      <c r="W452" s="68"/>
      <c r="X452" s="68"/>
      <c r="Y452" s="68"/>
    </row>
    <row r="453" spans="2:25" s="1" customFormat="1" ht="73.5" customHeight="1">
      <c r="B453" s="383"/>
      <c r="C453" s="384"/>
      <c r="D453" s="384"/>
      <c r="E453" s="48" t="s">
        <v>58</v>
      </c>
      <c r="F453" s="48" t="s">
        <v>15</v>
      </c>
      <c r="G453" s="48" t="s">
        <v>59</v>
      </c>
      <c r="H453" s="48" t="s">
        <v>17</v>
      </c>
      <c r="I453" s="48" t="s">
        <v>18</v>
      </c>
      <c r="J453" s="48" t="s">
        <v>19</v>
      </c>
      <c r="K453" s="48" t="s">
        <v>20</v>
      </c>
      <c r="L453" s="48" t="s">
        <v>21</v>
      </c>
      <c r="M453" s="49"/>
      <c r="N453" s="391"/>
      <c r="O453" s="392"/>
      <c r="P453" s="392"/>
      <c r="Q453" s="393"/>
      <c r="R453" s="395"/>
      <c r="S453" s="398"/>
      <c r="V453" s="68"/>
      <c r="W453" s="68"/>
      <c r="X453" s="68"/>
      <c r="Y453" s="68"/>
    </row>
    <row r="454" spans="2:25" ht="27.9" customHeight="1" thickBot="1">
      <c r="B454" s="5"/>
      <c r="C454" s="400" t="s">
        <v>60</v>
      </c>
      <c r="D454" s="401"/>
      <c r="E454" s="51">
        <v>1</v>
      </c>
      <c r="F454" s="51">
        <v>2</v>
      </c>
      <c r="G454" s="51">
        <v>3</v>
      </c>
      <c r="H454" s="51">
        <v>4</v>
      </c>
      <c r="I454" s="51">
        <v>5</v>
      </c>
      <c r="J454" s="51">
        <v>6</v>
      </c>
      <c r="K454" s="51">
        <v>7</v>
      </c>
      <c r="L454" s="51">
        <v>8</v>
      </c>
      <c r="M454" s="50" t="s">
        <v>22</v>
      </c>
      <c r="N454" s="50" t="s">
        <v>23</v>
      </c>
      <c r="O454" s="50" t="s">
        <v>61</v>
      </c>
      <c r="P454" s="50" t="s">
        <v>25</v>
      </c>
      <c r="Q454" s="50" t="s">
        <v>62</v>
      </c>
      <c r="R454" s="396"/>
      <c r="S454" s="399"/>
      <c r="V454" s="68"/>
      <c r="W454" s="68"/>
      <c r="X454" s="68"/>
      <c r="Y454" s="68"/>
    </row>
    <row r="455" spans="2:25" ht="27.9" customHeight="1">
      <c r="B455" s="359">
        <v>1</v>
      </c>
      <c r="C455" s="361" t="s">
        <v>2</v>
      </c>
      <c r="D455" s="39" t="s">
        <v>63</v>
      </c>
      <c r="E455" s="80"/>
      <c r="F455" s="78">
        <f>Marathi!R$7</f>
        <v>15</v>
      </c>
      <c r="G455" s="78">
        <f>Marathi!S$7</f>
        <v>15</v>
      </c>
      <c r="H455" s="78">
        <f>Marathi!T$7</f>
        <v>15</v>
      </c>
      <c r="I455" s="78">
        <f>Marathi!U$7</f>
        <v>15</v>
      </c>
      <c r="J455" s="78">
        <f>Marathi!V$7</f>
        <v>15</v>
      </c>
      <c r="K455" s="78">
        <f>Marathi!W$7</f>
        <v>10</v>
      </c>
      <c r="L455" s="78">
        <f>Marathi!X$7</f>
        <v>0</v>
      </c>
      <c r="M455" s="78">
        <f>Marathi!Y$7</f>
        <v>70</v>
      </c>
      <c r="N455" s="78">
        <f>Marathi!Z$7</f>
        <v>5</v>
      </c>
      <c r="O455" s="78">
        <f>Marathi!AA$7</f>
        <v>5</v>
      </c>
      <c r="P455" s="78">
        <f>Marathi!AB$7</f>
        <v>20</v>
      </c>
      <c r="Q455" s="78">
        <f>Marathi!AC$7</f>
        <v>30</v>
      </c>
      <c r="R455" s="78">
        <f>Marathi!AD$7</f>
        <v>100</v>
      </c>
      <c r="S455" s="78">
        <f>Marathi!AE$7</f>
        <v>0</v>
      </c>
      <c r="V455" s="68"/>
      <c r="W455" s="68"/>
      <c r="X455" s="68"/>
      <c r="Y455" s="68"/>
    </row>
    <row r="456" spans="2:25" ht="27.9" customHeight="1" thickBot="1">
      <c r="B456" s="360"/>
      <c r="C456" s="362"/>
      <c r="D456" s="40" t="s">
        <v>64</v>
      </c>
      <c r="E456" s="81"/>
      <c r="F456" s="50">
        <f>VLOOKUP(S451,Marathi!$B$8:$AE$78,17,0)</f>
        <v>0</v>
      </c>
      <c r="G456" s="50">
        <f>VLOOKUP(S451,Marathi!$B$8:$AE$78,18,0)</f>
        <v>0</v>
      </c>
      <c r="H456" s="50">
        <f>VLOOKUP(S451,Marathi!$B$8:$AE$78,19,0)</f>
        <v>0</v>
      </c>
      <c r="I456" s="50">
        <f>VLOOKUP(S451,Marathi!$B$8:$AE$78,20,0)</f>
        <v>0</v>
      </c>
      <c r="J456" s="50">
        <f>VLOOKUP(S451,Marathi!$B$8:$AE$78,21,0)</f>
        <v>0</v>
      </c>
      <c r="K456" s="50">
        <f>VLOOKUP(S451,Marathi!$B$8:$AE$78,22,0)</f>
        <v>0</v>
      </c>
      <c r="L456" s="50">
        <f>VLOOKUP(S451,Marathi!$B$8:$AE$78,23,0)</f>
        <v>0</v>
      </c>
      <c r="M456" s="50">
        <f>VLOOKUP(S451,Marathi!$B$8:$AE$78,24,0)</f>
        <v>0</v>
      </c>
      <c r="N456" s="50">
        <f>VLOOKUP(S451,Marathi!$B$8:$AE$78,25,0)</f>
        <v>0</v>
      </c>
      <c r="O456" s="50">
        <f>VLOOKUP(S451,Marathi!$B$8:$AE$78,26,0)</f>
        <v>0</v>
      </c>
      <c r="P456" s="50">
        <f>VLOOKUP(S451,Marathi!$B$8:$AE$78,27,0)</f>
        <v>0</v>
      </c>
      <c r="Q456" s="50">
        <f>VLOOKUP(S451,Marathi!$B$8:$AE$78,28,0)</f>
        <v>0</v>
      </c>
      <c r="R456" s="79">
        <f>VLOOKUP(S451,Marathi!$B$8:$AE$78,29,0)</f>
        <v>0</v>
      </c>
      <c r="S456" s="79">
        <f>VLOOKUP(S451,Marathi!$B$8:$AE$78,30,0)</f>
        <v>0</v>
      </c>
      <c r="V456" s="68"/>
      <c r="W456" s="68"/>
      <c r="X456" s="68"/>
      <c r="Y456" s="68"/>
    </row>
    <row r="457" spans="2:25" ht="27.9" customHeight="1">
      <c r="B457" s="359">
        <v>2</v>
      </c>
      <c r="C457" s="361" t="s">
        <v>3</v>
      </c>
      <c r="D457" s="39" t="s">
        <v>63</v>
      </c>
      <c r="E457" s="80"/>
      <c r="F457" s="78">
        <f>Hindi!R$7</f>
        <v>15</v>
      </c>
      <c r="G457" s="78">
        <f>Hindi!S$7</f>
        <v>15</v>
      </c>
      <c r="H457" s="78">
        <f>Hindi!T$7</f>
        <v>15</v>
      </c>
      <c r="I457" s="78">
        <f>Hindi!U$7</f>
        <v>15</v>
      </c>
      <c r="J457" s="78">
        <f>Hindi!V$7</f>
        <v>15</v>
      </c>
      <c r="K457" s="78">
        <f>Hindi!W$7</f>
        <v>10</v>
      </c>
      <c r="L457" s="78">
        <f>Hindi!X$7</f>
        <v>0</v>
      </c>
      <c r="M457" s="78">
        <f>Hindi!Y$7</f>
        <v>70</v>
      </c>
      <c r="N457" s="78">
        <f>Hindi!Z$7</f>
        <v>5</v>
      </c>
      <c r="O457" s="78">
        <f>Hindi!AA$7</f>
        <v>5</v>
      </c>
      <c r="P457" s="78">
        <f>Hindi!AB$7</f>
        <v>20</v>
      </c>
      <c r="Q457" s="78">
        <f>Hindi!AC$7</f>
        <v>30</v>
      </c>
      <c r="R457" s="78">
        <f>Hindi!AD$7</f>
        <v>100</v>
      </c>
      <c r="S457" s="78">
        <f>Hindi!AE$7</f>
        <v>0</v>
      </c>
      <c r="V457" s="68"/>
      <c r="W457" s="68"/>
      <c r="X457" s="68"/>
      <c r="Y457" s="68"/>
    </row>
    <row r="458" spans="2:25" ht="27.9" customHeight="1" thickBot="1">
      <c r="B458" s="360"/>
      <c r="C458" s="362"/>
      <c r="D458" s="40" t="s">
        <v>64</v>
      </c>
      <c r="E458" s="81"/>
      <c r="F458" s="50">
        <f>VLOOKUP(S451,Hindi!$B$8:$AE$78,17,0)</f>
        <v>0</v>
      </c>
      <c r="G458" s="50">
        <f>VLOOKUP(S451,Hindi!$B$8:$AE$78,18,0)</f>
        <v>0</v>
      </c>
      <c r="H458" s="50">
        <f>VLOOKUP(S451,Hindi!$B$8:$AE$78,19,0)</f>
        <v>0</v>
      </c>
      <c r="I458" s="50">
        <f>VLOOKUP(S451,Hindi!$B$8:$AE$78,20,0)</f>
        <v>0</v>
      </c>
      <c r="J458" s="50">
        <f>VLOOKUP(S451,Hindi!$B$8:$AE$78,21,0)</f>
        <v>0</v>
      </c>
      <c r="K458" s="50">
        <f>VLOOKUP(S451,Hindi!$B$8:$AE$78,22,0)</f>
        <v>0</v>
      </c>
      <c r="L458" s="50">
        <f>VLOOKUP(S451,Hindi!$B$8:$AE$78,23,0)</f>
        <v>0</v>
      </c>
      <c r="M458" s="50">
        <f>VLOOKUP(S451,Hindi!$B$8:$AE$78,24,0)</f>
        <v>0</v>
      </c>
      <c r="N458" s="50">
        <f>VLOOKUP(S451,Hindi!$B$8:$AE$78,25,0)</f>
        <v>0</v>
      </c>
      <c r="O458" s="50">
        <f>VLOOKUP(S451,Hindi!$B$8:$AE$78,26,0)</f>
        <v>0</v>
      </c>
      <c r="P458" s="50">
        <f>VLOOKUP(S451,Hindi!$B$8:$AE$78,27,0)</f>
        <v>0</v>
      </c>
      <c r="Q458" s="50">
        <f>VLOOKUP(S451,Hindi!$B$8:$AE$78,28,0)</f>
        <v>0</v>
      </c>
      <c r="R458" s="79">
        <f>VLOOKUP(S451,Hindi!$B$8:$AE$78,29,0)</f>
        <v>0</v>
      </c>
      <c r="S458" s="50">
        <f>VLOOKUP(S451,Hindi!$B$8:$AE$78,30,0)</f>
        <v>0</v>
      </c>
      <c r="V458" s="68"/>
      <c r="W458" s="68"/>
      <c r="X458" s="68"/>
      <c r="Y458" s="68"/>
    </row>
    <row r="459" spans="2:25" ht="27.9" customHeight="1">
      <c r="B459" s="359">
        <v>3</v>
      </c>
      <c r="C459" s="361" t="s">
        <v>4</v>
      </c>
      <c r="D459" s="39" t="s">
        <v>63</v>
      </c>
      <c r="E459" s="80"/>
      <c r="F459" s="78">
        <f>English!R$7</f>
        <v>15</v>
      </c>
      <c r="G459" s="78">
        <f>English!S$7</f>
        <v>15</v>
      </c>
      <c r="H459" s="78">
        <f>English!T$7</f>
        <v>15</v>
      </c>
      <c r="I459" s="78">
        <f>English!U$7</f>
        <v>15</v>
      </c>
      <c r="J459" s="78">
        <f>English!V$7</f>
        <v>15</v>
      </c>
      <c r="K459" s="78">
        <f>English!W$7</f>
        <v>10</v>
      </c>
      <c r="L459" s="78">
        <f>English!X$7</f>
        <v>0</v>
      </c>
      <c r="M459" s="78">
        <f>English!Y$7</f>
        <v>70</v>
      </c>
      <c r="N459" s="78">
        <f>English!Z$7</f>
        <v>5</v>
      </c>
      <c r="O459" s="78">
        <f>English!AA$7</f>
        <v>5</v>
      </c>
      <c r="P459" s="78">
        <f>English!AB$7</f>
        <v>20</v>
      </c>
      <c r="Q459" s="78">
        <f>English!AC$7</f>
        <v>30</v>
      </c>
      <c r="R459" s="78">
        <f>English!AD$7</f>
        <v>100</v>
      </c>
      <c r="S459" s="78">
        <f>English!AE$7</f>
        <v>0</v>
      </c>
      <c r="V459" s="68"/>
      <c r="W459" s="68"/>
      <c r="X459" s="68"/>
      <c r="Y459" s="68"/>
    </row>
    <row r="460" spans="2:25" ht="27.9" customHeight="1" thickBot="1">
      <c r="B460" s="360"/>
      <c r="C460" s="362"/>
      <c r="D460" s="40" t="s">
        <v>64</v>
      </c>
      <c r="E460" s="81"/>
      <c r="F460" s="50">
        <f>VLOOKUP(S451,English!$B$8:$AE$78,17,0)</f>
        <v>0</v>
      </c>
      <c r="G460" s="50">
        <f>VLOOKUP(S451,English!$B$8:$AE$78,18,0)</f>
        <v>0</v>
      </c>
      <c r="H460" s="50">
        <f>VLOOKUP(S451,English!$B$8:$AE$78,19,0)</f>
        <v>0</v>
      </c>
      <c r="I460" s="50">
        <f>VLOOKUP(S451,English!$B$8:$AE$78,20,0)</f>
        <v>0</v>
      </c>
      <c r="J460" s="50">
        <f>VLOOKUP(S451,English!$B$8:$AE$78,21,0)</f>
        <v>0</v>
      </c>
      <c r="K460" s="50">
        <f>VLOOKUP(S451,English!$B$8:$AE$78,22,0)</f>
        <v>0</v>
      </c>
      <c r="L460" s="50">
        <f>VLOOKUP(S451,English!$B$8:$AE$78,23,0)</f>
        <v>0</v>
      </c>
      <c r="M460" s="50">
        <f>VLOOKUP(S451,English!$B$8:$AE$78,24,0)</f>
        <v>0</v>
      </c>
      <c r="N460" s="50">
        <f>VLOOKUP(S451,English!$B$8:$AE$78,25,0)</f>
        <v>0</v>
      </c>
      <c r="O460" s="50">
        <f>VLOOKUP(S451,English!$B$8:$AE$78,26,0)</f>
        <v>0</v>
      </c>
      <c r="P460" s="50">
        <f>VLOOKUP(S451,English!$B$8:$AE$78,27,0)</f>
        <v>0</v>
      </c>
      <c r="Q460" s="50">
        <f>VLOOKUP(S451,English!$B$8:$AE$78,28,0)</f>
        <v>0</v>
      </c>
      <c r="R460" s="79">
        <f>VLOOKUP(S451,English!$B$8:$AE$78,29,0)</f>
        <v>0</v>
      </c>
      <c r="S460" s="50">
        <f>VLOOKUP(S451,English!$B$8:$AE$78,30,0)</f>
        <v>0</v>
      </c>
      <c r="V460" s="68"/>
      <c r="W460" s="68"/>
      <c r="X460" s="68"/>
      <c r="Y460" s="68"/>
    </row>
    <row r="461" spans="2:25" ht="27.9" customHeight="1">
      <c r="B461" s="359">
        <v>4</v>
      </c>
      <c r="C461" s="361" t="s">
        <v>5</v>
      </c>
      <c r="D461" s="39" t="s">
        <v>63</v>
      </c>
      <c r="E461" s="80"/>
      <c r="F461" s="78">
        <f>Maths!R$7</f>
        <v>15</v>
      </c>
      <c r="G461" s="78">
        <f>Maths!S$7</f>
        <v>15</v>
      </c>
      <c r="H461" s="78">
        <f>Maths!T$7</f>
        <v>15</v>
      </c>
      <c r="I461" s="78">
        <f>Maths!U$7</f>
        <v>15</v>
      </c>
      <c r="J461" s="78">
        <f>Maths!V$7</f>
        <v>15</v>
      </c>
      <c r="K461" s="78">
        <f>Maths!W$7</f>
        <v>10</v>
      </c>
      <c r="L461" s="78">
        <f>Maths!X$7</f>
        <v>0</v>
      </c>
      <c r="M461" s="78">
        <f>Maths!Y$7</f>
        <v>70</v>
      </c>
      <c r="N461" s="78">
        <f>Maths!Z$7</f>
        <v>5</v>
      </c>
      <c r="O461" s="78">
        <f>Maths!AA$7</f>
        <v>5</v>
      </c>
      <c r="P461" s="78">
        <f>Maths!AB$7</f>
        <v>20</v>
      </c>
      <c r="Q461" s="78">
        <f>Maths!AC$7</f>
        <v>30</v>
      </c>
      <c r="R461" s="78">
        <f>Maths!AD$7</f>
        <v>100</v>
      </c>
      <c r="S461" s="78">
        <f>Maths!AE$7</f>
        <v>0</v>
      </c>
      <c r="V461" s="68"/>
      <c r="W461" s="68"/>
      <c r="X461" s="68"/>
      <c r="Y461" s="68"/>
    </row>
    <row r="462" spans="2:25" ht="27.9" customHeight="1" thickBot="1">
      <c r="B462" s="360"/>
      <c r="C462" s="362"/>
      <c r="D462" s="40" t="s">
        <v>64</v>
      </c>
      <c r="E462" s="81"/>
      <c r="F462" s="50">
        <f>VLOOKUP(S451,Maths!$B$8:$AE$78,17,0)</f>
        <v>0</v>
      </c>
      <c r="G462" s="50">
        <f>VLOOKUP(S451,Maths!$B$8:$AE$78,18,0)</f>
        <v>0</v>
      </c>
      <c r="H462" s="50">
        <f>VLOOKUP(S451,Maths!$B$8:$AE$78,19,0)</f>
        <v>0</v>
      </c>
      <c r="I462" s="50">
        <f>VLOOKUP(S451,Maths!$B$8:$AE$78,20,0)</f>
        <v>0</v>
      </c>
      <c r="J462" s="50">
        <f>VLOOKUP(S451,Maths!$B$8:$AE$78,21,0)</f>
        <v>0</v>
      </c>
      <c r="K462" s="50">
        <f>VLOOKUP(S451,Maths!$B$8:$AE$78,22,0)</f>
        <v>0</v>
      </c>
      <c r="L462" s="50">
        <f>VLOOKUP(S451,Maths!$B$8:$AE$78,23,0)</f>
        <v>0</v>
      </c>
      <c r="M462" s="50">
        <f>VLOOKUP(S451,Maths!$B$8:$AE$78,24,0)</f>
        <v>0</v>
      </c>
      <c r="N462" s="50">
        <f>VLOOKUP(S451,Maths!$B$8:$AE$78,25,0)</f>
        <v>0</v>
      </c>
      <c r="O462" s="50">
        <f>VLOOKUP(S451,Maths!$B$8:$AE$78,26,0)</f>
        <v>0</v>
      </c>
      <c r="P462" s="50">
        <f>VLOOKUP(S451,Maths!$B$8:$AE$78,27,0)</f>
        <v>0</v>
      </c>
      <c r="Q462" s="50">
        <f>VLOOKUP(S451,Maths!$B$8:$AE$78,28,0)</f>
        <v>0</v>
      </c>
      <c r="R462" s="79">
        <f>VLOOKUP(S451,Maths!$B$8:$AE$78,29,0)</f>
        <v>0</v>
      </c>
      <c r="S462" s="50">
        <f>VLOOKUP(S451,Maths!$B$8:$AE$78,30,0)</f>
        <v>0</v>
      </c>
      <c r="V462" s="68"/>
      <c r="W462" s="68"/>
      <c r="X462" s="68"/>
      <c r="Y462" s="68"/>
    </row>
    <row r="463" spans="2:25" ht="27.9" customHeight="1">
      <c r="B463" s="359">
        <v>5</v>
      </c>
      <c r="C463" s="361" t="s">
        <v>6</v>
      </c>
      <c r="D463" s="39" t="s">
        <v>63</v>
      </c>
      <c r="E463" s="80"/>
      <c r="F463" s="78">
        <f>Sci!R$7</f>
        <v>15</v>
      </c>
      <c r="G463" s="78">
        <f>Sci!S$7</f>
        <v>15</v>
      </c>
      <c r="H463" s="78">
        <f>Sci!T$7</f>
        <v>15</v>
      </c>
      <c r="I463" s="78">
        <f>Sci!U$7</f>
        <v>15</v>
      </c>
      <c r="J463" s="78">
        <f>Sci!V$7</f>
        <v>15</v>
      </c>
      <c r="K463" s="78">
        <f>Sci!W$7</f>
        <v>10</v>
      </c>
      <c r="L463" s="78">
        <f>Sci!X$7</f>
        <v>0</v>
      </c>
      <c r="M463" s="78">
        <f>Sci!Y$7</f>
        <v>70</v>
      </c>
      <c r="N463" s="78">
        <f>Sci!Z$7</f>
        <v>5</v>
      </c>
      <c r="O463" s="78">
        <f>Sci!AA$7</f>
        <v>5</v>
      </c>
      <c r="P463" s="78">
        <f>Sci!AB$7</f>
        <v>20</v>
      </c>
      <c r="Q463" s="78">
        <f>Sci!AC$7</f>
        <v>30</v>
      </c>
      <c r="R463" s="78">
        <f>Sci!AD$7</f>
        <v>100</v>
      </c>
      <c r="S463" s="78">
        <f>Sci!AE$7</f>
        <v>0</v>
      </c>
      <c r="V463" s="68"/>
      <c r="W463" s="68"/>
      <c r="X463" s="68"/>
      <c r="Y463" s="68"/>
    </row>
    <row r="464" spans="2:25" ht="27.9" customHeight="1" thickBot="1">
      <c r="B464" s="360"/>
      <c r="C464" s="362"/>
      <c r="D464" s="40" t="s">
        <v>64</v>
      </c>
      <c r="E464" s="81"/>
      <c r="F464" s="50">
        <f>VLOOKUP(S451,Sci!$B$8:$AE$78,17,0)</f>
        <v>0</v>
      </c>
      <c r="G464" s="50">
        <f>VLOOKUP(S451,Sci!$B$8:$AE$78,18,0)</f>
        <v>0</v>
      </c>
      <c r="H464" s="50">
        <f>VLOOKUP(S451,Sci!$B$8:$AE$78,19,0)</f>
        <v>0</v>
      </c>
      <c r="I464" s="50">
        <f>VLOOKUP(S451,Sci!$B$8:$AE$78,20,0)</f>
        <v>0</v>
      </c>
      <c r="J464" s="50">
        <f>VLOOKUP(S451,Sci!$B$8:$AE$78,21,0)</f>
        <v>0</v>
      </c>
      <c r="K464" s="50">
        <f>VLOOKUP(S451,Sci!$B$8:$AE$78,22,0)</f>
        <v>0</v>
      </c>
      <c r="L464" s="50">
        <f>VLOOKUP(S451,Sci!$B$8:$AE$78,23,0)</f>
        <v>0</v>
      </c>
      <c r="M464" s="50">
        <f>VLOOKUP(S451,Sci!$B$8:$AE$78,24,0)</f>
        <v>0</v>
      </c>
      <c r="N464" s="50">
        <f>VLOOKUP(S451,Sci!$B$8:$AE$78,24,0)</f>
        <v>0</v>
      </c>
      <c r="O464" s="50">
        <f>VLOOKUP(S451,Sci!$B$8:$AE$78,25,0)</f>
        <v>0</v>
      </c>
      <c r="P464" s="50">
        <f>VLOOKUP(S451,Sci!$B$8:$AE$78,26,0)</f>
        <v>0</v>
      </c>
      <c r="Q464" s="50">
        <f>VLOOKUP(S451,Sci!$B$8:$AE$78,27,0)</f>
        <v>0</v>
      </c>
      <c r="R464" s="79">
        <f>VLOOKUP(S451,Sci!$B$8:$AE$78,29,0)</f>
        <v>0</v>
      </c>
      <c r="S464" s="50">
        <f>VLOOKUP(S451,Sci!$B$8:$AE$78,30,0)</f>
        <v>0</v>
      </c>
      <c r="V464" s="68"/>
      <c r="W464" s="68"/>
      <c r="X464" s="68"/>
      <c r="Y464" s="68"/>
    </row>
    <row r="465" spans="2:25" ht="27.9" customHeight="1">
      <c r="B465" s="359">
        <v>6</v>
      </c>
      <c r="C465" s="361" t="s">
        <v>7</v>
      </c>
      <c r="D465" s="39" t="s">
        <v>63</v>
      </c>
      <c r="E465" s="80"/>
      <c r="F465" s="78">
        <f>Sco!R$7</f>
        <v>15</v>
      </c>
      <c r="G465" s="78">
        <f>Sco!S$7</f>
        <v>15</v>
      </c>
      <c r="H465" s="78">
        <f>Sco!T$7</f>
        <v>15</v>
      </c>
      <c r="I465" s="78">
        <f>Sco!U$7</f>
        <v>15</v>
      </c>
      <c r="J465" s="78">
        <f>Sco!V$7</f>
        <v>15</v>
      </c>
      <c r="K465" s="78">
        <f>Sco!W$7</f>
        <v>10</v>
      </c>
      <c r="L465" s="78">
        <f>Sco!X$7</f>
        <v>0</v>
      </c>
      <c r="M465" s="78">
        <f>Sco!Y$7</f>
        <v>70</v>
      </c>
      <c r="N465" s="78">
        <f>Sco!Z$7</f>
        <v>5</v>
      </c>
      <c r="O465" s="78">
        <f>Sco!AA$7</f>
        <v>5</v>
      </c>
      <c r="P465" s="78">
        <f>Sco!AB$7</f>
        <v>20</v>
      </c>
      <c r="Q465" s="78">
        <f>Sco!AC$7</f>
        <v>30</v>
      </c>
      <c r="R465" s="78">
        <f>Sco!AD$7</f>
        <v>100</v>
      </c>
      <c r="S465" s="78">
        <f>Sco!AE$7</f>
        <v>0</v>
      </c>
      <c r="V465" s="68"/>
      <c r="W465" s="68"/>
      <c r="X465" s="68"/>
      <c r="Y465" s="68"/>
    </row>
    <row r="466" spans="2:25" ht="27.9" customHeight="1" thickBot="1">
      <c r="B466" s="360"/>
      <c r="C466" s="362"/>
      <c r="D466" s="40" t="s">
        <v>64</v>
      </c>
      <c r="E466" s="81"/>
      <c r="F466" s="50">
        <f>VLOOKUP(S451,Sco!$B$8:$AE$78,17,0)</f>
        <v>0</v>
      </c>
      <c r="G466" s="50">
        <f>VLOOKUP(S451,Sco!$B$8:$AE$78,18,0)</f>
        <v>0</v>
      </c>
      <c r="H466" s="50">
        <f>VLOOKUP(S451,Sco!$B$8:$AE$78,19,0)</f>
        <v>0</v>
      </c>
      <c r="I466" s="50">
        <f>VLOOKUP(S451,Sco!$B$8:$AE$78,20,0)</f>
        <v>0</v>
      </c>
      <c r="J466" s="50">
        <f>VLOOKUP(S451,Sco!$B$8:$AE$78,21,0)</f>
        <v>0</v>
      </c>
      <c r="K466" s="50">
        <f>VLOOKUP(S451,Sco!$B$8:$AE$78,22,0)</f>
        <v>0</v>
      </c>
      <c r="L466" s="50">
        <f>VLOOKUP(S451,Sco!$B$8:$AE$78,23,0)</f>
        <v>0</v>
      </c>
      <c r="M466" s="50">
        <f>VLOOKUP(S451,Sco!$B$8:$AE$78,24,0)</f>
        <v>0</v>
      </c>
      <c r="N466" s="50">
        <f>VLOOKUP(S451,Sco!$B$8:$AE$78,25,0)</f>
        <v>0</v>
      </c>
      <c r="O466" s="50">
        <f>VLOOKUP(S451,Sco!$B$8:$AE$78,26,0)</f>
        <v>0</v>
      </c>
      <c r="P466" s="50">
        <f>VLOOKUP(S451,Sco!$B$8:$AE$78,27,0)</f>
        <v>0</v>
      </c>
      <c r="Q466" s="50">
        <f>VLOOKUP(S451,Sco!$B$8:$AE$78,28,0)</f>
        <v>0</v>
      </c>
      <c r="R466" s="79">
        <f>VLOOKUP(S451,Sco!$B$8:$AE$78,29,0)</f>
        <v>0</v>
      </c>
      <c r="S466" s="50">
        <f>VLOOKUP(S451,Sco!$B$8:$AE$78,30,0)</f>
        <v>0</v>
      </c>
    </row>
    <row r="467" spans="2:25" ht="27.9" customHeight="1">
      <c r="B467" s="359">
        <v>7</v>
      </c>
      <c r="C467" s="361" t="s">
        <v>8</v>
      </c>
      <c r="D467" s="39" t="s">
        <v>63</v>
      </c>
      <c r="E467" s="80"/>
      <c r="F467" s="78">
        <f>Kala!R$7</f>
        <v>20</v>
      </c>
      <c r="G467" s="78">
        <f>Kala!S$7</f>
        <v>40</v>
      </c>
      <c r="H467" s="78">
        <f>Kala!T$7</f>
        <v>20</v>
      </c>
      <c r="I467" s="78">
        <f>Kala!U$7</f>
        <v>20</v>
      </c>
      <c r="J467" s="78">
        <f>Kala!V$7</f>
        <v>0</v>
      </c>
      <c r="K467" s="78">
        <f>Kala!W$7</f>
        <v>20</v>
      </c>
      <c r="L467" s="78">
        <f>Kala!X$7</f>
        <v>0</v>
      </c>
      <c r="M467" s="78">
        <f>Kala!Y$7</f>
        <v>100</v>
      </c>
      <c r="N467" s="363"/>
      <c r="O467" s="364"/>
      <c r="P467" s="364"/>
      <c r="Q467" s="365"/>
      <c r="R467" s="82">
        <f t="shared" ref="R467:R472" si="16">M467</f>
        <v>100</v>
      </c>
      <c r="S467" s="83"/>
    </row>
    <row r="468" spans="2:25" ht="27.9" customHeight="1" thickBot="1">
      <c r="B468" s="360"/>
      <c r="C468" s="362"/>
      <c r="D468" s="40" t="s">
        <v>64</v>
      </c>
      <c r="E468" s="81"/>
      <c r="F468" s="50">
        <f>VLOOKUP(S451,Kala!$B$8:$AE$78,17,0)</f>
        <v>0</v>
      </c>
      <c r="G468" s="50">
        <f>VLOOKUP(S451,Kala!$B$8:$AE$78,18,0)</f>
        <v>0</v>
      </c>
      <c r="H468" s="50">
        <f>VLOOKUP(S451,Kala!$B$8:$AE$78,19,0)</f>
        <v>0</v>
      </c>
      <c r="I468" s="50">
        <f>VLOOKUP(S451,Kala!$B$8:$AE$78,20,0)</f>
        <v>0</v>
      </c>
      <c r="J468" s="50">
        <f>VLOOKUP(S451,Kala!$B$8:$AE$78,21,0)</f>
        <v>0</v>
      </c>
      <c r="K468" s="50">
        <f>VLOOKUP(S451,Kala!$B$8:$AE$78,22,0)</f>
        <v>0</v>
      </c>
      <c r="L468" s="50">
        <f>VLOOKUP(S451,Kala!$B$8:$AE$78,23,0)</f>
        <v>0</v>
      </c>
      <c r="M468" s="50">
        <f>VLOOKUP(S451,Kala!$B$8:$AE$78,24,0)</f>
        <v>0</v>
      </c>
      <c r="N468" s="366"/>
      <c r="O468" s="367"/>
      <c r="P468" s="367"/>
      <c r="Q468" s="368"/>
      <c r="R468" s="84">
        <f t="shared" si="16"/>
        <v>0</v>
      </c>
      <c r="S468" s="85" t="str">
        <f>IF(R468&gt;=91,"अ१",IF(R468&gt;=81,"अ२",IF(R468&gt;=71,"ब१",IF(R468&gt;=61,"ब२",IF(R468&gt;=51,"क१",IF(R468&gt;=41,"क२",IF(R468&gt;=33,"ड",IF(R468&gt;=21,"ई१",IF(R468&gt;=1,"ई२","")))))))))</f>
        <v/>
      </c>
    </row>
    <row r="469" spans="2:25" ht="27.9" customHeight="1">
      <c r="B469" s="359">
        <v>8</v>
      </c>
      <c r="C469" s="361" t="s">
        <v>9</v>
      </c>
      <c r="D469" s="39" t="s">
        <v>63</v>
      </c>
      <c r="E469" s="80"/>
      <c r="F469" s="78">
        <f>Karya!R$7</f>
        <v>20</v>
      </c>
      <c r="G469" s="78">
        <f>Karya!S$7</f>
        <v>40</v>
      </c>
      <c r="H469" s="78">
        <f>Karya!T$7</f>
        <v>20</v>
      </c>
      <c r="I469" s="78">
        <f>Karya!U$7</f>
        <v>20</v>
      </c>
      <c r="J469" s="78">
        <f>Karya!V$7</f>
        <v>0</v>
      </c>
      <c r="K469" s="78">
        <f>Karya!W$7</f>
        <v>20</v>
      </c>
      <c r="L469" s="78">
        <f>Karya!X$7</f>
        <v>0</v>
      </c>
      <c r="M469" s="78">
        <f>Karya!Y$7</f>
        <v>100</v>
      </c>
      <c r="N469" s="363"/>
      <c r="O469" s="364"/>
      <c r="P469" s="364"/>
      <c r="Q469" s="365"/>
      <c r="R469" s="82">
        <f t="shared" si="16"/>
        <v>100</v>
      </c>
      <c r="S469" s="83"/>
    </row>
    <row r="470" spans="2:25" ht="27.9" customHeight="1" thickBot="1">
      <c r="B470" s="360"/>
      <c r="C470" s="362"/>
      <c r="D470" s="40" t="s">
        <v>64</v>
      </c>
      <c r="E470" s="81"/>
      <c r="F470" s="50">
        <f>VLOOKUP(S451,Karya!$B$8:$AE$78,17,0)</f>
        <v>0</v>
      </c>
      <c r="G470" s="50">
        <f>VLOOKUP(S451,Karya!$B$8:$AE$78,18,0)</f>
        <v>0</v>
      </c>
      <c r="H470" s="50">
        <f>VLOOKUP(S451,Karya!$B$8:$AE$78,19,0)</f>
        <v>0</v>
      </c>
      <c r="I470" s="50">
        <f>VLOOKUP(S451,Karya!$B$8:$AE$78,20,0)</f>
        <v>0</v>
      </c>
      <c r="J470" s="50">
        <f>VLOOKUP(S451,Karya!$B$8:$AE$78,21,0)</f>
        <v>0</v>
      </c>
      <c r="K470" s="50">
        <f>VLOOKUP(S451,Karya!$B$8:$AE$78,22,0)</f>
        <v>0</v>
      </c>
      <c r="L470" s="50">
        <f>VLOOKUP(S451,Karya!$B$8:$AE$78,23,0)</f>
        <v>0</v>
      </c>
      <c r="M470" s="50">
        <f>VLOOKUP(S451,Karya!$B$8:$AE$78,24,0)</f>
        <v>0</v>
      </c>
      <c r="N470" s="366"/>
      <c r="O470" s="367"/>
      <c r="P470" s="367"/>
      <c r="Q470" s="368"/>
      <c r="R470" s="84">
        <f t="shared" si="16"/>
        <v>0</v>
      </c>
      <c r="S470" s="85" t="str">
        <f>IF(R470&gt;=91,"अ१",IF(R470&gt;=81,"अ२",IF(R470&gt;=71,"ब१",IF(R470&gt;=61,"ब२",IF(R470&gt;=51,"क१",IF(R470&gt;=41,"क२",IF(R470&gt;=33,"ड",IF(R470&gt;=21,"ई१",IF(R470&gt;=1,"ई२","")))))))))</f>
        <v/>
      </c>
    </row>
    <row r="471" spans="2:25" ht="27.9" customHeight="1">
      <c r="B471" s="359">
        <v>9</v>
      </c>
      <c r="C471" s="361" t="s">
        <v>10</v>
      </c>
      <c r="D471" s="39" t="s">
        <v>63</v>
      </c>
      <c r="E471" s="80"/>
      <c r="F471" s="78">
        <f>Shashi!R$7</f>
        <v>20</v>
      </c>
      <c r="G471" s="78">
        <f>Shashi!S$7</f>
        <v>40</v>
      </c>
      <c r="H471" s="78">
        <f>Shashi!T$7</f>
        <v>20</v>
      </c>
      <c r="I471" s="78">
        <f>Shashi!U$7</f>
        <v>20</v>
      </c>
      <c r="J471" s="78">
        <f>Shashi!V$7</f>
        <v>0</v>
      </c>
      <c r="K471" s="78">
        <f>Shashi!W$7</f>
        <v>20</v>
      </c>
      <c r="L471" s="78">
        <f>Shashi!X$7</f>
        <v>0</v>
      </c>
      <c r="M471" s="78">
        <f>Shashi!Y$7</f>
        <v>100</v>
      </c>
      <c r="N471" s="363"/>
      <c r="O471" s="364"/>
      <c r="P471" s="364"/>
      <c r="Q471" s="365"/>
      <c r="R471" s="82">
        <f t="shared" si="16"/>
        <v>100</v>
      </c>
      <c r="S471" s="83"/>
    </row>
    <row r="472" spans="2:25" ht="27.9" customHeight="1" thickBot="1">
      <c r="B472" s="360"/>
      <c r="C472" s="362"/>
      <c r="D472" s="40" t="s">
        <v>64</v>
      </c>
      <c r="E472" s="81"/>
      <c r="F472" s="50">
        <f>VLOOKUP(S451,Shashi!$B$8:$AE$78,17,0)</f>
        <v>0</v>
      </c>
      <c r="G472" s="50">
        <f>VLOOKUP(S451,Shashi!$B$8:$AE$78,18,0)</f>
        <v>0</v>
      </c>
      <c r="H472" s="50">
        <f>VLOOKUP(S451,Shashi!$B$8:$AE$78,19,0)</f>
        <v>0</v>
      </c>
      <c r="I472" s="50">
        <f>VLOOKUP(S451,Shashi!$B$8:$AE$78,20,0)</f>
        <v>0</v>
      </c>
      <c r="J472" s="50">
        <f>VLOOKUP(S451,Shashi!$B$8:$AE$78,21,0)</f>
        <v>0</v>
      </c>
      <c r="K472" s="50">
        <f>VLOOKUP(S451,Shashi!$B$8:$AE$78,22,0)</f>
        <v>0</v>
      </c>
      <c r="L472" s="50">
        <f>VLOOKUP(S451,Shashi!$B$8:$AE$78,23,0)</f>
        <v>0</v>
      </c>
      <c r="M472" s="50">
        <f>VLOOKUP(S451,Shashi!$B$8:$AE$78,24,0)</f>
        <v>0</v>
      </c>
      <c r="N472" s="366"/>
      <c r="O472" s="367"/>
      <c r="P472" s="367"/>
      <c r="Q472" s="368"/>
      <c r="R472" s="84">
        <f t="shared" si="16"/>
        <v>0</v>
      </c>
      <c r="S472" s="85" t="str">
        <f>IF(R472&gt;=91,"अ१",IF(R472&gt;=81,"अ२",IF(R472&gt;=71,"ब१",IF(R472&gt;=61,"ब२",IF(R472&gt;=51,"क१",IF(R472&gt;=41,"क२",IF(R472&gt;=33,"ड",IF(R472&gt;=21,"ई१",IF(R472&gt;=1,"ई२","")))))))))</f>
        <v/>
      </c>
      <c r="V472" s="68"/>
      <c r="W472" s="68"/>
      <c r="X472" s="68"/>
      <c r="Y472" s="68"/>
    </row>
    <row r="473" spans="2:25" ht="27.9" customHeight="1" thickBot="1">
      <c r="B473" s="369"/>
      <c r="C473" s="370"/>
      <c r="D473" s="370"/>
      <c r="E473" s="370"/>
      <c r="F473" s="370"/>
      <c r="G473" s="370"/>
      <c r="H473" s="370"/>
      <c r="I473" s="370"/>
      <c r="J473" s="370"/>
      <c r="K473" s="370"/>
      <c r="L473" s="370"/>
      <c r="M473" s="370"/>
      <c r="N473" s="370"/>
      <c r="O473" s="370"/>
      <c r="P473" s="370"/>
      <c r="Q473" s="370"/>
      <c r="R473" s="370"/>
      <c r="S473" s="371"/>
      <c r="V473" s="68"/>
      <c r="W473" s="68"/>
      <c r="X473" s="68"/>
      <c r="Y473" s="68"/>
    </row>
    <row r="474" spans="2:25" ht="27.9" customHeight="1">
      <c r="B474" s="41"/>
      <c r="C474" s="42"/>
      <c r="D474" s="43"/>
      <c r="N474" s="45"/>
      <c r="O474" s="45"/>
      <c r="P474" s="45"/>
      <c r="Q474" s="45"/>
      <c r="S474" s="46"/>
      <c r="V474" s="68"/>
      <c r="W474" s="68"/>
      <c r="X474" s="68"/>
      <c r="Y474" s="68"/>
    </row>
    <row r="475" spans="2:25" ht="27.9" customHeight="1">
      <c r="B475" s="372" t="s">
        <v>66</v>
      </c>
      <c r="C475" s="373"/>
      <c r="D475" s="373"/>
      <c r="E475" s="373"/>
      <c r="F475" s="373"/>
      <c r="G475" s="374" t="s">
        <v>67</v>
      </c>
      <c r="H475" s="374"/>
      <c r="I475" s="374"/>
      <c r="J475" s="374"/>
      <c r="K475" s="374"/>
      <c r="L475" s="374"/>
      <c r="M475" s="374"/>
      <c r="N475" s="375" t="s">
        <v>68</v>
      </c>
      <c r="O475" s="375"/>
      <c r="P475" s="375"/>
      <c r="Q475" s="375"/>
      <c r="R475" s="375"/>
      <c r="S475" s="376"/>
      <c r="V475" s="68"/>
      <c r="W475" s="68"/>
      <c r="X475" s="68"/>
      <c r="Y475" s="68"/>
    </row>
    <row r="476" spans="2:25" ht="27.9" customHeight="1" thickBot="1">
      <c r="B476" s="377" t="str">
        <f>students!$G$4</f>
        <v xml:space="preserve">श्री. सागर दत्तात्रय शिंदे </v>
      </c>
      <c r="C476" s="378"/>
      <c r="D476" s="378"/>
      <c r="E476" s="378"/>
      <c r="F476" s="378"/>
      <c r="G476" s="379"/>
      <c r="H476" s="379"/>
      <c r="I476" s="379"/>
      <c r="J476" s="379"/>
      <c r="K476" s="379"/>
      <c r="L476" s="379"/>
      <c r="M476" s="379"/>
      <c r="N476" s="380"/>
      <c r="O476" s="380"/>
      <c r="P476" s="380"/>
      <c r="Q476" s="380"/>
      <c r="R476" s="380"/>
      <c r="S476" s="381"/>
      <c r="V476" s="68"/>
      <c r="W476" s="68"/>
      <c r="X476" s="68"/>
      <c r="Y476" s="68"/>
    </row>
    <row r="477" spans="2:25" ht="26.25" customHeight="1">
      <c r="B477" s="402" t="s">
        <v>718</v>
      </c>
      <c r="C477" s="402"/>
      <c r="D477" s="402"/>
      <c r="E477" s="402"/>
      <c r="F477" s="402"/>
      <c r="G477" s="402"/>
      <c r="H477" s="402"/>
      <c r="I477" s="402"/>
      <c r="J477" s="402"/>
      <c r="K477" s="402"/>
      <c r="L477" s="402"/>
      <c r="M477" s="402"/>
      <c r="N477" s="402"/>
      <c r="O477" s="402"/>
      <c r="P477" s="402"/>
      <c r="Q477" s="402"/>
      <c r="R477" s="402"/>
      <c r="S477" s="402"/>
      <c r="V477" s="68"/>
      <c r="W477" s="68"/>
      <c r="X477" s="68"/>
      <c r="Y477" s="68"/>
    </row>
    <row r="478" spans="2:25" ht="24.75" customHeight="1" thickBot="1">
      <c r="B478" s="403" t="s">
        <v>52</v>
      </c>
      <c r="C478" s="403"/>
      <c r="D478" s="403"/>
      <c r="E478" s="404">
        <f>VLOOKUP(S479,students!$B$8:$D$57,3,0)</f>
        <v>0</v>
      </c>
      <c r="F478" s="405"/>
      <c r="G478" s="405"/>
      <c r="H478" s="405"/>
      <c r="I478" s="405"/>
      <c r="J478" s="405"/>
      <c r="K478" s="405"/>
      <c r="L478" s="405"/>
      <c r="M478" s="405"/>
      <c r="N478" s="405"/>
      <c r="O478" s="405"/>
      <c r="P478" s="406" t="s">
        <v>28</v>
      </c>
      <c r="Q478" s="406"/>
      <c r="R478" s="406" t="str">
        <f>students!$M$2</f>
        <v>पहिली</v>
      </c>
      <c r="S478" s="406"/>
      <c r="V478" s="68"/>
      <c r="W478" s="68"/>
      <c r="X478" s="68"/>
      <c r="Y478" s="68"/>
    </row>
    <row r="479" spans="2:25" ht="19.5" customHeight="1" thickBot="1">
      <c r="B479" s="407"/>
      <c r="C479" s="407"/>
      <c r="D479" s="408"/>
      <c r="E479" s="408"/>
      <c r="F479" s="47"/>
      <c r="G479" s="47"/>
      <c r="H479" s="409" t="s">
        <v>33</v>
      </c>
      <c r="I479" s="409"/>
      <c r="J479" s="409"/>
      <c r="K479" s="409"/>
      <c r="L479" s="409"/>
      <c r="M479" s="405">
        <f>[3]students!Y478</f>
        <v>0</v>
      </c>
      <c r="N479" s="405"/>
      <c r="O479" s="405"/>
      <c r="P479" s="406" t="s">
        <v>53</v>
      </c>
      <c r="Q479" s="406"/>
      <c r="R479" s="406"/>
      <c r="S479" s="77">
        <v>18</v>
      </c>
      <c r="V479" s="68"/>
      <c r="W479" s="68"/>
      <c r="X479" s="68"/>
      <c r="Y479" s="68"/>
    </row>
    <row r="480" spans="2:25" ht="21" customHeight="1">
      <c r="B480" s="382" t="s">
        <v>37</v>
      </c>
      <c r="C480" s="361" t="s">
        <v>54</v>
      </c>
      <c r="D480" s="361"/>
      <c r="E480" s="385" t="s">
        <v>55</v>
      </c>
      <c r="F480" s="386"/>
      <c r="G480" s="386"/>
      <c r="H480" s="386"/>
      <c r="I480" s="386"/>
      <c r="J480" s="386"/>
      <c r="K480" s="386"/>
      <c r="L480" s="386"/>
      <c r="M480" s="387"/>
      <c r="N480" s="388" t="s">
        <v>56</v>
      </c>
      <c r="O480" s="389"/>
      <c r="P480" s="389"/>
      <c r="Q480" s="390"/>
      <c r="R480" s="394" t="s">
        <v>69</v>
      </c>
      <c r="S480" s="397" t="s">
        <v>57</v>
      </c>
      <c r="V480" s="68"/>
      <c r="W480" s="68"/>
      <c r="X480" s="68"/>
      <c r="Y480" s="68"/>
    </row>
    <row r="481" spans="2:25" s="1" customFormat="1" ht="73.5" customHeight="1">
      <c r="B481" s="383"/>
      <c r="C481" s="384"/>
      <c r="D481" s="384"/>
      <c r="E481" s="48" t="s">
        <v>58</v>
      </c>
      <c r="F481" s="48" t="s">
        <v>15</v>
      </c>
      <c r="G481" s="48" t="s">
        <v>59</v>
      </c>
      <c r="H481" s="48" t="s">
        <v>17</v>
      </c>
      <c r="I481" s="48" t="s">
        <v>18</v>
      </c>
      <c r="J481" s="48" t="s">
        <v>19</v>
      </c>
      <c r="K481" s="48" t="s">
        <v>20</v>
      </c>
      <c r="L481" s="48" t="s">
        <v>21</v>
      </c>
      <c r="M481" s="49"/>
      <c r="N481" s="391"/>
      <c r="O481" s="392"/>
      <c r="P481" s="392"/>
      <c r="Q481" s="393"/>
      <c r="R481" s="395"/>
      <c r="S481" s="398"/>
      <c r="V481" s="68"/>
      <c r="W481" s="68"/>
      <c r="X481" s="68"/>
      <c r="Y481" s="68"/>
    </row>
    <row r="482" spans="2:25" ht="27.9" customHeight="1" thickBot="1">
      <c r="B482" s="5"/>
      <c r="C482" s="400" t="s">
        <v>60</v>
      </c>
      <c r="D482" s="401"/>
      <c r="E482" s="51">
        <v>1</v>
      </c>
      <c r="F482" s="51">
        <v>2</v>
      </c>
      <c r="G482" s="51">
        <v>3</v>
      </c>
      <c r="H482" s="51">
        <v>4</v>
      </c>
      <c r="I482" s="51">
        <v>5</v>
      </c>
      <c r="J482" s="51">
        <v>6</v>
      </c>
      <c r="K482" s="51">
        <v>7</v>
      </c>
      <c r="L482" s="51">
        <v>8</v>
      </c>
      <c r="M482" s="50" t="s">
        <v>22</v>
      </c>
      <c r="N482" s="50" t="s">
        <v>23</v>
      </c>
      <c r="O482" s="50" t="s">
        <v>61</v>
      </c>
      <c r="P482" s="50" t="s">
        <v>25</v>
      </c>
      <c r="Q482" s="50" t="s">
        <v>62</v>
      </c>
      <c r="R482" s="396"/>
      <c r="S482" s="399"/>
      <c r="V482" s="68"/>
      <c r="W482" s="68"/>
      <c r="X482" s="68"/>
      <c r="Y482" s="68"/>
    </row>
    <row r="483" spans="2:25" ht="27.9" customHeight="1">
      <c r="B483" s="359">
        <v>1</v>
      </c>
      <c r="C483" s="361" t="s">
        <v>2</v>
      </c>
      <c r="D483" s="39" t="s">
        <v>63</v>
      </c>
      <c r="E483" s="80"/>
      <c r="F483" s="78">
        <f>Marathi!R$7</f>
        <v>15</v>
      </c>
      <c r="G483" s="78">
        <f>Marathi!S$7</f>
        <v>15</v>
      </c>
      <c r="H483" s="78">
        <f>Marathi!T$7</f>
        <v>15</v>
      </c>
      <c r="I483" s="78">
        <f>Marathi!U$7</f>
        <v>15</v>
      </c>
      <c r="J483" s="78">
        <f>Marathi!V$7</f>
        <v>15</v>
      </c>
      <c r="K483" s="78">
        <f>Marathi!W$7</f>
        <v>10</v>
      </c>
      <c r="L483" s="78">
        <f>Marathi!X$7</f>
        <v>0</v>
      </c>
      <c r="M483" s="78">
        <f>Marathi!Y$7</f>
        <v>70</v>
      </c>
      <c r="N483" s="78">
        <f>Marathi!Z$7</f>
        <v>5</v>
      </c>
      <c r="O483" s="78">
        <f>Marathi!AA$7</f>
        <v>5</v>
      </c>
      <c r="P483" s="78">
        <f>Marathi!AB$7</f>
        <v>20</v>
      </c>
      <c r="Q483" s="78">
        <f>Marathi!AC$7</f>
        <v>30</v>
      </c>
      <c r="R483" s="78">
        <f>Marathi!AD$7</f>
        <v>100</v>
      </c>
      <c r="S483" s="78">
        <f>Marathi!AE$7</f>
        <v>0</v>
      </c>
      <c r="V483" s="68"/>
      <c r="W483" s="68"/>
      <c r="X483" s="68"/>
      <c r="Y483" s="68"/>
    </row>
    <row r="484" spans="2:25" ht="27.9" customHeight="1" thickBot="1">
      <c r="B484" s="360"/>
      <c r="C484" s="362"/>
      <c r="D484" s="40" t="s">
        <v>64</v>
      </c>
      <c r="E484" s="81"/>
      <c r="F484" s="50">
        <f>VLOOKUP(S479,Marathi!$B$8:$AE$78,17,0)</f>
        <v>0</v>
      </c>
      <c r="G484" s="50">
        <f>VLOOKUP(S479,Marathi!$B$8:$AE$78,18,0)</f>
        <v>0</v>
      </c>
      <c r="H484" s="50">
        <f>VLOOKUP(S479,Marathi!$B$8:$AE$78,19,0)</f>
        <v>0</v>
      </c>
      <c r="I484" s="50">
        <f>VLOOKUP(S479,Marathi!$B$8:$AE$78,20,0)</f>
        <v>0</v>
      </c>
      <c r="J484" s="50">
        <f>VLOOKUP(S479,Marathi!$B$8:$AE$78,21,0)</f>
        <v>0</v>
      </c>
      <c r="K484" s="50">
        <f>VLOOKUP(S479,Marathi!$B$8:$AE$78,22,0)</f>
        <v>0</v>
      </c>
      <c r="L484" s="50">
        <f>VLOOKUP(S479,Marathi!$B$8:$AE$78,23,0)</f>
        <v>0</v>
      </c>
      <c r="M484" s="50">
        <f>VLOOKUP(S479,Marathi!$B$8:$AE$78,24,0)</f>
        <v>0</v>
      </c>
      <c r="N484" s="50">
        <f>VLOOKUP(S479,Marathi!$B$8:$AE$78,25,0)</f>
        <v>0</v>
      </c>
      <c r="O484" s="50">
        <f>VLOOKUP(S479,Marathi!$B$8:$AE$78,26,0)</f>
        <v>0</v>
      </c>
      <c r="P484" s="50">
        <f>VLOOKUP(S479,Marathi!$B$8:$AE$78,27,0)</f>
        <v>0</v>
      </c>
      <c r="Q484" s="50">
        <f>VLOOKUP(S479,Marathi!$B$8:$AE$78,28,0)</f>
        <v>0</v>
      </c>
      <c r="R484" s="79">
        <f>VLOOKUP(S479,Marathi!$B$8:$AE$78,29,0)</f>
        <v>0</v>
      </c>
      <c r="S484" s="79">
        <f>VLOOKUP(S479,Marathi!$B$8:$AE$78,30,0)</f>
        <v>0</v>
      </c>
      <c r="V484" s="68"/>
      <c r="W484" s="68"/>
      <c r="X484" s="68"/>
      <c r="Y484" s="68"/>
    </row>
    <row r="485" spans="2:25" ht="27.9" customHeight="1">
      <c r="B485" s="359">
        <v>2</v>
      </c>
      <c r="C485" s="361" t="s">
        <v>3</v>
      </c>
      <c r="D485" s="39" t="s">
        <v>63</v>
      </c>
      <c r="E485" s="80"/>
      <c r="F485" s="78">
        <f>Hindi!R$7</f>
        <v>15</v>
      </c>
      <c r="G485" s="78">
        <f>Hindi!S$7</f>
        <v>15</v>
      </c>
      <c r="H485" s="78">
        <f>Hindi!T$7</f>
        <v>15</v>
      </c>
      <c r="I485" s="78">
        <f>Hindi!U$7</f>
        <v>15</v>
      </c>
      <c r="J485" s="78">
        <f>Hindi!V$7</f>
        <v>15</v>
      </c>
      <c r="K485" s="78">
        <f>Hindi!W$7</f>
        <v>10</v>
      </c>
      <c r="L485" s="78">
        <f>Hindi!X$7</f>
        <v>0</v>
      </c>
      <c r="M485" s="78">
        <f>Hindi!Y$7</f>
        <v>70</v>
      </c>
      <c r="N485" s="78">
        <f>Hindi!Z$7</f>
        <v>5</v>
      </c>
      <c r="O485" s="78">
        <f>Hindi!AA$7</f>
        <v>5</v>
      </c>
      <c r="P485" s="78">
        <f>Hindi!AB$7</f>
        <v>20</v>
      </c>
      <c r="Q485" s="78">
        <f>Hindi!AC$7</f>
        <v>30</v>
      </c>
      <c r="R485" s="78">
        <f>Hindi!AD$7</f>
        <v>100</v>
      </c>
      <c r="S485" s="78">
        <f>Hindi!AE$7</f>
        <v>0</v>
      </c>
      <c r="V485" s="68"/>
      <c r="W485" s="68"/>
      <c r="X485" s="68"/>
      <c r="Y485" s="68"/>
    </row>
    <row r="486" spans="2:25" ht="27.9" customHeight="1" thickBot="1">
      <c r="B486" s="360"/>
      <c r="C486" s="362"/>
      <c r="D486" s="40" t="s">
        <v>64</v>
      </c>
      <c r="E486" s="81"/>
      <c r="F486" s="50">
        <f>VLOOKUP(S479,Hindi!$B$8:$AE$78,17,0)</f>
        <v>0</v>
      </c>
      <c r="G486" s="50">
        <f>VLOOKUP(S479,Hindi!$B$8:$AE$78,18,0)</f>
        <v>0</v>
      </c>
      <c r="H486" s="50">
        <f>VLOOKUP(S479,Hindi!$B$8:$AE$78,19,0)</f>
        <v>0</v>
      </c>
      <c r="I486" s="50">
        <f>VLOOKUP(S479,Hindi!$B$8:$AE$78,20,0)</f>
        <v>0</v>
      </c>
      <c r="J486" s="50">
        <f>VLOOKUP(S479,Hindi!$B$8:$AE$78,21,0)</f>
        <v>0</v>
      </c>
      <c r="K486" s="50">
        <f>VLOOKUP(S479,Hindi!$B$8:$AE$78,22,0)</f>
        <v>0</v>
      </c>
      <c r="L486" s="50">
        <f>VLOOKUP(S479,Hindi!$B$8:$AE$78,23,0)</f>
        <v>0</v>
      </c>
      <c r="M486" s="50">
        <f>VLOOKUP(S479,Hindi!$B$8:$AE$78,24,0)</f>
        <v>0</v>
      </c>
      <c r="N486" s="50">
        <f>VLOOKUP(S479,Hindi!$B$8:$AE$78,25,0)</f>
        <v>0</v>
      </c>
      <c r="O486" s="50">
        <f>VLOOKUP(S479,Hindi!$B$8:$AE$78,26,0)</f>
        <v>0</v>
      </c>
      <c r="P486" s="50">
        <f>VLOOKUP(S479,Hindi!$B$8:$AE$78,27,0)</f>
        <v>0</v>
      </c>
      <c r="Q486" s="50">
        <f>VLOOKUP(S479,Hindi!$B$8:$AE$78,28,0)</f>
        <v>0</v>
      </c>
      <c r="R486" s="79">
        <f>VLOOKUP(S479,Hindi!$B$8:$AE$78,29,0)</f>
        <v>0</v>
      </c>
      <c r="S486" s="50">
        <f>VLOOKUP(S479,Hindi!$B$8:$AE$78,30,0)</f>
        <v>0</v>
      </c>
      <c r="V486" s="68"/>
      <c r="W486" s="68"/>
      <c r="X486" s="68"/>
      <c r="Y486" s="68"/>
    </row>
    <row r="487" spans="2:25" ht="27.9" customHeight="1">
      <c r="B487" s="359">
        <v>3</v>
      </c>
      <c r="C487" s="361" t="s">
        <v>4</v>
      </c>
      <c r="D487" s="39" t="s">
        <v>63</v>
      </c>
      <c r="E487" s="80"/>
      <c r="F487" s="78">
        <f>English!R$7</f>
        <v>15</v>
      </c>
      <c r="G487" s="78">
        <f>English!S$7</f>
        <v>15</v>
      </c>
      <c r="H487" s="78">
        <f>English!T$7</f>
        <v>15</v>
      </c>
      <c r="I487" s="78">
        <f>English!U$7</f>
        <v>15</v>
      </c>
      <c r="J487" s="78">
        <f>English!V$7</f>
        <v>15</v>
      </c>
      <c r="K487" s="78">
        <f>English!W$7</f>
        <v>10</v>
      </c>
      <c r="L487" s="78">
        <f>English!X$7</f>
        <v>0</v>
      </c>
      <c r="M487" s="78">
        <f>English!Y$7</f>
        <v>70</v>
      </c>
      <c r="N487" s="78">
        <f>English!Z$7</f>
        <v>5</v>
      </c>
      <c r="O487" s="78">
        <f>English!AA$7</f>
        <v>5</v>
      </c>
      <c r="P487" s="78">
        <f>English!AB$7</f>
        <v>20</v>
      </c>
      <c r="Q487" s="78">
        <f>English!AC$7</f>
        <v>30</v>
      </c>
      <c r="R487" s="78">
        <f>English!AD$7</f>
        <v>100</v>
      </c>
      <c r="S487" s="78">
        <f>English!AE$7</f>
        <v>0</v>
      </c>
      <c r="V487" s="68"/>
      <c r="W487" s="68"/>
      <c r="X487" s="68"/>
      <c r="Y487" s="68"/>
    </row>
    <row r="488" spans="2:25" ht="27.9" customHeight="1" thickBot="1">
      <c r="B488" s="360"/>
      <c r="C488" s="362"/>
      <c r="D488" s="40" t="s">
        <v>64</v>
      </c>
      <c r="E488" s="81"/>
      <c r="F488" s="50">
        <f>VLOOKUP(S479,English!$B$8:$AE$78,17,0)</f>
        <v>0</v>
      </c>
      <c r="G488" s="50">
        <f>VLOOKUP(S479,English!$B$8:$AE$78,18,0)</f>
        <v>0</v>
      </c>
      <c r="H488" s="50">
        <f>VLOOKUP(S479,English!$B$8:$AE$78,19,0)</f>
        <v>0</v>
      </c>
      <c r="I488" s="50">
        <f>VLOOKUP(S479,English!$B$8:$AE$78,20,0)</f>
        <v>0</v>
      </c>
      <c r="J488" s="50">
        <f>VLOOKUP(S479,English!$B$8:$AE$78,21,0)</f>
        <v>0</v>
      </c>
      <c r="K488" s="50">
        <f>VLOOKUP(S479,English!$B$8:$AE$78,22,0)</f>
        <v>0</v>
      </c>
      <c r="L488" s="50">
        <f>VLOOKUP(S479,English!$B$8:$AE$78,23,0)</f>
        <v>0</v>
      </c>
      <c r="M488" s="50">
        <f>VLOOKUP(S479,English!$B$8:$AE$78,24,0)</f>
        <v>0</v>
      </c>
      <c r="N488" s="50">
        <f>VLOOKUP(S479,English!$B$8:$AE$78,25,0)</f>
        <v>0</v>
      </c>
      <c r="O488" s="50">
        <f>VLOOKUP(S479,English!$B$8:$AE$78,26,0)</f>
        <v>0</v>
      </c>
      <c r="P488" s="50">
        <f>VLOOKUP(S479,English!$B$8:$AE$78,27,0)</f>
        <v>0</v>
      </c>
      <c r="Q488" s="50">
        <f>VLOOKUP(S479,English!$B$8:$AE$78,28,0)</f>
        <v>0</v>
      </c>
      <c r="R488" s="79">
        <f>VLOOKUP(S479,English!$B$8:$AE$78,29,0)</f>
        <v>0</v>
      </c>
      <c r="S488" s="50">
        <f>VLOOKUP(S479,English!$B$8:$AE$78,30,0)</f>
        <v>0</v>
      </c>
      <c r="V488" s="68"/>
      <c r="W488" s="68"/>
      <c r="X488" s="68"/>
      <c r="Y488" s="68"/>
    </row>
    <row r="489" spans="2:25" ht="27.9" customHeight="1">
      <c r="B489" s="359">
        <v>4</v>
      </c>
      <c r="C489" s="361" t="s">
        <v>5</v>
      </c>
      <c r="D489" s="39" t="s">
        <v>63</v>
      </c>
      <c r="E489" s="80"/>
      <c r="F489" s="78">
        <f>Maths!R$7</f>
        <v>15</v>
      </c>
      <c r="G489" s="78">
        <f>Maths!S$7</f>
        <v>15</v>
      </c>
      <c r="H489" s="78">
        <f>Maths!T$7</f>
        <v>15</v>
      </c>
      <c r="I489" s="78">
        <f>Maths!U$7</f>
        <v>15</v>
      </c>
      <c r="J489" s="78">
        <f>Maths!V$7</f>
        <v>15</v>
      </c>
      <c r="K489" s="78">
        <f>Maths!W$7</f>
        <v>10</v>
      </c>
      <c r="L489" s="78">
        <f>Maths!X$7</f>
        <v>0</v>
      </c>
      <c r="M489" s="78">
        <f>Maths!Y$7</f>
        <v>70</v>
      </c>
      <c r="N489" s="78">
        <f>Maths!Z$7</f>
        <v>5</v>
      </c>
      <c r="O489" s="78">
        <f>Maths!AA$7</f>
        <v>5</v>
      </c>
      <c r="P489" s="78">
        <f>Maths!AB$7</f>
        <v>20</v>
      </c>
      <c r="Q489" s="78">
        <f>Maths!AC$7</f>
        <v>30</v>
      </c>
      <c r="R489" s="78">
        <f>Maths!AD$7</f>
        <v>100</v>
      </c>
      <c r="S489" s="78">
        <f>Maths!AE$7</f>
        <v>0</v>
      </c>
      <c r="V489" s="68"/>
      <c r="W489" s="68"/>
      <c r="X489" s="68"/>
      <c r="Y489" s="68"/>
    </row>
    <row r="490" spans="2:25" ht="27.9" customHeight="1" thickBot="1">
      <c r="B490" s="360"/>
      <c r="C490" s="362"/>
      <c r="D490" s="40" t="s">
        <v>64</v>
      </c>
      <c r="E490" s="81"/>
      <c r="F490" s="50">
        <f>VLOOKUP(S479,Maths!$B$8:$AE$78,17,0)</f>
        <v>0</v>
      </c>
      <c r="G490" s="50">
        <f>VLOOKUP(S479,Maths!$B$8:$AE$78,18,0)</f>
        <v>0</v>
      </c>
      <c r="H490" s="50">
        <f>VLOOKUP(S479,Maths!$B$8:$AE$78,19,0)</f>
        <v>0</v>
      </c>
      <c r="I490" s="50">
        <f>VLOOKUP(S479,Maths!$B$8:$AE$78,20,0)</f>
        <v>0</v>
      </c>
      <c r="J490" s="50">
        <f>VLOOKUP(S479,Maths!$B$8:$AE$78,21,0)</f>
        <v>0</v>
      </c>
      <c r="K490" s="50">
        <f>VLOOKUP(S479,Maths!$B$8:$AE$78,22,0)</f>
        <v>0</v>
      </c>
      <c r="L490" s="50">
        <f>VLOOKUP(S479,Maths!$B$8:$AE$78,23,0)</f>
        <v>0</v>
      </c>
      <c r="M490" s="50">
        <f>VLOOKUP(S479,Maths!$B$8:$AE$78,24,0)</f>
        <v>0</v>
      </c>
      <c r="N490" s="50">
        <f>VLOOKUP(S479,Maths!$B$8:$AE$78,25,0)</f>
        <v>0</v>
      </c>
      <c r="O490" s="50">
        <f>VLOOKUP(S479,Maths!$B$8:$AE$78,26,0)</f>
        <v>0</v>
      </c>
      <c r="P490" s="50">
        <f>VLOOKUP(S479,Maths!$B$8:$AE$78,27,0)</f>
        <v>0</v>
      </c>
      <c r="Q490" s="50">
        <f>VLOOKUP(S479,Maths!$B$8:$AE$78,28,0)</f>
        <v>0</v>
      </c>
      <c r="R490" s="79">
        <f>VLOOKUP(S479,Maths!$B$8:$AE$78,29,0)</f>
        <v>0</v>
      </c>
      <c r="S490" s="50">
        <f>VLOOKUP(S479,Maths!$B$8:$AE$78,30,0)</f>
        <v>0</v>
      </c>
      <c r="V490" s="68"/>
      <c r="W490" s="68"/>
      <c r="X490" s="68"/>
      <c r="Y490" s="68"/>
    </row>
    <row r="491" spans="2:25" ht="27.9" customHeight="1">
      <c r="B491" s="359">
        <v>5</v>
      </c>
      <c r="C491" s="361" t="s">
        <v>6</v>
      </c>
      <c r="D491" s="39" t="s">
        <v>63</v>
      </c>
      <c r="E491" s="80"/>
      <c r="F491" s="78">
        <f>Sci!R$7</f>
        <v>15</v>
      </c>
      <c r="G491" s="78">
        <f>Sci!S$7</f>
        <v>15</v>
      </c>
      <c r="H491" s="78">
        <f>Sci!T$7</f>
        <v>15</v>
      </c>
      <c r="I491" s="78">
        <f>Sci!U$7</f>
        <v>15</v>
      </c>
      <c r="J491" s="78">
        <f>Sci!V$7</f>
        <v>15</v>
      </c>
      <c r="K491" s="78">
        <f>Sci!W$7</f>
        <v>10</v>
      </c>
      <c r="L491" s="78">
        <f>Sci!X$7</f>
        <v>0</v>
      </c>
      <c r="M491" s="78">
        <f>Sci!Y$7</f>
        <v>70</v>
      </c>
      <c r="N491" s="78">
        <f>Sci!Z$7</f>
        <v>5</v>
      </c>
      <c r="O491" s="78">
        <f>Sci!AA$7</f>
        <v>5</v>
      </c>
      <c r="P491" s="78">
        <f>Sci!AB$7</f>
        <v>20</v>
      </c>
      <c r="Q491" s="78">
        <f>Sci!AC$7</f>
        <v>30</v>
      </c>
      <c r="R491" s="78">
        <f>Sci!AD$7</f>
        <v>100</v>
      </c>
      <c r="S491" s="78">
        <f>Sci!AE$7</f>
        <v>0</v>
      </c>
      <c r="V491" s="68"/>
      <c r="W491" s="68"/>
      <c r="X491" s="68"/>
      <c r="Y491" s="68"/>
    </row>
    <row r="492" spans="2:25" ht="27.9" customHeight="1" thickBot="1">
      <c r="B492" s="360"/>
      <c r="C492" s="362"/>
      <c r="D492" s="40" t="s">
        <v>64</v>
      </c>
      <c r="E492" s="81"/>
      <c r="F492" s="50">
        <f>VLOOKUP(S479,Sci!$B$8:$AE$78,17,0)</f>
        <v>0</v>
      </c>
      <c r="G492" s="50">
        <f>VLOOKUP(S479,Sci!$B$8:$AE$78,18,0)</f>
        <v>0</v>
      </c>
      <c r="H492" s="50">
        <f>VLOOKUP(S479,Sci!$B$8:$AE$78,19,0)</f>
        <v>0</v>
      </c>
      <c r="I492" s="50">
        <f>VLOOKUP(S479,Sci!$B$8:$AE$78,20,0)</f>
        <v>0</v>
      </c>
      <c r="J492" s="50">
        <f>VLOOKUP(S479,Sci!$B$8:$AE$78,21,0)</f>
        <v>0</v>
      </c>
      <c r="K492" s="50">
        <f>VLOOKUP(S479,Sci!$B$8:$AE$78,22,0)</f>
        <v>0</v>
      </c>
      <c r="L492" s="50">
        <f>VLOOKUP(S479,Sci!$B$8:$AE$78,23,0)</f>
        <v>0</v>
      </c>
      <c r="M492" s="50">
        <f>VLOOKUP(S479,Sci!$B$8:$AE$78,24,0)</f>
        <v>0</v>
      </c>
      <c r="N492" s="50">
        <f>VLOOKUP(S479,Sci!$B$8:$AE$78,24,0)</f>
        <v>0</v>
      </c>
      <c r="O492" s="50">
        <f>VLOOKUP(S479,Sci!$B$8:$AE$78,25,0)</f>
        <v>0</v>
      </c>
      <c r="P492" s="50">
        <f>VLOOKUP(S479,Sci!$B$8:$AE$78,26,0)</f>
        <v>0</v>
      </c>
      <c r="Q492" s="50">
        <f>VLOOKUP(S479,Sci!$B$8:$AE$78,27,0)</f>
        <v>0</v>
      </c>
      <c r="R492" s="79">
        <f>VLOOKUP(S479,Sci!$B$8:$AE$78,29,0)</f>
        <v>0</v>
      </c>
      <c r="S492" s="50">
        <f>VLOOKUP(S479,Sci!$B$8:$AE$78,30,0)</f>
        <v>0</v>
      </c>
      <c r="V492" s="68"/>
      <c r="W492" s="68"/>
      <c r="X492" s="68"/>
      <c r="Y492" s="68"/>
    </row>
    <row r="493" spans="2:25" ht="27.9" customHeight="1">
      <c r="B493" s="359">
        <v>6</v>
      </c>
      <c r="C493" s="361" t="s">
        <v>7</v>
      </c>
      <c r="D493" s="39" t="s">
        <v>63</v>
      </c>
      <c r="E493" s="80"/>
      <c r="F493" s="78">
        <f>Sco!R$7</f>
        <v>15</v>
      </c>
      <c r="G493" s="78">
        <f>Sco!S$7</f>
        <v>15</v>
      </c>
      <c r="H493" s="78">
        <f>Sco!T$7</f>
        <v>15</v>
      </c>
      <c r="I493" s="78">
        <f>Sco!U$7</f>
        <v>15</v>
      </c>
      <c r="J493" s="78">
        <f>Sco!V$7</f>
        <v>15</v>
      </c>
      <c r="K493" s="78">
        <f>Sco!W$7</f>
        <v>10</v>
      </c>
      <c r="L493" s="78">
        <f>Sco!X$7</f>
        <v>0</v>
      </c>
      <c r="M493" s="78">
        <f>Sco!Y$7</f>
        <v>70</v>
      </c>
      <c r="N493" s="78">
        <f>Sco!Z$7</f>
        <v>5</v>
      </c>
      <c r="O493" s="78">
        <f>Sco!AA$7</f>
        <v>5</v>
      </c>
      <c r="P493" s="78">
        <f>Sco!AB$7</f>
        <v>20</v>
      </c>
      <c r="Q493" s="78">
        <f>Sco!AC$7</f>
        <v>30</v>
      </c>
      <c r="R493" s="78">
        <f>Sco!AD$7</f>
        <v>100</v>
      </c>
      <c r="S493" s="78">
        <f>Sco!AE$7</f>
        <v>0</v>
      </c>
      <c r="V493" s="68"/>
      <c r="W493" s="68"/>
      <c r="X493" s="68"/>
      <c r="Y493" s="68"/>
    </row>
    <row r="494" spans="2:25" ht="27.9" customHeight="1" thickBot="1">
      <c r="B494" s="360"/>
      <c r="C494" s="362"/>
      <c r="D494" s="40" t="s">
        <v>64</v>
      </c>
      <c r="E494" s="81"/>
      <c r="F494" s="50">
        <f>VLOOKUP(S479,Sco!$B$8:$AE$78,17,0)</f>
        <v>0</v>
      </c>
      <c r="G494" s="50">
        <f>VLOOKUP(S479,Sco!$B$8:$AE$78,18,0)</f>
        <v>0</v>
      </c>
      <c r="H494" s="50">
        <f>VLOOKUP(S479,Sco!$B$8:$AE$78,19,0)</f>
        <v>0</v>
      </c>
      <c r="I494" s="50">
        <f>VLOOKUP(S479,Sco!$B$8:$AE$78,20,0)</f>
        <v>0</v>
      </c>
      <c r="J494" s="50">
        <f>VLOOKUP(S479,Sco!$B$8:$AE$78,21,0)</f>
        <v>0</v>
      </c>
      <c r="K494" s="50">
        <f>VLOOKUP(S479,Sco!$B$8:$AE$78,22,0)</f>
        <v>0</v>
      </c>
      <c r="L494" s="50">
        <f>VLOOKUP(S479,Sco!$B$8:$AE$78,23,0)</f>
        <v>0</v>
      </c>
      <c r="M494" s="50">
        <f>VLOOKUP(S479,Sco!$B$8:$AE$78,24,0)</f>
        <v>0</v>
      </c>
      <c r="N494" s="50">
        <f>VLOOKUP(S479,Sco!$B$8:$AE$78,25,0)</f>
        <v>0</v>
      </c>
      <c r="O494" s="50">
        <f>VLOOKUP(S479,Sco!$B$8:$AE$78,26,0)</f>
        <v>0</v>
      </c>
      <c r="P494" s="50">
        <f>VLOOKUP(S479,Sco!$B$8:$AE$78,27,0)</f>
        <v>0</v>
      </c>
      <c r="Q494" s="50">
        <f>VLOOKUP(S479,Sco!$B$8:$AE$78,28,0)</f>
        <v>0</v>
      </c>
      <c r="R494" s="79">
        <f>VLOOKUP(S479,Sco!$B$8:$AE$78,29,0)</f>
        <v>0</v>
      </c>
      <c r="S494" s="50">
        <f>VLOOKUP(S479,Sco!$B$8:$AE$78,30,0)</f>
        <v>0</v>
      </c>
      <c r="V494" s="68"/>
      <c r="W494" s="68"/>
      <c r="X494" s="68"/>
      <c r="Y494" s="68"/>
    </row>
    <row r="495" spans="2:25" ht="27.9" customHeight="1">
      <c r="B495" s="359">
        <v>7</v>
      </c>
      <c r="C495" s="361" t="s">
        <v>8</v>
      </c>
      <c r="D495" s="39" t="s">
        <v>63</v>
      </c>
      <c r="E495" s="80"/>
      <c r="F495" s="78">
        <f>Kala!R$7</f>
        <v>20</v>
      </c>
      <c r="G495" s="78">
        <f>Kala!S$7</f>
        <v>40</v>
      </c>
      <c r="H495" s="78">
        <f>Kala!T$7</f>
        <v>20</v>
      </c>
      <c r="I495" s="78">
        <f>Kala!U$7</f>
        <v>20</v>
      </c>
      <c r="J495" s="78">
        <f>Kala!V$7</f>
        <v>0</v>
      </c>
      <c r="K495" s="78">
        <f>Kala!W$7</f>
        <v>20</v>
      </c>
      <c r="L495" s="78">
        <f>Kala!X$7</f>
        <v>0</v>
      </c>
      <c r="M495" s="78">
        <f>Kala!Y$7</f>
        <v>100</v>
      </c>
      <c r="N495" s="363"/>
      <c r="O495" s="364"/>
      <c r="P495" s="364"/>
      <c r="Q495" s="365"/>
      <c r="R495" s="82">
        <f t="shared" ref="R495:R500" si="17">M495</f>
        <v>100</v>
      </c>
      <c r="S495" s="83"/>
      <c r="V495" s="68"/>
      <c r="W495" s="68"/>
      <c r="X495" s="68"/>
      <c r="Y495" s="68"/>
    </row>
    <row r="496" spans="2:25" ht="27.9" customHeight="1" thickBot="1">
      <c r="B496" s="360"/>
      <c r="C496" s="362"/>
      <c r="D496" s="40" t="s">
        <v>64</v>
      </c>
      <c r="E496" s="81"/>
      <c r="F496" s="50">
        <f>VLOOKUP(S479,Kala!$B$8:$AE$78,17,0)</f>
        <v>0</v>
      </c>
      <c r="G496" s="50">
        <f>VLOOKUP(S479,Kala!$B$8:$AE$78,18,0)</f>
        <v>0</v>
      </c>
      <c r="H496" s="50">
        <f>VLOOKUP(S479,Kala!$B$8:$AE$78,19,0)</f>
        <v>0</v>
      </c>
      <c r="I496" s="50">
        <f>VLOOKUP(S479,Kala!$B$8:$AE$78,20,0)</f>
        <v>0</v>
      </c>
      <c r="J496" s="50">
        <f>VLOOKUP(S479,Kala!$B$8:$AE$78,21,0)</f>
        <v>0</v>
      </c>
      <c r="K496" s="50">
        <f>VLOOKUP(S479,Kala!$B$8:$AE$78,22,0)</f>
        <v>0</v>
      </c>
      <c r="L496" s="50">
        <f>VLOOKUP(S479,Kala!$B$8:$AE$78,23,0)</f>
        <v>0</v>
      </c>
      <c r="M496" s="50">
        <f>VLOOKUP(S479,Kala!$B$8:$AE$78,24,0)</f>
        <v>0</v>
      </c>
      <c r="N496" s="366"/>
      <c r="O496" s="367"/>
      <c r="P496" s="367"/>
      <c r="Q496" s="368"/>
      <c r="R496" s="84">
        <f t="shared" si="17"/>
        <v>0</v>
      </c>
      <c r="S496" s="85" t="str">
        <f>IF(R496&gt;=91,"अ१",IF(R496&gt;=81,"अ२",IF(R496&gt;=71,"ब१",IF(R496&gt;=61,"ब२",IF(R496&gt;=51,"क१",IF(R496&gt;=41,"क२",IF(R496&gt;=33,"ड",IF(R496&gt;=21,"ई१",IF(R496&gt;=1,"ई२","")))))))))</f>
        <v/>
      </c>
      <c r="V496" s="68"/>
      <c r="W496" s="68"/>
      <c r="X496" s="68"/>
      <c r="Y496" s="68"/>
    </row>
    <row r="497" spans="2:25" ht="27.9" customHeight="1">
      <c r="B497" s="359">
        <v>8</v>
      </c>
      <c r="C497" s="361" t="s">
        <v>9</v>
      </c>
      <c r="D497" s="39" t="s">
        <v>63</v>
      </c>
      <c r="E497" s="80"/>
      <c r="F497" s="78">
        <f>Karya!R$7</f>
        <v>20</v>
      </c>
      <c r="G497" s="78">
        <f>Karya!S$7</f>
        <v>40</v>
      </c>
      <c r="H497" s="78">
        <f>Karya!T$7</f>
        <v>20</v>
      </c>
      <c r="I497" s="78">
        <f>Karya!U$7</f>
        <v>20</v>
      </c>
      <c r="J497" s="78">
        <f>Karya!V$7</f>
        <v>0</v>
      </c>
      <c r="K497" s="78">
        <f>Karya!W$7</f>
        <v>20</v>
      </c>
      <c r="L497" s="78">
        <f>Karya!X$7</f>
        <v>0</v>
      </c>
      <c r="M497" s="78">
        <f>Karya!Y$7</f>
        <v>100</v>
      </c>
      <c r="N497" s="363"/>
      <c r="O497" s="364"/>
      <c r="P497" s="364"/>
      <c r="Q497" s="365"/>
      <c r="R497" s="82">
        <f t="shared" si="17"/>
        <v>100</v>
      </c>
      <c r="S497" s="83"/>
    </row>
    <row r="498" spans="2:25" ht="27.9" customHeight="1" thickBot="1">
      <c r="B498" s="360"/>
      <c r="C498" s="362"/>
      <c r="D498" s="40" t="s">
        <v>64</v>
      </c>
      <c r="E498" s="81"/>
      <c r="F498" s="50">
        <f>VLOOKUP(S479,Karya!$B$8:$AE$78,17,0)</f>
        <v>0</v>
      </c>
      <c r="G498" s="50">
        <f>VLOOKUP(S479,Karya!$B$8:$AE$78,18,0)</f>
        <v>0</v>
      </c>
      <c r="H498" s="50">
        <f>VLOOKUP(S479,Karya!$B$8:$AE$78,19,0)</f>
        <v>0</v>
      </c>
      <c r="I498" s="50">
        <f>VLOOKUP(S479,Karya!$B$8:$AE$78,20,0)</f>
        <v>0</v>
      </c>
      <c r="J498" s="50">
        <f>VLOOKUP(S479,Karya!$B$8:$AE$78,21,0)</f>
        <v>0</v>
      </c>
      <c r="K498" s="50">
        <f>VLOOKUP(S479,Karya!$B$8:$AE$78,22,0)</f>
        <v>0</v>
      </c>
      <c r="L498" s="50">
        <f>VLOOKUP(S479,Karya!$B$8:$AE$78,23,0)</f>
        <v>0</v>
      </c>
      <c r="M498" s="50">
        <f>VLOOKUP(S479,Karya!$B$8:$AE$78,24,0)</f>
        <v>0</v>
      </c>
      <c r="N498" s="366"/>
      <c r="O498" s="367"/>
      <c r="P498" s="367"/>
      <c r="Q498" s="368"/>
      <c r="R498" s="84">
        <f t="shared" si="17"/>
        <v>0</v>
      </c>
      <c r="S498" s="85" t="str">
        <f>IF(R498&gt;=91,"अ१",IF(R498&gt;=81,"अ२",IF(R498&gt;=71,"ब१",IF(R498&gt;=61,"ब२",IF(R498&gt;=51,"क१",IF(R498&gt;=41,"क२",IF(R498&gt;=33,"ड",IF(R498&gt;=21,"ई१",IF(R498&gt;=1,"ई२","")))))))))</f>
        <v/>
      </c>
    </row>
    <row r="499" spans="2:25" ht="27.9" customHeight="1">
      <c r="B499" s="359">
        <v>9</v>
      </c>
      <c r="C499" s="361" t="s">
        <v>10</v>
      </c>
      <c r="D499" s="39" t="s">
        <v>63</v>
      </c>
      <c r="E499" s="80"/>
      <c r="F499" s="78">
        <f>Shashi!R$7</f>
        <v>20</v>
      </c>
      <c r="G499" s="78">
        <f>Shashi!S$7</f>
        <v>40</v>
      </c>
      <c r="H499" s="78">
        <f>Shashi!T$7</f>
        <v>20</v>
      </c>
      <c r="I499" s="78">
        <f>Shashi!U$7</f>
        <v>20</v>
      </c>
      <c r="J499" s="78">
        <f>Shashi!V$7</f>
        <v>0</v>
      </c>
      <c r="K499" s="78">
        <f>Shashi!W$7</f>
        <v>20</v>
      </c>
      <c r="L499" s="78">
        <f>Shashi!X$7</f>
        <v>0</v>
      </c>
      <c r="M499" s="78">
        <f>Shashi!Y$7</f>
        <v>100</v>
      </c>
      <c r="N499" s="363"/>
      <c r="O499" s="364"/>
      <c r="P499" s="364"/>
      <c r="Q499" s="365"/>
      <c r="R499" s="82">
        <f t="shared" si="17"/>
        <v>100</v>
      </c>
      <c r="S499" s="83"/>
    </row>
    <row r="500" spans="2:25" ht="27.9" customHeight="1" thickBot="1">
      <c r="B500" s="360"/>
      <c r="C500" s="362"/>
      <c r="D500" s="40" t="s">
        <v>64</v>
      </c>
      <c r="E500" s="81"/>
      <c r="F500" s="50">
        <f>VLOOKUP(S479,Shashi!$B$8:$AE$78,17,0)</f>
        <v>0</v>
      </c>
      <c r="G500" s="50">
        <f>VLOOKUP(S479,Shashi!$B$8:$AE$78,18,0)</f>
        <v>0</v>
      </c>
      <c r="H500" s="50">
        <f>VLOOKUP(S479,Shashi!$B$8:$AE$78,19,0)</f>
        <v>0</v>
      </c>
      <c r="I500" s="50">
        <f>VLOOKUP(S479,Shashi!$B$8:$AE$78,20,0)</f>
        <v>0</v>
      </c>
      <c r="J500" s="50">
        <f>VLOOKUP(S479,Shashi!$B$8:$AE$78,21,0)</f>
        <v>0</v>
      </c>
      <c r="K500" s="50">
        <f>VLOOKUP(S479,Shashi!$B$8:$AE$78,22,0)</f>
        <v>0</v>
      </c>
      <c r="L500" s="50">
        <f>VLOOKUP(S479,Shashi!$B$8:$AE$78,23,0)</f>
        <v>0</v>
      </c>
      <c r="M500" s="50">
        <f>VLOOKUP(S479,Shashi!$B$8:$AE$78,24,0)</f>
        <v>0</v>
      </c>
      <c r="N500" s="366"/>
      <c r="O500" s="367"/>
      <c r="P500" s="367"/>
      <c r="Q500" s="368"/>
      <c r="R500" s="84">
        <f t="shared" si="17"/>
        <v>0</v>
      </c>
      <c r="S500" s="85" t="str">
        <f>IF(R500&gt;=91,"अ१",IF(R500&gt;=81,"अ२",IF(R500&gt;=71,"ब१",IF(R500&gt;=61,"ब२",IF(R500&gt;=51,"क१",IF(R500&gt;=41,"क२",IF(R500&gt;=33,"ड",IF(R500&gt;=21,"ई१",IF(R500&gt;=1,"ई२","")))))))))</f>
        <v/>
      </c>
    </row>
    <row r="501" spans="2:25" ht="27.9" customHeight="1" thickBot="1">
      <c r="B501" s="369"/>
      <c r="C501" s="370"/>
      <c r="D501" s="370"/>
      <c r="E501" s="370"/>
      <c r="F501" s="370"/>
      <c r="G501" s="370"/>
      <c r="H501" s="370"/>
      <c r="I501" s="370"/>
      <c r="J501" s="370"/>
      <c r="K501" s="370"/>
      <c r="L501" s="370"/>
      <c r="M501" s="370"/>
      <c r="N501" s="370"/>
      <c r="O501" s="370"/>
      <c r="P501" s="370"/>
      <c r="Q501" s="370"/>
      <c r="R501" s="370"/>
      <c r="S501" s="371"/>
    </row>
    <row r="502" spans="2:25" ht="27.9" customHeight="1">
      <c r="B502" s="41"/>
      <c r="C502" s="42"/>
      <c r="D502" s="43"/>
      <c r="N502" s="45"/>
      <c r="O502" s="45"/>
      <c r="P502" s="45"/>
      <c r="Q502" s="45"/>
      <c r="S502" s="46"/>
    </row>
    <row r="503" spans="2:25" ht="27.9" customHeight="1">
      <c r="B503" s="372" t="s">
        <v>66</v>
      </c>
      <c r="C503" s="373"/>
      <c r="D503" s="373"/>
      <c r="E503" s="373"/>
      <c r="F503" s="373"/>
      <c r="G503" s="374" t="s">
        <v>67</v>
      </c>
      <c r="H503" s="374"/>
      <c r="I503" s="374"/>
      <c r="J503" s="374"/>
      <c r="K503" s="374"/>
      <c r="L503" s="374"/>
      <c r="M503" s="374"/>
      <c r="N503" s="375" t="s">
        <v>68</v>
      </c>
      <c r="O503" s="375"/>
      <c r="P503" s="375"/>
      <c r="Q503" s="375"/>
      <c r="R503" s="375"/>
      <c r="S503" s="376"/>
      <c r="V503" s="68"/>
      <c r="W503" s="68"/>
      <c r="X503" s="68"/>
      <c r="Y503" s="68"/>
    </row>
    <row r="504" spans="2:25" ht="27.9" customHeight="1" thickBot="1">
      <c r="B504" s="377" t="str">
        <f>students!$G$4</f>
        <v xml:space="preserve">श्री. सागर दत्तात्रय शिंदे </v>
      </c>
      <c r="C504" s="378"/>
      <c r="D504" s="378"/>
      <c r="E504" s="378"/>
      <c r="F504" s="378"/>
      <c r="G504" s="379"/>
      <c r="H504" s="379"/>
      <c r="I504" s="379"/>
      <c r="J504" s="379"/>
      <c r="K504" s="379"/>
      <c r="L504" s="379"/>
      <c r="M504" s="379"/>
      <c r="N504" s="380"/>
      <c r="O504" s="380"/>
      <c r="P504" s="380"/>
      <c r="Q504" s="380"/>
      <c r="R504" s="380"/>
      <c r="S504" s="381"/>
      <c r="V504" s="68"/>
      <c r="W504" s="68"/>
      <c r="X504" s="68"/>
      <c r="Y504" s="68"/>
    </row>
    <row r="505" spans="2:25" ht="26.25" customHeight="1">
      <c r="B505" s="402" t="s">
        <v>718</v>
      </c>
      <c r="C505" s="402"/>
      <c r="D505" s="402"/>
      <c r="E505" s="402"/>
      <c r="F505" s="402"/>
      <c r="G505" s="402"/>
      <c r="H505" s="402"/>
      <c r="I505" s="402"/>
      <c r="J505" s="402"/>
      <c r="K505" s="402"/>
      <c r="L505" s="402"/>
      <c r="M505" s="402"/>
      <c r="N505" s="402"/>
      <c r="O505" s="402"/>
      <c r="P505" s="402"/>
      <c r="Q505" s="402"/>
      <c r="R505" s="402"/>
      <c r="S505" s="402"/>
      <c r="V505" s="68"/>
      <c r="W505" s="68"/>
      <c r="X505" s="68"/>
      <c r="Y505" s="68"/>
    </row>
    <row r="506" spans="2:25" ht="24.75" customHeight="1" thickBot="1">
      <c r="B506" s="403" t="s">
        <v>52</v>
      </c>
      <c r="C506" s="403"/>
      <c r="D506" s="403"/>
      <c r="E506" s="404">
        <f>VLOOKUP(S507,students!$B$8:$D$57,3,0)</f>
        <v>0</v>
      </c>
      <c r="F506" s="405"/>
      <c r="G506" s="405"/>
      <c r="H506" s="405"/>
      <c r="I506" s="405"/>
      <c r="J506" s="405"/>
      <c r="K506" s="405"/>
      <c r="L506" s="405"/>
      <c r="M506" s="405"/>
      <c r="N506" s="405"/>
      <c r="O506" s="405"/>
      <c r="P506" s="406" t="s">
        <v>28</v>
      </c>
      <c r="Q506" s="406"/>
      <c r="R506" s="406" t="str">
        <f>students!$M$2</f>
        <v>पहिली</v>
      </c>
      <c r="S506" s="406"/>
      <c r="V506" s="68"/>
      <c r="W506" s="68"/>
      <c r="X506" s="68"/>
      <c r="Y506" s="68"/>
    </row>
    <row r="507" spans="2:25" ht="19.5" customHeight="1" thickBot="1">
      <c r="B507" s="407"/>
      <c r="C507" s="407"/>
      <c r="D507" s="408"/>
      <c r="E507" s="408"/>
      <c r="F507" s="47"/>
      <c r="G507" s="47"/>
      <c r="H507" s="409" t="s">
        <v>33</v>
      </c>
      <c r="I507" s="409"/>
      <c r="J507" s="409"/>
      <c r="K507" s="409"/>
      <c r="L507" s="409"/>
      <c r="M507" s="405">
        <f>[3]students!Y506</f>
        <v>0</v>
      </c>
      <c r="N507" s="405"/>
      <c r="O507" s="405"/>
      <c r="P507" s="406" t="s">
        <v>53</v>
      </c>
      <c r="Q507" s="406"/>
      <c r="R507" s="406"/>
      <c r="S507" s="77">
        <v>19</v>
      </c>
      <c r="V507" s="68"/>
      <c r="W507" s="68"/>
      <c r="X507" s="68"/>
      <c r="Y507" s="68"/>
    </row>
    <row r="508" spans="2:25" ht="21" customHeight="1">
      <c r="B508" s="382" t="s">
        <v>37</v>
      </c>
      <c r="C508" s="361" t="s">
        <v>54</v>
      </c>
      <c r="D508" s="361"/>
      <c r="E508" s="385" t="s">
        <v>55</v>
      </c>
      <c r="F508" s="386"/>
      <c r="G508" s="386"/>
      <c r="H508" s="386"/>
      <c r="I508" s="386"/>
      <c r="J508" s="386"/>
      <c r="K508" s="386"/>
      <c r="L508" s="386"/>
      <c r="M508" s="387"/>
      <c r="N508" s="388" t="s">
        <v>56</v>
      </c>
      <c r="O508" s="389"/>
      <c r="P508" s="389"/>
      <c r="Q508" s="390"/>
      <c r="R508" s="394" t="s">
        <v>69</v>
      </c>
      <c r="S508" s="397" t="s">
        <v>57</v>
      </c>
      <c r="V508" s="68"/>
      <c r="W508" s="68"/>
      <c r="X508" s="68"/>
      <c r="Y508" s="68"/>
    </row>
    <row r="509" spans="2:25" s="1" customFormat="1" ht="73.5" customHeight="1">
      <c r="B509" s="383"/>
      <c r="C509" s="384"/>
      <c r="D509" s="384"/>
      <c r="E509" s="48" t="s">
        <v>58</v>
      </c>
      <c r="F509" s="48" t="s">
        <v>15</v>
      </c>
      <c r="G509" s="48" t="s">
        <v>59</v>
      </c>
      <c r="H509" s="48" t="s">
        <v>17</v>
      </c>
      <c r="I509" s="48" t="s">
        <v>18</v>
      </c>
      <c r="J509" s="48" t="s">
        <v>19</v>
      </c>
      <c r="K509" s="48" t="s">
        <v>20</v>
      </c>
      <c r="L509" s="48" t="s">
        <v>21</v>
      </c>
      <c r="M509" s="49"/>
      <c r="N509" s="391"/>
      <c r="O509" s="392"/>
      <c r="P509" s="392"/>
      <c r="Q509" s="393"/>
      <c r="R509" s="395"/>
      <c r="S509" s="398"/>
      <c r="V509" s="68"/>
      <c r="W509" s="68"/>
      <c r="X509" s="68"/>
      <c r="Y509" s="68"/>
    </row>
    <row r="510" spans="2:25" ht="27.9" customHeight="1" thickBot="1">
      <c r="B510" s="5"/>
      <c r="C510" s="400" t="s">
        <v>60</v>
      </c>
      <c r="D510" s="401"/>
      <c r="E510" s="51">
        <v>1</v>
      </c>
      <c r="F510" s="51">
        <v>2</v>
      </c>
      <c r="G510" s="51">
        <v>3</v>
      </c>
      <c r="H510" s="51">
        <v>4</v>
      </c>
      <c r="I510" s="51">
        <v>5</v>
      </c>
      <c r="J510" s="51">
        <v>6</v>
      </c>
      <c r="K510" s="51">
        <v>7</v>
      </c>
      <c r="L510" s="51">
        <v>8</v>
      </c>
      <c r="M510" s="50" t="s">
        <v>22</v>
      </c>
      <c r="N510" s="50" t="s">
        <v>23</v>
      </c>
      <c r="O510" s="50" t="s">
        <v>61</v>
      </c>
      <c r="P510" s="50" t="s">
        <v>25</v>
      </c>
      <c r="Q510" s="50" t="s">
        <v>62</v>
      </c>
      <c r="R510" s="396"/>
      <c r="S510" s="399"/>
      <c r="V510" s="68"/>
      <c r="W510" s="68"/>
      <c r="X510" s="68"/>
      <c r="Y510" s="68"/>
    </row>
    <row r="511" spans="2:25" ht="27.9" customHeight="1">
      <c r="B511" s="359">
        <v>1</v>
      </c>
      <c r="C511" s="361" t="s">
        <v>2</v>
      </c>
      <c r="D511" s="39" t="s">
        <v>63</v>
      </c>
      <c r="E511" s="80"/>
      <c r="F511" s="78">
        <f>Marathi!R$7</f>
        <v>15</v>
      </c>
      <c r="G511" s="78">
        <f>Marathi!S$7</f>
        <v>15</v>
      </c>
      <c r="H511" s="78">
        <f>Marathi!T$7</f>
        <v>15</v>
      </c>
      <c r="I511" s="78">
        <f>Marathi!U$7</f>
        <v>15</v>
      </c>
      <c r="J511" s="78">
        <f>Marathi!V$7</f>
        <v>15</v>
      </c>
      <c r="K511" s="78">
        <f>Marathi!W$7</f>
        <v>10</v>
      </c>
      <c r="L511" s="78">
        <f>Marathi!X$7</f>
        <v>0</v>
      </c>
      <c r="M511" s="78">
        <f>Marathi!Y$7</f>
        <v>70</v>
      </c>
      <c r="N511" s="78">
        <f>Marathi!Z$7</f>
        <v>5</v>
      </c>
      <c r="O511" s="78">
        <f>Marathi!AA$7</f>
        <v>5</v>
      </c>
      <c r="P511" s="78">
        <f>Marathi!AB$7</f>
        <v>20</v>
      </c>
      <c r="Q511" s="78">
        <f>Marathi!AC$7</f>
        <v>30</v>
      </c>
      <c r="R511" s="78">
        <f>Marathi!AD$7</f>
        <v>100</v>
      </c>
      <c r="S511" s="78">
        <f>Marathi!AE$7</f>
        <v>0</v>
      </c>
      <c r="V511" s="68"/>
      <c r="W511" s="68"/>
      <c r="X511" s="68"/>
      <c r="Y511" s="68"/>
    </row>
    <row r="512" spans="2:25" ht="27.9" customHeight="1" thickBot="1">
      <c r="B512" s="360"/>
      <c r="C512" s="362"/>
      <c r="D512" s="40" t="s">
        <v>64</v>
      </c>
      <c r="E512" s="81"/>
      <c r="F512" s="50">
        <f>VLOOKUP(S507,Marathi!$B$8:$AE$78,17,0)</f>
        <v>0</v>
      </c>
      <c r="G512" s="50">
        <f>VLOOKUP(S507,Marathi!$B$8:$AE$78,18,0)</f>
        <v>0</v>
      </c>
      <c r="H512" s="50">
        <f>VLOOKUP(S507,Marathi!$B$8:$AE$78,19,0)</f>
        <v>0</v>
      </c>
      <c r="I512" s="50">
        <f>VLOOKUP(S507,Marathi!$B$8:$AE$78,20,0)</f>
        <v>0</v>
      </c>
      <c r="J512" s="50">
        <f>VLOOKUP(S507,Marathi!$B$8:$AE$78,21,0)</f>
        <v>0</v>
      </c>
      <c r="K512" s="50">
        <f>VLOOKUP(S507,Marathi!$B$8:$AE$78,22,0)</f>
        <v>0</v>
      </c>
      <c r="L512" s="50">
        <f>VLOOKUP(S507,Marathi!$B$8:$AE$78,23,0)</f>
        <v>0</v>
      </c>
      <c r="M512" s="50">
        <f>VLOOKUP(S507,Marathi!$B$8:$AE$78,24,0)</f>
        <v>0</v>
      </c>
      <c r="N512" s="50">
        <f>VLOOKUP(S507,Marathi!$B$8:$AE$78,25,0)</f>
        <v>0</v>
      </c>
      <c r="O512" s="50">
        <f>VLOOKUP(S507,Marathi!$B$8:$AE$78,26,0)</f>
        <v>0</v>
      </c>
      <c r="P512" s="50">
        <f>VLOOKUP(S507,Marathi!$B$8:$AE$78,27,0)</f>
        <v>0</v>
      </c>
      <c r="Q512" s="50">
        <f>VLOOKUP(S507,Marathi!$B$8:$AE$78,28,0)</f>
        <v>0</v>
      </c>
      <c r="R512" s="79">
        <f>VLOOKUP(S507,Marathi!$B$8:$AE$78,29,0)</f>
        <v>0</v>
      </c>
      <c r="S512" s="79">
        <f>VLOOKUP(S507,Marathi!$B$8:$AE$78,30,0)</f>
        <v>0</v>
      </c>
      <c r="V512" s="68"/>
      <c r="W512" s="68"/>
      <c r="X512" s="68"/>
      <c r="Y512" s="68"/>
    </row>
    <row r="513" spans="2:25" ht="27.9" customHeight="1">
      <c r="B513" s="359">
        <v>2</v>
      </c>
      <c r="C513" s="361" t="s">
        <v>3</v>
      </c>
      <c r="D513" s="39" t="s">
        <v>63</v>
      </c>
      <c r="E513" s="80"/>
      <c r="F513" s="78">
        <f>Hindi!R$7</f>
        <v>15</v>
      </c>
      <c r="G513" s="78">
        <f>Hindi!S$7</f>
        <v>15</v>
      </c>
      <c r="H513" s="78">
        <f>Hindi!T$7</f>
        <v>15</v>
      </c>
      <c r="I513" s="78">
        <f>Hindi!U$7</f>
        <v>15</v>
      </c>
      <c r="J513" s="78">
        <f>Hindi!V$7</f>
        <v>15</v>
      </c>
      <c r="K513" s="78">
        <f>Hindi!W$7</f>
        <v>10</v>
      </c>
      <c r="L513" s="78">
        <f>Hindi!X$7</f>
        <v>0</v>
      </c>
      <c r="M513" s="78">
        <f>Hindi!Y$7</f>
        <v>70</v>
      </c>
      <c r="N513" s="78">
        <f>Hindi!Z$7</f>
        <v>5</v>
      </c>
      <c r="O513" s="78">
        <f>Hindi!AA$7</f>
        <v>5</v>
      </c>
      <c r="P513" s="78">
        <f>Hindi!AB$7</f>
        <v>20</v>
      </c>
      <c r="Q513" s="78">
        <f>Hindi!AC$7</f>
        <v>30</v>
      </c>
      <c r="R513" s="78">
        <f>Hindi!AD$7</f>
        <v>100</v>
      </c>
      <c r="S513" s="78">
        <f>Hindi!AE$7</f>
        <v>0</v>
      </c>
      <c r="V513" s="68"/>
      <c r="W513" s="68"/>
      <c r="X513" s="68"/>
      <c r="Y513" s="68"/>
    </row>
    <row r="514" spans="2:25" ht="27.9" customHeight="1" thickBot="1">
      <c r="B514" s="360"/>
      <c r="C514" s="362"/>
      <c r="D514" s="40" t="s">
        <v>64</v>
      </c>
      <c r="E514" s="81"/>
      <c r="F514" s="50">
        <f>VLOOKUP(S507,Hindi!$B$8:$AE$78,17,0)</f>
        <v>0</v>
      </c>
      <c r="G514" s="50">
        <f>VLOOKUP(S507,Hindi!$B$8:$AE$78,18,0)</f>
        <v>0</v>
      </c>
      <c r="H514" s="50">
        <f>VLOOKUP(S507,Hindi!$B$8:$AE$78,19,0)</f>
        <v>0</v>
      </c>
      <c r="I514" s="50">
        <f>VLOOKUP(S507,Hindi!$B$8:$AE$78,20,0)</f>
        <v>0</v>
      </c>
      <c r="J514" s="50">
        <f>VLOOKUP(S507,Hindi!$B$8:$AE$78,21,0)</f>
        <v>0</v>
      </c>
      <c r="K514" s="50">
        <f>VLOOKUP(S507,Hindi!$B$8:$AE$78,22,0)</f>
        <v>0</v>
      </c>
      <c r="L514" s="50">
        <f>VLOOKUP(S507,Hindi!$B$8:$AE$78,23,0)</f>
        <v>0</v>
      </c>
      <c r="M514" s="50">
        <f>VLOOKUP(S507,Hindi!$B$8:$AE$78,24,0)</f>
        <v>0</v>
      </c>
      <c r="N514" s="50">
        <f>VLOOKUP(S507,Hindi!$B$8:$AE$78,25,0)</f>
        <v>0</v>
      </c>
      <c r="O514" s="50">
        <f>VLOOKUP(S507,Hindi!$B$8:$AE$78,26,0)</f>
        <v>0</v>
      </c>
      <c r="P514" s="50">
        <f>VLOOKUP(S507,Hindi!$B$8:$AE$78,27,0)</f>
        <v>0</v>
      </c>
      <c r="Q514" s="50">
        <f>VLOOKUP(S507,Hindi!$B$8:$AE$78,28,0)</f>
        <v>0</v>
      </c>
      <c r="R514" s="79">
        <f>VLOOKUP(S507,Hindi!$B$8:$AE$78,29,0)</f>
        <v>0</v>
      </c>
      <c r="S514" s="50">
        <f>VLOOKUP(S507,Hindi!$B$8:$AE$78,30,0)</f>
        <v>0</v>
      </c>
      <c r="V514" s="68"/>
      <c r="W514" s="68"/>
      <c r="X514" s="68"/>
      <c r="Y514" s="68"/>
    </row>
    <row r="515" spans="2:25" ht="27.9" customHeight="1">
      <c r="B515" s="359">
        <v>3</v>
      </c>
      <c r="C515" s="361" t="s">
        <v>4</v>
      </c>
      <c r="D515" s="39" t="s">
        <v>63</v>
      </c>
      <c r="E515" s="80"/>
      <c r="F515" s="78">
        <f>English!R$7</f>
        <v>15</v>
      </c>
      <c r="G515" s="78">
        <f>English!S$7</f>
        <v>15</v>
      </c>
      <c r="H515" s="78">
        <f>English!T$7</f>
        <v>15</v>
      </c>
      <c r="I515" s="78">
        <f>English!U$7</f>
        <v>15</v>
      </c>
      <c r="J515" s="78">
        <f>English!V$7</f>
        <v>15</v>
      </c>
      <c r="K515" s="78">
        <f>English!W$7</f>
        <v>10</v>
      </c>
      <c r="L515" s="78">
        <f>English!X$7</f>
        <v>0</v>
      </c>
      <c r="M515" s="78">
        <f>English!Y$7</f>
        <v>70</v>
      </c>
      <c r="N515" s="78">
        <f>English!Z$7</f>
        <v>5</v>
      </c>
      <c r="O515" s="78">
        <f>English!AA$7</f>
        <v>5</v>
      </c>
      <c r="P515" s="78">
        <f>English!AB$7</f>
        <v>20</v>
      </c>
      <c r="Q515" s="78">
        <f>English!AC$7</f>
        <v>30</v>
      </c>
      <c r="R515" s="78">
        <f>English!AD$7</f>
        <v>100</v>
      </c>
      <c r="S515" s="78">
        <f>English!AE$7</f>
        <v>0</v>
      </c>
      <c r="V515" s="68"/>
      <c r="W515" s="68"/>
      <c r="X515" s="68"/>
      <c r="Y515" s="68"/>
    </row>
    <row r="516" spans="2:25" ht="27.9" customHeight="1" thickBot="1">
      <c r="B516" s="360"/>
      <c r="C516" s="362"/>
      <c r="D516" s="40" t="s">
        <v>64</v>
      </c>
      <c r="E516" s="81"/>
      <c r="F516" s="50">
        <f>VLOOKUP(S507,English!$B$8:$AE$78,17,0)</f>
        <v>0</v>
      </c>
      <c r="G516" s="50">
        <f>VLOOKUP(S507,English!$B$8:$AE$78,18,0)</f>
        <v>0</v>
      </c>
      <c r="H516" s="50">
        <f>VLOOKUP(S507,English!$B$8:$AE$78,19,0)</f>
        <v>0</v>
      </c>
      <c r="I516" s="50">
        <f>VLOOKUP(S507,English!$B$8:$AE$78,20,0)</f>
        <v>0</v>
      </c>
      <c r="J516" s="50">
        <f>VLOOKUP(S507,English!$B$8:$AE$78,21,0)</f>
        <v>0</v>
      </c>
      <c r="K516" s="50">
        <f>VLOOKUP(S507,English!$B$8:$AE$78,22,0)</f>
        <v>0</v>
      </c>
      <c r="L516" s="50">
        <f>VLOOKUP(S507,English!$B$8:$AE$78,23,0)</f>
        <v>0</v>
      </c>
      <c r="M516" s="50">
        <f>VLOOKUP(S507,English!$B$8:$AE$78,24,0)</f>
        <v>0</v>
      </c>
      <c r="N516" s="50">
        <f>VLOOKUP(S507,English!$B$8:$AE$78,25,0)</f>
        <v>0</v>
      </c>
      <c r="O516" s="50">
        <f>VLOOKUP(S507,English!$B$8:$AE$78,26,0)</f>
        <v>0</v>
      </c>
      <c r="P516" s="50">
        <f>VLOOKUP(S507,English!$B$8:$AE$78,27,0)</f>
        <v>0</v>
      </c>
      <c r="Q516" s="50">
        <f>VLOOKUP(S507,English!$B$8:$AE$78,28,0)</f>
        <v>0</v>
      </c>
      <c r="R516" s="79">
        <f>VLOOKUP(S507,English!$B$8:$AE$78,29,0)</f>
        <v>0</v>
      </c>
      <c r="S516" s="50">
        <f>VLOOKUP(S507,English!$B$8:$AE$78,30,0)</f>
        <v>0</v>
      </c>
      <c r="V516" s="68"/>
      <c r="W516" s="68"/>
      <c r="X516" s="68"/>
      <c r="Y516" s="68"/>
    </row>
    <row r="517" spans="2:25" ht="27.9" customHeight="1">
      <c r="B517" s="359">
        <v>4</v>
      </c>
      <c r="C517" s="361" t="s">
        <v>5</v>
      </c>
      <c r="D517" s="39" t="s">
        <v>63</v>
      </c>
      <c r="E517" s="80"/>
      <c r="F517" s="78">
        <f>Maths!R$7</f>
        <v>15</v>
      </c>
      <c r="G517" s="78">
        <f>Maths!S$7</f>
        <v>15</v>
      </c>
      <c r="H517" s="78">
        <f>Maths!T$7</f>
        <v>15</v>
      </c>
      <c r="I517" s="78">
        <f>Maths!U$7</f>
        <v>15</v>
      </c>
      <c r="J517" s="78">
        <f>Maths!V$7</f>
        <v>15</v>
      </c>
      <c r="K517" s="78">
        <f>Maths!W$7</f>
        <v>10</v>
      </c>
      <c r="L517" s="78">
        <f>Maths!X$7</f>
        <v>0</v>
      </c>
      <c r="M517" s="78">
        <f>Maths!Y$7</f>
        <v>70</v>
      </c>
      <c r="N517" s="78">
        <f>Maths!Z$7</f>
        <v>5</v>
      </c>
      <c r="O517" s="78">
        <f>Maths!AA$7</f>
        <v>5</v>
      </c>
      <c r="P517" s="78">
        <f>Maths!AB$7</f>
        <v>20</v>
      </c>
      <c r="Q517" s="78">
        <f>Maths!AC$7</f>
        <v>30</v>
      </c>
      <c r="R517" s="78">
        <f>Maths!AD$7</f>
        <v>100</v>
      </c>
      <c r="S517" s="78">
        <f>Maths!AE$7</f>
        <v>0</v>
      </c>
      <c r="V517" s="68"/>
      <c r="W517" s="68"/>
      <c r="X517" s="68"/>
      <c r="Y517" s="68"/>
    </row>
    <row r="518" spans="2:25" ht="27.9" customHeight="1" thickBot="1">
      <c r="B518" s="360"/>
      <c r="C518" s="362"/>
      <c r="D518" s="40" t="s">
        <v>64</v>
      </c>
      <c r="E518" s="81"/>
      <c r="F518" s="50">
        <f>VLOOKUP(S507,Maths!$B$8:$AE$78,17,0)</f>
        <v>0</v>
      </c>
      <c r="G518" s="50">
        <f>VLOOKUP(S507,Maths!$B$8:$AE$78,18,0)</f>
        <v>0</v>
      </c>
      <c r="H518" s="50">
        <f>VLOOKUP(S507,Maths!$B$8:$AE$78,19,0)</f>
        <v>0</v>
      </c>
      <c r="I518" s="50">
        <f>VLOOKUP(S507,Maths!$B$8:$AE$78,20,0)</f>
        <v>0</v>
      </c>
      <c r="J518" s="50">
        <f>VLOOKUP(S507,Maths!$B$8:$AE$78,21,0)</f>
        <v>0</v>
      </c>
      <c r="K518" s="50">
        <f>VLOOKUP(S507,Maths!$B$8:$AE$78,22,0)</f>
        <v>0</v>
      </c>
      <c r="L518" s="50">
        <f>VLOOKUP(S507,Maths!$B$8:$AE$78,23,0)</f>
        <v>0</v>
      </c>
      <c r="M518" s="50">
        <f>VLOOKUP(S507,Maths!$B$8:$AE$78,24,0)</f>
        <v>0</v>
      </c>
      <c r="N518" s="50">
        <f>VLOOKUP(S507,Maths!$B$8:$AE$78,25,0)</f>
        <v>0</v>
      </c>
      <c r="O518" s="50">
        <f>VLOOKUP(S507,Maths!$B$8:$AE$78,26,0)</f>
        <v>0</v>
      </c>
      <c r="P518" s="50">
        <f>VLOOKUP(S507,Maths!$B$8:$AE$78,27,0)</f>
        <v>0</v>
      </c>
      <c r="Q518" s="50">
        <f>VLOOKUP(S507,Maths!$B$8:$AE$78,28,0)</f>
        <v>0</v>
      </c>
      <c r="R518" s="79">
        <f>VLOOKUP(S507,Maths!$B$8:$AE$78,29,0)</f>
        <v>0</v>
      </c>
      <c r="S518" s="50">
        <f>VLOOKUP(S507,Maths!$B$8:$AE$78,30,0)</f>
        <v>0</v>
      </c>
      <c r="V518" s="68"/>
      <c r="W518" s="68"/>
      <c r="X518" s="68"/>
      <c r="Y518" s="68"/>
    </row>
    <row r="519" spans="2:25" ht="27.9" customHeight="1">
      <c r="B519" s="359">
        <v>5</v>
      </c>
      <c r="C519" s="361" t="s">
        <v>6</v>
      </c>
      <c r="D519" s="39" t="s">
        <v>63</v>
      </c>
      <c r="E519" s="80"/>
      <c r="F519" s="78">
        <f>Sci!R$7</f>
        <v>15</v>
      </c>
      <c r="G519" s="78">
        <f>Sci!S$7</f>
        <v>15</v>
      </c>
      <c r="H519" s="78">
        <f>Sci!T$7</f>
        <v>15</v>
      </c>
      <c r="I519" s="78">
        <f>Sci!U$7</f>
        <v>15</v>
      </c>
      <c r="J519" s="78">
        <f>Sci!V$7</f>
        <v>15</v>
      </c>
      <c r="K519" s="78">
        <f>Sci!W$7</f>
        <v>10</v>
      </c>
      <c r="L519" s="78">
        <f>Sci!X$7</f>
        <v>0</v>
      </c>
      <c r="M519" s="78">
        <f>Sci!Y$7</f>
        <v>70</v>
      </c>
      <c r="N519" s="78">
        <f>Sci!Z$7</f>
        <v>5</v>
      </c>
      <c r="O519" s="78">
        <f>Sci!AA$7</f>
        <v>5</v>
      </c>
      <c r="P519" s="78">
        <f>Sci!AB$7</f>
        <v>20</v>
      </c>
      <c r="Q519" s="78">
        <f>Sci!AC$7</f>
        <v>30</v>
      </c>
      <c r="R519" s="78">
        <f>Sci!AD$7</f>
        <v>100</v>
      </c>
      <c r="S519" s="78">
        <f>Sci!AE$7</f>
        <v>0</v>
      </c>
      <c r="V519" s="68"/>
      <c r="W519" s="68"/>
      <c r="X519" s="68"/>
      <c r="Y519" s="68"/>
    </row>
    <row r="520" spans="2:25" ht="27.9" customHeight="1" thickBot="1">
      <c r="B520" s="360"/>
      <c r="C520" s="362"/>
      <c r="D520" s="40" t="s">
        <v>64</v>
      </c>
      <c r="E520" s="81"/>
      <c r="F520" s="50">
        <f>VLOOKUP(S507,Sci!$B$8:$AE$78,17,0)</f>
        <v>0</v>
      </c>
      <c r="G520" s="50">
        <f>VLOOKUP(S507,Sci!$B$8:$AE$78,18,0)</f>
        <v>0</v>
      </c>
      <c r="H520" s="50">
        <f>VLOOKUP(S507,Sci!$B$8:$AE$78,19,0)</f>
        <v>0</v>
      </c>
      <c r="I520" s="50">
        <f>VLOOKUP(S507,Sci!$B$8:$AE$78,20,0)</f>
        <v>0</v>
      </c>
      <c r="J520" s="50">
        <f>VLOOKUP(S507,Sci!$B$8:$AE$78,21,0)</f>
        <v>0</v>
      </c>
      <c r="K520" s="50">
        <f>VLOOKUP(S507,Sci!$B$8:$AE$78,22,0)</f>
        <v>0</v>
      </c>
      <c r="L520" s="50">
        <f>VLOOKUP(S507,Sci!$B$8:$AE$78,23,0)</f>
        <v>0</v>
      </c>
      <c r="M520" s="50">
        <f>VLOOKUP(S507,Sci!$B$8:$AE$78,24,0)</f>
        <v>0</v>
      </c>
      <c r="N520" s="50">
        <f>VLOOKUP(S507,Sci!$B$8:$AE$78,24,0)</f>
        <v>0</v>
      </c>
      <c r="O520" s="50">
        <f>VLOOKUP(S507,Sci!$B$8:$AE$78,25,0)</f>
        <v>0</v>
      </c>
      <c r="P520" s="50">
        <f>VLOOKUP(S507,Sci!$B$8:$AE$78,26,0)</f>
        <v>0</v>
      </c>
      <c r="Q520" s="50">
        <f>VLOOKUP(S507,Sci!$B$8:$AE$78,27,0)</f>
        <v>0</v>
      </c>
      <c r="R520" s="79">
        <f>VLOOKUP(S507,Sci!$B$8:$AE$78,29,0)</f>
        <v>0</v>
      </c>
      <c r="S520" s="50">
        <f>VLOOKUP(S507,Sci!$B$8:$AE$78,30,0)</f>
        <v>0</v>
      </c>
      <c r="V520" s="68"/>
      <c r="W520" s="68"/>
      <c r="X520" s="68"/>
      <c r="Y520" s="68"/>
    </row>
    <row r="521" spans="2:25" ht="27.9" customHeight="1">
      <c r="B521" s="359">
        <v>6</v>
      </c>
      <c r="C521" s="361" t="s">
        <v>7</v>
      </c>
      <c r="D521" s="39" t="s">
        <v>63</v>
      </c>
      <c r="E521" s="80"/>
      <c r="F521" s="78">
        <f>Sco!R$7</f>
        <v>15</v>
      </c>
      <c r="G521" s="78">
        <f>Sco!S$7</f>
        <v>15</v>
      </c>
      <c r="H521" s="78">
        <f>Sco!T$7</f>
        <v>15</v>
      </c>
      <c r="I521" s="78">
        <f>Sco!U$7</f>
        <v>15</v>
      </c>
      <c r="J521" s="78">
        <f>Sco!V$7</f>
        <v>15</v>
      </c>
      <c r="K521" s="78">
        <f>Sco!W$7</f>
        <v>10</v>
      </c>
      <c r="L521" s="78">
        <f>Sco!X$7</f>
        <v>0</v>
      </c>
      <c r="M521" s="78">
        <f>Sco!Y$7</f>
        <v>70</v>
      </c>
      <c r="N521" s="78">
        <f>Sco!Z$7</f>
        <v>5</v>
      </c>
      <c r="O521" s="78">
        <f>Sco!AA$7</f>
        <v>5</v>
      </c>
      <c r="P521" s="78">
        <f>Sco!AB$7</f>
        <v>20</v>
      </c>
      <c r="Q521" s="78">
        <f>Sco!AC$7</f>
        <v>30</v>
      </c>
      <c r="R521" s="78">
        <f>Sco!AD$7</f>
        <v>100</v>
      </c>
      <c r="S521" s="78">
        <f>Sco!AE$7</f>
        <v>0</v>
      </c>
      <c r="V521" s="68"/>
      <c r="W521" s="68"/>
      <c r="X521" s="68"/>
      <c r="Y521" s="68"/>
    </row>
    <row r="522" spans="2:25" ht="27.9" customHeight="1" thickBot="1">
      <c r="B522" s="360"/>
      <c r="C522" s="362"/>
      <c r="D522" s="40" t="s">
        <v>64</v>
      </c>
      <c r="E522" s="81"/>
      <c r="F522" s="50">
        <f>VLOOKUP(S507,Sco!$B$8:$AE$78,17,0)</f>
        <v>0</v>
      </c>
      <c r="G522" s="50">
        <f>VLOOKUP(S507,Sco!$B$8:$AE$78,18,0)</f>
        <v>0</v>
      </c>
      <c r="H522" s="50">
        <f>VLOOKUP(S507,Sco!$B$8:$AE$78,19,0)</f>
        <v>0</v>
      </c>
      <c r="I522" s="50">
        <f>VLOOKUP(S507,Sco!$B$8:$AE$78,20,0)</f>
        <v>0</v>
      </c>
      <c r="J522" s="50">
        <f>VLOOKUP(S507,Sco!$B$8:$AE$78,21,0)</f>
        <v>0</v>
      </c>
      <c r="K522" s="50">
        <f>VLOOKUP(S507,Sco!$B$8:$AE$78,22,0)</f>
        <v>0</v>
      </c>
      <c r="L522" s="50">
        <f>VLOOKUP(S507,Sco!$B$8:$AE$78,23,0)</f>
        <v>0</v>
      </c>
      <c r="M522" s="50">
        <f>VLOOKUP(S507,Sco!$B$8:$AE$78,24,0)</f>
        <v>0</v>
      </c>
      <c r="N522" s="50">
        <f>VLOOKUP(S507,Sco!$B$8:$AE$78,25,0)</f>
        <v>0</v>
      </c>
      <c r="O522" s="50">
        <f>VLOOKUP(S507,Sco!$B$8:$AE$78,26,0)</f>
        <v>0</v>
      </c>
      <c r="P522" s="50">
        <f>VLOOKUP(S507,Sco!$B$8:$AE$78,27,0)</f>
        <v>0</v>
      </c>
      <c r="Q522" s="50">
        <f>VLOOKUP(S507,Sco!$B$8:$AE$78,28,0)</f>
        <v>0</v>
      </c>
      <c r="R522" s="79">
        <f>VLOOKUP(S507,Sco!$B$8:$AE$78,29,0)</f>
        <v>0</v>
      </c>
      <c r="S522" s="50">
        <f>VLOOKUP(S507,Sco!$B$8:$AE$78,30,0)</f>
        <v>0</v>
      </c>
      <c r="V522" s="68"/>
      <c r="W522" s="68"/>
      <c r="X522" s="68"/>
      <c r="Y522" s="68"/>
    </row>
    <row r="523" spans="2:25" ht="27.9" customHeight="1">
      <c r="B523" s="359">
        <v>7</v>
      </c>
      <c r="C523" s="361" t="s">
        <v>8</v>
      </c>
      <c r="D523" s="39" t="s">
        <v>63</v>
      </c>
      <c r="E523" s="80"/>
      <c r="F523" s="78">
        <f>Kala!R$7</f>
        <v>20</v>
      </c>
      <c r="G523" s="78">
        <f>Kala!S$7</f>
        <v>40</v>
      </c>
      <c r="H523" s="78">
        <f>Kala!T$7</f>
        <v>20</v>
      </c>
      <c r="I523" s="78">
        <f>Kala!U$7</f>
        <v>20</v>
      </c>
      <c r="J523" s="78">
        <f>Kala!V$7</f>
        <v>0</v>
      </c>
      <c r="K523" s="78">
        <f>Kala!W$7</f>
        <v>20</v>
      </c>
      <c r="L523" s="78">
        <f>Kala!X$7</f>
        <v>0</v>
      </c>
      <c r="M523" s="78">
        <f>Kala!Y$7</f>
        <v>100</v>
      </c>
      <c r="N523" s="363"/>
      <c r="O523" s="364"/>
      <c r="P523" s="364"/>
      <c r="Q523" s="365"/>
      <c r="R523" s="82">
        <f t="shared" ref="R523:R528" si="18">M523</f>
        <v>100</v>
      </c>
      <c r="S523" s="83"/>
      <c r="V523" s="68"/>
      <c r="W523" s="68"/>
      <c r="X523" s="68"/>
      <c r="Y523" s="68"/>
    </row>
    <row r="524" spans="2:25" ht="27.9" customHeight="1" thickBot="1">
      <c r="B524" s="360"/>
      <c r="C524" s="362"/>
      <c r="D524" s="40" t="s">
        <v>64</v>
      </c>
      <c r="E524" s="81"/>
      <c r="F524" s="50">
        <f>VLOOKUP(S507,Kala!$B$8:$AE$78,17,0)</f>
        <v>0</v>
      </c>
      <c r="G524" s="50">
        <f>VLOOKUP(S507,Kala!$B$8:$AE$78,18,0)</f>
        <v>0</v>
      </c>
      <c r="H524" s="50">
        <f>VLOOKUP(S507,Kala!$B$8:$AE$78,19,0)</f>
        <v>0</v>
      </c>
      <c r="I524" s="50">
        <f>VLOOKUP(S507,Kala!$B$8:$AE$78,20,0)</f>
        <v>0</v>
      </c>
      <c r="J524" s="50">
        <f>VLOOKUP(S507,Kala!$B$8:$AE$78,21,0)</f>
        <v>0</v>
      </c>
      <c r="K524" s="50">
        <f>VLOOKUP(S507,Kala!$B$8:$AE$78,22,0)</f>
        <v>0</v>
      </c>
      <c r="L524" s="50">
        <f>VLOOKUP(S507,Kala!$B$8:$AE$78,23,0)</f>
        <v>0</v>
      </c>
      <c r="M524" s="50">
        <f>VLOOKUP(S507,Kala!$B$8:$AE$78,24,0)</f>
        <v>0</v>
      </c>
      <c r="N524" s="366"/>
      <c r="O524" s="367"/>
      <c r="P524" s="367"/>
      <c r="Q524" s="368"/>
      <c r="R524" s="84">
        <f t="shared" si="18"/>
        <v>0</v>
      </c>
      <c r="S524" s="85" t="str">
        <f>IF(R524&gt;=91,"अ१",IF(R524&gt;=81,"अ२",IF(R524&gt;=71,"ब१",IF(R524&gt;=61,"ब२",IF(R524&gt;=51,"क१",IF(R524&gt;=41,"क२",IF(R524&gt;=33,"ड",IF(R524&gt;=21,"ई१",IF(R524&gt;=1,"ई२","")))))))))</f>
        <v/>
      </c>
      <c r="V524" s="68"/>
      <c r="W524" s="68"/>
      <c r="X524" s="68"/>
      <c r="Y524" s="68"/>
    </row>
    <row r="525" spans="2:25" ht="27.9" customHeight="1">
      <c r="B525" s="359">
        <v>8</v>
      </c>
      <c r="C525" s="361" t="s">
        <v>9</v>
      </c>
      <c r="D525" s="39" t="s">
        <v>63</v>
      </c>
      <c r="E525" s="80"/>
      <c r="F525" s="78">
        <f>Karya!R$7</f>
        <v>20</v>
      </c>
      <c r="G525" s="78">
        <f>Karya!S$7</f>
        <v>40</v>
      </c>
      <c r="H525" s="78">
        <f>Karya!T$7</f>
        <v>20</v>
      </c>
      <c r="I525" s="78">
        <f>Karya!U$7</f>
        <v>20</v>
      </c>
      <c r="J525" s="78">
        <f>Karya!V$7</f>
        <v>0</v>
      </c>
      <c r="K525" s="78">
        <f>Karya!W$7</f>
        <v>20</v>
      </c>
      <c r="L525" s="78">
        <f>Karya!X$7</f>
        <v>0</v>
      </c>
      <c r="M525" s="78">
        <f>Karya!Y$7</f>
        <v>100</v>
      </c>
      <c r="N525" s="363"/>
      <c r="O525" s="364"/>
      <c r="P525" s="364"/>
      <c r="Q525" s="365"/>
      <c r="R525" s="82">
        <f t="shared" si="18"/>
        <v>100</v>
      </c>
      <c r="S525" s="83"/>
      <c r="V525" s="68"/>
      <c r="W525" s="68"/>
      <c r="X525" s="68"/>
      <c r="Y525" s="68"/>
    </row>
    <row r="526" spans="2:25" ht="27.9" customHeight="1" thickBot="1">
      <c r="B526" s="360"/>
      <c r="C526" s="362"/>
      <c r="D526" s="40" t="s">
        <v>64</v>
      </c>
      <c r="E526" s="81"/>
      <c r="F526" s="50">
        <f>VLOOKUP(S507,Karya!$B$8:$AE$78,17,0)</f>
        <v>0</v>
      </c>
      <c r="G526" s="50">
        <f>VLOOKUP(S507,Karya!$B$8:$AE$78,18,0)</f>
        <v>0</v>
      </c>
      <c r="H526" s="50">
        <f>VLOOKUP(S507,Karya!$B$8:$AE$78,19,0)</f>
        <v>0</v>
      </c>
      <c r="I526" s="50">
        <f>VLOOKUP(S507,Karya!$B$8:$AE$78,20,0)</f>
        <v>0</v>
      </c>
      <c r="J526" s="50">
        <f>VLOOKUP(S507,Karya!$B$8:$AE$78,21,0)</f>
        <v>0</v>
      </c>
      <c r="K526" s="50">
        <f>VLOOKUP(S507,Karya!$B$8:$AE$78,22,0)</f>
        <v>0</v>
      </c>
      <c r="L526" s="50">
        <f>VLOOKUP(S507,Karya!$B$8:$AE$78,23,0)</f>
        <v>0</v>
      </c>
      <c r="M526" s="50">
        <f>VLOOKUP(S507,Karya!$B$8:$AE$78,24,0)</f>
        <v>0</v>
      </c>
      <c r="N526" s="366"/>
      <c r="O526" s="367"/>
      <c r="P526" s="367"/>
      <c r="Q526" s="368"/>
      <c r="R526" s="84">
        <f t="shared" si="18"/>
        <v>0</v>
      </c>
      <c r="S526" s="85" t="str">
        <f>IF(R526&gt;=91,"अ१",IF(R526&gt;=81,"अ२",IF(R526&gt;=71,"ब१",IF(R526&gt;=61,"ब२",IF(R526&gt;=51,"क१",IF(R526&gt;=41,"क२",IF(R526&gt;=33,"ड",IF(R526&gt;=21,"ई१",IF(R526&gt;=1,"ई२","")))))))))</f>
        <v/>
      </c>
      <c r="V526" s="68"/>
      <c r="W526" s="68"/>
      <c r="X526" s="68"/>
      <c r="Y526" s="68"/>
    </row>
    <row r="527" spans="2:25" ht="27.9" customHeight="1">
      <c r="B527" s="359">
        <v>9</v>
      </c>
      <c r="C527" s="361" t="s">
        <v>10</v>
      </c>
      <c r="D527" s="39" t="s">
        <v>63</v>
      </c>
      <c r="E527" s="80"/>
      <c r="F527" s="78">
        <f>Shashi!R$7</f>
        <v>20</v>
      </c>
      <c r="G527" s="78">
        <f>Shashi!S$7</f>
        <v>40</v>
      </c>
      <c r="H527" s="78">
        <f>Shashi!T$7</f>
        <v>20</v>
      </c>
      <c r="I527" s="78">
        <f>Shashi!U$7</f>
        <v>20</v>
      </c>
      <c r="J527" s="78">
        <f>Shashi!V$7</f>
        <v>0</v>
      </c>
      <c r="K527" s="78">
        <f>Shashi!W$7</f>
        <v>20</v>
      </c>
      <c r="L527" s="78">
        <f>Shashi!X$7</f>
        <v>0</v>
      </c>
      <c r="M527" s="78">
        <f>Shashi!Y$7</f>
        <v>100</v>
      </c>
      <c r="N527" s="363"/>
      <c r="O527" s="364"/>
      <c r="P527" s="364"/>
      <c r="Q527" s="365"/>
      <c r="R527" s="82">
        <f t="shared" si="18"/>
        <v>100</v>
      </c>
      <c r="S527" s="83"/>
      <c r="V527" s="68"/>
      <c r="W527" s="68"/>
      <c r="X527" s="68"/>
      <c r="Y527" s="68"/>
    </row>
    <row r="528" spans="2:25" ht="27.9" customHeight="1" thickBot="1">
      <c r="B528" s="360"/>
      <c r="C528" s="362"/>
      <c r="D528" s="40" t="s">
        <v>64</v>
      </c>
      <c r="E528" s="81"/>
      <c r="F528" s="50">
        <f>VLOOKUP(S507,Shashi!$B$8:$AE$78,17,0)</f>
        <v>0</v>
      </c>
      <c r="G528" s="50">
        <f>VLOOKUP(S507,Shashi!$B$8:$AE$78,18,0)</f>
        <v>0</v>
      </c>
      <c r="H528" s="50">
        <f>VLOOKUP(S507,Shashi!$B$8:$AE$78,19,0)</f>
        <v>0</v>
      </c>
      <c r="I528" s="50">
        <f>VLOOKUP(S507,Shashi!$B$8:$AE$78,20,0)</f>
        <v>0</v>
      </c>
      <c r="J528" s="50">
        <f>VLOOKUP(S507,Shashi!$B$8:$AE$78,21,0)</f>
        <v>0</v>
      </c>
      <c r="K528" s="50">
        <f>VLOOKUP(S507,Shashi!$B$8:$AE$78,22,0)</f>
        <v>0</v>
      </c>
      <c r="L528" s="50">
        <f>VLOOKUP(S507,Shashi!$B$8:$AE$78,23,0)</f>
        <v>0</v>
      </c>
      <c r="M528" s="50">
        <f>VLOOKUP(S507,Shashi!$B$8:$AE$78,24,0)</f>
        <v>0</v>
      </c>
      <c r="N528" s="366"/>
      <c r="O528" s="367"/>
      <c r="P528" s="367"/>
      <c r="Q528" s="368"/>
      <c r="R528" s="84">
        <f t="shared" si="18"/>
        <v>0</v>
      </c>
      <c r="S528" s="85" t="str">
        <f>IF(R528&gt;=91,"अ१",IF(R528&gt;=81,"अ२",IF(R528&gt;=71,"ब१",IF(R528&gt;=61,"ब२",IF(R528&gt;=51,"क१",IF(R528&gt;=41,"क२",IF(R528&gt;=33,"ड",IF(R528&gt;=21,"ई१",IF(R528&gt;=1,"ई२","")))))))))</f>
        <v/>
      </c>
    </row>
    <row r="529" spans="2:25" ht="27.9" customHeight="1" thickBot="1">
      <c r="B529" s="369"/>
      <c r="C529" s="370"/>
      <c r="D529" s="370"/>
      <c r="E529" s="370"/>
      <c r="F529" s="370"/>
      <c r="G529" s="370"/>
      <c r="H529" s="370"/>
      <c r="I529" s="370"/>
      <c r="J529" s="370"/>
      <c r="K529" s="370"/>
      <c r="L529" s="370"/>
      <c r="M529" s="370"/>
      <c r="N529" s="370"/>
      <c r="O529" s="370"/>
      <c r="P529" s="370"/>
      <c r="Q529" s="370"/>
      <c r="R529" s="370"/>
      <c r="S529" s="371"/>
    </row>
    <row r="530" spans="2:25" ht="27.9" customHeight="1">
      <c r="B530" s="41"/>
      <c r="C530" s="42"/>
      <c r="D530" s="43"/>
      <c r="N530" s="45"/>
      <c r="O530" s="45"/>
      <c r="P530" s="45"/>
      <c r="Q530" s="45"/>
      <c r="S530" s="46"/>
    </row>
    <row r="531" spans="2:25" ht="27.9" customHeight="1">
      <c r="B531" s="372" t="s">
        <v>66</v>
      </c>
      <c r="C531" s="373"/>
      <c r="D531" s="373"/>
      <c r="E531" s="373"/>
      <c r="F531" s="373"/>
      <c r="G531" s="374" t="s">
        <v>67</v>
      </c>
      <c r="H531" s="374"/>
      <c r="I531" s="374"/>
      <c r="J531" s="374"/>
      <c r="K531" s="374"/>
      <c r="L531" s="374"/>
      <c r="M531" s="374"/>
      <c r="N531" s="375" t="s">
        <v>68</v>
      </c>
      <c r="O531" s="375"/>
      <c r="P531" s="375"/>
      <c r="Q531" s="375"/>
      <c r="R531" s="375"/>
      <c r="S531" s="376"/>
    </row>
    <row r="532" spans="2:25" ht="27.9" customHeight="1" thickBot="1">
      <c r="B532" s="377" t="str">
        <f>students!$G$4</f>
        <v xml:space="preserve">श्री. सागर दत्तात्रय शिंदे </v>
      </c>
      <c r="C532" s="378"/>
      <c r="D532" s="378"/>
      <c r="E532" s="378"/>
      <c r="F532" s="378"/>
      <c r="G532" s="379"/>
      <c r="H532" s="379"/>
      <c r="I532" s="379"/>
      <c r="J532" s="379"/>
      <c r="K532" s="379"/>
      <c r="L532" s="379"/>
      <c r="M532" s="379"/>
      <c r="N532" s="380"/>
      <c r="O532" s="380"/>
      <c r="P532" s="380"/>
      <c r="Q532" s="380"/>
      <c r="R532" s="380"/>
      <c r="S532" s="381"/>
    </row>
    <row r="533" spans="2:25" ht="26.25" customHeight="1">
      <c r="B533" s="402" t="s">
        <v>718</v>
      </c>
      <c r="C533" s="402"/>
      <c r="D533" s="402"/>
      <c r="E533" s="402"/>
      <c r="F533" s="402"/>
      <c r="G533" s="402"/>
      <c r="H533" s="402"/>
      <c r="I533" s="402"/>
      <c r="J533" s="402"/>
      <c r="K533" s="402"/>
      <c r="L533" s="402"/>
      <c r="M533" s="402"/>
      <c r="N533" s="402"/>
      <c r="O533" s="402"/>
      <c r="P533" s="402"/>
      <c r="Q533" s="402"/>
      <c r="R533" s="402"/>
      <c r="S533" s="402"/>
    </row>
    <row r="534" spans="2:25" ht="24.75" customHeight="1" thickBot="1">
      <c r="B534" s="403" t="s">
        <v>52</v>
      </c>
      <c r="C534" s="403"/>
      <c r="D534" s="403"/>
      <c r="E534" s="404">
        <f>VLOOKUP(S535,students!$B$8:$D$57,3,0)</f>
        <v>0</v>
      </c>
      <c r="F534" s="405"/>
      <c r="G534" s="405"/>
      <c r="H534" s="405"/>
      <c r="I534" s="405"/>
      <c r="J534" s="405"/>
      <c r="K534" s="405"/>
      <c r="L534" s="405"/>
      <c r="M534" s="405"/>
      <c r="N534" s="405"/>
      <c r="O534" s="405"/>
      <c r="P534" s="406" t="s">
        <v>28</v>
      </c>
      <c r="Q534" s="406"/>
      <c r="R534" s="406" t="str">
        <f>students!$M$2</f>
        <v>पहिली</v>
      </c>
      <c r="S534" s="406"/>
      <c r="V534" s="68"/>
      <c r="W534" s="68"/>
      <c r="X534" s="68"/>
      <c r="Y534" s="68"/>
    </row>
    <row r="535" spans="2:25" ht="19.5" customHeight="1" thickBot="1">
      <c r="B535" s="407"/>
      <c r="C535" s="407"/>
      <c r="D535" s="408"/>
      <c r="E535" s="408"/>
      <c r="F535" s="47"/>
      <c r="G535" s="47"/>
      <c r="H535" s="409" t="s">
        <v>33</v>
      </c>
      <c r="I535" s="409"/>
      <c r="J535" s="409"/>
      <c r="K535" s="409"/>
      <c r="L535" s="409"/>
      <c r="M535" s="405">
        <f>[3]students!Y534</f>
        <v>0</v>
      </c>
      <c r="N535" s="405"/>
      <c r="O535" s="405"/>
      <c r="P535" s="406" t="s">
        <v>53</v>
      </c>
      <c r="Q535" s="406"/>
      <c r="R535" s="406"/>
      <c r="S535" s="77">
        <v>20</v>
      </c>
      <c r="V535" s="68"/>
      <c r="W535" s="68"/>
      <c r="X535" s="68"/>
      <c r="Y535" s="68"/>
    </row>
    <row r="536" spans="2:25" ht="21" customHeight="1">
      <c r="B536" s="382" t="s">
        <v>37</v>
      </c>
      <c r="C536" s="361" t="s">
        <v>54</v>
      </c>
      <c r="D536" s="361"/>
      <c r="E536" s="385" t="s">
        <v>55</v>
      </c>
      <c r="F536" s="386"/>
      <c r="G536" s="386"/>
      <c r="H536" s="386"/>
      <c r="I536" s="386"/>
      <c r="J536" s="386"/>
      <c r="K536" s="386"/>
      <c r="L536" s="386"/>
      <c r="M536" s="387"/>
      <c r="N536" s="388" t="s">
        <v>56</v>
      </c>
      <c r="O536" s="389"/>
      <c r="P536" s="389"/>
      <c r="Q536" s="390"/>
      <c r="R536" s="394" t="s">
        <v>69</v>
      </c>
      <c r="S536" s="397" t="s">
        <v>57</v>
      </c>
      <c r="V536" s="68"/>
      <c r="W536" s="68"/>
      <c r="X536" s="68"/>
      <c r="Y536" s="68"/>
    </row>
    <row r="537" spans="2:25" s="1" customFormat="1" ht="73.5" customHeight="1">
      <c r="B537" s="383"/>
      <c r="C537" s="384"/>
      <c r="D537" s="384"/>
      <c r="E537" s="48" t="s">
        <v>58</v>
      </c>
      <c r="F537" s="48" t="s">
        <v>15</v>
      </c>
      <c r="G537" s="48" t="s">
        <v>59</v>
      </c>
      <c r="H537" s="48" t="s">
        <v>17</v>
      </c>
      <c r="I537" s="48" t="s">
        <v>18</v>
      </c>
      <c r="J537" s="48" t="s">
        <v>19</v>
      </c>
      <c r="K537" s="48" t="s">
        <v>20</v>
      </c>
      <c r="L537" s="48" t="s">
        <v>21</v>
      </c>
      <c r="M537" s="49"/>
      <c r="N537" s="391"/>
      <c r="O537" s="392"/>
      <c r="P537" s="392"/>
      <c r="Q537" s="393"/>
      <c r="R537" s="395"/>
      <c r="S537" s="398"/>
      <c r="V537" s="68"/>
      <c r="W537" s="68"/>
      <c r="X537" s="68"/>
      <c r="Y537" s="68"/>
    </row>
    <row r="538" spans="2:25" ht="27.9" customHeight="1" thickBot="1">
      <c r="B538" s="5"/>
      <c r="C538" s="400" t="s">
        <v>60</v>
      </c>
      <c r="D538" s="401"/>
      <c r="E538" s="51">
        <v>1</v>
      </c>
      <c r="F538" s="51">
        <v>2</v>
      </c>
      <c r="G538" s="51">
        <v>3</v>
      </c>
      <c r="H538" s="51">
        <v>4</v>
      </c>
      <c r="I538" s="51">
        <v>5</v>
      </c>
      <c r="J538" s="51">
        <v>6</v>
      </c>
      <c r="K538" s="51">
        <v>7</v>
      </c>
      <c r="L538" s="51">
        <v>8</v>
      </c>
      <c r="M538" s="50" t="s">
        <v>22</v>
      </c>
      <c r="N538" s="50" t="s">
        <v>23</v>
      </c>
      <c r="O538" s="50" t="s">
        <v>61</v>
      </c>
      <c r="P538" s="50" t="s">
        <v>25</v>
      </c>
      <c r="Q538" s="50" t="s">
        <v>62</v>
      </c>
      <c r="R538" s="396"/>
      <c r="S538" s="399"/>
      <c r="V538" s="68"/>
      <c r="W538" s="68"/>
      <c r="X538" s="68"/>
      <c r="Y538" s="68"/>
    </row>
    <row r="539" spans="2:25" ht="27.9" customHeight="1">
      <c r="B539" s="359">
        <v>1</v>
      </c>
      <c r="C539" s="361" t="s">
        <v>2</v>
      </c>
      <c r="D539" s="39" t="s">
        <v>63</v>
      </c>
      <c r="E539" s="80"/>
      <c r="F539" s="78">
        <f>Marathi!R$7</f>
        <v>15</v>
      </c>
      <c r="G539" s="78">
        <f>Marathi!S$7</f>
        <v>15</v>
      </c>
      <c r="H539" s="78">
        <f>Marathi!T$7</f>
        <v>15</v>
      </c>
      <c r="I539" s="78">
        <f>Marathi!U$7</f>
        <v>15</v>
      </c>
      <c r="J539" s="78">
        <f>Marathi!V$7</f>
        <v>15</v>
      </c>
      <c r="K539" s="78">
        <f>Marathi!W$7</f>
        <v>10</v>
      </c>
      <c r="L539" s="78">
        <f>Marathi!X$7</f>
        <v>0</v>
      </c>
      <c r="M539" s="78">
        <f>Marathi!Y$7</f>
        <v>70</v>
      </c>
      <c r="N539" s="78">
        <f>Marathi!Z$7</f>
        <v>5</v>
      </c>
      <c r="O539" s="78">
        <f>Marathi!AA$7</f>
        <v>5</v>
      </c>
      <c r="P539" s="78">
        <f>Marathi!AB$7</f>
        <v>20</v>
      </c>
      <c r="Q539" s="78">
        <f>Marathi!AC$7</f>
        <v>30</v>
      </c>
      <c r="R539" s="78">
        <f>Marathi!AD$7</f>
        <v>100</v>
      </c>
      <c r="S539" s="78">
        <f>Marathi!AE$7</f>
        <v>0</v>
      </c>
      <c r="V539" s="68"/>
      <c r="W539" s="68"/>
      <c r="X539" s="68"/>
      <c r="Y539" s="68"/>
    </row>
    <row r="540" spans="2:25" ht="27.9" customHeight="1" thickBot="1">
      <c r="B540" s="360"/>
      <c r="C540" s="362"/>
      <c r="D540" s="40" t="s">
        <v>64</v>
      </c>
      <c r="E540" s="81"/>
      <c r="F540" s="50">
        <f>VLOOKUP(S535,Marathi!$B$8:$AE$78,17,0)</f>
        <v>0</v>
      </c>
      <c r="G540" s="50">
        <f>VLOOKUP(S535,Marathi!$B$8:$AE$78,18,0)</f>
        <v>0</v>
      </c>
      <c r="H540" s="50">
        <f>VLOOKUP(S535,Marathi!$B$8:$AE$78,19,0)</f>
        <v>0</v>
      </c>
      <c r="I540" s="50">
        <f>VLOOKUP(S535,Marathi!$B$8:$AE$78,20,0)</f>
        <v>0</v>
      </c>
      <c r="J540" s="50">
        <f>VLOOKUP(S535,Marathi!$B$8:$AE$78,21,0)</f>
        <v>0</v>
      </c>
      <c r="K540" s="50">
        <f>VLOOKUP(S535,Marathi!$B$8:$AE$78,22,0)</f>
        <v>0</v>
      </c>
      <c r="L540" s="50">
        <f>VLOOKUP(S535,Marathi!$B$8:$AE$78,23,0)</f>
        <v>0</v>
      </c>
      <c r="M540" s="50">
        <f>VLOOKUP(S535,Marathi!$B$8:$AE$78,24,0)</f>
        <v>0</v>
      </c>
      <c r="N540" s="50">
        <f>VLOOKUP(S535,Marathi!$B$8:$AE$78,25,0)</f>
        <v>0</v>
      </c>
      <c r="O540" s="50">
        <f>VLOOKUP(S535,Marathi!$B$8:$AE$78,26,0)</f>
        <v>0</v>
      </c>
      <c r="P540" s="50">
        <f>VLOOKUP(S535,Marathi!$B$8:$AE$78,27,0)</f>
        <v>0</v>
      </c>
      <c r="Q540" s="50">
        <f>VLOOKUP(S535,Marathi!$B$8:$AE$78,28,0)</f>
        <v>0</v>
      </c>
      <c r="R540" s="79">
        <f>VLOOKUP(S535,Marathi!$B$8:$AE$78,29,0)</f>
        <v>0</v>
      </c>
      <c r="S540" s="79">
        <f>VLOOKUP(S535,Marathi!$B$8:$AE$78,30,0)</f>
        <v>0</v>
      </c>
      <c r="V540" s="68"/>
      <c r="W540" s="68"/>
      <c r="X540" s="68"/>
      <c r="Y540" s="68"/>
    </row>
    <row r="541" spans="2:25" ht="27.9" customHeight="1">
      <c r="B541" s="359">
        <v>2</v>
      </c>
      <c r="C541" s="361" t="s">
        <v>3</v>
      </c>
      <c r="D541" s="39" t="s">
        <v>63</v>
      </c>
      <c r="E541" s="80"/>
      <c r="F541" s="78">
        <f>Hindi!R$7</f>
        <v>15</v>
      </c>
      <c r="G541" s="78">
        <f>Hindi!S$7</f>
        <v>15</v>
      </c>
      <c r="H541" s="78">
        <f>Hindi!T$7</f>
        <v>15</v>
      </c>
      <c r="I541" s="78">
        <f>Hindi!U$7</f>
        <v>15</v>
      </c>
      <c r="J541" s="78">
        <f>Hindi!V$7</f>
        <v>15</v>
      </c>
      <c r="K541" s="78">
        <f>Hindi!W$7</f>
        <v>10</v>
      </c>
      <c r="L541" s="78">
        <f>Hindi!X$7</f>
        <v>0</v>
      </c>
      <c r="M541" s="78">
        <f>Hindi!Y$7</f>
        <v>70</v>
      </c>
      <c r="N541" s="78">
        <f>Hindi!Z$7</f>
        <v>5</v>
      </c>
      <c r="O541" s="78">
        <f>Hindi!AA$7</f>
        <v>5</v>
      </c>
      <c r="P541" s="78">
        <f>Hindi!AB$7</f>
        <v>20</v>
      </c>
      <c r="Q541" s="78">
        <f>Hindi!AC$7</f>
        <v>30</v>
      </c>
      <c r="R541" s="78">
        <f>Hindi!AD$7</f>
        <v>100</v>
      </c>
      <c r="S541" s="78">
        <f>Hindi!AE$7</f>
        <v>0</v>
      </c>
      <c r="V541" s="68"/>
      <c r="W541" s="68"/>
      <c r="X541" s="68"/>
      <c r="Y541" s="68"/>
    </row>
    <row r="542" spans="2:25" ht="27.9" customHeight="1" thickBot="1">
      <c r="B542" s="360"/>
      <c r="C542" s="362"/>
      <c r="D542" s="40" t="s">
        <v>64</v>
      </c>
      <c r="E542" s="81"/>
      <c r="F542" s="50">
        <f>VLOOKUP(S535,Hindi!$B$8:$AE$78,17,0)</f>
        <v>0</v>
      </c>
      <c r="G542" s="50">
        <f>VLOOKUP(S535,Hindi!$B$8:$AE$78,18,0)</f>
        <v>0</v>
      </c>
      <c r="H542" s="50">
        <f>VLOOKUP(S535,Hindi!$B$8:$AE$78,19,0)</f>
        <v>0</v>
      </c>
      <c r="I542" s="50">
        <f>VLOOKUP(S535,Hindi!$B$8:$AE$78,20,0)</f>
        <v>0</v>
      </c>
      <c r="J542" s="50">
        <f>VLOOKUP(S535,Hindi!$B$8:$AE$78,21,0)</f>
        <v>0</v>
      </c>
      <c r="K542" s="50">
        <f>VLOOKUP(S535,Hindi!$B$8:$AE$78,22,0)</f>
        <v>0</v>
      </c>
      <c r="L542" s="50">
        <f>VLOOKUP(S535,Hindi!$B$8:$AE$78,23,0)</f>
        <v>0</v>
      </c>
      <c r="M542" s="50">
        <f>VLOOKUP(S535,Hindi!$B$8:$AE$78,24,0)</f>
        <v>0</v>
      </c>
      <c r="N542" s="50">
        <f>VLOOKUP(S535,Hindi!$B$8:$AE$78,25,0)</f>
        <v>0</v>
      </c>
      <c r="O542" s="50">
        <f>VLOOKUP(S535,Hindi!$B$8:$AE$78,26,0)</f>
        <v>0</v>
      </c>
      <c r="P542" s="50">
        <f>VLOOKUP(S535,Hindi!$B$8:$AE$78,27,0)</f>
        <v>0</v>
      </c>
      <c r="Q542" s="50">
        <f>VLOOKUP(S535,Hindi!$B$8:$AE$78,28,0)</f>
        <v>0</v>
      </c>
      <c r="R542" s="79">
        <f>VLOOKUP(S535,Hindi!$B$8:$AE$78,29,0)</f>
        <v>0</v>
      </c>
      <c r="S542" s="50">
        <f>VLOOKUP(S535,Hindi!$B$8:$AE$78,30,0)</f>
        <v>0</v>
      </c>
      <c r="V542" s="68"/>
      <c r="W542" s="68"/>
      <c r="X542" s="68"/>
      <c r="Y542" s="68"/>
    </row>
    <row r="543" spans="2:25" ht="27.9" customHeight="1">
      <c r="B543" s="359">
        <v>3</v>
      </c>
      <c r="C543" s="361" t="s">
        <v>4</v>
      </c>
      <c r="D543" s="39" t="s">
        <v>63</v>
      </c>
      <c r="E543" s="80"/>
      <c r="F543" s="78">
        <f>English!R$7</f>
        <v>15</v>
      </c>
      <c r="G543" s="78">
        <f>English!S$7</f>
        <v>15</v>
      </c>
      <c r="H543" s="78">
        <f>English!T$7</f>
        <v>15</v>
      </c>
      <c r="I543" s="78">
        <f>English!U$7</f>
        <v>15</v>
      </c>
      <c r="J543" s="78">
        <f>English!V$7</f>
        <v>15</v>
      </c>
      <c r="K543" s="78">
        <f>English!W$7</f>
        <v>10</v>
      </c>
      <c r="L543" s="78">
        <f>English!X$7</f>
        <v>0</v>
      </c>
      <c r="M543" s="78">
        <f>English!Y$7</f>
        <v>70</v>
      </c>
      <c r="N543" s="78">
        <f>English!Z$7</f>
        <v>5</v>
      </c>
      <c r="O543" s="78">
        <f>English!AA$7</f>
        <v>5</v>
      </c>
      <c r="P543" s="78">
        <f>English!AB$7</f>
        <v>20</v>
      </c>
      <c r="Q543" s="78">
        <f>English!AC$7</f>
        <v>30</v>
      </c>
      <c r="R543" s="78">
        <f>English!AD$7</f>
        <v>100</v>
      </c>
      <c r="S543" s="78">
        <f>English!AE$7</f>
        <v>0</v>
      </c>
      <c r="V543" s="68"/>
      <c r="W543" s="68"/>
      <c r="X543" s="68"/>
      <c r="Y543" s="68"/>
    </row>
    <row r="544" spans="2:25" ht="27.9" customHeight="1" thickBot="1">
      <c r="B544" s="360"/>
      <c r="C544" s="362"/>
      <c r="D544" s="40" t="s">
        <v>64</v>
      </c>
      <c r="E544" s="81"/>
      <c r="F544" s="50">
        <f>VLOOKUP(S535,English!$B$8:$AE$78,17,0)</f>
        <v>0</v>
      </c>
      <c r="G544" s="50">
        <f>VLOOKUP(S535,English!$B$8:$AE$78,18,0)</f>
        <v>0</v>
      </c>
      <c r="H544" s="50">
        <f>VLOOKUP(S535,English!$B$8:$AE$78,19,0)</f>
        <v>0</v>
      </c>
      <c r="I544" s="50">
        <f>VLOOKUP(S535,English!$B$8:$AE$78,20,0)</f>
        <v>0</v>
      </c>
      <c r="J544" s="50">
        <f>VLOOKUP(S535,English!$B$8:$AE$78,21,0)</f>
        <v>0</v>
      </c>
      <c r="K544" s="50">
        <f>VLOOKUP(S535,English!$B$8:$AE$78,22,0)</f>
        <v>0</v>
      </c>
      <c r="L544" s="50">
        <f>VLOOKUP(S535,English!$B$8:$AE$78,23,0)</f>
        <v>0</v>
      </c>
      <c r="M544" s="50">
        <f>VLOOKUP(S535,English!$B$8:$AE$78,24,0)</f>
        <v>0</v>
      </c>
      <c r="N544" s="50">
        <f>VLOOKUP(S535,English!$B$8:$AE$78,25,0)</f>
        <v>0</v>
      </c>
      <c r="O544" s="50">
        <f>VLOOKUP(S535,English!$B$8:$AE$78,26,0)</f>
        <v>0</v>
      </c>
      <c r="P544" s="50">
        <f>VLOOKUP(S535,English!$B$8:$AE$78,27,0)</f>
        <v>0</v>
      </c>
      <c r="Q544" s="50">
        <f>VLOOKUP(S535,English!$B$8:$AE$78,28,0)</f>
        <v>0</v>
      </c>
      <c r="R544" s="79">
        <f>VLOOKUP(S535,English!$B$8:$AE$78,29,0)</f>
        <v>0</v>
      </c>
      <c r="S544" s="50">
        <f>VLOOKUP(S535,English!$B$8:$AE$78,30,0)</f>
        <v>0</v>
      </c>
      <c r="V544" s="68"/>
      <c r="W544" s="68"/>
      <c r="X544" s="68"/>
      <c r="Y544" s="68"/>
    </row>
    <row r="545" spans="2:25" ht="27.9" customHeight="1">
      <c r="B545" s="359">
        <v>4</v>
      </c>
      <c r="C545" s="361" t="s">
        <v>5</v>
      </c>
      <c r="D545" s="39" t="s">
        <v>63</v>
      </c>
      <c r="E545" s="80"/>
      <c r="F545" s="78">
        <f>Maths!R$7</f>
        <v>15</v>
      </c>
      <c r="G545" s="78">
        <f>Maths!S$7</f>
        <v>15</v>
      </c>
      <c r="H545" s="78">
        <f>Maths!T$7</f>
        <v>15</v>
      </c>
      <c r="I545" s="78">
        <f>Maths!U$7</f>
        <v>15</v>
      </c>
      <c r="J545" s="78">
        <f>Maths!V$7</f>
        <v>15</v>
      </c>
      <c r="K545" s="78">
        <f>Maths!W$7</f>
        <v>10</v>
      </c>
      <c r="L545" s="78">
        <f>Maths!X$7</f>
        <v>0</v>
      </c>
      <c r="M545" s="78">
        <f>Maths!Y$7</f>
        <v>70</v>
      </c>
      <c r="N545" s="78">
        <f>Maths!Z$7</f>
        <v>5</v>
      </c>
      <c r="O545" s="78">
        <f>Maths!AA$7</f>
        <v>5</v>
      </c>
      <c r="P545" s="78">
        <f>Maths!AB$7</f>
        <v>20</v>
      </c>
      <c r="Q545" s="78">
        <f>Maths!AC$7</f>
        <v>30</v>
      </c>
      <c r="R545" s="78">
        <f>Maths!AD$7</f>
        <v>100</v>
      </c>
      <c r="S545" s="78">
        <f>Maths!AE$7</f>
        <v>0</v>
      </c>
      <c r="V545" s="68"/>
      <c r="W545" s="68"/>
      <c r="X545" s="68"/>
      <c r="Y545" s="68"/>
    </row>
    <row r="546" spans="2:25" ht="27.9" customHeight="1" thickBot="1">
      <c r="B546" s="360"/>
      <c r="C546" s="362"/>
      <c r="D546" s="40" t="s">
        <v>64</v>
      </c>
      <c r="E546" s="81"/>
      <c r="F546" s="50">
        <f>VLOOKUP(S535,Maths!$B$8:$AE$78,17,0)</f>
        <v>0</v>
      </c>
      <c r="G546" s="50">
        <f>VLOOKUP(S535,Maths!$B$8:$AE$78,18,0)</f>
        <v>0</v>
      </c>
      <c r="H546" s="50">
        <f>VLOOKUP(S535,Maths!$B$8:$AE$78,19,0)</f>
        <v>0</v>
      </c>
      <c r="I546" s="50">
        <f>VLOOKUP(S535,Maths!$B$8:$AE$78,20,0)</f>
        <v>0</v>
      </c>
      <c r="J546" s="50">
        <f>VLOOKUP(S535,Maths!$B$8:$AE$78,21,0)</f>
        <v>0</v>
      </c>
      <c r="K546" s="50">
        <f>VLOOKUP(S535,Maths!$B$8:$AE$78,22,0)</f>
        <v>0</v>
      </c>
      <c r="L546" s="50">
        <f>VLOOKUP(S535,Maths!$B$8:$AE$78,23,0)</f>
        <v>0</v>
      </c>
      <c r="M546" s="50">
        <f>VLOOKUP(S535,Maths!$B$8:$AE$78,24,0)</f>
        <v>0</v>
      </c>
      <c r="N546" s="50">
        <f>VLOOKUP(S535,Maths!$B$8:$AE$78,25,0)</f>
        <v>0</v>
      </c>
      <c r="O546" s="50">
        <f>VLOOKUP(S535,Maths!$B$8:$AE$78,26,0)</f>
        <v>0</v>
      </c>
      <c r="P546" s="50">
        <f>VLOOKUP(S535,Maths!$B$8:$AE$78,27,0)</f>
        <v>0</v>
      </c>
      <c r="Q546" s="50">
        <f>VLOOKUP(S535,Maths!$B$8:$AE$78,28,0)</f>
        <v>0</v>
      </c>
      <c r="R546" s="79">
        <f>VLOOKUP(S535,Maths!$B$8:$AE$78,29,0)</f>
        <v>0</v>
      </c>
      <c r="S546" s="50">
        <f>VLOOKUP(S535,Maths!$B$8:$AE$78,30,0)</f>
        <v>0</v>
      </c>
      <c r="V546" s="68"/>
      <c r="W546" s="68"/>
      <c r="X546" s="68"/>
      <c r="Y546" s="68"/>
    </row>
    <row r="547" spans="2:25" ht="27.9" customHeight="1">
      <c r="B547" s="359">
        <v>5</v>
      </c>
      <c r="C547" s="361" t="s">
        <v>6</v>
      </c>
      <c r="D547" s="39" t="s">
        <v>63</v>
      </c>
      <c r="E547" s="80"/>
      <c r="F547" s="78">
        <f>Sci!R$7</f>
        <v>15</v>
      </c>
      <c r="G547" s="78">
        <f>Sci!S$7</f>
        <v>15</v>
      </c>
      <c r="H547" s="78">
        <f>Sci!T$7</f>
        <v>15</v>
      </c>
      <c r="I547" s="78">
        <f>Sci!U$7</f>
        <v>15</v>
      </c>
      <c r="J547" s="78">
        <f>Sci!V$7</f>
        <v>15</v>
      </c>
      <c r="K547" s="78">
        <f>Sci!W$7</f>
        <v>10</v>
      </c>
      <c r="L547" s="78">
        <f>Sci!X$7</f>
        <v>0</v>
      </c>
      <c r="M547" s="78">
        <f>Sci!Y$7</f>
        <v>70</v>
      </c>
      <c r="N547" s="78">
        <f>Sci!Z$7</f>
        <v>5</v>
      </c>
      <c r="O547" s="78">
        <f>Sci!AA$7</f>
        <v>5</v>
      </c>
      <c r="P547" s="78">
        <f>Sci!AB$7</f>
        <v>20</v>
      </c>
      <c r="Q547" s="78">
        <f>Sci!AC$7</f>
        <v>30</v>
      </c>
      <c r="R547" s="78">
        <f>Sci!AD$7</f>
        <v>100</v>
      </c>
      <c r="S547" s="78">
        <f>Sci!AE$7</f>
        <v>0</v>
      </c>
      <c r="V547" s="68"/>
      <c r="W547" s="68"/>
      <c r="X547" s="68"/>
      <c r="Y547" s="68"/>
    </row>
    <row r="548" spans="2:25" ht="27.9" customHeight="1" thickBot="1">
      <c r="B548" s="360"/>
      <c r="C548" s="362"/>
      <c r="D548" s="40" t="s">
        <v>64</v>
      </c>
      <c r="E548" s="81"/>
      <c r="F548" s="50">
        <f>VLOOKUP(S535,Sci!$B$8:$AE$78,17,0)</f>
        <v>0</v>
      </c>
      <c r="G548" s="50">
        <f>VLOOKUP(S535,Sci!$B$8:$AE$78,18,0)</f>
        <v>0</v>
      </c>
      <c r="H548" s="50">
        <f>VLOOKUP(S535,Sci!$B$8:$AE$78,19,0)</f>
        <v>0</v>
      </c>
      <c r="I548" s="50">
        <f>VLOOKUP(S535,Sci!$B$8:$AE$78,20,0)</f>
        <v>0</v>
      </c>
      <c r="J548" s="50">
        <f>VLOOKUP(S535,Sci!$B$8:$AE$78,21,0)</f>
        <v>0</v>
      </c>
      <c r="K548" s="50">
        <f>VLOOKUP(S535,Sci!$B$8:$AE$78,22,0)</f>
        <v>0</v>
      </c>
      <c r="L548" s="50">
        <f>VLOOKUP(S535,Sci!$B$8:$AE$78,23,0)</f>
        <v>0</v>
      </c>
      <c r="M548" s="50">
        <f>VLOOKUP(S535,Sci!$B$8:$AE$78,24,0)</f>
        <v>0</v>
      </c>
      <c r="N548" s="50">
        <f>VLOOKUP(S535,Sci!$B$8:$AE$78,24,0)</f>
        <v>0</v>
      </c>
      <c r="O548" s="50">
        <f>VLOOKUP(S535,Sci!$B$8:$AE$78,25,0)</f>
        <v>0</v>
      </c>
      <c r="P548" s="50">
        <f>VLOOKUP(S535,Sci!$B$8:$AE$78,26,0)</f>
        <v>0</v>
      </c>
      <c r="Q548" s="50">
        <f>VLOOKUP(S535,Sci!$B$8:$AE$78,27,0)</f>
        <v>0</v>
      </c>
      <c r="R548" s="79">
        <f>VLOOKUP(S535,Sci!$B$8:$AE$78,29,0)</f>
        <v>0</v>
      </c>
      <c r="S548" s="50">
        <f>VLOOKUP(S535,Sci!$B$8:$AE$78,30,0)</f>
        <v>0</v>
      </c>
      <c r="V548" s="68"/>
      <c r="W548" s="68"/>
      <c r="X548" s="68"/>
      <c r="Y548" s="68"/>
    </row>
    <row r="549" spans="2:25" ht="27.9" customHeight="1">
      <c r="B549" s="359">
        <v>6</v>
      </c>
      <c r="C549" s="361" t="s">
        <v>7</v>
      </c>
      <c r="D549" s="39" t="s">
        <v>63</v>
      </c>
      <c r="E549" s="80"/>
      <c r="F549" s="78">
        <f>Sco!R$7</f>
        <v>15</v>
      </c>
      <c r="G549" s="78">
        <f>Sco!S$7</f>
        <v>15</v>
      </c>
      <c r="H549" s="78">
        <f>Sco!T$7</f>
        <v>15</v>
      </c>
      <c r="I549" s="78">
        <f>Sco!U$7</f>
        <v>15</v>
      </c>
      <c r="J549" s="78">
        <f>Sco!V$7</f>
        <v>15</v>
      </c>
      <c r="K549" s="78">
        <f>Sco!W$7</f>
        <v>10</v>
      </c>
      <c r="L549" s="78">
        <f>Sco!X$7</f>
        <v>0</v>
      </c>
      <c r="M549" s="78">
        <f>Sco!Y$7</f>
        <v>70</v>
      </c>
      <c r="N549" s="78">
        <f>Sco!Z$7</f>
        <v>5</v>
      </c>
      <c r="O549" s="78">
        <f>Sco!AA$7</f>
        <v>5</v>
      </c>
      <c r="P549" s="78">
        <f>Sco!AB$7</f>
        <v>20</v>
      </c>
      <c r="Q549" s="78">
        <f>Sco!AC$7</f>
        <v>30</v>
      </c>
      <c r="R549" s="78">
        <f>Sco!AD$7</f>
        <v>100</v>
      </c>
      <c r="S549" s="78">
        <f>Sco!AE$7</f>
        <v>0</v>
      </c>
      <c r="V549" s="68"/>
      <c r="W549" s="68"/>
      <c r="X549" s="68"/>
      <c r="Y549" s="68"/>
    </row>
    <row r="550" spans="2:25" ht="27.9" customHeight="1" thickBot="1">
      <c r="B550" s="360"/>
      <c r="C550" s="362"/>
      <c r="D550" s="40" t="s">
        <v>64</v>
      </c>
      <c r="E550" s="81"/>
      <c r="F550" s="50">
        <f>VLOOKUP(S535,Sco!$B$8:$AE$78,17,0)</f>
        <v>0</v>
      </c>
      <c r="G550" s="50">
        <f>VLOOKUP(S535,Sco!$B$8:$AE$78,18,0)</f>
        <v>0</v>
      </c>
      <c r="H550" s="50">
        <f>VLOOKUP(S535,Sco!$B$8:$AE$78,19,0)</f>
        <v>0</v>
      </c>
      <c r="I550" s="50">
        <f>VLOOKUP(S535,Sco!$B$8:$AE$78,20,0)</f>
        <v>0</v>
      </c>
      <c r="J550" s="50">
        <f>VLOOKUP(S535,Sco!$B$8:$AE$78,21,0)</f>
        <v>0</v>
      </c>
      <c r="K550" s="50">
        <f>VLOOKUP(S535,Sco!$B$8:$AE$78,22,0)</f>
        <v>0</v>
      </c>
      <c r="L550" s="50">
        <f>VLOOKUP(S535,Sco!$B$8:$AE$78,23,0)</f>
        <v>0</v>
      </c>
      <c r="M550" s="50">
        <f>VLOOKUP(S535,Sco!$B$8:$AE$78,24,0)</f>
        <v>0</v>
      </c>
      <c r="N550" s="50">
        <f>VLOOKUP(S535,Sco!$B$8:$AE$78,25,0)</f>
        <v>0</v>
      </c>
      <c r="O550" s="50">
        <f>VLOOKUP(S535,Sco!$B$8:$AE$78,26,0)</f>
        <v>0</v>
      </c>
      <c r="P550" s="50">
        <f>VLOOKUP(S535,Sco!$B$8:$AE$78,27,0)</f>
        <v>0</v>
      </c>
      <c r="Q550" s="50">
        <f>VLOOKUP(S535,Sco!$B$8:$AE$78,28,0)</f>
        <v>0</v>
      </c>
      <c r="R550" s="79">
        <f>VLOOKUP(S535,Sco!$B$8:$AE$78,29,0)</f>
        <v>0</v>
      </c>
      <c r="S550" s="50">
        <f>VLOOKUP(S535,Sco!$B$8:$AE$78,30,0)</f>
        <v>0</v>
      </c>
      <c r="V550" s="68"/>
      <c r="W550" s="68"/>
      <c r="X550" s="68"/>
      <c r="Y550" s="68"/>
    </row>
    <row r="551" spans="2:25" ht="27.9" customHeight="1">
      <c r="B551" s="359">
        <v>7</v>
      </c>
      <c r="C551" s="361" t="s">
        <v>8</v>
      </c>
      <c r="D551" s="39" t="s">
        <v>63</v>
      </c>
      <c r="E551" s="80"/>
      <c r="F551" s="78">
        <f>Kala!R$7</f>
        <v>20</v>
      </c>
      <c r="G551" s="78">
        <f>Kala!S$7</f>
        <v>40</v>
      </c>
      <c r="H551" s="78">
        <f>Kala!T$7</f>
        <v>20</v>
      </c>
      <c r="I551" s="78">
        <f>Kala!U$7</f>
        <v>20</v>
      </c>
      <c r="J551" s="78">
        <f>Kala!V$7</f>
        <v>0</v>
      </c>
      <c r="K551" s="78">
        <f>Kala!W$7</f>
        <v>20</v>
      </c>
      <c r="L551" s="78">
        <f>Kala!X$7</f>
        <v>0</v>
      </c>
      <c r="M551" s="78">
        <f>Kala!Y$7</f>
        <v>100</v>
      </c>
      <c r="N551" s="363"/>
      <c r="O551" s="364"/>
      <c r="P551" s="364"/>
      <c r="Q551" s="365"/>
      <c r="R551" s="82">
        <f t="shared" ref="R551:R556" si="19">M551</f>
        <v>100</v>
      </c>
      <c r="S551" s="83"/>
      <c r="V551" s="68"/>
      <c r="W551" s="68"/>
      <c r="X551" s="68"/>
      <c r="Y551" s="68"/>
    </row>
    <row r="552" spans="2:25" ht="27.9" customHeight="1" thickBot="1">
      <c r="B552" s="360"/>
      <c r="C552" s="362"/>
      <c r="D552" s="40" t="s">
        <v>64</v>
      </c>
      <c r="E552" s="81"/>
      <c r="F552" s="50">
        <f>VLOOKUP(S535,Kala!$B$8:$AE$78,17,0)</f>
        <v>0</v>
      </c>
      <c r="G552" s="50">
        <f>VLOOKUP(S535,Kala!$B$8:$AE$78,18,0)</f>
        <v>0</v>
      </c>
      <c r="H552" s="50">
        <f>VLOOKUP(S535,Kala!$B$8:$AE$78,19,0)</f>
        <v>0</v>
      </c>
      <c r="I552" s="50">
        <f>VLOOKUP(S535,Kala!$B$8:$AE$78,20,0)</f>
        <v>0</v>
      </c>
      <c r="J552" s="50">
        <f>VLOOKUP(S535,Kala!$B$8:$AE$78,21,0)</f>
        <v>0</v>
      </c>
      <c r="K552" s="50">
        <f>VLOOKUP(S535,Kala!$B$8:$AE$78,22,0)</f>
        <v>0</v>
      </c>
      <c r="L552" s="50">
        <f>VLOOKUP(S535,Kala!$B$8:$AE$78,23,0)</f>
        <v>0</v>
      </c>
      <c r="M552" s="50">
        <f>VLOOKUP(S535,Kala!$B$8:$AE$78,24,0)</f>
        <v>0</v>
      </c>
      <c r="N552" s="366"/>
      <c r="O552" s="367"/>
      <c r="P552" s="367"/>
      <c r="Q552" s="368"/>
      <c r="R552" s="84">
        <f t="shared" si="19"/>
        <v>0</v>
      </c>
      <c r="S552" s="85" t="str">
        <f>IF(R552&gt;=91,"अ१",IF(R552&gt;=81,"अ२",IF(R552&gt;=71,"ब१",IF(R552&gt;=61,"ब२",IF(R552&gt;=51,"क१",IF(R552&gt;=41,"क२",IF(R552&gt;=33,"ड",IF(R552&gt;=21,"ई१",IF(R552&gt;=1,"ई२","")))))))))</f>
        <v/>
      </c>
      <c r="V552" s="68"/>
      <c r="W552" s="68"/>
      <c r="X552" s="68"/>
      <c r="Y552" s="68"/>
    </row>
    <row r="553" spans="2:25" ht="27.9" customHeight="1">
      <c r="B553" s="359">
        <v>8</v>
      </c>
      <c r="C553" s="361" t="s">
        <v>9</v>
      </c>
      <c r="D553" s="39" t="s">
        <v>63</v>
      </c>
      <c r="E553" s="80"/>
      <c r="F553" s="78">
        <f>Karya!R$7</f>
        <v>20</v>
      </c>
      <c r="G553" s="78">
        <f>Karya!S$7</f>
        <v>40</v>
      </c>
      <c r="H553" s="78">
        <f>Karya!T$7</f>
        <v>20</v>
      </c>
      <c r="I553" s="78">
        <f>Karya!U$7</f>
        <v>20</v>
      </c>
      <c r="J553" s="78">
        <f>Karya!V$7</f>
        <v>0</v>
      </c>
      <c r="K553" s="78">
        <f>Karya!W$7</f>
        <v>20</v>
      </c>
      <c r="L553" s="78">
        <f>Karya!X$7</f>
        <v>0</v>
      </c>
      <c r="M553" s="78">
        <f>Karya!Y$7</f>
        <v>100</v>
      </c>
      <c r="N553" s="363"/>
      <c r="O553" s="364"/>
      <c r="P553" s="364"/>
      <c r="Q553" s="365"/>
      <c r="R553" s="82">
        <f t="shared" si="19"/>
        <v>100</v>
      </c>
      <c r="S553" s="83"/>
      <c r="V553" s="68"/>
      <c r="W553" s="68"/>
      <c r="X553" s="68"/>
      <c r="Y553" s="68"/>
    </row>
    <row r="554" spans="2:25" ht="27.9" customHeight="1" thickBot="1">
      <c r="B554" s="360"/>
      <c r="C554" s="362"/>
      <c r="D554" s="40" t="s">
        <v>64</v>
      </c>
      <c r="E554" s="81"/>
      <c r="F554" s="50">
        <f>VLOOKUP(S535,Karya!$B$8:$AE$78,17,0)</f>
        <v>0</v>
      </c>
      <c r="G554" s="50">
        <f>VLOOKUP(S535,Karya!$B$8:$AE$78,18,0)</f>
        <v>0</v>
      </c>
      <c r="H554" s="50">
        <f>VLOOKUP(S535,Karya!$B$8:$AE$78,19,0)</f>
        <v>0</v>
      </c>
      <c r="I554" s="50">
        <f>VLOOKUP(S535,Karya!$B$8:$AE$78,20,0)</f>
        <v>0</v>
      </c>
      <c r="J554" s="50">
        <f>VLOOKUP(S535,Karya!$B$8:$AE$78,21,0)</f>
        <v>0</v>
      </c>
      <c r="K554" s="50">
        <f>VLOOKUP(S535,Karya!$B$8:$AE$78,22,0)</f>
        <v>0</v>
      </c>
      <c r="L554" s="50">
        <f>VLOOKUP(S535,Karya!$B$8:$AE$78,23,0)</f>
        <v>0</v>
      </c>
      <c r="M554" s="50">
        <f>VLOOKUP(S535,Karya!$B$8:$AE$78,24,0)</f>
        <v>0</v>
      </c>
      <c r="N554" s="366"/>
      <c r="O554" s="367"/>
      <c r="P554" s="367"/>
      <c r="Q554" s="368"/>
      <c r="R554" s="84">
        <f t="shared" si="19"/>
        <v>0</v>
      </c>
      <c r="S554" s="85" t="str">
        <f>IF(R554&gt;=91,"अ१",IF(R554&gt;=81,"अ२",IF(R554&gt;=71,"ब१",IF(R554&gt;=61,"ब२",IF(R554&gt;=51,"क१",IF(R554&gt;=41,"क२",IF(R554&gt;=33,"ड",IF(R554&gt;=21,"ई१",IF(R554&gt;=1,"ई२","")))))))))</f>
        <v/>
      </c>
      <c r="V554" s="68"/>
      <c r="W554" s="68"/>
      <c r="X554" s="68"/>
      <c r="Y554" s="68"/>
    </row>
    <row r="555" spans="2:25" ht="27.9" customHeight="1">
      <c r="B555" s="359">
        <v>9</v>
      </c>
      <c r="C555" s="361" t="s">
        <v>10</v>
      </c>
      <c r="D555" s="39" t="s">
        <v>63</v>
      </c>
      <c r="E555" s="80"/>
      <c r="F555" s="78">
        <f>Shashi!R$7</f>
        <v>20</v>
      </c>
      <c r="G555" s="78">
        <f>Shashi!S$7</f>
        <v>40</v>
      </c>
      <c r="H555" s="78">
        <f>Shashi!T$7</f>
        <v>20</v>
      </c>
      <c r="I555" s="78">
        <f>Shashi!U$7</f>
        <v>20</v>
      </c>
      <c r="J555" s="78">
        <f>Shashi!V$7</f>
        <v>0</v>
      </c>
      <c r="K555" s="78">
        <f>Shashi!W$7</f>
        <v>20</v>
      </c>
      <c r="L555" s="78">
        <f>Shashi!X$7</f>
        <v>0</v>
      </c>
      <c r="M555" s="78">
        <f>Shashi!Y$7</f>
        <v>100</v>
      </c>
      <c r="N555" s="363"/>
      <c r="O555" s="364"/>
      <c r="P555" s="364"/>
      <c r="Q555" s="365"/>
      <c r="R555" s="82">
        <f t="shared" si="19"/>
        <v>100</v>
      </c>
      <c r="S555" s="83"/>
      <c r="V555" s="68"/>
      <c r="W555" s="68"/>
      <c r="X555" s="68"/>
      <c r="Y555" s="68"/>
    </row>
    <row r="556" spans="2:25" ht="27.9" customHeight="1" thickBot="1">
      <c r="B556" s="360"/>
      <c r="C556" s="362"/>
      <c r="D556" s="40" t="s">
        <v>64</v>
      </c>
      <c r="E556" s="81"/>
      <c r="F556" s="50">
        <f>VLOOKUP(S535,Shashi!$B$8:$AE$78,17,0)</f>
        <v>0</v>
      </c>
      <c r="G556" s="50">
        <f>VLOOKUP(S535,Shashi!$B$8:$AE$78,18,0)</f>
        <v>0</v>
      </c>
      <c r="H556" s="50">
        <f>VLOOKUP(S535,Shashi!$B$8:$AE$78,19,0)</f>
        <v>0</v>
      </c>
      <c r="I556" s="50">
        <f>VLOOKUP(S535,Shashi!$B$8:$AE$78,20,0)</f>
        <v>0</v>
      </c>
      <c r="J556" s="50">
        <f>VLOOKUP(S535,Shashi!$B$8:$AE$78,21,0)</f>
        <v>0</v>
      </c>
      <c r="K556" s="50">
        <f>VLOOKUP(S535,Shashi!$B$8:$AE$78,22,0)</f>
        <v>0</v>
      </c>
      <c r="L556" s="50">
        <f>VLOOKUP(S535,Shashi!$B$8:$AE$78,23,0)</f>
        <v>0</v>
      </c>
      <c r="M556" s="50">
        <f>VLOOKUP(S535,Shashi!$B$8:$AE$78,24,0)</f>
        <v>0</v>
      </c>
      <c r="N556" s="366"/>
      <c r="O556" s="367"/>
      <c r="P556" s="367"/>
      <c r="Q556" s="368"/>
      <c r="R556" s="84">
        <f t="shared" si="19"/>
        <v>0</v>
      </c>
      <c r="S556" s="85" t="str">
        <f>IF(R556&gt;=91,"अ१",IF(R556&gt;=81,"अ२",IF(R556&gt;=71,"ब१",IF(R556&gt;=61,"ब२",IF(R556&gt;=51,"क१",IF(R556&gt;=41,"क२",IF(R556&gt;=33,"ड",IF(R556&gt;=21,"ई१",IF(R556&gt;=1,"ई२","")))))))))</f>
        <v/>
      </c>
      <c r="V556" s="68"/>
      <c r="W556" s="68"/>
      <c r="X556" s="68"/>
      <c r="Y556" s="68"/>
    </row>
    <row r="557" spans="2:25" ht="27.9" customHeight="1" thickBot="1">
      <c r="B557" s="369"/>
      <c r="C557" s="370"/>
      <c r="D557" s="370"/>
      <c r="E557" s="370"/>
      <c r="F557" s="370"/>
      <c r="G557" s="370"/>
      <c r="H557" s="370"/>
      <c r="I557" s="370"/>
      <c r="J557" s="370"/>
      <c r="K557" s="370"/>
      <c r="L557" s="370"/>
      <c r="M557" s="370"/>
      <c r="N557" s="370"/>
      <c r="O557" s="370"/>
      <c r="P557" s="370"/>
      <c r="Q557" s="370"/>
      <c r="R557" s="370"/>
      <c r="S557" s="371"/>
      <c r="V557" s="68"/>
      <c r="W557" s="68"/>
      <c r="X557" s="68"/>
      <c r="Y557" s="68"/>
    </row>
    <row r="558" spans="2:25" ht="27.9" customHeight="1">
      <c r="B558" s="41"/>
      <c r="C558" s="42"/>
      <c r="D558" s="43"/>
      <c r="N558" s="45"/>
      <c r="O558" s="45"/>
      <c r="P558" s="45"/>
      <c r="Q558" s="45"/>
      <c r="S558" s="46"/>
      <c r="V558" s="68"/>
      <c r="W558" s="68"/>
      <c r="X558" s="68"/>
      <c r="Y558" s="68"/>
    </row>
    <row r="559" spans="2:25" ht="27.9" customHeight="1">
      <c r="B559" s="372" t="s">
        <v>66</v>
      </c>
      <c r="C559" s="373"/>
      <c r="D559" s="373"/>
      <c r="E559" s="373"/>
      <c r="F559" s="373"/>
      <c r="G559" s="374" t="s">
        <v>67</v>
      </c>
      <c r="H559" s="374"/>
      <c r="I559" s="374"/>
      <c r="J559" s="374"/>
      <c r="K559" s="374"/>
      <c r="L559" s="374"/>
      <c r="M559" s="374"/>
      <c r="N559" s="375" t="s">
        <v>68</v>
      </c>
      <c r="O559" s="375"/>
      <c r="P559" s="375"/>
      <c r="Q559" s="375"/>
      <c r="R559" s="375"/>
      <c r="S559" s="376"/>
    </row>
    <row r="560" spans="2:25" ht="27.9" customHeight="1" thickBot="1">
      <c r="B560" s="377" t="str">
        <f>students!$G$4</f>
        <v xml:space="preserve">श्री. सागर दत्तात्रय शिंदे </v>
      </c>
      <c r="C560" s="378"/>
      <c r="D560" s="378"/>
      <c r="E560" s="378"/>
      <c r="F560" s="378"/>
      <c r="G560" s="379"/>
      <c r="H560" s="379"/>
      <c r="I560" s="379"/>
      <c r="J560" s="379"/>
      <c r="K560" s="379"/>
      <c r="L560" s="379"/>
      <c r="M560" s="379"/>
      <c r="N560" s="380"/>
      <c r="O560" s="380"/>
      <c r="P560" s="380"/>
      <c r="Q560" s="380"/>
      <c r="R560" s="380"/>
      <c r="S560" s="381"/>
    </row>
    <row r="561" spans="2:25" ht="26.25" customHeight="1">
      <c r="B561" s="402" t="s">
        <v>718</v>
      </c>
      <c r="C561" s="402"/>
      <c r="D561" s="402"/>
      <c r="E561" s="402"/>
      <c r="F561" s="402"/>
      <c r="G561" s="402"/>
      <c r="H561" s="402"/>
      <c r="I561" s="402"/>
      <c r="J561" s="402"/>
      <c r="K561" s="402"/>
      <c r="L561" s="402"/>
      <c r="M561" s="402"/>
      <c r="N561" s="402"/>
      <c r="O561" s="402"/>
      <c r="P561" s="402"/>
      <c r="Q561" s="402"/>
      <c r="R561" s="402"/>
      <c r="S561" s="402"/>
    </row>
    <row r="562" spans="2:25" ht="24.75" customHeight="1" thickBot="1">
      <c r="B562" s="403" t="s">
        <v>52</v>
      </c>
      <c r="C562" s="403"/>
      <c r="D562" s="403"/>
      <c r="E562" s="404">
        <f>VLOOKUP(S563,students!$B$8:$D$57,3,0)</f>
        <v>0</v>
      </c>
      <c r="F562" s="405"/>
      <c r="G562" s="405"/>
      <c r="H562" s="405"/>
      <c r="I562" s="405"/>
      <c r="J562" s="405"/>
      <c r="K562" s="405"/>
      <c r="L562" s="405"/>
      <c r="M562" s="405"/>
      <c r="N562" s="405"/>
      <c r="O562" s="405"/>
      <c r="P562" s="406" t="s">
        <v>28</v>
      </c>
      <c r="Q562" s="406"/>
      <c r="R562" s="406" t="str">
        <f>students!$M$2</f>
        <v>पहिली</v>
      </c>
      <c r="S562" s="406"/>
    </row>
    <row r="563" spans="2:25" ht="19.5" customHeight="1" thickBot="1">
      <c r="B563" s="407"/>
      <c r="C563" s="407"/>
      <c r="D563" s="408"/>
      <c r="E563" s="408"/>
      <c r="F563" s="47"/>
      <c r="G563" s="47"/>
      <c r="H563" s="409" t="s">
        <v>33</v>
      </c>
      <c r="I563" s="409"/>
      <c r="J563" s="409"/>
      <c r="K563" s="409"/>
      <c r="L563" s="409"/>
      <c r="M563" s="405">
        <f>[3]students!Y562</f>
        <v>0</v>
      </c>
      <c r="N563" s="405"/>
      <c r="O563" s="405"/>
      <c r="P563" s="406" t="s">
        <v>53</v>
      </c>
      <c r="Q563" s="406"/>
      <c r="R563" s="406"/>
      <c r="S563" s="77">
        <v>21</v>
      </c>
    </row>
    <row r="564" spans="2:25" ht="21" customHeight="1">
      <c r="B564" s="382" t="s">
        <v>37</v>
      </c>
      <c r="C564" s="361" t="s">
        <v>54</v>
      </c>
      <c r="D564" s="361"/>
      <c r="E564" s="385" t="s">
        <v>55</v>
      </c>
      <c r="F564" s="386"/>
      <c r="G564" s="386"/>
      <c r="H564" s="386"/>
      <c r="I564" s="386"/>
      <c r="J564" s="386"/>
      <c r="K564" s="386"/>
      <c r="L564" s="386"/>
      <c r="M564" s="387"/>
      <c r="N564" s="388" t="s">
        <v>56</v>
      </c>
      <c r="O564" s="389"/>
      <c r="P564" s="389"/>
      <c r="Q564" s="390"/>
      <c r="R564" s="394" t="s">
        <v>69</v>
      </c>
      <c r="S564" s="397" t="s">
        <v>57</v>
      </c>
    </row>
    <row r="565" spans="2:25" s="1" customFormat="1" ht="73.5" customHeight="1">
      <c r="B565" s="383"/>
      <c r="C565" s="384"/>
      <c r="D565" s="384"/>
      <c r="E565" s="48" t="s">
        <v>58</v>
      </c>
      <c r="F565" s="48" t="s">
        <v>15</v>
      </c>
      <c r="G565" s="48" t="s">
        <v>59</v>
      </c>
      <c r="H565" s="48" t="s">
        <v>17</v>
      </c>
      <c r="I565" s="48" t="s">
        <v>18</v>
      </c>
      <c r="J565" s="48" t="s">
        <v>19</v>
      </c>
      <c r="K565" s="48" t="s">
        <v>20</v>
      </c>
      <c r="L565" s="48" t="s">
        <v>21</v>
      </c>
      <c r="M565" s="49"/>
      <c r="N565" s="391"/>
      <c r="O565" s="392"/>
      <c r="P565" s="392"/>
      <c r="Q565" s="393"/>
      <c r="R565" s="395"/>
      <c r="S565" s="398"/>
      <c r="V565" s="68"/>
      <c r="W565" s="68"/>
      <c r="X565" s="68"/>
      <c r="Y565" s="68"/>
    </row>
    <row r="566" spans="2:25" ht="27.9" customHeight="1" thickBot="1">
      <c r="B566" s="5"/>
      <c r="C566" s="400" t="s">
        <v>60</v>
      </c>
      <c r="D566" s="401"/>
      <c r="E566" s="51">
        <v>1</v>
      </c>
      <c r="F566" s="51">
        <v>2</v>
      </c>
      <c r="G566" s="51">
        <v>3</v>
      </c>
      <c r="H566" s="51">
        <v>4</v>
      </c>
      <c r="I566" s="51">
        <v>5</v>
      </c>
      <c r="J566" s="51">
        <v>6</v>
      </c>
      <c r="K566" s="51">
        <v>7</v>
      </c>
      <c r="L566" s="51">
        <v>8</v>
      </c>
      <c r="M566" s="50" t="s">
        <v>22</v>
      </c>
      <c r="N566" s="50" t="s">
        <v>23</v>
      </c>
      <c r="O566" s="50" t="s">
        <v>61</v>
      </c>
      <c r="P566" s="50" t="s">
        <v>25</v>
      </c>
      <c r="Q566" s="50" t="s">
        <v>62</v>
      </c>
      <c r="R566" s="396"/>
      <c r="S566" s="399"/>
      <c r="V566" s="68"/>
      <c r="W566" s="68"/>
      <c r="X566" s="68"/>
      <c r="Y566" s="68"/>
    </row>
    <row r="567" spans="2:25" ht="27.9" customHeight="1">
      <c r="B567" s="359">
        <v>1</v>
      </c>
      <c r="C567" s="361" t="s">
        <v>2</v>
      </c>
      <c r="D567" s="39" t="s">
        <v>63</v>
      </c>
      <c r="E567" s="80"/>
      <c r="F567" s="78">
        <f>Marathi!R$7</f>
        <v>15</v>
      </c>
      <c r="G567" s="78">
        <f>Marathi!S$7</f>
        <v>15</v>
      </c>
      <c r="H567" s="78">
        <f>Marathi!T$7</f>
        <v>15</v>
      </c>
      <c r="I567" s="78">
        <f>Marathi!U$7</f>
        <v>15</v>
      </c>
      <c r="J567" s="78">
        <f>Marathi!V$7</f>
        <v>15</v>
      </c>
      <c r="K567" s="78">
        <f>Marathi!W$7</f>
        <v>10</v>
      </c>
      <c r="L567" s="78">
        <f>Marathi!X$7</f>
        <v>0</v>
      </c>
      <c r="M567" s="78">
        <f>Marathi!Y$7</f>
        <v>70</v>
      </c>
      <c r="N567" s="78">
        <f>Marathi!Z$7</f>
        <v>5</v>
      </c>
      <c r="O567" s="78">
        <f>Marathi!AA$7</f>
        <v>5</v>
      </c>
      <c r="P567" s="78">
        <f>Marathi!AB$7</f>
        <v>20</v>
      </c>
      <c r="Q567" s="78">
        <f>Marathi!AC$7</f>
        <v>30</v>
      </c>
      <c r="R567" s="78">
        <f>Marathi!AD$7</f>
        <v>100</v>
      </c>
      <c r="S567" s="78">
        <f>Marathi!AE$7</f>
        <v>0</v>
      </c>
      <c r="V567" s="68"/>
      <c r="W567" s="68"/>
      <c r="X567" s="68"/>
      <c r="Y567" s="68"/>
    </row>
    <row r="568" spans="2:25" ht="27.9" customHeight="1" thickBot="1">
      <c r="B568" s="360"/>
      <c r="C568" s="362"/>
      <c r="D568" s="40" t="s">
        <v>64</v>
      </c>
      <c r="E568" s="81"/>
      <c r="F568" s="50">
        <f>VLOOKUP(S563,Marathi!$B$8:$AE$78,17,0)</f>
        <v>0</v>
      </c>
      <c r="G568" s="50">
        <f>VLOOKUP(S563,Marathi!$B$8:$AE$78,18,0)</f>
        <v>0</v>
      </c>
      <c r="H568" s="50">
        <f>VLOOKUP(S563,Marathi!$B$8:$AE$78,19,0)</f>
        <v>0</v>
      </c>
      <c r="I568" s="50">
        <f>VLOOKUP(S563,Marathi!$B$8:$AE$78,20,0)</f>
        <v>0</v>
      </c>
      <c r="J568" s="50">
        <f>VLOOKUP(S563,Marathi!$B$8:$AE$78,21,0)</f>
        <v>0</v>
      </c>
      <c r="K568" s="50">
        <f>VLOOKUP(S563,Marathi!$B$8:$AE$78,22,0)</f>
        <v>0</v>
      </c>
      <c r="L568" s="50">
        <f>VLOOKUP(S563,Marathi!$B$8:$AE$78,23,0)</f>
        <v>0</v>
      </c>
      <c r="M568" s="50">
        <f>VLOOKUP(S563,Marathi!$B$8:$AE$78,24,0)</f>
        <v>0</v>
      </c>
      <c r="N568" s="50">
        <f>VLOOKUP(S563,Marathi!$B$8:$AE$78,25,0)</f>
        <v>0</v>
      </c>
      <c r="O568" s="50">
        <f>VLOOKUP(S563,Marathi!$B$8:$AE$78,26,0)</f>
        <v>0</v>
      </c>
      <c r="P568" s="50">
        <f>VLOOKUP(S563,Marathi!$B$8:$AE$78,27,0)</f>
        <v>0</v>
      </c>
      <c r="Q568" s="50">
        <f>VLOOKUP(S563,Marathi!$B$8:$AE$78,28,0)</f>
        <v>0</v>
      </c>
      <c r="R568" s="79">
        <f>VLOOKUP(S563,Marathi!$B$8:$AE$78,29,0)</f>
        <v>0</v>
      </c>
      <c r="S568" s="79">
        <f>VLOOKUP(S563,Marathi!$B$8:$AE$78,30,0)</f>
        <v>0</v>
      </c>
      <c r="V568" s="68"/>
      <c r="W568" s="68"/>
      <c r="X568" s="68"/>
      <c r="Y568" s="68"/>
    </row>
    <row r="569" spans="2:25" ht="27.9" customHeight="1">
      <c r="B569" s="359">
        <v>2</v>
      </c>
      <c r="C569" s="361" t="s">
        <v>3</v>
      </c>
      <c r="D569" s="39" t="s">
        <v>63</v>
      </c>
      <c r="E569" s="80"/>
      <c r="F569" s="78">
        <f>Hindi!R$7</f>
        <v>15</v>
      </c>
      <c r="G569" s="78">
        <f>Hindi!S$7</f>
        <v>15</v>
      </c>
      <c r="H569" s="78">
        <f>Hindi!T$7</f>
        <v>15</v>
      </c>
      <c r="I569" s="78">
        <f>Hindi!U$7</f>
        <v>15</v>
      </c>
      <c r="J569" s="78">
        <f>Hindi!V$7</f>
        <v>15</v>
      </c>
      <c r="K569" s="78">
        <f>Hindi!W$7</f>
        <v>10</v>
      </c>
      <c r="L569" s="78">
        <f>Hindi!X$7</f>
        <v>0</v>
      </c>
      <c r="M569" s="78">
        <f>Hindi!Y$7</f>
        <v>70</v>
      </c>
      <c r="N569" s="78">
        <f>Hindi!Z$7</f>
        <v>5</v>
      </c>
      <c r="O569" s="78">
        <f>Hindi!AA$7</f>
        <v>5</v>
      </c>
      <c r="P569" s="78">
        <f>Hindi!AB$7</f>
        <v>20</v>
      </c>
      <c r="Q569" s="78">
        <f>Hindi!AC$7</f>
        <v>30</v>
      </c>
      <c r="R569" s="78">
        <f>Hindi!AD$7</f>
        <v>100</v>
      </c>
      <c r="S569" s="78">
        <f>Hindi!AE$7</f>
        <v>0</v>
      </c>
      <c r="V569" s="68"/>
      <c r="W569" s="68"/>
      <c r="X569" s="68"/>
      <c r="Y569" s="68"/>
    </row>
    <row r="570" spans="2:25" ht="27.9" customHeight="1" thickBot="1">
      <c r="B570" s="360"/>
      <c r="C570" s="362"/>
      <c r="D570" s="40" t="s">
        <v>64</v>
      </c>
      <c r="E570" s="81"/>
      <c r="F570" s="50">
        <f>VLOOKUP(S563,Hindi!$B$8:$AE$78,17,0)</f>
        <v>0</v>
      </c>
      <c r="G570" s="50">
        <f>VLOOKUP(S563,Hindi!$B$8:$AE$78,18,0)</f>
        <v>0</v>
      </c>
      <c r="H570" s="50">
        <f>VLOOKUP(S563,Hindi!$B$8:$AE$78,19,0)</f>
        <v>0</v>
      </c>
      <c r="I570" s="50">
        <f>VLOOKUP(S563,Hindi!$B$8:$AE$78,20,0)</f>
        <v>0</v>
      </c>
      <c r="J570" s="50">
        <f>VLOOKUP(S563,Hindi!$B$8:$AE$78,21,0)</f>
        <v>0</v>
      </c>
      <c r="K570" s="50">
        <f>VLOOKUP(S563,Hindi!$B$8:$AE$78,22,0)</f>
        <v>0</v>
      </c>
      <c r="L570" s="50">
        <f>VLOOKUP(S563,Hindi!$B$8:$AE$78,23,0)</f>
        <v>0</v>
      </c>
      <c r="M570" s="50">
        <f>VLOOKUP(S563,Hindi!$B$8:$AE$78,24,0)</f>
        <v>0</v>
      </c>
      <c r="N570" s="50">
        <f>VLOOKUP(S563,Hindi!$B$8:$AE$78,25,0)</f>
        <v>0</v>
      </c>
      <c r="O570" s="50">
        <f>VLOOKUP(S563,Hindi!$B$8:$AE$78,26,0)</f>
        <v>0</v>
      </c>
      <c r="P570" s="50">
        <f>VLOOKUP(S563,Hindi!$B$8:$AE$78,27,0)</f>
        <v>0</v>
      </c>
      <c r="Q570" s="50">
        <f>VLOOKUP(S563,Hindi!$B$8:$AE$78,28,0)</f>
        <v>0</v>
      </c>
      <c r="R570" s="79">
        <f>VLOOKUP(S563,Hindi!$B$8:$AE$78,29,0)</f>
        <v>0</v>
      </c>
      <c r="S570" s="50">
        <f>VLOOKUP(S563,Hindi!$B$8:$AE$78,30,0)</f>
        <v>0</v>
      </c>
      <c r="V570" s="68"/>
      <c r="W570" s="68"/>
      <c r="X570" s="68"/>
      <c r="Y570" s="68"/>
    </row>
    <row r="571" spans="2:25" ht="27.9" customHeight="1">
      <c r="B571" s="359">
        <v>3</v>
      </c>
      <c r="C571" s="361" t="s">
        <v>4</v>
      </c>
      <c r="D571" s="39" t="s">
        <v>63</v>
      </c>
      <c r="E571" s="80"/>
      <c r="F571" s="78">
        <f>English!R$7</f>
        <v>15</v>
      </c>
      <c r="G571" s="78">
        <f>English!S$7</f>
        <v>15</v>
      </c>
      <c r="H571" s="78">
        <f>English!T$7</f>
        <v>15</v>
      </c>
      <c r="I571" s="78">
        <f>English!U$7</f>
        <v>15</v>
      </c>
      <c r="J571" s="78">
        <f>English!V$7</f>
        <v>15</v>
      </c>
      <c r="K571" s="78">
        <f>English!W$7</f>
        <v>10</v>
      </c>
      <c r="L571" s="78">
        <f>English!X$7</f>
        <v>0</v>
      </c>
      <c r="M571" s="78">
        <f>English!Y$7</f>
        <v>70</v>
      </c>
      <c r="N571" s="78">
        <f>English!Z$7</f>
        <v>5</v>
      </c>
      <c r="O571" s="78">
        <f>English!AA$7</f>
        <v>5</v>
      </c>
      <c r="P571" s="78">
        <f>English!AB$7</f>
        <v>20</v>
      </c>
      <c r="Q571" s="78">
        <f>English!AC$7</f>
        <v>30</v>
      </c>
      <c r="R571" s="78">
        <f>English!AD$7</f>
        <v>100</v>
      </c>
      <c r="S571" s="78">
        <f>English!AE$7</f>
        <v>0</v>
      </c>
      <c r="V571" s="68"/>
      <c r="W571" s="68"/>
      <c r="X571" s="68"/>
      <c r="Y571" s="68"/>
    </row>
    <row r="572" spans="2:25" ht="27.9" customHeight="1" thickBot="1">
      <c r="B572" s="360"/>
      <c r="C572" s="362"/>
      <c r="D572" s="40" t="s">
        <v>64</v>
      </c>
      <c r="E572" s="81"/>
      <c r="F572" s="50">
        <f>VLOOKUP(S563,English!$B$8:$AE$78,17,0)</f>
        <v>0</v>
      </c>
      <c r="G572" s="50">
        <f>VLOOKUP(S563,English!$B$8:$AE$78,18,0)</f>
        <v>0</v>
      </c>
      <c r="H572" s="50">
        <f>VLOOKUP(S563,English!$B$8:$AE$78,19,0)</f>
        <v>0</v>
      </c>
      <c r="I572" s="50">
        <f>VLOOKUP(S563,English!$B$8:$AE$78,20,0)</f>
        <v>0</v>
      </c>
      <c r="J572" s="50">
        <f>VLOOKUP(S563,English!$B$8:$AE$78,21,0)</f>
        <v>0</v>
      </c>
      <c r="K572" s="50">
        <f>VLOOKUP(S563,English!$B$8:$AE$78,22,0)</f>
        <v>0</v>
      </c>
      <c r="L572" s="50">
        <f>VLOOKUP(S563,English!$B$8:$AE$78,23,0)</f>
        <v>0</v>
      </c>
      <c r="M572" s="50">
        <f>VLOOKUP(S563,English!$B$8:$AE$78,24,0)</f>
        <v>0</v>
      </c>
      <c r="N572" s="50">
        <f>VLOOKUP(S563,English!$B$8:$AE$78,25,0)</f>
        <v>0</v>
      </c>
      <c r="O572" s="50">
        <f>VLOOKUP(S563,English!$B$8:$AE$78,26,0)</f>
        <v>0</v>
      </c>
      <c r="P572" s="50">
        <f>VLOOKUP(S563,English!$B$8:$AE$78,27,0)</f>
        <v>0</v>
      </c>
      <c r="Q572" s="50">
        <f>VLOOKUP(S563,English!$B$8:$AE$78,28,0)</f>
        <v>0</v>
      </c>
      <c r="R572" s="79">
        <f>VLOOKUP(S563,English!$B$8:$AE$78,29,0)</f>
        <v>0</v>
      </c>
      <c r="S572" s="50">
        <f>VLOOKUP(S563,English!$B$8:$AE$78,30,0)</f>
        <v>0</v>
      </c>
      <c r="V572" s="68"/>
      <c r="W572" s="68"/>
      <c r="X572" s="68"/>
      <c r="Y572" s="68"/>
    </row>
    <row r="573" spans="2:25" ht="27.9" customHeight="1">
      <c r="B573" s="359">
        <v>4</v>
      </c>
      <c r="C573" s="361" t="s">
        <v>5</v>
      </c>
      <c r="D573" s="39" t="s">
        <v>63</v>
      </c>
      <c r="E573" s="80"/>
      <c r="F573" s="78">
        <f>Maths!R$7</f>
        <v>15</v>
      </c>
      <c r="G573" s="78">
        <f>Maths!S$7</f>
        <v>15</v>
      </c>
      <c r="H573" s="78">
        <f>Maths!T$7</f>
        <v>15</v>
      </c>
      <c r="I573" s="78">
        <f>Maths!U$7</f>
        <v>15</v>
      </c>
      <c r="J573" s="78">
        <f>Maths!V$7</f>
        <v>15</v>
      </c>
      <c r="K573" s="78">
        <f>Maths!W$7</f>
        <v>10</v>
      </c>
      <c r="L573" s="78">
        <f>Maths!X$7</f>
        <v>0</v>
      </c>
      <c r="M573" s="78">
        <f>Maths!Y$7</f>
        <v>70</v>
      </c>
      <c r="N573" s="78">
        <f>Maths!Z$7</f>
        <v>5</v>
      </c>
      <c r="O573" s="78">
        <f>Maths!AA$7</f>
        <v>5</v>
      </c>
      <c r="P573" s="78">
        <f>Maths!AB$7</f>
        <v>20</v>
      </c>
      <c r="Q573" s="78">
        <f>Maths!AC$7</f>
        <v>30</v>
      </c>
      <c r="R573" s="78">
        <f>Maths!AD$7</f>
        <v>100</v>
      </c>
      <c r="S573" s="78">
        <f>Maths!AE$7</f>
        <v>0</v>
      </c>
      <c r="V573" s="68"/>
      <c r="W573" s="68"/>
      <c r="X573" s="68"/>
      <c r="Y573" s="68"/>
    </row>
    <row r="574" spans="2:25" ht="27.9" customHeight="1" thickBot="1">
      <c r="B574" s="360"/>
      <c r="C574" s="362"/>
      <c r="D574" s="40" t="s">
        <v>64</v>
      </c>
      <c r="E574" s="81"/>
      <c r="F574" s="50">
        <f>VLOOKUP(S563,Maths!$B$8:$AE$78,17,0)</f>
        <v>0</v>
      </c>
      <c r="G574" s="50">
        <f>VLOOKUP(S563,Maths!$B$8:$AE$78,18,0)</f>
        <v>0</v>
      </c>
      <c r="H574" s="50">
        <f>VLOOKUP(S563,Maths!$B$8:$AE$78,19,0)</f>
        <v>0</v>
      </c>
      <c r="I574" s="50">
        <f>VLOOKUP(S563,Maths!$B$8:$AE$78,20,0)</f>
        <v>0</v>
      </c>
      <c r="J574" s="50">
        <f>VLOOKUP(S563,Maths!$B$8:$AE$78,21,0)</f>
        <v>0</v>
      </c>
      <c r="K574" s="50">
        <f>VLOOKUP(S563,Maths!$B$8:$AE$78,22,0)</f>
        <v>0</v>
      </c>
      <c r="L574" s="50">
        <f>VLOOKUP(S563,Maths!$B$8:$AE$78,23,0)</f>
        <v>0</v>
      </c>
      <c r="M574" s="50">
        <f>VLOOKUP(S563,Maths!$B$8:$AE$78,24,0)</f>
        <v>0</v>
      </c>
      <c r="N574" s="50">
        <f>VLOOKUP(S563,Maths!$B$8:$AE$78,25,0)</f>
        <v>0</v>
      </c>
      <c r="O574" s="50">
        <f>VLOOKUP(S563,Maths!$B$8:$AE$78,26,0)</f>
        <v>0</v>
      </c>
      <c r="P574" s="50">
        <f>VLOOKUP(S563,Maths!$B$8:$AE$78,27,0)</f>
        <v>0</v>
      </c>
      <c r="Q574" s="50">
        <f>VLOOKUP(S563,Maths!$B$8:$AE$78,28,0)</f>
        <v>0</v>
      </c>
      <c r="R574" s="79">
        <f>VLOOKUP(S563,Maths!$B$8:$AE$78,29,0)</f>
        <v>0</v>
      </c>
      <c r="S574" s="50">
        <f>VLOOKUP(S563,Maths!$B$8:$AE$78,30,0)</f>
        <v>0</v>
      </c>
      <c r="V574" s="68"/>
      <c r="W574" s="68"/>
      <c r="X574" s="68"/>
      <c r="Y574" s="68"/>
    </row>
    <row r="575" spans="2:25" ht="27.9" customHeight="1">
      <c r="B575" s="359">
        <v>5</v>
      </c>
      <c r="C575" s="361" t="s">
        <v>6</v>
      </c>
      <c r="D575" s="39" t="s">
        <v>63</v>
      </c>
      <c r="E575" s="80"/>
      <c r="F575" s="78">
        <f>Sci!R$7</f>
        <v>15</v>
      </c>
      <c r="G575" s="78">
        <f>Sci!S$7</f>
        <v>15</v>
      </c>
      <c r="H575" s="78">
        <f>Sci!T$7</f>
        <v>15</v>
      </c>
      <c r="I575" s="78">
        <f>Sci!U$7</f>
        <v>15</v>
      </c>
      <c r="J575" s="78">
        <f>Sci!V$7</f>
        <v>15</v>
      </c>
      <c r="K575" s="78">
        <f>Sci!W$7</f>
        <v>10</v>
      </c>
      <c r="L575" s="78">
        <f>Sci!X$7</f>
        <v>0</v>
      </c>
      <c r="M575" s="78">
        <f>Sci!Y$7</f>
        <v>70</v>
      </c>
      <c r="N575" s="78">
        <f>Sci!Z$7</f>
        <v>5</v>
      </c>
      <c r="O575" s="78">
        <f>Sci!AA$7</f>
        <v>5</v>
      </c>
      <c r="P575" s="78">
        <f>Sci!AB$7</f>
        <v>20</v>
      </c>
      <c r="Q575" s="78">
        <f>Sci!AC$7</f>
        <v>30</v>
      </c>
      <c r="R575" s="78">
        <f>Sci!AD$7</f>
        <v>100</v>
      </c>
      <c r="S575" s="78">
        <f>Sci!AE$7</f>
        <v>0</v>
      </c>
      <c r="V575" s="68"/>
      <c r="W575" s="68"/>
      <c r="X575" s="68"/>
      <c r="Y575" s="68"/>
    </row>
    <row r="576" spans="2:25" ht="27.9" customHeight="1" thickBot="1">
      <c r="B576" s="360"/>
      <c r="C576" s="362"/>
      <c r="D576" s="40" t="s">
        <v>64</v>
      </c>
      <c r="E576" s="81"/>
      <c r="F576" s="50">
        <f>VLOOKUP(S563,Sci!$B$8:$AE$78,17,0)</f>
        <v>0</v>
      </c>
      <c r="G576" s="50">
        <f>VLOOKUP(S563,Sci!$B$8:$AE$78,18,0)</f>
        <v>0</v>
      </c>
      <c r="H576" s="50">
        <f>VLOOKUP(S563,Sci!$B$8:$AE$78,19,0)</f>
        <v>0</v>
      </c>
      <c r="I576" s="50">
        <f>VLOOKUP(S563,Sci!$B$8:$AE$78,20,0)</f>
        <v>0</v>
      </c>
      <c r="J576" s="50">
        <f>VLOOKUP(S563,Sci!$B$8:$AE$78,21,0)</f>
        <v>0</v>
      </c>
      <c r="K576" s="50">
        <f>VLOOKUP(S563,Sci!$B$8:$AE$78,22,0)</f>
        <v>0</v>
      </c>
      <c r="L576" s="50">
        <f>VLOOKUP(S563,Sci!$B$8:$AE$78,23,0)</f>
        <v>0</v>
      </c>
      <c r="M576" s="50">
        <f>VLOOKUP(S563,Sci!$B$8:$AE$78,24,0)</f>
        <v>0</v>
      </c>
      <c r="N576" s="50">
        <f>VLOOKUP(S563,Sci!$B$8:$AE$78,24,0)</f>
        <v>0</v>
      </c>
      <c r="O576" s="50">
        <f>VLOOKUP(S563,Sci!$B$8:$AE$78,25,0)</f>
        <v>0</v>
      </c>
      <c r="P576" s="50">
        <f>VLOOKUP(S563,Sci!$B$8:$AE$78,26,0)</f>
        <v>0</v>
      </c>
      <c r="Q576" s="50">
        <f>VLOOKUP(S563,Sci!$B$8:$AE$78,27,0)</f>
        <v>0</v>
      </c>
      <c r="R576" s="79">
        <f>VLOOKUP(S563,Sci!$B$8:$AE$78,29,0)</f>
        <v>0</v>
      </c>
      <c r="S576" s="50">
        <f>VLOOKUP(S563,Sci!$B$8:$AE$78,30,0)</f>
        <v>0</v>
      </c>
      <c r="V576" s="68"/>
      <c r="W576" s="68"/>
      <c r="X576" s="68"/>
      <c r="Y576" s="68"/>
    </row>
    <row r="577" spans="2:25" ht="27.9" customHeight="1">
      <c r="B577" s="359">
        <v>6</v>
      </c>
      <c r="C577" s="361" t="s">
        <v>7</v>
      </c>
      <c r="D577" s="39" t="s">
        <v>63</v>
      </c>
      <c r="E577" s="80"/>
      <c r="F577" s="78">
        <f>Sco!R$7</f>
        <v>15</v>
      </c>
      <c r="G577" s="78">
        <f>Sco!S$7</f>
        <v>15</v>
      </c>
      <c r="H577" s="78">
        <f>Sco!T$7</f>
        <v>15</v>
      </c>
      <c r="I577" s="78">
        <f>Sco!U$7</f>
        <v>15</v>
      </c>
      <c r="J577" s="78">
        <f>Sco!V$7</f>
        <v>15</v>
      </c>
      <c r="K577" s="78">
        <f>Sco!W$7</f>
        <v>10</v>
      </c>
      <c r="L577" s="78">
        <f>Sco!X$7</f>
        <v>0</v>
      </c>
      <c r="M577" s="78">
        <f>Sco!Y$7</f>
        <v>70</v>
      </c>
      <c r="N577" s="78">
        <f>Sco!Z$7</f>
        <v>5</v>
      </c>
      <c r="O577" s="78">
        <f>Sco!AA$7</f>
        <v>5</v>
      </c>
      <c r="P577" s="78">
        <f>Sco!AB$7</f>
        <v>20</v>
      </c>
      <c r="Q577" s="78">
        <f>Sco!AC$7</f>
        <v>30</v>
      </c>
      <c r="R577" s="78">
        <f>Sco!AD$7</f>
        <v>100</v>
      </c>
      <c r="S577" s="78">
        <f>Sco!AE$7</f>
        <v>0</v>
      </c>
      <c r="V577" s="68"/>
      <c r="W577" s="68"/>
      <c r="X577" s="68"/>
      <c r="Y577" s="68"/>
    </row>
    <row r="578" spans="2:25" ht="27.9" customHeight="1" thickBot="1">
      <c r="B578" s="360"/>
      <c r="C578" s="362"/>
      <c r="D578" s="40" t="s">
        <v>64</v>
      </c>
      <c r="E578" s="81"/>
      <c r="F578" s="50">
        <f>VLOOKUP(S563,Sco!$B$8:$AE$78,17,0)</f>
        <v>0</v>
      </c>
      <c r="G578" s="50">
        <f>VLOOKUP(S563,Sco!$B$8:$AE$78,18,0)</f>
        <v>0</v>
      </c>
      <c r="H578" s="50">
        <f>VLOOKUP(S563,Sco!$B$8:$AE$78,19,0)</f>
        <v>0</v>
      </c>
      <c r="I578" s="50">
        <f>VLOOKUP(S563,Sco!$B$8:$AE$78,20,0)</f>
        <v>0</v>
      </c>
      <c r="J578" s="50">
        <f>VLOOKUP(S563,Sco!$B$8:$AE$78,21,0)</f>
        <v>0</v>
      </c>
      <c r="K578" s="50">
        <f>VLOOKUP(S563,Sco!$B$8:$AE$78,22,0)</f>
        <v>0</v>
      </c>
      <c r="L578" s="50">
        <f>VLOOKUP(S563,Sco!$B$8:$AE$78,23,0)</f>
        <v>0</v>
      </c>
      <c r="M578" s="50">
        <f>VLOOKUP(S563,Sco!$B$8:$AE$78,24,0)</f>
        <v>0</v>
      </c>
      <c r="N578" s="50">
        <f>VLOOKUP(S563,Sco!$B$8:$AE$78,25,0)</f>
        <v>0</v>
      </c>
      <c r="O578" s="50">
        <f>VLOOKUP(S563,Sco!$B$8:$AE$78,26,0)</f>
        <v>0</v>
      </c>
      <c r="P578" s="50">
        <f>VLOOKUP(S563,Sco!$B$8:$AE$78,27,0)</f>
        <v>0</v>
      </c>
      <c r="Q578" s="50">
        <f>VLOOKUP(S563,Sco!$B$8:$AE$78,28,0)</f>
        <v>0</v>
      </c>
      <c r="R578" s="79">
        <f>VLOOKUP(S563,Sco!$B$8:$AE$78,29,0)</f>
        <v>0</v>
      </c>
      <c r="S578" s="50">
        <f>VLOOKUP(S563,Sco!$B$8:$AE$78,30,0)</f>
        <v>0</v>
      </c>
      <c r="V578" s="68"/>
      <c r="W578" s="68"/>
      <c r="X578" s="68"/>
      <c r="Y578" s="68"/>
    </row>
    <row r="579" spans="2:25" ht="27.9" customHeight="1">
      <c r="B579" s="359">
        <v>7</v>
      </c>
      <c r="C579" s="361" t="s">
        <v>8</v>
      </c>
      <c r="D579" s="39" t="s">
        <v>63</v>
      </c>
      <c r="E579" s="80"/>
      <c r="F579" s="78">
        <f>Kala!R$7</f>
        <v>20</v>
      </c>
      <c r="G579" s="78">
        <f>Kala!S$7</f>
        <v>40</v>
      </c>
      <c r="H579" s="78">
        <f>Kala!T$7</f>
        <v>20</v>
      </c>
      <c r="I579" s="78">
        <f>Kala!U$7</f>
        <v>20</v>
      </c>
      <c r="J579" s="78">
        <f>Kala!V$7</f>
        <v>0</v>
      </c>
      <c r="K579" s="78">
        <f>Kala!W$7</f>
        <v>20</v>
      </c>
      <c r="L579" s="78">
        <f>Kala!X$7</f>
        <v>0</v>
      </c>
      <c r="M579" s="78">
        <f>Kala!Y$7</f>
        <v>100</v>
      </c>
      <c r="N579" s="363"/>
      <c r="O579" s="364"/>
      <c r="P579" s="364"/>
      <c r="Q579" s="365"/>
      <c r="R579" s="82">
        <f t="shared" ref="R579:R584" si="20">M579</f>
        <v>100</v>
      </c>
      <c r="S579" s="83"/>
      <c r="V579" s="68"/>
      <c r="W579" s="68"/>
      <c r="X579" s="68"/>
      <c r="Y579" s="68"/>
    </row>
    <row r="580" spans="2:25" ht="27.9" customHeight="1" thickBot="1">
      <c r="B580" s="360"/>
      <c r="C580" s="362"/>
      <c r="D580" s="40" t="s">
        <v>64</v>
      </c>
      <c r="E580" s="81"/>
      <c r="F580" s="50">
        <f>VLOOKUP(S563,Kala!$B$8:$AE$78,17,0)</f>
        <v>0</v>
      </c>
      <c r="G580" s="50">
        <f>VLOOKUP(S563,Kala!$B$8:$AE$78,18,0)</f>
        <v>0</v>
      </c>
      <c r="H580" s="50">
        <f>VLOOKUP(S563,Kala!$B$8:$AE$78,19,0)</f>
        <v>0</v>
      </c>
      <c r="I580" s="50">
        <f>VLOOKUP(S563,Kala!$B$8:$AE$78,20,0)</f>
        <v>0</v>
      </c>
      <c r="J580" s="50">
        <f>VLOOKUP(S563,Kala!$B$8:$AE$78,21,0)</f>
        <v>0</v>
      </c>
      <c r="K580" s="50">
        <f>VLOOKUP(S563,Kala!$B$8:$AE$78,22,0)</f>
        <v>0</v>
      </c>
      <c r="L580" s="50">
        <f>VLOOKUP(S563,Kala!$B$8:$AE$78,23,0)</f>
        <v>0</v>
      </c>
      <c r="M580" s="50">
        <f>VLOOKUP(S563,Kala!$B$8:$AE$78,24,0)</f>
        <v>0</v>
      </c>
      <c r="N580" s="366"/>
      <c r="O580" s="367"/>
      <c r="P580" s="367"/>
      <c r="Q580" s="368"/>
      <c r="R580" s="84">
        <f t="shared" si="20"/>
        <v>0</v>
      </c>
      <c r="S580" s="85" t="str">
        <f>IF(R580&gt;=91,"अ१",IF(R580&gt;=81,"अ२",IF(R580&gt;=71,"ब१",IF(R580&gt;=61,"ब२",IF(R580&gt;=51,"क१",IF(R580&gt;=41,"क२",IF(R580&gt;=33,"ड",IF(R580&gt;=21,"ई१",IF(R580&gt;=1,"ई२","")))))))))</f>
        <v/>
      </c>
      <c r="V580" s="68"/>
      <c r="W580" s="68"/>
      <c r="X580" s="68"/>
      <c r="Y580" s="68"/>
    </row>
    <row r="581" spans="2:25" ht="27.9" customHeight="1">
      <c r="B581" s="359">
        <v>8</v>
      </c>
      <c r="C581" s="361" t="s">
        <v>9</v>
      </c>
      <c r="D581" s="39" t="s">
        <v>63</v>
      </c>
      <c r="E581" s="80"/>
      <c r="F581" s="78">
        <f>Karya!R$7</f>
        <v>20</v>
      </c>
      <c r="G581" s="78">
        <f>Karya!S$7</f>
        <v>40</v>
      </c>
      <c r="H581" s="78">
        <f>Karya!T$7</f>
        <v>20</v>
      </c>
      <c r="I581" s="78">
        <f>Karya!U$7</f>
        <v>20</v>
      </c>
      <c r="J581" s="78">
        <f>Karya!V$7</f>
        <v>0</v>
      </c>
      <c r="K581" s="78">
        <f>Karya!W$7</f>
        <v>20</v>
      </c>
      <c r="L581" s="78">
        <f>Karya!X$7</f>
        <v>0</v>
      </c>
      <c r="M581" s="78">
        <f>Karya!Y$7</f>
        <v>100</v>
      </c>
      <c r="N581" s="363"/>
      <c r="O581" s="364"/>
      <c r="P581" s="364"/>
      <c r="Q581" s="365"/>
      <c r="R581" s="82">
        <f t="shared" si="20"/>
        <v>100</v>
      </c>
      <c r="S581" s="83"/>
      <c r="V581" s="68"/>
      <c r="W581" s="68"/>
      <c r="X581" s="68"/>
      <c r="Y581" s="68"/>
    </row>
    <row r="582" spans="2:25" ht="27.9" customHeight="1" thickBot="1">
      <c r="B582" s="360"/>
      <c r="C582" s="362"/>
      <c r="D582" s="40" t="s">
        <v>64</v>
      </c>
      <c r="E582" s="81"/>
      <c r="F582" s="50">
        <f>VLOOKUP(S563,Karya!$B$8:$AE$78,17,0)</f>
        <v>0</v>
      </c>
      <c r="G582" s="50">
        <f>VLOOKUP(S563,Karya!$B$8:$AE$78,18,0)</f>
        <v>0</v>
      </c>
      <c r="H582" s="50">
        <f>VLOOKUP(S563,Karya!$B$8:$AE$78,19,0)</f>
        <v>0</v>
      </c>
      <c r="I582" s="50">
        <f>VLOOKUP(S563,Karya!$B$8:$AE$78,20,0)</f>
        <v>0</v>
      </c>
      <c r="J582" s="50">
        <f>VLOOKUP(S563,Karya!$B$8:$AE$78,21,0)</f>
        <v>0</v>
      </c>
      <c r="K582" s="50">
        <f>VLOOKUP(S563,Karya!$B$8:$AE$78,22,0)</f>
        <v>0</v>
      </c>
      <c r="L582" s="50">
        <f>VLOOKUP(S563,Karya!$B$8:$AE$78,23,0)</f>
        <v>0</v>
      </c>
      <c r="M582" s="50">
        <f>VLOOKUP(S563,Karya!$B$8:$AE$78,24,0)</f>
        <v>0</v>
      </c>
      <c r="N582" s="366"/>
      <c r="O582" s="367"/>
      <c r="P582" s="367"/>
      <c r="Q582" s="368"/>
      <c r="R582" s="84">
        <f t="shared" si="20"/>
        <v>0</v>
      </c>
      <c r="S582" s="85" t="str">
        <f>IF(R582&gt;=91,"अ१",IF(R582&gt;=81,"अ२",IF(R582&gt;=71,"ब१",IF(R582&gt;=61,"ब२",IF(R582&gt;=51,"क१",IF(R582&gt;=41,"क२",IF(R582&gt;=33,"ड",IF(R582&gt;=21,"ई१",IF(R582&gt;=1,"ई२","")))))))))</f>
        <v/>
      </c>
      <c r="V582" s="68"/>
      <c r="W582" s="68"/>
      <c r="X582" s="68"/>
      <c r="Y582" s="68"/>
    </row>
    <row r="583" spans="2:25" ht="27.9" customHeight="1">
      <c r="B583" s="359">
        <v>9</v>
      </c>
      <c r="C583" s="361" t="s">
        <v>10</v>
      </c>
      <c r="D583" s="39" t="s">
        <v>63</v>
      </c>
      <c r="E583" s="80"/>
      <c r="F583" s="78">
        <f>Shashi!R$7</f>
        <v>20</v>
      </c>
      <c r="G583" s="78">
        <f>Shashi!S$7</f>
        <v>40</v>
      </c>
      <c r="H583" s="78">
        <f>Shashi!T$7</f>
        <v>20</v>
      </c>
      <c r="I583" s="78">
        <f>Shashi!U$7</f>
        <v>20</v>
      </c>
      <c r="J583" s="78">
        <f>Shashi!V$7</f>
        <v>0</v>
      </c>
      <c r="K583" s="78">
        <f>Shashi!W$7</f>
        <v>20</v>
      </c>
      <c r="L583" s="78">
        <f>Shashi!X$7</f>
        <v>0</v>
      </c>
      <c r="M583" s="78">
        <f>Shashi!Y$7</f>
        <v>100</v>
      </c>
      <c r="N583" s="363"/>
      <c r="O583" s="364"/>
      <c r="P583" s="364"/>
      <c r="Q583" s="365"/>
      <c r="R583" s="82">
        <f t="shared" si="20"/>
        <v>100</v>
      </c>
      <c r="S583" s="83"/>
      <c r="V583" s="68"/>
      <c r="W583" s="68"/>
      <c r="X583" s="68"/>
      <c r="Y583" s="68"/>
    </row>
    <row r="584" spans="2:25" ht="27.9" customHeight="1" thickBot="1">
      <c r="B584" s="360"/>
      <c r="C584" s="362"/>
      <c r="D584" s="40" t="s">
        <v>64</v>
      </c>
      <c r="E584" s="81"/>
      <c r="F584" s="50">
        <f>VLOOKUP(S563,Shashi!$B$8:$AE$78,17,0)</f>
        <v>0</v>
      </c>
      <c r="G584" s="50">
        <f>VLOOKUP(S563,Shashi!$B$8:$AE$78,18,0)</f>
        <v>0</v>
      </c>
      <c r="H584" s="50">
        <f>VLOOKUP(S563,Shashi!$B$8:$AE$78,19,0)</f>
        <v>0</v>
      </c>
      <c r="I584" s="50">
        <f>VLOOKUP(S563,Shashi!$B$8:$AE$78,20,0)</f>
        <v>0</v>
      </c>
      <c r="J584" s="50">
        <f>VLOOKUP(S563,Shashi!$B$8:$AE$78,21,0)</f>
        <v>0</v>
      </c>
      <c r="K584" s="50">
        <f>VLOOKUP(S563,Shashi!$B$8:$AE$78,22,0)</f>
        <v>0</v>
      </c>
      <c r="L584" s="50">
        <f>VLOOKUP(S563,Shashi!$B$8:$AE$78,23,0)</f>
        <v>0</v>
      </c>
      <c r="M584" s="50">
        <f>VLOOKUP(S563,Shashi!$B$8:$AE$78,24,0)</f>
        <v>0</v>
      </c>
      <c r="N584" s="366"/>
      <c r="O584" s="367"/>
      <c r="P584" s="367"/>
      <c r="Q584" s="368"/>
      <c r="R584" s="84">
        <f t="shared" si="20"/>
        <v>0</v>
      </c>
      <c r="S584" s="85" t="str">
        <f>IF(R584&gt;=91,"अ१",IF(R584&gt;=81,"अ२",IF(R584&gt;=71,"ब१",IF(R584&gt;=61,"ब२",IF(R584&gt;=51,"क१",IF(R584&gt;=41,"क२",IF(R584&gt;=33,"ड",IF(R584&gt;=21,"ई१",IF(R584&gt;=1,"ई२","")))))))))</f>
        <v/>
      </c>
      <c r="V584" s="68"/>
      <c r="W584" s="68"/>
      <c r="X584" s="68"/>
      <c r="Y584" s="68"/>
    </row>
    <row r="585" spans="2:25" ht="27.9" customHeight="1" thickBot="1">
      <c r="B585" s="369"/>
      <c r="C585" s="370"/>
      <c r="D585" s="370"/>
      <c r="E585" s="370"/>
      <c r="F585" s="370"/>
      <c r="G585" s="370"/>
      <c r="H585" s="370"/>
      <c r="I585" s="370"/>
      <c r="J585" s="370"/>
      <c r="K585" s="370"/>
      <c r="L585" s="370"/>
      <c r="M585" s="370"/>
      <c r="N585" s="370"/>
      <c r="O585" s="370"/>
      <c r="P585" s="370"/>
      <c r="Q585" s="370"/>
      <c r="R585" s="370"/>
      <c r="S585" s="371"/>
      <c r="V585" s="68"/>
      <c r="W585" s="68"/>
      <c r="X585" s="68"/>
      <c r="Y585" s="68"/>
    </row>
    <row r="586" spans="2:25" ht="27.9" customHeight="1">
      <c r="B586" s="41"/>
      <c r="C586" s="42"/>
      <c r="D586" s="43"/>
      <c r="N586" s="45"/>
      <c r="O586" s="45"/>
      <c r="P586" s="45"/>
      <c r="Q586" s="45"/>
      <c r="S586" s="46"/>
      <c r="V586" s="68"/>
      <c r="W586" s="68"/>
      <c r="X586" s="68"/>
      <c r="Y586" s="68"/>
    </row>
    <row r="587" spans="2:25" ht="27.9" customHeight="1">
      <c r="B587" s="372" t="s">
        <v>66</v>
      </c>
      <c r="C587" s="373"/>
      <c r="D587" s="373"/>
      <c r="E587" s="373"/>
      <c r="F587" s="373"/>
      <c r="G587" s="374" t="s">
        <v>67</v>
      </c>
      <c r="H587" s="374"/>
      <c r="I587" s="374"/>
      <c r="J587" s="374"/>
      <c r="K587" s="374"/>
      <c r="L587" s="374"/>
      <c r="M587" s="374"/>
      <c r="N587" s="375" t="s">
        <v>68</v>
      </c>
      <c r="O587" s="375"/>
      <c r="P587" s="375"/>
      <c r="Q587" s="375"/>
      <c r="R587" s="375"/>
      <c r="S587" s="376"/>
      <c r="V587" s="68"/>
      <c r="W587" s="68"/>
      <c r="X587" s="68"/>
      <c r="Y587" s="68"/>
    </row>
    <row r="588" spans="2:25" ht="27.9" customHeight="1" thickBot="1">
      <c r="B588" s="377" t="str">
        <f>students!$G$4</f>
        <v xml:space="preserve">श्री. सागर दत्तात्रय शिंदे </v>
      </c>
      <c r="C588" s="378"/>
      <c r="D588" s="378"/>
      <c r="E588" s="378"/>
      <c r="F588" s="378"/>
      <c r="G588" s="379"/>
      <c r="H588" s="379"/>
      <c r="I588" s="379"/>
      <c r="J588" s="379"/>
      <c r="K588" s="379"/>
      <c r="L588" s="379"/>
      <c r="M588" s="379"/>
      <c r="N588" s="380"/>
      <c r="O588" s="380"/>
      <c r="P588" s="380"/>
      <c r="Q588" s="380"/>
      <c r="R588" s="380"/>
      <c r="S588" s="381"/>
      <c r="V588" s="68"/>
      <c r="W588" s="68"/>
      <c r="X588" s="68"/>
      <c r="Y588" s="68"/>
    </row>
    <row r="589" spans="2:25" ht="26.25" customHeight="1">
      <c r="B589" s="402" t="s">
        <v>718</v>
      </c>
      <c r="C589" s="402"/>
      <c r="D589" s="402"/>
      <c r="E589" s="402"/>
      <c r="F589" s="402"/>
      <c r="G589" s="402"/>
      <c r="H589" s="402"/>
      <c r="I589" s="402"/>
      <c r="J589" s="402"/>
      <c r="K589" s="402"/>
      <c r="L589" s="402"/>
      <c r="M589" s="402"/>
      <c r="N589" s="402"/>
      <c r="O589" s="402"/>
      <c r="P589" s="402"/>
      <c r="Q589" s="402"/>
      <c r="R589" s="402"/>
      <c r="S589" s="402"/>
      <c r="V589" s="68"/>
      <c r="W589" s="68"/>
      <c r="X589" s="68"/>
      <c r="Y589" s="68"/>
    </row>
    <row r="590" spans="2:25" ht="24.75" customHeight="1" thickBot="1">
      <c r="B590" s="403" t="s">
        <v>52</v>
      </c>
      <c r="C590" s="403"/>
      <c r="D590" s="403"/>
      <c r="E590" s="404">
        <f>VLOOKUP(S591,students!$B$8:$D$57,3,0)</f>
        <v>0</v>
      </c>
      <c r="F590" s="405"/>
      <c r="G590" s="405"/>
      <c r="H590" s="405"/>
      <c r="I590" s="405"/>
      <c r="J590" s="405"/>
      <c r="K590" s="405"/>
      <c r="L590" s="405"/>
      <c r="M590" s="405"/>
      <c r="N590" s="405"/>
      <c r="O590" s="405"/>
      <c r="P590" s="406" t="s">
        <v>28</v>
      </c>
      <c r="Q590" s="406"/>
      <c r="R590" s="406" t="str">
        <f>students!$M$2</f>
        <v>पहिली</v>
      </c>
      <c r="S590" s="406"/>
    </row>
    <row r="591" spans="2:25" ht="19.5" customHeight="1" thickBot="1">
      <c r="B591" s="407"/>
      <c r="C591" s="407"/>
      <c r="D591" s="408"/>
      <c r="E591" s="408"/>
      <c r="F591" s="47"/>
      <c r="G591" s="47"/>
      <c r="H591" s="409" t="s">
        <v>33</v>
      </c>
      <c r="I591" s="409"/>
      <c r="J591" s="409"/>
      <c r="K591" s="409"/>
      <c r="L591" s="409"/>
      <c r="M591" s="405">
        <f>[3]students!Y590</f>
        <v>0</v>
      </c>
      <c r="N591" s="405"/>
      <c r="O591" s="405"/>
      <c r="P591" s="406" t="s">
        <v>53</v>
      </c>
      <c r="Q591" s="406"/>
      <c r="R591" s="406"/>
      <c r="S591" s="77">
        <v>22</v>
      </c>
    </row>
    <row r="592" spans="2:25" ht="21" customHeight="1">
      <c r="B592" s="382" t="s">
        <v>37</v>
      </c>
      <c r="C592" s="361" t="s">
        <v>54</v>
      </c>
      <c r="D592" s="361"/>
      <c r="E592" s="385" t="s">
        <v>55</v>
      </c>
      <c r="F592" s="386"/>
      <c r="G592" s="386"/>
      <c r="H592" s="386"/>
      <c r="I592" s="386"/>
      <c r="J592" s="386"/>
      <c r="K592" s="386"/>
      <c r="L592" s="386"/>
      <c r="M592" s="387"/>
      <c r="N592" s="388" t="s">
        <v>56</v>
      </c>
      <c r="O592" s="389"/>
      <c r="P592" s="389"/>
      <c r="Q592" s="390"/>
      <c r="R592" s="394" t="s">
        <v>69</v>
      </c>
      <c r="S592" s="397" t="s">
        <v>57</v>
      </c>
    </row>
    <row r="593" spans="2:25" s="1" customFormat="1" ht="73.5" customHeight="1">
      <c r="B593" s="383"/>
      <c r="C593" s="384"/>
      <c r="D593" s="384"/>
      <c r="E593" s="48" t="s">
        <v>58</v>
      </c>
      <c r="F593" s="48" t="s">
        <v>15</v>
      </c>
      <c r="G593" s="48" t="s">
        <v>59</v>
      </c>
      <c r="H593" s="48" t="s">
        <v>17</v>
      </c>
      <c r="I593" s="48" t="s">
        <v>18</v>
      </c>
      <c r="J593" s="48" t="s">
        <v>19</v>
      </c>
      <c r="K593" s="48" t="s">
        <v>20</v>
      </c>
      <c r="L593" s="48" t="s">
        <v>21</v>
      </c>
      <c r="M593" s="49"/>
      <c r="N593" s="391"/>
      <c r="O593" s="392"/>
      <c r="P593" s="392"/>
      <c r="Q593" s="393"/>
      <c r="R593" s="395"/>
      <c r="S593" s="398"/>
      <c r="V593" s="18"/>
      <c r="W593" s="18"/>
      <c r="X593" s="18"/>
      <c r="Y593" s="18"/>
    </row>
    <row r="594" spans="2:25" ht="27.9" customHeight="1" thickBot="1">
      <c r="B594" s="5"/>
      <c r="C594" s="400" t="s">
        <v>60</v>
      </c>
      <c r="D594" s="401"/>
      <c r="E594" s="51">
        <v>1</v>
      </c>
      <c r="F594" s="51">
        <v>2</v>
      </c>
      <c r="G594" s="51">
        <v>3</v>
      </c>
      <c r="H594" s="51">
        <v>4</v>
      </c>
      <c r="I594" s="51">
        <v>5</v>
      </c>
      <c r="J594" s="51">
        <v>6</v>
      </c>
      <c r="K594" s="51">
        <v>7</v>
      </c>
      <c r="L594" s="51">
        <v>8</v>
      </c>
      <c r="M594" s="50" t="s">
        <v>22</v>
      </c>
      <c r="N594" s="50" t="s">
        <v>23</v>
      </c>
      <c r="O594" s="50" t="s">
        <v>61</v>
      </c>
      <c r="P594" s="50" t="s">
        <v>25</v>
      </c>
      <c r="Q594" s="50" t="s">
        <v>62</v>
      </c>
      <c r="R594" s="396"/>
      <c r="S594" s="399"/>
    </row>
    <row r="595" spans="2:25" ht="27.9" customHeight="1">
      <c r="B595" s="359">
        <v>1</v>
      </c>
      <c r="C595" s="361" t="s">
        <v>2</v>
      </c>
      <c r="D595" s="39" t="s">
        <v>63</v>
      </c>
      <c r="E595" s="80"/>
      <c r="F595" s="78">
        <f>Marathi!R$7</f>
        <v>15</v>
      </c>
      <c r="G595" s="78">
        <f>Marathi!S$7</f>
        <v>15</v>
      </c>
      <c r="H595" s="78">
        <f>Marathi!T$7</f>
        <v>15</v>
      </c>
      <c r="I595" s="78">
        <f>Marathi!U$7</f>
        <v>15</v>
      </c>
      <c r="J595" s="78">
        <f>Marathi!V$7</f>
        <v>15</v>
      </c>
      <c r="K595" s="78">
        <f>Marathi!W$7</f>
        <v>10</v>
      </c>
      <c r="L595" s="78">
        <f>Marathi!X$7</f>
        <v>0</v>
      </c>
      <c r="M595" s="78">
        <f>Marathi!Y$7</f>
        <v>70</v>
      </c>
      <c r="N595" s="78">
        <f>Marathi!Z$7</f>
        <v>5</v>
      </c>
      <c r="O595" s="78">
        <f>Marathi!AA$7</f>
        <v>5</v>
      </c>
      <c r="P595" s="78">
        <f>Marathi!AB$7</f>
        <v>20</v>
      </c>
      <c r="Q595" s="78">
        <f>Marathi!AC$7</f>
        <v>30</v>
      </c>
      <c r="R595" s="78">
        <f>Marathi!AD$7</f>
        <v>100</v>
      </c>
      <c r="S595" s="78">
        <f>Marathi!AE$7</f>
        <v>0</v>
      </c>
    </row>
    <row r="596" spans="2:25" ht="27.9" customHeight="1" thickBot="1">
      <c r="B596" s="360"/>
      <c r="C596" s="362"/>
      <c r="D596" s="40" t="s">
        <v>64</v>
      </c>
      <c r="E596" s="81"/>
      <c r="F596" s="50">
        <f>VLOOKUP(S591,Marathi!$B$8:$AE$78,17,0)</f>
        <v>0</v>
      </c>
      <c r="G596" s="50">
        <f>VLOOKUP(S591,Marathi!$B$8:$AE$78,18,0)</f>
        <v>0</v>
      </c>
      <c r="H596" s="50">
        <f>VLOOKUP(S591,Marathi!$B$8:$AE$78,19,0)</f>
        <v>0</v>
      </c>
      <c r="I596" s="50">
        <f>VLOOKUP(S591,Marathi!$B$8:$AE$78,20,0)</f>
        <v>0</v>
      </c>
      <c r="J596" s="50">
        <f>VLOOKUP(S591,Marathi!$B$8:$AE$78,21,0)</f>
        <v>0</v>
      </c>
      <c r="K596" s="50">
        <f>VLOOKUP(S591,Marathi!$B$8:$AE$78,22,0)</f>
        <v>0</v>
      </c>
      <c r="L596" s="50">
        <f>VLOOKUP(S591,Marathi!$B$8:$AE$78,23,0)</f>
        <v>0</v>
      </c>
      <c r="M596" s="50">
        <f>VLOOKUP(S591,Marathi!$B$8:$AE$78,24,0)</f>
        <v>0</v>
      </c>
      <c r="N596" s="50">
        <f>VLOOKUP(S591,Marathi!$B$8:$AE$78,25,0)</f>
        <v>0</v>
      </c>
      <c r="O596" s="50">
        <f>VLOOKUP(S591,Marathi!$B$8:$AE$78,26,0)</f>
        <v>0</v>
      </c>
      <c r="P596" s="50">
        <f>VLOOKUP(S591,Marathi!$B$8:$AE$78,27,0)</f>
        <v>0</v>
      </c>
      <c r="Q596" s="50">
        <f>VLOOKUP(S591,Marathi!$B$8:$AE$78,28,0)</f>
        <v>0</v>
      </c>
      <c r="R596" s="79">
        <f>VLOOKUP(S591,Marathi!$B$8:$AE$78,29,0)</f>
        <v>0</v>
      </c>
      <c r="S596" s="79">
        <f>VLOOKUP(S591,Marathi!$B$8:$AE$78,30,0)</f>
        <v>0</v>
      </c>
      <c r="V596" s="68"/>
      <c r="W596" s="68"/>
      <c r="X596" s="68"/>
      <c r="Y596" s="68"/>
    </row>
    <row r="597" spans="2:25" ht="27.9" customHeight="1">
      <c r="B597" s="359">
        <v>2</v>
      </c>
      <c r="C597" s="361" t="s">
        <v>3</v>
      </c>
      <c r="D597" s="39" t="s">
        <v>63</v>
      </c>
      <c r="E597" s="80"/>
      <c r="F597" s="78">
        <f>Hindi!R$7</f>
        <v>15</v>
      </c>
      <c r="G597" s="78">
        <f>Hindi!S$7</f>
        <v>15</v>
      </c>
      <c r="H597" s="78">
        <f>Hindi!T$7</f>
        <v>15</v>
      </c>
      <c r="I597" s="78">
        <f>Hindi!U$7</f>
        <v>15</v>
      </c>
      <c r="J597" s="78">
        <f>Hindi!V$7</f>
        <v>15</v>
      </c>
      <c r="K597" s="78">
        <f>Hindi!W$7</f>
        <v>10</v>
      </c>
      <c r="L597" s="78">
        <f>Hindi!X$7</f>
        <v>0</v>
      </c>
      <c r="M597" s="78">
        <f>Hindi!Y$7</f>
        <v>70</v>
      </c>
      <c r="N597" s="78">
        <f>Hindi!Z$7</f>
        <v>5</v>
      </c>
      <c r="O597" s="78">
        <f>Hindi!AA$7</f>
        <v>5</v>
      </c>
      <c r="P597" s="78">
        <f>Hindi!AB$7</f>
        <v>20</v>
      </c>
      <c r="Q597" s="78">
        <f>Hindi!AC$7</f>
        <v>30</v>
      </c>
      <c r="R597" s="78">
        <f>Hindi!AD$7</f>
        <v>100</v>
      </c>
      <c r="S597" s="78">
        <f>Hindi!AE$7</f>
        <v>0</v>
      </c>
      <c r="V597" s="68"/>
      <c r="W597" s="68"/>
      <c r="X597" s="68"/>
      <c r="Y597" s="68"/>
    </row>
    <row r="598" spans="2:25" ht="27.9" customHeight="1" thickBot="1">
      <c r="B598" s="360"/>
      <c r="C598" s="362"/>
      <c r="D598" s="40" t="s">
        <v>64</v>
      </c>
      <c r="E598" s="81"/>
      <c r="F598" s="50">
        <f>VLOOKUP(S591,Hindi!$B$8:$AE$78,17,0)</f>
        <v>0</v>
      </c>
      <c r="G598" s="50">
        <f>VLOOKUP(S591,Hindi!$B$8:$AE$78,18,0)</f>
        <v>0</v>
      </c>
      <c r="H598" s="50">
        <f>VLOOKUP(S591,Hindi!$B$8:$AE$78,19,0)</f>
        <v>0</v>
      </c>
      <c r="I598" s="50">
        <f>VLOOKUP(S591,Hindi!$B$8:$AE$78,20,0)</f>
        <v>0</v>
      </c>
      <c r="J598" s="50">
        <f>VLOOKUP(S591,Hindi!$B$8:$AE$78,21,0)</f>
        <v>0</v>
      </c>
      <c r="K598" s="50">
        <f>VLOOKUP(S591,Hindi!$B$8:$AE$78,22,0)</f>
        <v>0</v>
      </c>
      <c r="L598" s="50">
        <f>VLOOKUP(S591,Hindi!$B$8:$AE$78,23,0)</f>
        <v>0</v>
      </c>
      <c r="M598" s="50">
        <f>VLOOKUP(S591,Hindi!$B$8:$AE$78,24,0)</f>
        <v>0</v>
      </c>
      <c r="N598" s="50">
        <f>VLOOKUP(S591,Hindi!$B$8:$AE$78,25,0)</f>
        <v>0</v>
      </c>
      <c r="O598" s="50">
        <f>VLOOKUP(S591,Hindi!$B$8:$AE$78,26,0)</f>
        <v>0</v>
      </c>
      <c r="P598" s="50">
        <f>VLOOKUP(S591,Hindi!$B$8:$AE$78,27,0)</f>
        <v>0</v>
      </c>
      <c r="Q598" s="50">
        <f>VLOOKUP(S591,Hindi!$B$8:$AE$78,28,0)</f>
        <v>0</v>
      </c>
      <c r="R598" s="79">
        <f>VLOOKUP(S591,Hindi!$B$8:$AE$78,29,0)</f>
        <v>0</v>
      </c>
      <c r="S598" s="50">
        <f>VLOOKUP(S591,Hindi!$B$8:$AE$78,30,0)</f>
        <v>0</v>
      </c>
      <c r="V598" s="68"/>
      <c r="W598" s="68"/>
      <c r="X598" s="68"/>
      <c r="Y598" s="68"/>
    </row>
    <row r="599" spans="2:25" ht="27.9" customHeight="1">
      <c r="B599" s="359">
        <v>3</v>
      </c>
      <c r="C599" s="361" t="s">
        <v>4</v>
      </c>
      <c r="D599" s="39" t="s">
        <v>63</v>
      </c>
      <c r="E599" s="80"/>
      <c r="F599" s="78">
        <f>English!R$7</f>
        <v>15</v>
      </c>
      <c r="G599" s="78">
        <f>English!S$7</f>
        <v>15</v>
      </c>
      <c r="H599" s="78">
        <f>English!T$7</f>
        <v>15</v>
      </c>
      <c r="I599" s="78">
        <f>English!U$7</f>
        <v>15</v>
      </c>
      <c r="J599" s="78">
        <f>English!V$7</f>
        <v>15</v>
      </c>
      <c r="K599" s="78">
        <f>English!W$7</f>
        <v>10</v>
      </c>
      <c r="L599" s="78">
        <f>English!X$7</f>
        <v>0</v>
      </c>
      <c r="M599" s="78">
        <f>English!Y$7</f>
        <v>70</v>
      </c>
      <c r="N599" s="78">
        <f>English!Z$7</f>
        <v>5</v>
      </c>
      <c r="O599" s="78">
        <f>English!AA$7</f>
        <v>5</v>
      </c>
      <c r="P599" s="78">
        <f>English!AB$7</f>
        <v>20</v>
      </c>
      <c r="Q599" s="78">
        <f>English!AC$7</f>
        <v>30</v>
      </c>
      <c r="R599" s="78">
        <f>English!AD$7</f>
        <v>100</v>
      </c>
      <c r="S599" s="78">
        <f>English!AE$7</f>
        <v>0</v>
      </c>
      <c r="V599" s="68"/>
      <c r="W599" s="68"/>
      <c r="X599" s="68"/>
      <c r="Y599" s="68"/>
    </row>
    <row r="600" spans="2:25" ht="27.9" customHeight="1" thickBot="1">
      <c r="B600" s="360"/>
      <c r="C600" s="362"/>
      <c r="D600" s="40" t="s">
        <v>64</v>
      </c>
      <c r="E600" s="81"/>
      <c r="F600" s="50">
        <f>VLOOKUP(S591,English!$B$8:$AE$78,17,0)</f>
        <v>0</v>
      </c>
      <c r="G600" s="50">
        <f>VLOOKUP(S591,English!$B$8:$AE$78,18,0)</f>
        <v>0</v>
      </c>
      <c r="H600" s="50">
        <f>VLOOKUP(S591,English!$B$8:$AE$78,19,0)</f>
        <v>0</v>
      </c>
      <c r="I600" s="50">
        <f>VLOOKUP(S591,English!$B$8:$AE$78,20,0)</f>
        <v>0</v>
      </c>
      <c r="J600" s="50">
        <f>VLOOKUP(S591,English!$B$8:$AE$78,21,0)</f>
        <v>0</v>
      </c>
      <c r="K600" s="50">
        <f>VLOOKUP(S591,English!$B$8:$AE$78,22,0)</f>
        <v>0</v>
      </c>
      <c r="L600" s="50">
        <f>VLOOKUP(S591,English!$B$8:$AE$78,23,0)</f>
        <v>0</v>
      </c>
      <c r="M600" s="50">
        <f>VLOOKUP(S591,English!$B$8:$AE$78,24,0)</f>
        <v>0</v>
      </c>
      <c r="N600" s="50">
        <f>VLOOKUP(S591,English!$B$8:$AE$78,25,0)</f>
        <v>0</v>
      </c>
      <c r="O600" s="50">
        <f>VLOOKUP(S591,English!$B$8:$AE$78,26,0)</f>
        <v>0</v>
      </c>
      <c r="P600" s="50">
        <f>VLOOKUP(S591,English!$B$8:$AE$78,27,0)</f>
        <v>0</v>
      </c>
      <c r="Q600" s="50">
        <f>VLOOKUP(S591,English!$B$8:$AE$78,28,0)</f>
        <v>0</v>
      </c>
      <c r="R600" s="79">
        <f>VLOOKUP(S591,English!$B$8:$AE$78,29,0)</f>
        <v>0</v>
      </c>
      <c r="S600" s="50">
        <f>VLOOKUP(S591,English!$B$8:$AE$78,30,0)</f>
        <v>0</v>
      </c>
      <c r="V600" s="68"/>
      <c r="W600" s="68"/>
      <c r="X600" s="68"/>
      <c r="Y600" s="68"/>
    </row>
    <row r="601" spans="2:25" ht="27.9" customHeight="1">
      <c r="B601" s="359">
        <v>4</v>
      </c>
      <c r="C601" s="361" t="s">
        <v>5</v>
      </c>
      <c r="D601" s="39" t="s">
        <v>63</v>
      </c>
      <c r="E601" s="80"/>
      <c r="F601" s="78">
        <f>Maths!R$7</f>
        <v>15</v>
      </c>
      <c r="G601" s="78">
        <f>Maths!S$7</f>
        <v>15</v>
      </c>
      <c r="H601" s="78">
        <f>Maths!T$7</f>
        <v>15</v>
      </c>
      <c r="I601" s="78">
        <f>Maths!U$7</f>
        <v>15</v>
      </c>
      <c r="J601" s="78">
        <f>Maths!V$7</f>
        <v>15</v>
      </c>
      <c r="K601" s="78">
        <f>Maths!W$7</f>
        <v>10</v>
      </c>
      <c r="L601" s="78">
        <f>Maths!X$7</f>
        <v>0</v>
      </c>
      <c r="M601" s="78">
        <f>Maths!Y$7</f>
        <v>70</v>
      </c>
      <c r="N601" s="78">
        <f>Maths!Z$7</f>
        <v>5</v>
      </c>
      <c r="O601" s="78">
        <f>Maths!AA$7</f>
        <v>5</v>
      </c>
      <c r="P601" s="78">
        <f>Maths!AB$7</f>
        <v>20</v>
      </c>
      <c r="Q601" s="78">
        <f>Maths!AC$7</f>
        <v>30</v>
      </c>
      <c r="R601" s="78">
        <f>Maths!AD$7</f>
        <v>100</v>
      </c>
      <c r="S601" s="78">
        <f>Maths!AE$7</f>
        <v>0</v>
      </c>
      <c r="V601" s="68"/>
      <c r="W601" s="68"/>
      <c r="X601" s="68"/>
      <c r="Y601" s="68"/>
    </row>
    <row r="602" spans="2:25" ht="27.9" customHeight="1" thickBot="1">
      <c r="B602" s="360"/>
      <c r="C602" s="362"/>
      <c r="D602" s="40" t="s">
        <v>64</v>
      </c>
      <c r="E602" s="81"/>
      <c r="F602" s="50">
        <f>VLOOKUP(S591,Maths!$B$8:$AE$78,17,0)</f>
        <v>0</v>
      </c>
      <c r="G602" s="50">
        <f>VLOOKUP(S591,Maths!$B$8:$AE$78,18,0)</f>
        <v>0</v>
      </c>
      <c r="H602" s="50">
        <f>VLOOKUP(S591,Maths!$B$8:$AE$78,19,0)</f>
        <v>0</v>
      </c>
      <c r="I602" s="50">
        <f>VLOOKUP(S591,Maths!$B$8:$AE$78,20,0)</f>
        <v>0</v>
      </c>
      <c r="J602" s="50">
        <f>VLOOKUP(S591,Maths!$B$8:$AE$78,21,0)</f>
        <v>0</v>
      </c>
      <c r="K602" s="50">
        <f>VLOOKUP(S591,Maths!$B$8:$AE$78,22,0)</f>
        <v>0</v>
      </c>
      <c r="L602" s="50">
        <f>VLOOKUP(S591,Maths!$B$8:$AE$78,23,0)</f>
        <v>0</v>
      </c>
      <c r="M602" s="50">
        <f>VLOOKUP(S591,Maths!$B$8:$AE$78,24,0)</f>
        <v>0</v>
      </c>
      <c r="N602" s="50">
        <f>VLOOKUP(S591,Maths!$B$8:$AE$78,25,0)</f>
        <v>0</v>
      </c>
      <c r="O602" s="50">
        <f>VLOOKUP(S591,Maths!$B$8:$AE$78,26,0)</f>
        <v>0</v>
      </c>
      <c r="P602" s="50">
        <f>VLOOKUP(S591,Maths!$B$8:$AE$78,27,0)</f>
        <v>0</v>
      </c>
      <c r="Q602" s="50">
        <f>VLOOKUP(S591,Maths!$B$8:$AE$78,28,0)</f>
        <v>0</v>
      </c>
      <c r="R602" s="79">
        <f>VLOOKUP(S591,Maths!$B$8:$AE$78,29,0)</f>
        <v>0</v>
      </c>
      <c r="S602" s="50">
        <f>VLOOKUP(S591,Maths!$B$8:$AE$78,30,0)</f>
        <v>0</v>
      </c>
      <c r="V602" s="68"/>
      <c r="W602" s="68"/>
      <c r="X602" s="68"/>
      <c r="Y602" s="68"/>
    </row>
    <row r="603" spans="2:25" ht="27.9" customHeight="1">
      <c r="B603" s="359">
        <v>5</v>
      </c>
      <c r="C603" s="361" t="s">
        <v>6</v>
      </c>
      <c r="D603" s="39" t="s">
        <v>63</v>
      </c>
      <c r="E603" s="80"/>
      <c r="F603" s="78">
        <f>Sci!R$7</f>
        <v>15</v>
      </c>
      <c r="G603" s="78">
        <f>Sci!S$7</f>
        <v>15</v>
      </c>
      <c r="H603" s="78">
        <f>Sci!T$7</f>
        <v>15</v>
      </c>
      <c r="I603" s="78">
        <f>Sci!U$7</f>
        <v>15</v>
      </c>
      <c r="J603" s="78">
        <f>Sci!V$7</f>
        <v>15</v>
      </c>
      <c r="K603" s="78">
        <f>Sci!W$7</f>
        <v>10</v>
      </c>
      <c r="L603" s="78">
        <f>Sci!X$7</f>
        <v>0</v>
      </c>
      <c r="M603" s="78">
        <f>Sci!Y$7</f>
        <v>70</v>
      </c>
      <c r="N603" s="78">
        <f>Sci!Z$7</f>
        <v>5</v>
      </c>
      <c r="O603" s="78">
        <f>Sci!AA$7</f>
        <v>5</v>
      </c>
      <c r="P603" s="78">
        <f>Sci!AB$7</f>
        <v>20</v>
      </c>
      <c r="Q603" s="78">
        <f>Sci!AC$7</f>
        <v>30</v>
      </c>
      <c r="R603" s="78">
        <f>Sci!AD$7</f>
        <v>100</v>
      </c>
      <c r="S603" s="78">
        <f>Sci!AE$7</f>
        <v>0</v>
      </c>
      <c r="V603" s="68"/>
      <c r="W603" s="68"/>
      <c r="X603" s="68"/>
      <c r="Y603" s="68"/>
    </row>
    <row r="604" spans="2:25" ht="27.9" customHeight="1" thickBot="1">
      <c r="B604" s="360"/>
      <c r="C604" s="362"/>
      <c r="D604" s="40" t="s">
        <v>64</v>
      </c>
      <c r="E604" s="81"/>
      <c r="F604" s="50">
        <f>VLOOKUP(S591,Sci!$B$8:$AE$78,17,0)</f>
        <v>0</v>
      </c>
      <c r="G604" s="50">
        <f>VLOOKUP(S591,Sci!$B$8:$AE$78,18,0)</f>
        <v>0</v>
      </c>
      <c r="H604" s="50">
        <f>VLOOKUP(S591,Sci!$B$8:$AE$78,19,0)</f>
        <v>0</v>
      </c>
      <c r="I604" s="50">
        <f>VLOOKUP(S591,Sci!$B$8:$AE$78,20,0)</f>
        <v>0</v>
      </c>
      <c r="J604" s="50">
        <f>VLOOKUP(S591,Sci!$B$8:$AE$78,21,0)</f>
        <v>0</v>
      </c>
      <c r="K604" s="50">
        <f>VLOOKUP(S591,Sci!$B$8:$AE$78,22,0)</f>
        <v>0</v>
      </c>
      <c r="L604" s="50">
        <f>VLOOKUP(S591,Sci!$B$8:$AE$78,23,0)</f>
        <v>0</v>
      </c>
      <c r="M604" s="50">
        <f>VLOOKUP(S591,Sci!$B$8:$AE$78,24,0)</f>
        <v>0</v>
      </c>
      <c r="N604" s="50">
        <f>VLOOKUP(S591,Sci!$B$8:$AE$78,24,0)</f>
        <v>0</v>
      </c>
      <c r="O604" s="50">
        <f>VLOOKUP(S591,Sci!$B$8:$AE$78,25,0)</f>
        <v>0</v>
      </c>
      <c r="P604" s="50">
        <f>VLOOKUP(S591,Sci!$B$8:$AE$78,26,0)</f>
        <v>0</v>
      </c>
      <c r="Q604" s="50">
        <f>VLOOKUP(S591,Sci!$B$8:$AE$78,27,0)</f>
        <v>0</v>
      </c>
      <c r="R604" s="79">
        <f>VLOOKUP(S591,Sci!$B$8:$AE$78,29,0)</f>
        <v>0</v>
      </c>
      <c r="S604" s="50">
        <f>VLOOKUP(S591,Sci!$B$8:$AE$78,30,0)</f>
        <v>0</v>
      </c>
      <c r="V604" s="68"/>
      <c r="W604" s="68"/>
      <c r="X604" s="68"/>
      <c r="Y604" s="68"/>
    </row>
    <row r="605" spans="2:25" ht="27.9" customHeight="1">
      <c r="B605" s="359">
        <v>6</v>
      </c>
      <c r="C605" s="361" t="s">
        <v>7</v>
      </c>
      <c r="D605" s="39" t="s">
        <v>63</v>
      </c>
      <c r="E605" s="80"/>
      <c r="F605" s="78">
        <f>Sco!R$7</f>
        <v>15</v>
      </c>
      <c r="G605" s="78">
        <f>Sco!S$7</f>
        <v>15</v>
      </c>
      <c r="H605" s="78">
        <f>Sco!T$7</f>
        <v>15</v>
      </c>
      <c r="I605" s="78">
        <f>Sco!U$7</f>
        <v>15</v>
      </c>
      <c r="J605" s="78">
        <f>Sco!V$7</f>
        <v>15</v>
      </c>
      <c r="K605" s="78">
        <f>Sco!W$7</f>
        <v>10</v>
      </c>
      <c r="L605" s="78">
        <f>Sco!X$7</f>
        <v>0</v>
      </c>
      <c r="M605" s="78">
        <f>Sco!Y$7</f>
        <v>70</v>
      </c>
      <c r="N605" s="78">
        <f>Sco!Z$7</f>
        <v>5</v>
      </c>
      <c r="O605" s="78">
        <f>Sco!AA$7</f>
        <v>5</v>
      </c>
      <c r="P605" s="78">
        <f>Sco!AB$7</f>
        <v>20</v>
      </c>
      <c r="Q605" s="78">
        <f>Sco!AC$7</f>
        <v>30</v>
      </c>
      <c r="R605" s="78">
        <f>Sco!AD$7</f>
        <v>100</v>
      </c>
      <c r="S605" s="78">
        <f>Sco!AE$7</f>
        <v>0</v>
      </c>
      <c r="V605" s="68"/>
      <c r="W605" s="68"/>
      <c r="X605" s="68"/>
      <c r="Y605" s="68"/>
    </row>
    <row r="606" spans="2:25" ht="27.9" customHeight="1" thickBot="1">
      <c r="B606" s="360"/>
      <c r="C606" s="362"/>
      <c r="D606" s="40" t="s">
        <v>64</v>
      </c>
      <c r="E606" s="81"/>
      <c r="F606" s="50">
        <f>VLOOKUP(S591,Sco!$B$8:$AE$78,17,0)</f>
        <v>0</v>
      </c>
      <c r="G606" s="50">
        <f>VLOOKUP(S591,Sco!$B$8:$AE$78,18,0)</f>
        <v>0</v>
      </c>
      <c r="H606" s="50">
        <f>VLOOKUP(S591,Sco!$B$8:$AE$78,19,0)</f>
        <v>0</v>
      </c>
      <c r="I606" s="50">
        <f>VLOOKUP(S591,Sco!$B$8:$AE$78,20,0)</f>
        <v>0</v>
      </c>
      <c r="J606" s="50">
        <f>VLOOKUP(S591,Sco!$B$8:$AE$78,21,0)</f>
        <v>0</v>
      </c>
      <c r="K606" s="50">
        <f>VLOOKUP(S591,Sco!$B$8:$AE$78,22,0)</f>
        <v>0</v>
      </c>
      <c r="L606" s="50">
        <f>VLOOKUP(S591,Sco!$B$8:$AE$78,23,0)</f>
        <v>0</v>
      </c>
      <c r="M606" s="50">
        <f>VLOOKUP(S591,Sco!$B$8:$AE$78,24,0)</f>
        <v>0</v>
      </c>
      <c r="N606" s="50">
        <f>VLOOKUP(S591,Sco!$B$8:$AE$78,25,0)</f>
        <v>0</v>
      </c>
      <c r="O606" s="50">
        <f>VLOOKUP(S591,Sco!$B$8:$AE$78,26,0)</f>
        <v>0</v>
      </c>
      <c r="P606" s="50">
        <f>VLOOKUP(S591,Sco!$B$8:$AE$78,27,0)</f>
        <v>0</v>
      </c>
      <c r="Q606" s="50">
        <f>VLOOKUP(S591,Sco!$B$8:$AE$78,28,0)</f>
        <v>0</v>
      </c>
      <c r="R606" s="79">
        <f>VLOOKUP(S591,Sco!$B$8:$AE$78,29,0)</f>
        <v>0</v>
      </c>
      <c r="S606" s="50">
        <f>VLOOKUP(S591,Sco!$B$8:$AE$78,30,0)</f>
        <v>0</v>
      </c>
      <c r="V606" s="68"/>
      <c r="W606" s="68"/>
      <c r="X606" s="68"/>
      <c r="Y606" s="68"/>
    </row>
    <row r="607" spans="2:25" ht="27.9" customHeight="1">
      <c r="B607" s="359">
        <v>7</v>
      </c>
      <c r="C607" s="361" t="s">
        <v>8</v>
      </c>
      <c r="D607" s="39" t="s">
        <v>63</v>
      </c>
      <c r="E607" s="80"/>
      <c r="F607" s="78">
        <f>Kala!R$7</f>
        <v>20</v>
      </c>
      <c r="G607" s="78">
        <f>Kala!S$7</f>
        <v>40</v>
      </c>
      <c r="H607" s="78">
        <f>Kala!T$7</f>
        <v>20</v>
      </c>
      <c r="I607" s="78">
        <f>Kala!U$7</f>
        <v>20</v>
      </c>
      <c r="J607" s="78">
        <f>Kala!V$7</f>
        <v>0</v>
      </c>
      <c r="K607" s="78">
        <f>Kala!W$7</f>
        <v>20</v>
      </c>
      <c r="L607" s="78">
        <f>Kala!X$7</f>
        <v>0</v>
      </c>
      <c r="M607" s="78">
        <f>Kala!Y$7</f>
        <v>100</v>
      </c>
      <c r="N607" s="363"/>
      <c r="O607" s="364"/>
      <c r="P607" s="364"/>
      <c r="Q607" s="365"/>
      <c r="R607" s="82">
        <f t="shared" ref="R607:R612" si="21">M607</f>
        <v>100</v>
      </c>
      <c r="S607" s="83"/>
      <c r="V607" s="68"/>
      <c r="W607" s="68"/>
      <c r="X607" s="68"/>
      <c r="Y607" s="68"/>
    </row>
    <row r="608" spans="2:25" ht="27.9" customHeight="1" thickBot="1">
      <c r="B608" s="360"/>
      <c r="C608" s="362"/>
      <c r="D608" s="40" t="s">
        <v>64</v>
      </c>
      <c r="E608" s="81"/>
      <c r="F608" s="50">
        <f>VLOOKUP(S591,Kala!$B$8:$AE$78,17,0)</f>
        <v>0</v>
      </c>
      <c r="G608" s="50">
        <f>VLOOKUP(S591,Kala!$B$8:$AE$78,18,0)</f>
        <v>0</v>
      </c>
      <c r="H608" s="50">
        <f>VLOOKUP(S591,Kala!$B$8:$AE$78,19,0)</f>
        <v>0</v>
      </c>
      <c r="I608" s="50">
        <f>VLOOKUP(S591,Kala!$B$8:$AE$78,20,0)</f>
        <v>0</v>
      </c>
      <c r="J608" s="50">
        <f>VLOOKUP(S591,Kala!$B$8:$AE$78,21,0)</f>
        <v>0</v>
      </c>
      <c r="K608" s="50">
        <f>VLOOKUP(S591,Kala!$B$8:$AE$78,22,0)</f>
        <v>0</v>
      </c>
      <c r="L608" s="50">
        <f>VLOOKUP(S591,Kala!$B$8:$AE$78,23,0)</f>
        <v>0</v>
      </c>
      <c r="M608" s="50">
        <f>VLOOKUP(S591,Kala!$B$8:$AE$78,24,0)</f>
        <v>0</v>
      </c>
      <c r="N608" s="366"/>
      <c r="O608" s="367"/>
      <c r="P608" s="367"/>
      <c r="Q608" s="368"/>
      <c r="R608" s="84">
        <f t="shared" si="21"/>
        <v>0</v>
      </c>
      <c r="S608" s="85" t="str">
        <f>IF(R608&gt;=91,"अ१",IF(R608&gt;=81,"अ२",IF(R608&gt;=71,"ब१",IF(R608&gt;=61,"ब२",IF(R608&gt;=51,"क१",IF(R608&gt;=41,"क२",IF(R608&gt;=33,"ड",IF(R608&gt;=21,"ई१",IF(R608&gt;=1,"ई२","")))))))))</f>
        <v/>
      </c>
      <c r="V608" s="68"/>
      <c r="W608" s="68"/>
      <c r="X608" s="68"/>
      <c r="Y608" s="68"/>
    </row>
    <row r="609" spans="2:25" ht="27.9" customHeight="1">
      <c r="B609" s="359">
        <v>8</v>
      </c>
      <c r="C609" s="361" t="s">
        <v>9</v>
      </c>
      <c r="D609" s="39" t="s">
        <v>63</v>
      </c>
      <c r="E609" s="80"/>
      <c r="F609" s="78">
        <f>Karya!R$7</f>
        <v>20</v>
      </c>
      <c r="G609" s="78">
        <f>Karya!S$7</f>
        <v>40</v>
      </c>
      <c r="H609" s="78">
        <f>Karya!T$7</f>
        <v>20</v>
      </c>
      <c r="I609" s="78">
        <f>Karya!U$7</f>
        <v>20</v>
      </c>
      <c r="J609" s="78">
        <f>Karya!V$7</f>
        <v>0</v>
      </c>
      <c r="K609" s="78">
        <f>Karya!W$7</f>
        <v>20</v>
      </c>
      <c r="L609" s="78">
        <f>Karya!X$7</f>
        <v>0</v>
      </c>
      <c r="M609" s="78">
        <f>Karya!Y$7</f>
        <v>100</v>
      </c>
      <c r="N609" s="363"/>
      <c r="O609" s="364"/>
      <c r="P609" s="364"/>
      <c r="Q609" s="365"/>
      <c r="R609" s="82">
        <f t="shared" si="21"/>
        <v>100</v>
      </c>
      <c r="S609" s="83"/>
      <c r="V609" s="68"/>
      <c r="W609" s="68"/>
      <c r="X609" s="68"/>
      <c r="Y609" s="68"/>
    </row>
    <row r="610" spans="2:25" ht="27.9" customHeight="1" thickBot="1">
      <c r="B610" s="360"/>
      <c r="C610" s="362"/>
      <c r="D610" s="40" t="s">
        <v>64</v>
      </c>
      <c r="E610" s="81"/>
      <c r="F610" s="50">
        <f>VLOOKUP(S591,Karya!$B$8:$AE$78,17,0)</f>
        <v>0</v>
      </c>
      <c r="G610" s="50">
        <f>VLOOKUP(S591,Karya!$B$8:$AE$78,18,0)</f>
        <v>0</v>
      </c>
      <c r="H610" s="50">
        <f>VLOOKUP(S591,Karya!$B$8:$AE$78,19,0)</f>
        <v>0</v>
      </c>
      <c r="I610" s="50">
        <f>VLOOKUP(S591,Karya!$B$8:$AE$78,20,0)</f>
        <v>0</v>
      </c>
      <c r="J610" s="50">
        <f>VLOOKUP(S591,Karya!$B$8:$AE$78,21,0)</f>
        <v>0</v>
      </c>
      <c r="K610" s="50">
        <f>VLOOKUP(S591,Karya!$B$8:$AE$78,22,0)</f>
        <v>0</v>
      </c>
      <c r="L610" s="50">
        <f>VLOOKUP(S591,Karya!$B$8:$AE$78,23,0)</f>
        <v>0</v>
      </c>
      <c r="M610" s="50">
        <f>VLOOKUP(S591,Karya!$B$8:$AE$78,24,0)</f>
        <v>0</v>
      </c>
      <c r="N610" s="366"/>
      <c r="O610" s="367"/>
      <c r="P610" s="367"/>
      <c r="Q610" s="368"/>
      <c r="R610" s="84">
        <f t="shared" si="21"/>
        <v>0</v>
      </c>
      <c r="S610" s="85" t="str">
        <f>IF(R610&gt;=91,"अ१",IF(R610&gt;=81,"अ२",IF(R610&gt;=71,"ब१",IF(R610&gt;=61,"ब२",IF(R610&gt;=51,"क१",IF(R610&gt;=41,"क२",IF(R610&gt;=33,"ड",IF(R610&gt;=21,"ई१",IF(R610&gt;=1,"ई२","")))))))))</f>
        <v/>
      </c>
      <c r="V610" s="68"/>
      <c r="W610" s="68"/>
      <c r="X610" s="68"/>
      <c r="Y610" s="68"/>
    </row>
    <row r="611" spans="2:25" ht="27.9" customHeight="1">
      <c r="B611" s="359">
        <v>9</v>
      </c>
      <c r="C611" s="361" t="s">
        <v>10</v>
      </c>
      <c r="D611" s="39" t="s">
        <v>63</v>
      </c>
      <c r="E611" s="80"/>
      <c r="F611" s="78">
        <f>Shashi!R$7</f>
        <v>20</v>
      </c>
      <c r="G611" s="78">
        <f>Shashi!S$7</f>
        <v>40</v>
      </c>
      <c r="H611" s="78">
        <f>Shashi!T$7</f>
        <v>20</v>
      </c>
      <c r="I611" s="78">
        <f>Shashi!U$7</f>
        <v>20</v>
      </c>
      <c r="J611" s="78">
        <f>Shashi!V$7</f>
        <v>0</v>
      </c>
      <c r="K611" s="78">
        <f>Shashi!W$7</f>
        <v>20</v>
      </c>
      <c r="L611" s="78">
        <f>Shashi!X$7</f>
        <v>0</v>
      </c>
      <c r="M611" s="78">
        <f>Shashi!Y$7</f>
        <v>100</v>
      </c>
      <c r="N611" s="363"/>
      <c r="O611" s="364"/>
      <c r="P611" s="364"/>
      <c r="Q611" s="365"/>
      <c r="R611" s="82">
        <f t="shared" si="21"/>
        <v>100</v>
      </c>
      <c r="S611" s="83"/>
      <c r="V611" s="68"/>
      <c r="W611" s="68"/>
      <c r="X611" s="68"/>
      <c r="Y611" s="68"/>
    </row>
    <row r="612" spans="2:25" ht="27.9" customHeight="1" thickBot="1">
      <c r="B612" s="360"/>
      <c r="C612" s="362"/>
      <c r="D612" s="40" t="s">
        <v>64</v>
      </c>
      <c r="E612" s="81"/>
      <c r="F612" s="50">
        <f>VLOOKUP(S591,Shashi!$B$8:$AE$78,17,0)</f>
        <v>0</v>
      </c>
      <c r="G612" s="50">
        <f>VLOOKUP(S591,Shashi!$B$8:$AE$78,18,0)</f>
        <v>0</v>
      </c>
      <c r="H612" s="50">
        <f>VLOOKUP(S591,Shashi!$B$8:$AE$78,19,0)</f>
        <v>0</v>
      </c>
      <c r="I612" s="50">
        <f>VLOOKUP(S591,Shashi!$B$8:$AE$78,20,0)</f>
        <v>0</v>
      </c>
      <c r="J612" s="50">
        <f>VLOOKUP(S591,Shashi!$B$8:$AE$78,21,0)</f>
        <v>0</v>
      </c>
      <c r="K612" s="50">
        <f>VLOOKUP(S591,Shashi!$B$8:$AE$78,22,0)</f>
        <v>0</v>
      </c>
      <c r="L612" s="50">
        <f>VLOOKUP(S591,Shashi!$B$8:$AE$78,23,0)</f>
        <v>0</v>
      </c>
      <c r="M612" s="50">
        <f>VLOOKUP(S591,Shashi!$B$8:$AE$78,24,0)</f>
        <v>0</v>
      </c>
      <c r="N612" s="366"/>
      <c r="O612" s="367"/>
      <c r="P612" s="367"/>
      <c r="Q612" s="368"/>
      <c r="R612" s="84">
        <f t="shared" si="21"/>
        <v>0</v>
      </c>
      <c r="S612" s="85" t="str">
        <f>IF(R612&gt;=91,"अ१",IF(R612&gt;=81,"अ२",IF(R612&gt;=71,"ब१",IF(R612&gt;=61,"ब२",IF(R612&gt;=51,"क१",IF(R612&gt;=41,"क२",IF(R612&gt;=33,"ड",IF(R612&gt;=21,"ई१",IF(R612&gt;=1,"ई२","")))))))))</f>
        <v/>
      </c>
      <c r="V612" s="68"/>
      <c r="W612" s="68"/>
      <c r="X612" s="68"/>
      <c r="Y612" s="68"/>
    </row>
    <row r="613" spans="2:25" ht="27.9" customHeight="1" thickBot="1">
      <c r="B613" s="369"/>
      <c r="C613" s="370"/>
      <c r="D613" s="370"/>
      <c r="E613" s="370"/>
      <c r="F613" s="370"/>
      <c r="G613" s="370"/>
      <c r="H613" s="370"/>
      <c r="I613" s="370"/>
      <c r="J613" s="370"/>
      <c r="K613" s="370"/>
      <c r="L613" s="370"/>
      <c r="M613" s="370"/>
      <c r="N613" s="370"/>
      <c r="O613" s="370"/>
      <c r="P613" s="370"/>
      <c r="Q613" s="370"/>
      <c r="R613" s="370"/>
      <c r="S613" s="371"/>
      <c r="V613" s="68"/>
      <c r="W613" s="68"/>
      <c r="X613" s="68"/>
      <c r="Y613" s="68"/>
    </row>
    <row r="614" spans="2:25" ht="27.9" customHeight="1">
      <c r="B614" s="41"/>
      <c r="C614" s="42"/>
      <c r="D614" s="43"/>
      <c r="N614" s="45"/>
      <c r="O614" s="45"/>
      <c r="P614" s="45"/>
      <c r="Q614" s="45"/>
      <c r="S614" s="46"/>
      <c r="V614" s="68"/>
      <c r="W614" s="68"/>
      <c r="X614" s="68"/>
      <c r="Y614" s="68"/>
    </row>
    <row r="615" spans="2:25" ht="27.9" customHeight="1">
      <c r="B615" s="372" t="s">
        <v>66</v>
      </c>
      <c r="C615" s="373"/>
      <c r="D615" s="373"/>
      <c r="E615" s="373"/>
      <c r="F615" s="373"/>
      <c r="G615" s="374" t="s">
        <v>67</v>
      </c>
      <c r="H615" s="374"/>
      <c r="I615" s="374"/>
      <c r="J615" s="374"/>
      <c r="K615" s="374"/>
      <c r="L615" s="374"/>
      <c r="M615" s="374"/>
      <c r="N615" s="375" t="s">
        <v>68</v>
      </c>
      <c r="O615" s="375"/>
      <c r="P615" s="375"/>
      <c r="Q615" s="375"/>
      <c r="R615" s="375"/>
      <c r="S615" s="376"/>
      <c r="V615" s="68"/>
      <c r="W615" s="68"/>
      <c r="X615" s="68"/>
      <c r="Y615" s="68"/>
    </row>
    <row r="616" spans="2:25" ht="27.9" customHeight="1" thickBot="1">
      <c r="B616" s="377" t="str">
        <f>students!$G$4</f>
        <v xml:space="preserve">श्री. सागर दत्तात्रय शिंदे </v>
      </c>
      <c r="C616" s="378"/>
      <c r="D616" s="378"/>
      <c r="E616" s="378"/>
      <c r="F616" s="378"/>
      <c r="G616" s="379"/>
      <c r="H616" s="379"/>
      <c r="I616" s="379"/>
      <c r="J616" s="379"/>
      <c r="K616" s="379"/>
      <c r="L616" s="379"/>
      <c r="M616" s="379"/>
      <c r="N616" s="380"/>
      <c r="O616" s="380"/>
      <c r="P616" s="380"/>
      <c r="Q616" s="380"/>
      <c r="R616" s="380"/>
      <c r="S616" s="381"/>
      <c r="V616" s="68"/>
      <c r="W616" s="68"/>
      <c r="X616" s="68"/>
      <c r="Y616" s="68"/>
    </row>
    <row r="617" spans="2:25" ht="26.25" customHeight="1">
      <c r="B617" s="402" t="s">
        <v>718</v>
      </c>
      <c r="C617" s="402"/>
      <c r="D617" s="402"/>
      <c r="E617" s="402"/>
      <c r="F617" s="402"/>
      <c r="G617" s="402"/>
      <c r="H617" s="402"/>
      <c r="I617" s="402"/>
      <c r="J617" s="402"/>
      <c r="K617" s="402"/>
      <c r="L617" s="402"/>
      <c r="M617" s="402"/>
      <c r="N617" s="402"/>
      <c r="O617" s="402"/>
      <c r="P617" s="402"/>
      <c r="Q617" s="402"/>
      <c r="R617" s="402"/>
      <c r="S617" s="402"/>
      <c r="V617" s="68"/>
      <c r="W617" s="68"/>
      <c r="X617" s="68"/>
      <c r="Y617" s="68"/>
    </row>
    <row r="618" spans="2:25" ht="24.75" customHeight="1" thickBot="1">
      <c r="B618" s="403" t="s">
        <v>52</v>
      </c>
      <c r="C618" s="403"/>
      <c r="D618" s="403"/>
      <c r="E618" s="404">
        <f>VLOOKUP(S619,students!$B$8:$D$57,3,0)</f>
        <v>0</v>
      </c>
      <c r="F618" s="405"/>
      <c r="G618" s="405"/>
      <c r="H618" s="405"/>
      <c r="I618" s="405"/>
      <c r="J618" s="405"/>
      <c r="K618" s="405"/>
      <c r="L618" s="405"/>
      <c r="M618" s="405"/>
      <c r="N618" s="405"/>
      <c r="O618" s="405"/>
      <c r="P618" s="406" t="s">
        <v>28</v>
      </c>
      <c r="Q618" s="406"/>
      <c r="R618" s="406" t="str">
        <f>students!$M$2</f>
        <v>पहिली</v>
      </c>
      <c r="S618" s="406"/>
      <c r="V618" s="68"/>
      <c r="W618" s="68"/>
      <c r="X618" s="68"/>
      <c r="Y618" s="68"/>
    </row>
    <row r="619" spans="2:25" ht="19.5" customHeight="1" thickBot="1">
      <c r="B619" s="407"/>
      <c r="C619" s="407"/>
      <c r="D619" s="408"/>
      <c r="E619" s="408"/>
      <c r="F619" s="47"/>
      <c r="G619" s="47"/>
      <c r="H619" s="409" t="s">
        <v>33</v>
      </c>
      <c r="I619" s="409"/>
      <c r="J619" s="409"/>
      <c r="K619" s="409"/>
      <c r="L619" s="409"/>
      <c r="M619" s="405">
        <f>[3]students!Y618</f>
        <v>0</v>
      </c>
      <c r="N619" s="405"/>
      <c r="O619" s="405"/>
      <c r="P619" s="406" t="s">
        <v>53</v>
      </c>
      <c r="Q619" s="406"/>
      <c r="R619" s="406"/>
      <c r="S619" s="77">
        <v>23</v>
      </c>
      <c r="V619" s="68"/>
      <c r="W619" s="68"/>
      <c r="X619" s="68"/>
      <c r="Y619" s="68"/>
    </row>
    <row r="620" spans="2:25" ht="21" customHeight="1">
      <c r="B620" s="382" t="s">
        <v>37</v>
      </c>
      <c r="C620" s="361" t="s">
        <v>54</v>
      </c>
      <c r="D620" s="361"/>
      <c r="E620" s="385" t="s">
        <v>55</v>
      </c>
      <c r="F620" s="386"/>
      <c r="G620" s="386"/>
      <c r="H620" s="386"/>
      <c r="I620" s="386"/>
      <c r="J620" s="386"/>
      <c r="K620" s="386"/>
      <c r="L620" s="386"/>
      <c r="M620" s="387"/>
      <c r="N620" s="388" t="s">
        <v>56</v>
      </c>
      <c r="O620" s="389"/>
      <c r="P620" s="389"/>
      <c r="Q620" s="390"/>
      <c r="R620" s="394" t="s">
        <v>69</v>
      </c>
      <c r="S620" s="397" t="s">
        <v>57</v>
      </c>
      <c r="V620" s="68"/>
      <c r="W620" s="68"/>
      <c r="X620" s="68"/>
      <c r="Y620" s="68"/>
    </row>
    <row r="621" spans="2:25" s="1" customFormat="1" ht="73.5" customHeight="1">
      <c r="B621" s="383"/>
      <c r="C621" s="384"/>
      <c r="D621" s="384"/>
      <c r="E621" s="48" t="s">
        <v>58</v>
      </c>
      <c r="F621" s="48" t="s">
        <v>15</v>
      </c>
      <c r="G621" s="48" t="s">
        <v>59</v>
      </c>
      <c r="H621" s="48" t="s">
        <v>17</v>
      </c>
      <c r="I621" s="48" t="s">
        <v>18</v>
      </c>
      <c r="J621" s="48" t="s">
        <v>19</v>
      </c>
      <c r="K621" s="48" t="s">
        <v>20</v>
      </c>
      <c r="L621" s="48" t="s">
        <v>21</v>
      </c>
      <c r="M621" s="49"/>
      <c r="N621" s="391"/>
      <c r="O621" s="392"/>
      <c r="P621" s="392"/>
      <c r="Q621" s="393"/>
      <c r="R621" s="395"/>
      <c r="S621" s="398"/>
      <c r="V621" s="18"/>
      <c r="W621" s="18"/>
      <c r="X621" s="18"/>
      <c r="Y621" s="18"/>
    </row>
    <row r="622" spans="2:25" ht="27.9" customHeight="1" thickBot="1">
      <c r="B622" s="5"/>
      <c r="C622" s="400" t="s">
        <v>60</v>
      </c>
      <c r="D622" s="401"/>
      <c r="E622" s="51">
        <v>1</v>
      </c>
      <c r="F622" s="51">
        <v>2</v>
      </c>
      <c r="G622" s="51">
        <v>3</v>
      </c>
      <c r="H622" s="51">
        <v>4</v>
      </c>
      <c r="I622" s="51">
        <v>5</v>
      </c>
      <c r="J622" s="51">
        <v>6</v>
      </c>
      <c r="K622" s="51">
        <v>7</v>
      </c>
      <c r="L622" s="51">
        <v>8</v>
      </c>
      <c r="M622" s="50" t="s">
        <v>22</v>
      </c>
      <c r="N622" s="50" t="s">
        <v>23</v>
      </c>
      <c r="O622" s="50" t="s">
        <v>61</v>
      </c>
      <c r="P622" s="50" t="s">
        <v>25</v>
      </c>
      <c r="Q622" s="50" t="s">
        <v>62</v>
      </c>
      <c r="R622" s="396"/>
      <c r="S622" s="399"/>
    </row>
    <row r="623" spans="2:25" ht="27.9" customHeight="1">
      <c r="B623" s="359">
        <v>1</v>
      </c>
      <c r="C623" s="361" t="s">
        <v>2</v>
      </c>
      <c r="D623" s="39" t="s">
        <v>63</v>
      </c>
      <c r="E623" s="80"/>
      <c r="F623" s="78">
        <f>Marathi!R$7</f>
        <v>15</v>
      </c>
      <c r="G623" s="78">
        <f>Marathi!S$7</f>
        <v>15</v>
      </c>
      <c r="H623" s="78">
        <f>Marathi!T$7</f>
        <v>15</v>
      </c>
      <c r="I623" s="78">
        <f>Marathi!U$7</f>
        <v>15</v>
      </c>
      <c r="J623" s="78">
        <f>Marathi!V$7</f>
        <v>15</v>
      </c>
      <c r="K623" s="78">
        <f>Marathi!W$7</f>
        <v>10</v>
      </c>
      <c r="L623" s="78">
        <f>Marathi!X$7</f>
        <v>0</v>
      </c>
      <c r="M623" s="78">
        <f>Marathi!Y$7</f>
        <v>70</v>
      </c>
      <c r="N623" s="78">
        <f>Marathi!Z$7</f>
        <v>5</v>
      </c>
      <c r="O623" s="78">
        <f>Marathi!AA$7</f>
        <v>5</v>
      </c>
      <c r="P623" s="78">
        <f>Marathi!AB$7</f>
        <v>20</v>
      </c>
      <c r="Q623" s="78">
        <f>Marathi!AC$7</f>
        <v>30</v>
      </c>
      <c r="R623" s="78">
        <f>Marathi!AD$7</f>
        <v>100</v>
      </c>
      <c r="S623" s="78">
        <f>Marathi!AE$7</f>
        <v>0</v>
      </c>
    </row>
    <row r="624" spans="2:25" ht="27.9" customHeight="1" thickBot="1">
      <c r="B624" s="360"/>
      <c r="C624" s="362"/>
      <c r="D624" s="40" t="s">
        <v>64</v>
      </c>
      <c r="E624" s="81"/>
      <c r="F624" s="50">
        <f>VLOOKUP(S619,Marathi!$B$8:$AE$78,17,0)</f>
        <v>0</v>
      </c>
      <c r="G624" s="50">
        <f>VLOOKUP(S619,Marathi!$B$8:$AE$78,18,0)</f>
        <v>0</v>
      </c>
      <c r="H624" s="50">
        <f>VLOOKUP(S619,Marathi!$B$8:$AE$78,19,0)</f>
        <v>0</v>
      </c>
      <c r="I624" s="50">
        <f>VLOOKUP(S619,Marathi!$B$8:$AE$78,20,0)</f>
        <v>0</v>
      </c>
      <c r="J624" s="50">
        <f>VLOOKUP(S619,Marathi!$B$8:$AE$78,21,0)</f>
        <v>0</v>
      </c>
      <c r="K624" s="50">
        <f>VLOOKUP(S619,Marathi!$B$8:$AE$78,22,0)</f>
        <v>0</v>
      </c>
      <c r="L624" s="50">
        <f>VLOOKUP(S619,Marathi!$B$8:$AE$78,23,0)</f>
        <v>0</v>
      </c>
      <c r="M624" s="50">
        <f>VLOOKUP(S619,Marathi!$B$8:$AE$78,24,0)</f>
        <v>0</v>
      </c>
      <c r="N624" s="50">
        <f>VLOOKUP(S619,Marathi!$B$8:$AE$78,25,0)</f>
        <v>0</v>
      </c>
      <c r="O624" s="50">
        <f>VLOOKUP(S619,Marathi!$B$8:$AE$78,26,0)</f>
        <v>0</v>
      </c>
      <c r="P624" s="50">
        <f>VLOOKUP(S619,Marathi!$B$8:$AE$78,27,0)</f>
        <v>0</v>
      </c>
      <c r="Q624" s="50">
        <f>VLOOKUP(S619,Marathi!$B$8:$AE$78,28,0)</f>
        <v>0</v>
      </c>
      <c r="R624" s="79">
        <f>VLOOKUP(S619,Marathi!$B$8:$AE$78,29,0)</f>
        <v>0</v>
      </c>
      <c r="S624" s="79">
        <f>VLOOKUP(S619,Marathi!$B$8:$AE$78,30,0)</f>
        <v>0</v>
      </c>
    </row>
    <row r="625" spans="2:25" ht="27.9" customHeight="1">
      <c r="B625" s="359">
        <v>2</v>
      </c>
      <c r="C625" s="361" t="s">
        <v>3</v>
      </c>
      <c r="D625" s="39" t="s">
        <v>63</v>
      </c>
      <c r="E625" s="80"/>
      <c r="F625" s="78">
        <f>Hindi!R$7</f>
        <v>15</v>
      </c>
      <c r="G625" s="78">
        <f>Hindi!S$7</f>
        <v>15</v>
      </c>
      <c r="H625" s="78">
        <f>Hindi!T$7</f>
        <v>15</v>
      </c>
      <c r="I625" s="78">
        <f>Hindi!U$7</f>
        <v>15</v>
      </c>
      <c r="J625" s="78">
        <f>Hindi!V$7</f>
        <v>15</v>
      </c>
      <c r="K625" s="78">
        <f>Hindi!W$7</f>
        <v>10</v>
      </c>
      <c r="L625" s="78">
        <f>Hindi!X$7</f>
        <v>0</v>
      </c>
      <c r="M625" s="78">
        <f>Hindi!Y$7</f>
        <v>70</v>
      </c>
      <c r="N625" s="78">
        <f>Hindi!Z$7</f>
        <v>5</v>
      </c>
      <c r="O625" s="78">
        <f>Hindi!AA$7</f>
        <v>5</v>
      </c>
      <c r="P625" s="78">
        <f>Hindi!AB$7</f>
        <v>20</v>
      </c>
      <c r="Q625" s="78">
        <f>Hindi!AC$7</f>
        <v>30</v>
      </c>
      <c r="R625" s="78">
        <f>Hindi!AD$7</f>
        <v>100</v>
      </c>
      <c r="S625" s="78">
        <f>Hindi!AE$7</f>
        <v>0</v>
      </c>
    </row>
    <row r="626" spans="2:25" ht="27.9" customHeight="1" thickBot="1">
      <c r="B626" s="360"/>
      <c r="C626" s="362"/>
      <c r="D626" s="40" t="s">
        <v>64</v>
      </c>
      <c r="E626" s="81"/>
      <c r="F626" s="50">
        <f>VLOOKUP(S619,Hindi!$B$8:$AE$78,17,0)</f>
        <v>0</v>
      </c>
      <c r="G626" s="50">
        <f>VLOOKUP(S619,Hindi!$B$8:$AE$78,18,0)</f>
        <v>0</v>
      </c>
      <c r="H626" s="50">
        <f>VLOOKUP(S619,Hindi!$B$8:$AE$78,19,0)</f>
        <v>0</v>
      </c>
      <c r="I626" s="50">
        <f>VLOOKUP(S619,Hindi!$B$8:$AE$78,20,0)</f>
        <v>0</v>
      </c>
      <c r="J626" s="50">
        <f>VLOOKUP(S619,Hindi!$B$8:$AE$78,21,0)</f>
        <v>0</v>
      </c>
      <c r="K626" s="50">
        <f>VLOOKUP(S619,Hindi!$B$8:$AE$78,22,0)</f>
        <v>0</v>
      </c>
      <c r="L626" s="50">
        <f>VLOOKUP(S619,Hindi!$B$8:$AE$78,23,0)</f>
        <v>0</v>
      </c>
      <c r="M626" s="50">
        <f>VLOOKUP(S619,Hindi!$B$8:$AE$78,24,0)</f>
        <v>0</v>
      </c>
      <c r="N626" s="50">
        <f>VLOOKUP(S619,Hindi!$B$8:$AE$78,25,0)</f>
        <v>0</v>
      </c>
      <c r="O626" s="50">
        <f>VLOOKUP(S619,Hindi!$B$8:$AE$78,26,0)</f>
        <v>0</v>
      </c>
      <c r="P626" s="50">
        <f>VLOOKUP(S619,Hindi!$B$8:$AE$78,27,0)</f>
        <v>0</v>
      </c>
      <c r="Q626" s="50">
        <f>VLOOKUP(S619,Hindi!$B$8:$AE$78,28,0)</f>
        <v>0</v>
      </c>
      <c r="R626" s="79">
        <f>VLOOKUP(S619,Hindi!$B$8:$AE$78,29,0)</f>
        <v>0</v>
      </c>
      <c r="S626" s="50">
        <f>VLOOKUP(S619,Hindi!$B$8:$AE$78,30,0)</f>
        <v>0</v>
      </c>
    </row>
    <row r="627" spans="2:25" ht="27.9" customHeight="1">
      <c r="B627" s="359">
        <v>3</v>
      </c>
      <c r="C627" s="361" t="s">
        <v>4</v>
      </c>
      <c r="D627" s="39" t="s">
        <v>63</v>
      </c>
      <c r="E627" s="80"/>
      <c r="F627" s="78">
        <f>English!R$7</f>
        <v>15</v>
      </c>
      <c r="G627" s="78">
        <f>English!S$7</f>
        <v>15</v>
      </c>
      <c r="H627" s="78">
        <f>English!T$7</f>
        <v>15</v>
      </c>
      <c r="I627" s="78">
        <f>English!U$7</f>
        <v>15</v>
      </c>
      <c r="J627" s="78">
        <f>English!V$7</f>
        <v>15</v>
      </c>
      <c r="K627" s="78">
        <f>English!W$7</f>
        <v>10</v>
      </c>
      <c r="L627" s="78">
        <f>English!X$7</f>
        <v>0</v>
      </c>
      <c r="M627" s="78">
        <f>English!Y$7</f>
        <v>70</v>
      </c>
      <c r="N627" s="78">
        <f>English!Z$7</f>
        <v>5</v>
      </c>
      <c r="O627" s="78">
        <f>English!AA$7</f>
        <v>5</v>
      </c>
      <c r="P627" s="78">
        <f>English!AB$7</f>
        <v>20</v>
      </c>
      <c r="Q627" s="78">
        <f>English!AC$7</f>
        <v>30</v>
      </c>
      <c r="R627" s="78">
        <f>English!AD$7</f>
        <v>100</v>
      </c>
      <c r="S627" s="78">
        <f>English!AE$7</f>
        <v>0</v>
      </c>
      <c r="V627" s="68"/>
      <c r="W627" s="68"/>
      <c r="X627" s="68"/>
      <c r="Y627" s="68"/>
    </row>
    <row r="628" spans="2:25" ht="27.9" customHeight="1" thickBot="1">
      <c r="B628" s="360"/>
      <c r="C628" s="362"/>
      <c r="D628" s="40" t="s">
        <v>64</v>
      </c>
      <c r="E628" s="81"/>
      <c r="F628" s="50">
        <f>VLOOKUP(S619,English!$B$8:$AE$78,17,0)</f>
        <v>0</v>
      </c>
      <c r="G628" s="50">
        <f>VLOOKUP(S619,English!$B$8:$AE$78,18,0)</f>
        <v>0</v>
      </c>
      <c r="H628" s="50">
        <f>VLOOKUP(S619,English!$B$8:$AE$78,19,0)</f>
        <v>0</v>
      </c>
      <c r="I628" s="50">
        <f>VLOOKUP(S619,English!$B$8:$AE$78,20,0)</f>
        <v>0</v>
      </c>
      <c r="J628" s="50">
        <f>VLOOKUP(S619,English!$B$8:$AE$78,21,0)</f>
        <v>0</v>
      </c>
      <c r="K628" s="50">
        <f>VLOOKUP(S619,English!$B$8:$AE$78,22,0)</f>
        <v>0</v>
      </c>
      <c r="L628" s="50">
        <f>VLOOKUP(S619,English!$B$8:$AE$78,23,0)</f>
        <v>0</v>
      </c>
      <c r="M628" s="50">
        <f>VLOOKUP(S619,English!$B$8:$AE$78,24,0)</f>
        <v>0</v>
      </c>
      <c r="N628" s="50">
        <f>VLOOKUP(S619,English!$B$8:$AE$78,25,0)</f>
        <v>0</v>
      </c>
      <c r="O628" s="50">
        <f>VLOOKUP(S619,English!$B$8:$AE$78,26,0)</f>
        <v>0</v>
      </c>
      <c r="P628" s="50">
        <f>VLOOKUP(S619,English!$B$8:$AE$78,27,0)</f>
        <v>0</v>
      </c>
      <c r="Q628" s="50">
        <f>VLOOKUP(S619,English!$B$8:$AE$78,28,0)</f>
        <v>0</v>
      </c>
      <c r="R628" s="79">
        <f>VLOOKUP(S619,English!$B$8:$AE$78,29,0)</f>
        <v>0</v>
      </c>
      <c r="S628" s="50">
        <f>VLOOKUP(S619,English!$B$8:$AE$78,30,0)</f>
        <v>0</v>
      </c>
      <c r="V628" s="68"/>
      <c r="W628" s="68"/>
      <c r="X628" s="68"/>
      <c r="Y628" s="68"/>
    </row>
    <row r="629" spans="2:25" ht="27.9" customHeight="1">
      <c r="B629" s="359">
        <v>4</v>
      </c>
      <c r="C629" s="361" t="s">
        <v>5</v>
      </c>
      <c r="D629" s="39" t="s">
        <v>63</v>
      </c>
      <c r="E629" s="80"/>
      <c r="F629" s="78">
        <f>Maths!R$7</f>
        <v>15</v>
      </c>
      <c r="G629" s="78">
        <f>Maths!S$7</f>
        <v>15</v>
      </c>
      <c r="H629" s="78">
        <f>Maths!T$7</f>
        <v>15</v>
      </c>
      <c r="I629" s="78">
        <f>Maths!U$7</f>
        <v>15</v>
      </c>
      <c r="J629" s="78">
        <f>Maths!V$7</f>
        <v>15</v>
      </c>
      <c r="K629" s="78">
        <f>Maths!W$7</f>
        <v>10</v>
      </c>
      <c r="L629" s="78">
        <f>Maths!X$7</f>
        <v>0</v>
      </c>
      <c r="M629" s="78">
        <f>Maths!Y$7</f>
        <v>70</v>
      </c>
      <c r="N629" s="78">
        <f>Maths!Z$7</f>
        <v>5</v>
      </c>
      <c r="O629" s="78">
        <f>Maths!AA$7</f>
        <v>5</v>
      </c>
      <c r="P629" s="78">
        <f>Maths!AB$7</f>
        <v>20</v>
      </c>
      <c r="Q629" s="78">
        <f>Maths!AC$7</f>
        <v>30</v>
      </c>
      <c r="R629" s="78">
        <f>Maths!AD$7</f>
        <v>100</v>
      </c>
      <c r="S629" s="78">
        <f>Maths!AE$7</f>
        <v>0</v>
      </c>
      <c r="V629" s="68"/>
      <c r="W629" s="68"/>
      <c r="X629" s="68"/>
      <c r="Y629" s="68"/>
    </row>
    <row r="630" spans="2:25" ht="27.9" customHeight="1" thickBot="1">
      <c r="B630" s="360"/>
      <c r="C630" s="362"/>
      <c r="D630" s="40" t="s">
        <v>64</v>
      </c>
      <c r="E630" s="81"/>
      <c r="F630" s="50">
        <f>VLOOKUP(S619,Maths!$B$8:$AE$78,17,0)</f>
        <v>0</v>
      </c>
      <c r="G630" s="50">
        <f>VLOOKUP(S619,Maths!$B$8:$AE$78,18,0)</f>
        <v>0</v>
      </c>
      <c r="H630" s="50">
        <f>VLOOKUP(S619,Maths!$B$8:$AE$78,19,0)</f>
        <v>0</v>
      </c>
      <c r="I630" s="50">
        <f>VLOOKUP(S619,Maths!$B$8:$AE$78,20,0)</f>
        <v>0</v>
      </c>
      <c r="J630" s="50">
        <f>VLOOKUP(S619,Maths!$B$8:$AE$78,21,0)</f>
        <v>0</v>
      </c>
      <c r="K630" s="50">
        <f>VLOOKUP(S619,Maths!$B$8:$AE$78,22,0)</f>
        <v>0</v>
      </c>
      <c r="L630" s="50">
        <f>VLOOKUP(S619,Maths!$B$8:$AE$78,23,0)</f>
        <v>0</v>
      </c>
      <c r="M630" s="50">
        <f>VLOOKUP(S619,Maths!$B$8:$AE$78,24,0)</f>
        <v>0</v>
      </c>
      <c r="N630" s="50">
        <f>VLOOKUP(S619,Maths!$B$8:$AE$78,25,0)</f>
        <v>0</v>
      </c>
      <c r="O630" s="50">
        <f>VLOOKUP(S619,Maths!$B$8:$AE$78,26,0)</f>
        <v>0</v>
      </c>
      <c r="P630" s="50">
        <f>VLOOKUP(S619,Maths!$B$8:$AE$78,27,0)</f>
        <v>0</v>
      </c>
      <c r="Q630" s="50">
        <f>VLOOKUP(S619,Maths!$B$8:$AE$78,28,0)</f>
        <v>0</v>
      </c>
      <c r="R630" s="79">
        <f>VLOOKUP(S619,Maths!$B$8:$AE$78,29,0)</f>
        <v>0</v>
      </c>
      <c r="S630" s="50">
        <f>VLOOKUP(S619,Maths!$B$8:$AE$78,30,0)</f>
        <v>0</v>
      </c>
      <c r="V630" s="68"/>
      <c r="W630" s="68"/>
      <c r="X630" s="68"/>
      <c r="Y630" s="68"/>
    </row>
    <row r="631" spans="2:25" ht="27.9" customHeight="1">
      <c r="B631" s="359">
        <v>5</v>
      </c>
      <c r="C631" s="361" t="s">
        <v>6</v>
      </c>
      <c r="D631" s="39" t="s">
        <v>63</v>
      </c>
      <c r="E631" s="80"/>
      <c r="F631" s="78">
        <f>Sci!R$7</f>
        <v>15</v>
      </c>
      <c r="G631" s="78">
        <f>Sci!S$7</f>
        <v>15</v>
      </c>
      <c r="H631" s="78">
        <f>Sci!T$7</f>
        <v>15</v>
      </c>
      <c r="I631" s="78">
        <f>Sci!U$7</f>
        <v>15</v>
      </c>
      <c r="J631" s="78">
        <f>Sci!V$7</f>
        <v>15</v>
      </c>
      <c r="K631" s="78">
        <f>Sci!W$7</f>
        <v>10</v>
      </c>
      <c r="L631" s="78">
        <f>Sci!X$7</f>
        <v>0</v>
      </c>
      <c r="M631" s="78">
        <f>Sci!Y$7</f>
        <v>70</v>
      </c>
      <c r="N631" s="78">
        <f>Sci!Z$7</f>
        <v>5</v>
      </c>
      <c r="O631" s="78">
        <f>Sci!AA$7</f>
        <v>5</v>
      </c>
      <c r="P631" s="78">
        <f>Sci!AB$7</f>
        <v>20</v>
      </c>
      <c r="Q631" s="78">
        <f>Sci!AC$7</f>
        <v>30</v>
      </c>
      <c r="R631" s="78">
        <f>Sci!AD$7</f>
        <v>100</v>
      </c>
      <c r="S631" s="78">
        <f>Sci!AE$7</f>
        <v>0</v>
      </c>
      <c r="V631" s="68"/>
      <c r="W631" s="68"/>
      <c r="X631" s="68"/>
      <c r="Y631" s="68"/>
    </row>
    <row r="632" spans="2:25" ht="27.9" customHeight="1" thickBot="1">
      <c r="B632" s="360"/>
      <c r="C632" s="362"/>
      <c r="D632" s="40" t="s">
        <v>64</v>
      </c>
      <c r="E632" s="81"/>
      <c r="F632" s="50">
        <f>VLOOKUP(S619,Sci!$B$8:$AE$78,17,0)</f>
        <v>0</v>
      </c>
      <c r="G632" s="50">
        <f>VLOOKUP(S619,Sci!$B$8:$AE$78,18,0)</f>
        <v>0</v>
      </c>
      <c r="H632" s="50">
        <f>VLOOKUP(S619,Sci!$B$8:$AE$78,19,0)</f>
        <v>0</v>
      </c>
      <c r="I632" s="50">
        <f>VLOOKUP(S619,Sci!$B$8:$AE$78,20,0)</f>
        <v>0</v>
      </c>
      <c r="J632" s="50">
        <f>VLOOKUP(S619,Sci!$B$8:$AE$78,21,0)</f>
        <v>0</v>
      </c>
      <c r="K632" s="50">
        <f>VLOOKUP(S619,Sci!$B$8:$AE$78,22,0)</f>
        <v>0</v>
      </c>
      <c r="L632" s="50">
        <f>VLOOKUP(S619,Sci!$B$8:$AE$78,23,0)</f>
        <v>0</v>
      </c>
      <c r="M632" s="50">
        <f>VLOOKUP(S619,Sci!$B$8:$AE$78,24,0)</f>
        <v>0</v>
      </c>
      <c r="N632" s="50">
        <f>VLOOKUP(S619,Sci!$B$8:$AE$78,24,0)</f>
        <v>0</v>
      </c>
      <c r="O632" s="50">
        <f>VLOOKUP(S619,Sci!$B$8:$AE$78,25,0)</f>
        <v>0</v>
      </c>
      <c r="P632" s="50">
        <f>VLOOKUP(S619,Sci!$B$8:$AE$78,26,0)</f>
        <v>0</v>
      </c>
      <c r="Q632" s="50">
        <f>VLOOKUP(S619,Sci!$B$8:$AE$78,27,0)</f>
        <v>0</v>
      </c>
      <c r="R632" s="79">
        <f>VLOOKUP(S619,Sci!$B$8:$AE$78,29,0)</f>
        <v>0</v>
      </c>
      <c r="S632" s="50">
        <f>VLOOKUP(S619,Sci!$B$8:$AE$78,30,0)</f>
        <v>0</v>
      </c>
      <c r="V632" s="68"/>
      <c r="W632" s="68"/>
      <c r="X632" s="68"/>
      <c r="Y632" s="68"/>
    </row>
    <row r="633" spans="2:25" ht="27.9" customHeight="1">
      <c r="B633" s="359">
        <v>6</v>
      </c>
      <c r="C633" s="361" t="s">
        <v>7</v>
      </c>
      <c r="D633" s="39" t="s">
        <v>63</v>
      </c>
      <c r="E633" s="80"/>
      <c r="F633" s="78">
        <f>Sco!R$7</f>
        <v>15</v>
      </c>
      <c r="G633" s="78">
        <f>Sco!S$7</f>
        <v>15</v>
      </c>
      <c r="H633" s="78">
        <f>Sco!T$7</f>
        <v>15</v>
      </c>
      <c r="I633" s="78">
        <f>Sco!U$7</f>
        <v>15</v>
      </c>
      <c r="J633" s="78">
        <f>Sco!V$7</f>
        <v>15</v>
      </c>
      <c r="K633" s="78">
        <f>Sco!W$7</f>
        <v>10</v>
      </c>
      <c r="L633" s="78">
        <f>Sco!X$7</f>
        <v>0</v>
      </c>
      <c r="M633" s="78">
        <f>Sco!Y$7</f>
        <v>70</v>
      </c>
      <c r="N633" s="78">
        <f>Sco!Z$7</f>
        <v>5</v>
      </c>
      <c r="O633" s="78">
        <f>Sco!AA$7</f>
        <v>5</v>
      </c>
      <c r="P633" s="78">
        <f>Sco!AB$7</f>
        <v>20</v>
      </c>
      <c r="Q633" s="78">
        <f>Sco!AC$7</f>
        <v>30</v>
      </c>
      <c r="R633" s="78">
        <f>Sco!AD$7</f>
        <v>100</v>
      </c>
      <c r="S633" s="78">
        <f>Sco!AE$7</f>
        <v>0</v>
      </c>
      <c r="V633" s="68"/>
      <c r="W633" s="68"/>
      <c r="X633" s="68"/>
      <c r="Y633" s="68"/>
    </row>
    <row r="634" spans="2:25" ht="27.9" customHeight="1" thickBot="1">
      <c r="B634" s="360"/>
      <c r="C634" s="362"/>
      <c r="D634" s="40" t="s">
        <v>64</v>
      </c>
      <c r="E634" s="81"/>
      <c r="F634" s="50">
        <f>VLOOKUP(S619,Sco!$B$8:$AE$78,17,0)</f>
        <v>0</v>
      </c>
      <c r="G634" s="50">
        <f>VLOOKUP(S619,Sco!$B$8:$AE$78,18,0)</f>
        <v>0</v>
      </c>
      <c r="H634" s="50">
        <f>VLOOKUP(S619,Sco!$B$8:$AE$78,19,0)</f>
        <v>0</v>
      </c>
      <c r="I634" s="50">
        <f>VLOOKUP(S619,Sco!$B$8:$AE$78,20,0)</f>
        <v>0</v>
      </c>
      <c r="J634" s="50">
        <f>VLOOKUP(S619,Sco!$B$8:$AE$78,21,0)</f>
        <v>0</v>
      </c>
      <c r="K634" s="50">
        <f>VLOOKUP(S619,Sco!$B$8:$AE$78,22,0)</f>
        <v>0</v>
      </c>
      <c r="L634" s="50">
        <f>VLOOKUP(S619,Sco!$B$8:$AE$78,23,0)</f>
        <v>0</v>
      </c>
      <c r="M634" s="50">
        <f>VLOOKUP(S619,Sco!$B$8:$AE$78,24,0)</f>
        <v>0</v>
      </c>
      <c r="N634" s="50">
        <f>VLOOKUP(S619,Sco!$B$8:$AE$78,25,0)</f>
        <v>0</v>
      </c>
      <c r="O634" s="50">
        <f>VLOOKUP(S619,Sco!$B$8:$AE$78,26,0)</f>
        <v>0</v>
      </c>
      <c r="P634" s="50">
        <f>VLOOKUP(S619,Sco!$B$8:$AE$78,27,0)</f>
        <v>0</v>
      </c>
      <c r="Q634" s="50">
        <f>VLOOKUP(S619,Sco!$B$8:$AE$78,28,0)</f>
        <v>0</v>
      </c>
      <c r="R634" s="79">
        <f>VLOOKUP(S619,Sco!$B$8:$AE$78,29,0)</f>
        <v>0</v>
      </c>
      <c r="S634" s="50">
        <f>VLOOKUP(S619,Sco!$B$8:$AE$78,30,0)</f>
        <v>0</v>
      </c>
      <c r="V634" s="68"/>
      <c r="W634" s="68"/>
      <c r="X634" s="68"/>
      <c r="Y634" s="68"/>
    </row>
    <row r="635" spans="2:25" ht="27.9" customHeight="1">
      <c r="B635" s="359">
        <v>7</v>
      </c>
      <c r="C635" s="361" t="s">
        <v>8</v>
      </c>
      <c r="D635" s="39" t="s">
        <v>63</v>
      </c>
      <c r="E635" s="80"/>
      <c r="F635" s="78">
        <f>Kala!R$7</f>
        <v>20</v>
      </c>
      <c r="G635" s="78">
        <f>Kala!S$7</f>
        <v>40</v>
      </c>
      <c r="H635" s="78">
        <f>Kala!T$7</f>
        <v>20</v>
      </c>
      <c r="I635" s="78">
        <f>Kala!U$7</f>
        <v>20</v>
      </c>
      <c r="J635" s="78">
        <f>Kala!V$7</f>
        <v>0</v>
      </c>
      <c r="K635" s="78">
        <f>Kala!W$7</f>
        <v>20</v>
      </c>
      <c r="L635" s="78">
        <f>Kala!X$7</f>
        <v>0</v>
      </c>
      <c r="M635" s="78">
        <f>Kala!Y$7</f>
        <v>100</v>
      </c>
      <c r="N635" s="363"/>
      <c r="O635" s="364"/>
      <c r="P635" s="364"/>
      <c r="Q635" s="365"/>
      <c r="R635" s="82">
        <f t="shared" ref="R635:R640" si="22">M635</f>
        <v>100</v>
      </c>
      <c r="S635" s="83"/>
      <c r="V635" s="68"/>
      <c r="W635" s="68"/>
      <c r="X635" s="68"/>
      <c r="Y635" s="68"/>
    </row>
    <row r="636" spans="2:25" ht="27.9" customHeight="1" thickBot="1">
      <c r="B636" s="360"/>
      <c r="C636" s="362"/>
      <c r="D636" s="40" t="s">
        <v>64</v>
      </c>
      <c r="E636" s="81"/>
      <c r="F636" s="50">
        <f>VLOOKUP(S619,Kala!$B$8:$AE$78,17,0)</f>
        <v>0</v>
      </c>
      <c r="G636" s="50">
        <f>VLOOKUP(S619,Kala!$B$8:$AE$78,18,0)</f>
        <v>0</v>
      </c>
      <c r="H636" s="50">
        <f>VLOOKUP(S619,Kala!$B$8:$AE$78,19,0)</f>
        <v>0</v>
      </c>
      <c r="I636" s="50">
        <f>VLOOKUP(S619,Kala!$B$8:$AE$78,20,0)</f>
        <v>0</v>
      </c>
      <c r="J636" s="50">
        <f>VLOOKUP(S619,Kala!$B$8:$AE$78,21,0)</f>
        <v>0</v>
      </c>
      <c r="K636" s="50">
        <f>VLOOKUP(S619,Kala!$B$8:$AE$78,22,0)</f>
        <v>0</v>
      </c>
      <c r="L636" s="50">
        <f>VLOOKUP(S619,Kala!$B$8:$AE$78,23,0)</f>
        <v>0</v>
      </c>
      <c r="M636" s="50">
        <f>VLOOKUP(S619,Kala!$B$8:$AE$78,24,0)</f>
        <v>0</v>
      </c>
      <c r="N636" s="366"/>
      <c r="O636" s="367"/>
      <c r="P636" s="367"/>
      <c r="Q636" s="368"/>
      <c r="R636" s="84">
        <f t="shared" si="22"/>
        <v>0</v>
      </c>
      <c r="S636" s="85" t="str">
        <f>IF(R636&gt;=91,"अ१",IF(R636&gt;=81,"अ२",IF(R636&gt;=71,"ब१",IF(R636&gt;=61,"ब२",IF(R636&gt;=51,"क१",IF(R636&gt;=41,"क२",IF(R636&gt;=33,"ड",IF(R636&gt;=21,"ई१",IF(R636&gt;=1,"ई२","")))))))))</f>
        <v/>
      </c>
      <c r="V636" s="68"/>
      <c r="W636" s="68"/>
      <c r="X636" s="68"/>
      <c r="Y636" s="68"/>
    </row>
    <row r="637" spans="2:25" ht="27.9" customHeight="1">
      <c r="B637" s="359">
        <v>8</v>
      </c>
      <c r="C637" s="361" t="s">
        <v>9</v>
      </c>
      <c r="D637" s="39" t="s">
        <v>63</v>
      </c>
      <c r="E637" s="80"/>
      <c r="F637" s="78">
        <f>Karya!R$7</f>
        <v>20</v>
      </c>
      <c r="G637" s="78">
        <f>Karya!S$7</f>
        <v>40</v>
      </c>
      <c r="H637" s="78">
        <f>Karya!T$7</f>
        <v>20</v>
      </c>
      <c r="I637" s="78">
        <f>Karya!U$7</f>
        <v>20</v>
      </c>
      <c r="J637" s="78">
        <f>Karya!V$7</f>
        <v>0</v>
      </c>
      <c r="K637" s="78">
        <f>Karya!W$7</f>
        <v>20</v>
      </c>
      <c r="L637" s="78">
        <f>Karya!X$7</f>
        <v>0</v>
      </c>
      <c r="M637" s="78">
        <f>Karya!Y$7</f>
        <v>100</v>
      </c>
      <c r="N637" s="363"/>
      <c r="O637" s="364"/>
      <c r="P637" s="364"/>
      <c r="Q637" s="365"/>
      <c r="R637" s="82">
        <f t="shared" si="22"/>
        <v>100</v>
      </c>
      <c r="S637" s="83"/>
      <c r="V637" s="68"/>
      <c r="W637" s="68"/>
      <c r="X637" s="68"/>
      <c r="Y637" s="68"/>
    </row>
    <row r="638" spans="2:25" ht="27.9" customHeight="1" thickBot="1">
      <c r="B638" s="360"/>
      <c r="C638" s="362"/>
      <c r="D638" s="40" t="s">
        <v>64</v>
      </c>
      <c r="E638" s="81"/>
      <c r="F638" s="50">
        <f>VLOOKUP(S619,Karya!$B$8:$AE$78,17,0)</f>
        <v>0</v>
      </c>
      <c r="G638" s="50">
        <f>VLOOKUP(S619,Karya!$B$8:$AE$78,18,0)</f>
        <v>0</v>
      </c>
      <c r="H638" s="50">
        <f>VLOOKUP(S619,Karya!$B$8:$AE$78,19,0)</f>
        <v>0</v>
      </c>
      <c r="I638" s="50">
        <f>VLOOKUP(S619,Karya!$B$8:$AE$78,20,0)</f>
        <v>0</v>
      </c>
      <c r="J638" s="50">
        <f>VLOOKUP(S619,Karya!$B$8:$AE$78,21,0)</f>
        <v>0</v>
      </c>
      <c r="K638" s="50">
        <f>VLOOKUP(S619,Karya!$B$8:$AE$78,22,0)</f>
        <v>0</v>
      </c>
      <c r="L638" s="50">
        <f>VLOOKUP(S619,Karya!$B$8:$AE$78,23,0)</f>
        <v>0</v>
      </c>
      <c r="M638" s="50">
        <f>VLOOKUP(S619,Karya!$B$8:$AE$78,24,0)</f>
        <v>0</v>
      </c>
      <c r="N638" s="366"/>
      <c r="O638" s="367"/>
      <c r="P638" s="367"/>
      <c r="Q638" s="368"/>
      <c r="R638" s="84">
        <f t="shared" si="22"/>
        <v>0</v>
      </c>
      <c r="S638" s="85" t="str">
        <f>IF(R638&gt;=91,"अ१",IF(R638&gt;=81,"अ२",IF(R638&gt;=71,"ब१",IF(R638&gt;=61,"ब२",IF(R638&gt;=51,"क१",IF(R638&gt;=41,"क२",IF(R638&gt;=33,"ड",IF(R638&gt;=21,"ई१",IF(R638&gt;=1,"ई२","")))))))))</f>
        <v/>
      </c>
      <c r="V638" s="68"/>
      <c r="W638" s="68"/>
      <c r="X638" s="68"/>
      <c r="Y638" s="68"/>
    </row>
    <row r="639" spans="2:25" ht="27.9" customHeight="1">
      <c r="B639" s="359">
        <v>9</v>
      </c>
      <c r="C639" s="361" t="s">
        <v>10</v>
      </c>
      <c r="D639" s="39" t="s">
        <v>63</v>
      </c>
      <c r="E639" s="80"/>
      <c r="F639" s="78">
        <f>Shashi!R$7</f>
        <v>20</v>
      </c>
      <c r="G639" s="78">
        <f>Shashi!S$7</f>
        <v>40</v>
      </c>
      <c r="H639" s="78">
        <f>Shashi!T$7</f>
        <v>20</v>
      </c>
      <c r="I639" s="78">
        <f>Shashi!U$7</f>
        <v>20</v>
      </c>
      <c r="J639" s="78">
        <f>Shashi!V$7</f>
        <v>0</v>
      </c>
      <c r="K639" s="78">
        <f>Shashi!W$7</f>
        <v>20</v>
      </c>
      <c r="L639" s="78">
        <f>Shashi!X$7</f>
        <v>0</v>
      </c>
      <c r="M639" s="78">
        <f>Shashi!Y$7</f>
        <v>100</v>
      </c>
      <c r="N639" s="363"/>
      <c r="O639" s="364"/>
      <c r="P639" s="364"/>
      <c r="Q639" s="365"/>
      <c r="R639" s="82">
        <f t="shared" si="22"/>
        <v>100</v>
      </c>
      <c r="S639" s="83"/>
      <c r="V639" s="68"/>
      <c r="W639" s="68"/>
      <c r="X639" s="68"/>
      <c r="Y639" s="68"/>
    </row>
    <row r="640" spans="2:25" ht="27.9" customHeight="1" thickBot="1">
      <c r="B640" s="360"/>
      <c r="C640" s="362"/>
      <c r="D640" s="40" t="s">
        <v>64</v>
      </c>
      <c r="E640" s="81"/>
      <c r="F640" s="50">
        <f>VLOOKUP(S619,Shashi!$B$8:$AE$78,17,0)</f>
        <v>0</v>
      </c>
      <c r="G640" s="50">
        <f>VLOOKUP(S619,Shashi!$B$8:$AE$78,18,0)</f>
        <v>0</v>
      </c>
      <c r="H640" s="50">
        <f>VLOOKUP(S619,Shashi!$B$8:$AE$78,19,0)</f>
        <v>0</v>
      </c>
      <c r="I640" s="50">
        <f>VLOOKUP(S619,Shashi!$B$8:$AE$78,20,0)</f>
        <v>0</v>
      </c>
      <c r="J640" s="50">
        <f>VLOOKUP(S619,Shashi!$B$8:$AE$78,21,0)</f>
        <v>0</v>
      </c>
      <c r="K640" s="50">
        <f>VLOOKUP(S619,Shashi!$B$8:$AE$78,22,0)</f>
        <v>0</v>
      </c>
      <c r="L640" s="50">
        <f>VLOOKUP(S619,Shashi!$B$8:$AE$78,23,0)</f>
        <v>0</v>
      </c>
      <c r="M640" s="50">
        <f>VLOOKUP(S619,Shashi!$B$8:$AE$78,24,0)</f>
        <v>0</v>
      </c>
      <c r="N640" s="366"/>
      <c r="O640" s="367"/>
      <c r="P640" s="367"/>
      <c r="Q640" s="368"/>
      <c r="R640" s="84">
        <f t="shared" si="22"/>
        <v>0</v>
      </c>
      <c r="S640" s="85" t="str">
        <f>IF(R640&gt;=91,"अ१",IF(R640&gt;=81,"अ२",IF(R640&gt;=71,"ब१",IF(R640&gt;=61,"ब२",IF(R640&gt;=51,"क१",IF(R640&gt;=41,"क२",IF(R640&gt;=33,"ड",IF(R640&gt;=21,"ई१",IF(R640&gt;=1,"ई२","")))))))))</f>
        <v/>
      </c>
      <c r="V640" s="68"/>
      <c r="W640" s="68"/>
      <c r="X640" s="68"/>
      <c r="Y640" s="68"/>
    </row>
    <row r="641" spans="2:25" ht="27.9" customHeight="1" thickBot="1">
      <c r="B641" s="369"/>
      <c r="C641" s="370"/>
      <c r="D641" s="370"/>
      <c r="E641" s="370"/>
      <c r="F641" s="370"/>
      <c r="G641" s="370"/>
      <c r="H641" s="370"/>
      <c r="I641" s="370"/>
      <c r="J641" s="370"/>
      <c r="K641" s="370"/>
      <c r="L641" s="370"/>
      <c r="M641" s="370"/>
      <c r="N641" s="370"/>
      <c r="O641" s="370"/>
      <c r="P641" s="370"/>
      <c r="Q641" s="370"/>
      <c r="R641" s="370"/>
      <c r="S641" s="371"/>
      <c r="V641" s="68"/>
      <c r="W641" s="68"/>
      <c r="X641" s="68"/>
      <c r="Y641" s="68"/>
    </row>
    <row r="642" spans="2:25" ht="27.9" customHeight="1">
      <c r="B642" s="41"/>
      <c r="C642" s="42"/>
      <c r="D642" s="43"/>
      <c r="N642" s="45"/>
      <c r="O642" s="45"/>
      <c r="P642" s="45"/>
      <c r="Q642" s="45"/>
      <c r="S642" s="46"/>
      <c r="V642" s="68"/>
      <c r="W642" s="68"/>
      <c r="X642" s="68"/>
      <c r="Y642" s="68"/>
    </row>
    <row r="643" spans="2:25" ht="27.9" customHeight="1">
      <c r="B643" s="372" t="s">
        <v>66</v>
      </c>
      <c r="C643" s="373"/>
      <c r="D643" s="373"/>
      <c r="E643" s="373"/>
      <c r="F643" s="373"/>
      <c r="G643" s="374" t="s">
        <v>67</v>
      </c>
      <c r="H643" s="374"/>
      <c r="I643" s="374"/>
      <c r="J643" s="374"/>
      <c r="K643" s="374"/>
      <c r="L643" s="374"/>
      <c r="M643" s="374"/>
      <c r="N643" s="375" t="s">
        <v>68</v>
      </c>
      <c r="O643" s="375"/>
      <c r="P643" s="375"/>
      <c r="Q643" s="375"/>
      <c r="R643" s="375"/>
      <c r="S643" s="376"/>
      <c r="V643" s="68"/>
      <c r="W643" s="68"/>
      <c r="X643" s="68"/>
      <c r="Y643" s="68"/>
    </row>
    <row r="644" spans="2:25" ht="27.9" customHeight="1" thickBot="1">
      <c r="B644" s="377" t="str">
        <f>students!$G$4</f>
        <v xml:space="preserve">श्री. सागर दत्तात्रय शिंदे </v>
      </c>
      <c r="C644" s="378"/>
      <c r="D644" s="378"/>
      <c r="E644" s="378"/>
      <c r="F644" s="378"/>
      <c r="G644" s="379"/>
      <c r="H644" s="379"/>
      <c r="I644" s="379"/>
      <c r="J644" s="379"/>
      <c r="K644" s="379"/>
      <c r="L644" s="379"/>
      <c r="M644" s="379"/>
      <c r="N644" s="380"/>
      <c r="O644" s="380"/>
      <c r="P644" s="380"/>
      <c r="Q644" s="380"/>
      <c r="R644" s="380"/>
      <c r="S644" s="381"/>
      <c r="V644" s="68"/>
      <c r="W644" s="68"/>
      <c r="X644" s="68"/>
      <c r="Y644" s="68"/>
    </row>
    <row r="645" spans="2:25" ht="26.25" customHeight="1">
      <c r="B645" s="402" t="s">
        <v>718</v>
      </c>
      <c r="C645" s="402"/>
      <c r="D645" s="402"/>
      <c r="E645" s="402"/>
      <c r="F645" s="402"/>
      <c r="G645" s="402"/>
      <c r="H645" s="402"/>
      <c r="I645" s="402"/>
      <c r="J645" s="402"/>
      <c r="K645" s="402"/>
      <c r="L645" s="402"/>
      <c r="M645" s="402"/>
      <c r="N645" s="402"/>
      <c r="O645" s="402"/>
      <c r="P645" s="402"/>
      <c r="Q645" s="402"/>
      <c r="R645" s="402"/>
      <c r="S645" s="402"/>
      <c r="V645" s="68"/>
      <c r="W645" s="68"/>
      <c r="X645" s="68"/>
      <c r="Y645" s="68"/>
    </row>
    <row r="646" spans="2:25" ht="24.75" customHeight="1" thickBot="1">
      <c r="B646" s="403" t="s">
        <v>52</v>
      </c>
      <c r="C646" s="403"/>
      <c r="D646" s="403"/>
      <c r="E646" s="404">
        <f>VLOOKUP(S647,students!$B$8:$D$57,3,0)</f>
        <v>0</v>
      </c>
      <c r="F646" s="405"/>
      <c r="G646" s="405"/>
      <c r="H646" s="405"/>
      <c r="I646" s="405"/>
      <c r="J646" s="405"/>
      <c r="K646" s="405"/>
      <c r="L646" s="405"/>
      <c r="M646" s="405"/>
      <c r="N646" s="405"/>
      <c r="O646" s="405"/>
      <c r="P646" s="406" t="s">
        <v>28</v>
      </c>
      <c r="Q646" s="406"/>
      <c r="R646" s="406" t="str">
        <f>students!$M$2</f>
        <v>पहिली</v>
      </c>
      <c r="S646" s="406"/>
      <c r="V646" s="68"/>
      <c r="W646" s="68"/>
      <c r="X646" s="68"/>
      <c r="Y646" s="68"/>
    </row>
    <row r="647" spans="2:25" ht="19.5" customHeight="1" thickBot="1">
      <c r="B647" s="407"/>
      <c r="C647" s="407"/>
      <c r="D647" s="408"/>
      <c r="E647" s="408"/>
      <c r="F647" s="47"/>
      <c r="G647" s="47"/>
      <c r="H647" s="409" t="s">
        <v>33</v>
      </c>
      <c r="I647" s="409"/>
      <c r="J647" s="409"/>
      <c r="K647" s="409"/>
      <c r="L647" s="409"/>
      <c r="M647" s="405">
        <f>[3]students!Y646</f>
        <v>0</v>
      </c>
      <c r="N647" s="405"/>
      <c r="O647" s="405"/>
      <c r="P647" s="406" t="s">
        <v>53</v>
      </c>
      <c r="Q647" s="406"/>
      <c r="R647" s="406"/>
      <c r="S647" s="77">
        <v>24</v>
      </c>
      <c r="V647" s="68"/>
      <c r="W647" s="68"/>
      <c r="X647" s="68"/>
      <c r="Y647" s="68"/>
    </row>
    <row r="648" spans="2:25" ht="21" customHeight="1">
      <c r="B648" s="382" t="s">
        <v>37</v>
      </c>
      <c r="C648" s="361" t="s">
        <v>54</v>
      </c>
      <c r="D648" s="361"/>
      <c r="E648" s="385" t="s">
        <v>55</v>
      </c>
      <c r="F648" s="386"/>
      <c r="G648" s="386"/>
      <c r="H648" s="386"/>
      <c r="I648" s="386"/>
      <c r="J648" s="386"/>
      <c r="K648" s="386"/>
      <c r="L648" s="386"/>
      <c r="M648" s="387"/>
      <c r="N648" s="388" t="s">
        <v>56</v>
      </c>
      <c r="O648" s="389"/>
      <c r="P648" s="389"/>
      <c r="Q648" s="390"/>
      <c r="R648" s="394" t="s">
        <v>69</v>
      </c>
      <c r="S648" s="397" t="s">
        <v>57</v>
      </c>
      <c r="V648" s="68"/>
      <c r="W648" s="68"/>
      <c r="X648" s="68"/>
      <c r="Y648" s="68"/>
    </row>
    <row r="649" spans="2:25" s="1" customFormat="1" ht="73.5" customHeight="1">
      <c r="B649" s="383"/>
      <c r="C649" s="384"/>
      <c r="D649" s="384"/>
      <c r="E649" s="48" t="s">
        <v>58</v>
      </c>
      <c r="F649" s="48" t="s">
        <v>15</v>
      </c>
      <c r="G649" s="48" t="s">
        <v>59</v>
      </c>
      <c r="H649" s="48" t="s">
        <v>17</v>
      </c>
      <c r="I649" s="48" t="s">
        <v>18</v>
      </c>
      <c r="J649" s="48" t="s">
        <v>19</v>
      </c>
      <c r="K649" s="48" t="s">
        <v>20</v>
      </c>
      <c r="L649" s="48" t="s">
        <v>21</v>
      </c>
      <c r="M649" s="49"/>
      <c r="N649" s="391"/>
      <c r="O649" s="392"/>
      <c r="P649" s="392"/>
      <c r="Q649" s="393"/>
      <c r="R649" s="395"/>
      <c r="S649" s="398"/>
      <c r="V649" s="68"/>
      <c r="W649" s="68"/>
      <c r="X649" s="68"/>
      <c r="Y649" s="68"/>
    </row>
    <row r="650" spans="2:25" ht="27.9" customHeight="1" thickBot="1">
      <c r="B650" s="5"/>
      <c r="C650" s="400" t="s">
        <v>60</v>
      </c>
      <c r="D650" s="401"/>
      <c r="E650" s="51">
        <v>1</v>
      </c>
      <c r="F650" s="51">
        <v>2</v>
      </c>
      <c r="G650" s="51">
        <v>3</v>
      </c>
      <c r="H650" s="51">
        <v>4</v>
      </c>
      <c r="I650" s="51">
        <v>5</v>
      </c>
      <c r="J650" s="51">
        <v>6</v>
      </c>
      <c r="K650" s="51">
        <v>7</v>
      </c>
      <c r="L650" s="51">
        <v>8</v>
      </c>
      <c r="M650" s="50" t="s">
        <v>22</v>
      </c>
      <c r="N650" s="50" t="s">
        <v>23</v>
      </c>
      <c r="O650" s="50" t="s">
        <v>61</v>
      </c>
      <c r="P650" s="50" t="s">
        <v>25</v>
      </c>
      <c r="Q650" s="50" t="s">
        <v>62</v>
      </c>
      <c r="R650" s="396"/>
      <c r="S650" s="399"/>
      <c r="V650" s="68"/>
      <c r="W650" s="68"/>
      <c r="X650" s="68"/>
      <c r="Y650" s="68"/>
    </row>
    <row r="651" spans="2:25" ht="27.9" customHeight="1">
      <c r="B651" s="359">
        <v>1</v>
      </c>
      <c r="C651" s="361" t="s">
        <v>2</v>
      </c>
      <c r="D651" s="39" t="s">
        <v>63</v>
      </c>
      <c r="E651" s="80"/>
      <c r="F651" s="78">
        <f>Marathi!R$7</f>
        <v>15</v>
      </c>
      <c r="G651" s="78">
        <f>Marathi!S$7</f>
        <v>15</v>
      </c>
      <c r="H651" s="78">
        <f>Marathi!T$7</f>
        <v>15</v>
      </c>
      <c r="I651" s="78">
        <f>Marathi!U$7</f>
        <v>15</v>
      </c>
      <c r="J651" s="78">
        <f>Marathi!V$7</f>
        <v>15</v>
      </c>
      <c r="K651" s="78">
        <f>Marathi!W$7</f>
        <v>10</v>
      </c>
      <c r="L651" s="78">
        <f>Marathi!X$7</f>
        <v>0</v>
      </c>
      <c r="M651" s="78">
        <f>Marathi!Y$7</f>
        <v>70</v>
      </c>
      <c r="N651" s="78">
        <f>Marathi!Z$7</f>
        <v>5</v>
      </c>
      <c r="O651" s="78">
        <f>Marathi!AA$7</f>
        <v>5</v>
      </c>
      <c r="P651" s="78">
        <f>Marathi!AB$7</f>
        <v>20</v>
      </c>
      <c r="Q651" s="78">
        <f>Marathi!AC$7</f>
        <v>30</v>
      </c>
      <c r="R651" s="78">
        <f>Marathi!AD$7</f>
        <v>100</v>
      </c>
      <c r="S651" s="78">
        <f>Marathi!AE$7</f>
        <v>0</v>
      </c>
      <c r="V651" s="68"/>
      <c r="W651" s="68"/>
      <c r="X651" s="68"/>
      <c r="Y651" s="68"/>
    </row>
    <row r="652" spans="2:25" ht="27.9" customHeight="1" thickBot="1">
      <c r="B652" s="360"/>
      <c r="C652" s="362"/>
      <c r="D652" s="40" t="s">
        <v>64</v>
      </c>
      <c r="E652" s="81"/>
      <c r="F652" s="50">
        <f>VLOOKUP(S647,Marathi!$B$8:$AE$78,17,0)</f>
        <v>0</v>
      </c>
      <c r="G652" s="50">
        <f>VLOOKUP(S647,Marathi!$B$8:$AE$78,18,0)</f>
        <v>0</v>
      </c>
      <c r="H652" s="50">
        <f>VLOOKUP(S647,Marathi!$B$8:$AE$78,19,0)</f>
        <v>0</v>
      </c>
      <c r="I652" s="50">
        <f>VLOOKUP(S647,Marathi!$B$8:$AE$78,20,0)</f>
        <v>0</v>
      </c>
      <c r="J652" s="50">
        <f>VLOOKUP(S647,Marathi!$B$8:$AE$78,21,0)</f>
        <v>0</v>
      </c>
      <c r="K652" s="50">
        <f>VLOOKUP(S647,Marathi!$B$8:$AE$78,22,0)</f>
        <v>0</v>
      </c>
      <c r="L652" s="50">
        <f>VLOOKUP(S647,Marathi!$B$8:$AE$78,23,0)</f>
        <v>0</v>
      </c>
      <c r="M652" s="50">
        <f>VLOOKUP(S647,Marathi!$B$8:$AE$78,24,0)</f>
        <v>0</v>
      </c>
      <c r="N652" s="50">
        <f>VLOOKUP(S647,Marathi!$B$8:$AE$78,25,0)</f>
        <v>0</v>
      </c>
      <c r="O652" s="50">
        <f>VLOOKUP(S647,Marathi!$B$8:$AE$78,26,0)</f>
        <v>0</v>
      </c>
      <c r="P652" s="50">
        <f>VLOOKUP(S647,Marathi!$B$8:$AE$78,27,0)</f>
        <v>0</v>
      </c>
      <c r="Q652" s="50">
        <f>VLOOKUP(S647,Marathi!$B$8:$AE$78,28,0)</f>
        <v>0</v>
      </c>
      <c r="R652" s="79">
        <f>VLOOKUP(S647,Marathi!$B$8:$AE$78,29,0)</f>
        <v>0</v>
      </c>
      <c r="S652" s="79">
        <f>VLOOKUP(S647,Marathi!$B$8:$AE$78,30,0)</f>
        <v>0</v>
      </c>
    </row>
    <row r="653" spans="2:25" ht="27.9" customHeight="1">
      <c r="B653" s="359">
        <v>2</v>
      </c>
      <c r="C653" s="361" t="s">
        <v>3</v>
      </c>
      <c r="D653" s="39" t="s">
        <v>63</v>
      </c>
      <c r="E653" s="80"/>
      <c r="F653" s="78">
        <f>Hindi!R$7</f>
        <v>15</v>
      </c>
      <c r="G653" s="78">
        <f>Hindi!S$7</f>
        <v>15</v>
      </c>
      <c r="H653" s="78">
        <f>Hindi!T$7</f>
        <v>15</v>
      </c>
      <c r="I653" s="78">
        <f>Hindi!U$7</f>
        <v>15</v>
      </c>
      <c r="J653" s="78">
        <f>Hindi!V$7</f>
        <v>15</v>
      </c>
      <c r="K653" s="78">
        <f>Hindi!W$7</f>
        <v>10</v>
      </c>
      <c r="L653" s="78">
        <f>Hindi!X$7</f>
        <v>0</v>
      </c>
      <c r="M653" s="78">
        <f>Hindi!Y$7</f>
        <v>70</v>
      </c>
      <c r="N653" s="78">
        <f>Hindi!Z$7</f>
        <v>5</v>
      </c>
      <c r="O653" s="78">
        <f>Hindi!AA$7</f>
        <v>5</v>
      </c>
      <c r="P653" s="78">
        <f>Hindi!AB$7</f>
        <v>20</v>
      </c>
      <c r="Q653" s="78">
        <f>Hindi!AC$7</f>
        <v>30</v>
      </c>
      <c r="R653" s="78">
        <f>Hindi!AD$7</f>
        <v>100</v>
      </c>
      <c r="S653" s="78">
        <f>Hindi!AE$7</f>
        <v>0</v>
      </c>
    </row>
    <row r="654" spans="2:25" ht="27.9" customHeight="1" thickBot="1">
      <c r="B654" s="360"/>
      <c r="C654" s="362"/>
      <c r="D654" s="40" t="s">
        <v>64</v>
      </c>
      <c r="E654" s="81"/>
      <c r="F654" s="50">
        <f>VLOOKUP(S647,Hindi!$B$8:$AE$78,17,0)</f>
        <v>0</v>
      </c>
      <c r="G654" s="50">
        <f>VLOOKUP(S647,Hindi!$B$8:$AE$78,18,0)</f>
        <v>0</v>
      </c>
      <c r="H654" s="50">
        <f>VLOOKUP(S647,Hindi!$B$8:$AE$78,19,0)</f>
        <v>0</v>
      </c>
      <c r="I654" s="50">
        <f>VLOOKUP(S647,Hindi!$B$8:$AE$78,20,0)</f>
        <v>0</v>
      </c>
      <c r="J654" s="50">
        <f>VLOOKUP(S647,Hindi!$B$8:$AE$78,21,0)</f>
        <v>0</v>
      </c>
      <c r="K654" s="50">
        <f>VLOOKUP(S647,Hindi!$B$8:$AE$78,22,0)</f>
        <v>0</v>
      </c>
      <c r="L654" s="50">
        <f>VLOOKUP(S647,Hindi!$B$8:$AE$78,23,0)</f>
        <v>0</v>
      </c>
      <c r="M654" s="50">
        <f>VLOOKUP(S647,Hindi!$B$8:$AE$78,24,0)</f>
        <v>0</v>
      </c>
      <c r="N654" s="50">
        <f>VLOOKUP(S647,Hindi!$B$8:$AE$78,25,0)</f>
        <v>0</v>
      </c>
      <c r="O654" s="50">
        <f>VLOOKUP(S647,Hindi!$B$8:$AE$78,26,0)</f>
        <v>0</v>
      </c>
      <c r="P654" s="50">
        <f>VLOOKUP(S647,Hindi!$B$8:$AE$78,27,0)</f>
        <v>0</v>
      </c>
      <c r="Q654" s="50">
        <f>VLOOKUP(S647,Hindi!$B$8:$AE$78,28,0)</f>
        <v>0</v>
      </c>
      <c r="R654" s="79">
        <f>VLOOKUP(S647,Hindi!$B$8:$AE$78,29,0)</f>
        <v>0</v>
      </c>
      <c r="S654" s="50">
        <f>VLOOKUP(S647,Hindi!$B$8:$AE$78,30,0)</f>
        <v>0</v>
      </c>
    </row>
    <row r="655" spans="2:25" ht="27.9" customHeight="1">
      <c r="B655" s="359">
        <v>3</v>
      </c>
      <c r="C655" s="361" t="s">
        <v>4</v>
      </c>
      <c r="D655" s="39" t="s">
        <v>63</v>
      </c>
      <c r="E655" s="80"/>
      <c r="F655" s="78">
        <f>English!R$7</f>
        <v>15</v>
      </c>
      <c r="G655" s="78">
        <f>English!S$7</f>
        <v>15</v>
      </c>
      <c r="H655" s="78">
        <f>English!T$7</f>
        <v>15</v>
      </c>
      <c r="I655" s="78">
        <f>English!U$7</f>
        <v>15</v>
      </c>
      <c r="J655" s="78">
        <f>English!V$7</f>
        <v>15</v>
      </c>
      <c r="K655" s="78">
        <f>English!W$7</f>
        <v>10</v>
      </c>
      <c r="L655" s="78">
        <f>English!X$7</f>
        <v>0</v>
      </c>
      <c r="M655" s="78">
        <f>English!Y$7</f>
        <v>70</v>
      </c>
      <c r="N655" s="78">
        <f>English!Z$7</f>
        <v>5</v>
      </c>
      <c r="O655" s="78">
        <f>English!AA$7</f>
        <v>5</v>
      </c>
      <c r="P655" s="78">
        <f>English!AB$7</f>
        <v>20</v>
      </c>
      <c r="Q655" s="78">
        <f>English!AC$7</f>
        <v>30</v>
      </c>
      <c r="R655" s="78">
        <f>English!AD$7</f>
        <v>100</v>
      </c>
      <c r="S655" s="78">
        <f>English!AE$7</f>
        <v>0</v>
      </c>
    </row>
    <row r="656" spans="2:25" ht="27.9" customHeight="1" thickBot="1">
      <c r="B656" s="360"/>
      <c r="C656" s="362"/>
      <c r="D656" s="40" t="s">
        <v>64</v>
      </c>
      <c r="E656" s="81"/>
      <c r="F656" s="50">
        <f>VLOOKUP(S647,English!$B$8:$AE$78,17,0)</f>
        <v>0</v>
      </c>
      <c r="G656" s="50">
        <f>VLOOKUP(S647,English!$B$8:$AE$78,18,0)</f>
        <v>0</v>
      </c>
      <c r="H656" s="50">
        <f>VLOOKUP(S647,English!$B$8:$AE$78,19,0)</f>
        <v>0</v>
      </c>
      <c r="I656" s="50">
        <f>VLOOKUP(S647,English!$B$8:$AE$78,20,0)</f>
        <v>0</v>
      </c>
      <c r="J656" s="50">
        <f>VLOOKUP(S647,English!$B$8:$AE$78,21,0)</f>
        <v>0</v>
      </c>
      <c r="K656" s="50">
        <f>VLOOKUP(S647,English!$B$8:$AE$78,22,0)</f>
        <v>0</v>
      </c>
      <c r="L656" s="50">
        <f>VLOOKUP(S647,English!$B$8:$AE$78,23,0)</f>
        <v>0</v>
      </c>
      <c r="M656" s="50">
        <f>VLOOKUP(S647,English!$B$8:$AE$78,24,0)</f>
        <v>0</v>
      </c>
      <c r="N656" s="50">
        <f>VLOOKUP(S647,English!$B$8:$AE$78,25,0)</f>
        <v>0</v>
      </c>
      <c r="O656" s="50">
        <f>VLOOKUP(S647,English!$B$8:$AE$78,26,0)</f>
        <v>0</v>
      </c>
      <c r="P656" s="50">
        <f>VLOOKUP(S647,English!$B$8:$AE$78,27,0)</f>
        <v>0</v>
      </c>
      <c r="Q656" s="50">
        <f>VLOOKUP(S647,English!$B$8:$AE$78,28,0)</f>
        <v>0</v>
      </c>
      <c r="R656" s="79">
        <f>VLOOKUP(S647,English!$B$8:$AE$78,29,0)</f>
        <v>0</v>
      </c>
      <c r="S656" s="50">
        <f>VLOOKUP(S647,English!$B$8:$AE$78,30,0)</f>
        <v>0</v>
      </c>
    </row>
    <row r="657" spans="2:25" ht="27.9" customHeight="1">
      <c r="B657" s="359">
        <v>4</v>
      </c>
      <c r="C657" s="361" t="s">
        <v>5</v>
      </c>
      <c r="D657" s="39" t="s">
        <v>63</v>
      </c>
      <c r="E657" s="80"/>
      <c r="F657" s="78">
        <f>Maths!R$7</f>
        <v>15</v>
      </c>
      <c r="G657" s="78">
        <f>Maths!S$7</f>
        <v>15</v>
      </c>
      <c r="H657" s="78">
        <f>Maths!T$7</f>
        <v>15</v>
      </c>
      <c r="I657" s="78">
        <f>Maths!U$7</f>
        <v>15</v>
      </c>
      <c r="J657" s="78">
        <f>Maths!V$7</f>
        <v>15</v>
      </c>
      <c r="K657" s="78">
        <f>Maths!W$7</f>
        <v>10</v>
      </c>
      <c r="L657" s="78">
        <f>Maths!X$7</f>
        <v>0</v>
      </c>
      <c r="M657" s="78">
        <f>Maths!Y$7</f>
        <v>70</v>
      </c>
      <c r="N657" s="78">
        <f>Maths!Z$7</f>
        <v>5</v>
      </c>
      <c r="O657" s="78">
        <f>Maths!AA$7</f>
        <v>5</v>
      </c>
      <c r="P657" s="78">
        <f>Maths!AB$7</f>
        <v>20</v>
      </c>
      <c r="Q657" s="78">
        <f>Maths!AC$7</f>
        <v>30</v>
      </c>
      <c r="R657" s="78">
        <f>Maths!AD$7</f>
        <v>100</v>
      </c>
      <c r="S657" s="78">
        <f>Maths!AE$7</f>
        <v>0</v>
      </c>
    </row>
    <row r="658" spans="2:25" ht="27.9" customHeight="1" thickBot="1">
      <c r="B658" s="360"/>
      <c r="C658" s="362"/>
      <c r="D658" s="40" t="s">
        <v>64</v>
      </c>
      <c r="E658" s="81"/>
      <c r="F658" s="50">
        <f>VLOOKUP(S647,Maths!$B$8:$AE$78,17,0)</f>
        <v>0</v>
      </c>
      <c r="G658" s="50">
        <f>VLOOKUP(S647,Maths!$B$8:$AE$78,18,0)</f>
        <v>0</v>
      </c>
      <c r="H658" s="50">
        <f>VLOOKUP(S647,Maths!$B$8:$AE$78,19,0)</f>
        <v>0</v>
      </c>
      <c r="I658" s="50">
        <f>VLOOKUP(S647,Maths!$B$8:$AE$78,20,0)</f>
        <v>0</v>
      </c>
      <c r="J658" s="50">
        <f>VLOOKUP(S647,Maths!$B$8:$AE$78,21,0)</f>
        <v>0</v>
      </c>
      <c r="K658" s="50">
        <f>VLOOKUP(S647,Maths!$B$8:$AE$78,22,0)</f>
        <v>0</v>
      </c>
      <c r="L658" s="50">
        <f>VLOOKUP(S647,Maths!$B$8:$AE$78,23,0)</f>
        <v>0</v>
      </c>
      <c r="M658" s="50">
        <f>VLOOKUP(S647,Maths!$B$8:$AE$78,24,0)</f>
        <v>0</v>
      </c>
      <c r="N658" s="50">
        <f>VLOOKUP(S647,Maths!$B$8:$AE$78,25,0)</f>
        <v>0</v>
      </c>
      <c r="O658" s="50">
        <f>VLOOKUP(S647,Maths!$B$8:$AE$78,26,0)</f>
        <v>0</v>
      </c>
      <c r="P658" s="50">
        <f>VLOOKUP(S647,Maths!$B$8:$AE$78,27,0)</f>
        <v>0</v>
      </c>
      <c r="Q658" s="50">
        <f>VLOOKUP(S647,Maths!$B$8:$AE$78,28,0)</f>
        <v>0</v>
      </c>
      <c r="R658" s="79">
        <f>VLOOKUP(S647,Maths!$B$8:$AE$78,29,0)</f>
        <v>0</v>
      </c>
      <c r="S658" s="50">
        <f>VLOOKUP(S647,Maths!$B$8:$AE$78,30,0)</f>
        <v>0</v>
      </c>
      <c r="V658" s="68"/>
      <c r="W658" s="68"/>
      <c r="X658" s="68"/>
      <c r="Y658" s="68"/>
    </row>
    <row r="659" spans="2:25" ht="27.9" customHeight="1">
      <c r="B659" s="359">
        <v>5</v>
      </c>
      <c r="C659" s="361" t="s">
        <v>6</v>
      </c>
      <c r="D659" s="39" t="s">
        <v>63</v>
      </c>
      <c r="E659" s="80"/>
      <c r="F659" s="78">
        <f>Sci!R$7</f>
        <v>15</v>
      </c>
      <c r="G659" s="78">
        <f>Sci!S$7</f>
        <v>15</v>
      </c>
      <c r="H659" s="78">
        <f>Sci!T$7</f>
        <v>15</v>
      </c>
      <c r="I659" s="78">
        <f>Sci!U$7</f>
        <v>15</v>
      </c>
      <c r="J659" s="78">
        <f>Sci!V$7</f>
        <v>15</v>
      </c>
      <c r="K659" s="78">
        <f>Sci!W$7</f>
        <v>10</v>
      </c>
      <c r="L659" s="78">
        <f>Sci!X$7</f>
        <v>0</v>
      </c>
      <c r="M659" s="78">
        <f>Sci!Y$7</f>
        <v>70</v>
      </c>
      <c r="N659" s="78">
        <f>Sci!Z$7</f>
        <v>5</v>
      </c>
      <c r="O659" s="78">
        <f>Sci!AA$7</f>
        <v>5</v>
      </c>
      <c r="P659" s="78">
        <f>Sci!AB$7</f>
        <v>20</v>
      </c>
      <c r="Q659" s="78">
        <f>Sci!AC$7</f>
        <v>30</v>
      </c>
      <c r="R659" s="78">
        <f>Sci!AD$7</f>
        <v>100</v>
      </c>
      <c r="S659" s="78">
        <f>Sci!AE$7</f>
        <v>0</v>
      </c>
      <c r="V659" s="68"/>
      <c r="W659" s="68"/>
      <c r="X659" s="68"/>
      <c r="Y659" s="68"/>
    </row>
    <row r="660" spans="2:25" ht="27.9" customHeight="1" thickBot="1">
      <c r="B660" s="360"/>
      <c r="C660" s="362"/>
      <c r="D660" s="40" t="s">
        <v>64</v>
      </c>
      <c r="E660" s="81"/>
      <c r="F660" s="50">
        <f>VLOOKUP(S647,Sci!$B$8:$AE$78,17,0)</f>
        <v>0</v>
      </c>
      <c r="G660" s="50">
        <f>VLOOKUP(S647,Sci!$B$8:$AE$78,18,0)</f>
        <v>0</v>
      </c>
      <c r="H660" s="50">
        <f>VLOOKUP(S647,Sci!$B$8:$AE$78,19,0)</f>
        <v>0</v>
      </c>
      <c r="I660" s="50">
        <f>VLOOKUP(S647,Sci!$B$8:$AE$78,20,0)</f>
        <v>0</v>
      </c>
      <c r="J660" s="50">
        <f>VLOOKUP(S647,Sci!$B$8:$AE$78,21,0)</f>
        <v>0</v>
      </c>
      <c r="K660" s="50">
        <f>VLOOKUP(S647,Sci!$B$8:$AE$78,22,0)</f>
        <v>0</v>
      </c>
      <c r="L660" s="50">
        <f>VLOOKUP(S647,Sci!$B$8:$AE$78,23,0)</f>
        <v>0</v>
      </c>
      <c r="M660" s="50">
        <f>VLOOKUP(S647,Sci!$B$8:$AE$78,24,0)</f>
        <v>0</v>
      </c>
      <c r="N660" s="50">
        <f>VLOOKUP(S647,Sci!$B$8:$AE$78,24,0)</f>
        <v>0</v>
      </c>
      <c r="O660" s="50">
        <f>VLOOKUP(S647,Sci!$B$8:$AE$78,25,0)</f>
        <v>0</v>
      </c>
      <c r="P660" s="50">
        <f>VLOOKUP(S647,Sci!$B$8:$AE$78,26,0)</f>
        <v>0</v>
      </c>
      <c r="Q660" s="50">
        <f>VLOOKUP(S647,Sci!$B$8:$AE$78,27,0)</f>
        <v>0</v>
      </c>
      <c r="R660" s="79">
        <f>VLOOKUP(S647,Sci!$B$8:$AE$78,29,0)</f>
        <v>0</v>
      </c>
      <c r="S660" s="50">
        <f>VLOOKUP(S647,Sci!$B$8:$AE$78,30,0)</f>
        <v>0</v>
      </c>
      <c r="V660" s="68"/>
      <c r="W660" s="68"/>
      <c r="X660" s="68"/>
      <c r="Y660" s="68"/>
    </row>
    <row r="661" spans="2:25" ht="27.9" customHeight="1">
      <c r="B661" s="359">
        <v>6</v>
      </c>
      <c r="C661" s="361" t="s">
        <v>7</v>
      </c>
      <c r="D661" s="39" t="s">
        <v>63</v>
      </c>
      <c r="E661" s="80"/>
      <c r="F661" s="78">
        <f>Sco!R$7</f>
        <v>15</v>
      </c>
      <c r="G661" s="78">
        <f>Sco!S$7</f>
        <v>15</v>
      </c>
      <c r="H661" s="78">
        <f>Sco!T$7</f>
        <v>15</v>
      </c>
      <c r="I661" s="78">
        <f>Sco!U$7</f>
        <v>15</v>
      </c>
      <c r="J661" s="78">
        <f>Sco!V$7</f>
        <v>15</v>
      </c>
      <c r="K661" s="78">
        <f>Sco!W$7</f>
        <v>10</v>
      </c>
      <c r="L661" s="78">
        <f>Sco!X$7</f>
        <v>0</v>
      </c>
      <c r="M661" s="78">
        <f>Sco!Y$7</f>
        <v>70</v>
      </c>
      <c r="N661" s="78">
        <f>Sco!Z$7</f>
        <v>5</v>
      </c>
      <c r="O661" s="78">
        <f>Sco!AA$7</f>
        <v>5</v>
      </c>
      <c r="P661" s="78">
        <f>Sco!AB$7</f>
        <v>20</v>
      </c>
      <c r="Q661" s="78">
        <f>Sco!AC$7</f>
        <v>30</v>
      </c>
      <c r="R661" s="78">
        <f>Sco!AD$7</f>
        <v>100</v>
      </c>
      <c r="S661" s="78">
        <f>Sco!AE$7</f>
        <v>0</v>
      </c>
      <c r="V661" s="68"/>
      <c r="W661" s="68"/>
      <c r="X661" s="68"/>
      <c r="Y661" s="68"/>
    </row>
    <row r="662" spans="2:25" ht="27.9" customHeight="1" thickBot="1">
      <c r="B662" s="360"/>
      <c r="C662" s="362"/>
      <c r="D662" s="40" t="s">
        <v>64</v>
      </c>
      <c r="E662" s="81"/>
      <c r="F662" s="50">
        <f>VLOOKUP(S647,Sco!$B$8:$AE$78,17,0)</f>
        <v>0</v>
      </c>
      <c r="G662" s="50">
        <f>VLOOKUP(S647,Sco!$B$8:$AE$78,18,0)</f>
        <v>0</v>
      </c>
      <c r="H662" s="50">
        <f>VLOOKUP(S647,Sco!$B$8:$AE$78,19,0)</f>
        <v>0</v>
      </c>
      <c r="I662" s="50">
        <f>VLOOKUP(S647,Sco!$B$8:$AE$78,20,0)</f>
        <v>0</v>
      </c>
      <c r="J662" s="50">
        <f>VLOOKUP(S647,Sco!$B$8:$AE$78,21,0)</f>
        <v>0</v>
      </c>
      <c r="K662" s="50">
        <f>VLOOKUP(S647,Sco!$B$8:$AE$78,22,0)</f>
        <v>0</v>
      </c>
      <c r="L662" s="50">
        <f>VLOOKUP(S647,Sco!$B$8:$AE$78,23,0)</f>
        <v>0</v>
      </c>
      <c r="M662" s="50">
        <f>VLOOKUP(S647,Sco!$B$8:$AE$78,24,0)</f>
        <v>0</v>
      </c>
      <c r="N662" s="50">
        <f>VLOOKUP(S647,Sco!$B$8:$AE$78,25,0)</f>
        <v>0</v>
      </c>
      <c r="O662" s="50">
        <f>VLOOKUP(S647,Sco!$B$8:$AE$78,26,0)</f>
        <v>0</v>
      </c>
      <c r="P662" s="50">
        <f>VLOOKUP(S647,Sco!$B$8:$AE$78,27,0)</f>
        <v>0</v>
      </c>
      <c r="Q662" s="50">
        <f>VLOOKUP(S647,Sco!$B$8:$AE$78,28,0)</f>
        <v>0</v>
      </c>
      <c r="R662" s="79">
        <f>VLOOKUP(S647,Sco!$B$8:$AE$78,29,0)</f>
        <v>0</v>
      </c>
      <c r="S662" s="50">
        <f>VLOOKUP(S647,Sco!$B$8:$AE$78,30,0)</f>
        <v>0</v>
      </c>
      <c r="V662" s="68"/>
      <c r="W662" s="68"/>
      <c r="X662" s="68"/>
      <c r="Y662" s="68"/>
    </row>
    <row r="663" spans="2:25" ht="27.9" customHeight="1">
      <c r="B663" s="359">
        <v>7</v>
      </c>
      <c r="C663" s="361" t="s">
        <v>8</v>
      </c>
      <c r="D663" s="39" t="s">
        <v>63</v>
      </c>
      <c r="E663" s="80"/>
      <c r="F663" s="78">
        <f>Kala!R$7</f>
        <v>20</v>
      </c>
      <c r="G663" s="78">
        <f>Kala!S$7</f>
        <v>40</v>
      </c>
      <c r="H663" s="78">
        <f>Kala!T$7</f>
        <v>20</v>
      </c>
      <c r="I663" s="78">
        <f>Kala!U$7</f>
        <v>20</v>
      </c>
      <c r="J663" s="78">
        <f>Kala!V$7</f>
        <v>0</v>
      </c>
      <c r="K663" s="78">
        <f>Kala!W$7</f>
        <v>20</v>
      </c>
      <c r="L663" s="78">
        <f>Kala!X$7</f>
        <v>0</v>
      </c>
      <c r="M663" s="78">
        <f>Kala!Y$7</f>
        <v>100</v>
      </c>
      <c r="N663" s="363"/>
      <c r="O663" s="364"/>
      <c r="P663" s="364"/>
      <c r="Q663" s="365"/>
      <c r="R663" s="82">
        <f t="shared" ref="R663:R668" si="23">M663</f>
        <v>100</v>
      </c>
      <c r="S663" s="83"/>
      <c r="V663" s="68"/>
      <c r="W663" s="68"/>
      <c r="X663" s="68"/>
      <c r="Y663" s="68"/>
    </row>
    <row r="664" spans="2:25" ht="27.9" customHeight="1" thickBot="1">
      <c r="B664" s="360"/>
      <c r="C664" s="362"/>
      <c r="D664" s="40" t="s">
        <v>64</v>
      </c>
      <c r="E664" s="81"/>
      <c r="F664" s="50">
        <f>VLOOKUP(S647,Kala!$B$8:$AE$78,17,0)</f>
        <v>0</v>
      </c>
      <c r="G664" s="50">
        <f>VLOOKUP(S647,Kala!$B$8:$AE$78,18,0)</f>
        <v>0</v>
      </c>
      <c r="H664" s="50">
        <f>VLOOKUP(S647,Kala!$B$8:$AE$78,19,0)</f>
        <v>0</v>
      </c>
      <c r="I664" s="50">
        <f>VLOOKUP(S647,Kala!$B$8:$AE$78,20,0)</f>
        <v>0</v>
      </c>
      <c r="J664" s="50">
        <f>VLOOKUP(S647,Kala!$B$8:$AE$78,21,0)</f>
        <v>0</v>
      </c>
      <c r="K664" s="50">
        <f>VLOOKUP(S647,Kala!$B$8:$AE$78,22,0)</f>
        <v>0</v>
      </c>
      <c r="L664" s="50">
        <f>VLOOKUP(S647,Kala!$B$8:$AE$78,23,0)</f>
        <v>0</v>
      </c>
      <c r="M664" s="50">
        <f>VLOOKUP(S647,Kala!$B$8:$AE$78,24,0)</f>
        <v>0</v>
      </c>
      <c r="N664" s="366"/>
      <c r="O664" s="367"/>
      <c r="P664" s="367"/>
      <c r="Q664" s="368"/>
      <c r="R664" s="84">
        <f t="shared" si="23"/>
        <v>0</v>
      </c>
      <c r="S664" s="85" t="str">
        <f>IF(R664&gt;=91,"अ१",IF(R664&gt;=81,"अ२",IF(R664&gt;=71,"ब१",IF(R664&gt;=61,"ब२",IF(R664&gt;=51,"क१",IF(R664&gt;=41,"क२",IF(R664&gt;=33,"ड",IF(R664&gt;=21,"ई१",IF(R664&gt;=1,"ई२","")))))))))</f>
        <v/>
      </c>
      <c r="V664" s="68"/>
      <c r="W664" s="68"/>
      <c r="X664" s="68"/>
      <c r="Y664" s="68"/>
    </row>
    <row r="665" spans="2:25" ht="27.9" customHeight="1">
      <c r="B665" s="359">
        <v>8</v>
      </c>
      <c r="C665" s="361" t="s">
        <v>9</v>
      </c>
      <c r="D665" s="39" t="s">
        <v>63</v>
      </c>
      <c r="E665" s="80"/>
      <c r="F665" s="78">
        <f>Karya!R$7</f>
        <v>20</v>
      </c>
      <c r="G665" s="78">
        <f>Karya!S$7</f>
        <v>40</v>
      </c>
      <c r="H665" s="78">
        <f>Karya!T$7</f>
        <v>20</v>
      </c>
      <c r="I665" s="78">
        <f>Karya!U$7</f>
        <v>20</v>
      </c>
      <c r="J665" s="78">
        <f>Karya!V$7</f>
        <v>0</v>
      </c>
      <c r="K665" s="78">
        <f>Karya!W$7</f>
        <v>20</v>
      </c>
      <c r="L665" s="78">
        <f>Karya!X$7</f>
        <v>0</v>
      </c>
      <c r="M665" s="78">
        <f>Karya!Y$7</f>
        <v>100</v>
      </c>
      <c r="N665" s="363"/>
      <c r="O665" s="364"/>
      <c r="P665" s="364"/>
      <c r="Q665" s="365"/>
      <c r="R665" s="82">
        <f t="shared" si="23"/>
        <v>100</v>
      </c>
      <c r="S665" s="83"/>
      <c r="V665" s="68"/>
      <c r="W665" s="68"/>
      <c r="X665" s="68"/>
      <c r="Y665" s="68"/>
    </row>
    <row r="666" spans="2:25" ht="27.9" customHeight="1" thickBot="1">
      <c r="B666" s="360"/>
      <c r="C666" s="362"/>
      <c r="D666" s="40" t="s">
        <v>64</v>
      </c>
      <c r="E666" s="81"/>
      <c r="F666" s="50">
        <f>VLOOKUP(S647,Karya!$B$8:$AE$78,17,0)</f>
        <v>0</v>
      </c>
      <c r="G666" s="50">
        <f>VLOOKUP(S647,Karya!$B$8:$AE$78,18,0)</f>
        <v>0</v>
      </c>
      <c r="H666" s="50">
        <f>VLOOKUP(S647,Karya!$B$8:$AE$78,19,0)</f>
        <v>0</v>
      </c>
      <c r="I666" s="50">
        <f>VLOOKUP(S647,Karya!$B$8:$AE$78,20,0)</f>
        <v>0</v>
      </c>
      <c r="J666" s="50">
        <f>VLOOKUP(S647,Karya!$B$8:$AE$78,21,0)</f>
        <v>0</v>
      </c>
      <c r="K666" s="50">
        <f>VLOOKUP(S647,Karya!$B$8:$AE$78,22,0)</f>
        <v>0</v>
      </c>
      <c r="L666" s="50">
        <f>VLOOKUP(S647,Karya!$B$8:$AE$78,23,0)</f>
        <v>0</v>
      </c>
      <c r="M666" s="50">
        <f>VLOOKUP(S647,Karya!$B$8:$AE$78,24,0)</f>
        <v>0</v>
      </c>
      <c r="N666" s="366"/>
      <c r="O666" s="367"/>
      <c r="P666" s="367"/>
      <c r="Q666" s="368"/>
      <c r="R666" s="84">
        <f t="shared" si="23"/>
        <v>0</v>
      </c>
      <c r="S666" s="85" t="str">
        <f>IF(R666&gt;=91,"अ१",IF(R666&gt;=81,"अ२",IF(R666&gt;=71,"ब१",IF(R666&gt;=61,"ब२",IF(R666&gt;=51,"क१",IF(R666&gt;=41,"क२",IF(R666&gt;=33,"ड",IF(R666&gt;=21,"ई१",IF(R666&gt;=1,"ई२","")))))))))</f>
        <v/>
      </c>
      <c r="V666" s="68"/>
      <c r="W666" s="68"/>
      <c r="X666" s="68"/>
      <c r="Y666" s="68"/>
    </row>
    <row r="667" spans="2:25" ht="27.9" customHeight="1">
      <c r="B667" s="359">
        <v>9</v>
      </c>
      <c r="C667" s="361" t="s">
        <v>10</v>
      </c>
      <c r="D667" s="39" t="s">
        <v>63</v>
      </c>
      <c r="E667" s="80"/>
      <c r="F667" s="78">
        <f>Shashi!R$7</f>
        <v>20</v>
      </c>
      <c r="G667" s="78">
        <f>Shashi!S$7</f>
        <v>40</v>
      </c>
      <c r="H667" s="78">
        <f>Shashi!T$7</f>
        <v>20</v>
      </c>
      <c r="I667" s="78">
        <f>Shashi!U$7</f>
        <v>20</v>
      </c>
      <c r="J667" s="78">
        <f>Shashi!V$7</f>
        <v>0</v>
      </c>
      <c r="K667" s="78">
        <f>Shashi!W$7</f>
        <v>20</v>
      </c>
      <c r="L667" s="78">
        <f>Shashi!X$7</f>
        <v>0</v>
      </c>
      <c r="M667" s="78">
        <f>Shashi!Y$7</f>
        <v>100</v>
      </c>
      <c r="N667" s="363"/>
      <c r="O667" s="364"/>
      <c r="P667" s="364"/>
      <c r="Q667" s="365"/>
      <c r="R667" s="82">
        <f t="shared" si="23"/>
        <v>100</v>
      </c>
      <c r="S667" s="83"/>
      <c r="V667" s="68"/>
      <c r="W667" s="68"/>
      <c r="X667" s="68"/>
      <c r="Y667" s="68"/>
    </row>
    <row r="668" spans="2:25" ht="27.9" customHeight="1" thickBot="1">
      <c r="B668" s="360"/>
      <c r="C668" s="362"/>
      <c r="D668" s="40" t="s">
        <v>64</v>
      </c>
      <c r="E668" s="81"/>
      <c r="F668" s="50">
        <f>VLOOKUP(S647,Shashi!$B$8:$AE$78,17,0)</f>
        <v>0</v>
      </c>
      <c r="G668" s="50">
        <f>VLOOKUP(S647,Shashi!$B$8:$AE$78,18,0)</f>
        <v>0</v>
      </c>
      <c r="H668" s="50">
        <f>VLOOKUP(S647,Shashi!$B$8:$AE$78,19,0)</f>
        <v>0</v>
      </c>
      <c r="I668" s="50">
        <f>VLOOKUP(S647,Shashi!$B$8:$AE$78,20,0)</f>
        <v>0</v>
      </c>
      <c r="J668" s="50">
        <f>VLOOKUP(S647,Shashi!$B$8:$AE$78,21,0)</f>
        <v>0</v>
      </c>
      <c r="K668" s="50">
        <f>VLOOKUP(S647,Shashi!$B$8:$AE$78,22,0)</f>
        <v>0</v>
      </c>
      <c r="L668" s="50">
        <f>VLOOKUP(S647,Shashi!$B$8:$AE$78,23,0)</f>
        <v>0</v>
      </c>
      <c r="M668" s="50">
        <f>VLOOKUP(S647,Shashi!$B$8:$AE$78,24,0)</f>
        <v>0</v>
      </c>
      <c r="N668" s="366"/>
      <c r="O668" s="367"/>
      <c r="P668" s="367"/>
      <c r="Q668" s="368"/>
      <c r="R668" s="84">
        <f t="shared" si="23"/>
        <v>0</v>
      </c>
      <c r="S668" s="85" t="str">
        <f>IF(R668&gt;=91,"अ१",IF(R668&gt;=81,"अ२",IF(R668&gt;=71,"ब१",IF(R668&gt;=61,"ब२",IF(R668&gt;=51,"क१",IF(R668&gt;=41,"क२",IF(R668&gt;=33,"ड",IF(R668&gt;=21,"ई१",IF(R668&gt;=1,"ई२","")))))))))</f>
        <v/>
      </c>
      <c r="V668" s="68"/>
      <c r="W668" s="68"/>
      <c r="X668" s="68"/>
      <c r="Y668" s="68"/>
    </row>
    <row r="669" spans="2:25" ht="27.9" customHeight="1" thickBot="1">
      <c r="B669" s="369"/>
      <c r="C669" s="370"/>
      <c r="D669" s="370"/>
      <c r="E669" s="370"/>
      <c r="F669" s="370"/>
      <c r="G669" s="370"/>
      <c r="H669" s="370"/>
      <c r="I669" s="370"/>
      <c r="J669" s="370"/>
      <c r="K669" s="370"/>
      <c r="L669" s="370"/>
      <c r="M669" s="370"/>
      <c r="N669" s="370"/>
      <c r="O669" s="370"/>
      <c r="P669" s="370"/>
      <c r="Q669" s="370"/>
      <c r="R669" s="370"/>
      <c r="S669" s="371"/>
      <c r="V669" s="68"/>
      <c r="W669" s="68"/>
      <c r="X669" s="68"/>
      <c r="Y669" s="68"/>
    </row>
    <row r="670" spans="2:25" ht="27.9" customHeight="1">
      <c r="B670" s="41"/>
      <c r="C670" s="42"/>
      <c r="D670" s="43"/>
      <c r="N670" s="45"/>
      <c r="O670" s="45"/>
      <c r="P670" s="45"/>
      <c r="Q670" s="45"/>
      <c r="S670" s="46"/>
      <c r="V670" s="68"/>
      <c r="W670" s="68"/>
      <c r="X670" s="68"/>
      <c r="Y670" s="68"/>
    </row>
    <row r="671" spans="2:25" ht="27.9" customHeight="1">
      <c r="B671" s="372" t="s">
        <v>66</v>
      </c>
      <c r="C671" s="373"/>
      <c r="D671" s="373"/>
      <c r="E671" s="373"/>
      <c r="F671" s="373"/>
      <c r="G671" s="374" t="s">
        <v>67</v>
      </c>
      <c r="H671" s="374"/>
      <c r="I671" s="374"/>
      <c r="J671" s="374"/>
      <c r="K671" s="374"/>
      <c r="L671" s="374"/>
      <c r="M671" s="374"/>
      <c r="N671" s="375" t="s">
        <v>68</v>
      </c>
      <c r="O671" s="375"/>
      <c r="P671" s="375"/>
      <c r="Q671" s="375"/>
      <c r="R671" s="375"/>
      <c r="S671" s="376"/>
      <c r="V671" s="68"/>
      <c r="W671" s="68"/>
      <c r="X671" s="68"/>
      <c r="Y671" s="68"/>
    </row>
    <row r="672" spans="2:25" ht="27.9" customHeight="1" thickBot="1">
      <c r="B672" s="377" t="str">
        <f>students!$G$4</f>
        <v xml:space="preserve">श्री. सागर दत्तात्रय शिंदे </v>
      </c>
      <c r="C672" s="378"/>
      <c r="D672" s="378"/>
      <c r="E672" s="378"/>
      <c r="F672" s="378"/>
      <c r="G672" s="379"/>
      <c r="H672" s="379"/>
      <c r="I672" s="379"/>
      <c r="J672" s="379"/>
      <c r="K672" s="379"/>
      <c r="L672" s="379"/>
      <c r="M672" s="379"/>
      <c r="N672" s="380"/>
      <c r="O672" s="380"/>
      <c r="P672" s="380"/>
      <c r="Q672" s="380"/>
      <c r="R672" s="380"/>
      <c r="S672" s="381"/>
      <c r="V672" s="68"/>
      <c r="W672" s="68"/>
      <c r="X672" s="68"/>
      <c r="Y672" s="68"/>
    </row>
    <row r="673" spans="2:25" ht="26.25" customHeight="1">
      <c r="B673" s="402" t="s">
        <v>718</v>
      </c>
      <c r="C673" s="402"/>
      <c r="D673" s="402"/>
      <c r="E673" s="402"/>
      <c r="F673" s="402"/>
      <c r="G673" s="402"/>
      <c r="H673" s="402"/>
      <c r="I673" s="402"/>
      <c r="J673" s="402"/>
      <c r="K673" s="402"/>
      <c r="L673" s="402"/>
      <c r="M673" s="402"/>
      <c r="N673" s="402"/>
      <c r="O673" s="402"/>
      <c r="P673" s="402"/>
      <c r="Q673" s="402"/>
      <c r="R673" s="402"/>
      <c r="S673" s="402"/>
      <c r="V673" s="68"/>
      <c r="W673" s="68"/>
      <c r="X673" s="68"/>
      <c r="Y673" s="68"/>
    </row>
    <row r="674" spans="2:25" ht="24.75" customHeight="1" thickBot="1">
      <c r="B674" s="403" t="s">
        <v>52</v>
      </c>
      <c r="C674" s="403"/>
      <c r="D674" s="403"/>
      <c r="E674" s="404">
        <f>VLOOKUP(S675,students!$B$8:$D$57,3,0)</f>
        <v>0</v>
      </c>
      <c r="F674" s="405"/>
      <c r="G674" s="405"/>
      <c r="H674" s="405"/>
      <c r="I674" s="405"/>
      <c r="J674" s="405"/>
      <c r="K674" s="405"/>
      <c r="L674" s="405"/>
      <c r="M674" s="405"/>
      <c r="N674" s="405"/>
      <c r="O674" s="405"/>
      <c r="P674" s="406" t="s">
        <v>28</v>
      </c>
      <c r="Q674" s="406"/>
      <c r="R674" s="406" t="str">
        <f>students!$M$2</f>
        <v>पहिली</v>
      </c>
      <c r="S674" s="406"/>
      <c r="V674" s="68"/>
      <c r="W674" s="68"/>
      <c r="X674" s="68"/>
      <c r="Y674" s="68"/>
    </row>
    <row r="675" spans="2:25" ht="19.5" customHeight="1" thickBot="1">
      <c r="B675" s="407"/>
      <c r="C675" s="407"/>
      <c r="D675" s="408"/>
      <c r="E675" s="408"/>
      <c r="F675" s="47"/>
      <c r="G675" s="47"/>
      <c r="H675" s="409" t="s">
        <v>33</v>
      </c>
      <c r="I675" s="409"/>
      <c r="J675" s="409"/>
      <c r="K675" s="409"/>
      <c r="L675" s="409"/>
      <c r="M675" s="405">
        <f>[3]students!Y674</f>
        <v>0</v>
      </c>
      <c r="N675" s="405"/>
      <c r="O675" s="405"/>
      <c r="P675" s="406" t="s">
        <v>53</v>
      </c>
      <c r="Q675" s="406"/>
      <c r="R675" s="406"/>
      <c r="S675" s="77">
        <v>25</v>
      </c>
      <c r="V675" s="68"/>
      <c r="W675" s="68"/>
      <c r="X675" s="68"/>
      <c r="Y675" s="68"/>
    </row>
    <row r="676" spans="2:25" ht="21" customHeight="1">
      <c r="B676" s="382" t="s">
        <v>37</v>
      </c>
      <c r="C676" s="361" t="s">
        <v>54</v>
      </c>
      <c r="D676" s="361"/>
      <c r="E676" s="385" t="s">
        <v>55</v>
      </c>
      <c r="F676" s="386"/>
      <c r="G676" s="386"/>
      <c r="H676" s="386"/>
      <c r="I676" s="386"/>
      <c r="J676" s="386"/>
      <c r="K676" s="386"/>
      <c r="L676" s="386"/>
      <c r="M676" s="387"/>
      <c r="N676" s="388" t="s">
        <v>56</v>
      </c>
      <c r="O676" s="389"/>
      <c r="P676" s="389"/>
      <c r="Q676" s="390"/>
      <c r="R676" s="394" t="s">
        <v>69</v>
      </c>
      <c r="S676" s="397" t="s">
        <v>57</v>
      </c>
      <c r="V676" s="68"/>
      <c r="W676" s="68"/>
      <c r="X676" s="68"/>
      <c r="Y676" s="68"/>
    </row>
    <row r="677" spans="2:25" s="1" customFormat="1" ht="73.5" customHeight="1">
      <c r="B677" s="383"/>
      <c r="C677" s="384"/>
      <c r="D677" s="384"/>
      <c r="E677" s="48" t="s">
        <v>58</v>
      </c>
      <c r="F677" s="48" t="s">
        <v>15</v>
      </c>
      <c r="G677" s="48" t="s">
        <v>59</v>
      </c>
      <c r="H677" s="48" t="s">
        <v>17</v>
      </c>
      <c r="I677" s="48" t="s">
        <v>18</v>
      </c>
      <c r="J677" s="48" t="s">
        <v>19</v>
      </c>
      <c r="K677" s="48" t="s">
        <v>20</v>
      </c>
      <c r="L677" s="48" t="s">
        <v>21</v>
      </c>
      <c r="M677" s="49"/>
      <c r="N677" s="391"/>
      <c r="O677" s="392"/>
      <c r="P677" s="392"/>
      <c r="Q677" s="393"/>
      <c r="R677" s="395"/>
      <c r="S677" s="398"/>
      <c r="V677" s="68"/>
      <c r="W677" s="68"/>
      <c r="X677" s="68"/>
      <c r="Y677" s="68"/>
    </row>
    <row r="678" spans="2:25" ht="27.9" customHeight="1" thickBot="1">
      <c r="B678" s="5"/>
      <c r="C678" s="400" t="s">
        <v>60</v>
      </c>
      <c r="D678" s="401"/>
      <c r="E678" s="51">
        <v>1</v>
      </c>
      <c r="F678" s="51">
        <v>2</v>
      </c>
      <c r="G678" s="51">
        <v>3</v>
      </c>
      <c r="H678" s="51">
        <v>4</v>
      </c>
      <c r="I678" s="51">
        <v>5</v>
      </c>
      <c r="J678" s="51">
        <v>6</v>
      </c>
      <c r="K678" s="51">
        <v>7</v>
      </c>
      <c r="L678" s="51">
        <v>8</v>
      </c>
      <c r="M678" s="50" t="s">
        <v>22</v>
      </c>
      <c r="N678" s="50" t="s">
        <v>23</v>
      </c>
      <c r="O678" s="50" t="s">
        <v>61</v>
      </c>
      <c r="P678" s="50" t="s">
        <v>25</v>
      </c>
      <c r="Q678" s="50" t="s">
        <v>62</v>
      </c>
      <c r="R678" s="396"/>
      <c r="S678" s="399"/>
      <c r="V678" s="68"/>
      <c r="W678" s="68"/>
      <c r="X678" s="68"/>
      <c r="Y678" s="68"/>
    </row>
    <row r="679" spans="2:25" ht="27.9" customHeight="1">
      <c r="B679" s="359">
        <v>1</v>
      </c>
      <c r="C679" s="361" t="s">
        <v>2</v>
      </c>
      <c r="D679" s="39" t="s">
        <v>63</v>
      </c>
      <c r="E679" s="80"/>
      <c r="F679" s="78">
        <f>Marathi!R$7</f>
        <v>15</v>
      </c>
      <c r="G679" s="78">
        <f>Marathi!S$7</f>
        <v>15</v>
      </c>
      <c r="H679" s="78">
        <f>Marathi!T$7</f>
        <v>15</v>
      </c>
      <c r="I679" s="78">
        <f>Marathi!U$7</f>
        <v>15</v>
      </c>
      <c r="J679" s="78">
        <f>Marathi!V$7</f>
        <v>15</v>
      </c>
      <c r="K679" s="78">
        <f>Marathi!W$7</f>
        <v>10</v>
      </c>
      <c r="L679" s="78">
        <f>Marathi!X$7</f>
        <v>0</v>
      </c>
      <c r="M679" s="78">
        <f>Marathi!Y$7</f>
        <v>70</v>
      </c>
      <c r="N679" s="78">
        <f>Marathi!Z$7</f>
        <v>5</v>
      </c>
      <c r="O679" s="78">
        <f>Marathi!AA$7</f>
        <v>5</v>
      </c>
      <c r="P679" s="78">
        <f>Marathi!AB$7</f>
        <v>20</v>
      </c>
      <c r="Q679" s="78">
        <f>Marathi!AC$7</f>
        <v>30</v>
      </c>
      <c r="R679" s="78">
        <f>Marathi!AD$7</f>
        <v>100</v>
      </c>
      <c r="S679" s="78">
        <f>Marathi!AE$7</f>
        <v>0</v>
      </c>
      <c r="V679" s="68"/>
      <c r="W679" s="68"/>
      <c r="X679" s="68"/>
      <c r="Y679" s="68"/>
    </row>
    <row r="680" spans="2:25" ht="27.9" customHeight="1" thickBot="1">
      <c r="B680" s="360"/>
      <c r="C680" s="362"/>
      <c r="D680" s="40" t="s">
        <v>64</v>
      </c>
      <c r="E680" s="81"/>
      <c r="F680" s="50">
        <f>VLOOKUP(S675,Marathi!$B$8:$AE$78,17,0)</f>
        <v>0</v>
      </c>
      <c r="G680" s="50">
        <f>VLOOKUP(S675,Marathi!$B$8:$AE$78,18,0)</f>
        <v>0</v>
      </c>
      <c r="H680" s="50">
        <f>VLOOKUP(S675,Marathi!$B$8:$AE$78,19,0)</f>
        <v>0</v>
      </c>
      <c r="I680" s="50">
        <f>VLOOKUP(S675,Marathi!$B$8:$AE$78,20,0)</f>
        <v>0</v>
      </c>
      <c r="J680" s="50">
        <f>VLOOKUP(S675,Marathi!$B$8:$AE$78,21,0)</f>
        <v>0</v>
      </c>
      <c r="K680" s="50">
        <f>VLOOKUP(S675,Marathi!$B$8:$AE$78,22,0)</f>
        <v>0</v>
      </c>
      <c r="L680" s="50">
        <f>VLOOKUP(S675,Marathi!$B$8:$AE$78,23,0)</f>
        <v>0</v>
      </c>
      <c r="M680" s="50">
        <f>VLOOKUP(S675,Marathi!$B$8:$AE$78,24,0)</f>
        <v>0</v>
      </c>
      <c r="N680" s="50">
        <f>VLOOKUP(S675,Marathi!$B$8:$AE$78,25,0)</f>
        <v>0</v>
      </c>
      <c r="O680" s="50">
        <f>VLOOKUP(S675,Marathi!$B$8:$AE$78,26,0)</f>
        <v>0</v>
      </c>
      <c r="P680" s="50">
        <f>VLOOKUP(S675,Marathi!$B$8:$AE$78,27,0)</f>
        <v>0</v>
      </c>
      <c r="Q680" s="50">
        <f>VLOOKUP(S675,Marathi!$B$8:$AE$78,28,0)</f>
        <v>0</v>
      </c>
      <c r="R680" s="79">
        <f>VLOOKUP(S675,Marathi!$B$8:$AE$78,29,0)</f>
        <v>0</v>
      </c>
      <c r="S680" s="79">
        <f>VLOOKUP(S675,Marathi!$B$8:$AE$78,30,0)</f>
        <v>0</v>
      </c>
      <c r="V680" s="68"/>
      <c r="W680" s="68"/>
      <c r="X680" s="68"/>
      <c r="Y680" s="68"/>
    </row>
    <row r="681" spans="2:25" ht="27.9" customHeight="1">
      <c r="B681" s="359">
        <v>2</v>
      </c>
      <c r="C681" s="361" t="s">
        <v>3</v>
      </c>
      <c r="D681" s="39" t="s">
        <v>63</v>
      </c>
      <c r="E681" s="80"/>
      <c r="F681" s="78">
        <f>Hindi!R$7</f>
        <v>15</v>
      </c>
      <c r="G681" s="78">
        <f>Hindi!S$7</f>
        <v>15</v>
      </c>
      <c r="H681" s="78">
        <f>Hindi!T$7</f>
        <v>15</v>
      </c>
      <c r="I681" s="78">
        <f>Hindi!U$7</f>
        <v>15</v>
      </c>
      <c r="J681" s="78">
        <f>Hindi!V$7</f>
        <v>15</v>
      </c>
      <c r="K681" s="78">
        <f>Hindi!W$7</f>
        <v>10</v>
      </c>
      <c r="L681" s="78">
        <f>Hindi!X$7</f>
        <v>0</v>
      </c>
      <c r="M681" s="78">
        <f>Hindi!Y$7</f>
        <v>70</v>
      </c>
      <c r="N681" s="78">
        <f>Hindi!Z$7</f>
        <v>5</v>
      </c>
      <c r="O681" s="78">
        <f>Hindi!AA$7</f>
        <v>5</v>
      </c>
      <c r="P681" s="78">
        <f>Hindi!AB$7</f>
        <v>20</v>
      </c>
      <c r="Q681" s="78">
        <f>Hindi!AC$7</f>
        <v>30</v>
      </c>
      <c r="R681" s="78">
        <f>Hindi!AD$7</f>
        <v>100</v>
      </c>
      <c r="S681" s="78">
        <f>Hindi!AE$7</f>
        <v>0</v>
      </c>
      <c r="V681" s="68"/>
      <c r="W681" s="68"/>
      <c r="X681" s="68"/>
      <c r="Y681" s="68"/>
    </row>
    <row r="682" spans="2:25" ht="27.9" customHeight="1" thickBot="1">
      <c r="B682" s="360"/>
      <c r="C682" s="362"/>
      <c r="D682" s="40" t="s">
        <v>64</v>
      </c>
      <c r="E682" s="81"/>
      <c r="F682" s="50">
        <f>VLOOKUP(S675,Hindi!$B$8:$AE$78,17,0)</f>
        <v>0</v>
      </c>
      <c r="G682" s="50">
        <f>VLOOKUP(S675,Hindi!$B$8:$AE$78,18,0)</f>
        <v>0</v>
      </c>
      <c r="H682" s="50">
        <f>VLOOKUP(S675,Hindi!$B$8:$AE$78,19,0)</f>
        <v>0</v>
      </c>
      <c r="I682" s="50">
        <f>VLOOKUP(S675,Hindi!$B$8:$AE$78,20,0)</f>
        <v>0</v>
      </c>
      <c r="J682" s="50">
        <f>VLOOKUP(S675,Hindi!$B$8:$AE$78,21,0)</f>
        <v>0</v>
      </c>
      <c r="K682" s="50">
        <f>VLOOKUP(S675,Hindi!$B$8:$AE$78,22,0)</f>
        <v>0</v>
      </c>
      <c r="L682" s="50">
        <f>VLOOKUP(S675,Hindi!$B$8:$AE$78,23,0)</f>
        <v>0</v>
      </c>
      <c r="M682" s="50">
        <f>VLOOKUP(S675,Hindi!$B$8:$AE$78,24,0)</f>
        <v>0</v>
      </c>
      <c r="N682" s="50">
        <f>VLOOKUP(S675,Hindi!$B$8:$AE$78,25,0)</f>
        <v>0</v>
      </c>
      <c r="O682" s="50">
        <f>VLOOKUP(S675,Hindi!$B$8:$AE$78,26,0)</f>
        <v>0</v>
      </c>
      <c r="P682" s="50">
        <f>VLOOKUP(S675,Hindi!$B$8:$AE$78,27,0)</f>
        <v>0</v>
      </c>
      <c r="Q682" s="50">
        <f>VLOOKUP(S675,Hindi!$B$8:$AE$78,28,0)</f>
        <v>0</v>
      </c>
      <c r="R682" s="79">
        <f>VLOOKUP(S675,Hindi!$B$8:$AE$78,29,0)</f>
        <v>0</v>
      </c>
      <c r="S682" s="50">
        <f>VLOOKUP(S675,Hindi!$B$8:$AE$78,30,0)</f>
        <v>0</v>
      </c>
      <c r="V682" s="68"/>
      <c r="W682" s="68"/>
      <c r="X682" s="68"/>
      <c r="Y682" s="68"/>
    </row>
    <row r="683" spans="2:25" ht="27.9" customHeight="1">
      <c r="B683" s="359">
        <v>3</v>
      </c>
      <c r="C683" s="361" t="s">
        <v>4</v>
      </c>
      <c r="D683" s="39" t="s">
        <v>63</v>
      </c>
      <c r="E683" s="80"/>
      <c r="F683" s="78">
        <f>English!R$7</f>
        <v>15</v>
      </c>
      <c r="G683" s="78">
        <f>English!S$7</f>
        <v>15</v>
      </c>
      <c r="H683" s="78">
        <f>English!T$7</f>
        <v>15</v>
      </c>
      <c r="I683" s="78">
        <f>English!U$7</f>
        <v>15</v>
      </c>
      <c r="J683" s="78">
        <f>English!V$7</f>
        <v>15</v>
      </c>
      <c r="K683" s="78">
        <f>English!W$7</f>
        <v>10</v>
      </c>
      <c r="L683" s="78">
        <f>English!X$7</f>
        <v>0</v>
      </c>
      <c r="M683" s="78">
        <f>English!Y$7</f>
        <v>70</v>
      </c>
      <c r="N683" s="78">
        <f>English!Z$7</f>
        <v>5</v>
      </c>
      <c r="O683" s="78">
        <f>English!AA$7</f>
        <v>5</v>
      </c>
      <c r="P683" s="78">
        <f>English!AB$7</f>
        <v>20</v>
      </c>
      <c r="Q683" s="78">
        <f>English!AC$7</f>
        <v>30</v>
      </c>
      <c r="R683" s="78">
        <f>English!AD$7</f>
        <v>100</v>
      </c>
      <c r="S683" s="78">
        <f>English!AE$7</f>
        <v>0</v>
      </c>
    </row>
    <row r="684" spans="2:25" ht="27.9" customHeight="1" thickBot="1">
      <c r="B684" s="360"/>
      <c r="C684" s="362"/>
      <c r="D684" s="40" t="s">
        <v>64</v>
      </c>
      <c r="E684" s="81"/>
      <c r="F684" s="50">
        <f>VLOOKUP(S675,English!$B$8:$AE$78,17,0)</f>
        <v>0</v>
      </c>
      <c r="G684" s="50">
        <f>VLOOKUP(S675,English!$B$8:$AE$78,18,0)</f>
        <v>0</v>
      </c>
      <c r="H684" s="50">
        <f>VLOOKUP(S675,English!$B$8:$AE$78,19,0)</f>
        <v>0</v>
      </c>
      <c r="I684" s="50">
        <f>VLOOKUP(S675,English!$B$8:$AE$78,20,0)</f>
        <v>0</v>
      </c>
      <c r="J684" s="50">
        <f>VLOOKUP(S675,English!$B$8:$AE$78,21,0)</f>
        <v>0</v>
      </c>
      <c r="K684" s="50">
        <f>VLOOKUP(S675,English!$B$8:$AE$78,22,0)</f>
        <v>0</v>
      </c>
      <c r="L684" s="50">
        <f>VLOOKUP(S675,English!$B$8:$AE$78,23,0)</f>
        <v>0</v>
      </c>
      <c r="M684" s="50">
        <f>VLOOKUP(S675,English!$B$8:$AE$78,24,0)</f>
        <v>0</v>
      </c>
      <c r="N684" s="50">
        <f>VLOOKUP(S675,English!$B$8:$AE$78,25,0)</f>
        <v>0</v>
      </c>
      <c r="O684" s="50">
        <f>VLOOKUP(S675,English!$B$8:$AE$78,26,0)</f>
        <v>0</v>
      </c>
      <c r="P684" s="50">
        <f>VLOOKUP(S675,English!$B$8:$AE$78,27,0)</f>
        <v>0</v>
      </c>
      <c r="Q684" s="50">
        <f>VLOOKUP(S675,English!$B$8:$AE$78,28,0)</f>
        <v>0</v>
      </c>
      <c r="R684" s="79">
        <f>VLOOKUP(S675,English!$B$8:$AE$78,29,0)</f>
        <v>0</v>
      </c>
      <c r="S684" s="50">
        <f>VLOOKUP(S675,English!$B$8:$AE$78,30,0)</f>
        <v>0</v>
      </c>
    </row>
    <row r="685" spans="2:25" ht="27.9" customHeight="1">
      <c r="B685" s="359">
        <v>4</v>
      </c>
      <c r="C685" s="361" t="s">
        <v>5</v>
      </c>
      <c r="D685" s="39" t="s">
        <v>63</v>
      </c>
      <c r="E685" s="80"/>
      <c r="F685" s="78">
        <f>Maths!R$7</f>
        <v>15</v>
      </c>
      <c r="G685" s="78">
        <f>Maths!S$7</f>
        <v>15</v>
      </c>
      <c r="H685" s="78">
        <f>Maths!T$7</f>
        <v>15</v>
      </c>
      <c r="I685" s="78">
        <f>Maths!U$7</f>
        <v>15</v>
      </c>
      <c r="J685" s="78">
        <f>Maths!V$7</f>
        <v>15</v>
      </c>
      <c r="K685" s="78">
        <f>Maths!W$7</f>
        <v>10</v>
      </c>
      <c r="L685" s="78">
        <f>Maths!X$7</f>
        <v>0</v>
      </c>
      <c r="M685" s="78">
        <f>Maths!Y$7</f>
        <v>70</v>
      </c>
      <c r="N685" s="78">
        <f>Maths!Z$7</f>
        <v>5</v>
      </c>
      <c r="O685" s="78">
        <f>Maths!AA$7</f>
        <v>5</v>
      </c>
      <c r="P685" s="78">
        <f>Maths!AB$7</f>
        <v>20</v>
      </c>
      <c r="Q685" s="78">
        <f>Maths!AC$7</f>
        <v>30</v>
      </c>
      <c r="R685" s="78">
        <f>Maths!AD$7</f>
        <v>100</v>
      </c>
      <c r="S685" s="78">
        <f>Maths!AE$7</f>
        <v>0</v>
      </c>
    </row>
    <row r="686" spans="2:25" ht="27.9" customHeight="1" thickBot="1">
      <c r="B686" s="360"/>
      <c r="C686" s="362"/>
      <c r="D686" s="40" t="s">
        <v>64</v>
      </c>
      <c r="E686" s="81"/>
      <c r="F686" s="50">
        <f>VLOOKUP(S675,Maths!$B$8:$AE$78,17,0)</f>
        <v>0</v>
      </c>
      <c r="G686" s="50">
        <f>VLOOKUP(S675,Maths!$B$8:$AE$78,18,0)</f>
        <v>0</v>
      </c>
      <c r="H686" s="50">
        <f>VLOOKUP(S675,Maths!$B$8:$AE$78,19,0)</f>
        <v>0</v>
      </c>
      <c r="I686" s="50">
        <f>VLOOKUP(S675,Maths!$B$8:$AE$78,20,0)</f>
        <v>0</v>
      </c>
      <c r="J686" s="50">
        <f>VLOOKUP(S675,Maths!$B$8:$AE$78,21,0)</f>
        <v>0</v>
      </c>
      <c r="K686" s="50">
        <f>VLOOKUP(S675,Maths!$B$8:$AE$78,22,0)</f>
        <v>0</v>
      </c>
      <c r="L686" s="50">
        <f>VLOOKUP(S675,Maths!$B$8:$AE$78,23,0)</f>
        <v>0</v>
      </c>
      <c r="M686" s="50">
        <f>VLOOKUP(S675,Maths!$B$8:$AE$78,24,0)</f>
        <v>0</v>
      </c>
      <c r="N686" s="50">
        <f>VLOOKUP(S675,Maths!$B$8:$AE$78,25,0)</f>
        <v>0</v>
      </c>
      <c r="O686" s="50">
        <f>VLOOKUP(S675,Maths!$B$8:$AE$78,26,0)</f>
        <v>0</v>
      </c>
      <c r="P686" s="50">
        <f>VLOOKUP(S675,Maths!$B$8:$AE$78,27,0)</f>
        <v>0</v>
      </c>
      <c r="Q686" s="50">
        <f>VLOOKUP(S675,Maths!$B$8:$AE$78,28,0)</f>
        <v>0</v>
      </c>
      <c r="R686" s="79">
        <f>VLOOKUP(S675,Maths!$B$8:$AE$78,29,0)</f>
        <v>0</v>
      </c>
      <c r="S686" s="50">
        <f>VLOOKUP(S675,Maths!$B$8:$AE$78,30,0)</f>
        <v>0</v>
      </c>
    </row>
    <row r="687" spans="2:25" ht="27.9" customHeight="1">
      <c r="B687" s="359">
        <v>5</v>
      </c>
      <c r="C687" s="361" t="s">
        <v>6</v>
      </c>
      <c r="D687" s="39" t="s">
        <v>63</v>
      </c>
      <c r="E687" s="80"/>
      <c r="F687" s="78">
        <f>Sci!R$7</f>
        <v>15</v>
      </c>
      <c r="G687" s="78">
        <f>Sci!S$7</f>
        <v>15</v>
      </c>
      <c r="H687" s="78">
        <f>Sci!T$7</f>
        <v>15</v>
      </c>
      <c r="I687" s="78">
        <f>Sci!U$7</f>
        <v>15</v>
      </c>
      <c r="J687" s="78">
        <f>Sci!V$7</f>
        <v>15</v>
      </c>
      <c r="K687" s="78">
        <f>Sci!W$7</f>
        <v>10</v>
      </c>
      <c r="L687" s="78">
        <f>Sci!X$7</f>
        <v>0</v>
      </c>
      <c r="M687" s="78">
        <f>Sci!Y$7</f>
        <v>70</v>
      </c>
      <c r="N687" s="78">
        <f>Sci!Z$7</f>
        <v>5</v>
      </c>
      <c r="O687" s="78">
        <f>Sci!AA$7</f>
        <v>5</v>
      </c>
      <c r="P687" s="78">
        <f>Sci!AB$7</f>
        <v>20</v>
      </c>
      <c r="Q687" s="78">
        <f>Sci!AC$7</f>
        <v>30</v>
      </c>
      <c r="R687" s="78">
        <f>Sci!AD$7</f>
        <v>100</v>
      </c>
      <c r="S687" s="78">
        <f>Sci!AE$7</f>
        <v>0</v>
      </c>
    </row>
    <row r="688" spans="2:25" ht="27.9" customHeight="1" thickBot="1">
      <c r="B688" s="360"/>
      <c r="C688" s="362"/>
      <c r="D688" s="40" t="s">
        <v>64</v>
      </c>
      <c r="E688" s="81"/>
      <c r="F688" s="50">
        <f>VLOOKUP(S675,Sci!$B$8:$AE$78,17,0)</f>
        <v>0</v>
      </c>
      <c r="G688" s="50">
        <f>VLOOKUP(S675,Sci!$B$8:$AE$78,18,0)</f>
        <v>0</v>
      </c>
      <c r="H688" s="50">
        <f>VLOOKUP(S675,Sci!$B$8:$AE$78,19,0)</f>
        <v>0</v>
      </c>
      <c r="I688" s="50">
        <f>VLOOKUP(S675,Sci!$B$8:$AE$78,20,0)</f>
        <v>0</v>
      </c>
      <c r="J688" s="50">
        <f>VLOOKUP(S675,Sci!$B$8:$AE$78,21,0)</f>
        <v>0</v>
      </c>
      <c r="K688" s="50">
        <f>VLOOKUP(S675,Sci!$B$8:$AE$78,22,0)</f>
        <v>0</v>
      </c>
      <c r="L688" s="50">
        <f>VLOOKUP(S675,Sci!$B$8:$AE$78,23,0)</f>
        <v>0</v>
      </c>
      <c r="M688" s="50">
        <f>VLOOKUP(S675,Sci!$B$8:$AE$78,24,0)</f>
        <v>0</v>
      </c>
      <c r="N688" s="50">
        <f>VLOOKUP(S675,Sci!$B$8:$AE$78,24,0)</f>
        <v>0</v>
      </c>
      <c r="O688" s="50">
        <f>VLOOKUP(S675,Sci!$B$8:$AE$78,25,0)</f>
        <v>0</v>
      </c>
      <c r="P688" s="50">
        <f>VLOOKUP(S675,Sci!$B$8:$AE$78,26,0)</f>
        <v>0</v>
      </c>
      <c r="Q688" s="50">
        <f>VLOOKUP(S675,Sci!$B$8:$AE$78,27,0)</f>
        <v>0</v>
      </c>
      <c r="R688" s="79">
        <f>VLOOKUP(S675,Sci!$B$8:$AE$78,29,0)</f>
        <v>0</v>
      </c>
      <c r="S688" s="50">
        <f>VLOOKUP(S675,Sci!$B$8:$AE$78,30,0)</f>
        <v>0</v>
      </c>
    </row>
    <row r="689" spans="2:25" ht="27.9" customHeight="1">
      <c r="B689" s="359">
        <v>6</v>
      </c>
      <c r="C689" s="361" t="s">
        <v>7</v>
      </c>
      <c r="D689" s="39" t="s">
        <v>63</v>
      </c>
      <c r="E689" s="80"/>
      <c r="F689" s="78">
        <f>Sco!R$7</f>
        <v>15</v>
      </c>
      <c r="G689" s="78">
        <f>Sco!S$7</f>
        <v>15</v>
      </c>
      <c r="H689" s="78">
        <f>Sco!T$7</f>
        <v>15</v>
      </c>
      <c r="I689" s="78">
        <f>Sco!U$7</f>
        <v>15</v>
      </c>
      <c r="J689" s="78">
        <f>Sco!V$7</f>
        <v>15</v>
      </c>
      <c r="K689" s="78">
        <f>Sco!W$7</f>
        <v>10</v>
      </c>
      <c r="L689" s="78">
        <f>Sco!X$7</f>
        <v>0</v>
      </c>
      <c r="M689" s="78">
        <f>Sco!Y$7</f>
        <v>70</v>
      </c>
      <c r="N689" s="78">
        <f>Sco!Z$7</f>
        <v>5</v>
      </c>
      <c r="O689" s="78">
        <f>Sco!AA$7</f>
        <v>5</v>
      </c>
      <c r="P689" s="78">
        <f>Sco!AB$7</f>
        <v>20</v>
      </c>
      <c r="Q689" s="78">
        <f>Sco!AC$7</f>
        <v>30</v>
      </c>
      <c r="R689" s="78">
        <f>Sco!AD$7</f>
        <v>100</v>
      </c>
      <c r="S689" s="78">
        <f>Sco!AE$7</f>
        <v>0</v>
      </c>
      <c r="V689" s="68"/>
      <c r="W689" s="68"/>
      <c r="X689" s="68"/>
      <c r="Y689" s="68"/>
    </row>
    <row r="690" spans="2:25" ht="27.9" customHeight="1" thickBot="1">
      <c r="B690" s="360"/>
      <c r="C690" s="362"/>
      <c r="D690" s="40" t="s">
        <v>64</v>
      </c>
      <c r="E690" s="81"/>
      <c r="F690" s="50">
        <f>VLOOKUP(S675,Sco!$B$8:$AE$78,17,0)</f>
        <v>0</v>
      </c>
      <c r="G690" s="50">
        <f>VLOOKUP(S675,Sco!$B$8:$AE$78,18,0)</f>
        <v>0</v>
      </c>
      <c r="H690" s="50">
        <f>VLOOKUP(S675,Sco!$B$8:$AE$78,19,0)</f>
        <v>0</v>
      </c>
      <c r="I690" s="50">
        <f>VLOOKUP(S675,Sco!$B$8:$AE$78,20,0)</f>
        <v>0</v>
      </c>
      <c r="J690" s="50">
        <f>VLOOKUP(S675,Sco!$B$8:$AE$78,21,0)</f>
        <v>0</v>
      </c>
      <c r="K690" s="50">
        <f>VLOOKUP(S675,Sco!$B$8:$AE$78,22,0)</f>
        <v>0</v>
      </c>
      <c r="L690" s="50">
        <f>VLOOKUP(S675,Sco!$B$8:$AE$78,23,0)</f>
        <v>0</v>
      </c>
      <c r="M690" s="50">
        <f>VLOOKUP(S675,Sco!$B$8:$AE$78,24,0)</f>
        <v>0</v>
      </c>
      <c r="N690" s="50">
        <f>VLOOKUP(S675,Sco!$B$8:$AE$78,25,0)</f>
        <v>0</v>
      </c>
      <c r="O690" s="50">
        <f>VLOOKUP(S675,Sco!$B$8:$AE$78,26,0)</f>
        <v>0</v>
      </c>
      <c r="P690" s="50">
        <f>VLOOKUP(S675,Sco!$B$8:$AE$78,27,0)</f>
        <v>0</v>
      </c>
      <c r="Q690" s="50">
        <f>VLOOKUP(S675,Sco!$B$8:$AE$78,28,0)</f>
        <v>0</v>
      </c>
      <c r="R690" s="79">
        <f>VLOOKUP(S675,Sco!$B$8:$AE$78,29,0)</f>
        <v>0</v>
      </c>
      <c r="S690" s="50">
        <f>VLOOKUP(S675,Sco!$B$8:$AE$78,30,0)</f>
        <v>0</v>
      </c>
      <c r="V690" s="68"/>
      <c r="W690" s="68"/>
      <c r="X690" s="68"/>
      <c r="Y690" s="68"/>
    </row>
    <row r="691" spans="2:25" ht="27.9" customHeight="1">
      <c r="B691" s="359">
        <v>7</v>
      </c>
      <c r="C691" s="361" t="s">
        <v>8</v>
      </c>
      <c r="D691" s="39" t="s">
        <v>63</v>
      </c>
      <c r="E691" s="80"/>
      <c r="F691" s="78">
        <f>Kala!R$7</f>
        <v>20</v>
      </c>
      <c r="G691" s="78">
        <f>Kala!S$7</f>
        <v>40</v>
      </c>
      <c r="H691" s="78">
        <f>Kala!T$7</f>
        <v>20</v>
      </c>
      <c r="I691" s="78">
        <f>Kala!U$7</f>
        <v>20</v>
      </c>
      <c r="J691" s="78">
        <f>Kala!V$7</f>
        <v>0</v>
      </c>
      <c r="K691" s="78">
        <f>Kala!W$7</f>
        <v>20</v>
      </c>
      <c r="L691" s="78">
        <f>Kala!X$7</f>
        <v>0</v>
      </c>
      <c r="M691" s="78">
        <f>Kala!Y$7</f>
        <v>100</v>
      </c>
      <c r="N691" s="363"/>
      <c r="O691" s="364"/>
      <c r="P691" s="364"/>
      <c r="Q691" s="365"/>
      <c r="R691" s="82">
        <f t="shared" ref="R691:R696" si="24">M691</f>
        <v>100</v>
      </c>
      <c r="S691" s="83"/>
      <c r="V691" s="68"/>
      <c r="W691" s="68"/>
      <c r="X691" s="68"/>
      <c r="Y691" s="68"/>
    </row>
    <row r="692" spans="2:25" ht="27.9" customHeight="1" thickBot="1">
      <c r="B692" s="360"/>
      <c r="C692" s="362"/>
      <c r="D692" s="40" t="s">
        <v>64</v>
      </c>
      <c r="E692" s="81"/>
      <c r="F692" s="50">
        <f>VLOOKUP(S675,Kala!$B$8:$AE$78,17,0)</f>
        <v>0</v>
      </c>
      <c r="G692" s="50">
        <f>VLOOKUP(S675,Kala!$B$8:$AE$78,18,0)</f>
        <v>0</v>
      </c>
      <c r="H692" s="50">
        <f>VLOOKUP(S675,Kala!$B$8:$AE$78,19,0)</f>
        <v>0</v>
      </c>
      <c r="I692" s="50">
        <f>VLOOKUP(S675,Kala!$B$8:$AE$78,20,0)</f>
        <v>0</v>
      </c>
      <c r="J692" s="50">
        <f>VLOOKUP(S675,Kala!$B$8:$AE$78,21,0)</f>
        <v>0</v>
      </c>
      <c r="K692" s="50">
        <f>VLOOKUP(S675,Kala!$B$8:$AE$78,22,0)</f>
        <v>0</v>
      </c>
      <c r="L692" s="50">
        <f>VLOOKUP(S675,Kala!$B$8:$AE$78,23,0)</f>
        <v>0</v>
      </c>
      <c r="M692" s="50">
        <f>VLOOKUP(S675,Kala!$B$8:$AE$78,24,0)</f>
        <v>0</v>
      </c>
      <c r="N692" s="366"/>
      <c r="O692" s="367"/>
      <c r="P692" s="367"/>
      <c r="Q692" s="368"/>
      <c r="R692" s="84">
        <f t="shared" si="24"/>
        <v>0</v>
      </c>
      <c r="S692" s="85" t="str">
        <f>IF(R692&gt;=91,"अ१",IF(R692&gt;=81,"अ२",IF(R692&gt;=71,"ब१",IF(R692&gt;=61,"ब२",IF(R692&gt;=51,"क१",IF(R692&gt;=41,"क२",IF(R692&gt;=33,"ड",IF(R692&gt;=21,"ई१",IF(R692&gt;=1,"ई२","")))))))))</f>
        <v/>
      </c>
      <c r="V692" s="68"/>
      <c r="W692" s="68"/>
      <c r="X692" s="68"/>
      <c r="Y692" s="68"/>
    </row>
    <row r="693" spans="2:25" ht="27.9" customHeight="1">
      <c r="B693" s="359">
        <v>8</v>
      </c>
      <c r="C693" s="361" t="s">
        <v>9</v>
      </c>
      <c r="D693" s="39" t="s">
        <v>63</v>
      </c>
      <c r="E693" s="80"/>
      <c r="F693" s="78">
        <f>Karya!R$7</f>
        <v>20</v>
      </c>
      <c r="G693" s="78">
        <f>Karya!S$7</f>
        <v>40</v>
      </c>
      <c r="H693" s="78">
        <f>Karya!T$7</f>
        <v>20</v>
      </c>
      <c r="I693" s="78">
        <f>Karya!U$7</f>
        <v>20</v>
      </c>
      <c r="J693" s="78">
        <f>Karya!V$7</f>
        <v>0</v>
      </c>
      <c r="K693" s="78">
        <f>Karya!W$7</f>
        <v>20</v>
      </c>
      <c r="L693" s="78">
        <f>Karya!X$7</f>
        <v>0</v>
      </c>
      <c r="M693" s="78">
        <f>Karya!Y$7</f>
        <v>100</v>
      </c>
      <c r="N693" s="363"/>
      <c r="O693" s="364"/>
      <c r="P693" s="364"/>
      <c r="Q693" s="365"/>
      <c r="R693" s="82">
        <f t="shared" si="24"/>
        <v>100</v>
      </c>
      <c r="S693" s="83"/>
      <c r="V693" s="68"/>
      <c r="W693" s="68"/>
      <c r="X693" s="68"/>
      <c r="Y693" s="68"/>
    </row>
    <row r="694" spans="2:25" ht="27.9" customHeight="1" thickBot="1">
      <c r="B694" s="360"/>
      <c r="C694" s="362"/>
      <c r="D694" s="40" t="s">
        <v>64</v>
      </c>
      <c r="E694" s="81"/>
      <c r="F694" s="50">
        <f>VLOOKUP(S675,Karya!$B$8:$AE$78,17,0)</f>
        <v>0</v>
      </c>
      <c r="G694" s="50">
        <f>VLOOKUP(S675,Karya!$B$8:$AE$78,18,0)</f>
        <v>0</v>
      </c>
      <c r="H694" s="50">
        <f>VLOOKUP(S675,Karya!$B$8:$AE$78,19,0)</f>
        <v>0</v>
      </c>
      <c r="I694" s="50">
        <f>VLOOKUP(S675,Karya!$B$8:$AE$78,20,0)</f>
        <v>0</v>
      </c>
      <c r="J694" s="50">
        <f>VLOOKUP(S675,Karya!$B$8:$AE$78,21,0)</f>
        <v>0</v>
      </c>
      <c r="K694" s="50">
        <f>VLOOKUP(S675,Karya!$B$8:$AE$78,22,0)</f>
        <v>0</v>
      </c>
      <c r="L694" s="50">
        <f>VLOOKUP(S675,Karya!$B$8:$AE$78,23,0)</f>
        <v>0</v>
      </c>
      <c r="M694" s="50">
        <f>VLOOKUP(S675,Karya!$B$8:$AE$78,24,0)</f>
        <v>0</v>
      </c>
      <c r="N694" s="366"/>
      <c r="O694" s="367"/>
      <c r="P694" s="367"/>
      <c r="Q694" s="368"/>
      <c r="R694" s="84">
        <f t="shared" si="24"/>
        <v>0</v>
      </c>
      <c r="S694" s="85" t="str">
        <f>IF(R694&gt;=91,"अ१",IF(R694&gt;=81,"अ२",IF(R694&gt;=71,"ब१",IF(R694&gt;=61,"ब२",IF(R694&gt;=51,"क१",IF(R694&gt;=41,"क२",IF(R694&gt;=33,"ड",IF(R694&gt;=21,"ई१",IF(R694&gt;=1,"ई२","")))))))))</f>
        <v/>
      </c>
      <c r="V694" s="68"/>
      <c r="W694" s="68"/>
      <c r="X694" s="68"/>
      <c r="Y694" s="68"/>
    </row>
    <row r="695" spans="2:25" ht="27.9" customHeight="1">
      <c r="B695" s="359">
        <v>9</v>
      </c>
      <c r="C695" s="361" t="s">
        <v>10</v>
      </c>
      <c r="D695" s="39" t="s">
        <v>63</v>
      </c>
      <c r="E695" s="80"/>
      <c r="F695" s="78">
        <f>Shashi!R$7</f>
        <v>20</v>
      </c>
      <c r="G695" s="78">
        <f>Shashi!S$7</f>
        <v>40</v>
      </c>
      <c r="H695" s="78">
        <f>Shashi!T$7</f>
        <v>20</v>
      </c>
      <c r="I695" s="78">
        <f>Shashi!U$7</f>
        <v>20</v>
      </c>
      <c r="J695" s="78">
        <f>Shashi!V$7</f>
        <v>0</v>
      </c>
      <c r="K695" s="78">
        <f>Shashi!W$7</f>
        <v>20</v>
      </c>
      <c r="L695" s="78">
        <f>Shashi!X$7</f>
        <v>0</v>
      </c>
      <c r="M695" s="78">
        <f>Shashi!Y$7</f>
        <v>100</v>
      </c>
      <c r="N695" s="363"/>
      <c r="O695" s="364"/>
      <c r="P695" s="364"/>
      <c r="Q695" s="365"/>
      <c r="R695" s="82">
        <f t="shared" si="24"/>
        <v>100</v>
      </c>
      <c r="S695" s="83"/>
      <c r="V695" s="68"/>
      <c r="W695" s="68"/>
      <c r="X695" s="68"/>
      <c r="Y695" s="68"/>
    </row>
    <row r="696" spans="2:25" ht="27.9" customHeight="1" thickBot="1">
      <c r="B696" s="360"/>
      <c r="C696" s="362"/>
      <c r="D696" s="40" t="s">
        <v>64</v>
      </c>
      <c r="E696" s="81"/>
      <c r="F696" s="50">
        <f>VLOOKUP(S675,Shashi!$B$8:$AE$78,17,0)</f>
        <v>0</v>
      </c>
      <c r="G696" s="50">
        <f>VLOOKUP(S675,Shashi!$B$8:$AE$78,18,0)</f>
        <v>0</v>
      </c>
      <c r="H696" s="50">
        <f>VLOOKUP(S675,Shashi!$B$8:$AE$78,19,0)</f>
        <v>0</v>
      </c>
      <c r="I696" s="50">
        <f>VLOOKUP(S675,Shashi!$B$8:$AE$78,20,0)</f>
        <v>0</v>
      </c>
      <c r="J696" s="50">
        <f>VLOOKUP(S675,Shashi!$B$8:$AE$78,21,0)</f>
        <v>0</v>
      </c>
      <c r="K696" s="50">
        <f>VLOOKUP(S675,Shashi!$B$8:$AE$78,22,0)</f>
        <v>0</v>
      </c>
      <c r="L696" s="50">
        <f>VLOOKUP(S675,Shashi!$B$8:$AE$78,23,0)</f>
        <v>0</v>
      </c>
      <c r="M696" s="50">
        <f>VLOOKUP(S675,Shashi!$B$8:$AE$78,24,0)</f>
        <v>0</v>
      </c>
      <c r="N696" s="366"/>
      <c r="O696" s="367"/>
      <c r="P696" s="367"/>
      <c r="Q696" s="368"/>
      <c r="R696" s="84">
        <f t="shared" si="24"/>
        <v>0</v>
      </c>
      <c r="S696" s="85" t="str">
        <f>IF(R696&gt;=91,"अ१",IF(R696&gt;=81,"अ२",IF(R696&gt;=71,"ब१",IF(R696&gt;=61,"ब२",IF(R696&gt;=51,"क१",IF(R696&gt;=41,"क२",IF(R696&gt;=33,"ड",IF(R696&gt;=21,"ई१",IF(R696&gt;=1,"ई२","")))))))))</f>
        <v/>
      </c>
      <c r="V696" s="68"/>
      <c r="W696" s="68"/>
      <c r="X696" s="68"/>
      <c r="Y696" s="68"/>
    </row>
    <row r="697" spans="2:25" ht="27.9" customHeight="1" thickBot="1">
      <c r="B697" s="369"/>
      <c r="C697" s="370"/>
      <c r="D697" s="370"/>
      <c r="E697" s="370"/>
      <c r="F697" s="370"/>
      <c r="G697" s="370"/>
      <c r="H697" s="370"/>
      <c r="I697" s="370"/>
      <c r="J697" s="370"/>
      <c r="K697" s="370"/>
      <c r="L697" s="370"/>
      <c r="M697" s="370"/>
      <c r="N697" s="370"/>
      <c r="O697" s="370"/>
      <c r="P697" s="370"/>
      <c r="Q697" s="370"/>
      <c r="R697" s="370"/>
      <c r="S697" s="371"/>
      <c r="V697" s="68"/>
      <c r="W697" s="68"/>
      <c r="X697" s="68"/>
      <c r="Y697" s="68"/>
    </row>
    <row r="698" spans="2:25" ht="27.9" customHeight="1">
      <c r="B698" s="41"/>
      <c r="C698" s="42"/>
      <c r="D698" s="43"/>
      <c r="N698" s="45"/>
      <c r="O698" s="45"/>
      <c r="P698" s="45"/>
      <c r="Q698" s="45"/>
      <c r="S698" s="46"/>
      <c r="V698" s="68"/>
      <c r="W698" s="68"/>
      <c r="X698" s="68"/>
      <c r="Y698" s="68"/>
    </row>
    <row r="699" spans="2:25" ht="27.9" customHeight="1">
      <c r="B699" s="372" t="s">
        <v>66</v>
      </c>
      <c r="C699" s="373"/>
      <c r="D699" s="373"/>
      <c r="E699" s="373"/>
      <c r="F699" s="373"/>
      <c r="G699" s="374" t="s">
        <v>67</v>
      </c>
      <c r="H699" s="374"/>
      <c r="I699" s="374"/>
      <c r="J699" s="374"/>
      <c r="K699" s="374"/>
      <c r="L699" s="374"/>
      <c r="M699" s="374"/>
      <c r="N699" s="375" t="s">
        <v>68</v>
      </c>
      <c r="O699" s="375"/>
      <c r="P699" s="375"/>
      <c r="Q699" s="375"/>
      <c r="R699" s="375"/>
      <c r="S699" s="376"/>
      <c r="V699" s="68"/>
      <c r="W699" s="68"/>
      <c r="X699" s="68"/>
      <c r="Y699" s="68"/>
    </row>
    <row r="700" spans="2:25" ht="27.9" customHeight="1" thickBot="1">
      <c r="B700" s="377" t="str">
        <f>students!$G$4</f>
        <v xml:space="preserve">श्री. सागर दत्तात्रय शिंदे </v>
      </c>
      <c r="C700" s="378"/>
      <c r="D700" s="378"/>
      <c r="E700" s="378"/>
      <c r="F700" s="378"/>
      <c r="G700" s="379"/>
      <c r="H700" s="379"/>
      <c r="I700" s="379"/>
      <c r="J700" s="379"/>
      <c r="K700" s="379"/>
      <c r="L700" s="379"/>
      <c r="M700" s="379"/>
      <c r="N700" s="380"/>
      <c r="O700" s="380"/>
      <c r="P700" s="380"/>
      <c r="Q700" s="380"/>
      <c r="R700" s="380"/>
      <c r="S700" s="381"/>
      <c r="V700" s="68"/>
      <c r="W700" s="68"/>
      <c r="X700" s="68"/>
      <c r="Y700" s="68"/>
    </row>
    <row r="701" spans="2:25" ht="26.25" customHeight="1">
      <c r="B701" s="402" t="s">
        <v>718</v>
      </c>
      <c r="C701" s="402"/>
      <c r="D701" s="402"/>
      <c r="E701" s="402"/>
      <c r="F701" s="402"/>
      <c r="G701" s="402"/>
      <c r="H701" s="402"/>
      <c r="I701" s="402"/>
      <c r="J701" s="402"/>
      <c r="K701" s="402"/>
      <c r="L701" s="402"/>
      <c r="M701" s="402"/>
      <c r="N701" s="402"/>
      <c r="O701" s="402"/>
      <c r="P701" s="402"/>
      <c r="Q701" s="402"/>
      <c r="R701" s="402"/>
      <c r="S701" s="402"/>
      <c r="V701" s="68"/>
      <c r="W701" s="68"/>
      <c r="X701" s="68"/>
      <c r="Y701" s="68"/>
    </row>
    <row r="702" spans="2:25" ht="24.75" customHeight="1" thickBot="1">
      <c r="B702" s="403" t="s">
        <v>52</v>
      </c>
      <c r="C702" s="403"/>
      <c r="D702" s="403"/>
      <c r="E702" s="404">
        <f>VLOOKUP(S703,students!$B$8:$D$57,3,0)</f>
        <v>0</v>
      </c>
      <c r="F702" s="405"/>
      <c r="G702" s="405"/>
      <c r="H702" s="405"/>
      <c r="I702" s="405"/>
      <c r="J702" s="405"/>
      <c r="K702" s="405"/>
      <c r="L702" s="405"/>
      <c r="M702" s="405"/>
      <c r="N702" s="405"/>
      <c r="O702" s="405"/>
      <c r="P702" s="406" t="s">
        <v>28</v>
      </c>
      <c r="Q702" s="406"/>
      <c r="R702" s="406" t="str">
        <f>students!$M$2</f>
        <v>पहिली</v>
      </c>
      <c r="S702" s="406"/>
      <c r="V702" s="68"/>
      <c r="W702" s="68"/>
      <c r="X702" s="68"/>
      <c r="Y702" s="68"/>
    </row>
    <row r="703" spans="2:25" ht="19.5" customHeight="1" thickBot="1">
      <c r="B703" s="407"/>
      <c r="C703" s="407"/>
      <c r="D703" s="408"/>
      <c r="E703" s="408"/>
      <c r="F703" s="47"/>
      <c r="G703" s="47"/>
      <c r="H703" s="409" t="s">
        <v>33</v>
      </c>
      <c r="I703" s="409"/>
      <c r="J703" s="409"/>
      <c r="K703" s="409"/>
      <c r="L703" s="409"/>
      <c r="M703" s="405">
        <f>[3]students!Y702</f>
        <v>0</v>
      </c>
      <c r="N703" s="405"/>
      <c r="O703" s="405"/>
      <c r="P703" s="406" t="s">
        <v>53</v>
      </c>
      <c r="Q703" s="406"/>
      <c r="R703" s="406"/>
      <c r="S703" s="77">
        <v>26</v>
      </c>
      <c r="V703" s="68"/>
      <c r="W703" s="68"/>
      <c r="X703" s="68"/>
      <c r="Y703" s="68"/>
    </row>
    <row r="704" spans="2:25" ht="21" customHeight="1">
      <c r="B704" s="382" t="s">
        <v>37</v>
      </c>
      <c r="C704" s="361" t="s">
        <v>54</v>
      </c>
      <c r="D704" s="361"/>
      <c r="E704" s="385" t="s">
        <v>55</v>
      </c>
      <c r="F704" s="386"/>
      <c r="G704" s="386"/>
      <c r="H704" s="386"/>
      <c r="I704" s="386"/>
      <c r="J704" s="386"/>
      <c r="K704" s="386"/>
      <c r="L704" s="386"/>
      <c r="M704" s="387"/>
      <c r="N704" s="388" t="s">
        <v>56</v>
      </c>
      <c r="O704" s="389"/>
      <c r="P704" s="389"/>
      <c r="Q704" s="390"/>
      <c r="R704" s="394" t="s">
        <v>69</v>
      </c>
      <c r="S704" s="397" t="s">
        <v>57</v>
      </c>
      <c r="V704" s="68"/>
      <c r="W704" s="68"/>
      <c r="X704" s="68"/>
      <c r="Y704" s="68"/>
    </row>
    <row r="705" spans="2:25" s="1" customFormat="1" ht="73.5" customHeight="1">
      <c r="B705" s="383"/>
      <c r="C705" s="384"/>
      <c r="D705" s="384"/>
      <c r="E705" s="48" t="s">
        <v>58</v>
      </c>
      <c r="F705" s="48" t="s">
        <v>15</v>
      </c>
      <c r="G705" s="48" t="s">
        <v>59</v>
      </c>
      <c r="H705" s="48" t="s">
        <v>17</v>
      </c>
      <c r="I705" s="48" t="s">
        <v>18</v>
      </c>
      <c r="J705" s="48" t="s">
        <v>19</v>
      </c>
      <c r="K705" s="48" t="s">
        <v>20</v>
      </c>
      <c r="L705" s="48" t="s">
        <v>21</v>
      </c>
      <c r="M705" s="49"/>
      <c r="N705" s="391"/>
      <c r="O705" s="392"/>
      <c r="P705" s="392"/>
      <c r="Q705" s="393"/>
      <c r="R705" s="395"/>
      <c r="S705" s="398"/>
      <c r="V705" s="68"/>
      <c r="W705" s="68"/>
      <c r="X705" s="68"/>
      <c r="Y705" s="68"/>
    </row>
    <row r="706" spans="2:25" ht="27.9" customHeight="1" thickBot="1">
      <c r="B706" s="5"/>
      <c r="C706" s="400" t="s">
        <v>60</v>
      </c>
      <c r="D706" s="401"/>
      <c r="E706" s="51">
        <v>1</v>
      </c>
      <c r="F706" s="51">
        <v>2</v>
      </c>
      <c r="G706" s="51">
        <v>3</v>
      </c>
      <c r="H706" s="51">
        <v>4</v>
      </c>
      <c r="I706" s="51">
        <v>5</v>
      </c>
      <c r="J706" s="51">
        <v>6</v>
      </c>
      <c r="K706" s="51">
        <v>7</v>
      </c>
      <c r="L706" s="51">
        <v>8</v>
      </c>
      <c r="M706" s="50" t="s">
        <v>22</v>
      </c>
      <c r="N706" s="50" t="s">
        <v>23</v>
      </c>
      <c r="O706" s="50" t="s">
        <v>61</v>
      </c>
      <c r="P706" s="50" t="s">
        <v>25</v>
      </c>
      <c r="Q706" s="50" t="s">
        <v>62</v>
      </c>
      <c r="R706" s="396"/>
      <c r="S706" s="399"/>
      <c r="V706" s="68"/>
      <c r="W706" s="68"/>
      <c r="X706" s="68"/>
      <c r="Y706" s="68"/>
    </row>
    <row r="707" spans="2:25" ht="27.9" customHeight="1">
      <c r="B707" s="359">
        <v>1</v>
      </c>
      <c r="C707" s="361" t="s">
        <v>2</v>
      </c>
      <c r="D707" s="39" t="s">
        <v>63</v>
      </c>
      <c r="E707" s="80"/>
      <c r="F707" s="78">
        <f>Marathi!R$7</f>
        <v>15</v>
      </c>
      <c r="G707" s="78">
        <f>Marathi!S$7</f>
        <v>15</v>
      </c>
      <c r="H707" s="78">
        <f>Marathi!T$7</f>
        <v>15</v>
      </c>
      <c r="I707" s="78">
        <f>Marathi!U$7</f>
        <v>15</v>
      </c>
      <c r="J707" s="78">
        <f>Marathi!V$7</f>
        <v>15</v>
      </c>
      <c r="K707" s="78">
        <f>Marathi!W$7</f>
        <v>10</v>
      </c>
      <c r="L707" s="78">
        <f>Marathi!X$7</f>
        <v>0</v>
      </c>
      <c r="M707" s="78">
        <f>Marathi!Y$7</f>
        <v>70</v>
      </c>
      <c r="N707" s="78">
        <f>Marathi!Z$7</f>
        <v>5</v>
      </c>
      <c r="O707" s="78">
        <f>Marathi!AA$7</f>
        <v>5</v>
      </c>
      <c r="P707" s="78">
        <f>Marathi!AB$7</f>
        <v>20</v>
      </c>
      <c r="Q707" s="78">
        <f>Marathi!AC$7</f>
        <v>30</v>
      </c>
      <c r="R707" s="78">
        <f>Marathi!AD$7</f>
        <v>100</v>
      </c>
      <c r="S707" s="78">
        <f>Marathi!AE$7</f>
        <v>0</v>
      </c>
      <c r="V707" s="68"/>
      <c r="W707" s="68"/>
      <c r="X707" s="68"/>
      <c r="Y707" s="68"/>
    </row>
    <row r="708" spans="2:25" ht="27.9" customHeight="1" thickBot="1">
      <c r="B708" s="360"/>
      <c r="C708" s="362"/>
      <c r="D708" s="40" t="s">
        <v>64</v>
      </c>
      <c r="E708" s="81"/>
      <c r="F708" s="50">
        <f>VLOOKUP(S703,Marathi!$B$8:$AE$78,17,0)</f>
        <v>0</v>
      </c>
      <c r="G708" s="50">
        <f>VLOOKUP(S703,Marathi!$B$8:$AE$78,18,0)</f>
        <v>0</v>
      </c>
      <c r="H708" s="50">
        <f>VLOOKUP(S703,Marathi!$B$8:$AE$78,19,0)</f>
        <v>0</v>
      </c>
      <c r="I708" s="50">
        <f>VLOOKUP(S703,Marathi!$B$8:$AE$78,20,0)</f>
        <v>0</v>
      </c>
      <c r="J708" s="50">
        <f>VLOOKUP(S703,Marathi!$B$8:$AE$78,21,0)</f>
        <v>0</v>
      </c>
      <c r="K708" s="50">
        <f>VLOOKUP(S703,Marathi!$B$8:$AE$78,22,0)</f>
        <v>0</v>
      </c>
      <c r="L708" s="50">
        <f>VLOOKUP(S703,Marathi!$B$8:$AE$78,23,0)</f>
        <v>0</v>
      </c>
      <c r="M708" s="50">
        <f>VLOOKUP(S703,Marathi!$B$8:$AE$78,24,0)</f>
        <v>0</v>
      </c>
      <c r="N708" s="50">
        <f>VLOOKUP(S703,Marathi!$B$8:$AE$78,25,0)</f>
        <v>0</v>
      </c>
      <c r="O708" s="50">
        <f>VLOOKUP(S703,Marathi!$B$8:$AE$78,26,0)</f>
        <v>0</v>
      </c>
      <c r="P708" s="50">
        <f>VLOOKUP(S703,Marathi!$B$8:$AE$78,27,0)</f>
        <v>0</v>
      </c>
      <c r="Q708" s="50">
        <f>VLOOKUP(S703,Marathi!$B$8:$AE$78,28,0)</f>
        <v>0</v>
      </c>
      <c r="R708" s="79">
        <f>VLOOKUP(S703,Marathi!$B$8:$AE$78,29,0)</f>
        <v>0</v>
      </c>
      <c r="S708" s="79">
        <f>VLOOKUP(S703,Marathi!$B$8:$AE$78,30,0)</f>
        <v>0</v>
      </c>
      <c r="V708" s="68"/>
      <c r="W708" s="68"/>
      <c r="X708" s="68"/>
      <c r="Y708" s="68"/>
    </row>
    <row r="709" spans="2:25" ht="27.9" customHeight="1">
      <c r="B709" s="359">
        <v>2</v>
      </c>
      <c r="C709" s="361" t="s">
        <v>3</v>
      </c>
      <c r="D709" s="39" t="s">
        <v>63</v>
      </c>
      <c r="E709" s="80"/>
      <c r="F709" s="78">
        <f>Hindi!R$7</f>
        <v>15</v>
      </c>
      <c r="G709" s="78">
        <f>Hindi!S$7</f>
        <v>15</v>
      </c>
      <c r="H709" s="78">
        <f>Hindi!T$7</f>
        <v>15</v>
      </c>
      <c r="I709" s="78">
        <f>Hindi!U$7</f>
        <v>15</v>
      </c>
      <c r="J709" s="78">
        <f>Hindi!V$7</f>
        <v>15</v>
      </c>
      <c r="K709" s="78">
        <f>Hindi!W$7</f>
        <v>10</v>
      </c>
      <c r="L709" s="78">
        <f>Hindi!X$7</f>
        <v>0</v>
      </c>
      <c r="M709" s="78">
        <f>Hindi!Y$7</f>
        <v>70</v>
      </c>
      <c r="N709" s="78">
        <f>Hindi!Z$7</f>
        <v>5</v>
      </c>
      <c r="O709" s="78">
        <f>Hindi!AA$7</f>
        <v>5</v>
      </c>
      <c r="P709" s="78">
        <f>Hindi!AB$7</f>
        <v>20</v>
      </c>
      <c r="Q709" s="78">
        <f>Hindi!AC$7</f>
        <v>30</v>
      </c>
      <c r="R709" s="78">
        <f>Hindi!AD$7</f>
        <v>100</v>
      </c>
      <c r="S709" s="78">
        <f>Hindi!AE$7</f>
        <v>0</v>
      </c>
      <c r="V709" s="68"/>
      <c r="W709" s="68"/>
      <c r="X709" s="68"/>
      <c r="Y709" s="68"/>
    </row>
    <row r="710" spans="2:25" ht="27.9" customHeight="1" thickBot="1">
      <c r="B710" s="360"/>
      <c r="C710" s="362"/>
      <c r="D710" s="40" t="s">
        <v>64</v>
      </c>
      <c r="E710" s="81"/>
      <c r="F710" s="50">
        <f>VLOOKUP(S703,Hindi!$B$8:$AE$78,17,0)</f>
        <v>0</v>
      </c>
      <c r="G710" s="50">
        <f>VLOOKUP(S703,Hindi!$B$8:$AE$78,18,0)</f>
        <v>0</v>
      </c>
      <c r="H710" s="50">
        <f>VLOOKUP(S703,Hindi!$B$8:$AE$78,19,0)</f>
        <v>0</v>
      </c>
      <c r="I710" s="50">
        <f>VLOOKUP(S703,Hindi!$B$8:$AE$78,20,0)</f>
        <v>0</v>
      </c>
      <c r="J710" s="50">
        <f>VLOOKUP(S703,Hindi!$B$8:$AE$78,21,0)</f>
        <v>0</v>
      </c>
      <c r="K710" s="50">
        <f>VLOOKUP(S703,Hindi!$B$8:$AE$78,22,0)</f>
        <v>0</v>
      </c>
      <c r="L710" s="50">
        <f>VLOOKUP(S703,Hindi!$B$8:$AE$78,23,0)</f>
        <v>0</v>
      </c>
      <c r="M710" s="50">
        <f>VLOOKUP(S703,Hindi!$B$8:$AE$78,24,0)</f>
        <v>0</v>
      </c>
      <c r="N710" s="50">
        <f>VLOOKUP(S703,Hindi!$B$8:$AE$78,25,0)</f>
        <v>0</v>
      </c>
      <c r="O710" s="50">
        <f>VLOOKUP(S703,Hindi!$B$8:$AE$78,26,0)</f>
        <v>0</v>
      </c>
      <c r="P710" s="50">
        <f>VLOOKUP(S703,Hindi!$B$8:$AE$78,27,0)</f>
        <v>0</v>
      </c>
      <c r="Q710" s="50">
        <f>VLOOKUP(S703,Hindi!$B$8:$AE$78,28,0)</f>
        <v>0</v>
      </c>
      <c r="R710" s="79">
        <f>VLOOKUP(S703,Hindi!$B$8:$AE$78,29,0)</f>
        <v>0</v>
      </c>
      <c r="S710" s="50">
        <f>VLOOKUP(S703,Hindi!$B$8:$AE$78,30,0)</f>
        <v>0</v>
      </c>
      <c r="V710" s="68"/>
      <c r="W710" s="68"/>
      <c r="X710" s="68"/>
      <c r="Y710" s="68"/>
    </row>
    <row r="711" spans="2:25" ht="27.9" customHeight="1">
      <c r="B711" s="359">
        <v>3</v>
      </c>
      <c r="C711" s="361" t="s">
        <v>4</v>
      </c>
      <c r="D711" s="39" t="s">
        <v>63</v>
      </c>
      <c r="E711" s="80"/>
      <c r="F711" s="78">
        <f>English!R$7</f>
        <v>15</v>
      </c>
      <c r="G711" s="78">
        <f>English!S$7</f>
        <v>15</v>
      </c>
      <c r="H711" s="78">
        <f>English!T$7</f>
        <v>15</v>
      </c>
      <c r="I711" s="78">
        <f>English!U$7</f>
        <v>15</v>
      </c>
      <c r="J711" s="78">
        <f>English!V$7</f>
        <v>15</v>
      </c>
      <c r="K711" s="78">
        <f>English!W$7</f>
        <v>10</v>
      </c>
      <c r="L711" s="78">
        <f>English!X$7</f>
        <v>0</v>
      </c>
      <c r="M711" s="78">
        <f>English!Y$7</f>
        <v>70</v>
      </c>
      <c r="N711" s="78">
        <f>English!Z$7</f>
        <v>5</v>
      </c>
      <c r="O711" s="78">
        <f>English!AA$7</f>
        <v>5</v>
      </c>
      <c r="P711" s="78">
        <f>English!AB$7</f>
        <v>20</v>
      </c>
      <c r="Q711" s="78">
        <f>English!AC$7</f>
        <v>30</v>
      </c>
      <c r="R711" s="78">
        <f>English!AD$7</f>
        <v>100</v>
      </c>
      <c r="S711" s="78">
        <f>English!AE$7</f>
        <v>0</v>
      </c>
      <c r="V711" s="68"/>
      <c r="W711" s="68"/>
      <c r="X711" s="68"/>
      <c r="Y711" s="68"/>
    </row>
    <row r="712" spans="2:25" ht="27.9" customHeight="1" thickBot="1">
      <c r="B712" s="360"/>
      <c r="C712" s="362"/>
      <c r="D712" s="40" t="s">
        <v>64</v>
      </c>
      <c r="E712" s="81"/>
      <c r="F712" s="50">
        <f>VLOOKUP(S703,English!$B$8:$AE$78,17,0)</f>
        <v>0</v>
      </c>
      <c r="G712" s="50">
        <f>VLOOKUP(S703,English!$B$8:$AE$78,18,0)</f>
        <v>0</v>
      </c>
      <c r="H712" s="50">
        <f>VLOOKUP(S703,English!$B$8:$AE$78,19,0)</f>
        <v>0</v>
      </c>
      <c r="I712" s="50">
        <f>VLOOKUP(S703,English!$B$8:$AE$78,20,0)</f>
        <v>0</v>
      </c>
      <c r="J712" s="50">
        <f>VLOOKUP(S703,English!$B$8:$AE$78,21,0)</f>
        <v>0</v>
      </c>
      <c r="K712" s="50">
        <f>VLOOKUP(S703,English!$B$8:$AE$78,22,0)</f>
        <v>0</v>
      </c>
      <c r="L712" s="50">
        <f>VLOOKUP(S703,English!$B$8:$AE$78,23,0)</f>
        <v>0</v>
      </c>
      <c r="M712" s="50">
        <f>VLOOKUP(S703,English!$B$8:$AE$78,24,0)</f>
        <v>0</v>
      </c>
      <c r="N712" s="50">
        <f>VLOOKUP(S703,English!$B$8:$AE$78,25,0)</f>
        <v>0</v>
      </c>
      <c r="O712" s="50">
        <f>VLOOKUP(S703,English!$B$8:$AE$78,26,0)</f>
        <v>0</v>
      </c>
      <c r="P712" s="50">
        <f>VLOOKUP(S703,English!$B$8:$AE$78,27,0)</f>
        <v>0</v>
      </c>
      <c r="Q712" s="50">
        <f>VLOOKUP(S703,English!$B$8:$AE$78,28,0)</f>
        <v>0</v>
      </c>
      <c r="R712" s="79">
        <f>VLOOKUP(S703,English!$B$8:$AE$78,29,0)</f>
        <v>0</v>
      </c>
      <c r="S712" s="50">
        <f>VLOOKUP(S703,English!$B$8:$AE$78,30,0)</f>
        <v>0</v>
      </c>
      <c r="V712" s="68"/>
      <c r="W712" s="68"/>
      <c r="X712" s="68"/>
      <c r="Y712" s="68"/>
    </row>
    <row r="713" spans="2:25" ht="27.9" customHeight="1">
      <c r="B713" s="359">
        <v>4</v>
      </c>
      <c r="C713" s="361" t="s">
        <v>5</v>
      </c>
      <c r="D713" s="39" t="s">
        <v>63</v>
      </c>
      <c r="E713" s="80"/>
      <c r="F713" s="78">
        <f>Maths!R$7</f>
        <v>15</v>
      </c>
      <c r="G713" s="78">
        <f>Maths!S$7</f>
        <v>15</v>
      </c>
      <c r="H713" s="78">
        <f>Maths!T$7</f>
        <v>15</v>
      </c>
      <c r="I713" s="78">
        <f>Maths!U$7</f>
        <v>15</v>
      </c>
      <c r="J713" s="78">
        <f>Maths!V$7</f>
        <v>15</v>
      </c>
      <c r="K713" s="78">
        <f>Maths!W$7</f>
        <v>10</v>
      </c>
      <c r="L713" s="78">
        <f>Maths!X$7</f>
        <v>0</v>
      </c>
      <c r="M713" s="78">
        <f>Maths!Y$7</f>
        <v>70</v>
      </c>
      <c r="N713" s="78">
        <f>Maths!Z$7</f>
        <v>5</v>
      </c>
      <c r="O713" s="78">
        <f>Maths!AA$7</f>
        <v>5</v>
      </c>
      <c r="P713" s="78">
        <f>Maths!AB$7</f>
        <v>20</v>
      </c>
      <c r="Q713" s="78">
        <f>Maths!AC$7</f>
        <v>30</v>
      </c>
      <c r="R713" s="78">
        <f>Maths!AD$7</f>
        <v>100</v>
      </c>
      <c r="S713" s="78">
        <f>Maths!AE$7</f>
        <v>0</v>
      </c>
      <c r="V713" s="68"/>
      <c r="W713" s="68"/>
      <c r="X713" s="68"/>
      <c r="Y713" s="68"/>
    </row>
    <row r="714" spans="2:25" ht="27.9" customHeight="1" thickBot="1">
      <c r="B714" s="360"/>
      <c r="C714" s="362"/>
      <c r="D714" s="40" t="s">
        <v>64</v>
      </c>
      <c r="E714" s="81"/>
      <c r="F714" s="50">
        <f>VLOOKUP(S703,Maths!$B$8:$AE$78,17,0)</f>
        <v>0</v>
      </c>
      <c r="G714" s="50">
        <f>VLOOKUP(S703,Maths!$B$8:$AE$78,18,0)</f>
        <v>0</v>
      </c>
      <c r="H714" s="50">
        <f>VLOOKUP(S703,Maths!$B$8:$AE$78,19,0)</f>
        <v>0</v>
      </c>
      <c r="I714" s="50">
        <f>VLOOKUP(S703,Maths!$B$8:$AE$78,20,0)</f>
        <v>0</v>
      </c>
      <c r="J714" s="50">
        <f>VLOOKUP(S703,Maths!$B$8:$AE$78,21,0)</f>
        <v>0</v>
      </c>
      <c r="K714" s="50">
        <f>VLOOKUP(S703,Maths!$B$8:$AE$78,22,0)</f>
        <v>0</v>
      </c>
      <c r="L714" s="50">
        <f>VLOOKUP(S703,Maths!$B$8:$AE$78,23,0)</f>
        <v>0</v>
      </c>
      <c r="M714" s="50">
        <f>VLOOKUP(S703,Maths!$B$8:$AE$78,24,0)</f>
        <v>0</v>
      </c>
      <c r="N714" s="50">
        <f>VLOOKUP(S703,Maths!$B$8:$AE$78,25,0)</f>
        <v>0</v>
      </c>
      <c r="O714" s="50">
        <f>VLOOKUP(S703,Maths!$B$8:$AE$78,26,0)</f>
        <v>0</v>
      </c>
      <c r="P714" s="50">
        <f>VLOOKUP(S703,Maths!$B$8:$AE$78,27,0)</f>
        <v>0</v>
      </c>
      <c r="Q714" s="50">
        <f>VLOOKUP(S703,Maths!$B$8:$AE$78,28,0)</f>
        <v>0</v>
      </c>
      <c r="R714" s="79">
        <f>VLOOKUP(S703,Maths!$B$8:$AE$78,29,0)</f>
        <v>0</v>
      </c>
      <c r="S714" s="50">
        <f>VLOOKUP(S703,Maths!$B$8:$AE$78,30,0)</f>
        <v>0</v>
      </c>
    </row>
    <row r="715" spans="2:25" ht="27.9" customHeight="1">
      <c r="B715" s="359">
        <v>5</v>
      </c>
      <c r="C715" s="361" t="s">
        <v>6</v>
      </c>
      <c r="D715" s="39" t="s">
        <v>63</v>
      </c>
      <c r="E715" s="80"/>
      <c r="F715" s="78">
        <f>Sci!R$7</f>
        <v>15</v>
      </c>
      <c r="G715" s="78">
        <f>Sci!S$7</f>
        <v>15</v>
      </c>
      <c r="H715" s="78">
        <f>Sci!T$7</f>
        <v>15</v>
      </c>
      <c r="I715" s="78">
        <f>Sci!U$7</f>
        <v>15</v>
      </c>
      <c r="J715" s="78">
        <f>Sci!V$7</f>
        <v>15</v>
      </c>
      <c r="K715" s="78">
        <f>Sci!W$7</f>
        <v>10</v>
      </c>
      <c r="L715" s="78">
        <f>Sci!X$7</f>
        <v>0</v>
      </c>
      <c r="M715" s="78">
        <f>Sci!Y$7</f>
        <v>70</v>
      </c>
      <c r="N715" s="78">
        <f>Sci!Z$7</f>
        <v>5</v>
      </c>
      <c r="O715" s="78">
        <f>Sci!AA$7</f>
        <v>5</v>
      </c>
      <c r="P715" s="78">
        <f>Sci!AB$7</f>
        <v>20</v>
      </c>
      <c r="Q715" s="78">
        <f>Sci!AC$7</f>
        <v>30</v>
      </c>
      <c r="R715" s="78">
        <f>Sci!AD$7</f>
        <v>100</v>
      </c>
      <c r="S715" s="78">
        <f>Sci!AE$7</f>
        <v>0</v>
      </c>
    </row>
    <row r="716" spans="2:25" ht="27.9" customHeight="1" thickBot="1">
      <c r="B716" s="360"/>
      <c r="C716" s="362"/>
      <c r="D716" s="40" t="s">
        <v>64</v>
      </c>
      <c r="E716" s="81"/>
      <c r="F716" s="50">
        <f>VLOOKUP(S703,Sci!$B$8:$AE$78,17,0)</f>
        <v>0</v>
      </c>
      <c r="G716" s="50">
        <f>VLOOKUP(S703,Sci!$B$8:$AE$78,18,0)</f>
        <v>0</v>
      </c>
      <c r="H716" s="50">
        <f>VLOOKUP(S703,Sci!$B$8:$AE$78,19,0)</f>
        <v>0</v>
      </c>
      <c r="I716" s="50">
        <f>VLOOKUP(S703,Sci!$B$8:$AE$78,20,0)</f>
        <v>0</v>
      </c>
      <c r="J716" s="50">
        <f>VLOOKUP(S703,Sci!$B$8:$AE$78,21,0)</f>
        <v>0</v>
      </c>
      <c r="K716" s="50">
        <f>VLOOKUP(S703,Sci!$B$8:$AE$78,22,0)</f>
        <v>0</v>
      </c>
      <c r="L716" s="50">
        <f>VLOOKUP(S703,Sci!$B$8:$AE$78,23,0)</f>
        <v>0</v>
      </c>
      <c r="M716" s="50">
        <f>VLOOKUP(S703,Sci!$B$8:$AE$78,24,0)</f>
        <v>0</v>
      </c>
      <c r="N716" s="50">
        <f>VLOOKUP(S703,Sci!$B$8:$AE$78,24,0)</f>
        <v>0</v>
      </c>
      <c r="O716" s="50">
        <f>VLOOKUP(S703,Sci!$B$8:$AE$78,25,0)</f>
        <v>0</v>
      </c>
      <c r="P716" s="50">
        <f>VLOOKUP(S703,Sci!$B$8:$AE$78,26,0)</f>
        <v>0</v>
      </c>
      <c r="Q716" s="50">
        <f>VLOOKUP(S703,Sci!$B$8:$AE$78,27,0)</f>
        <v>0</v>
      </c>
      <c r="R716" s="79">
        <f>VLOOKUP(S703,Sci!$B$8:$AE$78,29,0)</f>
        <v>0</v>
      </c>
      <c r="S716" s="50">
        <f>VLOOKUP(S703,Sci!$B$8:$AE$78,30,0)</f>
        <v>0</v>
      </c>
    </row>
    <row r="717" spans="2:25" ht="27.9" customHeight="1">
      <c r="B717" s="359">
        <v>6</v>
      </c>
      <c r="C717" s="361" t="s">
        <v>7</v>
      </c>
      <c r="D717" s="39" t="s">
        <v>63</v>
      </c>
      <c r="E717" s="80"/>
      <c r="F717" s="78">
        <f>Sco!R$7</f>
        <v>15</v>
      </c>
      <c r="G717" s="78">
        <f>Sco!S$7</f>
        <v>15</v>
      </c>
      <c r="H717" s="78">
        <f>Sco!T$7</f>
        <v>15</v>
      </c>
      <c r="I717" s="78">
        <f>Sco!U$7</f>
        <v>15</v>
      </c>
      <c r="J717" s="78">
        <f>Sco!V$7</f>
        <v>15</v>
      </c>
      <c r="K717" s="78">
        <f>Sco!W$7</f>
        <v>10</v>
      </c>
      <c r="L717" s="78">
        <f>Sco!X$7</f>
        <v>0</v>
      </c>
      <c r="M717" s="78">
        <f>Sco!Y$7</f>
        <v>70</v>
      </c>
      <c r="N717" s="78">
        <f>Sco!Z$7</f>
        <v>5</v>
      </c>
      <c r="O717" s="78">
        <f>Sco!AA$7</f>
        <v>5</v>
      </c>
      <c r="P717" s="78">
        <f>Sco!AB$7</f>
        <v>20</v>
      </c>
      <c r="Q717" s="78">
        <f>Sco!AC$7</f>
        <v>30</v>
      </c>
      <c r="R717" s="78">
        <f>Sco!AD$7</f>
        <v>100</v>
      </c>
      <c r="S717" s="78">
        <f>Sco!AE$7</f>
        <v>0</v>
      </c>
    </row>
    <row r="718" spans="2:25" ht="27.9" customHeight="1" thickBot="1">
      <c r="B718" s="360"/>
      <c r="C718" s="362"/>
      <c r="D718" s="40" t="s">
        <v>64</v>
      </c>
      <c r="E718" s="81"/>
      <c r="F718" s="50">
        <f>VLOOKUP(S703,Sco!$B$8:$AE$78,17,0)</f>
        <v>0</v>
      </c>
      <c r="G718" s="50">
        <f>VLOOKUP(S703,Sco!$B$8:$AE$78,18,0)</f>
        <v>0</v>
      </c>
      <c r="H718" s="50">
        <f>VLOOKUP(S703,Sco!$B$8:$AE$78,19,0)</f>
        <v>0</v>
      </c>
      <c r="I718" s="50">
        <f>VLOOKUP(S703,Sco!$B$8:$AE$78,20,0)</f>
        <v>0</v>
      </c>
      <c r="J718" s="50">
        <f>VLOOKUP(S703,Sco!$B$8:$AE$78,21,0)</f>
        <v>0</v>
      </c>
      <c r="K718" s="50">
        <f>VLOOKUP(S703,Sco!$B$8:$AE$78,22,0)</f>
        <v>0</v>
      </c>
      <c r="L718" s="50">
        <f>VLOOKUP(S703,Sco!$B$8:$AE$78,23,0)</f>
        <v>0</v>
      </c>
      <c r="M718" s="50">
        <f>VLOOKUP(S703,Sco!$B$8:$AE$78,24,0)</f>
        <v>0</v>
      </c>
      <c r="N718" s="50">
        <f>VLOOKUP(S703,Sco!$B$8:$AE$78,25,0)</f>
        <v>0</v>
      </c>
      <c r="O718" s="50">
        <f>VLOOKUP(S703,Sco!$B$8:$AE$78,26,0)</f>
        <v>0</v>
      </c>
      <c r="P718" s="50">
        <f>VLOOKUP(S703,Sco!$B$8:$AE$78,27,0)</f>
        <v>0</v>
      </c>
      <c r="Q718" s="50">
        <f>VLOOKUP(S703,Sco!$B$8:$AE$78,28,0)</f>
        <v>0</v>
      </c>
      <c r="R718" s="79">
        <f>VLOOKUP(S703,Sco!$B$8:$AE$78,29,0)</f>
        <v>0</v>
      </c>
      <c r="S718" s="50">
        <f>VLOOKUP(S703,Sco!$B$8:$AE$78,30,0)</f>
        <v>0</v>
      </c>
    </row>
    <row r="719" spans="2:25" ht="27.9" customHeight="1">
      <c r="B719" s="359">
        <v>7</v>
      </c>
      <c r="C719" s="361" t="s">
        <v>8</v>
      </c>
      <c r="D719" s="39" t="s">
        <v>63</v>
      </c>
      <c r="E719" s="80"/>
      <c r="F719" s="78">
        <f>Kala!R$7</f>
        <v>20</v>
      </c>
      <c r="G719" s="78">
        <f>Kala!S$7</f>
        <v>40</v>
      </c>
      <c r="H719" s="78">
        <f>Kala!T$7</f>
        <v>20</v>
      </c>
      <c r="I719" s="78">
        <f>Kala!U$7</f>
        <v>20</v>
      </c>
      <c r="J719" s="78">
        <f>Kala!V$7</f>
        <v>0</v>
      </c>
      <c r="K719" s="78">
        <f>Kala!W$7</f>
        <v>20</v>
      </c>
      <c r="L719" s="78">
        <f>Kala!X$7</f>
        <v>0</v>
      </c>
      <c r="M719" s="78">
        <f>Kala!Y$7</f>
        <v>100</v>
      </c>
      <c r="N719" s="363"/>
      <c r="O719" s="364"/>
      <c r="P719" s="364"/>
      <c r="Q719" s="365"/>
      <c r="R719" s="82">
        <f t="shared" ref="R719:R724" si="25">M719</f>
        <v>100</v>
      </c>
      <c r="S719" s="83"/>
    </row>
    <row r="720" spans="2:25" ht="27.9" customHeight="1" thickBot="1">
      <c r="B720" s="360"/>
      <c r="C720" s="362"/>
      <c r="D720" s="40" t="s">
        <v>64</v>
      </c>
      <c r="E720" s="81"/>
      <c r="F720" s="50">
        <f>VLOOKUP(S703,Kala!$B$8:$AE$78,17,0)</f>
        <v>0</v>
      </c>
      <c r="G720" s="50">
        <f>VLOOKUP(S703,Kala!$B$8:$AE$78,18,0)</f>
        <v>0</v>
      </c>
      <c r="H720" s="50">
        <f>VLOOKUP(S703,Kala!$B$8:$AE$78,19,0)</f>
        <v>0</v>
      </c>
      <c r="I720" s="50">
        <f>VLOOKUP(S703,Kala!$B$8:$AE$78,20,0)</f>
        <v>0</v>
      </c>
      <c r="J720" s="50">
        <f>VLOOKUP(S703,Kala!$B$8:$AE$78,21,0)</f>
        <v>0</v>
      </c>
      <c r="K720" s="50">
        <f>VLOOKUP(S703,Kala!$B$8:$AE$78,22,0)</f>
        <v>0</v>
      </c>
      <c r="L720" s="50">
        <f>VLOOKUP(S703,Kala!$B$8:$AE$78,23,0)</f>
        <v>0</v>
      </c>
      <c r="M720" s="50">
        <f>VLOOKUP(S703,Kala!$B$8:$AE$78,24,0)</f>
        <v>0</v>
      </c>
      <c r="N720" s="366"/>
      <c r="O720" s="367"/>
      <c r="P720" s="367"/>
      <c r="Q720" s="368"/>
      <c r="R720" s="84">
        <f t="shared" si="25"/>
        <v>0</v>
      </c>
      <c r="S720" s="85" t="str">
        <f>IF(R720&gt;=91,"अ१",IF(R720&gt;=81,"अ२",IF(R720&gt;=71,"ब१",IF(R720&gt;=61,"ब२",IF(R720&gt;=51,"क१",IF(R720&gt;=41,"क२",IF(R720&gt;=33,"ड",IF(R720&gt;=21,"ई१",IF(R720&gt;=1,"ई२","")))))))))</f>
        <v/>
      </c>
      <c r="V720" s="68"/>
      <c r="W720" s="68"/>
      <c r="X720" s="68"/>
      <c r="Y720" s="68"/>
    </row>
    <row r="721" spans="2:25" ht="27.9" customHeight="1">
      <c r="B721" s="359">
        <v>8</v>
      </c>
      <c r="C721" s="361" t="s">
        <v>9</v>
      </c>
      <c r="D721" s="39" t="s">
        <v>63</v>
      </c>
      <c r="E721" s="80"/>
      <c r="F721" s="78">
        <f>Karya!R$7</f>
        <v>20</v>
      </c>
      <c r="G721" s="78">
        <f>Karya!S$7</f>
        <v>40</v>
      </c>
      <c r="H721" s="78">
        <f>Karya!T$7</f>
        <v>20</v>
      </c>
      <c r="I721" s="78">
        <f>Karya!U$7</f>
        <v>20</v>
      </c>
      <c r="J721" s="78">
        <f>Karya!V$7</f>
        <v>0</v>
      </c>
      <c r="K721" s="78">
        <f>Karya!W$7</f>
        <v>20</v>
      </c>
      <c r="L721" s="78">
        <f>Karya!X$7</f>
        <v>0</v>
      </c>
      <c r="M721" s="78">
        <f>Karya!Y$7</f>
        <v>100</v>
      </c>
      <c r="N721" s="363"/>
      <c r="O721" s="364"/>
      <c r="P721" s="364"/>
      <c r="Q721" s="365"/>
      <c r="R721" s="82">
        <f t="shared" si="25"/>
        <v>100</v>
      </c>
      <c r="S721" s="83"/>
      <c r="V721" s="68"/>
      <c r="W721" s="68"/>
      <c r="X721" s="68"/>
      <c r="Y721" s="68"/>
    </row>
    <row r="722" spans="2:25" ht="27.9" customHeight="1" thickBot="1">
      <c r="B722" s="360"/>
      <c r="C722" s="362"/>
      <c r="D722" s="40" t="s">
        <v>64</v>
      </c>
      <c r="E722" s="81"/>
      <c r="F722" s="50">
        <f>VLOOKUP(S703,Karya!$B$8:$AE$78,17,0)</f>
        <v>0</v>
      </c>
      <c r="G722" s="50">
        <f>VLOOKUP(S703,Karya!$B$8:$AE$78,18,0)</f>
        <v>0</v>
      </c>
      <c r="H722" s="50">
        <f>VLOOKUP(S703,Karya!$B$8:$AE$78,19,0)</f>
        <v>0</v>
      </c>
      <c r="I722" s="50">
        <f>VLOOKUP(S703,Karya!$B$8:$AE$78,20,0)</f>
        <v>0</v>
      </c>
      <c r="J722" s="50">
        <f>VLOOKUP(S703,Karya!$B$8:$AE$78,21,0)</f>
        <v>0</v>
      </c>
      <c r="K722" s="50">
        <f>VLOOKUP(S703,Karya!$B$8:$AE$78,22,0)</f>
        <v>0</v>
      </c>
      <c r="L722" s="50">
        <f>VLOOKUP(S703,Karya!$B$8:$AE$78,23,0)</f>
        <v>0</v>
      </c>
      <c r="M722" s="50">
        <f>VLOOKUP(S703,Karya!$B$8:$AE$78,24,0)</f>
        <v>0</v>
      </c>
      <c r="N722" s="366"/>
      <c r="O722" s="367"/>
      <c r="P722" s="367"/>
      <c r="Q722" s="368"/>
      <c r="R722" s="84">
        <f t="shared" si="25"/>
        <v>0</v>
      </c>
      <c r="S722" s="85" t="str">
        <f>IF(R722&gt;=91,"अ१",IF(R722&gt;=81,"अ२",IF(R722&gt;=71,"ब१",IF(R722&gt;=61,"ब२",IF(R722&gt;=51,"क१",IF(R722&gt;=41,"क२",IF(R722&gt;=33,"ड",IF(R722&gt;=21,"ई१",IF(R722&gt;=1,"ई२","")))))))))</f>
        <v/>
      </c>
      <c r="V722" s="68"/>
      <c r="W722" s="68"/>
      <c r="X722" s="68"/>
      <c r="Y722" s="68"/>
    </row>
    <row r="723" spans="2:25" ht="27.9" customHeight="1">
      <c r="B723" s="359">
        <v>9</v>
      </c>
      <c r="C723" s="361" t="s">
        <v>10</v>
      </c>
      <c r="D723" s="39" t="s">
        <v>63</v>
      </c>
      <c r="E723" s="80"/>
      <c r="F723" s="78">
        <f>Shashi!R$7</f>
        <v>20</v>
      </c>
      <c r="G723" s="78">
        <f>Shashi!S$7</f>
        <v>40</v>
      </c>
      <c r="H723" s="78">
        <f>Shashi!T$7</f>
        <v>20</v>
      </c>
      <c r="I723" s="78">
        <f>Shashi!U$7</f>
        <v>20</v>
      </c>
      <c r="J723" s="78">
        <f>Shashi!V$7</f>
        <v>0</v>
      </c>
      <c r="K723" s="78">
        <f>Shashi!W$7</f>
        <v>20</v>
      </c>
      <c r="L723" s="78">
        <f>Shashi!X$7</f>
        <v>0</v>
      </c>
      <c r="M723" s="78">
        <f>Shashi!Y$7</f>
        <v>100</v>
      </c>
      <c r="N723" s="363"/>
      <c r="O723" s="364"/>
      <c r="P723" s="364"/>
      <c r="Q723" s="365"/>
      <c r="R723" s="82">
        <f t="shared" si="25"/>
        <v>100</v>
      </c>
      <c r="S723" s="83"/>
      <c r="V723" s="68"/>
      <c r="W723" s="68"/>
      <c r="X723" s="68"/>
      <c r="Y723" s="68"/>
    </row>
    <row r="724" spans="2:25" ht="27.9" customHeight="1" thickBot="1">
      <c r="B724" s="360"/>
      <c r="C724" s="362"/>
      <c r="D724" s="40" t="s">
        <v>64</v>
      </c>
      <c r="E724" s="81"/>
      <c r="F724" s="50">
        <f>VLOOKUP(S703,Shashi!$B$8:$AE$78,17,0)</f>
        <v>0</v>
      </c>
      <c r="G724" s="50">
        <f>VLOOKUP(S703,Shashi!$B$8:$AE$78,18,0)</f>
        <v>0</v>
      </c>
      <c r="H724" s="50">
        <f>VLOOKUP(S703,Shashi!$B$8:$AE$78,19,0)</f>
        <v>0</v>
      </c>
      <c r="I724" s="50">
        <f>VLOOKUP(S703,Shashi!$B$8:$AE$78,20,0)</f>
        <v>0</v>
      </c>
      <c r="J724" s="50">
        <f>VLOOKUP(S703,Shashi!$B$8:$AE$78,21,0)</f>
        <v>0</v>
      </c>
      <c r="K724" s="50">
        <f>VLOOKUP(S703,Shashi!$B$8:$AE$78,22,0)</f>
        <v>0</v>
      </c>
      <c r="L724" s="50">
        <f>VLOOKUP(S703,Shashi!$B$8:$AE$78,23,0)</f>
        <v>0</v>
      </c>
      <c r="M724" s="50">
        <f>VLOOKUP(S703,Shashi!$B$8:$AE$78,24,0)</f>
        <v>0</v>
      </c>
      <c r="N724" s="366"/>
      <c r="O724" s="367"/>
      <c r="P724" s="367"/>
      <c r="Q724" s="368"/>
      <c r="R724" s="84">
        <f t="shared" si="25"/>
        <v>0</v>
      </c>
      <c r="S724" s="85" t="str">
        <f>IF(R724&gt;=91,"अ१",IF(R724&gt;=81,"अ२",IF(R724&gt;=71,"ब१",IF(R724&gt;=61,"ब२",IF(R724&gt;=51,"क१",IF(R724&gt;=41,"क२",IF(R724&gt;=33,"ड",IF(R724&gt;=21,"ई१",IF(R724&gt;=1,"ई२","")))))))))</f>
        <v/>
      </c>
      <c r="V724" s="68"/>
      <c r="W724" s="68"/>
      <c r="X724" s="68"/>
      <c r="Y724" s="68"/>
    </row>
    <row r="725" spans="2:25" ht="27.9" customHeight="1" thickBot="1">
      <c r="B725" s="369"/>
      <c r="C725" s="370"/>
      <c r="D725" s="370"/>
      <c r="E725" s="370"/>
      <c r="F725" s="370"/>
      <c r="G725" s="370"/>
      <c r="H725" s="370"/>
      <c r="I725" s="370"/>
      <c r="J725" s="370"/>
      <c r="K725" s="370"/>
      <c r="L725" s="370"/>
      <c r="M725" s="370"/>
      <c r="N725" s="370"/>
      <c r="O725" s="370"/>
      <c r="P725" s="370"/>
      <c r="Q725" s="370"/>
      <c r="R725" s="370"/>
      <c r="S725" s="371"/>
      <c r="V725" s="68"/>
      <c r="W725" s="68"/>
      <c r="X725" s="68"/>
      <c r="Y725" s="68"/>
    </row>
    <row r="726" spans="2:25" ht="27.9" customHeight="1">
      <c r="B726" s="41"/>
      <c r="C726" s="42"/>
      <c r="D726" s="43"/>
      <c r="N726" s="45"/>
      <c r="O726" s="45"/>
      <c r="P726" s="45"/>
      <c r="Q726" s="45"/>
      <c r="S726" s="46"/>
      <c r="V726" s="68"/>
      <c r="W726" s="68"/>
      <c r="X726" s="68"/>
      <c r="Y726" s="68"/>
    </row>
    <row r="727" spans="2:25" ht="27.9" customHeight="1">
      <c r="B727" s="372" t="s">
        <v>66</v>
      </c>
      <c r="C727" s="373"/>
      <c r="D727" s="373"/>
      <c r="E727" s="373"/>
      <c r="F727" s="373"/>
      <c r="G727" s="374" t="s">
        <v>67</v>
      </c>
      <c r="H727" s="374"/>
      <c r="I727" s="374"/>
      <c r="J727" s="374"/>
      <c r="K727" s="374"/>
      <c r="L727" s="374"/>
      <c r="M727" s="374"/>
      <c r="N727" s="375" t="s">
        <v>68</v>
      </c>
      <c r="O727" s="375"/>
      <c r="P727" s="375"/>
      <c r="Q727" s="375"/>
      <c r="R727" s="375"/>
      <c r="S727" s="376"/>
      <c r="V727" s="68"/>
      <c r="W727" s="68"/>
      <c r="X727" s="68"/>
      <c r="Y727" s="68"/>
    </row>
    <row r="728" spans="2:25" ht="27.9" customHeight="1" thickBot="1">
      <c r="B728" s="377" t="str">
        <f>students!$G$4</f>
        <v xml:space="preserve">श्री. सागर दत्तात्रय शिंदे </v>
      </c>
      <c r="C728" s="378"/>
      <c r="D728" s="378"/>
      <c r="E728" s="378"/>
      <c r="F728" s="378"/>
      <c r="G728" s="379"/>
      <c r="H728" s="379"/>
      <c r="I728" s="379"/>
      <c r="J728" s="379"/>
      <c r="K728" s="379"/>
      <c r="L728" s="379"/>
      <c r="M728" s="379"/>
      <c r="N728" s="380"/>
      <c r="O728" s="380"/>
      <c r="P728" s="380"/>
      <c r="Q728" s="380"/>
      <c r="R728" s="380"/>
      <c r="S728" s="381"/>
      <c r="V728" s="68"/>
      <c r="W728" s="68"/>
      <c r="X728" s="68"/>
      <c r="Y728" s="68"/>
    </row>
    <row r="729" spans="2:25" ht="26.25" customHeight="1">
      <c r="B729" s="402" t="s">
        <v>718</v>
      </c>
      <c r="C729" s="402"/>
      <c r="D729" s="402"/>
      <c r="E729" s="402"/>
      <c r="F729" s="402"/>
      <c r="G729" s="402"/>
      <c r="H729" s="402"/>
      <c r="I729" s="402"/>
      <c r="J729" s="402"/>
      <c r="K729" s="402"/>
      <c r="L729" s="402"/>
      <c r="M729" s="402"/>
      <c r="N729" s="402"/>
      <c r="O729" s="402"/>
      <c r="P729" s="402"/>
      <c r="Q729" s="402"/>
      <c r="R729" s="402"/>
      <c r="S729" s="402"/>
      <c r="V729" s="68"/>
      <c r="W729" s="68"/>
      <c r="X729" s="68"/>
      <c r="Y729" s="68"/>
    </row>
    <row r="730" spans="2:25" ht="24.75" customHeight="1" thickBot="1">
      <c r="B730" s="403" t="s">
        <v>52</v>
      </c>
      <c r="C730" s="403"/>
      <c r="D730" s="403"/>
      <c r="E730" s="404">
        <f>VLOOKUP(S731,students!$B$8:$D$57,3,0)</f>
        <v>0</v>
      </c>
      <c r="F730" s="405"/>
      <c r="G730" s="405"/>
      <c r="H730" s="405"/>
      <c r="I730" s="405"/>
      <c r="J730" s="405"/>
      <c r="K730" s="405"/>
      <c r="L730" s="405"/>
      <c r="M730" s="405"/>
      <c r="N730" s="405"/>
      <c r="O730" s="405"/>
      <c r="P730" s="406" t="s">
        <v>28</v>
      </c>
      <c r="Q730" s="406"/>
      <c r="R730" s="406" t="str">
        <f>students!$M$2</f>
        <v>पहिली</v>
      </c>
      <c r="S730" s="406"/>
      <c r="V730" s="68"/>
      <c r="W730" s="68"/>
      <c r="X730" s="68"/>
      <c r="Y730" s="68"/>
    </row>
    <row r="731" spans="2:25" ht="19.5" customHeight="1" thickBot="1">
      <c r="B731" s="407"/>
      <c r="C731" s="407"/>
      <c r="D731" s="408"/>
      <c r="E731" s="408"/>
      <c r="F731" s="47"/>
      <c r="G731" s="47"/>
      <c r="H731" s="409" t="s">
        <v>33</v>
      </c>
      <c r="I731" s="409"/>
      <c r="J731" s="409"/>
      <c r="K731" s="409"/>
      <c r="L731" s="409"/>
      <c r="M731" s="405">
        <f>[3]students!Y730</f>
        <v>0</v>
      </c>
      <c r="N731" s="405"/>
      <c r="O731" s="405"/>
      <c r="P731" s="406" t="s">
        <v>53</v>
      </c>
      <c r="Q731" s="406"/>
      <c r="R731" s="406"/>
      <c r="S731" s="77">
        <v>27</v>
      </c>
      <c r="V731" s="68"/>
      <c r="W731" s="68"/>
      <c r="X731" s="68"/>
      <c r="Y731" s="68"/>
    </row>
    <row r="732" spans="2:25" ht="21" customHeight="1">
      <c r="B732" s="382" t="s">
        <v>37</v>
      </c>
      <c r="C732" s="361" t="s">
        <v>54</v>
      </c>
      <c r="D732" s="361"/>
      <c r="E732" s="385" t="s">
        <v>55</v>
      </c>
      <c r="F732" s="386"/>
      <c r="G732" s="386"/>
      <c r="H732" s="386"/>
      <c r="I732" s="386"/>
      <c r="J732" s="386"/>
      <c r="K732" s="386"/>
      <c r="L732" s="386"/>
      <c r="M732" s="387"/>
      <c r="N732" s="388" t="s">
        <v>56</v>
      </c>
      <c r="O732" s="389"/>
      <c r="P732" s="389"/>
      <c r="Q732" s="390"/>
      <c r="R732" s="394" t="s">
        <v>69</v>
      </c>
      <c r="S732" s="397" t="s">
        <v>57</v>
      </c>
      <c r="V732" s="68"/>
      <c r="W732" s="68"/>
      <c r="X732" s="68"/>
      <c r="Y732" s="68"/>
    </row>
    <row r="733" spans="2:25" s="1" customFormat="1" ht="73.5" customHeight="1">
      <c r="B733" s="383"/>
      <c r="C733" s="384"/>
      <c r="D733" s="384"/>
      <c r="E733" s="48" t="s">
        <v>58</v>
      </c>
      <c r="F733" s="48" t="s">
        <v>15</v>
      </c>
      <c r="G733" s="48" t="s">
        <v>59</v>
      </c>
      <c r="H733" s="48" t="s">
        <v>17</v>
      </c>
      <c r="I733" s="48" t="s">
        <v>18</v>
      </c>
      <c r="J733" s="48" t="s">
        <v>19</v>
      </c>
      <c r="K733" s="48" t="s">
        <v>20</v>
      </c>
      <c r="L733" s="48" t="s">
        <v>21</v>
      </c>
      <c r="M733" s="49"/>
      <c r="N733" s="391"/>
      <c r="O733" s="392"/>
      <c r="P733" s="392"/>
      <c r="Q733" s="393"/>
      <c r="R733" s="395"/>
      <c r="S733" s="398"/>
      <c r="V733" s="68"/>
      <c r="W733" s="68"/>
      <c r="X733" s="68"/>
      <c r="Y733" s="68"/>
    </row>
    <row r="734" spans="2:25" ht="27.9" customHeight="1" thickBot="1">
      <c r="B734" s="5"/>
      <c r="C734" s="400" t="s">
        <v>60</v>
      </c>
      <c r="D734" s="401"/>
      <c r="E734" s="51">
        <v>1</v>
      </c>
      <c r="F734" s="51">
        <v>2</v>
      </c>
      <c r="G734" s="51">
        <v>3</v>
      </c>
      <c r="H734" s="51">
        <v>4</v>
      </c>
      <c r="I734" s="51">
        <v>5</v>
      </c>
      <c r="J734" s="51">
        <v>6</v>
      </c>
      <c r="K734" s="51">
        <v>7</v>
      </c>
      <c r="L734" s="51">
        <v>8</v>
      </c>
      <c r="M734" s="50" t="s">
        <v>22</v>
      </c>
      <c r="N734" s="50" t="s">
        <v>23</v>
      </c>
      <c r="O734" s="50" t="s">
        <v>61</v>
      </c>
      <c r="P734" s="50" t="s">
        <v>25</v>
      </c>
      <c r="Q734" s="50" t="s">
        <v>62</v>
      </c>
      <c r="R734" s="396"/>
      <c r="S734" s="399"/>
      <c r="V734" s="68"/>
      <c r="W734" s="68"/>
      <c r="X734" s="68"/>
      <c r="Y734" s="68"/>
    </row>
    <row r="735" spans="2:25" ht="27.9" customHeight="1">
      <c r="B735" s="359">
        <v>1</v>
      </c>
      <c r="C735" s="361" t="s">
        <v>2</v>
      </c>
      <c r="D735" s="39" t="s">
        <v>63</v>
      </c>
      <c r="E735" s="80"/>
      <c r="F735" s="78">
        <f>Marathi!R$7</f>
        <v>15</v>
      </c>
      <c r="G735" s="78">
        <f>Marathi!S$7</f>
        <v>15</v>
      </c>
      <c r="H735" s="78">
        <f>Marathi!T$7</f>
        <v>15</v>
      </c>
      <c r="I735" s="78">
        <f>Marathi!U$7</f>
        <v>15</v>
      </c>
      <c r="J735" s="78">
        <f>Marathi!V$7</f>
        <v>15</v>
      </c>
      <c r="K735" s="78">
        <f>Marathi!W$7</f>
        <v>10</v>
      </c>
      <c r="L735" s="78">
        <f>Marathi!X$7</f>
        <v>0</v>
      </c>
      <c r="M735" s="78">
        <f>Marathi!Y$7</f>
        <v>70</v>
      </c>
      <c r="N735" s="78">
        <f>Marathi!Z$7</f>
        <v>5</v>
      </c>
      <c r="O735" s="78">
        <f>Marathi!AA$7</f>
        <v>5</v>
      </c>
      <c r="P735" s="78">
        <f>Marathi!AB$7</f>
        <v>20</v>
      </c>
      <c r="Q735" s="78">
        <f>Marathi!AC$7</f>
        <v>30</v>
      </c>
      <c r="R735" s="78">
        <f>Marathi!AD$7</f>
        <v>100</v>
      </c>
      <c r="S735" s="78">
        <f>Marathi!AE$7</f>
        <v>0</v>
      </c>
      <c r="V735" s="68"/>
      <c r="W735" s="68"/>
      <c r="X735" s="68"/>
      <c r="Y735" s="68"/>
    </row>
    <row r="736" spans="2:25" ht="27.9" customHeight="1" thickBot="1">
      <c r="B736" s="360"/>
      <c r="C736" s="362"/>
      <c r="D736" s="40" t="s">
        <v>64</v>
      </c>
      <c r="E736" s="81"/>
      <c r="F736" s="50">
        <f>VLOOKUP(S731,Marathi!$B$8:$AE$78,17,0)</f>
        <v>0</v>
      </c>
      <c r="G736" s="50">
        <f>VLOOKUP(S731,Marathi!$B$8:$AE$78,18,0)</f>
        <v>0</v>
      </c>
      <c r="H736" s="50">
        <f>VLOOKUP(S731,Marathi!$B$8:$AE$78,19,0)</f>
        <v>0</v>
      </c>
      <c r="I736" s="50">
        <f>VLOOKUP(S731,Marathi!$B$8:$AE$78,20,0)</f>
        <v>0</v>
      </c>
      <c r="J736" s="50">
        <f>VLOOKUP(S731,Marathi!$B$8:$AE$78,21,0)</f>
        <v>0</v>
      </c>
      <c r="K736" s="50">
        <f>VLOOKUP(S731,Marathi!$B$8:$AE$78,22,0)</f>
        <v>0</v>
      </c>
      <c r="L736" s="50">
        <f>VLOOKUP(S731,Marathi!$B$8:$AE$78,23,0)</f>
        <v>0</v>
      </c>
      <c r="M736" s="50">
        <f>VLOOKUP(S731,Marathi!$B$8:$AE$78,24,0)</f>
        <v>0</v>
      </c>
      <c r="N736" s="50">
        <f>VLOOKUP(S731,Marathi!$B$8:$AE$78,25,0)</f>
        <v>0</v>
      </c>
      <c r="O736" s="50">
        <f>VLOOKUP(S731,Marathi!$B$8:$AE$78,26,0)</f>
        <v>0</v>
      </c>
      <c r="P736" s="50">
        <f>VLOOKUP(S731,Marathi!$B$8:$AE$78,27,0)</f>
        <v>0</v>
      </c>
      <c r="Q736" s="50">
        <f>VLOOKUP(S731,Marathi!$B$8:$AE$78,28,0)</f>
        <v>0</v>
      </c>
      <c r="R736" s="79">
        <f>VLOOKUP(S731,Marathi!$B$8:$AE$78,29,0)</f>
        <v>0</v>
      </c>
      <c r="S736" s="79">
        <f>VLOOKUP(S731,Marathi!$B$8:$AE$78,30,0)</f>
        <v>0</v>
      </c>
      <c r="V736" s="68"/>
      <c r="W736" s="68"/>
      <c r="X736" s="68"/>
      <c r="Y736" s="68"/>
    </row>
    <row r="737" spans="2:25" ht="27.9" customHeight="1">
      <c r="B737" s="359">
        <v>2</v>
      </c>
      <c r="C737" s="361" t="s">
        <v>3</v>
      </c>
      <c r="D737" s="39" t="s">
        <v>63</v>
      </c>
      <c r="E737" s="80"/>
      <c r="F737" s="78">
        <f>Hindi!R$7</f>
        <v>15</v>
      </c>
      <c r="G737" s="78">
        <f>Hindi!S$7</f>
        <v>15</v>
      </c>
      <c r="H737" s="78">
        <f>Hindi!T$7</f>
        <v>15</v>
      </c>
      <c r="I737" s="78">
        <f>Hindi!U$7</f>
        <v>15</v>
      </c>
      <c r="J737" s="78">
        <f>Hindi!V$7</f>
        <v>15</v>
      </c>
      <c r="K737" s="78">
        <f>Hindi!W$7</f>
        <v>10</v>
      </c>
      <c r="L737" s="78">
        <f>Hindi!X$7</f>
        <v>0</v>
      </c>
      <c r="M737" s="78">
        <f>Hindi!Y$7</f>
        <v>70</v>
      </c>
      <c r="N737" s="78">
        <f>Hindi!Z$7</f>
        <v>5</v>
      </c>
      <c r="O737" s="78">
        <f>Hindi!AA$7</f>
        <v>5</v>
      </c>
      <c r="P737" s="78">
        <f>Hindi!AB$7</f>
        <v>20</v>
      </c>
      <c r="Q737" s="78">
        <f>Hindi!AC$7</f>
        <v>30</v>
      </c>
      <c r="R737" s="78">
        <f>Hindi!AD$7</f>
        <v>100</v>
      </c>
      <c r="S737" s="78">
        <f>Hindi!AE$7</f>
        <v>0</v>
      </c>
      <c r="V737" s="68"/>
      <c r="W737" s="68"/>
      <c r="X737" s="68"/>
      <c r="Y737" s="68"/>
    </row>
    <row r="738" spans="2:25" ht="27.9" customHeight="1" thickBot="1">
      <c r="B738" s="360"/>
      <c r="C738" s="362"/>
      <c r="D738" s="40" t="s">
        <v>64</v>
      </c>
      <c r="E738" s="81"/>
      <c r="F738" s="50">
        <f>VLOOKUP(S731,Hindi!$B$8:$AE$78,17,0)</f>
        <v>0</v>
      </c>
      <c r="G738" s="50">
        <f>VLOOKUP(S731,Hindi!$B$8:$AE$78,18,0)</f>
        <v>0</v>
      </c>
      <c r="H738" s="50">
        <f>VLOOKUP(S731,Hindi!$B$8:$AE$78,19,0)</f>
        <v>0</v>
      </c>
      <c r="I738" s="50">
        <f>VLOOKUP(S731,Hindi!$B$8:$AE$78,20,0)</f>
        <v>0</v>
      </c>
      <c r="J738" s="50">
        <f>VLOOKUP(S731,Hindi!$B$8:$AE$78,21,0)</f>
        <v>0</v>
      </c>
      <c r="K738" s="50">
        <f>VLOOKUP(S731,Hindi!$B$8:$AE$78,22,0)</f>
        <v>0</v>
      </c>
      <c r="L738" s="50">
        <f>VLOOKUP(S731,Hindi!$B$8:$AE$78,23,0)</f>
        <v>0</v>
      </c>
      <c r="M738" s="50">
        <f>VLOOKUP(S731,Hindi!$B$8:$AE$78,24,0)</f>
        <v>0</v>
      </c>
      <c r="N738" s="50">
        <f>VLOOKUP(S731,Hindi!$B$8:$AE$78,25,0)</f>
        <v>0</v>
      </c>
      <c r="O738" s="50">
        <f>VLOOKUP(S731,Hindi!$B$8:$AE$78,26,0)</f>
        <v>0</v>
      </c>
      <c r="P738" s="50">
        <f>VLOOKUP(S731,Hindi!$B$8:$AE$78,27,0)</f>
        <v>0</v>
      </c>
      <c r="Q738" s="50">
        <f>VLOOKUP(S731,Hindi!$B$8:$AE$78,28,0)</f>
        <v>0</v>
      </c>
      <c r="R738" s="79">
        <f>VLOOKUP(S731,Hindi!$B$8:$AE$78,29,0)</f>
        <v>0</v>
      </c>
      <c r="S738" s="50">
        <f>VLOOKUP(S731,Hindi!$B$8:$AE$78,30,0)</f>
        <v>0</v>
      </c>
      <c r="V738" s="68"/>
      <c r="W738" s="68"/>
      <c r="X738" s="68"/>
      <c r="Y738" s="68"/>
    </row>
    <row r="739" spans="2:25" ht="27.9" customHeight="1">
      <c r="B739" s="359">
        <v>3</v>
      </c>
      <c r="C739" s="361" t="s">
        <v>4</v>
      </c>
      <c r="D739" s="39" t="s">
        <v>63</v>
      </c>
      <c r="E739" s="80"/>
      <c r="F739" s="78">
        <f>English!R$7</f>
        <v>15</v>
      </c>
      <c r="G739" s="78">
        <f>English!S$7</f>
        <v>15</v>
      </c>
      <c r="H739" s="78">
        <f>English!T$7</f>
        <v>15</v>
      </c>
      <c r="I739" s="78">
        <f>English!U$7</f>
        <v>15</v>
      </c>
      <c r="J739" s="78">
        <f>English!V$7</f>
        <v>15</v>
      </c>
      <c r="K739" s="78">
        <f>English!W$7</f>
        <v>10</v>
      </c>
      <c r="L739" s="78">
        <f>English!X$7</f>
        <v>0</v>
      </c>
      <c r="M739" s="78">
        <f>English!Y$7</f>
        <v>70</v>
      </c>
      <c r="N739" s="78">
        <f>English!Z$7</f>
        <v>5</v>
      </c>
      <c r="O739" s="78">
        <f>English!AA$7</f>
        <v>5</v>
      </c>
      <c r="P739" s="78">
        <f>English!AB$7</f>
        <v>20</v>
      </c>
      <c r="Q739" s="78">
        <f>English!AC$7</f>
        <v>30</v>
      </c>
      <c r="R739" s="78">
        <f>English!AD$7</f>
        <v>100</v>
      </c>
      <c r="S739" s="78">
        <f>English!AE$7</f>
        <v>0</v>
      </c>
      <c r="V739" s="68"/>
      <c r="W739" s="68"/>
      <c r="X739" s="68"/>
      <c r="Y739" s="68"/>
    </row>
    <row r="740" spans="2:25" ht="27.9" customHeight="1" thickBot="1">
      <c r="B740" s="360"/>
      <c r="C740" s="362"/>
      <c r="D740" s="40" t="s">
        <v>64</v>
      </c>
      <c r="E740" s="81"/>
      <c r="F740" s="50">
        <f>VLOOKUP(S731,English!$B$8:$AE$78,17,0)</f>
        <v>0</v>
      </c>
      <c r="G740" s="50">
        <f>VLOOKUP(S731,English!$B$8:$AE$78,18,0)</f>
        <v>0</v>
      </c>
      <c r="H740" s="50">
        <f>VLOOKUP(S731,English!$B$8:$AE$78,19,0)</f>
        <v>0</v>
      </c>
      <c r="I740" s="50">
        <f>VLOOKUP(S731,English!$B$8:$AE$78,20,0)</f>
        <v>0</v>
      </c>
      <c r="J740" s="50">
        <f>VLOOKUP(S731,English!$B$8:$AE$78,21,0)</f>
        <v>0</v>
      </c>
      <c r="K740" s="50">
        <f>VLOOKUP(S731,English!$B$8:$AE$78,22,0)</f>
        <v>0</v>
      </c>
      <c r="L740" s="50">
        <f>VLOOKUP(S731,English!$B$8:$AE$78,23,0)</f>
        <v>0</v>
      </c>
      <c r="M740" s="50">
        <f>VLOOKUP(S731,English!$B$8:$AE$78,24,0)</f>
        <v>0</v>
      </c>
      <c r="N740" s="50">
        <f>VLOOKUP(S731,English!$B$8:$AE$78,25,0)</f>
        <v>0</v>
      </c>
      <c r="O740" s="50">
        <f>VLOOKUP(S731,English!$B$8:$AE$78,26,0)</f>
        <v>0</v>
      </c>
      <c r="P740" s="50">
        <f>VLOOKUP(S731,English!$B$8:$AE$78,27,0)</f>
        <v>0</v>
      </c>
      <c r="Q740" s="50">
        <f>VLOOKUP(S731,English!$B$8:$AE$78,28,0)</f>
        <v>0</v>
      </c>
      <c r="R740" s="79">
        <f>VLOOKUP(S731,English!$B$8:$AE$78,29,0)</f>
        <v>0</v>
      </c>
      <c r="S740" s="50">
        <f>VLOOKUP(S731,English!$B$8:$AE$78,30,0)</f>
        <v>0</v>
      </c>
      <c r="V740" s="68"/>
      <c r="W740" s="68"/>
      <c r="X740" s="68"/>
      <c r="Y740" s="68"/>
    </row>
    <row r="741" spans="2:25" ht="27.9" customHeight="1">
      <c r="B741" s="359">
        <v>4</v>
      </c>
      <c r="C741" s="361" t="s">
        <v>5</v>
      </c>
      <c r="D741" s="39" t="s">
        <v>63</v>
      </c>
      <c r="E741" s="80"/>
      <c r="F741" s="78">
        <f>Maths!R$7</f>
        <v>15</v>
      </c>
      <c r="G741" s="78">
        <f>Maths!S$7</f>
        <v>15</v>
      </c>
      <c r="H741" s="78">
        <f>Maths!T$7</f>
        <v>15</v>
      </c>
      <c r="I741" s="78">
        <f>Maths!U$7</f>
        <v>15</v>
      </c>
      <c r="J741" s="78">
        <f>Maths!V$7</f>
        <v>15</v>
      </c>
      <c r="K741" s="78">
        <f>Maths!W$7</f>
        <v>10</v>
      </c>
      <c r="L741" s="78">
        <f>Maths!X$7</f>
        <v>0</v>
      </c>
      <c r="M741" s="78">
        <f>Maths!Y$7</f>
        <v>70</v>
      </c>
      <c r="N741" s="78">
        <f>Maths!Z$7</f>
        <v>5</v>
      </c>
      <c r="O741" s="78">
        <f>Maths!AA$7</f>
        <v>5</v>
      </c>
      <c r="P741" s="78">
        <f>Maths!AB$7</f>
        <v>20</v>
      </c>
      <c r="Q741" s="78">
        <f>Maths!AC$7</f>
        <v>30</v>
      </c>
      <c r="R741" s="78">
        <f>Maths!AD$7</f>
        <v>100</v>
      </c>
      <c r="S741" s="78">
        <f>Maths!AE$7</f>
        <v>0</v>
      </c>
      <c r="V741" s="68"/>
      <c r="W741" s="68"/>
      <c r="X741" s="68"/>
      <c r="Y741" s="68"/>
    </row>
    <row r="742" spans="2:25" ht="27.9" customHeight="1" thickBot="1">
      <c r="B742" s="360"/>
      <c r="C742" s="362"/>
      <c r="D742" s="40" t="s">
        <v>64</v>
      </c>
      <c r="E742" s="81"/>
      <c r="F742" s="50">
        <f>VLOOKUP(S731,Maths!$B$8:$AE$78,17,0)</f>
        <v>0</v>
      </c>
      <c r="G742" s="50">
        <f>VLOOKUP(S731,Maths!$B$8:$AE$78,18,0)</f>
        <v>0</v>
      </c>
      <c r="H742" s="50">
        <f>VLOOKUP(S731,Maths!$B$8:$AE$78,19,0)</f>
        <v>0</v>
      </c>
      <c r="I742" s="50">
        <f>VLOOKUP(S731,Maths!$B$8:$AE$78,20,0)</f>
        <v>0</v>
      </c>
      <c r="J742" s="50">
        <f>VLOOKUP(S731,Maths!$B$8:$AE$78,21,0)</f>
        <v>0</v>
      </c>
      <c r="K742" s="50">
        <f>VLOOKUP(S731,Maths!$B$8:$AE$78,22,0)</f>
        <v>0</v>
      </c>
      <c r="L742" s="50">
        <f>VLOOKUP(S731,Maths!$B$8:$AE$78,23,0)</f>
        <v>0</v>
      </c>
      <c r="M742" s="50">
        <f>VLOOKUP(S731,Maths!$B$8:$AE$78,24,0)</f>
        <v>0</v>
      </c>
      <c r="N742" s="50">
        <f>VLOOKUP(S731,Maths!$B$8:$AE$78,25,0)</f>
        <v>0</v>
      </c>
      <c r="O742" s="50">
        <f>VLOOKUP(S731,Maths!$B$8:$AE$78,26,0)</f>
        <v>0</v>
      </c>
      <c r="P742" s="50">
        <f>VLOOKUP(S731,Maths!$B$8:$AE$78,27,0)</f>
        <v>0</v>
      </c>
      <c r="Q742" s="50">
        <f>VLOOKUP(S731,Maths!$B$8:$AE$78,28,0)</f>
        <v>0</v>
      </c>
      <c r="R742" s="79">
        <f>VLOOKUP(S731,Maths!$B$8:$AE$78,29,0)</f>
        <v>0</v>
      </c>
      <c r="S742" s="50">
        <f>VLOOKUP(S731,Maths!$B$8:$AE$78,30,0)</f>
        <v>0</v>
      </c>
      <c r="V742" s="68"/>
      <c r="W742" s="68"/>
      <c r="X742" s="68"/>
      <c r="Y742" s="68"/>
    </row>
    <row r="743" spans="2:25" ht="27.9" customHeight="1">
      <c r="B743" s="359">
        <v>5</v>
      </c>
      <c r="C743" s="361" t="s">
        <v>6</v>
      </c>
      <c r="D743" s="39" t="s">
        <v>63</v>
      </c>
      <c r="E743" s="80"/>
      <c r="F743" s="78">
        <f>Sci!R$7</f>
        <v>15</v>
      </c>
      <c r="G743" s="78">
        <f>Sci!S$7</f>
        <v>15</v>
      </c>
      <c r="H743" s="78">
        <f>Sci!T$7</f>
        <v>15</v>
      </c>
      <c r="I743" s="78">
        <f>Sci!U$7</f>
        <v>15</v>
      </c>
      <c r="J743" s="78">
        <f>Sci!V$7</f>
        <v>15</v>
      </c>
      <c r="K743" s="78">
        <f>Sci!W$7</f>
        <v>10</v>
      </c>
      <c r="L743" s="78">
        <f>Sci!X$7</f>
        <v>0</v>
      </c>
      <c r="M743" s="78">
        <f>Sci!Y$7</f>
        <v>70</v>
      </c>
      <c r="N743" s="78">
        <f>Sci!Z$7</f>
        <v>5</v>
      </c>
      <c r="O743" s="78">
        <f>Sci!AA$7</f>
        <v>5</v>
      </c>
      <c r="P743" s="78">
        <f>Sci!AB$7</f>
        <v>20</v>
      </c>
      <c r="Q743" s="78">
        <f>Sci!AC$7</f>
        <v>30</v>
      </c>
      <c r="R743" s="78">
        <f>Sci!AD$7</f>
        <v>100</v>
      </c>
      <c r="S743" s="78">
        <f>Sci!AE$7</f>
        <v>0</v>
      </c>
      <c r="V743" s="68"/>
      <c r="W743" s="68"/>
      <c r="X743" s="68"/>
      <c r="Y743" s="68"/>
    </row>
    <row r="744" spans="2:25" ht="27.9" customHeight="1" thickBot="1">
      <c r="B744" s="360"/>
      <c r="C744" s="362"/>
      <c r="D744" s="40" t="s">
        <v>64</v>
      </c>
      <c r="E744" s="81"/>
      <c r="F744" s="50">
        <f>VLOOKUP(S731,Sci!$B$8:$AE$78,17,0)</f>
        <v>0</v>
      </c>
      <c r="G744" s="50">
        <f>VLOOKUP(S731,Sci!$B$8:$AE$78,18,0)</f>
        <v>0</v>
      </c>
      <c r="H744" s="50">
        <f>VLOOKUP(S731,Sci!$B$8:$AE$78,19,0)</f>
        <v>0</v>
      </c>
      <c r="I744" s="50">
        <f>VLOOKUP(S731,Sci!$B$8:$AE$78,20,0)</f>
        <v>0</v>
      </c>
      <c r="J744" s="50">
        <f>VLOOKUP(S731,Sci!$B$8:$AE$78,21,0)</f>
        <v>0</v>
      </c>
      <c r="K744" s="50">
        <f>VLOOKUP(S731,Sci!$B$8:$AE$78,22,0)</f>
        <v>0</v>
      </c>
      <c r="L744" s="50">
        <f>VLOOKUP(S731,Sci!$B$8:$AE$78,23,0)</f>
        <v>0</v>
      </c>
      <c r="M744" s="50">
        <f>VLOOKUP(S731,Sci!$B$8:$AE$78,24,0)</f>
        <v>0</v>
      </c>
      <c r="N744" s="50">
        <f>VLOOKUP(S731,Sci!$B$8:$AE$78,24,0)</f>
        <v>0</v>
      </c>
      <c r="O744" s="50">
        <f>VLOOKUP(S731,Sci!$B$8:$AE$78,25,0)</f>
        <v>0</v>
      </c>
      <c r="P744" s="50">
        <f>VLOOKUP(S731,Sci!$B$8:$AE$78,26,0)</f>
        <v>0</v>
      </c>
      <c r="Q744" s="50">
        <f>VLOOKUP(S731,Sci!$B$8:$AE$78,27,0)</f>
        <v>0</v>
      </c>
      <c r="R744" s="79">
        <f>VLOOKUP(S731,Sci!$B$8:$AE$78,29,0)</f>
        <v>0</v>
      </c>
      <c r="S744" s="50">
        <f>VLOOKUP(S731,Sci!$B$8:$AE$78,30,0)</f>
        <v>0</v>
      </c>
      <c r="V744" s="68"/>
      <c r="W744" s="68"/>
      <c r="X744" s="68"/>
      <c r="Y744" s="68"/>
    </row>
    <row r="745" spans="2:25" ht="27.9" customHeight="1">
      <c r="B745" s="359">
        <v>6</v>
      </c>
      <c r="C745" s="361" t="s">
        <v>7</v>
      </c>
      <c r="D745" s="39" t="s">
        <v>63</v>
      </c>
      <c r="E745" s="80"/>
      <c r="F745" s="78">
        <f>Sco!R$7</f>
        <v>15</v>
      </c>
      <c r="G745" s="78">
        <f>Sco!S$7</f>
        <v>15</v>
      </c>
      <c r="H745" s="78">
        <f>Sco!T$7</f>
        <v>15</v>
      </c>
      <c r="I745" s="78">
        <f>Sco!U$7</f>
        <v>15</v>
      </c>
      <c r="J745" s="78">
        <f>Sco!V$7</f>
        <v>15</v>
      </c>
      <c r="K745" s="78">
        <f>Sco!W$7</f>
        <v>10</v>
      </c>
      <c r="L745" s="78">
        <f>Sco!X$7</f>
        <v>0</v>
      </c>
      <c r="M745" s="78">
        <f>Sco!Y$7</f>
        <v>70</v>
      </c>
      <c r="N745" s="78">
        <f>Sco!Z$7</f>
        <v>5</v>
      </c>
      <c r="O745" s="78">
        <f>Sco!AA$7</f>
        <v>5</v>
      </c>
      <c r="P745" s="78">
        <f>Sco!AB$7</f>
        <v>20</v>
      </c>
      <c r="Q745" s="78">
        <f>Sco!AC$7</f>
        <v>30</v>
      </c>
      <c r="R745" s="78">
        <f>Sco!AD$7</f>
        <v>100</v>
      </c>
      <c r="S745" s="78">
        <f>Sco!AE$7</f>
        <v>0</v>
      </c>
    </row>
    <row r="746" spans="2:25" ht="27.9" customHeight="1" thickBot="1">
      <c r="B746" s="360"/>
      <c r="C746" s="362"/>
      <c r="D746" s="40" t="s">
        <v>64</v>
      </c>
      <c r="E746" s="81"/>
      <c r="F746" s="50">
        <f>VLOOKUP(S731,Sco!$B$8:$AE$78,17,0)</f>
        <v>0</v>
      </c>
      <c r="G746" s="50">
        <f>VLOOKUP(S731,Sco!$B$8:$AE$78,18,0)</f>
        <v>0</v>
      </c>
      <c r="H746" s="50">
        <f>VLOOKUP(S731,Sco!$B$8:$AE$78,19,0)</f>
        <v>0</v>
      </c>
      <c r="I746" s="50">
        <f>VLOOKUP(S731,Sco!$B$8:$AE$78,20,0)</f>
        <v>0</v>
      </c>
      <c r="J746" s="50">
        <f>VLOOKUP(S731,Sco!$B$8:$AE$78,21,0)</f>
        <v>0</v>
      </c>
      <c r="K746" s="50">
        <f>VLOOKUP(S731,Sco!$B$8:$AE$78,22,0)</f>
        <v>0</v>
      </c>
      <c r="L746" s="50">
        <f>VLOOKUP(S731,Sco!$B$8:$AE$78,23,0)</f>
        <v>0</v>
      </c>
      <c r="M746" s="50">
        <f>VLOOKUP(S731,Sco!$B$8:$AE$78,24,0)</f>
        <v>0</v>
      </c>
      <c r="N746" s="50">
        <f>VLOOKUP(S731,Sco!$B$8:$AE$78,25,0)</f>
        <v>0</v>
      </c>
      <c r="O746" s="50">
        <f>VLOOKUP(S731,Sco!$B$8:$AE$78,26,0)</f>
        <v>0</v>
      </c>
      <c r="P746" s="50">
        <f>VLOOKUP(S731,Sco!$B$8:$AE$78,27,0)</f>
        <v>0</v>
      </c>
      <c r="Q746" s="50">
        <f>VLOOKUP(S731,Sco!$B$8:$AE$78,28,0)</f>
        <v>0</v>
      </c>
      <c r="R746" s="79">
        <f>VLOOKUP(S731,Sco!$B$8:$AE$78,29,0)</f>
        <v>0</v>
      </c>
      <c r="S746" s="50">
        <f>VLOOKUP(S731,Sco!$B$8:$AE$78,30,0)</f>
        <v>0</v>
      </c>
    </row>
    <row r="747" spans="2:25" ht="27.9" customHeight="1">
      <c r="B747" s="359">
        <v>7</v>
      </c>
      <c r="C747" s="361" t="s">
        <v>8</v>
      </c>
      <c r="D747" s="39" t="s">
        <v>63</v>
      </c>
      <c r="E747" s="80"/>
      <c r="F747" s="78">
        <f>Kala!R$7</f>
        <v>20</v>
      </c>
      <c r="G747" s="78">
        <f>Kala!S$7</f>
        <v>40</v>
      </c>
      <c r="H747" s="78">
        <f>Kala!T$7</f>
        <v>20</v>
      </c>
      <c r="I747" s="78">
        <f>Kala!U$7</f>
        <v>20</v>
      </c>
      <c r="J747" s="78">
        <f>Kala!V$7</f>
        <v>0</v>
      </c>
      <c r="K747" s="78">
        <f>Kala!W$7</f>
        <v>20</v>
      </c>
      <c r="L747" s="78">
        <f>Kala!X$7</f>
        <v>0</v>
      </c>
      <c r="M747" s="78">
        <f>Kala!Y$7</f>
        <v>100</v>
      </c>
      <c r="N747" s="363"/>
      <c r="O747" s="364"/>
      <c r="P747" s="364"/>
      <c r="Q747" s="365"/>
      <c r="R747" s="82">
        <f t="shared" ref="R747:R752" si="26">M747</f>
        <v>100</v>
      </c>
      <c r="S747" s="83"/>
    </row>
    <row r="748" spans="2:25" ht="27.9" customHeight="1" thickBot="1">
      <c r="B748" s="360"/>
      <c r="C748" s="362"/>
      <c r="D748" s="40" t="s">
        <v>64</v>
      </c>
      <c r="E748" s="81"/>
      <c r="F748" s="50">
        <f>VLOOKUP(S731,Kala!$B$8:$AE$78,17,0)</f>
        <v>0</v>
      </c>
      <c r="G748" s="50">
        <f>VLOOKUP(S731,Kala!$B$8:$AE$78,18,0)</f>
        <v>0</v>
      </c>
      <c r="H748" s="50">
        <f>VLOOKUP(S731,Kala!$B$8:$AE$78,19,0)</f>
        <v>0</v>
      </c>
      <c r="I748" s="50">
        <f>VLOOKUP(S731,Kala!$B$8:$AE$78,20,0)</f>
        <v>0</v>
      </c>
      <c r="J748" s="50">
        <f>VLOOKUP(S731,Kala!$B$8:$AE$78,21,0)</f>
        <v>0</v>
      </c>
      <c r="K748" s="50">
        <f>VLOOKUP(S731,Kala!$B$8:$AE$78,22,0)</f>
        <v>0</v>
      </c>
      <c r="L748" s="50">
        <f>VLOOKUP(S731,Kala!$B$8:$AE$78,23,0)</f>
        <v>0</v>
      </c>
      <c r="M748" s="50">
        <f>VLOOKUP(S731,Kala!$B$8:$AE$78,24,0)</f>
        <v>0</v>
      </c>
      <c r="N748" s="366"/>
      <c r="O748" s="367"/>
      <c r="P748" s="367"/>
      <c r="Q748" s="368"/>
      <c r="R748" s="84">
        <f t="shared" si="26"/>
        <v>0</v>
      </c>
      <c r="S748" s="85" t="str">
        <f>IF(R748&gt;=91,"अ१",IF(R748&gt;=81,"अ२",IF(R748&gt;=71,"ब१",IF(R748&gt;=61,"ब२",IF(R748&gt;=51,"क१",IF(R748&gt;=41,"क२",IF(R748&gt;=33,"ड",IF(R748&gt;=21,"ई१",IF(R748&gt;=1,"ई२","")))))))))</f>
        <v/>
      </c>
    </row>
    <row r="749" spans="2:25" ht="27.9" customHeight="1">
      <c r="B749" s="359">
        <v>8</v>
      </c>
      <c r="C749" s="361" t="s">
        <v>9</v>
      </c>
      <c r="D749" s="39" t="s">
        <v>63</v>
      </c>
      <c r="E749" s="80"/>
      <c r="F749" s="78">
        <f>Karya!R$7</f>
        <v>20</v>
      </c>
      <c r="G749" s="78">
        <f>Karya!S$7</f>
        <v>40</v>
      </c>
      <c r="H749" s="78">
        <f>Karya!T$7</f>
        <v>20</v>
      </c>
      <c r="I749" s="78">
        <f>Karya!U$7</f>
        <v>20</v>
      </c>
      <c r="J749" s="78">
        <f>Karya!V$7</f>
        <v>0</v>
      </c>
      <c r="K749" s="78">
        <f>Karya!W$7</f>
        <v>20</v>
      </c>
      <c r="L749" s="78">
        <f>Karya!X$7</f>
        <v>0</v>
      </c>
      <c r="M749" s="78">
        <f>Karya!Y$7</f>
        <v>100</v>
      </c>
      <c r="N749" s="363"/>
      <c r="O749" s="364"/>
      <c r="P749" s="364"/>
      <c r="Q749" s="365"/>
      <c r="R749" s="82">
        <f t="shared" si="26"/>
        <v>100</v>
      </c>
      <c r="S749" s="83"/>
    </row>
    <row r="750" spans="2:25" ht="27.9" customHeight="1" thickBot="1">
      <c r="B750" s="360"/>
      <c r="C750" s="362"/>
      <c r="D750" s="40" t="s">
        <v>64</v>
      </c>
      <c r="E750" s="81"/>
      <c r="F750" s="50">
        <f>VLOOKUP(S731,Karya!$B$8:$AE$78,17,0)</f>
        <v>0</v>
      </c>
      <c r="G750" s="50">
        <f>VLOOKUP(S731,Karya!$B$8:$AE$78,18,0)</f>
        <v>0</v>
      </c>
      <c r="H750" s="50">
        <f>VLOOKUP(S731,Karya!$B$8:$AE$78,19,0)</f>
        <v>0</v>
      </c>
      <c r="I750" s="50">
        <f>VLOOKUP(S731,Karya!$B$8:$AE$78,20,0)</f>
        <v>0</v>
      </c>
      <c r="J750" s="50">
        <f>VLOOKUP(S731,Karya!$B$8:$AE$78,21,0)</f>
        <v>0</v>
      </c>
      <c r="K750" s="50">
        <f>VLOOKUP(S731,Karya!$B$8:$AE$78,22,0)</f>
        <v>0</v>
      </c>
      <c r="L750" s="50">
        <f>VLOOKUP(S731,Karya!$B$8:$AE$78,23,0)</f>
        <v>0</v>
      </c>
      <c r="M750" s="50">
        <f>VLOOKUP(S731,Karya!$B$8:$AE$78,24,0)</f>
        <v>0</v>
      </c>
      <c r="N750" s="366"/>
      <c r="O750" s="367"/>
      <c r="P750" s="367"/>
      <c r="Q750" s="368"/>
      <c r="R750" s="84">
        <f t="shared" si="26"/>
        <v>0</v>
      </c>
      <c r="S750" s="85" t="str">
        <f>IF(R750&gt;=91,"अ१",IF(R750&gt;=81,"अ२",IF(R750&gt;=71,"ब१",IF(R750&gt;=61,"ब२",IF(R750&gt;=51,"क१",IF(R750&gt;=41,"क२",IF(R750&gt;=33,"ड",IF(R750&gt;=21,"ई१",IF(R750&gt;=1,"ई२","")))))))))</f>
        <v/>
      </c>
    </row>
    <row r="751" spans="2:25" ht="27.9" customHeight="1">
      <c r="B751" s="359">
        <v>9</v>
      </c>
      <c r="C751" s="361" t="s">
        <v>10</v>
      </c>
      <c r="D751" s="39" t="s">
        <v>63</v>
      </c>
      <c r="E751" s="80"/>
      <c r="F751" s="78">
        <f>Shashi!R$7</f>
        <v>20</v>
      </c>
      <c r="G751" s="78">
        <f>Shashi!S$7</f>
        <v>40</v>
      </c>
      <c r="H751" s="78">
        <f>Shashi!T$7</f>
        <v>20</v>
      </c>
      <c r="I751" s="78">
        <f>Shashi!U$7</f>
        <v>20</v>
      </c>
      <c r="J751" s="78">
        <f>Shashi!V$7</f>
        <v>0</v>
      </c>
      <c r="K751" s="78">
        <f>Shashi!W$7</f>
        <v>20</v>
      </c>
      <c r="L751" s="78">
        <f>Shashi!X$7</f>
        <v>0</v>
      </c>
      <c r="M751" s="78">
        <f>Shashi!Y$7</f>
        <v>100</v>
      </c>
      <c r="N751" s="363"/>
      <c r="O751" s="364"/>
      <c r="P751" s="364"/>
      <c r="Q751" s="365"/>
      <c r="R751" s="82">
        <f t="shared" si="26"/>
        <v>100</v>
      </c>
      <c r="S751" s="83"/>
      <c r="V751" s="68"/>
      <c r="W751" s="68"/>
      <c r="X751" s="68"/>
      <c r="Y751" s="68"/>
    </row>
    <row r="752" spans="2:25" ht="27.9" customHeight="1" thickBot="1">
      <c r="B752" s="360"/>
      <c r="C752" s="362"/>
      <c r="D752" s="40" t="s">
        <v>64</v>
      </c>
      <c r="E752" s="81"/>
      <c r="F752" s="50">
        <f>VLOOKUP(S731,Shashi!$B$8:$AE$78,17,0)</f>
        <v>0</v>
      </c>
      <c r="G752" s="50">
        <f>VLOOKUP(S731,Shashi!$B$8:$AE$78,18,0)</f>
        <v>0</v>
      </c>
      <c r="H752" s="50">
        <f>VLOOKUP(S731,Shashi!$B$8:$AE$78,19,0)</f>
        <v>0</v>
      </c>
      <c r="I752" s="50">
        <f>VLOOKUP(S731,Shashi!$B$8:$AE$78,20,0)</f>
        <v>0</v>
      </c>
      <c r="J752" s="50">
        <f>VLOOKUP(S731,Shashi!$B$8:$AE$78,21,0)</f>
        <v>0</v>
      </c>
      <c r="K752" s="50">
        <f>VLOOKUP(S731,Shashi!$B$8:$AE$78,22,0)</f>
        <v>0</v>
      </c>
      <c r="L752" s="50">
        <f>VLOOKUP(S731,Shashi!$B$8:$AE$78,23,0)</f>
        <v>0</v>
      </c>
      <c r="M752" s="50">
        <f>VLOOKUP(S731,Shashi!$B$8:$AE$78,24,0)</f>
        <v>0</v>
      </c>
      <c r="N752" s="366"/>
      <c r="O752" s="367"/>
      <c r="P752" s="367"/>
      <c r="Q752" s="368"/>
      <c r="R752" s="84">
        <f t="shared" si="26"/>
        <v>0</v>
      </c>
      <c r="S752" s="85" t="str">
        <f>IF(R752&gt;=91,"अ१",IF(R752&gt;=81,"अ२",IF(R752&gt;=71,"ब१",IF(R752&gt;=61,"ब२",IF(R752&gt;=51,"क१",IF(R752&gt;=41,"क२",IF(R752&gt;=33,"ड",IF(R752&gt;=21,"ई१",IF(R752&gt;=1,"ई२","")))))))))</f>
        <v/>
      </c>
      <c r="V752" s="68"/>
      <c r="W752" s="68"/>
      <c r="X752" s="68"/>
      <c r="Y752" s="68"/>
    </row>
    <row r="753" spans="2:25" ht="27.9" customHeight="1" thickBot="1">
      <c r="B753" s="369"/>
      <c r="C753" s="370"/>
      <c r="D753" s="370"/>
      <c r="E753" s="370"/>
      <c r="F753" s="370"/>
      <c r="G753" s="370"/>
      <c r="H753" s="370"/>
      <c r="I753" s="370"/>
      <c r="J753" s="370"/>
      <c r="K753" s="370"/>
      <c r="L753" s="370"/>
      <c r="M753" s="370"/>
      <c r="N753" s="370"/>
      <c r="O753" s="370"/>
      <c r="P753" s="370"/>
      <c r="Q753" s="370"/>
      <c r="R753" s="370"/>
      <c r="S753" s="371"/>
      <c r="V753" s="68"/>
      <c r="W753" s="68"/>
      <c r="X753" s="68"/>
      <c r="Y753" s="68"/>
    </row>
    <row r="754" spans="2:25" ht="27.9" customHeight="1">
      <c r="B754" s="41"/>
      <c r="C754" s="42"/>
      <c r="D754" s="43"/>
      <c r="N754" s="45"/>
      <c r="O754" s="45"/>
      <c r="P754" s="45"/>
      <c r="Q754" s="45"/>
      <c r="S754" s="46"/>
      <c r="V754" s="68"/>
      <c r="W754" s="68"/>
      <c r="X754" s="68"/>
      <c r="Y754" s="68"/>
    </row>
    <row r="755" spans="2:25" ht="27.9" customHeight="1">
      <c r="B755" s="372" t="s">
        <v>66</v>
      </c>
      <c r="C755" s="373"/>
      <c r="D755" s="373"/>
      <c r="E755" s="373"/>
      <c r="F755" s="373"/>
      <c r="G755" s="374" t="s">
        <v>67</v>
      </c>
      <c r="H755" s="374"/>
      <c r="I755" s="374"/>
      <c r="J755" s="374"/>
      <c r="K755" s="374"/>
      <c r="L755" s="374"/>
      <c r="M755" s="374"/>
      <c r="N755" s="375" t="s">
        <v>68</v>
      </c>
      <c r="O755" s="375"/>
      <c r="P755" s="375"/>
      <c r="Q755" s="375"/>
      <c r="R755" s="375"/>
      <c r="S755" s="376"/>
      <c r="V755" s="68"/>
      <c r="W755" s="68"/>
      <c r="X755" s="68"/>
      <c r="Y755" s="68"/>
    </row>
    <row r="756" spans="2:25" ht="27.9" customHeight="1" thickBot="1">
      <c r="B756" s="377" t="str">
        <f>students!$G$4</f>
        <v xml:space="preserve">श्री. सागर दत्तात्रय शिंदे </v>
      </c>
      <c r="C756" s="378"/>
      <c r="D756" s="378"/>
      <c r="E756" s="378"/>
      <c r="F756" s="378"/>
      <c r="G756" s="379"/>
      <c r="H756" s="379"/>
      <c r="I756" s="379"/>
      <c r="J756" s="379"/>
      <c r="K756" s="379"/>
      <c r="L756" s="379"/>
      <c r="M756" s="379"/>
      <c r="N756" s="380"/>
      <c r="O756" s="380"/>
      <c r="P756" s="380"/>
      <c r="Q756" s="380"/>
      <c r="R756" s="380"/>
      <c r="S756" s="381"/>
      <c r="V756" s="68"/>
      <c r="W756" s="68"/>
      <c r="X756" s="68"/>
      <c r="Y756" s="68"/>
    </row>
    <row r="757" spans="2:25" ht="26.25" customHeight="1">
      <c r="B757" s="402" t="s">
        <v>718</v>
      </c>
      <c r="C757" s="402"/>
      <c r="D757" s="402"/>
      <c r="E757" s="402"/>
      <c r="F757" s="402"/>
      <c r="G757" s="402"/>
      <c r="H757" s="402"/>
      <c r="I757" s="402"/>
      <c r="J757" s="402"/>
      <c r="K757" s="402"/>
      <c r="L757" s="402"/>
      <c r="M757" s="402"/>
      <c r="N757" s="402"/>
      <c r="O757" s="402"/>
      <c r="P757" s="402"/>
      <c r="Q757" s="402"/>
      <c r="R757" s="402"/>
      <c r="S757" s="402"/>
      <c r="V757" s="68"/>
      <c r="W757" s="68"/>
      <c r="X757" s="68"/>
      <c r="Y757" s="68"/>
    </row>
    <row r="758" spans="2:25" ht="24.75" customHeight="1" thickBot="1">
      <c r="B758" s="403" t="s">
        <v>52</v>
      </c>
      <c r="C758" s="403"/>
      <c r="D758" s="403"/>
      <c r="E758" s="404">
        <f>VLOOKUP(S759,students!$B$8:$D$57,3,0)</f>
        <v>0</v>
      </c>
      <c r="F758" s="405"/>
      <c r="G758" s="405"/>
      <c r="H758" s="405"/>
      <c r="I758" s="405"/>
      <c r="J758" s="405"/>
      <c r="K758" s="405"/>
      <c r="L758" s="405"/>
      <c r="M758" s="405"/>
      <c r="N758" s="405"/>
      <c r="O758" s="405"/>
      <c r="P758" s="406" t="s">
        <v>28</v>
      </c>
      <c r="Q758" s="406"/>
      <c r="R758" s="406" t="str">
        <f>students!$M$2</f>
        <v>पहिली</v>
      </c>
      <c r="S758" s="406"/>
      <c r="V758" s="68"/>
      <c r="W758" s="68"/>
      <c r="X758" s="68"/>
      <c r="Y758" s="68"/>
    </row>
    <row r="759" spans="2:25" ht="19.5" customHeight="1" thickBot="1">
      <c r="B759" s="407"/>
      <c r="C759" s="407"/>
      <c r="D759" s="408"/>
      <c r="E759" s="408"/>
      <c r="F759" s="47"/>
      <c r="G759" s="47"/>
      <c r="H759" s="409" t="s">
        <v>33</v>
      </c>
      <c r="I759" s="409"/>
      <c r="J759" s="409"/>
      <c r="K759" s="409"/>
      <c r="L759" s="409"/>
      <c r="M759" s="405">
        <f>[3]students!Y758</f>
        <v>0</v>
      </c>
      <c r="N759" s="405"/>
      <c r="O759" s="405"/>
      <c r="P759" s="406" t="s">
        <v>53</v>
      </c>
      <c r="Q759" s="406"/>
      <c r="R759" s="406"/>
      <c r="S759" s="77">
        <v>28</v>
      </c>
      <c r="V759" s="68"/>
      <c r="W759" s="68"/>
      <c r="X759" s="68"/>
      <c r="Y759" s="68"/>
    </row>
    <row r="760" spans="2:25" ht="21" customHeight="1">
      <c r="B760" s="382" t="s">
        <v>37</v>
      </c>
      <c r="C760" s="361" t="s">
        <v>54</v>
      </c>
      <c r="D760" s="361"/>
      <c r="E760" s="385" t="s">
        <v>55</v>
      </c>
      <c r="F760" s="386"/>
      <c r="G760" s="386"/>
      <c r="H760" s="386"/>
      <c r="I760" s="386"/>
      <c r="J760" s="386"/>
      <c r="K760" s="386"/>
      <c r="L760" s="386"/>
      <c r="M760" s="387"/>
      <c r="N760" s="388" t="s">
        <v>56</v>
      </c>
      <c r="O760" s="389"/>
      <c r="P760" s="389"/>
      <c r="Q760" s="390"/>
      <c r="R760" s="394" t="s">
        <v>69</v>
      </c>
      <c r="S760" s="397" t="s">
        <v>57</v>
      </c>
      <c r="V760" s="68"/>
      <c r="W760" s="68"/>
      <c r="X760" s="68"/>
      <c r="Y760" s="68"/>
    </row>
    <row r="761" spans="2:25" s="1" customFormat="1" ht="73.5" customHeight="1">
      <c r="B761" s="383"/>
      <c r="C761" s="384"/>
      <c r="D761" s="384"/>
      <c r="E761" s="48" t="s">
        <v>58</v>
      </c>
      <c r="F761" s="48" t="s">
        <v>15</v>
      </c>
      <c r="G761" s="48" t="s">
        <v>59</v>
      </c>
      <c r="H761" s="48" t="s">
        <v>17</v>
      </c>
      <c r="I761" s="48" t="s">
        <v>18</v>
      </c>
      <c r="J761" s="48" t="s">
        <v>19</v>
      </c>
      <c r="K761" s="48" t="s">
        <v>20</v>
      </c>
      <c r="L761" s="48" t="s">
        <v>21</v>
      </c>
      <c r="M761" s="49"/>
      <c r="N761" s="391"/>
      <c r="O761" s="392"/>
      <c r="P761" s="392"/>
      <c r="Q761" s="393"/>
      <c r="R761" s="395"/>
      <c r="S761" s="398"/>
      <c r="V761" s="68"/>
      <c r="W761" s="68"/>
      <c r="X761" s="68"/>
      <c r="Y761" s="68"/>
    </row>
    <row r="762" spans="2:25" ht="27.9" customHeight="1" thickBot="1">
      <c r="B762" s="5"/>
      <c r="C762" s="400" t="s">
        <v>60</v>
      </c>
      <c r="D762" s="401"/>
      <c r="E762" s="51">
        <v>1</v>
      </c>
      <c r="F762" s="51">
        <v>2</v>
      </c>
      <c r="G762" s="51">
        <v>3</v>
      </c>
      <c r="H762" s="51">
        <v>4</v>
      </c>
      <c r="I762" s="51">
        <v>5</v>
      </c>
      <c r="J762" s="51">
        <v>6</v>
      </c>
      <c r="K762" s="51">
        <v>7</v>
      </c>
      <c r="L762" s="51">
        <v>8</v>
      </c>
      <c r="M762" s="50" t="s">
        <v>22</v>
      </c>
      <c r="N762" s="50" t="s">
        <v>23</v>
      </c>
      <c r="O762" s="50" t="s">
        <v>61</v>
      </c>
      <c r="P762" s="50" t="s">
        <v>25</v>
      </c>
      <c r="Q762" s="50" t="s">
        <v>62</v>
      </c>
      <c r="R762" s="396"/>
      <c r="S762" s="399"/>
      <c r="V762" s="68"/>
      <c r="W762" s="68"/>
      <c r="X762" s="68"/>
      <c r="Y762" s="68"/>
    </row>
    <row r="763" spans="2:25" ht="27.9" customHeight="1">
      <c r="B763" s="359">
        <v>1</v>
      </c>
      <c r="C763" s="361" t="s">
        <v>2</v>
      </c>
      <c r="D763" s="39" t="s">
        <v>63</v>
      </c>
      <c r="E763" s="80"/>
      <c r="F763" s="78">
        <f>Marathi!R$7</f>
        <v>15</v>
      </c>
      <c r="G763" s="78">
        <f>Marathi!S$7</f>
        <v>15</v>
      </c>
      <c r="H763" s="78">
        <f>Marathi!T$7</f>
        <v>15</v>
      </c>
      <c r="I763" s="78">
        <f>Marathi!U$7</f>
        <v>15</v>
      </c>
      <c r="J763" s="78">
        <f>Marathi!V$7</f>
        <v>15</v>
      </c>
      <c r="K763" s="78">
        <f>Marathi!W$7</f>
        <v>10</v>
      </c>
      <c r="L763" s="78">
        <f>Marathi!X$7</f>
        <v>0</v>
      </c>
      <c r="M763" s="78">
        <f>Marathi!Y$7</f>
        <v>70</v>
      </c>
      <c r="N763" s="78">
        <f>Marathi!Z$7</f>
        <v>5</v>
      </c>
      <c r="O763" s="78">
        <f>Marathi!AA$7</f>
        <v>5</v>
      </c>
      <c r="P763" s="78">
        <f>Marathi!AB$7</f>
        <v>20</v>
      </c>
      <c r="Q763" s="78">
        <f>Marathi!AC$7</f>
        <v>30</v>
      </c>
      <c r="R763" s="78">
        <f>Marathi!AD$7</f>
        <v>100</v>
      </c>
      <c r="S763" s="78">
        <f>Marathi!AE$7</f>
        <v>0</v>
      </c>
      <c r="V763" s="68"/>
      <c r="W763" s="68"/>
      <c r="X763" s="68"/>
      <c r="Y763" s="68"/>
    </row>
    <row r="764" spans="2:25" ht="27.9" customHeight="1" thickBot="1">
      <c r="B764" s="360"/>
      <c r="C764" s="362"/>
      <c r="D764" s="40" t="s">
        <v>64</v>
      </c>
      <c r="E764" s="81"/>
      <c r="F764" s="50">
        <f>VLOOKUP(S759,Marathi!$B$8:$AE$78,17,0)</f>
        <v>0</v>
      </c>
      <c r="G764" s="50">
        <f>VLOOKUP(S759,Marathi!$B$8:$AE$78,18,0)</f>
        <v>0</v>
      </c>
      <c r="H764" s="50">
        <f>VLOOKUP(S759,Marathi!$B$8:$AE$78,19,0)</f>
        <v>0</v>
      </c>
      <c r="I764" s="50">
        <f>VLOOKUP(S759,Marathi!$B$8:$AE$78,20,0)</f>
        <v>0</v>
      </c>
      <c r="J764" s="50">
        <f>VLOOKUP(S759,Marathi!$B$8:$AE$78,21,0)</f>
        <v>0</v>
      </c>
      <c r="K764" s="50">
        <f>VLOOKUP(S759,Marathi!$B$8:$AE$78,22,0)</f>
        <v>0</v>
      </c>
      <c r="L764" s="50">
        <f>VLOOKUP(S759,Marathi!$B$8:$AE$78,23,0)</f>
        <v>0</v>
      </c>
      <c r="M764" s="50">
        <f>VLOOKUP(S759,Marathi!$B$8:$AE$78,24,0)</f>
        <v>0</v>
      </c>
      <c r="N764" s="50">
        <f>VLOOKUP(S759,Marathi!$B$8:$AE$78,25,0)</f>
        <v>0</v>
      </c>
      <c r="O764" s="50">
        <f>VLOOKUP(S759,Marathi!$B$8:$AE$78,26,0)</f>
        <v>0</v>
      </c>
      <c r="P764" s="50">
        <f>VLOOKUP(S759,Marathi!$B$8:$AE$78,27,0)</f>
        <v>0</v>
      </c>
      <c r="Q764" s="50">
        <f>VLOOKUP(S759,Marathi!$B$8:$AE$78,28,0)</f>
        <v>0</v>
      </c>
      <c r="R764" s="79">
        <f>VLOOKUP(S759,Marathi!$B$8:$AE$78,29,0)</f>
        <v>0</v>
      </c>
      <c r="S764" s="79">
        <f>VLOOKUP(S759,Marathi!$B$8:$AE$78,30,0)</f>
        <v>0</v>
      </c>
      <c r="V764" s="68"/>
      <c r="W764" s="68"/>
      <c r="X764" s="68"/>
      <c r="Y764" s="68"/>
    </row>
    <row r="765" spans="2:25" ht="27.9" customHeight="1">
      <c r="B765" s="359">
        <v>2</v>
      </c>
      <c r="C765" s="361" t="s">
        <v>3</v>
      </c>
      <c r="D765" s="39" t="s">
        <v>63</v>
      </c>
      <c r="E765" s="80"/>
      <c r="F765" s="78">
        <f>Hindi!R$7</f>
        <v>15</v>
      </c>
      <c r="G765" s="78">
        <f>Hindi!S$7</f>
        <v>15</v>
      </c>
      <c r="H765" s="78">
        <f>Hindi!T$7</f>
        <v>15</v>
      </c>
      <c r="I765" s="78">
        <f>Hindi!U$7</f>
        <v>15</v>
      </c>
      <c r="J765" s="78">
        <f>Hindi!V$7</f>
        <v>15</v>
      </c>
      <c r="K765" s="78">
        <f>Hindi!W$7</f>
        <v>10</v>
      </c>
      <c r="L765" s="78">
        <f>Hindi!X$7</f>
        <v>0</v>
      </c>
      <c r="M765" s="78">
        <f>Hindi!Y$7</f>
        <v>70</v>
      </c>
      <c r="N765" s="78">
        <f>Hindi!Z$7</f>
        <v>5</v>
      </c>
      <c r="O765" s="78">
        <f>Hindi!AA$7</f>
        <v>5</v>
      </c>
      <c r="P765" s="78">
        <f>Hindi!AB$7</f>
        <v>20</v>
      </c>
      <c r="Q765" s="78">
        <f>Hindi!AC$7</f>
        <v>30</v>
      </c>
      <c r="R765" s="78">
        <f>Hindi!AD$7</f>
        <v>100</v>
      </c>
      <c r="S765" s="78">
        <f>Hindi!AE$7</f>
        <v>0</v>
      </c>
      <c r="V765" s="68"/>
      <c r="W765" s="68"/>
      <c r="X765" s="68"/>
      <c r="Y765" s="68"/>
    </row>
    <row r="766" spans="2:25" ht="27.9" customHeight="1" thickBot="1">
      <c r="B766" s="360"/>
      <c r="C766" s="362"/>
      <c r="D766" s="40" t="s">
        <v>64</v>
      </c>
      <c r="E766" s="81"/>
      <c r="F766" s="50">
        <f>VLOOKUP(S759,Hindi!$B$8:$AE$78,17,0)</f>
        <v>0</v>
      </c>
      <c r="G766" s="50">
        <f>VLOOKUP(S759,Hindi!$B$8:$AE$78,18,0)</f>
        <v>0</v>
      </c>
      <c r="H766" s="50">
        <f>VLOOKUP(S759,Hindi!$B$8:$AE$78,19,0)</f>
        <v>0</v>
      </c>
      <c r="I766" s="50">
        <f>VLOOKUP(S759,Hindi!$B$8:$AE$78,20,0)</f>
        <v>0</v>
      </c>
      <c r="J766" s="50">
        <f>VLOOKUP(S759,Hindi!$B$8:$AE$78,21,0)</f>
        <v>0</v>
      </c>
      <c r="K766" s="50">
        <f>VLOOKUP(S759,Hindi!$B$8:$AE$78,22,0)</f>
        <v>0</v>
      </c>
      <c r="L766" s="50">
        <f>VLOOKUP(S759,Hindi!$B$8:$AE$78,23,0)</f>
        <v>0</v>
      </c>
      <c r="M766" s="50">
        <f>VLOOKUP(S759,Hindi!$B$8:$AE$78,24,0)</f>
        <v>0</v>
      </c>
      <c r="N766" s="50">
        <f>VLOOKUP(S759,Hindi!$B$8:$AE$78,25,0)</f>
        <v>0</v>
      </c>
      <c r="O766" s="50">
        <f>VLOOKUP(S759,Hindi!$B$8:$AE$78,26,0)</f>
        <v>0</v>
      </c>
      <c r="P766" s="50">
        <f>VLOOKUP(S759,Hindi!$B$8:$AE$78,27,0)</f>
        <v>0</v>
      </c>
      <c r="Q766" s="50">
        <f>VLOOKUP(S759,Hindi!$B$8:$AE$78,28,0)</f>
        <v>0</v>
      </c>
      <c r="R766" s="79">
        <f>VLOOKUP(S759,Hindi!$B$8:$AE$78,29,0)</f>
        <v>0</v>
      </c>
      <c r="S766" s="50">
        <f>VLOOKUP(S759,Hindi!$B$8:$AE$78,30,0)</f>
        <v>0</v>
      </c>
      <c r="V766" s="68"/>
      <c r="W766" s="68"/>
      <c r="X766" s="68"/>
      <c r="Y766" s="68"/>
    </row>
    <row r="767" spans="2:25" ht="27.9" customHeight="1">
      <c r="B767" s="359">
        <v>3</v>
      </c>
      <c r="C767" s="361" t="s">
        <v>4</v>
      </c>
      <c r="D767" s="39" t="s">
        <v>63</v>
      </c>
      <c r="E767" s="80"/>
      <c r="F767" s="78">
        <f>English!R$7</f>
        <v>15</v>
      </c>
      <c r="G767" s="78">
        <f>English!S$7</f>
        <v>15</v>
      </c>
      <c r="H767" s="78">
        <f>English!T$7</f>
        <v>15</v>
      </c>
      <c r="I767" s="78">
        <f>English!U$7</f>
        <v>15</v>
      </c>
      <c r="J767" s="78">
        <f>English!V$7</f>
        <v>15</v>
      </c>
      <c r="K767" s="78">
        <f>English!W$7</f>
        <v>10</v>
      </c>
      <c r="L767" s="78">
        <f>English!X$7</f>
        <v>0</v>
      </c>
      <c r="M767" s="78">
        <f>English!Y$7</f>
        <v>70</v>
      </c>
      <c r="N767" s="78">
        <f>English!Z$7</f>
        <v>5</v>
      </c>
      <c r="O767" s="78">
        <f>English!AA$7</f>
        <v>5</v>
      </c>
      <c r="P767" s="78">
        <f>English!AB$7</f>
        <v>20</v>
      </c>
      <c r="Q767" s="78">
        <f>English!AC$7</f>
        <v>30</v>
      </c>
      <c r="R767" s="78">
        <f>English!AD$7</f>
        <v>100</v>
      </c>
      <c r="S767" s="78">
        <f>English!AE$7</f>
        <v>0</v>
      </c>
      <c r="V767" s="68"/>
      <c r="W767" s="68"/>
      <c r="X767" s="68"/>
      <c r="Y767" s="68"/>
    </row>
    <row r="768" spans="2:25" ht="27.9" customHeight="1" thickBot="1">
      <c r="B768" s="360"/>
      <c r="C768" s="362"/>
      <c r="D768" s="40" t="s">
        <v>64</v>
      </c>
      <c r="E768" s="81"/>
      <c r="F768" s="50">
        <f>VLOOKUP(S759,English!$B$8:$AE$78,17,0)</f>
        <v>0</v>
      </c>
      <c r="G768" s="50">
        <f>VLOOKUP(S759,English!$B$8:$AE$78,18,0)</f>
        <v>0</v>
      </c>
      <c r="H768" s="50">
        <f>VLOOKUP(S759,English!$B$8:$AE$78,19,0)</f>
        <v>0</v>
      </c>
      <c r="I768" s="50">
        <f>VLOOKUP(S759,English!$B$8:$AE$78,20,0)</f>
        <v>0</v>
      </c>
      <c r="J768" s="50">
        <f>VLOOKUP(S759,English!$B$8:$AE$78,21,0)</f>
        <v>0</v>
      </c>
      <c r="K768" s="50">
        <f>VLOOKUP(S759,English!$B$8:$AE$78,22,0)</f>
        <v>0</v>
      </c>
      <c r="L768" s="50">
        <f>VLOOKUP(S759,English!$B$8:$AE$78,23,0)</f>
        <v>0</v>
      </c>
      <c r="M768" s="50">
        <f>VLOOKUP(S759,English!$B$8:$AE$78,24,0)</f>
        <v>0</v>
      </c>
      <c r="N768" s="50">
        <f>VLOOKUP(S759,English!$B$8:$AE$78,25,0)</f>
        <v>0</v>
      </c>
      <c r="O768" s="50">
        <f>VLOOKUP(S759,English!$B$8:$AE$78,26,0)</f>
        <v>0</v>
      </c>
      <c r="P768" s="50">
        <f>VLOOKUP(S759,English!$B$8:$AE$78,27,0)</f>
        <v>0</v>
      </c>
      <c r="Q768" s="50">
        <f>VLOOKUP(S759,English!$B$8:$AE$78,28,0)</f>
        <v>0</v>
      </c>
      <c r="R768" s="79">
        <f>VLOOKUP(S759,English!$B$8:$AE$78,29,0)</f>
        <v>0</v>
      </c>
      <c r="S768" s="50">
        <f>VLOOKUP(S759,English!$B$8:$AE$78,30,0)</f>
        <v>0</v>
      </c>
      <c r="V768" s="68"/>
      <c r="W768" s="68"/>
      <c r="X768" s="68"/>
      <c r="Y768" s="68"/>
    </row>
    <row r="769" spans="2:25" ht="27.9" customHeight="1">
      <c r="B769" s="359">
        <v>4</v>
      </c>
      <c r="C769" s="361" t="s">
        <v>5</v>
      </c>
      <c r="D769" s="39" t="s">
        <v>63</v>
      </c>
      <c r="E769" s="80"/>
      <c r="F769" s="78">
        <f>Maths!R$7</f>
        <v>15</v>
      </c>
      <c r="G769" s="78">
        <f>Maths!S$7</f>
        <v>15</v>
      </c>
      <c r="H769" s="78">
        <f>Maths!T$7</f>
        <v>15</v>
      </c>
      <c r="I769" s="78">
        <f>Maths!U$7</f>
        <v>15</v>
      </c>
      <c r="J769" s="78">
        <f>Maths!V$7</f>
        <v>15</v>
      </c>
      <c r="K769" s="78">
        <f>Maths!W$7</f>
        <v>10</v>
      </c>
      <c r="L769" s="78">
        <f>Maths!X$7</f>
        <v>0</v>
      </c>
      <c r="M769" s="78">
        <f>Maths!Y$7</f>
        <v>70</v>
      </c>
      <c r="N769" s="78">
        <f>Maths!Z$7</f>
        <v>5</v>
      </c>
      <c r="O769" s="78">
        <f>Maths!AA$7</f>
        <v>5</v>
      </c>
      <c r="P769" s="78">
        <f>Maths!AB$7</f>
        <v>20</v>
      </c>
      <c r="Q769" s="78">
        <f>Maths!AC$7</f>
        <v>30</v>
      </c>
      <c r="R769" s="78">
        <f>Maths!AD$7</f>
        <v>100</v>
      </c>
      <c r="S769" s="78">
        <f>Maths!AE$7</f>
        <v>0</v>
      </c>
      <c r="V769" s="68"/>
      <c r="W769" s="68"/>
      <c r="X769" s="68"/>
      <c r="Y769" s="68"/>
    </row>
    <row r="770" spans="2:25" ht="27.9" customHeight="1" thickBot="1">
      <c r="B770" s="360"/>
      <c r="C770" s="362"/>
      <c r="D770" s="40" t="s">
        <v>64</v>
      </c>
      <c r="E770" s="81"/>
      <c r="F770" s="50">
        <f>VLOOKUP(S759,Maths!$B$8:$AE$78,17,0)</f>
        <v>0</v>
      </c>
      <c r="G770" s="50">
        <f>VLOOKUP(S759,Maths!$B$8:$AE$78,18,0)</f>
        <v>0</v>
      </c>
      <c r="H770" s="50">
        <f>VLOOKUP(S759,Maths!$B$8:$AE$78,19,0)</f>
        <v>0</v>
      </c>
      <c r="I770" s="50">
        <f>VLOOKUP(S759,Maths!$B$8:$AE$78,20,0)</f>
        <v>0</v>
      </c>
      <c r="J770" s="50">
        <f>VLOOKUP(S759,Maths!$B$8:$AE$78,21,0)</f>
        <v>0</v>
      </c>
      <c r="K770" s="50">
        <f>VLOOKUP(S759,Maths!$B$8:$AE$78,22,0)</f>
        <v>0</v>
      </c>
      <c r="L770" s="50">
        <f>VLOOKUP(S759,Maths!$B$8:$AE$78,23,0)</f>
        <v>0</v>
      </c>
      <c r="M770" s="50">
        <f>VLOOKUP(S759,Maths!$B$8:$AE$78,24,0)</f>
        <v>0</v>
      </c>
      <c r="N770" s="50">
        <f>VLOOKUP(S759,Maths!$B$8:$AE$78,25,0)</f>
        <v>0</v>
      </c>
      <c r="O770" s="50">
        <f>VLOOKUP(S759,Maths!$B$8:$AE$78,26,0)</f>
        <v>0</v>
      </c>
      <c r="P770" s="50">
        <f>VLOOKUP(S759,Maths!$B$8:$AE$78,27,0)</f>
        <v>0</v>
      </c>
      <c r="Q770" s="50">
        <f>VLOOKUP(S759,Maths!$B$8:$AE$78,28,0)</f>
        <v>0</v>
      </c>
      <c r="R770" s="79">
        <f>VLOOKUP(S759,Maths!$B$8:$AE$78,29,0)</f>
        <v>0</v>
      </c>
      <c r="S770" s="50">
        <f>VLOOKUP(S759,Maths!$B$8:$AE$78,30,0)</f>
        <v>0</v>
      </c>
      <c r="V770" s="68"/>
      <c r="W770" s="68"/>
      <c r="X770" s="68"/>
      <c r="Y770" s="68"/>
    </row>
    <row r="771" spans="2:25" ht="27.9" customHeight="1">
      <c r="B771" s="359">
        <v>5</v>
      </c>
      <c r="C771" s="361" t="s">
        <v>6</v>
      </c>
      <c r="D771" s="39" t="s">
        <v>63</v>
      </c>
      <c r="E771" s="80"/>
      <c r="F771" s="78">
        <f>Sci!R$7</f>
        <v>15</v>
      </c>
      <c r="G771" s="78">
        <f>Sci!S$7</f>
        <v>15</v>
      </c>
      <c r="H771" s="78">
        <f>Sci!T$7</f>
        <v>15</v>
      </c>
      <c r="I771" s="78">
        <f>Sci!U$7</f>
        <v>15</v>
      </c>
      <c r="J771" s="78">
        <f>Sci!V$7</f>
        <v>15</v>
      </c>
      <c r="K771" s="78">
        <f>Sci!W$7</f>
        <v>10</v>
      </c>
      <c r="L771" s="78">
        <f>Sci!X$7</f>
        <v>0</v>
      </c>
      <c r="M771" s="78">
        <f>Sci!Y$7</f>
        <v>70</v>
      </c>
      <c r="N771" s="78">
        <f>Sci!Z$7</f>
        <v>5</v>
      </c>
      <c r="O771" s="78">
        <f>Sci!AA$7</f>
        <v>5</v>
      </c>
      <c r="P771" s="78">
        <f>Sci!AB$7</f>
        <v>20</v>
      </c>
      <c r="Q771" s="78">
        <f>Sci!AC$7</f>
        <v>30</v>
      </c>
      <c r="R771" s="78">
        <f>Sci!AD$7</f>
        <v>100</v>
      </c>
      <c r="S771" s="78">
        <f>Sci!AE$7</f>
        <v>0</v>
      </c>
      <c r="V771" s="68"/>
      <c r="W771" s="68"/>
      <c r="X771" s="68"/>
      <c r="Y771" s="68"/>
    </row>
    <row r="772" spans="2:25" ht="27.9" customHeight="1" thickBot="1">
      <c r="B772" s="360"/>
      <c r="C772" s="362"/>
      <c r="D772" s="40" t="s">
        <v>64</v>
      </c>
      <c r="E772" s="81"/>
      <c r="F772" s="50">
        <f>VLOOKUP(S759,Sci!$B$8:$AE$78,17,0)</f>
        <v>0</v>
      </c>
      <c r="G772" s="50">
        <f>VLOOKUP(S759,Sci!$B$8:$AE$78,18,0)</f>
        <v>0</v>
      </c>
      <c r="H772" s="50">
        <f>VLOOKUP(S759,Sci!$B$8:$AE$78,19,0)</f>
        <v>0</v>
      </c>
      <c r="I772" s="50">
        <f>VLOOKUP(S759,Sci!$B$8:$AE$78,20,0)</f>
        <v>0</v>
      </c>
      <c r="J772" s="50">
        <f>VLOOKUP(S759,Sci!$B$8:$AE$78,21,0)</f>
        <v>0</v>
      </c>
      <c r="K772" s="50">
        <f>VLOOKUP(S759,Sci!$B$8:$AE$78,22,0)</f>
        <v>0</v>
      </c>
      <c r="L772" s="50">
        <f>VLOOKUP(S759,Sci!$B$8:$AE$78,23,0)</f>
        <v>0</v>
      </c>
      <c r="M772" s="50">
        <f>VLOOKUP(S759,Sci!$B$8:$AE$78,24,0)</f>
        <v>0</v>
      </c>
      <c r="N772" s="50">
        <f>VLOOKUP(S759,Sci!$B$8:$AE$78,24,0)</f>
        <v>0</v>
      </c>
      <c r="O772" s="50">
        <f>VLOOKUP(S759,Sci!$B$8:$AE$78,25,0)</f>
        <v>0</v>
      </c>
      <c r="P772" s="50">
        <f>VLOOKUP(S759,Sci!$B$8:$AE$78,26,0)</f>
        <v>0</v>
      </c>
      <c r="Q772" s="50">
        <f>VLOOKUP(S759,Sci!$B$8:$AE$78,27,0)</f>
        <v>0</v>
      </c>
      <c r="R772" s="79">
        <f>VLOOKUP(S759,Sci!$B$8:$AE$78,29,0)</f>
        <v>0</v>
      </c>
      <c r="S772" s="50">
        <f>VLOOKUP(S759,Sci!$B$8:$AE$78,30,0)</f>
        <v>0</v>
      </c>
      <c r="V772" s="68"/>
      <c r="W772" s="68"/>
      <c r="X772" s="68"/>
      <c r="Y772" s="68"/>
    </row>
    <row r="773" spans="2:25" ht="27.9" customHeight="1">
      <c r="B773" s="359">
        <v>6</v>
      </c>
      <c r="C773" s="361" t="s">
        <v>7</v>
      </c>
      <c r="D773" s="39" t="s">
        <v>63</v>
      </c>
      <c r="E773" s="80"/>
      <c r="F773" s="78">
        <f>Sco!R$7</f>
        <v>15</v>
      </c>
      <c r="G773" s="78">
        <f>Sco!S$7</f>
        <v>15</v>
      </c>
      <c r="H773" s="78">
        <f>Sco!T$7</f>
        <v>15</v>
      </c>
      <c r="I773" s="78">
        <f>Sco!U$7</f>
        <v>15</v>
      </c>
      <c r="J773" s="78">
        <f>Sco!V$7</f>
        <v>15</v>
      </c>
      <c r="K773" s="78">
        <f>Sco!W$7</f>
        <v>10</v>
      </c>
      <c r="L773" s="78">
        <f>Sco!X$7</f>
        <v>0</v>
      </c>
      <c r="M773" s="78">
        <f>Sco!Y$7</f>
        <v>70</v>
      </c>
      <c r="N773" s="78">
        <f>Sco!Z$7</f>
        <v>5</v>
      </c>
      <c r="O773" s="78">
        <f>Sco!AA$7</f>
        <v>5</v>
      </c>
      <c r="P773" s="78">
        <f>Sco!AB$7</f>
        <v>20</v>
      </c>
      <c r="Q773" s="78">
        <f>Sco!AC$7</f>
        <v>30</v>
      </c>
      <c r="R773" s="78">
        <f>Sco!AD$7</f>
        <v>100</v>
      </c>
      <c r="S773" s="78">
        <f>Sco!AE$7</f>
        <v>0</v>
      </c>
      <c r="V773" s="68"/>
      <c r="W773" s="68"/>
      <c r="X773" s="68"/>
      <c r="Y773" s="68"/>
    </row>
    <row r="774" spans="2:25" ht="27.9" customHeight="1" thickBot="1">
      <c r="B774" s="360"/>
      <c r="C774" s="362"/>
      <c r="D774" s="40" t="s">
        <v>64</v>
      </c>
      <c r="E774" s="81"/>
      <c r="F774" s="50">
        <f>VLOOKUP(S759,Sco!$B$8:$AE$78,17,0)</f>
        <v>0</v>
      </c>
      <c r="G774" s="50">
        <f>VLOOKUP(S759,Sco!$B$8:$AE$78,18,0)</f>
        <v>0</v>
      </c>
      <c r="H774" s="50">
        <f>VLOOKUP(S759,Sco!$B$8:$AE$78,19,0)</f>
        <v>0</v>
      </c>
      <c r="I774" s="50">
        <f>VLOOKUP(S759,Sco!$B$8:$AE$78,20,0)</f>
        <v>0</v>
      </c>
      <c r="J774" s="50">
        <f>VLOOKUP(S759,Sco!$B$8:$AE$78,21,0)</f>
        <v>0</v>
      </c>
      <c r="K774" s="50">
        <f>VLOOKUP(S759,Sco!$B$8:$AE$78,22,0)</f>
        <v>0</v>
      </c>
      <c r="L774" s="50">
        <f>VLOOKUP(S759,Sco!$B$8:$AE$78,23,0)</f>
        <v>0</v>
      </c>
      <c r="M774" s="50">
        <f>VLOOKUP(S759,Sco!$B$8:$AE$78,24,0)</f>
        <v>0</v>
      </c>
      <c r="N774" s="50">
        <f>VLOOKUP(S759,Sco!$B$8:$AE$78,25,0)</f>
        <v>0</v>
      </c>
      <c r="O774" s="50">
        <f>VLOOKUP(S759,Sco!$B$8:$AE$78,26,0)</f>
        <v>0</v>
      </c>
      <c r="P774" s="50">
        <f>VLOOKUP(S759,Sco!$B$8:$AE$78,27,0)</f>
        <v>0</v>
      </c>
      <c r="Q774" s="50">
        <f>VLOOKUP(S759,Sco!$B$8:$AE$78,28,0)</f>
        <v>0</v>
      </c>
      <c r="R774" s="79">
        <f>VLOOKUP(S759,Sco!$B$8:$AE$78,29,0)</f>
        <v>0</v>
      </c>
      <c r="S774" s="50">
        <f>VLOOKUP(S759,Sco!$B$8:$AE$78,30,0)</f>
        <v>0</v>
      </c>
      <c r="V774" s="68"/>
      <c r="W774" s="68"/>
      <c r="X774" s="68"/>
      <c r="Y774" s="68"/>
    </row>
    <row r="775" spans="2:25" ht="27.9" customHeight="1">
      <c r="B775" s="359">
        <v>7</v>
      </c>
      <c r="C775" s="361" t="s">
        <v>8</v>
      </c>
      <c r="D775" s="39" t="s">
        <v>63</v>
      </c>
      <c r="E775" s="80"/>
      <c r="F775" s="78">
        <f>Kala!R$7</f>
        <v>20</v>
      </c>
      <c r="G775" s="78">
        <f>Kala!S$7</f>
        <v>40</v>
      </c>
      <c r="H775" s="78">
        <f>Kala!T$7</f>
        <v>20</v>
      </c>
      <c r="I775" s="78">
        <f>Kala!U$7</f>
        <v>20</v>
      </c>
      <c r="J775" s="78">
        <f>Kala!V$7</f>
        <v>0</v>
      </c>
      <c r="K775" s="78">
        <f>Kala!W$7</f>
        <v>20</v>
      </c>
      <c r="L775" s="78">
        <f>Kala!X$7</f>
        <v>0</v>
      </c>
      <c r="M775" s="78">
        <f>Kala!Y$7</f>
        <v>100</v>
      </c>
      <c r="N775" s="363"/>
      <c r="O775" s="364"/>
      <c r="P775" s="364"/>
      <c r="Q775" s="365"/>
      <c r="R775" s="82">
        <f t="shared" ref="R775:R780" si="27">M775</f>
        <v>100</v>
      </c>
      <c r="S775" s="83"/>
      <c r="V775" s="68"/>
      <c r="W775" s="68"/>
      <c r="X775" s="68"/>
      <c r="Y775" s="68"/>
    </row>
    <row r="776" spans="2:25" ht="27.9" customHeight="1" thickBot="1">
      <c r="B776" s="360"/>
      <c r="C776" s="362"/>
      <c r="D776" s="40" t="s">
        <v>64</v>
      </c>
      <c r="E776" s="81"/>
      <c r="F776" s="50">
        <f>VLOOKUP(S759,Kala!$B$8:$AE$78,17,0)</f>
        <v>0</v>
      </c>
      <c r="G776" s="50">
        <f>VLOOKUP(S759,Kala!$B$8:$AE$78,18,0)</f>
        <v>0</v>
      </c>
      <c r="H776" s="50">
        <f>VLOOKUP(S759,Kala!$B$8:$AE$78,19,0)</f>
        <v>0</v>
      </c>
      <c r="I776" s="50">
        <f>VLOOKUP(S759,Kala!$B$8:$AE$78,20,0)</f>
        <v>0</v>
      </c>
      <c r="J776" s="50">
        <f>VLOOKUP(S759,Kala!$B$8:$AE$78,21,0)</f>
        <v>0</v>
      </c>
      <c r="K776" s="50">
        <f>VLOOKUP(S759,Kala!$B$8:$AE$78,22,0)</f>
        <v>0</v>
      </c>
      <c r="L776" s="50">
        <f>VLOOKUP(S759,Kala!$B$8:$AE$78,23,0)</f>
        <v>0</v>
      </c>
      <c r="M776" s="50">
        <f>VLOOKUP(S759,Kala!$B$8:$AE$78,24,0)</f>
        <v>0</v>
      </c>
      <c r="N776" s="366"/>
      <c r="O776" s="367"/>
      <c r="P776" s="367"/>
      <c r="Q776" s="368"/>
      <c r="R776" s="84">
        <f t="shared" si="27"/>
        <v>0</v>
      </c>
      <c r="S776" s="85" t="str">
        <f>IF(R776&gt;=91,"अ१",IF(R776&gt;=81,"अ२",IF(R776&gt;=71,"ब१",IF(R776&gt;=61,"ब२",IF(R776&gt;=51,"क१",IF(R776&gt;=41,"क२",IF(R776&gt;=33,"ड",IF(R776&gt;=21,"ई१",IF(R776&gt;=1,"ई२","")))))))))</f>
        <v/>
      </c>
    </row>
    <row r="777" spans="2:25" ht="27.9" customHeight="1">
      <c r="B777" s="359">
        <v>8</v>
      </c>
      <c r="C777" s="361" t="s">
        <v>9</v>
      </c>
      <c r="D777" s="39" t="s">
        <v>63</v>
      </c>
      <c r="E777" s="80"/>
      <c r="F777" s="78">
        <f>Karya!R$7</f>
        <v>20</v>
      </c>
      <c r="G777" s="78">
        <f>Karya!S$7</f>
        <v>40</v>
      </c>
      <c r="H777" s="78">
        <f>Karya!T$7</f>
        <v>20</v>
      </c>
      <c r="I777" s="78">
        <f>Karya!U$7</f>
        <v>20</v>
      </c>
      <c r="J777" s="78">
        <f>Karya!V$7</f>
        <v>0</v>
      </c>
      <c r="K777" s="78">
        <f>Karya!W$7</f>
        <v>20</v>
      </c>
      <c r="L777" s="78">
        <f>Karya!X$7</f>
        <v>0</v>
      </c>
      <c r="M777" s="78">
        <f>Karya!Y$7</f>
        <v>100</v>
      </c>
      <c r="N777" s="363"/>
      <c r="O777" s="364"/>
      <c r="P777" s="364"/>
      <c r="Q777" s="365"/>
      <c r="R777" s="82">
        <f t="shared" si="27"/>
        <v>100</v>
      </c>
      <c r="S777" s="83"/>
    </row>
    <row r="778" spans="2:25" ht="27.9" customHeight="1" thickBot="1">
      <c r="B778" s="360"/>
      <c r="C778" s="362"/>
      <c r="D778" s="40" t="s">
        <v>64</v>
      </c>
      <c r="E778" s="81"/>
      <c r="F778" s="50">
        <f>VLOOKUP(S759,Karya!$B$8:$AE$78,17,0)</f>
        <v>0</v>
      </c>
      <c r="G778" s="50">
        <f>VLOOKUP(S759,Karya!$B$8:$AE$78,18,0)</f>
        <v>0</v>
      </c>
      <c r="H778" s="50">
        <f>VLOOKUP(S759,Karya!$B$8:$AE$78,19,0)</f>
        <v>0</v>
      </c>
      <c r="I778" s="50">
        <f>VLOOKUP(S759,Karya!$B$8:$AE$78,20,0)</f>
        <v>0</v>
      </c>
      <c r="J778" s="50">
        <f>VLOOKUP(S759,Karya!$B$8:$AE$78,21,0)</f>
        <v>0</v>
      </c>
      <c r="K778" s="50">
        <f>VLOOKUP(S759,Karya!$B$8:$AE$78,22,0)</f>
        <v>0</v>
      </c>
      <c r="L778" s="50">
        <f>VLOOKUP(S759,Karya!$B$8:$AE$78,23,0)</f>
        <v>0</v>
      </c>
      <c r="M778" s="50">
        <f>VLOOKUP(S759,Karya!$B$8:$AE$78,24,0)</f>
        <v>0</v>
      </c>
      <c r="N778" s="366"/>
      <c r="O778" s="367"/>
      <c r="P778" s="367"/>
      <c r="Q778" s="368"/>
      <c r="R778" s="84">
        <f t="shared" si="27"/>
        <v>0</v>
      </c>
      <c r="S778" s="85" t="str">
        <f>IF(R778&gt;=91,"अ१",IF(R778&gt;=81,"अ२",IF(R778&gt;=71,"ब१",IF(R778&gt;=61,"ब२",IF(R778&gt;=51,"क१",IF(R778&gt;=41,"क२",IF(R778&gt;=33,"ड",IF(R778&gt;=21,"ई१",IF(R778&gt;=1,"ई२","")))))))))</f>
        <v/>
      </c>
    </row>
    <row r="779" spans="2:25" ht="27.9" customHeight="1">
      <c r="B779" s="359">
        <v>9</v>
      </c>
      <c r="C779" s="361" t="s">
        <v>10</v>
      </c>
      <c r="D779" s="39" t="s">
        <v>63</v>
      </c>
      <c r="E779" s="80"/>
      <c r="F779" s="78">
        <f>Shashi!R$7</f>
        <v>20</v>
      </c>
      <c r="G779" s="78">
        <f>Shashi!S$7</f>
        <v>40</v>
      </c>
      <c r="H779" s="78">
        <f>Shashi!T$7</f>
        <v>20</v>
      </c>
      <c r="I779" s="78">
        <f>Shashi!U$7</f>
        <v>20</v>
      </c>
      <c r="J779" s="78">
        <f>Shashi!V$7</f>
        <v>0</v>
      </c>
      <c r="K779" s="78">
        <f>Shashi!W$7</f>
        <v>20</v>
      </c>
      <c r="L779" s="78">
        <f>Shashi!X$7</f>
        <v>0</v>
      </c>
      <c r="M779" s="78">
        <f>Shashi!Y$7</f>
        <v>100</v>
      </c>
      <c r="N779" s="363"/>
      <c r="O779" s="364"/>
      <c r="P779" s="364"/>
      <c r="Q779" s="365"/>
      <c r="R779" s="82">
        <f t="shared" si="27"/>
        <v>100</v>
      </c>
      <c r="S779" s="83"/>
    </row>
    <row r="780" spans="2:25" ht="27.9" customHeight="1" thickBot="1">
      <c r="B780" s="360"/>
      <c r="C780" s="362"/>
      <c r="D780" s="40" t="s">
        <v>64</v>
      </c>
      <c r="E780" s="81"/>
      <c r="F780" s="50">
        <f>VLOOKUP(S759,Shashi!$B$8:$AE$78,17,0)</f>
        <v>0</v>
      </c>
      <c r="G780" s="50">
        <f>VLOOKUP(S759,Shashi!$B$8:$AE$78,18,0)</f>
        <v>0</v>
      </c>
      <c r="H780" s="50">
        <f>VLOOKUP(S759,Shashi!$B$8:$AE$78,19,0)</f>
        <v>0</v>
      </c>
      <c r="I780" s="50">
        <f>VLOOKUP(S759,Shashi!$B$8:$AE$78,20,0)</f>
        <v>0</v>
      </c>
      <c r="J780" s="50">
        <f>VLOOKUP(S759,Shashi!$B$8:$AE$78,21,0)</f>
        <v>0</v>
      </c>
      <c r="K780" s="50">
        <f>VLOOKUP(S759,Shashi!$B$8:$AE$78,22,0)</f>
        <v>0</v>
      </c>
      <c r="L780" s="50">
        <f>VLOOKUP(S759,Shashi!$B$8:$AE$78,23,0)</f>
        <v>0</v>
      </c>
      <c r="M780" s="50">
        <f>VLOOKUP(S759,Shashi!$B$8:$AE$78,24,0)</f>
        <v>0</v>
      </c>
      <c r="N780" s="366"/>
      <c r="O780" s="367"/>
      <c r="P780" s="367"/>
      <c r="Q780" s="368"/>
      <c r="R780" s="84">
        <f t="shared" si="27"/>
        <v>0</v>
      </c>
      <c r="S780" s="85" t="str">
        <f>IF(R780&gt;=91,"अ१",IF(R780&gt;=81,"अ२",IF(R780&gt;=71,"ब१",IF(R780&gt;=61,"ब२",IF(R780&gt;=51,"क१",IF(R780&gt;=41,"क२",IF(R780&gt;=33,"ड",IF(R780&gt;=21,"ई१",IF(R780&gt;=1,"ई२","")))))))))</f>
        <v/>
      </c>
    </row>
    <row r="781" spans="2:25" ht="27.9" customHeight="1" thickBot="1">
      <c r="B781" s="369"/>
      <c r="C781" s="370"/>
      <c r="D781" s="370"/>
      <c r="E781" s="370"/>
      <c r="F781" s="370"/>
      <c r="G781" s="370"/>
      <c r="H781" s="370"/>
      <c r="I781" s="370"/>
      <c r="J781" s="370"/>
      <c r="K781" s="370"/>
      <c r="L781" s="370"/>
      <c r="M781" s="370"/>
      <c r="N781" s="370"/>
      <c r="O781" s="370"/>
      <c r="P781" s="370"/>
      <c r="Q781" s="370"/>
      <c r="R781" s="370"/>
      <c r="S781" s="371"/>
    </row>
    <row r="782" spans="2:25" ht="27.9" customHeight="1">
      <c r="B782" s="41"/>
      <c r="C782" s="42"/>
      <c r="D782" s="43"/>
      <c r="N782" s="45"/>
      <c r="O782" s="45"/>
      <c r="P782" s="45"/>
      <c r="Q782" s="45"/>
      <c r="S782" s="46"/>
      <c r="V782" s="68"/>
      <c r="W782" s="68"/>
      <c r="X782" s="68"/>
      <c r="Y782" s="68"/>
    </row>
    <row r="783" spans="2:25" ht="27.9" customHeight="1">
      <c r="B783" s="372" t="s">
        <v>66</v>
      </c>
      <c r="C783" s="373"/>
      <c r="D783" s="373"/>
      <c r="E783" s="373"/>
      <c r="F783" s="373"/>
      <c r="G783" s="374" t="s">
        <v>67</v>
      </c>
      <c r="H783" s="374"/>
      <c r="I783" s="374"/>
      <c r="J783" s="374"/>
      <c r="K783" s="374"/>
      <c r="L783" s="374"/>
      <c r="M783" s="374"/>
      <c r="N783" s="375" t="s">
        <v>68</v>
      </c>
      <c r="O783" s="375"/>
      <c r="P783" s="375"/>
      <c r="Q783" s="375"/>
      <c r="R783" s="375"/>
      <c r="S783" s="376"/>
      <c r="V783" s="68"/>
      <c r="W783" s="68"/>
      <c r="X783" s="68"/>
      <c r="Y783" s="68"/>
    </row>
    <row r="784" spans="2:25" ht="27.9" customHeight="1" thickBot="1">
      <c r="B784" s="377" t="str">
        <f>students!$G$4</f>
        <v xml:space="preserve">श्री. सागर दत्तात्रय शिंदे </v>
      </c>
      <c r="C784" s="378"/>
      <c r="D784" s="378"/>
      <c r="E784" s="378"/>
      <c r="F784" s="378"/>
      <c r="G784" s="379"/>
      <c r="H784" s="379"/>
      <c r="I784" s="379"/>
      <c r="J784" s="379"/>
      <c r="K784" s="379"/>
      <c r="L784" s="379"/>
      <c r="M784" s="379"/>
      <c r="N784" s="380"/>
      <c r="O784" s="380"/>
      <c r="P784" s="380"/>
      <c r="Q784" s="380"/>
      <c r="R784" s="380"/>
      <c r="S784" s="381"/>
      <c r="V784" s="68"/>
      <c r="W784" s="68"/>
      <c r="X784" s="68"/>
      <c r="Y784" s="68"/>
    </row>
    <row r="785" spans="2:25" ht="26.25" customHeight="1">
      <c r="B785" s="402" t="s">
        <v>718</v>
      </c>
      <c r="C785" s="402"/>
      <c r="D785" s="402"/>
      <c r="E785" s="402"/>
      <c r="F785" s="402"/>
      <c r="G785" s="402"/>
      <c r="H785" s="402"/>
      <c r="I785" s="402"/>
      <c r="J785" s="402"/>
      <c r="K785" s="402"/>
      <c r="L785" s="402"/>
      <c r="M785" s="402"/>
      <c r="N785" s="402"/>
      <c r="O785" s="402"/>
      <c r="P785" s="402"/>
      <c r="Q785" s="402"/>
      <c r="R785" s="402"/>
      <c r="S785" s="402"/>
      <c r="V785" s="68"/>
      <c r="W785" s="68"/>
      <c r="X785" s="68"/>
      <c r="Y785" s="68"/>
    </row>
    <row r="786" spans="2:25" ht="24.75" customHeight="1" thickBot="1">
      <c r="B786" s="403" t="s">
        <v>52</v>
      </c>
      <c r="C786" s="403"/>
      <c r="D786" s="403"/>
      <c r="E786" s="404">
        <f>VLOOKUP(S787,students!$B$8:$D$57,3,0)</f>
        <v>0</v>
      </c>
      <c r="F786" s="405"/>
      <c r="G786" s="405"/>
      <c r="H786" s="405"/>
      <c r="I786" s="405"/>
      <c r="J786" s="405"/>
      <c r="K786" s="405"/>
      <c r="L786" s="405"/>
      <c r="M786" s="405"/>
      <c r="N786" s="405"/>
      <c r="O786" s="405"/>
      <c r="P786" s="406" t="s">
        <v>28</v>
      </c>
      <c r="Q786" s="406"/>
      <c r="R786" s="406" t="str">
        <f>students!$M$2</f>
        <v>पहिली</v>
      </c>
      <c r="S786" s="406"/>
      <c r="V786" s="68"/>
      <c r="W786" s="68"/>
      <c r="X786" s="68"/>
      <c r="Y786" s="68"/>
    </row>
    <row r="787" spans="2:25" ht="19.5" customHeight="1" thickBot="1">
      <c r="B787" s="407"/>
      <c r="C787" s="407"/>
      <c r="D787" s="408"/>
      <c r="E787" s="408"/>
      <c r="F787" s="47"/>
      <c r="G787" s="47"/>
      <c r="H787" s="409" t="s">
        <v>33</v>
      </c>
      <c r="I787" s="409"/>
      <c r="J787" s="409"/>
      <c r="K787" s="409"/>
      <c r="L787" s="409"/>
      <c r="M787" s="405">
        <f>[3]students!Y786</f>
        <v>0</v>
      </c>
      <c r="N787" s="405"/>
      <c r="O787" s="405"/>
      <c r="P787" s="406" t="s">
        <v>53</v>
      </c>
      <c r="Q787" s="406"/>
      <c r="R787" s="406"/>
      <c r="S787" s="77">
        <v>29</v>
      </c>
      <c r="V787" s="68"/>
      <c r="W787" s="68"/>
      <c r="X787" s="68"/>
      <c r="Y787" s="68"/>
    </row>
    <row r="788" spans="2:25" ht="21" customHeight="1">
      <c r="B788" s="382" t="s">
        <v>37</v>
      </c>
      <c r="C788" s="361" t="s">
        <v>54</v>
      </c>
      <c r="D788" s="361"/>
      <c r="E788" s="385" t="s">
        <v>55</v>
      </c>
      <c r="F788" s="386"/>
      <c r="G788" s="386"/>
      <c r="H788" s="386"/>
      <c r="I788" s="386"/>
      <c r="J788" s="386"/>
      <c r="K788" s="386"/>
      <c r="L788" s="386"/>
      <c r="M788" s="387"/>
      <c r="N788" s="388" t="s">
        <v>56</v>
      </c>
      <c r="O788" s="389"/>
      <c r="P788" s="389"/>
      <c r="Q788" s="390"/>
      <c r="R788" s="394" t="s">
        <v>69</v>
      </c>
      <c r="S788" s="397" t="s">
        <v>57</v>
      </c>
      <c r="V788" s="68"/>
      <c r="W788" s="68"/>
      <c r="X788" s="68"/>
      <c r="Y788" s="68"/>
    </row>
    <row r="789" spans="2:25" s="1" customFormat="1" ht="73.5" customHeight="1">
      <c r="B789" s="383"/>
      <c r="C789" s="384"/>
      <c r="D789" s="384"/>
      <c r="E789" s="48" t="s">
        <v>58</v>
      </c>
      <c r="F789" s="48" t="s">
        <v>15</v>
      </c>
      <c r="G789" s="48" t="s">
        <v>59</v>
      </c>
      <c r="H789" s="48" t="s">
        <v>17</v>
      </c>
      <c r="I789" s="48" t="s">
        <v>18</v>
      </c>
      <c r="J789" s="48" t="s">
        <v>19</v>
      </c>
      <c r="K789" s="48" t="s">
        <v>20</v>
      </c>
      <c r="L789" s="48" t="s">
        <v>21</v>
      </c>
      <c r="M789" s="49"/>
      <c r="N789" s="391"/>
      <c r="O789" s="392"/>
      <c r="P789" s="392"/>
      <c r="Q789" s="393"/>
      <c r="R789" s="395"/>
      <c r="S789" s="398"/>
      <c r="V789" s="68"/>
      <c r="W789" s="68"/>
      <c r="X789" s="68"/>
      <c r="Y789" s="68"/>
    </row>
    <row r="790" spans="2:25" ht="27.9" customHeight="1" thickBot="1">
      <c r="B790" s="5"/>
      <c r="C790" s="400" t="s">
        <v>60</v>
      </c>
      <c r="D790" s="401"/>
      <c r="E790" s="51">
        <v>1</v>
      </c>
      <c r="F790" s="51">
        <v>2</v>
      </c>
      <c r="G790" s="51">
        <v>3</v>
      </c>
      <c r="H790" s="51">
        <v>4</v>
      </c>
      <c r="I790" s="51">
        <v>5</v>
      </c>
      <c r="J790" s="51">
        <v>6</v>
      </c>
      <c r="K790" s="51">
        <v>7</v>
      </c>
      <c r="L790" s="51">
        <v>8</v>
      </c>
      <c r="M790" s="50" t="s">
        <v>22</v>
      </c>
      <c r="N790" s="50" t="s">
        <v>23</v>
      </c>
      <c r="O790" s="50" t="s">
        <v>61</v>
      </c>
      <c r="P790" s="50" t="s">
        <v>25</v>
      </c>
      <c r="Q790" s="50" t="s">
        <v>62</v>
      </c>
      <c r="R790" s="396"/>
      <c r="S790" s="399"/>
      <c r="V790" s="68"/>
      <c r="W790" s="68"/>
      <c r="X790" s="68"/>
      <c r="Y790" s="68"/>
    </row>
    <row r="791" spans="2:25" ht="27.9" customHeight="1">
      <c r="B791" s="359">
        <v>1</v>
      </c>
      <c r="C791" s="361" t="s">
        <v>2</v>
      </c>
      <c r="D791" s="39" t="s">
        <v>63</v>
      </c>
      <c r="E791" s="80"/>
      <c r="F791" s="78">
        <f>Marathi!R$7</f>
        <v>15</v>
      </c>
      <c r="G791" s="78">
        <f>Marathi!S$7</f>
        <v>15</v>
      </c>
      <c r="H791" s="78">
        <f>Marathi!T$7</f>
        <v>15</v>
      </c>
      <c r="I791" s="78">
        <f>Marathi!U$7</f>
        <v>15</v>
      </c>
      <c r="J791" s="78">
        <f>Marathi!V$7</f>
        <v>15</v>
      </c>
      <c r="K791" s="78">
        <f>Marathi!W$7</f>
        <v>10</v>
      </c>
      <c r="L791" s="78">
        <f>Marathi!X$7</f>
        <v>0</v>
      </c>
      <c r="M791" s="78">
        <f>Marathi!Y$7</f>
        <v>70</v>
      </c>
      <c r="N791" s="78">
        <f>Marathi!Z$7</f>
        <v>5</v>
      </c>
      <c r="O791" s="78">
        <f>Marathi!AA$7</f>
        <v>5</v>
      </c>
      <c r="P791" s="78">
        <f>Marathi!AB$7</f>
        <v>20</v>
      </c>
      <c r="Q791" s="78">
        <f>Marathi!AC$7</f>
        <v>30</v>
      </c>
      <c r="R791" s="78">
        <f>Marathi!AD$7</f>
        <v>100</v>
      </c>
      <c r="S791" s="78">
        <f>Marathi!AE$7</f>
        <v>0</v>
      </c>
      <c r="V791" s="68"/>
      <c r="W791" s="68"/>
      <c r="X791" s="68"/>
      <c r="Y791" s="68"/>
    </row>
    <row r="792" spans="2:25" ht="27.9" customHeight="1" thickBot="1">
      <c r="B792" s="360"/>
      <c r="C792" s="362"/>
      <c r="D792" s="40" t="s">
        <v>64</v>
      </c>
      <c r="E792" s="81"/>
      <c r="F792" s="50">
        <f>VLOOKUP(S787,Marathi!$B$8:$AE$78,17,0)</f>
        <v>0</v>
      </c>
      <c r="G792" s="50">
        <f>VLOOKUP(S787,Marathi!$B$8:$AE$78,18,0)</f>
        <v>0</v>
      </c>
      <c r="H792" s="50">
        <f>VLOOKUP(S787,Marathi!$B$8:$AE$78,19,0)</f>
        <v>0</v>
      </c>
      <c r="I792" s="50">
        <f>VLOOKUP(S787,Marathi!$B$8:$AE$78,20,0)</f>
        <v>0</v>
      </c>
      <c r="J792" s="50">
        <f>VLOOKUP(S787,Marathi!$B$8:$AE$78,21,0)</f>
        <v>0</v>
      </c>
      <c r="K792" s="50">
        <f>VLOOKUP(S787,Marathi!$B$8:$AE$78,22,0)</f>
        <v>0</v>
      </c>
      <c r="L792" s="50">
        <f>VLOOKUP(S787,Marathi!$B$8:$AE$78,23,0)</f>
        <v>0</v>
      </c>
      <c r="M792" s="50">
        <f>VLOOKUP(S787,Marathi!$B$8:$AE$78,24,0)</f>
        <v>0</v>
      </c>
      <c r="N792" s="50">
        <f>VLOOKUP(S787,Marathi!$B$8:$AE$78,25,0)</f>
        <v>0</v>
      </c>
      <c r="O792" s="50">
        <f>VLOOKUP(S787,Marathi!$B$8:$AE$78,26,0)</f>
        <v>0</v>
      </c>
      <c r="P792" s="50">
        <f>VLOOKUP(S787,Marathi!$B$8:$AE$78,27,0)</f>
        <v>0</v>
      </c>
      <c r="Q792" s="50">
        <f>VLOOKUP(S787,Marathi!$B$8:$AE$78,28,0)</f>
        <v>0</v>
      </c>
      <c r="R792" s="79">
        <f>VLOOKUP(S787,Marathi!$B$8:$AE$78,29,0)</f>
        <v>0</v>
      </c>
      <c r="S792" s="79">
        <f>VLOOKUP(S787,Marathi!$B$8:$AE$78,30,0)</f>
        <v>0</v>
      </c>
      <c r="V792" s="68"/>
      <c r="W792" s="68"/>
      <c r="X792" s="68"/>
      <c r="Y792" s="68"/>
    </row>
    <row r="793" spans="2:25" ht="27.9" customHeight="1">
      <c r="B793" s="359">
        <v>2</v>
      </c>
      <c r="C793" s="361" t="s">
        <v>3</v>
      </c>
      <c r="D793" s="39" t="s">
        <v>63</v>
      </c>
      <c r="E793" s="80"/>
      <c r="F793" s="78">
        <f>Hindi!R$7</f>
        <v>15</v>
      </c>
      <c r="G793" s="78">
        <f>Hindi!S$7</f>
        <v>15</v>
      </c>
      <c r="H793" s="78">
        <f>Hindi!T$7</f>
        <v>15</v>
      </c>
      <c r="I793" s="78">
        <f>Hindi!U$7</f>
        <v>15</v>
      </c>
      <c r="J793" s="78">
        <f>Hindi!V$7</f>
        <v>15</v>
      </c>
      <c r="K793" s="78">
        <f>Hindi!W$7</f>
        <v>10</v>
      </c>
      <c r="L793" s="78">
        <f>Hindi!X$7</f>
        <v>0</v>
      </c>
      <c r="M793" s="78">
        <f>Hindi!Y$7</f>
        <v>70</v>
      </c>
      <c r="N793" s="78">
        <f>Hindi!Z$7</f>
        <v>5</v>
      </c>
      <c r="O793" s="78">
        <f>Hindi!AA$7</f>
        <v>5</v>
      </c>
      <c r="P793" s="78">
        <f>Hindi!AB$7</f>
        <v>20</v>
      </c>
      <c r="Q793" s="78">
        <f>Hindi!AC$7</f>
        <v>30</v>
      </c>
      <c r="R793" s="78">
        <f>Hindi!AD$7</f>
        <v>100</v>
      </c>
      <c r="S793" s="78">
        <f>Hindi!AE$7</f>
        <v>0</v>
      </c>
      <c r="V793" s="68"/>
      <c r="W793" s="68"/>
      <c r="X793" s="68"/>
      <c r="Y793" s="68"/>
    </row>
    <row r="794" spans="2:25" ht="27.9" customHeight="1" thickBot="1">
      <c r="B794" s="360"/>
      <c r="C794" s="362"/>
      <c r="D794" s="40" t="s">
        <v>64</v>
      </c>
      <c r="E794" s="81"/>
      <c r="F794" s="50">
        <f>VLOOKUP(S787,Hindi!$B$8:$AE$78,17,0)</f>
        <v>0</v>
      </c>
      <c r="G794" s="50">
        <f>VLOOKUP(S787,Hindi!$B$8:$AE$78,18,0)</f>
        <v>0</v>
      </c>
      <c r="H794" s="50">
        <f>VLOOKUP(S787,Hindi!$B$8:$AE$78,19,0)</f>
        <v>0</v>
      </c>
      <c r="I794" s="50">
        <f>VLOOKUP(S787,Hindi!$B$8:$AE$78,20,0)</f>
        <v>0</v>
      </c>
      <c r="J794" s="50">
        <f>VLOOKUP(S787,Hindi!$B$8:$AE$78,21,0)</f>
        <v>0</v>
      </c>
      <c r="K794" s="50">
        <f>VLOOKUP(S787,Hindi!$B$8:$AE$78,22,0)</f>
        <v>0</v>
      </c>
      <c r="L794" s="50">
        <f>VLOOKUP(S787,Hindi!$B$8:$AE$78,23,0)</f>
        <v>0</v>
      </c>
      <c r="M794" s="50">
        <f>VLOOKUP(S787,Hindi!$B$8:$AE$78,24,0)</f>
        <v>0</v>
      </c>
      <c r="N794" s="50">
        <f>VLOOKUP(S787,Hindi!$B$8:$AE$78,25,0)</f>
        <v>0</v>
      </c>
      <c r="O794" s="50">
        <f>VLOOKUP(S787,Hindi!$B$8:$AE$78,26,0)</f>
        <v>0</v>
      </c>
      <c r="P794" s="50">
        <f>VLOOKUP(S787,Hindi!$B$8:$AE$78,27,0)</f>
        <v>0</v>
      </c>
      <c r="Q794" s="50">
        <f>VLOOKUP(S787,Hindi!$B$8:$AE$78,28,0)</f>
        <v>0</v>
      </c>
      <c r="R794" s="79">
        <f>VLOOKUP(S787,Hindi!$B$8:$AE$78,29,0)</f>
        <v>0</v>
      </c>
      <c r="S794" s="50">
        <f>VLOOKUP(S787,Hindi!$B$8:$AE$78,30,0)</f>
        <v>0</v>
      </c>
      <c r="V794" s="68"/>
      <c r="W794" s="68"/>
      <c r="X794" s="68"/>
      <c r="Y794" s="68"/>
    </row>
    <row r="795" spans="2:25" ht="27.9" customHeight="1">
      <c r="B795" s="359">
        <v>3</v>
      </c>
      <c r="C795" s="361" t="s">
        <v>4</v>
      </c>
      <c r="D795" s="39" t="s">
        <v>63</v>
      </c>
      <c r="E795" s="80"/>
      <c r="F795" s="78">
        <f>English!R$7</f>
        <v>15</v>
      </c>
      <c r="G795" s="78">
        <f>English!S$7</f>
        <v>15</v>
      </c>
      <c r="H795" s="78">
        <f>English!T$7</f>
        <v>15</v>
      </c>
      <c r="I795" s="78">
        <f>English!U$7</f>
        <v>15</v>
      </c>
      <c r="J795" s="78">
        <f>English!V$7</f>
        <v>15</v>
      </c>
      <c r="K795" s="78">
        <f>English!W$7</f>
        <v>10</v>
      </c>
      <c r="L795" s="78">
        <f>English!X$7</f>
        <v>0</v>
      </c>
      <c r="M795" s="78">
        <f>English!Y$7</f>
        <v>70</v>
      </c>
      <c r="N795" s="78">
        <f>English!Z$7</f>
        <v>5</v>
      </c>
      <c r="O795" s="78">
        <f>English!AA$7</f>
        <v>5</v>
      </c>
      <c r="P795" s="78">
        <f>English!AB$7</f>
        <v>20</v>
      </c>
      <c r="Q795" s="78">
        <f>English!AC$7</f>
        <v>30</v>
      </c>
      <c r="R795" s="78">
        <f>English!AD$7</f>
        <v>100</v>
      </c>
      <c r="S795" s="78">
        <f>English!AE$7</f>
        <v>0</v>
      </c>
      <c r="V795" s="68"/>
      <c r="W795" s="68"/>
      <c r="X795" s="68"/>
      <c r="Y795" s="68"/>
    </row>
    <row r="796" spans="2:25" ht="27.9" customHeight="1" thickBot="1">
      <c r="B796" s="360"/>
      <c r="C796" s="362"/>
      <c r="D796" s="40" t="s">
        <v>64</v>
      </c>
      <c r="E796" s="81"/>
      <c r="F796" s="50">
        <f>VLOOKUP(S787,English!$B$8:$AE$78,17,0)</f>
        <v>0</v>
      </c>
      <c r="G796" s="50">
        <f>VLOOKUP(S787,English!$B$8:$AE$78,18,0)</f>
        <v>0</v>
      </c>
      <c r="H796" s="50">
        <f>VLOOKUP(S787,English!$B$8:$AE$78,19,0)</f>
        <v>0</v>
      </c>
      <c r="I796" s="50">
        <f>VLOOKUP(S787,English!$B$8:$AE$78,20,0)</f>
        <v>0</v>
      </c>
      <c r="J796" s="50">
        <f>VLOOKUP(S787,English!$B$8:$AE$78,21,0)</f>
        <v>0</v>
      </c>
      <c r="K796" s="50">
        <f>VLOOKUP(S787,English!$B$8:$AE$78,22,0)</f>
        <v>0</v>
      </c>
      <c r="L796" s="50">
        <f>VLOOKUP(S787,English!$B$8:$AE$78,23,0)</f>
        <v>0</v>
      </c>
      <c r="M796" s="50">
        <f>VLOOKUP(S787,English!$B$8:$AE$78,24,0)</f>
        <v>0</v>
      </c>
      <c r="N796" s="50">
        <f>VLOOKUP(S787,English!$B$8:$AE$78,25,0)</f>
        <v>0</v>
      </c>
      <c r="O796" s="50">
        <f>VLOOKUP(S787,English!$B$8:$AE$78,26,0)</f>
        <v>0</v>
      </c>
      <c r="P796" s="50">
        <f>VLOOKUP(S787,English!$B$8:$AE$78,27,0)</f>
        <v>0</v>
      </c>
      <c r="Q796" s="50">
        <f>VLOOKUP(S787,English!$B$8:$AE$78,28,0)</f>
        <v>0</v>
      </c>
      <c r="R796" s="79">
        <f>VLOOKUP(S787,English!$B$8:$AE$78,29,0)</f>
        <v>0</v>
      </c>
      <c r="S796" s="50">
        <f>VLOOKUP(S787,English!$B$8:$AE$78,30,0)</f>
        <v>0</v>
      </c>
      <c r="V796" s="68"/>
      <c r="W796" s="68"/>
      <c r="X796" s="68"/>
      <c r="Y796" s="68"/>
    </row>
    <row r="797" spans="2:25" ht="27.9" customHeight="1">
      <c r="B797" s="359">
        <v>4</v>
      </c>
      <c r="C797" s="361" t="s">
        <v>5</v>
      </c>
      <c r="D797" s="39" t="s">
        <v>63</v>
      </c>
      <c r="E797" s="80"/>
      <c r="F797" s="78">
        <f>Maths!R$7</f>
        <v>15</v>
      </c>
      <c r="G797" s="78">
        <f>Maths!S$7</f>
        <v>15</v>
      </c>
      <c r="H797" s="78">
        <f>Maths!T$7</f>
        <v>15</v>
      </c>
      <c r="I797" s="78">
        <f>Maths!U$7</f>
        <v>15</v>
      </c>
      <c r="J797" s="78">
        <f>Maths!V$7</f>
        <v>15</v>
      </c>
      <c r="K797" s="78">
        <f>Maths!W$7</f>
        <v>10</v>
      </c>
      <c r="L797" s="78">
        <f>Maths!X$7</f>
        <v>0</v>
      </c>
      <c r="M797" s="78">
        <f>Maths!Y$7</f>
        <v>70</v>
      </c>
      <c r="N797" s="78">
        <f>Maths!Z$7</f>
        <v>5</v>
      </c>
      <c r="O797" s="78">
        <f>Maths!AA$7</f>
        <v>5</v>
      </c>
      <c r="P797" s="78">
        <f>Maths!AB$7</f>
        <v>20</v>
      </c>
      <c r="Q797" s="78">
        <f>Maths!AC$7</f>
        <v>30</v>
      </c>
      <c r="R797" s="78">
        <f>Maths!AD$7</f>
        <v>100</v>
      </c>
      <c r="S797" s="78">
        <f>Maths!AE$7</f>
        <v>0</v>
      </c>
      <c r="V797" s="68"/>
      <c r="W797" s="68"/>
      <c r="X797" s="68"/>
      <c r="Y797" s="68"/>
    </row>
    <row r="798" spans="2:25" ht="27.9" customHeight="1" thickBot="1">
      <c r="B798" s="360"/>
      <c r="C798" s="362"/>
      <c r="D798" s="40" t="s">
        <v>64</v>
      </c>
      <c r="E798" s="81"/>
      <c r="F798" s="50">
        <f>VLOOKUP(S787,Maths!$B$8:$AE$78,17,0)</f>
        <v>0</v>
      </c>
      <c r="G798" s="50">
        <f>VLOOKUP(S787,Maths!$B$8:$AE$78,18,0)</f>
        <v>0</v>
      </c>
      <c r="H798" s="50">
        <f>VLOOKUP(S787,Maths!$B$8:$AE$78,19,0)</f>
        <v>0</v>
      </c>
      <c r="I798" s="50">
        <f>VLOOKUP(S787,Maths!$B$8:$AE$78,20,0)</f>
        <v>0</v>
      </c>
      <c r="J798" s="50">
        <f>VLOOKUP(S787,Maths!$B$8:$AE$78,21,0)</f>
        <v>0</v>
      </c>
      <c r="K798" s="50">
        <f>VLOOKUP(S787,Maths!$B$8:$AE$78,22,0)</f>
        <v>0</v>
      </c>
      <c r="L798" s="50">
        <f>VLOOKUP(S787,Maths!$B$8:$AE$78,23,0)</f>
        <v>0</v>
      </c>
      <c r="M798" s="50">
        <f>VLOOKUP(S787,Maths!$B$8:$AE$78,24,0)</f>
        <v>0</v>
      </c>
      <c r="N798" s="50">
        <f>VLOOKUP(S787,Maths!$B$8:$AE$78,25,0)</f>
        <v>0</v>
      </c>
      <c r="O798" s="50">
        <f>VLOOKUP(S787,Maths!$B$8:$AE$78,26,0)</f>
        <v>0</v>
      </c>
      <c r="P798" s="50">
        <f>VLOOKUP(S787,Maths!$B$8:$AE$78,27,0)</f>
        <v>0</v>
      </c>
      <c r="Q798" s="50">
        <f>VLOOKUP(S787,Maths!$B$8:$AE$78,28,0)</f>
        <v>0</v>
      </c>
      <c r="R798" s="79">
        <f>VLOOKUP(S787,Maths!$B$8:$AE$78,29,0)</f>
        <v>0</v>
      </c>
      <c r="S798" s="50">
        <f>VLOOKUP(S787,Maths!$B$8:$AE$78,30,0)</f>
        <v>0</v>
      </c>
      <c r="V798" s="68"/>
      <c r="W798" s="68"/>
      <c r="X798" s="68"/>
      <c r="Y798" s="68"/>
    </row>
    <row r="799" spans="2:25" ht="27.9" customHeight="1">
      <c r="B799" s="359">
        <v>5</v>
      </c>
      <c r="C799" s="361" t="s">
        <v>6</v>
      </c>
      <c r="D799" s="39" t="s">
        <v>63</v>
      </c>
      <c r="E799" s="80"/>
      <c r="F799" s="78">
        <f>Sci!R$7</f>
        <v>15</v>
      </c>
      <c r="G799" s="78">
        <f>Sci!S$7</f>
        <v>15</v>
      </c>
      <c r="H799" s="78">
        <f>Sci!T$7</f>
        <v>15</v>
      </c>
      <c r="I799" s="78">
        <f>Sci!U$7</f>
        <v>15</v>
      </c>
      <c r="J799" s="78">
        <f>Sci!V$7</f>
        <v>15</v>
      </c>
      <c r="K799" s="78">
        <f>Sci!W$7</f>
        <v>10</v>
      </c>
      <c r="L799" s="78">
        <f>Sci!X$7</f>
        <v>0</v>
      </c>
      <c r="M799" s="78">
        <f>Sci!Y$7</f>
        <v>70</v>
      </c>
      <c r="N799" s="78">
        <f>Sci!Z$7</f>
        <v>5</v>
      </c>
      <c r="O799" s="78">
        <f>Sci!AA$7</f>
        <v>5</v>
      </c>
      <c r="P799" s="78">
        <f>Sci!AB$7</f>
        <v>20</v>
      </c>
      <c r="Q799" s="78">
        <f>Sci!AC$7</f>
        <v>30</v>
      </c>
      <c r="R799" s="78">
        <f>Sci!AD$7</f>
        <v>100</v>
      </c>
      <c r="S799" s="78">
        <f>Sci!AE$7</f>
        <v>0</v>
      </c>
      <c r="V799" s="68"/>
      <c r="W799" s="68"/>
      <c r="X799" s="68"/>
      <c r="Y799" s="68"/>
    </row>
    <row r="800" spans="2:25" ht="27.9" customHeight="1" thickBot="1">
      <c r="B800" s="360"/>
      <c r="C800" s="362"/>
      <c r="D800" s="40" t="s">
        <v>64</v>
      </c>
      <c r="E800" s="81"/>
      <c r="F800" s="50">
        <f>VLOOKUP(S787,Sci!$B$8:$AE$78,17,0)</f>
        <v>0</v>
      </c>
      <c r="G800" s="50">
        <f>VLOOKUP(S787,Sci!$B$8:$AE$78,18,0)</f>
        <v>0</v>
      </c>
      <c r="H800" s="50">
        <f>VLOOKUP(S787,Sci!$B$8:$AE$78,19,0)</f>
        <v>0</v>
      </c>
      <c r="I800" s="50">
        <f>VLOOKUP(S787,Sci!$B$8:$AE$78,20,0)</f>
        <v>0</v>
      </c>
      <c r="J800" s="50">
        <f>VLOOKUP(S787,Sci!$B$8:$AE$78,21,0)</f>
        <v>0</v>
      </c>
      <c r="K800" s="50">
        <f>VLOOKUP(S787,Sci!$B$8:$AE$78,22,0)</f>
        <v>0</v>
      </c>
      <c r="L800" s="50">
        <f>VLOOKUP(S787,Sci!$B$8:$AE$78,23,0)</f>
        <v>0</v>
      </c>
      <c r="M800" s="50">
        <f>VLOOKUP(S787,Sci!$B$8:$AE$78,24,0)</f>
        <v>0</v>
      </c>
      <c r="N800" s="50">
        <f>VLOOKUP(S787,Sci!$B$8:$AE$78,24,0)</f>
        <v>0</v>
      </c>
      <c r="O800" s="50">
        <f>VLOOKUP(S787,Sci!$B$8:$AE$78,25,0)</f>
        <v>0</v>
      </c>
      <c r="P800" s="50">
        <f>VLOOKUP(S787,Sci!$B$8:$AE$78,26,0)</f>
        <v>0</v>
      </c>
      <c r="Q800" s="50">
        <f>VLOOKUP(S787,Sci!$B$8:$AE$78,27,0)</f>
        <v>0</v>
      </c>
      <c r="R800" s="79">
        <f>VLOOKUP(S787,Sci!$B$8:$AE$78,29,0)</f>
        <v>0</v>
      </c>
      <c r="S800" s="50">
        <f>VLOOKUP(S787,Sci!$B$8:$AE$78,30,0)</f>
        <v>0</v>
      </c>
      <c r="V800" s="68"/>
      <c r="W800" s="68"/>
      <c r="X800" s="68"/>
      <c r="Y800" s="68"/>
    </row>
    <row r="801" spans="2:25" ht="27.9" customHeight="1">
      <c r="B801" s="359">
        <v>6</v>
      </c>
      <c r="C801" s="361" t="s">
        <v>7</v>
      </c>
      <c r="D801" s="39" t="s">
        <v>63</v>
      </c>
      <c r="E801" s="80"/>
      <c r="F801" s="78">
        <f>Sco!R$7</f>
        <v>15</v>
      </c>
      <c r="G801" s="78">
        <f>Sco!S$7</f>
        <v>15</v>
      </c>
      <c r="H801" s="78">
        <f>Sco!T$7</f>
        <v>15</v>
      </c>
      <c r="I801" s="78">
        <f>Sco!U$7</f>
        <v>15</v>
      </c>
      <c r="J801" s="78">
        <f>Sco!V$7</f>
        <v>15</v>
      </c>
      <c r="K801" s="78">
        <f>Sco!W$7</f>
        <v>10</v>
      </c>
      <c r="L801" s="78">
        <f>Sco!X$7</f>
        <v>0</v>
      </c>
      <c r="M801" s="78">
        <f>Sco!Y$7</f>
        <v>70</v>
      </c>
      <c r="N801" s="78">
        <f>Sco!Z$7</f>
        <v>5</v>
      </c>
      <c r="O801" s="78">
        <f>Sco!AA$7</f>
        <v>5</v>
      </c>
      <c r="P801" s="78">
        <f>Sco!AB$7</f>
        <v>20</v>
      </c>
      <c r="Q801" s="78">
        <f>Sco!AC$7</f>
        <v>30</v>
      </c>
      <c r="R801" s="78">
        <f>Sco!AD$7</f>
        <v>100</v>
      </c>
      <c r="S801" s="78">
        <f>Sco!AE$7</f>
        <v>0</v>
      </c>
      <c r="V801" s="68"/>
      <c r="W801" s="68"/>
      <c r="X801" s="68"/>
      <c r="Y801" s="68"/>
    </row>
    <row r="802" spans="2:25" ht="27.9" customHeight="1" thickBot="1">
      <c r="B802" s="360"/>
      <c r="C802" s="362"/>
      <c r="D802" s="40" t="s">
        <v>64</v>
      </c>
      <c r="E802" s="81"/>
      <c r="F802" s="50">
        <f>VLOOKUP(S787,Sco!$B$8:$AE$78,17,0)</f>
        <v>0</v>
      </c>
      <c r="G802" s="50">
        <f>VLOOKUP(S787,Sco!$B$8:$AE$78,18,0)</f>
        <v>0</v>
      </c>
      <c r="H802" s="50">
        <f>VLOOKUP(S787,Sco!$B$8:$AE$78,19,0)</f>
        <v>0</v>
      </c>
      <c r="I802" s="50">
        <f>VLOOKUP(S787,Sco!$B$8:$AE$78,20,0)</f>
        <v>0</v>
      </c>
      <c r="J802" s="50">
        <f>VLOOKUP(S787,Sco!$B$8:$AE$78,21,0)</f>
        <v>0</v>
      </c>
      <c r="K802" s="50">
        <f>VLOOKUP(S787,Sco!$B$8:$AE$78,22,0)</f>
        <v>0</v>
      </c>
      <c r="L802" s="50">
        <f>VLOOKUP(S787,Sco!$B$8:$AE$78,23,0)</f>
        <v>0</v>
      </c>
      <c r="M802" s="50">
        <f>VLOOKUP(S787,Sco!$B$8:$AE$78,24,0)</f>
        <v>0</v>
      </c>
      <c r="N802" s="50">
        <f>VLOOKUP(S787,Sco!$B$8:$AE$78,25,0)</f>
        <v>0</v>
      </c>
      <c r="O802" s="50">
        <f>VLOOKUP(S787,Sco!$B$8:$AE$78,26,0)</f>
        <v>0</v>
      </c>
      <c r="P802" s="50">
        <f>VLOOKUP(S787,Sco!$B$8:$AE$78,27,0)</f>
        <v>0</v>
      </c>
      <c r="Q802" s="50">
        <f>VLOOKUP(S787,Sco!$B$8:$AE$78,28,0)</f>
        <v>0</v>
      </c>
      <c r="R802" s="79">
        <f>VLOOKUP(S787,Sco!$B$8:$AE$78,29,0)</f>
        <v>0</v>
      </c>
      <c r="S802" s="50">
        <f>VLOOKUP(S787,Sco!$B$8:$AE$78,30,0)</f>
        <v>0</v>
      </c>
      <c r="V802" s="68"/>
      <c r="W802" s="68"/>
      <c r="X802" s="68"/>
      <c r="Y802" s="68"/>
    </row>
    <row r="803" spans="2:25" ht="27.9" customHeight="1">
      <c r="B803" s="359">
        <v>7</v>
      </c>
      <c r="C803" s="361" t="s">
        <v>8</v>
      </c>
      <c r="D803" s="39" t="s">
        <v>63</v>
      </c>
      <c r="E803" s="80"/>
      <c r="F803" s="78">
        <f>Kala!R$7</f>
        <v>20</v>
      </c>
      <c r="G803" s="78">
        <f>Kala!S$7</f>
        <v>40</v>
      </c>
      <c r="H803" s="78">
        <f>Kala!T$7</f>
        <v>20</v>
      </c>
      <c r="I803" s="78">
        <f>Kala!U$7</f>
        <v>20</v>
      </c>
      <c r="J803" s="78">
        <f>Kala!V$7</f>
        <v>0</v>
      </c>
      <c r="K803" s="78">
        <f>Kala!W$7</f>
        <v>20</v>
      </c>
      <c r="L803" s="78">
        <f>Kala!X$7</f>
        <v>0</v>
      </c>
      <c r="M803" s="78">
        <f>Kala!Y$7</f>
        <v>100</v>
      </c>
      <c r="N803" s="363"/>
      <c r="O803" s="364"/>
      <c r="P803" s="364"/>
      <c r="Q803" s="365"/>
      <c r="R803" s="82">
        <f t="shared" ref="R803:R808" si="28">M803</f>
        <v>100</v>
      </c>
      <c r="S803" s="83"/>
      <c r="V803" s="68"/>
      <c r="W803" s="68"/>
      <c r="X803" s="68"/>
      <c r="Y803" s="68"/>
    </row>
    <row r="804" spans="2:25" ht="27.9" customHeight="1" thickBot="1">
      <c r="B804" s="360"/>
      <c r="C804" s="362"/>
      <c r="D804" s="40" t="s">
        <v>64</v>
      </c>
      <c r="E804" s="81"/>
      <c r="F804" s="50">
        <f>VLOOKUP(S787,Kala!$B$8:$AE$78,17,0)</f>
        <v>0</v>
      </c>
      <c r="G804" s="50">
        <f>VLOOKUP(S787,Kala!$B$8:$AE$78,18,0)</f>
        <v>0</v>
      </c>
      <c r="H804" s="50">
        <f>VLOOKUP(S787,Kala!$B$8:$AE$78,19,0)</f>
        <v>0</v>
      </c>
      <c r="I804" s="50">
        <f>VLOOKUP(S787,Kala!$B$8:$AE$78,20,0)</f>
        <v>0</v>
      </c>
      <c r="J804" s="50">
        <f>VLOOKUP(S787,Kala!$B$8:$AE$78,21,0)</f>
        <v>0</v>
      </c>
      <c r="K804" s="50">
        <f>VLOOKUP(S787,Kala!$B$8:$AE$78,22,0)</f>
        <v>0</v>
      </c>
      <c r="L804" s="50">
        <f>VLOOKUP(S787,Kala!$B$8:$AE$78,23,0)</f>
        <v>0</v>
      </c>
      <c r="M804" s="50">
        <f>VLOOKUP(S787,Kala!$B$8:$AE$78,24,0)</f>
        <v>0</v>
      </c>
      <c r="N804" s="366"/>
      <c r="O804" s="367"/>
      <c r="P804" s="367"/>
      <c r="Q804" s="368"/>
      <c r="R804" s="84">
        <f t="shared" si="28"/>
        <v>0</v>
      </c>
      <c r="S804" s="85" t="str">
        <f>IF(R804&gt;=91,"अ१",IF(R804&gt;=81,"अ२",IF(R804&gt;=71,"ब१",IF(R804&gt;=61,"ब२",IF(R804&gt;=51,"क१",IF(R804&gt;=41,"क२",IF(R804&gt;=33,"ड",IF(R804&gt;=21,"ई१",IF(R804&gt;=1,"ई२","")))))))))</f>
        <v/>
      </c>
      <c r="V804" s="68"/>
      <c r="W804" s="68"/>
      <c r="X804" s="68"/>
      <c r="Y804" s="68"/>
    </row>
    <row r="805" spans="2:25" ht="27.9" customHeight="1">
      <c r="B805" s="359">
        <v>8</v>
      </c>
      <c r="C805" s="361" t="s">
        <v>9</v>
      </c>
      <c r="D805" s="39" t="s">
        <v>63</v>
      </c>
      <c r="E805" s="80"/>
      <c r="F805" s="78">
        <f>Karya!R$7</f>
        <v>20</v>
      </c>
      <c r="G805" s="78">
        <f>Karya!S$7</f>
        <v>40</v>
      </c>
      <c r="H805" s="78">
        <f>Karya!T$7</f>
        <v>20</v>
      </c>
      <c r="I805" s="78">
        <f>Karya!U$7</f>
        <v>20</v>
      </c>
      <c r="J805" s="78">
        <f>Karya!V$7</f>
        <v>0</v>
      </c>
      <c r="K805" s="78">
        <f>Karya!W$7</f>
        <v>20</v>
      </c>
      <c r="L805" s="78">
        <f>Karya!X$7</f>
        <v>0</v>
      </c>
      <c r="M805" s="78">
        <f>Karya!Y$7</f>
        <v>100</v>
      </c>
      <c r="N805" s="363"/>
      <c r="O805" s="364"/>
      <c r="P805" s="364"/>
      <c r="Q805" s="365"/>
      <c r="R805" s="82">
        <f t="shared" si="28"/>
        <v>100</v>
      </c>
      <c r="S805" s="83"/>
      <c r="V805" s="68"/>
      <c r="W805" s="68"/>
      <c r="X805" s="68"/>
      <c r="Y805" s="68"/>
    </row>
    <row r="806" spans="2:25" ht="27.9" customHeight="1" thickBot="1">
      <c r="B806" s="360"/>
      <c r="C806" s="362"/>
      <c r="D806" s="40" t="s">
        <v>64</v>
      </c>
      <c r="E806" s="81"/>
      <c r="F806" s="50">
        <f>VLOOKUP(S787,Karya!$B$8:$AE$78,17,0)</f>
        <v>0</v>
      </c>
      <c r="G806" s="50">
        <f>VLOOKUP(S787,Karya!$B$8:$AE$78,18,0)</f>
        <v>0</v>
      </c>
      <c r="H806" s="50">
        <f>VLOOKUP(S787,Karya!$B$8:$AE$78,19,0)</f>
        <v>0</v>
      </c>
      <c r="I806" s="50">
        <f>VLOOKUP(S787,Karya!$B$8:$AE$78,20,0)</f>
        <v>0</v>
      </c>
      <c r="J806" s="50">
        <f>VLOOKUP(S787,Karya!$B$8:$AE$78,21,0)</f>
        <v>0</v>
      </c>
      <c r="K806" s="50">
        <f>VLOOKUP(S787,Karya!$B$8:$AE$78,22,0)</f>
        <v>0</v>
      </c>
      <c r="L806" s="50">
        <f>VLOOKUP(S787,Karya!$B$8:$AE$78,23,0)</f>
        <v>0</v>
      </c>
      <c r="M806" s="50">
        <f>VLOOKUP(S787,Karya!$B$8:$AE$78,24,0)</f>
        <v>0</v>
      </c>
      <c r="N806" s="366"/>
      <c r="O806" s="367"/>
      <c r="P806" s="367"/>
      <c r="Q806" s="368"/>
      <c r="R806" s="84">
        <f t="shared" si="28"/>
        <v>0</v>
      </c>
      <c r="S806" s="85" t="str">
        <f>IF(R806&gt;=91,"अ१",IF(R806&gt;=81,"अ२",IF(R806&gt;=71,"ब१",IF(R806&gt;=61,"ब२",IF(R806&gt;=51,"क१",IF(R806&gt;=41,"क२",IF(R806&gt;=33,"ड",IF(R806&gt;=21,"ई१",IF(R806&gt;=1,"ई२","")))))))))</f>
        <v/>
      </c>
      <c r="V806" s="68"/>
      <c r="W806" s="68"/>
      <c r="X806" s="68"/>
      <c r="Y806" s="68"/>
    </row>
    <row r="807" spans="2:25" ht="27.9" customHeight="1">
      <c r="B807" s="359">
        <v>9</v>
      </c>
      <c r="C807" s="361" t="s">
        <v>10</v>
      </c>
      <c r="D807" s="39" t="s">
        <v>63</v>
      </c>
      <c r="E807" s="80"/>
      <c r="F807" s="78">
        <f>Shashi!R$7</f>
        <v>20</v>
      </c>
      <c r="G807" s="78">
        <f>Shashi!S$7</f>
        <v>40</v>
      </c>
      <c r="H807" s="78">
        <f>Shashi!T$7</f>
        <v>20</v>
      </c>
      <c r="I807" s="78">
        <f>Shashi!U$7</f>
        <v>20</v>
      </c>
      <c r="J807" s="78">
        <f>Shashi!V$7</f>
        <v>0</v>
      </c>
      <c r="K807" s="78">
        <f>Shashi!W$7</f>
        <v>20</v>
      </c>
      <c r="L807" s="78">
        <f>Shashi!X$7</f>
        <v>0</v>
      </c>
      <c r="M807" s="78">
        <f>Shashi!Y$7</f>
        <v>100</v>
      </c>
      <c r="N807" s="363"/>
      <c r="O807" s="364"/>
      <c r="P807" s="364"/>
      <c r="Q807" s="365"/>
      <c r="R807" s="82">
        <f t="shared" si="28"/>
        <v>100</v>
      </c>
      <c r="S807" s="83"/>
    </row>
    <row r="808" spans="2:25" ht="27.9" customHeight="1" thickBot="1">
      <c r="B808" s="360"/>
      <c r="C808" s="362"/>
      <c r="D808" s="40" t="s">
        <v>64</v>
      </c>
      <c r="E808" s="81"/>
      <c r="F808" s="50">
        <f>VLOOKUP(S787,Shashi!$B$8:$AE$78,17,0)</f>
        <v>0</v>
      </c>
      <c r="G808" s="50">
        <f>VLOOKUP(S787,Shashi!$B$8:$AE$78,18,0)</f>
        <v>0</v>
      </c>
      <c r="H808" s="50">
        <f>VLOOKUP(S787,Shashi!$B$8:$AE$78,19,0)</f>
        <v>0</v>
      </c>
      <c r="I808" s="50">
        <f>VLOOKUP(S787,Shashi!$B$8:$AE$78,20,0)</f>
        <v>0</v>
      </c>
      <c r="J808" s="50">
        <f>VLOOKUP(S787,Shashi!$B$8:$AE$78,21,0)</f>
        <v>0</v>
      </c>
      <c r="K808" s="50">
        <f>VLOOKUP(S787,Shashi!$B$8:$AE$78,22,0)</f>
        <v>0</v>
      </c>
      <c r="L808" s="50">
        <f>VLOOKUP(S787,Shashi!$B$8:$AE$78,23,0)</f>
        <v>0</v>
      </c>
      <c r="M808" s="50">
        <f>VLOOKUP(S787,Shashi!$B$8:$AE$78,24,0)</f>
        <v>0</v>
      </c>
      <c r="N808" s="366"/>
      <c r="O808" s="367"/>
      <c r="P808" s="367"/>
      <c r="Q808" s="368"/>
      <c r="R808" s="84">
        <f t="shared" si="28"/>
        <v>0</v>
      </c>
      <c r="S808" s="85" t="str">
        <f>IF(R808&gt;=91,"अ१",IF(R808&gt;=81,"अ२",IF(R808&gt;=71,"ब१",IF(R808&gt;=61,"ब२",IF(R808&gt;=51,"क१",IF(R808&gt;=41,"क२",IF(R808&gt;=33,"ड",IF(R808&gt;=21,"ई१",IF(R808&gt;=1,"ई२","")))))))))</f>
        <v/>
      </c>
    </row>
    <row r="809" spans="2:25" ht="27.9" customHeight="1" thickBot="1">
      <c r="B809" s="369"/>
      <c r="C809" s="370"/>
      <c r="D809" s="370"/>
      <c r="E809" s="370"/>
      <c r="F809" s="370"/>
      <c r="G809" s="370"/>
      <c r="H809" s="370"/>
      <c r="I809" s="370"/>
      <c r="J809" s="370"/>
      <c r="K809" s="370"/>
      <c r="L809" s="370"/>
      <c r="M809" s="370"/>
      <c r="N809" s="370"/>
      <c r="O809" s="370"/>
      <c r="P809" s="370"/>
      <c r="Q809" s="370"/>
      <c r="R809" s="370"/>
      <c r="S809" s="371"/>
    </row>
    <row r="810" spans="2:25" ht="27.9" customHeight="1">
      <c r="B810" s="41"/>
      <c r="C810" s="42"/>
      <c r="D810" s="43"/>
      <c r="N810" s="45"/>
      <c r="O810" s="45"/>
      <c r="P810" s="45"/>
      <c r="Q810" s="45"/>
      <c r="S810" s="46"/>
    </row>
    <row r="811" spans="2:25" ht="27.9" customHeight="1">
      <c r="B811" s="372" t="s">
        <v>66</v>
      </c>
      <c r="C811" s="373"/>
      <c r="D811" s="373"/>
      <c r="E811" s="373"/>
      <c r="F811" s="373"/>
      <c r="G811" s="374" t="s">
        <v>67</v>
      </c>
      <c r="H811" s="374"/>
      <c r="I811" s="374"/>
      <c r="J811" s="374"/>
      <c r="K811" s="374"/>
      <c r="L811" s="374"/>
      <c r="M811" s="374"/>
      <c r="N811" s="375" t="s">
        <v>68</v>
      </c>
      <c r="O811" s="375"/>
      <c r="P811" s="375"/>
      <c r="Q811" s="375"/>
      <c r="R811" s="375"/>
      <c r="S811" s="376"/>
    </row>
    <row r="812" spans="2:25" ht="27.9" customHeight="1" thickBot="1">
      <c r="B812" s="377" t="str">
        <f>students!$G$4</f>
        <v xml:space="preserve">श्री. सागर दत्तात्रय शिंदे </v>
      </c>
      <c r="C812" s="378"/>
      <c r="D812" s="378"/>
      <c r="E812" s="378"/>
      <c r="F812" s="378"/>
      <c r="G812" s="379"/>
      <c r="H812" s="379"/>
      <c r="I812" s="379"/>
      <c r="J812" s="379"/>
      <c r="K812" s="379"/>
      <c r="L812" s="379"/>
      <c r="M812" s="379"/>
      <c r="N812" s="380"/>
      <c r="O812" s="380"/>
      <c r="P812" s="380"/>
      <c r="Q812" s="380"/>
      <c r="R812" s="380"/>
      <c r="S812" s="381"/>
    </row>
    <row r="813" spans="2:25" ht="26.25" customHeight="1">
      <c r="B813" s="402" t="s">
        <v>718</v>
      </c>
      <c r="C813" s="402"/>
      <c r="D813" s="402"/>
      <c r="E813" s="402"/>
      <c r="F813" s="402"/>
      <c r="G813" s="402"/>
      <c r="H813" s="402"/>
      <c r="I813" s="402"/>
      <c r="J813" s="402"/>
      <c r="K813" s="402"/>
      <c r="L813" s="402"/>
      <c r="M813" s="402"/>
      <c r="N813" s="402"/>
      <c r="O813" s="402"/>
      <c r="P813" s="402"/>
      <c r="Q813" s="402"/>
      <c r="R813" s="402"/>
      <c r="S813" s="402"/>
      <c r="V813" s="68"/>
      <c r="W813" s="68"/>
      <c r="X813" s="68"/>
      <c r="Y813" s="68"/>
    </row>
    <row r="814" spans="2:25" ht="24.75" customHeight="1" thickBot="1">
      <c r="B814" s="403" t="s">
        <v>52</v>
      </c>
      <c r="C814" s="403"/>
      <c r="D814" s="403"/>
      <c r="E814" s="404">
        <f>VLOOKUP(S815,students!$B$8:$D$57,3,0)</f>
        <v>0</v>
      </c>
      <c r="F814" s="405"/>
      <c r="G814" s="405"/>
      <c r="H814" s="405"/>
      <c r="I814" s="405"/>
      <c r="J814" s="405"/>
      <c r="K814" s="405"/>
      <c r="L814" s="405"/>
      <c r="M814" s="405"/>
      <c r="N814" s="405"/>
      <c r="O814" s="405"/>
      <c r="P814" s="406" t="s">
        <v>28</v>
      </c>
      <c r="Q814" s="406"/>
      <c r="R814" s="406" t="str">
        <f>students!$M$2</f>
        <v>पहिली</v>
      </c>
      <c r="S814" s="406"/>
      <c r="V814" s="68"/>
      <c r="W814" s="68"/>
      <c r="X814" s="68"/>
      <c r="Y814" s="68"/>
    </row>
    <row r="815" spans="2:25" ht="19.5" customHeight="1" thickBot="1">
      <c r="B815" s="407"/>
      <c r="C815" s="407"/>
      <c r="D815" s="408"/>
      <c r="E815" s="408"/>
      <c r="F815" s="47"/>
      <c r="G815" s="47"/>
      <c r="H815" s="409" t="s">
        <v>33</v>
      </c>
      <c r="I815" s="409"/>
      <c r="J815" s="409"/>
      <c r="K815" s="409"/>
      <c r="L815" s="409"/>
      <c r="M815" s="405">
        <f>[3]students!Y814</f>
        <v>0</v>
      </c>
      <c r="N815" s="405"/>
      <c r="O815" s="405"/>
      <c r="P815" s="406" t="s">
        <v>53</v>
      </c>
      <c r="Q815" s="406"/>
      <c r="R815" s="406"/>
      <c r="S815" s="77">
        <v>30</v>
      </c>
      <c r="V815" s="68"/>
      <c r="W815" s="68"/>
      <c r="X815" s="68"/>
      <c r="Y815" s="68"/>
    </row>
    <row r="816" spans="2:25" ht="21" customHeight="1">
      <c r="B816" s="382" t="s">
        <v>37</v>
      </c>
      <c r="C816" s="361" t="s">
        <v>54</v>
      </c>
      <c r="D816" s="361"/>
      <c r="E816" s="385" t="s">
        <v>55</v>
      </c>
      <c r="F816" s="386"/>
      <c r="G816" s="386"/>
      <c r="H816" s="386"/>
      <c r="I816" s="386"/>
      <c r="J816" s="386"/>
      <c r="K816" s="386"/>
      <c r="L816" s="386"/>
      <c r="M816" s="387"/>
      <c r="N816" s="388" t="s">
        <v>56</v>
      </c>
      <c r="O816" s="389"/>
      <c r="P816" s="389"/>
      <c r="Q816" s="390"/>
      <c r="R816" s="394" t="s">
        <v>69</v>
      </c>
      <c r="S816" s="397" t="s">
        <v>57</v>
      </c>
      <c r="V816" s="68"/>
      <c r="W816" s="68"/>
      <c r="X816" s="68"/>
      <c r="Y816" s="68"/>
    </row>
    <row r="817" spans="2:25" s="1" customFormat="1" ht="73.5" customHeight="1">
      <c r="B817" s="383"/>
      <c r="C817" s="384"/>
      <c r="D817" s="384"/>
      <c r="E817" s="48" t="s">
        <v>58</v>
      </c>
      <c r="F817" s="48" t="s">
        <v>15</v>
      </c>
      <c r="G817" s="48" t="s">
        <v>59</v>
      </c>
      <c r="H817" s="48" t="s">
        <v>17</v>
      </c>
      <c r="I817" s="48" t="s">
        <v>18</v>
      </c>
      <c r="J817" s="48" t="s">
        <v>19</v>
      </c>
      <c r="K817" s="48" t="s">
        <v>20</v>
      </c>
      <c r="L817" s="48" t="s">
        <v>21</v>
      </c>
      <c r="M817" s="49"/>
      <c r="N817" s="391"/>
      <c r="O817" s="392"/>
      <c r="P817" s="392"/>
      <c r="Q817" s="393"/>
      <c r="R817" s="395"/>
      <c r="S817" s="398"/>
      <c r="V817" s="68"/>
      <c r="W817" s="68"/>
      <c r="X817" s="68"/>
      <c r="Y817" s="68"/>
    </row>
    <row r="818" spans="2:25" ht="27.9" customHeight="1" thickBot="1">
      <c r="B818" s="5"/>
      <c r="C818" s="400" t="s">
        <v>60</v>
      </c>
      <c r="D818" s="401"/>
      <c r="E818" s="51">
        <v>1</v>
      </c>
      <c r="F818" s="51">
        <v>2</v>
      </c>
      <c r="G818" s="51">
        <v>3</v>
      </c>
      <c r="H818" s="51">
        <v>4</v>
      </c>
      <c r="I818" s="51">
        <v>5</v>
      </c>
      <c r="J818" s="51">
        <v>6</v>
      </c>
      <c r="K818" s="51">
        <v>7</v>
      </c>
      <c r="L818" s="51">
        <v>8</v>
      </c>
      <c r="M818" s="50" t="s">
        <v>22</v>
      </c>
      <c r="N818" s="50" t="s">
        <v>23</v>
      </c>
      <c r="O818" s="50" t="s">
        <v>61</v>
      </c>
      <c r="P818" s="50" t="s">
        <v>25</v>
      </c>
      <c r="Q818" s="50" t="s">
        <v>62</v>
      </c>
      <c r="R818" s="396"/>
      <c r="S818" s="399"/>
      <c r="V818" s="68"/>
      <c r="W818" s="68"/>
      <c r="X818" s="68"/>
      <c r="Y818" s="68"/>
    </row>
    <row r="819" spans="2:25" ht="27.9" customHeight="1">
      <c r="B819" s="359">
        <v>1</v>
      </c>
      <c r="C819" s="361" t="s">
        <v>2</v>
      </c>
      <c r="D819" s="39" t="s">
        <v>63</v>
      </c>
      <c r="E819" s="80"/>
      <c r="F819" s="78">
        <f>Marathi!R$7</f>
        <v>15</v>
      </c>
      <c r="G819" s="78">
        <f>Marathi!S$7</f>
        <v>15</v>
      </c>
      <c r="H819" s="78">
        <f>Marathi!T$7</f>
        <v>15</v>
      </c>
      <c r="I819" s="78">
        <f>Marathi!U$7</f>
        <v>15</v>
      </c>
      <c r="J819" s="78">
        <f>Marathi!V$7</f>
        <v>15</v>
      </c>
      <c r="K819" s="78">
        <f>Marathi!W$7</f>
        <v>10</v>
      </c>
      <c r="L819" s="78">
        <f>Marathi!X$7</f>
        <v>0</v>
      </c>
      <c r="M819" s="78">
        <f>Marathi!Y$7</f>
        <v>70</v>
      </c>
      <c r="N819" s="78">
        <f>Marathi!Z$7</f>
        <v>5</v>
      </c>
      <c r="O819" s="78">
        <f>Marathi!AA$7</f>
        <v>5</v>
      </c>
      <c r="P819" s="78">
        <f>Marathi!AB$7</f>
        <v>20</v>
      </c>
      <c r="Q819" s="78">
        <f>Marathi!AC$7</f>
        <v>30</v>
      </c>
      <c r="R819" s="78">
        <f>Marathi!AD$7</f>
        <v>100</v>
      </c>
      <c r="S819" s="78">
        <f>Marathi!AE$7</f>
        <v>0</v>
      </c>
      <c r="V819" s="68"/>
      <c r="W819" s="68"/>
      <c r="X819" s="68"/>
      <c r="Y819" s="68"/>
    </row>
    <row r="820" spans="2:25" ht="27.9" customHeight="1" thickBot="1">
      <c r="B820" s="360"/>
      <c r="C820" s="362"/>
      <c r="D820" s="40" t="s">
        <v>64</v>
      </c>
      <c r="E820" s="81"/>
      <c r="F820" s="50">
        <f>VLOOKUP(S815,Marathi!$B$8:$AE$78,17,0)</f>
        <v>0</v>
      </c>
      <c r="G820" s="50">
        <f>VLOOKUP(S815,Marathi!$B$8:$AE$78,18,0)</f>
        <v>0</v>
      </c>
      <c r="H820" s="50">
        <f>VLOOKUP(S815,Marathi!$B$8:$AE$78,19,0)</f>
        <v>0</v>
      </c>
      <c r="I820" s="50">
        <f>VLOOKUP(S815,Marathi!$B$8:$AE$78,20,0)</f>
        <v>0</v>
      </c>
      <c r="J820" s="50">
        <f>VLOOKUP(S815,Marathi!$B$8:$AE$78,21,0)</f>
        <v>0</v>
      </c>
      <c r="K820" s="50">
        <f>VLOOKUP(S815,Marathi!$B$8:$AE$78,22,0)</f>
        <v>0</v>
      </c>
      <c r="L820" s="50">
        <f>VLOOKUP(S815,Marathi!$B$8:$AE$78,23,0)</f>
        <v>0</v>
      </c>
      <c r="M820" s="50">
        <f>VLOOKUP(S815,Marathi!$B$8:$AE$78,24,0)</f>
        <v>0</v>
      </c>
      <c r="N820" s="50">
        <f>VLOOKUP(S815,Marathi!$B$8:$AE$78,25,0)</f>
        <v>0</v>
      </c>
      <c r="O820" s="50">
        <f>VLOOKUP(S815,Marathi!$B$8:$AE$78,26,0)</f>
        <v>0</v>
      </c>
      <c r="P820" s="50">
        <f>VLOOKUP(S815,Marathi!$B$8:$AE$78,27,0)</f>
        <v>0</v>
      </c>
      <c r="Q820" s="50">
        <f>VLOOKUP(S815,Marathi!$B$8:$AE$78,28,0)</f>
        <v>0</v>
      </c>
      <c r="R820" s="79">
        <f>VLOOKUP(S815,Marathi!$B$8:$AE$78,29,0)</f>
        <v>0</v>
      </c>
      <c r="S820" s="79">
        <f>VLOOKUP(S815,Marathi!$B$8:$AE$78,30,0)</f>
        <v>0</v>
      </c>
      <c r="V820" s="68"/>
      <c r="W820" s="68"/>
      <c r="X820" s="68"/>
      <c r="Y820" s="68"/>
    </row>
    <row r="821" spans="2:25" ht="27.9" customHeight="1">
      <c r="B821" s="359">
        <v>2</v>
      </c>
      <c r="C821" s="361" t="s">
        <v>3</v>
      </c>
      <c r="D821" s="39" t="s">
        <v>63</v>
      </c>
      <c r="E821" s="80"/>
      <c r="F821" s="78">
        <f>Hindi!R$7</f>
        <v>15</v>
      </c>
      <c r="G821" s="78">
        <f>Hindi!S$7</f>
        <v>15</v>
      </c>
      <c r="H821" s="78">
        <f>Hindi!T$7</f>
        <v>15</v>
      </c>
      <c r="I821" s="78">
        <f>Hindi!U$7</f>
        <v>15</v>
      </c>
      <c r="J821" s="78">
        <f>Hindi!V$7</f>
        <v>15</v>
      </c>
      <c r="K821" s="78">
        <f>Hindi!W$7</f>
        <v>10</v>
      </c>
      <c r="L821" s="78">
        <f>Hindi!X$7</f>
        <v>0</v>
      </c>
      <c r="M821" s="78">
        <f>Hindi!Y$7</f>
        <v>70</v>
      </c>
      <c r="N821" s="78">
        <f>Hindi!Z$7</f>
        <v>5</v>
      </c>
      <c r="O821" s="78">
        <f>Hindi!AA$7</f>
        <v>5</v>
      </c>
      <c r="P821" s="78">
        <f>Hindi!AB$7</f>
        <v>20</v>
      </c>
      <c r="Q821" s="78">
        <f>Hindi!AC$7</f>
        <v>30</v>
      </c>
      <c r="R821" s="78">
        <f>Hindi!AD$7</f>
        <v>100</v>
      </c>
      <c r="S821" s="78">
        <f>Hindi!AE$7</f>
        <v>0</v>
      </c>
      <c r="V821" s="68"/>
      <c r="W821" s="68"/>
      <c r="X821" s="68"/>
      <c r="Y821" s="68"/>
    </row>
    <row r="822" spans="2:25" ht="27.9" customHeight="1" thickBot="1">
      <c r="B822" s="360"/>
      <c r="C822" s="362"/>
      <c r="D822" s="40" t="s">
        <v>64</v>
      </c>
      <c r="E822" s="81"/>
      <c r="F822" s="50">
        <f>VLOOKUP(S815,Hindi!$B$8:$AE$78,17,0)</f>
        <v>0</v>
      </c>
      <c r="G822" s="50">
        <f>VLOOKUP(S815,Hindi!$B$8:$AE$78,18,0)</f>
        <v>0</v>
      </c>
      <c r="H822" s="50">
        <f>VLOOKUP(S815,Hindi!$B$8:$AE$78,19,0)</f>
        <v>0</v>
      </c>
      <c r="I822" s="50">
        <f>VLOOKUP(S815,Hindi!$B$8:$AE$78,20,0)</f>
        <v>0</v>
      </c>
      <c r="J822" s="50">
        <f>VLOOKUP(S815,Hindi!$B$8:$AE$78,21,0)</f>
        <v>0</v>
      </c>
      <c r="K822" s="50">
        <f>VLOOKUP(S815,Hindi!$B$8:$AE$78,22,0)</f>
        <v>0</v>
      </c>
      <c r="L822" s="50">
        <f>VLOOKUP(S815,Hindi!$B$8:$AE$78,23,0)</f>
        <v>0</v>
      </c>
      <c r="M822" s="50">
        <f>VLOOKUP(S815,Hindi!$B$8:$AE$78,24,0)</f>
        <v>0</v>
      </c>
      <c r="N822" s="50">
        <f>VLOOKUP(S815,Hindi!$B$8:$AE$78,25,0)</f>
        <v>0</v>
      </c>
      <c r="O822" s="50">
        <f>VLOOKUP(S815,Hindi!$B$8:$AE$78,26,0)</f>
        <v>0</v>
      </c>
      <c r="P822" s="50">
        <f>VLOOKUP(S815,Hindi!$B$8:$AE$78,27,0)</f>
        <v>0</v>
      </c>
      <c r="Q822" s="50">
        <f>VLOOKUP(S815,Hindi!$B$8:$AE$78,28,0)</f>
        <v>0</v>
      </c>
      <c r="R822" s="79">
        <f>VLOOKUP(S815,Hindi!$B$8:$AE$78,29,0)</f>
        <v>0</v>
      </c>
      <c r="S822" s="50">
        <f>VLOOKUP(S815,Hindi!$B$8:$AE$78,30,0)</f>
        <v>0</v>
      </c>
      <c r="V822" s="68"/>
      <c r="W822" s="68"/>
      <c r="X822" s="68"/>
      <c r="Y822" s="68"/>
    </row>
    <row r="823" spans="2:25" ht="27.9" customHeight="1">
      <c r="B823" s="359">
        <v>3</v>
      </c>
      <c r="C823" s="361" t="s">
        <v>4</v>
      </c>
      <c r="D823" s="39" t="s">
        <v>63</v>
      </c>
      <c r="E823" s="80"/>
      <c r="F823" s="78">
        <f>English!R$7</f>
        <v>15</v>
      </c>
      <c r="G823" s="78">
        <f>English!S$7</f>
        <v>15</v>
      </c>
      <c r="H823" s="78">
        <f>English!T$7</f>
        <v>15</v>
      </c>
      <c r="I823" s="78">
        <f>English!U$7</f>
        <v>15</v>
      </c>
      <c r="J823" s="78">
        <f>English!V$7</f>
        <v>15</v>
      </c>
      <c r="K823" s="78">
        <f>English!W$7</f>
        <v>10</v>
      </c>
      <c r="L823" s="78">
        <f>English!X$7</f>
        <v>0</v>
      </c>
      <c r="M823" s="78">
        <f>English!Y$7</f>
        <v>70</v>
      </c>
      <c r="N823" s="78">
        <f>English!Z$7</f>
        <v>5</v>
      </c>
      <c r="O823" s="78">
        <f>English!AA$7</f>
        <v>5</v>
      </c>
      <c r="P823" s="78">
        <f>English!AB$7</f>
        <v>20</v>
      </c>
      <c r="Q823" s="78">
        <f>English!AC$7</f>
        <v>30</v>
      </c>
      <c r="R823" s="78">
        <f>English!AD$7</f>
        <v>100</v>
      </c>
      <c r="S823" s="78">
        <f>English!AE$7</f>
        <v>0</v>
      </c>
      <c r="V823" s="68"/>
      <c r="W823" s="68"/>
      <c r="X823" s="68"/>
      <c r="Y823" s="68"/>
    </row>
    <row r="824" spans="2:25" ht="27.9" customHeight="1" thickBot="1">
      <c r="B824" s="360"/>
      <c r="C824" s="362"/>
      <c r="D824" s="40" t="s">
        <v>64</v>
      </c>
      <c r="E824" s="81"/>
      <c r="F824" s="50">
        <f>VLOOKUP(S815,English!$B$8:$AE$78,17,0)</f>
        <v>0</v>
      </c>
      <c r="G824" s="50">
        <f>VLOOKUP(S815,English!$B$8:$AE$78,18,0)</f>
        <v>0</v>
      </c>
      <c r="H824" s="50">
        <f>VLOOKUP(S815,English!$B$8:$AE$78,19,0)</f>
        <v>0</v>
      </c>
      <c r="I824" s="50">
        <f>VLOOKUP(S815,English!$B$8:$AE$78,20,0)</f>
        <v>0</v>
      </c>
      <c r="J824" s="50">
        <f>VLOOKUP(S815,English!$B$8:$AE$78,21,0)</f>
        <v>0</v>
      </c>
      <c r="K824" s="50">
        <f>VLOOKUP(S815,English!$B$8:$AE$78,22,0)</f>
        <v>0</v>
      </c>
      <c r="L824" s="50">
        <f>VLOOKUP(S815,English!$B$8:$AE$78,23,0)</f>
        <v>0</v>
      </c>
      <c r="M824" s="50">
        <f>VLOOKUP(S815,English!$B$8:$AE$78,24,0)</f>
        <v>0</v>
      </c>
      <c r="N824" s="50">
        <f>VLOOKUP(S815,English!$B$8:$AE$78,25,0)</f>
        <v>0</v>
      </c>
      <c r="O824" s="50">
        <f>VLOOKUP(S815,English!$B$8:$AE$78,26,0)</f>
        <v>0</v>
      </c>
      <c r="P824" s="50">
        <f>VLOOKUP(S815,English!$B$8:$AE$78,27,0)</f>
        <v>0</v>
      </c>
      <c r="Q824" s="50">
        <f>VLOOKUP(S815,English!$B$8:$AE$78,28,0)</f>
        <v>0</v>
      </c>
      <c r="R824" s="79">
        <f>VLOOKUP(S815,English!$B$8:$AE$78,29,0)</f>
        <v>0</v>
      </c>
      <c r="S824" s="50">
        <f>VLOOKUP(S815,English!$B$8:$AE$78,30,0)</f>
        <v>0</v>
      </c>
      <c r="V824" s="68"/>
      <c r="W824" s="68"/>
      <c r="X824" s="68"/>
      <c r="Y824" s="68"/>
    </row>
    <row r="825" spans="2:25" ht="27.9" customHeight="1">
      <c r="B825" s="359">
        <v>4</v>
      </c>
      <c r="C825" s="361" t="s">
        <v>5</v>
      </c>
      <c r="D825" s="39" t="s">
        <v>63</v>
      </c>
      <c r="E825" s="80"/>
      <c r="F825" s="78">
        <f>Maths!R$7</f>
        <v>15</v>
      </c>
      <c r="G825" s="78">
        <f>Maths!S$7</f>
        <v>15</v>
      </c>
      <c r="H825" s="78">
        <f>Maths!T$7</f>
        <v>15</v>
      </c>
      <c r="I825" s="78">
        <f>Maths!U$7</f>
        <v>15</v>
      </c>
      <c r="J825" s="78">
        <f>Maths!V$7</f>
        <v>15</v>
      </c>
      <c r="K825" s="78">
        <f>Maths!W$7</f>
        <v>10</v>
      </c>
      <c r="L825" s="78">
        <f>Maths!X$7</f>
        <v>0</v>
      </c>
      <c r="M825" s="78">
        <f>Maths!Y$7</f>
        <v>70</v>
      </c>
      <c r="N825" s="78">
        <f>Maths!Z$7</f>
        <v>5</v>
      </c>
      <c r="O825" s="78">
        <f>Maths!AA$7</f>
        <v>5</v>
      </c>
      <c r="P825" s="78">
        <f>Maths!AB$7</f>
        <v>20</v>
      </c>
      <c r="Q825" s="78">
        <f>Maths!AC$7</f>
        <v>30</v>
      </c>
      <c r="R825" s="78">
        <f>Maths!AD$7</f>
        <v>100</v>
      </c>
      <c r="S825" s="78">
        <f>Maths!AE$7</f>
        <v>0</v>
      </c>
      <c r="V825" s="68"/>
      <c r="W825" s="68"/>
      <c r="X825" s="68"/>
      <c r="Y825" s="68"/>
    </row>
    <row r="826" spans="2:25" ht="27.9" customHeight="1" thickBot="1">
      <c r="B826" s="360"/>
      <c r="C826" s="362"/>
      <c r="D826" s="40" t="s">
        <v>64</v>
      </c>
      <c r="E826" s="81"/>
      <c r="F826" s="50">
        <f>VLOOKUP(S815,Maths!$B$8:$AE$78,17,0)</f>
        <v>0</v>
      </c>
      <c r="G826" s="50">
        <f>VLOOKUP(S815,Maths!$B$8:$AE$78,18,0)</f>
        <v>0</v>
      </c>
      <c r="H826" s="50">
        <f>VLOOKUP(S815,Maths!$B$8:$AE$78,19,0)</f>
        <v>0</v>
      </c>
      <c r="I826" s="50">
        <f>VLOOKUP(S815,Maths!$B$8:$AE$78,20,0)</f>
        <v>0</v>
      </c>
      <c r="J826" s="50">
        <f>VLOOKUP(S815,Maths!$B$8:$AE$78,21,0)</f>
        <v>0</v>
      </c>
      <c r="K826" s="50">
        <f>VLOOKUP(S815,Maths!$B$8:$AE$78,22,0)</f>
        <v>0</v>
      </c>
      <c r="L826" s="50">
        <f>VLOOKUP(S815,Maths!$B$8:$AE$78,23,0)</f>
        <v>0</v>
      </c>
      <c r="M826" s="50">
        <f>VLOOKUP(S815,Maths!$B$8:$AE$78,24,0)</f>
        <v>0</v>
      </c>
      <c r="N826" s="50">
        <f>VLOOKUP(S815,Maths!$B$8:$AE$78,25,0)</f>
        <v>0</v>
      </c>
      <c r="O826" s="50">
        <f>VLOOKUP(S815,Maths!$B$8:$AE$78,26,0)</f>
        <v>0</v>
      </c>
      <c r="P826" s="50">
        <f>VLOOKUP(S815,Maths!$B$8:$AE$78,27,0)</f>
        <v>0</v>
      </c>
      <c r="Q826" s="50">
        <f>VLOOKUP(S815,Maths!$B$8:$AE$78,28,0)</f>
        <v>0</v>
      </c>
      <c r="R826" s="79">
        <f>VLOOKUP(S815,Maths!$B$8:$AE$78,29,0)</f>
        <v>0</v>
      </c>
      <c r="S826" s="50">
        <f>VLOOKUP(S815,Maths!$B$8:$AE$78,30,0)</f>
        <v>0</v>
      </c>
      <c r="V826" s="68"/>
      <c r="W826" s="68"/>
      <c r="X826" s="68"/>
      <c r="Y826" s="68"/>
    </row>
    <row r="827" spans="2:25" ht="27.9" customHeight="1">
      <c r="B827" s="359">
        <v>5</v>
      </c>
      <c r="C827" s="361" t="s">
        <v>6</v>
      </c>
      <c r="D827" s="39" t="s">
        <v>63</v>
      </c>
      <c r="E827" s="80"/>
      <c r="F827" s="78">
        <f>Sci!R$7</f>
        <v>15</v>
      </c>
      <c r="G827" s="78">
        <f>Sci!S$7</f>
        <v>15</v>
      </c>
      <c r="H827" s="78">
        <f>Sci!T$7</f>
        <v>15</v>
      </c>
      <c r="I827" s="78">
        <f>Sci!U$7</f>
        <v>15</v>
      </c>
      <c r="J827" s="78">
        <f>Sci!V$7</f>
        <v>15</v>
      </c>
      <c r="K827" s="78">
        <f>Sci!W$7</f>
        <v>10</v>
      </c>
      <c r="L827" s="78">
        <f>Sci!X$7</f>
        <v>0</v>
      </c>
      <c r="M827" s="78">
        <f>Sci!Y$7</f>
        <v>70</v>
      </c>
      <c r="N827" s="78">
        <f>Sci!Z$7</f>
        <v>5</v>
      </c>
      <c r="O827" s="78">
        <f>Sci!AA$7</f>
        <v>5</v>
      </c>
      <c r="P827" s="78">
        <f>Sci!AB$7</f>
        <v>20</v>
      </c>
      <c r="Q827" s="78">
        <f>Sci!AC$7</f>
        <v>30</v>
      </c>
      <c r="R827" s="78">
        <f>Sci!AD$7</f>
        <v>100</v>
      </c>
      <c r="S827" s="78">
        <f>Sci!AE$7</f>
        <v>0</v>
      </c>
      <c r="V827" s="68"/>
      <c r="W827" s="68"/>
      <c r="X827" s="68"/>
      <c r="Y827" s="68"/>
    </row>
    <row r="828" spans="2:25" ht="27.9" customHeight="1" thickBot="1">
      <c r="B828" s="360"/>
      <c r="C828" s="362"/>
      <c r="D828" s="40" t="s">
        <v>64</v>
      </c>
      <c r="E828" s="81"/>
      <c r="F828" s="50">
        <f>VLOOKUP(S815,Sci!$B$8:$AE$78,17,0)</f>
        <v>0</v>
      </c>
      <c r="G828" s="50">
        <f>VLOOKUP(S815,Sci!$B$8:$AE$78,18,0)</f>
        <v>0</v>
      </c>
      <c r="H828" s="50">
        <f>VLOOKUP(S815,Sci!$B$8:$AE$78,19,0)</f>
        <v>0</v>
      </c>
      <c r="I828" s="50">
        <f>VLOOKUP(S815,Sci!$B$8:$AE$78,20,0)</f>
        <v>0</v>
      </c>
      <c r="J828" s="50">
        <f>VLOOKUP(S815,Sci!$B$8:$AE$78,21,0)</f>
        <v>0</v>
      </c>
      <c r="K828" s="50">
        <f>VLOOKUP(S815,Sci!$B$8:$AE$78,22,0)</f>
        <v>0</v>
      </c>
      <c r="L828" s="50">
        <f>VLOOKUP(S815,Sci!$B$8:$AE$78,23,0)</f>
        <v>0</v>
      </c>
      <c r="M828" s="50">
        <f>VLOOKUP(S815,Sci!$B$8:$AE$78,24,0)</f>
        <v>0</v>
      </c>
      <c r="N828" s="50">
        <f>VLOOKUP(S815,Sci!$B$8:$AE$78,24,0)</f>
        <v>0</v>
      </c>
      <c r="O828" s="50">
        <f>VLOOKUP(S815,Sci!$B$8:$AE$78,25,0)</f>
        <v>0</v>
      </c>
      <c r="P828" s="50">
        <f>VLOOKUP(S815,Sci!$B$8:$AE$78,26,0)</f>
        <v>0</v>
      </c>
      <c r="Q828" s="50">
        <f>VLOOKUP(S815,Sci!$B$8:$AE$78,27,0)</f>
        <v>0</v>
      </c>
      <c r="R828" s="79">
        <f>VLOOKUP(S815,Sci!$B$8:$AE$78,29,0)</f>
        <v>0</v>
      </c>
      <c r="S828" s="50">
        <f>VLOOKUP(S815,Sci!$B$8:$AE$78,30,0)</f>
        <v>0</v>
      </c>
      <c r="V828" s="68"/>
      <c r="W828" s="68"/>
      <c r="X828" s="68"/>
      <c r="Y828" s="68"/>
    </row>
    <row r="829" spans="2:25" ht="27.9" customHeight="1">
      <c r="B829" s="359">
        <v>6</v>
      </c>
      <c r="C829" s="361" t="s">
        <v>7</v>
      </c>
      <c r="D829" s="39" t="s">
        <v>63</v>
      </c>
      <c r="E829" s="80"/>
      <c r="F829" s="78">
        <f>Sco!R$7</f>
        <v>15</v>
      </c>
      <c r="G829" s="78">
        <f>Sco!S$7</f>
        <v>15</v>
      </c>
      <c r="H829" s="78">
        <f>Sco!T$7</f>
        <v>15</v>
      </c>
      <c r="I829" s="78">
        <f>Sco!U$7</f>
        <v>15</v>
      </c>
      <c r="J829" s="78">
        <f>Sco!V$7</f>
        <v>15</v>
      </c>
      <c r="K829" s="78">
        <f>Sco!W$7</f>
        <v>10</v>
      </c>
      <c r="L829" s="78">
        <f>Sco!X$7</f>
        <v>0</v>
      </c>
      <c r="M829" s="78">
        <f>Sco!Y$7</f>
        <v>70</v>
      </c>
      <c r="N829" s="78">
        <f>Sco!Z$7</f>
        <v>5</v>
      </c>
      <c r="O829" s="78">
        <f>Sco!AA$7</f>
        <v>5</v>
      </c>
      <c r="P829" s="78">
        <f>Sco!AB$7</f>
        <v>20</v>
      </c>
      <c r="Q829" s="78">
        <f>Sco!AC$7</f>
        <v>30</v>
      </c>
      <c r="R829" s="78">
        <f>Sco!AD$7</f>
        <v>100</v>
      </c>
      <c r="S829" s="78">
        <f>Sco!AE$7</f>
        <v>0</v>
      </c>
      <c r="V829" s="68"/>
      <c r="W829" s="68"/>
      <c r="X829" s="68"/>
      <c r="Y829" s="68"/>
    </row>
    <row r="830" spans="2:25" ht="27.9" customHeight="1" thickBot="1">
      <c r="B830" s="360"/>
      <c r="C830" s="362"/>
      <c r="D830" s="40" t="s">
        <v>64</v>
      </c>
      <c r="E830" s="81"/>
      <c r="F830" s="50">
        <f>VLOOKUP(S815,Sco!$B$8:$AE$78,17,0)</f>
        <v>0</v>
      </c>
      <c r="G830" s="50">
        <f>VLOOKUP(S815,Sco!$B$8:$AE$78,18,0)</f>
        <v>0</v>
      </c>
      <c r="H830" s="50">
        <f>VLOOKUP(S815,Sco!$B$8:$AE$78,19,0)</f>
        <v>0</v>
      </c>
      <c r="I830" s="50">
        <f>VLOOKUP(S815,Sco!$B$8:$AE$78,20,0)</f>
        <v>0</v>
      </c>
      <c r="J830" s="50">
        <f>VLOOKUP(S815,Sco!$B$8:$AE$78,21,0)</f>
        <v>0</v>
      </c>
      <c r="K830" s="50">
        <f>VLOOKUP(S815,Sco!$B$8:$AE$78,22,0)</f>
        <v>0</v>
      </c>
      <c r="L830" s="50">
        <f>VLOOKUP(S815,Sco!$B$8:$AE$78,23,0)</f>
        <v>0</v>
      </c>
      <c r="M830" s="50">
        <f>VLOOKUP(S815,Sco!$B$8:$AE$78,24,0)</f>
        <v>0</v>
      </c>
      <c r="N830" s="50">
        <f>VLOOKUP(S815,Sco!$B$8:$AE$78,25,0)</f>
        <v>0</v>
      </c>
      <c r="O830" s="50">
        <f>VLOOKUP(S815,Sco!$B$8:$AE$78,26,0)</f>
        <v>0</v>
      </c>
      <c r="P830" s="50">
        <f>VLOOKUP(S815,Sco!$B$8:$AE$78,27,0)</f>
        <v>0</v>
      </c>
      <c r="Q830" s="50">
        <f>VLOOKUP(S815,Sco!$B$8:$AE$78,28,0)</f>
        <v>0</v>
      </c>
      <c r="R830" s="79">
        <f>VLOOKUP(S815,Sco!$B$8:$AE$78,29,0)</f>
        <v>0</v>
      </c>
      <c r="S830" s="50">
        <f>VLOOKUP(S815,Sco!$B$8:$AE$78,30,0)</f>
        <v>0</v>
      </c>
      <c r="V830" s="68"/>
      <c r="W830" s="68"/>
      <c r="X830" s="68"/>
      <c r="Y830" s="68"/>
    </row>
    <row r="831" spans="2:25" ht="27.9" customHeight="1">
      <c r="B831" s="359">
        <v>7</v>
      </c>
      <c r="C831" s="361" t="s">
        <v>8</v>
      </c>
      <c r="D831" s="39" t="s">
        <v>63</v>
      </c>
      <c r="E831" s="80"/>
      <c r="F831" s="78">
        <f>Kala!R$7</f>
        <v>20</v>
      </c>
      <c r="G831" s="78">
        <f>Kala!S$7</f>
        <v>40</v>
      </c>
      <c r="H831" s="78">
        <f>Kala!T$7</f>
        <v>20</v>
      </c>
      <c r="I831" s="78">
        <f>Kala!U$7</f>
        <v>20</v>
      </c>
      <c r="J831" s="78">
        <f>Kala!V$7</f>
        <v>0</v>
      </c>
      <c r="K831" s="78">
        <f>Kala!W$7</f>
        <v>20</v>
      </c>
      <c r="L831" s="78">
        <f>Kala!X$7</f>
        <v>0</v>
      </c>
      <c r="M831" s="78">
        <f>Kala!Y$7</f>
        <v>100</v>
      </c>
      <c r="N831" s="363"/>
      <c r="O831" s="364"/>
      <c r="P831" s="364"/>
      <c r="Q831" s="365"/>
      <c r="R831" s="82">
        <f t="shared" ref="R831:R836" si="29">M831</f>
        <v>100</v>
      </c>
      <c r="S831" s="83"/>
      <c r="V831" s="68"/>
      <c r="W831" s="68"/>
      <c r="X831" s="68"/>
      <c r="Y831" s="68"/>
    </row>
    <row r="832" spans="2:25" ht="27.9" customHeight="1" thickBot="1">
      <c r="B832" s="360"/>
      <c r="C832" s="362"/>
      <c r="D832" s="40" t="s">
        <v>64</v>
      </c>
      <c r="E832" s="81"/>
      <c r="F832" s="50">
        <f>VLOOKUP(S815,Kala!$B$8:$AE$78,17,0)</f>
        <v>0</v>
      </c>
      <c r="G832" s="50">
        <f>VLOOKUP(S815,Kala!$B$8:$AE$78,18,0)</f>
        <v>0</v>
      </c>
      <c r="H832" s="50">
        <f>VLOOKUP(S815,Kala!$B$8:$AE$78,19,0)</f>
        <v>0</v>
      </c>
      <c r="I832" s="50">
        <f>VLOOKUP(S815,Kala!$B$8:$AE$78,20,0)</f>
        <v>0</v>
      </c>
      <c r="J832" s="50">
        <f>VLOOKUP(S815,Kala!$B$8:$AE$78,21,0)</f>
        <v>0</v>
      </c>
      <c r="K832" s="50">
        <f>VLOOKUP(S815,Kala!$B$8:$AE$78,22,0)</f>
        <v>0</v>
      </c>
      <c r="L832" s="50">
        <f>VLOOKUP(S815,Kala!$B$8:$AE$78,23,0)</f>
        <v>0</v>
      </c>
      <c r="M832" s="50">
        <f>VLOOKUP(S815,Kala!$B$8:$AE$78,24,0)</f>
        <v>0</v>
      </c>
      <c r="N832" s="366"/>
      <c r="O832" s="367"/>
      <c r="P832" s="367"/>
      <c r="Q832" s="368"/>
      <c r="R832" s="84">
        <f t="shared" si="29"/>
        <v>0</v>
      </c>
      <c r="S832" s="85" t="str">
        <f>IF(R832&gt;=91,"अ१",IF(R832&gt;=81,"अ२",IF(R832&gt;=71,"ब१",IF(R832&gt;=61,"ब२",IF(R832&gt;=51,"क१",IF(R832&gt;=41,"क२",IF(R832&gt;=33,"ड",IF(R832&gt;=21,"ई१",IF(R832&gt;=1,"ई२","")))))))))</f>
        <v/>
      </c>
      <c r="V832" s="68"/>
      <c r="W832" s="68"/>
      <c r="X832" s="68"/>
      <c r="Y832" s="68"/>
    </row>
    <row r="833" spans="2:25" ht="27.9" customHeight="1">
      <c r="B833" s="359">
        <v>8</v>
      </c>
      <c r="C833" s="361" t="s">
        <v>9</v>
      </c>
      <c r="D833" s="39" t="s">
        <v>63</v>
      </c>
      <c r="E833" s="80"/>
      <c r="F833" s="78">
        <f>Karya!R$7</f>
        <v>20</v>
      </c>
      <c r="G833" s="78">
        <f>Karya!S$7</f>
        <v>40</v>
      </c>
      <c r="H833" s="78">
        <f>Karya!T$7</f>
        <v>20</v>
      </c>
      <c r="I833" s="78">
        <f>Karya!U$7</f>
        <v>20</v>
      </c>
      <c r="J833" s="78">
        <f>Karya!V$7</f>
        <v>0</v>
      </c>
      <c r="K833" s="78">
        <f>Karya!W$7</f>
        <v>20</v>
      </c>
      <c r="L833" s="78">
        <f>Karya!X$7</f>
        <v>0</v>
      </c>
      <c r="M833" s="78">
        <f>Karya!Y$7</f>
        <v>100</v>
      </c>
      <c r="N833" s="363"/>
      <c r="O833" s="364"/>
      <c r="P833" s="364"/>
      <c r="Q833" s="365"/>
      <c r="R833" s="82">
        <f t="shared" si="29"/>
        <v>100</v>
      </c>
      <c r="S833" s="83"/>
      <c r="V833" s="68"/>
      <c r="W833" s="68"/>
      <c r="X833" s="68"/>
      <c r="Y833" s="68"/>
    </row>
    <row r="834" spans="2:25" ht="27.9" customHeight="1" thickBot="1">
      <c r="B834" s="360"/>
      <c r="C834" s="362"/>
      <c r="D834" s="40" t="s">
        <v>64</v>
      </c>
      <c r="E834" s="81"/>
      <c r="F834" s="50">
        <f>VLOOKUP(S815,Karya!$B$8:$AE$78,17,0)</f>
        <v>0</v>
      </c>
      <c r="G834" s="50">
        <f>VLOOKUP(S815,Karya!$B$8:$AE$78,18,0)</f>
        <v>0</v>
      </c>
      <c r="H834" s="50">
        <f>VLOOKUP(S815,Karya!$B$8:$AE$78,19,0)</f>
        <v>0</v>
      </c>
      <c r="I834" s="50">
        <f>VLOOKUP(S815,Karya!$B$8:$AE$78,20,0)</f>
        <v>0</v>
      </c>
      <c r="J834" s="50">
        <f>VLOOKUP(S815,Karya!$B$8:$AE$78,21,0)</f>
        <v>0</v>
      </c>
      <c r="K834" s="50">
        <f>VLOOKUP(S815,Karya!$B$8:$AE$78,22,0)</f>
        <v>0</v>
      </c>
      <c r="L834" s="50">
        <f>VLOOKUP(S815,Karya!$B$8:$AE$78,23,0)</f>
        <v>0</v>
      </c>
      <c r="M834" s="50">
        <f>VLOOKUP(S815,Karya!$B$8:$AE$78,24,0)</f>
        <v>0</v>
      </c>
      <c r="N834" s="366"/>
      <c r="O834" s="367"/>
      <c r="P834" s="367"/>
      <c r="Q834" s="368"/>
      <c r="R834" s="84">
        <f t="shared" si="29"/>
        <v>0</v>
      </c>
      <c r="S834" s="85" t="str">
        <f>IF(R834&gt;=91,"अ१",IF(R834&gt;=81,"अ२",IF(R834&gt;=71,"ब१",IF(R834&gt;=61,"ब२",IF(R834&gt;=51,"क१",IF(R834&gt;=41,"क२",IF(R834&gt;=33,"ड",IF(R834&gt;=21,"ई१",IF(R834&gt;=1,"ई२","")))))))))</f>
        <v/>
      </c>
      <c r="V834" s="68"/>
      <c r="W834" s="68"/>
      <c r="X834" s="68"/>
      <c r="Y834" s="68"/>
    </row>
    <row r="835" spans="2:25" ht="27.9" customHeight="1">
      <c r="B835" s="359">
        <v>9</v>
      </c>
      <c r="C835" s="361" t="s">
        <v>10</v>
      </c>
      <c r="D835" s="39" t="s">
        <v>63</v>
      </c>
      <c r="E835" s="80"/>
      <c r="F835" s="78">
        <f>Shashi!R$7</f>
        <v>20</v>
      </c>
      <c r="G835" s="78">
        <f>Shashi!S$7</f>
        <v>40</v>
      </c>
      <c r="H835" s="78">
        <f>Shashi!T$7</f>
        <v>20</v>
      </c>
      <c r="I835" s="78">
        <f>Shashi!U$7</f>
        <v>20</v>
      </c>
      <c r="J835" s="78">
        <f>Shashi!V$7</f>
        <v>0</v>
      </c>
      <c r="K835" s="78">
        <f>Shashi!W$7</f>
        <v>20</v>
      </c>
      <c r="L835" s="78">
        <f>Shashi!X$7</f>
        <v>0</v>
      </c>
      <c r="M835" s="78">
        <f>Shashi!Y$7</f>
        <v>100</v>
      </c>
      <c r="N835" s="363"/>
      <c r="O835" s="364"/>
      <c r="P835" s="364"/>
      <c r="Q835" s="365"/>
      <c r="R835" s="82">
        <f t="shared" si="29"/>
        <v>100</v>
      </c>
      <c r="S835" s="83"/>
      <c r="V835" s="68"/>
      <c r="W835" s="68"/>
      <c r="X835" s="68"/>
      <c r="Y835" s="68"/>
    </row>
    <row r="836" spans="2:25" ht="27.9" customHeight="1" thickBot="1">
      <c r="B836" s="360"/>
      <c r="C836" s="362"/>
      <c r="D836" s="40" t="s">
        <v>64</v>
      </c>
      <c r="E836" s="81"/>
      <c r="F836" s="50">
        <f>VLOOKUP(S815,Shashi!$B$8:$AE$78,17,0)</f>
        <v>0</v>
      </c>
      <c r="G836" s="50">
        <f>VLOOKUP(S815,Shashi!$B$8:$AE$78,18,0)</f>
        <v>0</v>
      </c>
      <c r="H836" s="50">
        <f>VLOOKUP(S815,Shashi!$B$8:$AE$78,19,0)</f>
        <v>0</v>
      </c>
      <c r="I836" s="50">
        <f>VLOOKUP(S815,Shashi!$B$8:$AE$78,20,0)</f>
        <v>0</v>
      </c>
      <c r="J836" s="50">
        <f>VLOOKUP(S815,Shashi!$B$8:$AE$78,21,0)</f>
        <v>0</v>
      </c>
      <c r="K836" s="50">
        <f>VLOOKUP(S815,Shashi!$B$8:$AE$78,22,0)</f>
        <v>0</v>
      </c>
      <c r="L836" s="50">
        <f>VLOOKUP(S815,Shashi!$B$8:$AE$78,23,0)</f>
        <v>0</v>
      </c>
      <c r="M836" s="50">
        <f>VLOOKUP(S815,Shashi!$B$8:$AE$78,24,0)</f>
        <v>0</v>
      </c>
      <c r="N836" s="366"/>
      <c r="O836" s="367"/>
      <c r="P836" s="367"/>
      <c r="Q836" s="368"/>
      <c r="R836" s="84">
        <f t="shared" si="29"/>
        <v>0</v>
      </c>
      <c r="S836" s="85" t="str">
        <f>IF(R836&gt;=91,"अ१",IF(R836&gt;=81,"अ२",IF(R836&gt;=71,"ब१",IF(R836&gt;=61,"ब२",IF(R836&gt;=51,"क१",IF(R836&gt;=41,"क२",IF(R836&gt;=33,"ड",IF(R836&gt;=21,"ई१",IF(R836&gt;=1,"ई२","")))))))))</f>
        <v/>
      </c>
      <c r="V836" s="68"/>
      <c r="W836" s="68"/>
      <c r="X836" s="68"/>
      <c r="Y836" s="68"/>
    </row>
    <row r="837" spans="2:25" ht="27.9" customHeight="1" thickBot="1">
      <c r="B837" s="369"/>
      <c r="C837" s="370"/>
      <c r="D837" s="370"/>
      <c r="E837" s="370"/>
      <c r="F837" s="370"/>
      <c r="G837" s="370"/>
      <c r="H837" s="370"/>
      <c r="I837" s="370"/>
      <c r="J837" s="370"/>
      <c r="K837" s="370"/>
      <c r="L837" s="370"/>
      <c r="M837" s="370"/>
      <c r="N837" s="370"/>
      <c r="O837" s="370"/>
      <c r="P837" s="370"/>
      <c r="Q837" s="370"/>
      <c r="R837" s="370"/>
      <c r="S837" s="371"/>
      <c r="V837" s="68"/>
      <c r="W837" s="68"/>
      <c r="X837" s="68"/>
      <c r="Y837" s="68"/>
    </row>
    <row r="838" spans="2:25" ht="27.9" customHeight="1">
      <c r="B838" s="41"/>
      <c r="C838" s="42"/>
      <c r="D838" s="43"/>
      <c r="N838" s="45"/>
      <c r="O838" s="45"/>
      <c r="P838" s="45"/>
      <c r="Q838" s="45"/>
      <c r="S838" s="46"/>
    </row>
    <row r="839" spans="2:25" ht="27.9" customHeight="1">
      <c r="B839" s="372" t="s">
        <v>66</v>
      </c>
      <c r="C839" s="373"/>
      <c r="D839" s="373"/>
      <c r="E839" s="373"/>
      <c r="F839" s="373"/>
      <c r="G839" s="374" t="s">
        <v>67</v>
      </c>
      <c r="H839" s="374"/>
      <c r="I839" s="374"/>
      <c r="J839" s="374"/>
      <c r="K839" s="374"/>
      <c r="L839" s="374"/>
      <c r="M839" s="374"/>
      <c r="N839" s="375" t="s">
        <v>68</v>
      </c>
      <c r="O839" s="375"/>
      <c r="P839" s="375"/>
      <c r="Q839" s="375"/>
      <c r="R839" s="375"/>
      <c r="S839" s="376"/>
    </row>
    <row r="840" spans="2:25" ht="27.9" customHeight="1" thickBot="1">
      <c r="B840" s="377" t="str">
        <f>students!$G$4</f>
        <v xml:space="preserve">श्री. सागर दत्तात्रय शिंदे </v>
      </c>
      <c r="C840" s="378"/>
      <c r="D840" s="378"/>
      <c r="E840" s="378"/>
      <c r="F840" s="378"/>
      <c r="G840" s="379"/>
      <c r="H840" s="379"/>
      <c r="I840" s="379"/>
      <c r="J840" s="379"/>
      <c r="K840" s="379"/>
      <c r="L840" s="379"/>
      <c r="M840" s="379"/>
      <c r="N840" s="380"/>
      <c r="O840" s="380"/>
      <c r="P840" s="380"/>
      <c r="Q840" s="380"/>
      <c r="R840" s="380"/>
      <c r="S840" s="381"/>
    </row>
    <row r="841" spans="2:25" ht="26.25" customHeight="1">
      <c r="B841" s="402" t="s">
        <v>718</v>
      </c>
      <c r="C841" s="402"/>
      <c r="D841" s="402"/>
      <c r="E841" s="402"/>
      <c r="F841" s="402"/>
      <c r="G841" s="402"/>
      <c r="H841" s="402"/>
      <c r="I841" s="402"/>
      <c r="J841" s="402"/>
      <c r="K841" s="402"/>
      <c r="L841" s="402"/>
      <c r="M841" s="402"/>
      <c r="N841" s="402"/>
      <c r="O841" s="402"/>
      <c r="P841" s="402"/>
      <c r="Q841" s="402"/>
      <c r="R841" s="402"/>
      <c r="S841" s="402"/>
    </row>
    <row r="842" spans="2:25" ht="24.75" customHeight="1" thickBot="1">
      <c r="B842" s="403" t="s">
        <v>52</v>
      </c>
      <c r="C842" s="403"/>
      <c r="D842" s="403"/>
      <c r="E842" s="404">
        <f>VLOOKUP(S843,students!$B$8:$D$57,3,0)</f>
        <v>0</v>
      </c>
      <c r="F842" s="405"/>
      <c r="G842" s="405"/>
      <c r="H842" s="405"/>
      <c r="I842" s="405"/>
      <c r="J842" s="405"/>
      <c r="K842" s="405"/>
      <c r="L842" s="405"/>
      <c r="M842" s="405"/>
      <c r="N842" s="405"/>
      <c r="O842" s="405"/>
      <c r="P842" s="406" t="s">
        <v>28</v>
      </c>
      <c r="Q842" s="406"/>
      <c r="R842" s="406" t="str">
        <f>students!$M$2</f>
        <v>पहिली</v>
      </c>
      <c r="S842" s="406"/>
    </row>
    <row r="843" spans="2:25" ht="19.5" customHeight="1" thickBot="1">
      <c r="B843" s="407"/>
      <c r="C843" s="407"/>
      <c r="D843" s="408"/>
      <c r="E843" s="408"/>
      <c r="F843" s="47"/>
      <c r="G843" s="47"/>
      <c r="H843" s="409" t="s">
        <v>33</v>
      </c>
      <c r="I843" s="409"/>
      <c r="J843" s="409"/>
      <c r="K843" s="409"/>
      <c r="L843" s="409"/>
      <c r="M843" s="405">
        <f>[3]students!Y842</f>
        <v>0</v>
      </c>
      <c r="N843" s="405"/>
      <c r="O843" s="405"/>
      <c r="P843" s="406" t="s">
        <v>53</v>
      </c>
      <c r="Q843" s="406"/>
      <c r="R843" s="406"/>
      <c r="S843" s="77">
        <v>31</v>
      </c>
    </row>
    <row r="844" spans="2:25" ht="21" customHeight="1">
      <c r="B844" s="382" t="s">
        <v>37</v>
      </c>
      <c r="C844" s="361" t="s">
        <v>54</v>
      </c>
      <c r="D844" s="361"/>
      <c r="E844" s="385" t="s">
        <v>55</v>
      </c>
      <c r="F844" s="386"/>
      <c r="G844" s="386"/>
      <c r="H844" s="386"/>
      <c r="I844" s="386"/>
      <c r="J844" s="386"/>
      <c r="K844" s="386"/>
      <c r="L844" s="386"/>
      <c r="M844" s="387"/>
      <c r="N844" s="388" t="s">
        <v>56</v>
      </c>
      <c r="O844" s="389"/>
      <c r="P844" s="389"/>
      <c r="Q844" s="390"/>
      <c r="R844" s="394" t="s">
        <v>69</v>
      </c>
      <c r="S844" s="397" t="s">
        <v>57</v>
      </c>
      <c r="V844" s="68"/>
      <c r="W844" s="68"/>
      <c r="X844" s="68"/>
      <c r="Y844" s="68"/>
    </row>
    <row r="845" spans="2:25" s="1" customFormat="1" ht="73.5" customHeight="1">
      <c r="B845" s="383"/>
      <c r="C845" s="384"/>
      <c r="D845" s="384"/>
      <c r="E845" s="48" t="s">
        <v>58</v>
      </c>
      <c r="F845" s="48" t="s">
        <v>15</v>
      </c>
      <c r="G845" s="48" t="s">
        <v>59</v>
      </c>
      <c r="H845" s="48" t="s">
        <v>17</v>
      </c>
      <c r="I845" s="48" t="s">
        <v>18</v>
      </c>
      <c r="J845" s="48" t="s">
        <v>19</v>
      </c>
      <c r="K845" s="48" t="s">
        <v>20</v>
      </c>
      <c r="L845" s="48" t="s">
        <v>21</v>
      </c>
      <c r="M845" s="49"/>
      <c r="N845" s="391"/>
      <c r="O845" s="392"/>
      <c r="P845" s="392"/>
      <c r="Q845" s="393"/>
      <c r="R845" s="395"/>
      <c r="S845" s="398"/>
      <c r="V845" s="68"/>
      <c r="W845" s="68"/>
      <c r="X845" s="68"/>
      <c r="Y845" s="68"/>
    </row>
    <row r="846" spans="2:25" ht="27.9" customHeight="1" thickBot="1">
      <c r="B846" s="5"/>
      <c r="C846" s="400" t="s">
        <v>60</v>
      </c>
      <c r="D846" s="401"/>
      <c r="E846" s="51">
        <v>1</v>
      </c>
      <c r="F846" s="51">
        <v>2</v>
      </c>
      <c r="G846" s="51">
        <v>3</v>
      </c>
      <c r="H846" s="51">
        <v>4</v>
      </c>
      <c r="I846" s="51">
        <v>5</v>
      </c>
      <c r="J846" s="51">
        <v>6</v>
      </c>
      <c r="K846" s="51">
        <v>7</v>
      </c>
      <c r="L846" s="51">
        <v>8</v>
      </c>
      <c r="M846" s="50" t="s">
        <v>22</v>
      </c>
      <c r="N846" s="50" t="s">
        <v>23</v>
      </c>
      <c r="O846" s="50" t="s">
        <v>61</v>
      </c>
      <c r="P846" s="50" t="s">
        <v>25</v>
      </c>
      <c r="Q846" s="50" t="s">
        <v>62</v>
      </c>
      <c r="R846" s="396"/>
      <c r="S846" s="399"/>
      <c r="V846" s="68"/>
      <c r="W846" s="68"/>
      <c r="X846" s="68"/>
      <c r="Y846" s="68"/>
    </row>
    <row r="847" spans="2:25" ht="27.9" customHeight="1">
      <c r="B847" s="359">
        <v>1</v>
      </c>
      <c r="C847" s="361" t="s">
        <v>2</v>
      </c>
      <c r="D847" s="39" t="s">
        <v>63</v>
      </c>
      <c r="E847" s="80"/>
      <c r="F847" s="78">
        <f>Marathi!R$7</f>
        <v>15</v>
      </c>
      <c r="G847" s="78">
        <f>Marathi!S$7</f>
        <v>15</v>
      </c>
      <c r="H847" s="78">
        <f>Marathi!T$7</f>
        <v>15</v>
      </c>
      <c r="I847" s="78">
        <f>Marathi!U$7</f>
        <v>15</v>
      </c>
      <c r="J847" s="78">
        <f>Marathi!V$7</f>
        <v>15</v>
      </c>
      <c r="K847" s="78">
        <f>Marathi!W$7</f>
        <v>10</v>
      </c>
      <c r="L847" s="78">
        <f>Marathi!X$7</f>
        <v>0</v>
      </c>
      <c r="M847" s="78">
        <f>Marathi!Y$7</f>
        <v>70</v>
      </c>
      <c r="N847" s="78">
        <f>Marathi!Z$7</f>
        <v>5</v>
      </c>
      <c r="O847" s="78">
        <f>Marathi!AA$7</f>
        <v>5</v>
      </c>
      <c r="P847" s="78">
        <f>Marathi!AB$7</f>
        <v>20</v>
      </c>
      <c r="Q847" s="78">
        <f>Marathi!AC$7</f>
        <v>30</v>
      </c>
      <c r="R847" s="78">
        <f>Marathi!AD$7</f>
        <v>100</v>
      </c>
      <c r="S847" s="78">
        <f>Marathi!AE$7</f>
        <v>0</v>
      </c>
      <c r="V847" s="68"/>
      <c r="W847" s="68"/>
      <c r="X847" s="68"/>
      <c r="Y847" s="68"/>
    </row>
    <row r="848" spans="2:25" ht="27.9" customHeight="1" thickBot="1">
      <c r="B848" s="360"/>
      <c r="C848" s="362"/>
      <c r="D848" s="40" t="s">
        <v>64</v>
      </c>
      <c r="E848" s="81"/>
      <c r="F848" s="50">
        <f>VLOOKUP(S843,Marathi!$B$8:$AE$78,17,0)</f>
        <v>0</v>
      </c>
      <c r="G848" s="50">
        <f>VLOOKUP(S843,Marathi!$B$8:$AE$78,18,0)</f>
        <v>0</v>
      </c>
      <c r="H848" s="50">
        <f>VLOOKUP(S843,Marathi!$B$8:$AE$78,19,0)</f>
        <v>0</v>
      </c>
      <c r="I848" s="50">
        <f>VLOOKUP(S843,Marathi!$B$8:$AE$78,20,0)</f>
        <v>0</v>
      </c>
      <c r="J848" s="50">
        <f>VLOOKUP(S843,Marathi!$B$8:$AE$78,21,0)</f>
        <v>0</v>
      </c>
      <c r="K848" s="50">
        <f>VLOOKUP(S843,Marathi!$B$8:$AE$78,22,0)</f>
        <v>0</v>
      </c>
      <c r="L848" s="50">
        <f>VLOOKUP(S843,Marathi!$B$8:$AE$78,23,0)</f>
        <v>0</v>
      </c>
      <c r="M848" s="50">
        <f>VLOOKUP(S843,Marathi!$B$8:$AE$78,24,0)</f>
        <v>0</v>
      </c>
      <c r="N848" s="50">
        <f>VLOOKUP(S843,Marathi!$B$8:$AE$78,25,0)</f>
        <v>0</v>
      </c>
      <c r="O848" s="50">
        <f>VLOOKUP(S843,Marathi!$B$8:$AE$78,26,0)</f>
        <v>0</v>
      </c>
      <c r="P848" s="50">
        <f>VLOOKUP(S843,Marathi!$B$8:$AE$78,27,0)</f>
        <v>0</v>
      </c>
      <c r="Q848" s="50">
        <f>VLOOKUP(S843,Marathi!$B$8:$AE$78,28,0)</f>
        <v>0</v>
      </c>
      <c r="R848" s="79">
        <f>VLOOKUP(S843,Marathi!$B$8:$AE$78,29,0)</f>
        <v>0</v>
      </c>
      <c r="S848" s="79">
        <f>VLOOKUP(S843,Marathi!$B$8:$AE$78,30,0)</f>
        <v>0</v>
      </c>
      <c r="V848" s="68"/>
      <c r="W848" s="68"/>
      <c r="X848" s="68"/>
      <c r="Y848" s="68"/>
    </row>
    <row r="849" spans="2:25" ht="27.9" customHeight="1">
      <c r="B849" s="359">
        <v>2</v>
      </c>
      <c r="C849" s="361" t="s">
        <v>3</v>
      </c>
      <c r="D849" s="39" t="s">
        <v>63</v>
      </c>
      <c r="E849" s="80"/>
      <c r="F849" s="78">
        <f>Hindi!R$7</f>
        <v>15</v>
      </c>
      <c r="G849" s="78">
        <f>Hindi!S$7</f>
        <v>15</v>
      </c>
      <c r="H849" s="78">
        <f>Hindi!T$7</f>
        <v>15</v>
      </c>
      <c r="I849" s="78">
        <f>Hindi!U$7</f>
        <v>15</v>
      </c>
      <c r="J849" s="78">
        <f>Hindi!V$7</f>
        <v>15</v>
      </c>
      <c r="K849" s="78">
        <f>Hindi!W$7</f>
        <v>10</v>
      </c>
      <c r="L849" s="78">
        <f>Hindi!X$7</f>
        <v>0</v>
      </c>
      <c r="M849" s="78">
        <f>Hindi!Y$7</f>
        <v>70</v>
      </c>
      <c r="N849" s="78">
        <f>Hindi!Z$7</f>
        <v>5</v>
      </c>
      <c r="O849" s="78">
        <f>Hindi!AA$7</f>
        <v>5</v>
      </c>
      <c r="P849" s="78">
        <f>Hindi!AB$7</f>
        <v>20</v>
      </c>
      <c r="Q849" s="78">
        <f>Hindi!AC$7</f>
        <v>30</v>
      </c>
      <c r="R849" s="78">
        <f>Hindi!AD$7</f>
        <v>100</v>
      </c>
      <c r="S849" s="78">
        <f>Hindi!AE$7</f>
        <v>0</v>
      </c>
      <c r="V849" s="68"/>
      <c r="W849" s="68"/>
      <c r="X849" s="68"/>
      <c r="Y849" s="68"/>
    </row>
    <row r="850" spans="2:25" ht="27.9" customHeight="1" thickBot="1">
      <c r="B850" s="360"/>
      <c r="C850" s="362"/>
      <c r="D850" s="40" t="s">
        <v>64</v>
      </c>
      <c r="E850" s="81"/>
      <c r="F850" s="50">
        <f>VLOOKUP(S843,Hindi!$B$8:$AE$78,17,0)</f>
        <v>0</v>
      </c>
      <c r="G850" s="50">
        <f>VLOOKUP(S843,Hindi!$B$8:$AE$78,18,0)</f>
        <v>0</v>
      </c>
      <c r="H850" s="50">
        <f>VLOOKUP(S843,Hindi!$B$8:$AE$78,19,0)</f>
        <v>0</v>
      </c>
      <c r="I850" s="50">
        <f>VLOOKUP(S843,Hindi!$B$8:$AE$78,20,0)</f>
        <v>0</v>
      </c>
      <c r="J850" s="50">
        <f>VLOOKUP(S843,Hindi!$B$8:$AE$78,21,0)</f>
        <v>0</v>
      </c>
      <c r="K850" s="50">
        <f>VLOOKUP(S843,Hindi!$B$8:$AE$78,22,0)</f>
        <v>0</v>
      </c>
      <c r="L850" s="50">
        <f>VLOOKUP(S843,Hindi!$B$8:$AE$78,23,0)</f>
        <v>0</v>
      </c>
      <c r="M850" s="50">
        <f>VLOOKUP(S843,Hindi!$B$8:$AE$78,24,0)</f>
        <v>0</v>
      </c>
      <c r="N850" s="50">
        <f>VLOOKUP(S843,Hindi!$B$8:$AE$78,25,0)</f>
        <v>0</v>
      </c>
      <c r="O850" s="50">
        <f>VLOOKUP(S843,Hindi!$B$8:$AE$78,26,0)</f>
        <v>0</v>
      </c>
      <c r="P850" s="50">
        <f>VLOOKUP(S843,Hindi!$B$8:$AE$78,27,0)</f>
        <v>0</v>
      </c>
      <c r="Q850" s="50">
        <f>VLOOKUP(S843,Hindi!$B$8:$AE$78,28,0)</f>
        <v>0</v>
      </c>
      <c r="R850" s="79">
        <f>VLOOKUP(S843,Hindi!$B$8:$AE$78,29,0)</f>
        <v>0</v>
      </c>
      <c r="S850" s="50">
        <f>VLOOKUP(S843,Hindi!$B$8:$AE$78,30,0)</f>
        <v>0</v>
      </c>
      <c r="V850" s="68"/>
      <c r="W850" s="68"/>
      <c r="X850" s="68"/>
      <c r="Y850" s="68"/>
    </row>
    <row r="851" spans="2:25" ht="27.9" customHeight="1">
      <c r="B851" s="359">
        <v>3</v>
      </c>
      <c r="C851" s="361" t="s">
        <v>4</v>
      </c>
      <c r="D851" s="39" t="s">
        <v>63</v>
      </c>
      <c r="E851" s="80"/>
      <c r="F851" s="78">
        <f>English!R$7</f>
        <v>15</v>
      </c>
      <c r="G851" s="78">
        <f>English!S$7</f>
        <v>15</v>
      </c>
      <c r="H851" s="78">
        <f>English!T$7</f>
        <v>15</v>
      </c>
      <c r="I851" s="78">
        <f>English!U$7</f>
        <v>15</v>
      </c>
      <c r="J851" s="78">
        <f>English!V$7</f>
        <v>15</v>
      </c>
      <c r="K851" s="78">
        <f>English!W$7</f>
        <v>10</v>
      </c>
      <c r="L851" s="78">
        <f>English!X$7</f>
        <v>0</v>
      </c>
      <c r="M851" s="78">
        <f>English!Y$7</f>
        <v>70</v>
      </c>
      <c r="N851" s="78">
        <f>English!Z$7</f>
        <v>5</v>
      </c>
      <c r="O851" s="78">
        <f>English!AA$7</f>
        <v>5</v>
      </c>
      <c r="P851" s="78">
        <f>English!AB$7</f>
        <v>20</v>
      </c>
      <c r="Q851" s="78">
        <f>English!AC$7</f>
        <v>30</v>
      </c>
      <c r="R851" s="78">
        <f>English!AD$7</f>
        <v>100</v>
      </c>
      <c r="S851" s="78">
        <f>English!AE$7</f>
        <v>0</v>
      </c>
      <c r="V851" s="68"/>
      <c r="W851" s="68"/>
      <c r="X851" s="68"/>
      <c r="Y851" s="68"/>
    </row>
    <row r="852" spans="2:25" ht="27.9" customHeight="1" thickBot="1">
      <c r="B852" s="360"/>
      <c r="C852" s="362"/>
      <c r="D852" s="40" t="s">
        <v>64</v>
      </c>
      <c r="E852" s="81"/>
      <c r="F852" s="50">
        <f>VLOOKUP(S843,English!$B$8:$AE$78,17,0)</f>
        <v>0</v>
      </c>
      <c r="G852" s="50">
        <f>VLOOKUP(S843,English!$B$8:$AE$78,18,0)</f>
        <v>0</v>
      </c>
      <c r="H852" s="50">
        <f>VLOOKUP(S843,English!$B$8:$AE$78,19,0)</f>
        <v>0</v>
      </c>
      <c r="I852" s="50">
        <f>VLOOKUP(S843,English!$B$8:$AE$78,20,0)</f>
        <v>0</v>
      </c>
      <c r="J852" s="50">
        <f>VLOOKUP(S843,English!$B$8:$AE$78,21,0)</f>
        <v>0</v>
      </c>
      <c r="K852" s="50">
        <f>VLOOKUP(S843,English!$B$8:$AE$78,22,0)</f>
        <v>0</v>
      </c>
      <c r="L852" s="50">
        <f>VLOOKUP(S843,English!$B$8:$AE$78,23,0)</f>
        <v>0</v>
      </c>
      <c r="M852" s="50">
        <f>VLOOKUP(S843,English!$B$8:$AE$78,24,0)</f>
        <v>0</v>
      </c>
      <c r="N852" s="50">
        <f>VLOOKUP(S843,English!$B$8:$AE$78,25,0)</f>
        <v>0</v>
      </c>
      <c r="O852" s="50">
        <f>VLOOKUP(S843,English!$B$8:$AE$78,26,0)</f>
        <v>0</v>
      </c>
      <c r="P852" s="50">
        <f>VLOOKUP(S843,English!$B$8:$AE$78,27,0)</f>
        <v>0</v>
      </c>
      <c r="Q852" s="50">
        <f>VLOOKUP(S843,English!$B$8:$AE$78,28,0)</f>
        <v>0</v>
      </c>
      <c r="R852" s="79">
        <f>VLOOKUP(S843,English!$B$8:$AE$78,29,0)</f>
        <v>0</v>
      </c>
      <c r="S852" s="50">
        <f>VLOOKUP(S843,English!$B$8:$AE$78,30,0)</f>
        <v>0</v>
      </c>
      <c r="V852" s="68"/>
      <c r="W852" s="68"/>
      <c r="X852" s="68"/>
      <c r="Y852" s="68"/>
    </row>
    <row r="853" spans="2:25" ht="27.9" customHeight="1">
      <c r="B853" s="359">
        <v>4</v>
      </c>
      <c r="C853" s="361" t="s">
        <v>5</v>
      </c>
      <c r="D853" s="39" t="s">
        <v>63</v>
      </c>
      <c r="E853" s="80"/>
      <c r="F853" s="78">
        <f>Maths!R$7</f>
        <v>15</v>
      </c>
      <c r="G853" s="78">
        <f>Maths!S$7</f>
        <v>15</v>
      </c>
      <c r="H853" s="78">
        <f>Maths!T$7</f>
        <v>15</v>
      </c>
      <c r="I853" s="78">
        <f>Maths!U$7</f>
        <v>15</v>
      </c>
      <c r="J853" s="78">
        <f>Maths!V$7</f>
        <v>15</v>
      </c>
      <c r="K853" s="78">
        <f>Maths!W$7</f>
        <v>10</v>
      </c>
      <c r="L853" s="78">
        <f>Maths!X$7</f>
        <v>0</v>
      </c>
      <c r="M853" s="78">
        <f>Maths!Y$7</f>
        <v>70</v>
      </c>
      <c r="N853" s="78">
        <f>Maths!Z$7</f>
        <v>5</v>
      </c>
      <c r="O853" s="78">
        <f>Maths!AA$7</f>
        <v>5</v>
      </c>
      <c r="P853" s="78">
        <f>Maths!AB$7</f>
        <v>20</v>
      </c>
      <c r="Q853" s="78">
        <f>Maths!AC$7</f>
        <v>30</v>
      </c>
      <c r="R853" s="78">
        <f>Maths!AD$7</f>
        <v>100</v>
      </c>
      <c r="S853" s="78">
        <f>Maths!AE$7</f>
        <v>0</v>
      </c>
      <c r="V853" s="68"/>
      <c r="W853" s="68"/>
      <c r="X853" s="68"/>
      <c r="Y853" s="68"/>
    </row>
    <row r="854" spans="2:25" ht="27.9" customHeight="1" thickBot="1">
      <c r="B854" s="360"/>
      <c r="C854" s="362"/>
      <c r="D854" s="40" t="s">
        <v>64</v>
      </c>
      <c r="E854" s="81"/>
      <c r="F854" s="50">
        <f>VLOOKUP(S843,Maths!$B$8:$AE$78,17,0)</f>
        <v>0</v>
      </c>
      <c r="G854" s="50">
        <f>VLOOKUP(S843,Maths!$B$8:$AE$78,18,0)</f>
        <v>0</v>
      </c>
      <c r="H854" s="50">
        <f>VLOOKUP(S843,Maths!$B$8:$AE$78,19,0)</f>
        <v>0</v>
      </c>
      <c r="I854" s="50">
        <f>VLOOKUP(S843,Maths!$B$8:$AE$78,20,0)</f>
        <v>0</v>
      </c>
      <c r="J854" s="50">
        <f>VLOOKUP(S843,Maths!$B$8:$AE$78,21,0)</f>
        <v>0</v>
      </c>
      <c r="K854" s="50">
        <f>VLOOKUP(S843,Maths!$B$8:$AE$78,22,0)</f>
        <v>0</v>
      </c>
      <c r="L854" s="50">
        <f>VLOOKUP(S843,Maths!$B$8:$AE$78,23,0)</f>
        <v>0</v>
      </c>
      <c r="M854" s="50">
        <f>VLOOKUP(S843,Maths!$B$8:$AE$78,24,0)</f>
        <v>0</v>
      </c>
      <c r="N854" s="50">
        <f>VLOOKUP(S843,Maths!$B$8:$AE$78,25,0)</f>
        <v>0</v>
      </c>
      <c r="O854" s="50">
        <f>VLOOKUP(S843,Maths!$B$8:$AE$78,26,0)</f>
        <v>0</v>
      </c>
      <c r="P854" s="50">
        <f>VLOOKUP(S843,Maths!$B$8:$AE$78,27,0)</f>
        <v>0</v>
      </c>
      <c r="Q854" s="50">
        <f>VLOOKUP(S843,Maths!$B$8:$AE$78,28,0)</f>
        <v>0</v>
      </c>
      <c r="R854" s="79">
        <f>VLOOKUP(S843,Maths!$B$8:$AE$78,29,0)</f>
        <v>0</v>
      </c>
      <c r="S854" s="50">
        <f>VLOOKUP(S843,Maths!$B$8:$AE$78,30,0)</f>
        <v>0</v>
      </c>
      <c r="V854" s="68"/>
      <c r="W854" s="68"/>
      <c r="X854" s="68"/>
      <c r="Y854" s="68"/>
    </row>
    <row r="855" spans="2:25" ht="27.9" customHeight="1">
      <c r="B855" s="359">
        <v>5</v>
      </c>
      <c r="C855" s="361" t="s">
        <v>6</v>
      </c>
      <c r="D855" s="39" t="s">
        <v>63</v>
      </c>
      <c r="E855" s="80"/>
      <c r="F855" s="78">
        <f>Sci!R$7</f>
        <v>15</v>
      </c>
      <c r="G855" s="78">
        <f>Sci!S$7</f>
        <v>15</v>
      </c>
      <c r="H855" s="78">
        <f>Sci!T$7</f>
        <v>15</v>
      </c>
      <c r="I855" s="78">
        <f>Sci!U$7</f>
        <v>15</v>
      </c>
      <c r="J855" s="78">
        <f>Sci!V$7</f>
        <v>15</v>
      </c>
      <c r="K855" s="78">
        <f>Sci!W$7</f>
        <v>10</v>
      </c>
      <c r="L855" s="78">
        <f>Sci!X$7</f>
        <v>0</v>
      </c>
      <c r="M855" s="78">
        <f>Sci!Y$7</f>
        <v>70</v>
      </c>
      <c r="N855" s="78">
        <f>Sci!Z$7</f>
        <v>5</v>
      </c>
      <c r="O855" s="78">
        <f>Sci!AA$7</f>
        <v>5</v>
      </c>
      <c r="P855" s="78">
        <f>Sci!AB$7</f>
        <v>20</v>
      </c>
      <c r="Q855" s="78">
        <f>Sci!AC$7</f>
        <v>30</v>
      </c>
      <c r="R855" s="78">
        <f>Sci!AD$7</f>
        <v>100</v>
      </c>
      <c r="S855" s="78">
        <f>Sci!AE$7</f>
        <v>0</v>
      </c>
      <c r="V855" s="68"/>
      <c r="W855" s="68"/>
      <c r="X855" s="68"/>
      <c r="Y855" s="68"/>
    </row>
    <row r="856" spans="2:25" ht="27.9" customHeight="1" thickBot="1">
      <c r="B856" s="360"/>
      <c r="C856" s="362"/>
      <c r="D856" s="40" t="s">
        <v>64</v>
      </c>
      <c r="E856" s="81"/>
      <c r="F856" s="50">
        <f>VLOOKUP(S843,Sci!$B$8:$AE$78,17,0)</f>
        <v>0</v>
      </c>
      <c r="G856" s="50">
        <f>VLOOKUP(S843,Sci!$B$8:$AE$78,18,0)</f>
        <v>0</v>
      </c>
      <c r="H856" s="50">
        <f>VLOOKUP(S843,Sci!$B$8:$AE$78,19,0)</f>
        <v>0</v>
      </c>
      <c r="I856" s="50">
        <f>VLOOKUP(S843,Sci!$B$8:$AE$78,20,0)</f>
        <v>0</v>
      </c>
      <c r="J856" s="50">
        <f>VLOOKUP(S843,Sci!$B$8:$AE$78,21,0)</f>
        <v>0</v>
      </c>
      <c r="K856" s="50">
        <f>VLOOKUP(S843,Sci!$B$8:$AE$78,22,0)</f>
        <v>0</v>
      </c>
      <c r="L856" s="50">
        <f>VLOOKUP(S843,Sci!$B$8:$AE$78,23,0)</f>
        <v>0</v>
      </c>
      <c r="M856" s="50">
        <f>VLOOKUP(S843,Sci!$B$8:$AE$78,24,0)</f>
        <v>0</v>
      </c>
      <c r="N856" s="50">
        <f>VLOOKUP(S843,Sci!$B$8:$AE$78,24,0)</f>
        <v>0</v>
      </c>
      <c r="O856" s="50">
        <f>VLOOKUP(S843,Sci!$B$8:$AE$78,25,0)</f>
        <v>0</v>
      </c>
      <c r="P856" s="50">
        <f>VLOOKUP(S843,Sci!$B$8:$AE$78,26,0)</f>
        <v>0</v>
      </c>
      <c r="Q856" s="50">
        <f>VLOOKUP(S843,Sci!$B$8:$AE$78,27,0)</f>
        <v>0</v>
      </c>
      <c r="R856" s="79">
        <f>VLOOKUP(S843,Sci!$B$8:$AE$78,29,0)</f>
        <v>0</v>
      </c>
      <c r="S856" s="50">
        <f>VLOOKUP(S843,Sci!$B$8:$AE$78,30,0)</f>
        <v>0</v>
      </c>
      <c r="V856" s="68"/>
      <c r="W856" s="68"/>
      <c r="X856" s="68"/>
      <c r="Y856" s="68"/>
    </row>
    <row r="857" spans="2:25" ht="27.9" customHeight="1">
      <c r="B857" s="359">
        <v>6</v>
      </c>
      <c r="C857" s="361" t="s">
        <v>7</v>
      </c>
      <c r="D857" s="39" t="s">
        <v>63</v>
      </c>
      <c r="E857" s="80"/>
      <c r="F857" s="78">
        <f>Sco!R$7</f>
        <v>15</v>
      </c>
      <c r="G857" s="78">
        <f>Sco!S$7</f>
        <v>15</v>
      </c>
      <c r="H857" s="78">
        <f>Sco!T$7</f>
        <v>15</v>
      </c>
      <c r="I857" s="78">
        <f>Sco!U$7</f>
        <v>15</v>
      </c>
      <c r="J857" s="78">
        <f>Sco!V$7</f>
        <v>15</v>
      </c>
      <c r="K857" s="78">
        <f>Sco!W$7</f>
        <v>10</v>
      </c>
      <c r="L857" s="78">
        <f>Sco!X$7</f>
        <v>0</v>
      </c>
      <c r="M857" s="78">
        <f>Sco!Y$7</f>
        <v>70</v>
      </c>
      <c r="N857" s="78">
        <f>Sco!Z$7</f>
        <v>5</v>
      </c>
      <c r="O857" s="78">
        <f>Sco!AA$7</f>
        <v>5</v>
      </c>
      <c r="P857" s="78">
        <f>Sco!AB$7</f>
        <v>20</v>
      </c>
      <c r="Q857" s="78">
        <f>Sco!AC$7</f>
        <v>30</v>
      </c>
      <c r="R857" s="78">
        <f>Sco!AD$7</f>
        <v>100</v>
      </c>
      <c r="S857" s="78">
        <f>Sco!AE$7</f>
        <v>0</v>
      </c>
      <c r="V857" s="68"/>
      <c r="W857" s="68"/>
      <c r="X857" s="68"/>
      <c r="Y857" s="68"/>
    </row>
    <row r="858" spans="2:25" ht="27.9" customHeight="1" thickBot="1">
      <c r="B858" s="360"/>
      <c r="C858" s="362"/>
      <c r="D858" s="40" t="s">
        <v>64</v>
      </c>
      <c r="E858" s="81"/>
      <c r="F858" s="50">
        <f>VLOOKUP(S843,Sco!$B$8:$AE$78,17,0)</f>
        <v>0</v>
      </c>
      <c r="G858" s="50">
        <f>VLOOKUP(S843,Sco!$B$8:$AE$78,18,0)</f>
        <v>0</v>
      </c>
      <c r="H858" s="50">
        <f>VLOOKUP(S843,Sco!$B$8:$AE$78,19,0)</f>
        <v>0</v>
      </c>
      <c r="I858" s="50">
        <f>VLOOKUP(S843,Sco!$B$8:$AE$78,20,0)</f>
        <v>0</v>
      </c>
      <c r="J858" s="50">
        <f>VLOOKUP(S843,Sco!$B$8:$AE$78,21,0)</f>
        <v>0</v>
      </c>
      <c r="K858" s="50">
        <f>VLOOKUP(S843,Sco!$B$8:$AE$78,22,0)</f>
        <v>0</v>
      </c>
      <c r="L858" s="50">
        <f>VLOOKUP(S843,Sco!$B$8:$AE$78,23,0)</f>
        <v>0</v>
      </c>
      <c r="M858" s="50">
        <f>VLOOKUP(S843,Sco!$B$8:$AE$78,24,0)</f>
        <v>0</v>
      </c>
      <c r="N858" s="50">
        <f>VLOOKUP(S843,Sco!$B$8:$AE$78,25,0)</f>
        <v>0</v>
      </c>
      <c r="O858" s="50">
        <f>VLOOKUP(S843,Sco!$B$8:$AE$78,26,0)</f>
        <v>0</v>
      </c>
      <c r="P858" s="50">
        <f>VLOOKUP(S843,Sco!$B$8:$AE$78,27,0)</f>
        <v>0</v>
      </c>
      <c r="Q858" s="50">
        <f>VLOOKUP(S843,Sco!$B$8:$AE$78,28,0)</f>
        <v>0</v>
      </c>
      <c r="R858" s="79">
        <f>VLOOKUP(S843,Sco!$B$8:$AE$78,29,0)</f>
        <v>0</v>
      </c>
      <c r="S858" s="50">
        <f>VLOOKUP(S843,Sco!$B$8:$AE$78,30,0)</f>
        <v>0</v>
      </c>
      <c r="V858" s="68"/>
      <c r="W858" s="68"/>
      <c r="X858" s="68"/>
      <c r="Y858" s="68"/>
    </row>
    <row r="859" spans="2:25" ht="27.9" customHeight="1">
      <c r="B859" s="359">
        <v>7</v>
      </c>
      <c r="C859" s="361" t="s">
        <v>8</v>
      </c>
      <c r="D859" s="39" t="s">
        <v>63</v>
      </c>
      <c r="E859" s="80"/>
      <c r="F859" s="78">
        <f>Kala!R$7</f>
        <v>20</v>
      </c>
      <c r="G859" s="78">
        <f>Kala!S$7</f>
        <v>40</v>
      </c>
      <c r="H859" s="78">
        <f>Kala!T$7</f>
        <v>20</v>
      </c>
      <c r="I859" s="78">
        <f>Kala!U$7</f>
        <v>20</v>
      </c>
      <c r="J859" s="78">
        <f>Kala!V$7</f>
        <v>0</v>
      </c>
      <c r="K859" s="78">
        <f>Kala!W$7</f>
        <v>20</v>
      </c>
      <c r="L859" s="78">
        <f>Kala!X$7</f>
        <v>0</v>
      </c>
      <c r="M859" s="78">
        <f>Kala!Y$7</f>
        <v>100</v>
      </c>
      <c r="N859" s="363"/>
      <c r="O859" s="364"/>
      <c r="P859" s="364"/>
      <c r="Q859" s="365"/>
      <c r="R859" s="82">
        <f t="shared" ref="R859:R864" si="30">M859</f>
        <v>100</v>
      </c>
      <c r="S859" s="83"/>
      <c r="V859" s="68"/>
      <c r="W859" s="68"/>
      <c r="X859" s="68"/>
      <c r="Y859" s="68"/>
    </row>
    <row r="860" spans="2:25" ht="27.9" customHeight="1" thickBot="1">
      <c r="B860" s="360"/>
      <c r="C860" s="362"/>
      <c r="D860" s="40" t="s">
        <v>64</v>
      </c>
      <c r="E860" s="81"/>
      <c r="F860" s="50">
        <f>VLOOKUP(S843,Kala!$B$8:$AE$78,17,0)</f>
        <v>0</v>
      </c>
      <c r="G860" s="50">
        <f>VLOOKUP(S843,Kala!$B$8:$AE$78,18,0)</f>
        <v>0</v>
      </c>
      <c r="H860" s="50">
        <f>VLOOKUP(S843,Kala!$B$8:$AE$78,19,0)</f>
        <v>0</v>
      </c>
      <c r="I860" s="50">
        <f>VLOOKUP(S843,Kala!$B$8:$AE$78,20,0)</f>
        <v>0</v>
      </c>
      <c r="J860" s="50">
        <f>VLOOKUP(S843,Kala!$B$8:$AE$78,21,0)</f>
        <v>0</v>
      </c>
      <c r="K860" s="50">
        <f>VLOOKUP(S843,Kala!$B$8:$AE$78,22,0)</f>
        <v>0</v>
      </c>
      <c r="L860" s="50">
        <f>VLOOKUP(S843,Kala!$B$8:$AE$78,23,0)</f>
        <v>0</v>
      </c>
      <c r="M860" s="50">
        <f>VLOOKUP(S843,Kala!$B$8:$AE$78,24,0)</f>
        <v>0</v>
      </c>
      <c r="N860" s="366"/>
      <c r="O860" s="367"/>
      <c r="P860" s="367"/>
      <c r="Q860" s="368"/>
      <c r="R860" s="84">
        <f t="shared" si="30"/>
        <v>0</v>
      </c>
      <c r="S860" s="85" t="str">
        <f>IF(R860&gt;=91,"अ१",IF(R860&gt;=81,"अ२",IF(R860&gt;=71,"ब१",IF(R860&gt;=61,"ब२",IF(R860&gt;=51,"क१",IF(R860&gt;=41,"क२",IF(R860&gt;=33,"ड",IF(R860&gt;=21,"ई१",IF(R860&gt;=1,"ई२","")))))))))</f>
        <v/>
      </c>
      <c r="V860" s="68"/>
      <c r="W860" s="68"/>
      <c r="X860" s="68"/>
      <c r="Y860" s="68"/>
    </row>
    <row r="861" spans="2:25" ht="27.9" customHeight="1">
      <c r="B861" s="359">
        <v>8</v>
      </c>
      <c r="C861" s="361" t="s">
        <v>9</v>
      </c>
      <c r="D861" s="39" t="s">
        <v>63</v>
      </c>
      <c r="E861" s="80"/>
      <c r="F861" s="78">
        <f>Karya!R$7</f>
        <v>20</v>
      </c>
      <c r="G861" s="78">
        <f>Karya!S$7</f>
        <v>40</v>
      </c>
      <c r="H861" s="78">
        <f>Karya!T$7</f>
        <v>20</v>
      </c>
      <c r="I861" s="78">
        <f>Karya!U$7</f>
        <v>20</v>
      </c>
      <c r="J861" s="78">
        <f>Karya!V$7</f>
        <v>0</v>
      </c>
      <c r="K861" s="78">
        <f>Karya!W$7</f>
        <v>20</v>
      </c>
      <c r="L861" s="78">
        <f>Karya!X$7</f>
        <v>0</v>
      </c>
      <c r="M861" s="78">
        <f>Karya!Y$7</f>
        <v>100</v>
      </c>
      <c r="N861" s="363"/>
      <c r="O861" s="364"/>
      <c r="P861" s="364"/>
      <c r="Q861" s="365"/>
      <c r="R861" s="82">
        <f t="shared" si="30"/>
        <v>100</v>
      </c>
      <c r="S861" s="83"/>
      <c r="V861" s="68"/>
      <c r="W861" s="68"/>
      <c r="X861" s="68"/>
      <c r="Y861" s="68"/>
    </row>
    <row r="862" spans="2:25" ht="27.9" customHeight="1" thickBot="1">
      <c r="B862" s="360"/>
      <c r="C862" s="362"/>
      <c r="D862" s="40" t="s">
        <v>64</v>
      </c>
      <c r="E862" s="81"/>
      <c r="F862" s="50">
        <f>VLOOKUP(S843,Karya!$B$8:$AE$78,17,0)</f>
        <v>0</v>
      </c>
      <c r="G862" s="50">
        <f>VLOOKUP(S843,Karya!$B$8:$AE$78,18,0)</f>
        <v>0</v>
      </c>
      <c r="H862" s="50">
        <f>VLOOKUP(S843,Karya!$B$8:$AE$78,19,0)</f>
        <v>0</v>
      </c>
      <c r="I862" s="50">
        <f>VLOOKUP(S843,Karya!$B$8:$AE$78,20,0)</f>
        <v>0</v>
      </c>
      <c r="J862" s="50">
        <f>VLOOKUP(S843,Karya!$B$8:$AE$78,21,0)</f>
        <v>0</v>
      </c>
      <c r="K862" s="50">
        <f>VLOOKUP(S843,Karya!$B$8:$AE$78,22,0)</f>
        <v>0</v>
      </c>
      <c r="L862" s="50">
        <f>VLOOKUP(S843,Karya!$B$8:$AE$78,23,0)</f>
        <v>0</v>
      </c>
      <c r="M862" s="50">
        <f>VLOOKUP(S843,Karya!$B$8:$AE$78,24,0)</f>
        <v>0</v>
      </c>
      <c r="N862" s="366"/>
      <c r="O862" s="367"/>
      <c r="P862" s="367"/>
      <c r="Q862" s="368"/>
      <c r="R862" s="84">
        <f t="shared" si="30"/>
        <v>0</v>
      </c>
      <c r="S862" s="85" t="str">
        <f>IF(R862&gt;=91,"अ१",IF(R862&gt;=81,"अ२",IF(R862&gt;=71,"ब१",IF(R862&gt;=61,"ब२",IF(R862&gt;=51,"क१",IF(R862&gt;=41,"क२",IF(R862&gt;=33,"ड",IF(R862&gt;=21,"ई१",IF(R862&gt;=1,"ई२","")))))))))</f>
        <v/>
      </c>
      <c r="V862" s="68"/>
      <c r="W862" s="68"/>
      <c r="X862" s="68"/>
      <c r="Y862" s="68"/>
    </row>
    <row r="863" spans="2:25" ht="27.9" customHeight="1">
      <c r="B863" s="359">
        <v>9</v>
      </c>
      <c r="C863" s="361" t="s">
        <v>10</v>
      </c>
      <c r="D863" s="39" t="s">
        <v>63</v>
      </c>
      <c r="E863" s="80"/>
      <c r="F863" s="78">
        <f>Shashi!R$7</f>
        <v>20</v>
      </c>
      <c r="G863" s="78">
        <f>Shashi!S$7</f>
        <v>40</v>
      </c>
      <c r="H863" s="78">
        <f>Shashi!T$7</f>
        <v>20</v>
      </c>
      <c r="I863" s="78">
        <f>Shashi!U$7</f>
        <v>20</v>
      </c>
      <c r="J863" s="78">
        <f>Shashi!V$7</f>
        <v>0</v>
      </c>
      <c r="K863" s="78">
        <f>Shashi!W$7</f>
        <v>20</v>
      </c>
      <c r="L863" s="78">
        <f>Shashi!X$7</f>
        <v>0</v>
      </c>
      <c r="M863" s="78">
        <f>Shashi!Y$7</f>
        <v>100</v>
      </c>
      <c r="N863" s="363"/>
      <c r="O863" s="364"/>
      <c r="P863" s="364"/>
      <c r="Q863" s="365"/>
      <c r="R863" s="82">
        <f t="shared" si="30"/>
        <v>100</v>
      </c>
      <c r="S863" s="83"/>
      <c r="V863" s="68"/>
      <c r="W863" s="68"/>
      <c r="X863" s="68"/>
      <c r="Y863" s="68"/>
    </row>
    <row r="864" spans="2:25" ht="27.9" customHeight="1" thickBot="1">
      <c r="B864" s="360"/>
      <c r="C864" s="362"/>
      <c r="D864" s="40" t="s">
        <v>64</v>
      </c>
      <c r="E864" s="81"/>
      <c r="F864" s="50">
        <f>VLOOKUP(S843,Shashi!$B$8:$AE$78,17,0)</f>
        <v>0</v>
      </c>
      <c r="G864" s="50">
        <f>VLOOKUP(S843,Shashi!$B$8:$AE$78,18,0)</f>
        <v>0</v>
      </c>
      <c r="H864" s="50">
        <f>VLOOKUP(S843,Shashi!$B$8:$AE$78,19,0)</f>
        <v>0</v>
      </c>
      <c r="I864" s="50">
        <f>VLOOKUP(S843,Shashi!$B$8:$AE$78,20,0)</f>
        <v>0</v>
      </c>
      <c r="J864" s="50">
        <f>VLOOKUP(S843,Shashi!$B$8:$AE$78,21,0)</f>
        <v>0</v>
      </c>
      <c r="K864" s="50">
        <f>VLOOKUP(S843,Shashi!$B$8:$AE$78,22,0)</f>
        <v>0</v>
      </c>
      <c r="L864" s="50">
        <f>VLOOKUP(S843,Shashi!$B$8:$AE$78,23,0)</f>
        <v>0</v>
      </c>
      <c r="M864" s="50">
        <f>VLOOKUP(S843,Shashi!$B$8:$AE$78,24,0)</f>
        <v>0</v>
      </c>
      <c r="N864" s="366"/>
      <c r="O864" s="367"/>
      <c r="P864" s="367"/>
      <c r="Q864" s="368"/>
      <c r="R864" s="84">
        <f t="shared" si="30"/>
        <v>0</v>
      </c>
      <c r="S864" s="85" t="str">
        <f>IF(R864&gt;=91,"अ१",IF(R864&gt;=81,"अ२",IF(R864&gt;=71,"ब१",IF(R864&gt;=61,"ब२",IF(R864&gt;=51,"क१",IF(R864&gt;=41,"क२",IF(R864&gt;=33,"ड",IF(R864&gt;=21,"ई१",IF(R864&gt;=1,"ई२","")))))))))</f>
        <v/>
      </c>
      <c r="V864" s="68"/>
      <c r="W864" s="68"/>
      <c r="X864" s="68"/>
      <c r="Y864" s="68"/>
    </row>
    <row r="865" spans="2:25" ht="27.9" customHeight="1" thickBot="1">
      <c r="B865" s="369"/>
      <c r="C865" s="370"/>
      <c r="D865" s="370"/>
      <c r="E865" s="370"/>
      <c r="F865" s="370"/>
      <c r="G865" s="370"/>
      <c r="H865" s="370"/>
      <c r="I865" s="370"/>
      <c r="J865" s="370"/>
      <c r="K865" s="370"/>
      <c r="L865" s="370"/>
      <c r="M865" s="370"/>
      <c r="N865" s="370"/>
      <c r="O865" s="370"/>
      <c r="P865" s="370"/>
      <c r="Q865" s="370"/>
      <c r="R865" s="370"/>
      <c r="S865" s="371"/>
      <c r="V865" s="68"/>
      <c r="W865" s="68"/>
      <c r="X865" s="68"/>
      <c r="Y865" s="68"/>
    </row>
    <row r="866" spans="2:25" ht="27.9" customHeight="1">
      <c r="B866" s="41"/>
      <c r="C866" s="42"/>
      <c r="D866" s="43"/>
      <c r="N866" s="45"/>
      <c r="O866" s="45"/>
      <c r="P866" s="45"/>
      <c r="Q866" s="45"/>
      <c r="S866" s="46"/>
      <c r="V866" s="68"/>
      <c r="W866" s="68"/>
      <c r="X866" s="68"/>
      <c r="Y866" s="68"/>
    </row>
    <row r="867" spans="2:25" ht="27.9" customHeight="1">
      <c r="B867" s="372" t="s">
        <v>66</v>
      </c>
      <c r="C867" s="373"/>
      <c r="D867" s="373"/>
      <c r="E867" s="373"/>
      <c r="F867" s="373"/>
      <c r="G867" s="374" t="s">
        <v>67</v>
      </c>
      <c r="H867" s="374"/>
      <c r="I867" s="374"/>
      <c r="J867" s="374"/>
      <c r="K867" s="374"/>
      <c r="L867" s="374"/>
      <c r="M867" s="374"/>
      <c r="N867" s="375" t="s">
        <v>68</v>
      </c>
      <c r="O867" s="375"/>
      <c r="P867" s="375"/>
      <c r="Q867" s="375"/>
      <c r="R867" s="375"/>
      <c r="S867" s="376"/>
      <c r="V867" s="68"/>
      <c r="W867" s="68"/>
      <c r="X867" s="68"/>
      <c r="Y867" s="68"/>
    </row>
    <row r="868" spans="2:25" ht="27.9" customHeight="1" thickBot="1">
      <c r="B868" s="377" t="str">
        <f>students!$G$4</f>
        <v xml:space="preserve">श्री. सागर दत्तात्रय शिंदे </v>
      </c>
      <c r="C868" s="378"/>
      <c r="D868" s="378"/>
      <c r="E868" s="378"/>
      <c r="F868" s="378"/>
      <c r="G868" s="379"/>
      <c r="H868" s="379"/>
      <c r="I868" s="379"/>
      <c r="J868" s="379"/>
      <c r="K868" s="379"/>
      <c r="L868" s="379"/>
      <c r="M868" s="379"/>
      <c r="N868" s="380"/>
      <c r="O868" s="380"/>
      <c r="P868" s="380"/>
      <c r="Q868" s="380"/>
      <c r="R868" s="380"/>
      <c r="S868" s="381"/>
      <c r="V868" s="68"/>
      <c r="W868" s="68"/>
      <c r="X868" s="68"/>
      <c r="Y868" s="68"/>
    </row>
    <row r="869" spans="2:25" ht="26.25" customHeight="1">
      <c r="B869" s="402" t="s">
        <v>718</v>
      </c>
      <c r="C869" s="402"/>
      <c r="D869" s="402"/>
      <c r="E869" s="402"/>
      <c r="F869" s="402"/>
      <c r="G869" s="402"/>
      <c r="H869" s="402"/>
      <c r="I869" s="402"/>
      <c r="J869" s="402"/>
      <c r="K869" s="402"/>
      <c r="L869" s="402"/>
      <c r="M869" s="402"/>
      <c r="N869" s="402"/>
      <c r="O869" s="402"/>
      <c r="P869" s="402"/>
      <c r="Q869" s="402"/>
      <c r="R869" s="402"/>
      <c r="S869" s="402"/>
    </row>
    <row r="870" spans="2:25" ht="24.75" customHeight="1" thickBot="1">
      <c r="B870" s="403" t="s">
        <v>52</v>
      </c>
      <c r="C870" s="403"/>
      <c r="D870" s="403"/>
      <c r="E870" s="404">
        <f>VLOOKUP(S871,students!$B$8:$D$57,3,0)</f>
        <v>0</v>
      </c>
      <c r="F870" s="405"/>
      <c r="G870" s="405"/>
      <c r="H870" s="405"/>
      <c r="I870" s="405"/>
      <c r="J870" s="405"/>
      <c r="K870" s="405"/>
      <c r="L870" s="405"/>
      <c r="M870" s="405"/>
      <c r="N870" s="405"/>
      <c r="O870" s="405"/>
      <c r="P870" s="406" t="s">
        <v>28</v>
      </c>
      <c r="Q870" s="406"/>
      <c r="R870" s="406" t="str">
        <f>students!$M$2</f>
        <v>पहिली</v>
      </c>
      <c r="S870" s="406"/>
    </row>
    <row r="871" spans="2:25" ht="19.5" customHeight="1" thickBot="1">
      <c r="B871" s="407"/>
      <c r="C871" s="407"/>
      <c r="D871" s="408"/>
      <c r="E871" s="408"/>
      <c r="F871" s="47"/>
      <c r="G871" s="47"/>
      <c r="H871" s="409" t="s">
        <v>33</v>
      </c>
      <c r="I871" s="409"/>
      <c r="J871" s="409"/>
      <c r="K871" s="409"/>
      <c r="L871" s="409"/>
      <c r="M871" s="405">
        <f>[3]students!Y870</f>
        <v>0</v>
      </c>
      <c r="N871" s="405"/>
      <c r="O871" s="405"/>
      <c r="P871" s="406" t="s">
        <v>53</v>
      </c>
      <c r="Q871" s="406"/>
      <c r="R871" s="406"/>
      <c r="S871" s="77">
        <v>32</v>
      </c>
    </row>
    <row r="872" spans="2:25" ht="21" customHeight="1">
      <c r="B872" s="382" t="s">
        <v>37</v>
      </c>
      <c r="C872" s="361" t="s">
        <v>54</v>
      </c>
      <c r="D872" s="361"/>
      <c r="E872" s="385" t="s">
        <v>55</v>
      </c>
      <c r="F872" s="386"/>
      <c r="G872" s="386"/>
      <c r="H872" s="386"/>
      <c r="I872" s="386"/>
      <c r="J872" s="386"/>
      <c r="K872" s="386"/>
      <c r="L872" s="386"/>
      <c r="M872" s="387"/>
      <c r="N872" s="388" t="s">
        <v>56</v>
      </c>
      <c r="O872" s="389"/>
      <c r="P872" s="389"/>
      <c r="Q872" s="390"/>
      <c r="R872" s="394" t="s">
        <v>69</v>
      </c>
      <c r="S872" s="397" t="s">
        <v>57</v>
      </c>
    </row>
    <row r="873" spans="2:25" s="1" customFormat="1" ht="73.5" customHeight="1">
      <c r="B873" s="383"/>
      <c r="C873" s="384"/>
      <c r="D873" s="384"/>
      <c r="E873" s="48" t="s">
        <v>58</v>
      </c>
      <c r="F873" s="48" t="s">
        <v>15</v>
      </c>
      <c r="G873" s="48" t="s">
        <v>59</v>
      </c>
      <c r="H873" s="48" t="s">
        <v>17</v>
      </c>
      <c r="I873" s="48" t="s">
        <v>18</v>
      </c>
      <c r="J873" s="48" t="s">
        <v>19</v>
      </c>
      <c r="K873" s="48" t="s">
        <v>20</v>
      </c>
      <c r="L873" s="48" t="s">
        <v>21</v>
      </c>
      <c r="M873" s="49"/>
      <c r="N873" s="391"/>
      <c r="O873" s="392"/>
      <c r="P873" s="392"/>
      <c r="Q873" s="393"/>
      <c r="R873" s="395"/>
      <c r="S873" s="398"/>
      <c r="V873" s="18"/>
      <c r="W873" s="18"/>
      <c r="X873" s="18"/>
      <c r="Y873" s="18"/>
    </row>
    <row r="874" spans="2:25" ht="27.9" customHeight="1" thickBot="1">
      <c r="B874" s="5"/>
      <c r="C874" s="400" t="s">
        <v>60</v>
      </c>
      <c r="D874" s="401"/>
      <c r="E874" s="51">
        <v>1</v>
      </c>
      <c r="F874" s="51">
        <v>2</v>
      </c>
      <c r="G874" s="51">
        <v>3</v>
      </c>
      <c r="H874" s="51">
        <v>4</v>
      </c>
      <c r="I874" s="51">
        <v>5</v>
      </c>
      <c r="J874" s="51">
        <v>6</v>
      </c>
      <c r="K874" s="51">
        <v>7</v>
      </c>
      <c r="L874" s="51">
        <v>8</v>
      </c>
      <c r="M874" s="50" t="s">
        <v>22</v>
      </c>
      <c r="N874" s="50" t="s">
        <v>23</v>
      </c>
      <c r="O874" s="50" t="s">
        <v>61</v>
      </c>
      <c r="P874" s="50" t="s">
        <v>25</v>
      </c>
      <c r="Q874" s="50" t="s">
        <v>62</v>
      </c>
      <c r="R874" s="396"/>
      <c r="S874" s="399"/>
    </row>
    <row r="875" spans="2:25" ht="27.9" customHeight="1">
      <c r="B875" s="359">
        <v>1</v>
      </c>
      <c r="C875" s="361" t="s">
        <v>2</v>
      </c>
      <c r="D875" s="39" t="s">
        <v>63</v>
      </c>
      <c r="E875" s="80"/>
      <c r="F875" s="78">
        <f>Marathi!R$7</f>
        <v>15</v>
      </c>
      <c r="G875" s="78">
        <f>Marathi!S$7</f>
        <v>15</v>
      </c>
      <c r="H875" s="78">
        <f>Marathi!T$7</f>
        <v>15</v>
      </c>
      <c r="I875" s="78">
        <f>Marathi!U$7</f>
        <v>15</v>
      </c>
      <c r="J875" s="78">
        <f>Marathi!V$7</f>
        <v>15</v>
      </c>
      <c r="K875" s="78">
        <f>Marathi!W$7</f>
        <v>10</v>
      </c>
      <c r="L875" s="78">
        <f>Marathi!X$7</f>
        <v>0</v>
      </c>
      <c r="M875" s="78">
        <f>Marathi!Y$7</f>
        <v>70</v>
      </c>
      <c r="N875" s="78">
        <f>Marathi!Z$7</f>
        <v>5</v>
      </c>
      <c r="O875" s="78">
        <f>Marathi!AA$7</f>
        <v>5</v>
      </c>
      <c r="P875" s="78">
        <f>Marathi!AB$7</f>
        <v>20</v>
      </c>
      <c r="Q875" s="78">
        <f>Marathi!AC$7</f>
        <v>30</v>
      </c>
      <c r="R875" s="78">
        <f>Marathi!AD$7</f>
        <v>100</v>
      </c>
      <c r="S875" s="78">
        <f>Marathi!AE$7</f>
        <v>0</v>
      </c>
      <c r="V875" s="68"/>
      <c r="W875" s="68"/>
      <c r="X875" s="68"/>
      <c r="Y875" s="68"/>
    </row>
    <row r="876" spans="2:25" ht="27.9" customHeight="1" thickBot="1">
      <c r="B876" s="360"/>
      <c r="C876" s="362"/>
      <c r="D876" s="40" t="s">
        <v>64</v>
      </c>
      <c r="E876" s="81"/>
      <c r="F876" s="50">
        <f>VLOOKUP(S871,Marathi!$B$8:$AE$78,17,0)</f>
        <v>0</v>
      </c>
      <c r="G876" s="50">
        <f>VLOOKUP(S871,Marathi!$B$8:$AE$78,18,0)</f>
        <v>0</v>
      </c>
      <c r="H876" s="50">
        <f>VLOOKUP(S871,Marathi!$B$8:$AE$78,19,0)</f>
        <v>0</v>
      </c>
      <c r="I876" s="50">
        <f>VLOOKUP(S871,Marathi!$B$8:$AE$78,20,0)</f>
        <v>0</v>
      </c>
      <c r="J876" s="50">
        <f>VLOOKUP(S871,Marathi!$B$8:$AE$78,21,0)</f>
        <v>0</v>
      </c>
      <c r="K876" s="50">
        <f>VLOOKUP(S871,Marathi!$B$8:$AE$78,22,0)</f>
        <v>0</v>
      </c>
      <c r="L876" s="50">
        <f>VLOOKUP(S871,Marathi!$B$8:$AE$78,23,0)</f>
        <v>0</v>
      </c>
      <c r="M876" s="50">
        <f>VLOOKUP(S871,Marathi!$B$8:$AE$78,24,0)</f>
        <v>0</v>
      </c>
      <c r="N876" s="50">
        <f>VLOOKUP(S871,Marathi!$B$8:$AE$78,25,0)</f>
        <v>0</v>
      </c>
      <c r="O876" s="50">
        <f>VLOOKUP(S871,Marathi!$B$8:$AE$78,26,0)</f>
        <v>0</v>
      </c>
      <c r="P876" s="50">
        <f>VLOOKUP(S871,Marathi!$B$8:$AE$78,27,0)</f>
        <v>0</v>
      </c>
      <c r="Q876" s="50">
        <f>VLOOKUP(S871,Marathi!$B$8:$AE$78,28,0)</f>
        <v>0</v>
      </c>
      <c r="R876" s="79">
        <f>VLOOKUP(S871,Marathi!$B$8:$AE$78,29,0)</f>
        <v>0</v>
      </c>
      <c r="S876" s="79">
        <f>VLOOKUP(S871,Marathi!$B$8:$AE$78,30,0)</f>
        <v>0</v>
      </c>
      <c r="V876" s="68"/>
      <c r="W876" s="68"/>
      <c r="X876" s="68"/>
      <c r="Y876" s="68"/>
    </row>
    <row r="877" spans="2:25" ht="27.9" customHeight="1">
      <c r="B877" s="359">
        <v>2</v>
      </c>
      <c r="C877" s="361" t="s">
        <v>3</v>
      </c>
      <c r="D877" s="39" t="s">
        <v>63</v>
      </c>
      <c r="E877" s="80"/>
      <c r="F877" s="78">
        <f>Hindi!R$7</f>
        <v>15</v>
      </c>
      <c r="G877" s="78">
        <f>Hindi!S$7</f>
        <v>15</v>
      </c>
      <c r="H877" s="78">
        <f>Hindi!T$7</f>
        <v>15</v>
      </c>
      <c r="I877" s="78">
        <f>Hindi!U$7</f>
        <v>15</v>
      </c>
      <c r="J877" s="78">
        <f>Hindi!V$7</f>
        <v>15</v>
      </c>
      <c r="K877" s="78">
        <f>Hindi!W$7</f>
        <v>10</v>
      </c>
      <c r="L877" s="78">
        <f>Hindi!X$7</f>
        <v>0</v>
      </c>
      <c r="M877" s="78">
        <f>Hindi!Y$7</f>
        <v>70</v>
      </c>
      <c r="N877" s="78">
        <f>Hindi!Z$7</f>
        <v>5</v>
      </c>
      <c r="O877" s="78">
        <f>Hindi!AA$7</f>
        <v>5</v>
      </c>
      <c r="P877" s="78">
        <f>Hindi!AB$7</f>
        <v>20</v>
      </c>
      <c r="Q877" s="78">
        <f>Hindi!AC$7</f>
        <v>30</v>
      </c>
      <c r="R877" s="78">
        <f>Hindi!AD$7</f>
        <v>100</v>
      </c>
      <c r="S877" s="78">
        <f>Hindi!AE$7</f>
        <v>0</v>
      </c>
      <c r="V877" s="68"/>
      <c r="W877" s="68"/>
      <c r="X877" s="68"/>
      <c r="Y877" s="68"/>
    </row>
    <row r="878" spans="2:25" ht="27.9" customHeight="1" thickBot="1">
      <c r="B878" s="360"/>
      <c r="C878" s="362"/>
      <c r="D878" s="40" t="s">
        <v>64</v>
      </c>
      <c r="E878" s="81"/>
      <c r="F878" s="50">
        <f>VLOOKUP(S871,Hindi!$B$8:$AE$78,17,0)</f>
        <v>0</v>
      </c>
      <c r="G878" s="50">
        <f>VLOOKUP(S871,Hindi!$B$8:$AE$78,18,0)</f>
        <v>0</v>
      </c>
      <c r="H878" s="50">
        <f>VLOOKUP(S871,Hindi!$B$8:$AE$78,19,0)</f>
        <v>0</v>
      </c>
      <c r="I878" s="50">
        <f>VLOOKUP(S871,Hindi!$B$8:$AE$78,20,0)</f>
        <v>0</v>
      </c>
      <c r="J878" s="50">
        <f>VLOOKUP(S871,Hindi!$B$8:$AE$78,21,0)</f>
        <v>0</v>
      </c>
      <c r="K878" s="50">
        <f>VLOOKUP(S871,Hindi!$B$8:$AE$78,22,0)</f>
        <v>0</v>
      </c>
      <c r="L878" s="50">
        <f>VLOOKUP(S871,Hindi!$B$8:$AE$78,23,0)</f>
        <v>0</v>
      </c>
      <c r="M878" s="50">
        <f>VLOOKUP(S871,Hindi!$B$8:$AE$78,24,0)</f>
        <v>0</v>
      </c>
      <c r="N878" s="50">
        <f>VLOOKUP(S871,Hindi!$B$8:$AE$78,25,0)</f>
        <v>0</v>
      </c>
      <c r="O878" s="50">
        <f>VLOOKUP(S871,Hindi!$B$8:$AE$78,26,0)</f>
        <v>0</v>
      </c>
      <c r="P878" s="50">
        <f>VLOOKUP(S871,Hindi!$B$8:$AE$78,27,0)</f>
        <v>0</v>
      </c>
      <c r="Q878" s="50">
        <f>VLOOKUP(S871,Hindi!$B$8:$AE$78,28,0)</f>
        <v>0</v>
      </c>
      <c r="R878" s="79">
        <f>VLOOKUP(S871,Hindi!$B$8:$AE$78,29,0)</f>
        <v>0</v>
      </c>
      <c r="S878" s="50">
        <f>VLOOKUP(S871,Hindi!$B$8:$AE$78,30,0)</f>
        <v>0</v>
      </c>
      <c r="V878" s="68"/>
      <c r="W878" s="68"/>
      <c r="X878" s="68"/>
      <c r="Y878" s="68"/>
    </row>
    <row r="879" spans="2:25" ht="27.9" customHeight="1">
      <c r="B879" s="359">
        <v>3</v>
      </c>
      <c r="C879" s="361" t="s">
        <v>4</v>
      </c>
      <c r="D879" s="39" t="s">
        <v>63</v>
      </c>
      <c r="E879" s="80"/>
      <c r="F879" s="78">
        <f>English!R$7</f>
        <v>15</v>
      </c>
      <c r="G879" s="78">
        <f>English!S$7</f>
        <v>15</v>
      </c>
      <c r="H879" s="78">
        <f>English!T$7</f>
        <v>15</v>
      </c>
      <c r="I879" s="78">
        <f>English!U$7</f>
        <v>15</v>
      </c>
      <c r="J879" s="78">
        <f>English!V$7</f>
        <v>15</v>
      </c>
      <c r="K879" s="78">
        <f>English!W$7</f>
        <v>10</v>
      </c>
      <c r="L879" s="78">
        <f>English!X$7</f>
        <v>0</v>
      </c>
      <c r="M879" s="78">
        <f>English!Y$7</f>
        <v>70</v>
      </c>
      <c r="N879" s="78">
        <f>English!Z$7</f>
        <v>5</v>
      </c>
      <c r="O879" s="78">
        <f>English!AA$7</f>
        <v>5</v>
      </c>
      <c r="P879" s="78">
        <f>English!AB$7</f>
        <v>20</v>
      </c>
      <c r="Q879" s="78">
        <f>English!AC$7</f>
        <v>30</v>
      </c>
      <c r="R879" s="78">
        <f>English!AD$7</f>
        <v>100</v>
      </c>
      <c r="S879" s="78">
        <f>English!AE$7</f>
        <v>0</v>
      </c>
      <c r="V879" s="68"/>
      <c r="W879" s="68"/>
      <c r="X879" s="68"/>
      <c r="Y879" s="68"/>
    </row>
    <row r="880" spans="2:25" ht="27.9" customHeight="1" thickBot="1">
      <c r="B880" s="360"/>
      <c r="C880" s="362"/>
      <c r="D880" s="40" t="s">
        <v>64</v>
      </c>
      <c r="E880" s="81"/>
      <c r="F880" s="50">
        <f>VLOOKUP(S871,English!$B$8:$AE$78,17,0)</f>
        <v>0</v>
      </c>
      <c r="G880" s="50">
        <f>VLOOKUP(S871,English!$B$8:$AE$78,18,0)</f>
        <v>0</v>
      </c>
      <c r="H880" s="50">
        <f>VLOOKUP(S871,English!$B$8:$AE$78,19,0)</f>
        <v>0</v>
      </c>
      <c r="I880" s="50">
        <f>VLOOKUP(S871,English!$B$8:$AE$78,20,0)</f>
        <v>0</v>
      </c>
      <c r="J880" s="50">
        <f>VLOOKUP(S871,English!$B$8:$AE$78,21,0)</f>
        <v>0</v>
      </c>
      <c r="K880" s="50">
        <f>VLOOKUP(S871,English!$B$8:$AE$78,22,0)</f>
        <v>0</v>
      </c>
      <c r="L880" s="50">
        <f>VLOOKUP(S871,English!$B$8:$AE$78,23,0)</f>
        <v>0</v>
      </c>
      <c r="M880" s="50">
        <f>VLOOKUP(S871,English!$B$8:$AE$78,24,0)</f>
        <v>0</v>
      </c>
      <c r="N880" s="50">
        <f>VLOOKUP(S871,English!$B$8:$AE$78,25,0)</f>
        <v>0</v>
      </c>
      <c r="O880" s="50">
        <f>VLOOKUP(S871,English!$B$8:$AE$78,26,0)</f>
        <v>0</v>
      </c>
      <c r="P880" s="50">
        <f>VLOOKUP(S871,English!$B$8:$AE$78,27,0)</f>
        <v>0</v>
      </c>
      <c r="Q880" s="50">
        <f>VLOOKUP(S871,English!$B$8:$AE$78,28,0)</f>
        <v>0</v>
      </c>
      <c r="R880" s="79">
        <f>VLOOKUP(S871,English!$B$8:$AE$78,29,0)</f>
        <v>0</v>
      </c>
      <c r="S880" s="50">
        <f>VLOOKUP(S871,English!$B$8:$AE$78,30,0)</f>
        <v>0</v>
      </c>
      <c r="V880" s="68"/>
      <c r="W880" s="68"/>
      <c r="X880" s="68"/>
      <c r="Y880" s="68"/>
    </row>
    <row r="881" spans="2:25" ht="27.9" customHeight="1">
      <c r="B881" s="359">
        <v>4</v>
      </c>
      <c r="C881" s="361" t="s">
        <v>5</v>
      </c>
      <c r="D881" s="39" t="s">
        <v>63</v>
      </c>
      <c r="E881" s="80"/>
      <c r="F881" s="78">
        <f>Maths!R$7</f>
        <v>15</v>
      </c>
      <c r="G881" s="78">
        <f>Maths!S$7</f>
        <v>15</v>
      </c>
      <c r="H881" s="78">
        <f>Maths!T$7</f>
        <v>15</v>
      </c>
      <c r="I881" s="78">
        <f>Maths!U$7</f>
        <v>15</v>
      </c>
      <c r="J881" s="78">
        <f>Maths!V$7</f>
        <v>15</v>
      </c>
      <c r="K881" s="78">
        <f>Maths!W$7</f>
        <v>10</v>
      </c>
      <c r="L881" s="78">
        <f>Maths!X$7</f>
        <v>0</v>
      </c>
      <c r="M881" s="78">
        <f>Maths!Y$7</f>
        <v>70</v>
      </c>
      <c r="N881" s="78">
        <f>Maths!Z$7</f>
        <v>5</v>
      </c>
      <c r="O881" s="78">
        <f>Maths!AA$7</f>
        <v>5</v>
      </c>
      <c r="P881" s="78">
        <f>Maths!AB$7</f>
        <v>20</v>
      </c>
      <c r="Q881" s="78">
        <f>Maths!AC$7</f>
        <v>30</v>
      </c>
      <c r="R881" s="78">
        <f>Maths!AD$7</f>
        <v>100</v>
      </c>
      <c r="S881" s="78">
        <f>Maths!AE$7</f>
        <v>0</v>
      </c>
      <c r="V881" s="68"/>
      <c r="W881" s="68"/>
      <c r="X881" s="68"/>
      <c r="Y881" s="68"/>
    </row>
    <row r="882" spans="2:25" ht="27.9" customHeight="1" thickBot="1">
      <c r="B882" s="360"/>
      <c r="C882" s="362"/>
      <c r="D882" s="40" t="s">
        <v>64</v>
      </c>
      <c r="E882" s="81"/>
      <c r="F882" s="50">
        <f>VLOOKUP(S871,Maths!$B$8:$AE$78,17,0)</f>
        <v>0</v>
      </c>
      <c r="G882" s="50">
        <f>VLOOKUP(S871,Maths!$B$8:$AE$78,18,0)</f>
        <v>0</v>
      </c>
      <c r="H882" s="50">
        <f>VLOOKUP(S871,Maths!$B$8:$AE$78,19,0)</f>
        <v>0</v>
      </c>
      <c r="I882" s="50">
        <f>VLOOKUP(S871,Maths!$B$8:$AE$78,20,0)</f>
        <v>0</v>
      </c>
      <c r="J882" s="50">
        <f>VLOOKUP(S871,Maths!$B$8:$AE$78,21,0)</f>
        <v>0</v>
      </c>
      <c r="K882" s="50">
        <f>VLOOKUP(S871,Maths!$B$8:$AE$78,22,0)</f>
        <v>0</v>
      </c>
      <c r="L882" s="50">
        <f>VLOOKUP(S871,Maths!$B$8:$AE$78,23,0)</f>
        <v>0</v>
      </c>
      <c r="M882" s="50">
        <f>VLOOKUP(S871,Maths!$B$8:$AE$78,24,0)</f>
        <v>0</v>
      </c>
      <c r="N882" s="50">
        <f>VLOOKUP(S871,Maths!$B$8:$AE$78,25,0)</f>
        <v>0</v>
      </c>
      <c r="O882" s="50">
        <f>VLOOKUP(S871,Maths!$B$8:$AE$78,26,0)</f>
        <v>0</v>
      </c>
      <c r="P882" s="50">
        <f>VLOOKUP(S871,Maths!$B$8:$AE$78,27,0)</f>
        <v>0</v>
      </c>
      <c r="Q882" s="50">
        <f>VLOOKUP(S871,Maths!$B$8:$AE$78,28,0)</f>
        <v>0</v>
      </c>
      <c r="R882" s="79">
        <f>VLOOKUP(S871,Maths!$B$8:$AE$78,29,0)</f>
        <v>0</v>
      </c>
      <c r="S882" s="50">
        <f>VLOOKUP(S871,Maths!$B$8:$AE$78,30,0)</f>
        <v>0</v>
      </c>
      <c r="V882" s="68"/>
      <c r="W882" s="68"/>
      <c r="X882" s="68"/>
      <c r="Y882" s="68"/>
    </row>
    <row r="883" spans="2:25" ht="27.9" customHeight="1">
      <c r="B883" s="359">
        <v>5</v>
      </c>
      <c r="C883" s="361" t="s">
        <v>6</v>
      </c>
      <c r="D883" s="39" t="s">
        <v>63</v>
      </c>
      <c r="E883" s="80"/>
      <c r="F883" s="78">
        <f>Sci!R$7</f>
        <v>15</v>
      </c>
      <c r="G883" s="78">
        <f>Sci!S$7</f>
        <v>15</v>
      </c>
      <c r="H883" s="78">
        <f>Sci!T$7</f>
        <v>15</v>
      </c>
      <c r="I883" s="78">
        <f>Sci!U$7</f>
        <v>15</v>
      </c>
      <c r="J883" s="78">
        <f>Sci!V$7</f>
        <v>15</v>
      </c>
      <c r="K883" s="78">
        <f>Sci!W$7</f>
        <v>10</v>
      </c>
      <c r="L883" s="78">
        <f>Sci!X$7</f>
        <v>0</v>
      </c>
      <c r="M883" s="78">
        <f>Sci!Y$7</f>
        <v>70</v>
      </c>
      <c r="N883" s="78">
        <f>Sci!Z$7</f>
        <v>5</v>
      </c>
      <c r="O883" s="78">
        <f>Sci!AA$7</f>
        <v>5</v>
      </c>
      <c r="P883" s="78">
        <f>Sci!AB$7</f>
        <v>20</v>
      </c>
      <c r="Q883" s="78">
        <f>Sci!AC$7</f>
        <v>30</v>
      </c>
      <c r="R883" s="78">
        <f>Sci!AD$7</f>
        <v>100</v>
      </c>
      <c r="S883" s="78">
        <f>Sci!AE$7</f>
        <v>0</v>
      </c>
      <c r="V883" s="68"/>
      <c r="W883" s="68"/>
      <c r="X883" s="68"/>
      <c r="Y883" s="68"/>
    </row>
    <row r="884" spans="2:25" ht="27.9" customHeight="1" thickBot="1">
      <c r="B884" s="360"/>
      <c r="C884" s="362"/>
      <c r="D884" s="40" t="s">
        <v>64</v>
      </c>
      <c r="E884" s="81"/>
      <c r="F884" s="50">
        <f>VLOOKUP(S871,Sci!$B$8:$AE$78,17,0)</f>
        <v>0</v>
      </c>
      <c r="G884" s="50">
        <f>VLOOKUP(S871,Sci!$B$8:$AE$78,18,0)</f>
        <v>0</v>
      </c>
      <c r="H884" s="50">
        <f>VLOOKUP(S871,Sci!$B$8:$AE$78,19,0)</f>
        <v>0</v>
      </c>
      <c r="I884" s="50">
        <f>VLOOKUP(S871,Sci!$B$8:$AE$78,20,0)</f>
        <v>0</v>
      </c>
      <c r="J884" s="50">
        <f>VLOOKUP(S871,Sci!$B$8:$AE$78,21,0)</f>
        <v>0</v>
      </c>
      <c r="K884" s="50">
        <f>VLOOKUP(S871,Sci!$B$8:$AE$78,22,0)</f>
        <v>0</v>
      </c>
      <c r="L884" s="50">
        <f>VLOOKUP(S871,Sci!$B$8:$AE$78,23,0)</f>
        <v>0</v>
      </c>
      <c r="M884" s="50">
        <f>VLOOKUP(S871,Sci!$B$8:$AE$78,24,0)</f>
        <v>0</v>
      </c>
      <c r="N884" s="50">
        <f>VLOOKUP(S871,Sci!$B$8:$AE$78,24,0)</f>
        <v>0</v>
      </c>
      <c r="O884" s="50">
        <f>VLOOKUP(S871,Sci!$B$8:$AE$78,25,0)</f>
        <v>0</v>
      </c>
      <c r="P884" s="50">
        <f>VLOOKUP(S871,Sci!$B$8:$AE$78,26,0)</f>
        <v>0</v>
      </c>
      <c r="Q884" s="50">
        <f>VLOOKUP(S871,Sci!$B$8:$AE$78,27,0)</f>
        <v>0</v>
      </c>
      <c r="R884" s="79">
        <f>VLOOKUP(S871,Sci!$B$8:$AE$78,29,0)</f>
        <v>0</v>
      </c>
      <c r="S884" s="50">
        <f>VLOOKUP(S871,Sci!$B$8:$AE$78,30,0)</f>
        <v>0</v>
      </c>
      <c r="V884" s="68"/>
      <c r="W884" s="68"/>
      <c r="X884" s="68"/>
      <c r="Y884" s="68"/>
    </row>
    <row r="885" spans="2:25" ht="27.9" customHeight="1">
      <c r="B885" s="359">
        <v>6</v>
      </c>
      <c r="C885" s="361" t="s">
        <v>7</v>
      </c>
      <c r="D885" s="39" t="s">
        <v>63</v>
      </c>
      <c r="E885" s="80"/>
      <c r="F885" s="78">
        <f>Sco!R$7</f>
        <v>15</v>
      </c>
      <c r="G885" s="78">
        <f>Sco!S$7</f>
        <v>15</v>
      </c>
      <c r="H885" s="78">
        <f>Sco!T$7</f>
        <v>15</v>
      </c>
      <c r="I885" s="78">
        <f>Sco!U$7</f>
        <v>15</v>
      </c>
      <c r="J885" s="78">
        <f>Sco!V$7</f>
        <v>15</v>
      </c>
      <c r="K885" s="78">
        <f>Sco!W$7</f>
        <v>10</v>
      </c>
      <c r="L885" s="78">
        <f>Sco!X$7</f>
        <v>0</v>
      </c>
      <c r="M885" s="78">
        <f>Sco!Y$7</f>
        <v>70</v>
      </c>
      <c r="N885" s="78">
        <f>Sco!Z$7</f>
        <v>5</v>
      </c>
      <c r="O885" s="78">
        <f>Sco!AA$7</f>
        <v>5</v>
      </c>
      <c r="P885" s="78">
        <f>Sco!AB$7</f>
        <v>20</v>
      </c>
      <c r="Q885" s="78">
        <f>Sco!AC$7</f>
        <v>30</v>
      </c>
      <c r="R885" s="78">
        <f>Sco!AD$7</f>
        <v>100</v>
      </c>
      <c r="S885" s="78">
        <f>Sco!AE$7</f>
        <v>0</v>
      </c>
      <c r="V885" s="68"/>
      <c r="W885" s="68"/>
      <c r="X885" s="68"/>
      <c r="Y885" s="68"/>
    </row>
    <row r="886" spans="2:25" ht="27.9" customHeight="1" thickBot="1">
      <c r="B886" s="360"/>
      <c r="C886" s="362"/>
      <c r="D886" s="40" t="s">
        <v>64</v>
      </c>
      <c r="E886" s="81"/>
      <c r="F886" s="50">
        <f>VLOOKUP(S871,Sco!$B$8:$AE$78,17,0)</f>
        <v>0</v>
      </c>
      <c r="G886" s="50">
        <f>VLOOKUP(S871,Sco!$B$8:$AE$78,18,0)</f>
        <v>0</v>
      </c>
      <c r="H886" s="50">
        <f>VLOOKUP(S871,Sco!$B$8:$AE$78,19,0)</f>
        <v>0</v>
      </c>
      <c r="I886" s="50">
        <f>VLOOKUP(S871,Sco!$B$8:$AE$78,20,0)</f>
        <v>0</v>
      </c>
      <c r="J886" s="50">
        <f>VLOOKUP(S871,Sco!$B$8:$AE$78,21,0)</f>
        <v>0</v>
      </c>
      <c r="K886" s="50">
        <f>VLOOKUP(S871,Sco!$B$8:$AE$78,22,0)</f>
        <v>0</v>
      </c>
      <c r="L886" s="50">
        <f>VLOOKUP(S871,Sco!$B$8:$AE$78,23,0)</f>
        <v>0</v>
      </c>
      <c r="M886" s="50">
        <f>VLOOKUP(S871,Sco!$B$8:$AE$78,24,0)</f>
        <v>0</v>
      </c>
      <c r="N886" s="50">
        <f>VLOOKUP(S871,Sco!$B$8:$AE$78,25,0)</f>
        <v>0</v>
      </c>
      <c r="O886" s="50">
        <f>VLOOKUP(S871,Sco!$B$8:$AE$78,26,0)</f>
        <v>0</v>
      </c>
      <c r="P886" s="50">
        <f>VLOOKUP(S871,Sco!$B$8:$AE$78,27,0)</f>
        <v>0</v>
      </c>
      <c r="Q886" s="50">
        <f>VLOOKUP(S871,Sco!$B$8:$AE$78,28,0)</f>
        <v>0</v>
      </c>
      <c r="R886" s="79">
        <f>VLOOKUP(S871,Sco!$B$8:$AE$78,29,0)</f>
        <v>0</v>
      </c>
      <c r="S886" s="50">
        <f>VLOOKUP(S871,Sco!$B$8:$AE$78,30,0)</f>
        <v>0</v>
      </c>
      <c r="V886" s="68"/>
      <c r="W886" s="68"/>
      <c r="X886" s="68"/>
      <c r="Y886" s="68"/>
    </row>
    <row r="887" spans="2:25" ht="27.9" customHeight="1">
      <c r="B887" s="359">
        <v>7</v>
      </c>
      <c r="C887" s="361" t="s">
        <v>8</v>
      </c>
      <c r="D887" s="39" t="s">
        <v>63</v>
      </c>
      <c r="E887" s="80"/>
      <c r="F887" s="78">
        <f>Kala!R$7</f>
        <v>20</v>
      </c>
      <c r="G887" s="78">
        <f>Kala!S$7</f>
        <v>40</v>
      </c>
      <c r="H887" s="78">
        <f>Kala!T$7</f>
        <v>20</v>
      </c>
      <c r="I887" s="78">
        <f>Kala!U$7</f>
        <v>20</v>
      </c>
      <c r="J887" s="78">
        <f>Kala!V$7</f>
        <v>0</v>
      </c>
      <c r="K887" s="78">
        <f>Kala!W$7</f>
        <v>20</v>
      </c>
      <c r="L887" s="78">
        <f>Kala!X$7</f>
        <v>0</v>
      </c>
      <c r="M887" s="78">
        <f>Kala!Y$7</f>
        <v>100</v>
      </c>
      <c r="N887" s="363"/>
      <c r="O887" s="364"/>
      <c r="P887" s="364"/>
      <c r="Q887" s="365"/>
      <c r="R887" s="82">
        <f t="shared" ref="R887:R892" si="31">M887</f>
        <v>100</v>
      </c>
      <c r="S887" s="83"/>
      <c r="V887" s="68"/>
      <c r="W887" s="68"/>
      <c r="X887" s="68"/>
      <c r="Y887" s="68"/>
    </row>
    <row r="888" spans="2:25" ht="27.9" customHeight="1" thickBot="1">
      <c r="B888" s="360"/>
      <c r="C888" s="362"/>
      <c r="D888" s="40" t="s">
        <v>64</v>
      </c>
      <c r="E888" s="81"/>
      <c r="F888" s="50">
        <f>VLOOKUP(S871,Kala!$B$8:$AE$78,17,0)</f>
        <v>0</v>
      </c>
      <c r="G888" s="50">
        <f>VLOOKUP(S871,Kala!$B$8:$AE$78,18,0)</f>
        <v>0</v>
      </c>
      <c r="H888" s="50">
        <f>VLOOKUP(S871,Kala!$B$8:$AE$78,19,0)</f>
        <v>0</v>
      </c>
      <c r="I888" s="50">
        <f>VLOOKUP(S871,Kala!$B$8:$AE$78,20,0)</f>
        <v>0</v>
      </c>
      <c r="J888" s="50">
        <f>VLOOKUP(S871,Kala!$B$8:$AE$78,21,0)</f>
        <v>0</v>
      </c>
      <c r="K888" s="50">
        <f>VLOOKUP(S871,Kala!$B$8:$AE$78,22,0)</f>
        <v>0</v>
      </c>
      <c r="L888" s="50">
        <f>VLOOKUP(S871,Kala!$B$8:$AE$78,23,0)</f>
        <v>0</v>
      </c>
      <c r="M888" s="50">
        <f>VLOOKUP(S871,Kala!$B$8:$AE$78,24,0)</f>
        <v>0</v>
      </c>
      <c r="N888" s="366"/>
      <c r="O888" s="367"/>
      <c r="P888" s="367"/>
      <c r="Q888" s="368"/>
      <c r="R888" s="84">
        <f t="shared" si="31"/>
        <v>0</v>
      </c>
      <c r="S888" s="85" t="str">
        <f>IF(R888&gt;=91,"अ१",IF(R888&gt;=81,"अ२",IF(R888&gt;=71,"ब१",IF(R888&gt;=61,"ब२",IF(R888&gt;=51,"क१",IF(R888&gt;=41,"क२",IF(R888&gt;=33,"ड",IF(R888&gt;=21,"ई१",IF(R888&gt;=1,"ई२","")))))))))</f>
        <v/>
      </c>
      <c r="V888" s="68"/>
      <c r="W888" s="68"/>
      <c r="X888" s="68"/>
      <c r="Y888" s="68"/>
    </row>
    <row r="889" spans="2:25" ht="27.9" customHeight="1">
      <c r="B889" s="359">
        <v>8</v>
      </c>
      <c r="C889" s="361" t="s">
        <v>9</v>
      </c>
      <c r="D889" s="39" t="s">
        <v>63</v>
      </c>
      <c r="E889" s="80"/>
      <c r="F889" s="78">
        <f>Karya!R$7</f>
        <v>20</v>
      </c>
      <c r="G889" s="78">
        <f>Karya!S$7</f>
        <v>40</v>
      </c>
      <c r="H889" s="78">
        <f>Karya!T$7</f>
        <v>20</v>
      </c>
      <c r="I889" s="78">
        <f>Karya!U$7</f>
        <v>20</v>
      </c>
      <c r="J889" s="78">
        <f>Karya!V$7</f>
        <v>0</v>
      </c>
      <c r="K889" s="78">
        <f>Karya!W$7</f>
        <v>20</v>
      </c>
      <c r="L889" s="78">
        <f>Karya!X$7</f>
        <v>0</v>
      </c>
      <c r="M889" s="78">
        <f>Karya!Y$7</f>
        <v>100</v>
      </c>
      <c r="N889" s="363"/>
      <c r="O889" s="364"/>
      <c r="P889" s="364"/>
      <c r="Q889" s="365"/>
      <c r="R889" s="82">
        <f t="shared" si="31"/>
        <v>100</v>
      </c>
      <c r="S889" s="83"/>
      <c r="V889" s="68"/>
      <c r="W889" s="68"/>
      <c r="X889" s="68"/>
      <c r="Y889" s="68"/>
    </row>
    <row r="890" spans="2:25" ht="27.9" customHeight="1" thickBot="1">
      <c r="B890" s="360"/>
      <c r="C890" s="362"/>
      <c r="D890" s="40" t="s">
        <v>64</v>
      </c>
      <c r="E890" s="81"/>
      <c r="F890" s="50">
        <f>VLOOKUP(S871,Karya!$B$8:$AE$78,17,0)</f>
        <v>0</v>
      </c>
      <c r="G890" s="50">
        <f>VLOOKUP(S871,Karya!$B$8:$AE$78,18,0)</f>
        <v>0</v>
      </c>
      <c r="H890" s="50">
        <f>VLOOKUP(S871,Karya!$B$8:$AE$78,19,0)</f>
        <v>0</v>
      </c>
      <c r="I890" s="50">
        <f>VLOOKUP(S871,Karya!$B$8:$AE$78,20,0)</f>
        <v>0</v>
      </c>
      <c r="J890" s="50">
        <f>VLOOKUP(S871,Karya!$B$8:$AE$78,21,0)</f>
        <v>0</v>
      </c>
      <c r="K890" s="50">
        <f>VLOOKUP(S871,Karya!$B$8:$AE$78,22,0)</f>
        <v>0</v>
      </c>
      <c r="L890" s="50">
        <f>VLOOKUP(S871,Karya!$B$8:$AE$78,23,0)</f>
        <v>0</v>
      </c>
      <c r="M890" s="50">
        <f>VLOOKUP(S871,Karya!$B$8:$AE$78,24,0)</f>
        <v>0</v>
      </c>
      <c r="N890" s="366"/>
      <c r="O890" s="367"/>
      <c r="P890" s="367"/>
      <c r="Q890" s="368"/>
      <c r="R890" s="84">
        <f t="shared" si="31"/>
        <v>0</v>
      </c>
      <c r="S890" s="85" t="str">
        <f>IF(R890&gt;=91,"अ१",IF(R890&gt;=81,"अ२",IF(R890&gt;=71,"ब१",IF(R890&gt;=61,"ब२",IF(R890&gt;=51,"क१",IF(R890&gt;=41,"क२",IF(R890&gt;=33,"ड",IF(R890&gt;=21,"ई१",IF(R890&gt;=1,"ई२","")))))))))</f>
        <v/>
      </c>
      <c r="V890" s="68"/>
      <c r="W890" s="68"/>
      <c r="X890" s="68"/>
      <c r="Y890" s="68"/>
    </row>
    <row r="891" spans="2:25" ht="27.9" customHeight="1">
      <c r="B891" s="359">
        <v>9</v>
      </c>
      <c r="C891" s="361" t="s">
        <v>10</v>
      </c>
      <c r="D891" s="39" t="s">
        <v>63</v>
      </c>
      <c r="E891" s="80"/>
      <c r="F891" s="78">
        <f>Shashi!R$7</f>
        <v>20</v>
      </c>
      <c r="G891" s="78">
        <f>Shashi!S$7</f>
        <v>40</v>
      </c>
      <c r="H891" s="78">
        <f>Shashi!T$7</f>
        <v>20</v>
      </c>
      <c r="I891" s="78">
        <f>Shashi!U$7</f>
        <v>20</v>
      </c>
      <c r="J891" s="78">
        <f>Shashi!V$7</f>
        <v>0</v>
      </c>
      <c r="K891" s="78">
        <f>Shashi!W$7</f>
        <v>20</v>
      </c>
      <c r="L891" s="78">
        <f>Shashi!X$7</f>
        <v>0</v>
      </c>
      <c r="M891" s="78">
        <f>Shashi!Y$7</f>
        <v>100</v>
      </c>
      <c r="N891" s="363"/>
      <c r="O891" s="364"/>
      <c r="P891" s="364"/>
      <c r="Q891" s="365"/>
      <c r="R891" s="82">
        <f t="shared" si="31"/>
        <v>100</v>
      </c>
      <c r="S891" s="83"/>
      <c r="V891" s="68"/>
      <c r="W891" s="68"/>
      <c r="X891" s="68"/>
      <c r="Y891" s="68"/>
    </row>
    <row r="892" spans="2:25" ht="27.9" customHeight="1" thickBot="1">
      <c r="B892" s="360"/>
      <c r="C892" s="362"/>
      <c r="D892" s="40" t="s">
        <v>64</v>
      </c>
      <c r="E892" s="81"/>
      <c r="F892" s="50">
        <f>VLOOKUP(S871,Shashi!$B$8:$AE$78,17,0)</f>
        <v>0</v>
      </c>
      <c r="G892" s="50">
        <f>VLOOKUP(S871,Shashi!$B$8:$AE$78,18,0)</f>
        <v>0</v>
      </c>
      <c r="H892" s="50">
        <f>VLOOKUP(S871,Shashi!$B$8:$AE$78,19,0)</f>
        <v>0</v>
      </c>
      <c r="I892" s="50">
        <f>VLOOKUP(S871,Shashi!$B$8:$AE$78,20,0)</f>
        <v>0</v>
      </c>
      <c r="J892" s="50">
        <f>VLOOKUP(S871,Shashi!$B$8:$AE$78,21,0)</f>
        <v>0</v>
      </c>
      <c r="K892" s="50">
        <f>VLOOKUP(S871,Shashi!$B$8:$AE$78,22,0)</f>
        <v>0</v>
      </c>
      <c r="L892" s="50">
        <f>VLOOKUP(S871,Shashi!$B$8:$AE$78,23,0)</f>
        <v>0</v>
      </c>
      <c r="M892" s="50">
        <f>VLOOKUP(S871,Shashi!$B$8:$AE$78,24,0)</f>
        <v>0</v>
      </c>
      <c r="N892" s="366"/>
      <c r="O892" s="367"/>
      <c r="P892" s="367"/>
      <c r="Q892" s="368"/>
      <c r="R892" s="84">
        <f t="shared" si="31"/>
        <v>0</v>
      </c>
      <c r="S892" s="85" t="str">
        <f>IF(R892&gt;=91,"अ१",IF(R892&gt;=81,"अ२",IF(R892&gt;=71,"ब१",IF(R892&gt;=61,"ब२",IF(R892&gt;=51,"क१",IF(R892&gt;=41,"क२",IF(R892&gt;=33,"ड",IF(R892&gt;=21,"ई१",IF(R892&gt;=1,"ई२","")))))))))</f>
        <v/>
      </c>
      <c r="V892" s="68"/>
      <c r="W892" s="68"/>
      <c r="X892" s="68"/>
      <c r="Y892" s="68"/>
    </row>
    <row r="893" spans="2:25" ht="27.9" customHeight="1" thickBot="1">
      <c r="B893" s="369"/>
      <c r="C893" s="370"/>
      <c r="D893" s="370"/>
      <c r="E893" s="370"/>
      <c r="F893" s="370"/>
      <c r="G893" s="370"/>
      <c r="H893" s="370"/>
      <c r="I893" s="370"/>
      <c r="J893" s="370"/>
      <c r="K893" s="370"/>
      <c r="L893" s="370"/>
      <c r="M893" s="370"/>
      <c r="N893" s="370"/>
      <c r="O893" s="370"/>
      <c r="P893" s="370"/>
      <c r="Q893" s="370"/>
      <c r="R893" s="370"/>
      <c r="S893" s="371"/>
      <c r="V893" s="68"/>
      <c r="W893" s="68"/>
      <c r="X893" s="68"/>
      <c r="Y893" s="68"/>
    </row>
    <row r="894" spans="2:25" ht="27.9" customHeight="1">
      <c r="B894" s="41"/>
      <c r="C894" s="42"/>
      <c r="D894" s="43"/>
      <c r="N894" s="45"/>
      <c r="O894" s="45"/>
      <c r="P894" s="45"/>
      <c r="Q894" s="45"/>
      <c r="S894" s="46"/>
      <c r="V894" s="68"/>
      <c r="W894" s="68"/>
      <c r="X894" s="68"/>
      <c r="Y894" s="68"/>
    </row>
    <row r="895" spans="2:25" ht="27.9" customHeight="1">
      <c r="B895" s="372" t="s">
        <v>66</v>
      </c>
      <c r="C895" s="373"/>
      <c r="D895" s="373"/>
      <c r="E895" s="373"/>
      <c r="F895" s="373"/>
      <c r="G895" s="374" t="s">
        <v>67</v>
      </c>
      <c r="H895" s="374"/>
      <c r="I895" s="374"/>
      <c r="J895" s="374"/>
      <c r="K895" s="374"/>
      <c r="L895" s="374"/>
      <c r="M895" s="374"/>
      <c r="N895" s="375" t="s">
        <v>68</v>
      </c>
      <c r="O895" s="375"/>
      <c r="P895" s="375"/>
      <c r="Q895" s="375"/>
      <c r="R895" s="375"/>
      <c r="S895" s="376"/>
      <c r="V895" s="68"/>
      <c r="W895" s="68"/>
      <c r="X895" s="68"/>
      <c r="Y895" s="68"/>
    </row>
    <row r="896" spans="2:25" ht="27.9" customHeight="1" thickBot="1">
      <c r="B896" s="377" t="str">
        <f>students!$G$4</f>
        <v xml:space="preserve">श्री. सागर दत्तात्रय शिंदे </v>
      </c>
      <c r="C896" s="378"/>
      <c r="D896" s="378"/>
      <c r="E896" s="378"/>
      <c r="F896" s="378"/>
      <c r="G896" s="379"/>
      <c r="H896" s="379"/>
      <c r="I896" s="379"/>
      <c r="J896" s="379"/>
      <c r="K896" s="379"/>
      <c r="L896" s="379"/>
      <c r="M896" s="379"/>
      <c r="N896" s="380"/>
      <c r="O896" s="380"/>
      <c r="P896" s="380"/>
      <c r="Q896" s="380"/>
      <c r="R896" s="380"/>
      <c r="S896" s="381"/>
      <c r="V896" s="68"/>
      <c r="W896" s="68"/>
      <c r="X896" s="68"/>
      <c r="Y896" s="68"/>
    </row>
    <row r="897" spans="2:25" ht="26.25" customHeight="1">
      <c r="B897" s="402" t="s">
        <v>718</v>
      </c>
      <c r="C897" s="402"/>
      <c r="D897" s="402"/>
      <c r="E897" s="402"/>
      <c r="F897" s="402"/>
      <c r="G897" s="402"/>
      <c r="H897" s="402"/>
      <c r="I897" s="402"/>
      <c r="J897" s="402"/>
      <c r="K897" s="402"/>
      <c r="L897" s="402"/>
      <c r="M897" s="402"/>
      <c r="N897" s="402"/>
      <c r="O897" s="402"/>
      <c r="P897" s="402"/>
      <c r="Q897" s="402"/>
      <c r="R897" s="402"/>
      <c r="S897" s="402"/>
      <c r="V897" s="68"/>
      <c r="W897" s="68"/>
      <c r="X897" s="68"/>
      <c r="Y897" s="68"/>
    </row>
    <row r="898" spans="2:25" ht="24.75" customHeight="1" thickBot="1">
      <c r="B898" s="403" t="s">
        <v>52</v>
      </c>
      <c r="C898" s="403"/>
      <c r="D898" s="403"/>
      <c r="E898" s="404">
        <f>VLOOKUP(S899,students!$B$8:$D$57,3,0)</f>
        <v>0</v>
      </c>
      <c r="F898" s="405"/>
      <c r="G898" s="405"/>
      <c r="H898" s="405"/>
      <c r="I898" s="405"/>
      <c r="J898" s="405"/>
      <c r="K898" s="405"/>
      <c r="L898" s="405"/>
      <c r="M898" s="405"/>
      <c r="N898" s="405"/>
      <c r="O898" s="405"/>
      <c r="P898" s="406" t="s">
        <v>28</v>
      </c>
      <c r="Q898" s="406"/>
      <c r="R898" s="406" t="str">
        <f>students!$M$2</f>
        <v>पहिली</v>
      </c>
      <c r="S898" s="406"/>
      <c r="V898" s="68"/>
      <c r="W898" s="68"/>
      <c r="X898" s="68"/>
      <c r="Y898" s="68"/>
    </row>
    <row r="899" spans="2:25" ht="19.5" customHeight="1" thickBot="1">
      <c r="B899" s="407"/>
      <c r="C899" s="407"/>
      <c r="D899" s="408"/>
      <c r="E899" s="408"/>
      <c r="F899" s="47"/>
      <c r="G899" s="47"/>
      <c r="H899" s="409" t="s">
        <v>33</v>
      </c>
      <c r="I899" s="409"/>
      <c r="J899" s="409"/>
      <c r="K899" s="409"/>
      <c r="L899" s="409"/>
      <c r="M899" s="405">
        <f>[3]students!Y898</f>
        <v>0</v>
      </c>
      <c r="N899" s="405"/>
      <c r="O899" s="405"/>
      <c r="P899" s="406" t="s">
        <v>53</v>
      </c>
      <c r="Q899" s="406"/>
      <c r="R899" s="406"/>
      <c r="S899" s="77">
        <v>33</v>
      </c>
      <c r="V899" s="68"/>
      <c r="W899" s="68"/>
      <c r="X899" s="68"/>
      <c r="Y899" s="68"/>
    </row>
    <row r="900" spans="2:25" ht="21" customHeight="1">
      <c r="B900" s="382" t="s">
        <v>37</v>
      </c>
      <c r="C900" s="361" t="s">
        <v>54</v>
      </c>
      <c r="D900" s="361"/>
      <c r="E900" s="385" t="s">
        <v>55</v>
      </c>
      <c r="F900" s="386"/>
      <c r="G900" s="386"/>
      <c r="H900" s="386"/>
      <c r="I900" s="386"/>
      <c r="J900" s="386"/>
      <c r="K900" s="386"/>
      <c r="L900" s="386"/>
      <c r="M900" s="387"/>
      <c r="N900" s="388" t="s">
        <v>56</v>
      </c>
      <c r="O900" s="389"/>
      <c r="P900" s="389"/>
      <c r="Q900" s="390"/>
      <c r="R900" s="394" t="s">
        <v>69</v>
      </c>
      <c r="S900" s="397" t="s">
        <v>57</v>
      </c>
    </row>
    <row r="901" spans="2:25" s="1" customFormat="1" ht="73.5" customHeight="1">
      <c r="B901" s="383"/>
      <c r="C901" s="384"/>
      <c r="D901" s="384"/>
      <c r="E901" s="48" t="s">
        <v>58</v>
      </c>
      <c r="F901" s="48" t="s">
        <v>15</v>
      </c>
      <c r="G901" s="48" t="s">
        <v>59</v>
      </c>
      <c r="H901" s="48" t="s">
        <v>17</v>
      </c>
      <c r="I901" s="48" t="s">
        <v>18</v>
      </c>
      <c r="J901" s="48" t="s">
        <v>19</v>
      </c>
      <c r="K901" s="48" t="s">
        <v>20</v>
      </c>
      <c r="L901" s="48" t="s">
        <v>21</v>
      </c>
      <c r="M901" s="49"/>
      <c r="N901" s="391"/>
      <c r="O901" s="392"/>
      <c r="P901" s="392"/>
      <c r="Q901" s="393"/>
      <c r="R901" s="395"/>
      <c r="S901" s="398"/>
      <c r="V901" s="18"/>
      <c r="W901" s="18"/>
      <c r="X901" s="18"/>
      <c r="Y901" s="18"/>
    </row>
    <row r="902" spans="2:25" ht="27.9" customHeight="1" thickBot="1">
      <c r="B902" s="5"/>
      <c r="C902" s="400" t="s">
        <v>60</v>
      </c>
      <c r="D902" s="401"/>
      <c r="E902" s="51">
        <v>1</v>
      </c>
      <c r="F902" s="51">
        <v>2</v>
      </c>
      <c r="G902" s="51">
        <v>3</v>
      </c>
      <c r="H902" s="51">
        <v>4</v>
      </c>
      <c r="I902" s="51">
        <v>5</v>
      </c>
      <c r="J902" s="51">
        <v>6</v>
      </c>
      <c r="K902" s="51">
        <v>7</v>
      </c>
      <c r="L902" s="51">
        <v>8</v>
      </c>
      <c r="M902" s="50" t="s">
        <v>22</v>
      </c>
      <c r="N902" s="50" t="s">
        <v>23</v>
      </c>
      <c r="O902" s="50" t="s">
        <v>61</v>
      </c>
      <c r="P902" s="50" t="s">
        <v>25</v>
      </c>
      <c r="Q902" s="50" t="s">
        <v>62</v>
      </c>
      <c r="R902" s="396"/>
      <c r="S902" s="399"/>
    </row>
    <row r="903" spans="2:25" ht="27.9" customHeight="1">
      <c r="B903" s="359">
        <v>1</v>
      </c>
      <c r="C903" s="361" t="s">
        <v>2</v>
      </c>
      <c r="D903" s="39" t="s">
        <v>63</v>
      </c>
      <c r="E903" s="80"/>
      <c r="F903" s="78">
        <f>Marathi!R$7</f>
        <v>15</v>
      </c>
      <c r="G903" s="78">
        <f>Marathi!S$7</f>
        <v>15</v>
      </c>
      <c r="H903" s="78">
        <f>Marathi!T$7</f>
        <v>15</v>
      </c>
      <c r="I903" s="78">
        <f>Marathi!U$7</f>
        <v>15</v>
      </c>
      <c r="J903" s="78">
        <f>Marathi!V$7</f>
        <v>15</v>
      </c>
      <c r="K903" s="78">
        <f>Marathi!W$7</f>
        <v>10</v>
      </c>
      <c r="L903" s="78">
        <f>Marathi!X$7</f>
        <v>0</v>
      </c>
      <c r="M903" s="78">
        <f>Marathi!Y$7</f>
        <v>70</v>
      </c>
      <c r="N903" s="78">
        <f>Marathi!Z$7</f>
        <v>5</v>
      </c>
      <c r="O903" s="78">
        <f>Marathi!AA$7</f>
        <v>5</v>
      </c>
      <c r="P903" s="78">
        <f>Marathi!AB$7</f>
        <v>20</v>
      </c>
      <c r="Q903" s="78">
        <f>Marathi!AC$7</f>
        <v>30</v>
      </c>
      <c r="R903" s="78">
        <f>Marathi!AD$7</f>
        <v>100</v>
      </c>
      <c r="S903" s="78">
        <f>Marathi!AE$7</f>
        <v>0</v>
      </c>
    </row>
    <row r="904" spans="2:25" ht="27.9" customHeight="1" thickBot="1">
      <c r="B904" s="360"/>
      <c r="C904" s="362"/>
      <c r="D904" s="40" t="s">
        <v>64</v>
      </c>
      <c r="E904" s="81"/>
      <c r="F904" s="50">
        <f>VLOOKUP(S899,Marathi!$B$8:$AE$78,17,0)</f>
        <v>0</v>
      </c>
      <c r="G904" s="50">
        <f>VLOOKUP(S899,Marathi!$B$8:$AE$78,18,0)</f>
        <v>0</v>
      </c>
      <c r="H904" s="50">
        <f>VLOOKUP(S899,Marathi!$B$8:$AE$78,19,0)</f>
        <v>0</v>
      </c>
      <c r="I904" s="50">
        <f>VLOOKUP(S899,Marathi!$B$8:$AE$78,20,0)</f>
        <v>0</v>
      </c>
      <c r="J904" s="50">
        <f>VLOOKUP(S899,Marathi!$B$8:$AE$78,21,0)</f>
        <v>0</v>
      </c>
      <c r="K904" s="50">
        <f>VLOOKUP(S899,Marathi!$B$8:$AE$78,22,0)</f>
        <v>0</v>
      </c>
      <c r="L904" s="50">
        <f>VLOOKUP(S899,Marathi!$B$8:$AE$78,23,0)</f>
        <v>0</v>
      </c>
      <c r="M904" s="50">
        <f>VLOOKUP(S899,Marathi!$B$8:$AE$78,24,0)</f>
        <v>0</v>
      </c>
      <c r="N904" s="50">
        <f>VLOOKUP(S899,Marathi!$B$8:$AE$78,25,0)</f>
        <v>0</v>
      </c>
      <c r="O904" s="50">
        <f>VLOOKUP(S899,Marathi!$B$8:$AE$78,26,0)</f>
        <v>0</v>
      </c>
      <c r="P904" s="50">
        <f>VLOOKUP(S899,Marathi!$B$8:$AE$78,27,0)</f>
        <v>0</v>
      </c>
      <c r="Q904" s="50">
        <f>VLOOKUP(S899,Marathi!$B$8:$AE$78,28,0)</f>
        <v>0</v>
      </c>
      <c r="R904" s="79">
        <f>VLOOKUP(S899,Marathi!$B$8:$AE$78,29,0)</f>
        <v>0</v>
      </c>
      <c r="S904" s="79">
        <f>VLOOKUP(S899,Marathi!$B$8:$AE$78,30,0)</f>
        <v>0</v>
      </c>
    </row>
    <row r="905" spans="2:25" ht="27.9" customHeight="1">
      <c r="B905" s="359">
        <v>2</v>
      </c>
      <c r="C905" s="361" t="s">
        <v>3</v>
      </c>
      <c r="D905" s="39" t="s">
        <v>63</v>
      </c>
      <c r="E905" s="80"/>
      <c r="F905" s="78">
        <f>Hindi!R$7</f>
        <v>15</v>
      </c>
      <c r="G905" s="78">
        <f>Hindi!S$7</f>
        <v>15</v>
      </c>
      <c r="H905" s="78">
        <f>Hindi!T$7</f>
        <v>15</v>
      </c>
      <c r="I905" s="78">
        <f>Hindi!U$7</f>
        <v>15</v>
      </c>
      <c r="J905" s="78">
        <f>Hindi!V$7</f>
        <v>15</v>
      </c>
      <c r="K905" s="78">
        <f>Hindi!W$7</f>
        <v>10</v>
      </c>
      <c r="L905" s="78">
        <f>Hindi!X$7</f>
        <v>0</v>
      </c>
      <c r="M905" s="78">
        <f>Hindi!Y$7</f>
        <v>70</v>
      </c>
      <c r="N905" s="78">
        <f>Hindi!Z$7</f>
        <v>5</v>
      </c>
      <c r="O905" s="78">
        <f>Hindi!AA$7</f>
        <v>5</v>
      </c>
      <c r="P905" s="78">
        <f>Hindi!AB$7</f>
        <v>20</v>
      </c>
      <c r="Q905" s="78">
        <f>Hindi!AC$7</f>
        <v>30</v>
      </c>
      <c r="R905" s="78">
        <f>Hindi!AD$7</f>
        <v>100</v>
      </c>
      <c r="S905" s="78">
        <f>Hindi!AE$7</f>
        <v>0</v>
      </c>
    </row>
    <row r="906" spans="2:25" ht="27.9" customHeight="1" thickBot="1">
      <c r="B906" s="360"/>
      <c r="C906" s="362"/>
      <c r="D906" s="40" t="s">
        <v>64</v>
      </c>
      <c r="E906" s="81"/>
      <c r="F906" s="50">
        <f>VLOOKUP(S899,Hindi!$B$8:$AE$78,17,0)</f>
        <v>0</v>
      </c>
      <c r="G906" s="50">
        <f>VLOOKUP(S899,Hindi!$B$8:$AE$78,18,0)</f>
        <v>0</v>
      </c>
      <c r="H906" s="50">
        <f>VLOOKUP(S899,Hindi!$B$8:$AE$78,19,0)</f>
        <v>0</v>
      </c>
      <c r="I906" s="50">
        <f>VLOOKUP(S899,Hindi!$B$8:$AE$78,20,0)</f>
        <v>0</v>
      </c>
      <c r="J906" s="50">
        <f>VLOOKUP(S899,Hindi!$B$8:$AE$78,21,0)</f>
        <v>0</v>
      </c>
      <c r="K906" s="50">
        <f>VLOOKUP(S899,Hindi!$B$8:$AE$78,22,0)</f>
        <v>0</v>
      </c>
      <c r="L906" s="50">
        <f>VLOOKUP(S899,Hindi!$B$8:$AE$78,23,0)</f>
        <v>0</v>
      </c>
      <c r="M906" s="50">
        <f>VLOOKUP(S899,Hindi!$B$8:$AE$78,24,0)</f>
        <v>0</v>
      </c>
      <c r="N906" s="50">
        <f>VLOOKUP(S899,Hindi!$B$8:$AE$78,25,0)</f>
        <v>0</v>
      </c>
      <c r="O906" s="50">
        <f>VLOOKUP(S899,Hindi!$B$8:$AE$78,26,0)</f>
        <v>0</v>
      </c>
      <c r="P906" s="50">
        <f>VLOOKUP(S899,Hindi!$B$8:$AE$78,27,0)</f>
        <v>0</v>
      </c>
      <c r="Q906" s="50">
        <f>VLOOKUP(S899,Hindi!$B$8:$AE$78,28,0)</f>
        <v>0</v>
      </c>
      <c r="R906" s="79">
        <f>VLOOKUP(S899,Hindi!$B$8:$AE$78,29,0)</f>
        <v>0</v>
      </c>
      <c r="S906" s="50">
        <f>VLOOKUP(S899,Hindi!$B$8:$AE$78,30,0)</f>
        <v>0</v>
      </c>
      <c r="V906" s="68"/>
      <c r="W906" s="68"/>
      <c r="X906" s="68"/>
      <c r="Y906" s="68"/>
    </row>
    <row r="907" spans="2:25" ht="27.9" customHeight="1">
      <c r="B907" s="359">
        <v>3</v>
      </c>
      <c r="C907" s="361" t="s">
        <v>4</v>
      </c>
      <c r="D907" s="39" t="s">
        <v>63</v>
      </c>
      <c r="E907" s="80"/>
      <c r="F907" s="78">
        <f>English!R$7</f>
        <v>15</v>
      </c>
      <c r="G907" s="78">
        <f>English!S$7</f>
        <v>15</v>
      </c>
      <c r="H907" s="78">
        <f>English!T$7</f>
        <v>15</v>
      </c>
      <c r="I907" s="78">
        <f>English!U$7</f>
        <v>15</v>
      </c>
      <c r="J907" s="78">
        <f>English!V$7</f>
        <v>15</v>
      </c>
      <c r="K907" s="78">
        <f>English!W$7</f>
        <v>10</v>
      </c>
      <c r="L907" s="78">
        <f>English!X$7</f>
        <v>0</v>
      </c>
      <c r="M907" s="78">
        <f>English!Y$7</f>
        <v>70</v>
      </c>
      <c r="N907" s="78">
        <f>English!Z$7</f>
        <v>5</v>
      </c>
      <c r="O907" s="78">
        <f>English!AA$7</f>
        <v>5</v>
      </c>
      <c r="P907" s="78">
        <f>English!AB$7</f>
        <v>20</v>
      </c>
      <c r="Q907" s="78">
        <f>English!AC$7</f>
        <v>30</v>
      </c>
      <c r="R907" s="78">
        <f>English!AD$7</f>
        <v>100</v>
      </c>
      <c r="S907" s="78">
        <f>English!AE$7</f>
        <v>0</v>
      </c>
      <c r="V907" s="68"/>
      <c r="W907" s="68"/>
      <c r="X907" s="68"/>
      <c r="Y907" s="68"/>
    </row>
    <row r="908" spans="2:25" ht="27.9" customHeight="1" thickBot="1">
      <c r="B908" s="360"/>
      <c r="C908" s="362"/>
      <c r="D908" s="40" t="s">
        <v>64</v>
      </c>
      <c r="E908" s="81"/>
      <c r="F908" s="50">
        <f>VLOOKUP(S899,English!$B$8:$AE$78,17,0)</f>
        <v>0</v>
      </c>
      <c r="G908" s="50">
        <f>VLOOKUP(S899,English!$B$8:$AE$78,18,0)</f>
        <v>0</v>
      </c>
      <c r="H908" s="50">
        <f>VLOOKUP(S899,English!$B$8:$AE$78,19,0)</f>
        <v>0</v>
      </c>
      <c r="I908" s="50">
        <f>VLOOKUP(S899,English!$B$8:$AE$78,20,0)</f>
        <v>0</v>
      </c>
      <c r="J908" s="50">
        <f>VLOOKUP(S899,English!$B$8:$AE$78,21,0)</f>
        <v>0</v>
      </c>
      <c r="K908" s="50">
        <f>VLOOKUP(S899,English!$B$8:$AE$78,22,0)</f>
        <v>0</v>
      </c>
      <c r="L908" s="50">
        <f>VLOOKUP(S899,English!$B$8:$AE$78,23,0)</f>
        <v>0</v>
      </c>
      <c r="M908" s="50">
        <f>VLOOKUP(S899,English!$B$8:$AE$78,24,0)</f>
        <v>0</v>
      </c>
      <c r="N908" s="50">
        <f>VLOOKUP(S899,English!$B$8:$AE$78,25,0)</f>
        <v>0</v>
      </c>
      <c r="O908" s="50">
        <f>VLOOKUP(S899,English!$B$8:$AE$78,26,0)</f>
        <v>0</v>
      </c>
      <c r="P908" s="50">
        <f>VLOOKUP(S899,English!$B$8:$AE$78,27,0)</f>
        <v>0</v>
      </c>
      <c r="Q908" s="50">
        <f>VLOOKUP(S899,English!$B$8:$AE$78,28,0)</f>
        <v>0</v>
      </c>
      <c r="R908" s="79">
        <f>VLOOKUP(S899,English!$B$8:$AE$78,29,0)</f>
        <v>0</v>
      </c>
      <c r="S908" s="50">
        <f>VLOOKUP(S899,English!$B$8:$AE$78,30,0)</f>
        <v>0</v>
      </c>
      <c r="V908" s="68"/>
      <c r="W908" s="68"/>
      <c r="X908" s="68"/>
      <c r="Y908" s="68"/>
    </row>
    <row r="909" spans="2:25" ht="27.9" customHeight="1">
      <c r="B909" s="359">
        <v>4</v>
      </c>
      <c r="C909" s="361" t="s">
        <v>5</v>
      </c>
      <c r="D909" s="39" t="s">
        <v>63</v>
      </c>
      <c r="E909" s="80"/>
      <c r="F909" s="78">
        <f>Maths!R$7</f>
        <v>15</v>
      </c>
      <c r="G909" s="78">
        <f>Maths!S$7</f>
        <v>15</v>
      </c>
      <c r="H909" s="78">
        <f>Maths!T$7</f>
        <v>15</v>
      </c>
      <c r="I909" s="78">
        <f>Maths!U$7</f>
        <v>15</v>
      </c>
      <c r="J909" s="78">
        <f>Maths!V$7</f>
        <v>15</v>
      </c>
      <c r="K909" s="78">
        <f>Maths!W$7</f>
        <v>10</v>
      </c>
      <c r="L909" s="78">
        <f>Maths!X$7</f>
        <v>0</v>
      </c>
      <c r="M909" s="78">
        <f>Maths!Y$7</f>
        <v>70</v>
      </c>
      <c r="N909" s="78">
        <f>Maths!Z$7</f>
        <v>5</v>
      </c>
      <c r="O909" s="78">
        <f>Maths!AA$7</f>
        <v>5</v>
      </c>
      <c r="P909" s="78">
        <f>Maths!AB$7</f>
        <v>20</v>
      </c>
      <c r="Q909" s="78">
        <f>Maths!AC$7</f>
        <v>30</v>
      </c>
      <c r="R909" s="78">
        <f>Maths!AD$7</f>
        <v>100</v>
      </c>
      <c r="S909" s="78">
        <f>Maths!AE$7</f>
        <v>0</v>
      </c>
      <c r="V909" s="68"/>
      <c r="W909" s="68"/>
      <c r="X909" s="68"/>
      <c r="Y909" s="68"/>
    </row>
    <row r="910" spans="2:25" ht="27.9" customHeight="1" thickBot="1">
      <c r="B910" s="360"/>
      <c r="C910" s="362"/>
      <c r="D910" s="40" t="s">
        <v>64</v>
      </c>
      <c r="E910" s="81"/>
      <c r="F910" s="50">
        <f>VLOOKUP(S899,Maths!$B$8:$AE$78,17,0)</f>
        <v>0</v>
      </c>
      <c r="G910" s="50">
        <f>VLOOKUP(S899,Maths!$B$8:$AE$78,18,0)</f>
        <v>0</v>
      </c>
      <c r="H910" s="50">
        <f>VLOOKUP(S899,Maths!$B$8:$AE$78,19,0)</f>
        <v>0</v>
      </c>
      <c r="I910" s="50">
        <f>VLOOKUP(S899,Maths!$B$8:$AE$78,20,0)</f>
        <v>0</v>
      </c>
      <c r="J910" s="50">
        <f>VLOOKUP(S899,Maths!$B$8:$AE$78,21,0)</f>
        <v>0</v>
      </c>
      <c r="K910" s="50">
        <f>VLOOKUP(S899,Maths!$B$8:$AE$78,22,0)</f>
        <v>0</v>
      </c>
      <c r="L910" s="50">
        <f>VLOOKUP(S899,Maths!$B$8:$AE$78,23,0)</f>
        <v>0</v>
      </c>
      <c r="M910" s="50">
        <f>VLOOKUP(S899,Maths!$B$8:$AE$78,24,0)</f>
        <v>0</v>
      </c>
      <c r="N910" s="50">
        <f>VLOOKUP(S899,Maths!$B$8:$AE$78,25,0)</f>
        <v>0</v>
      </c>
      <c r="O910" s="50">
        <f>VLOOKUP(S899,Maths!$B$8:$AE$78,26,0)</f>
        <v>0</v>
      </c>
      <c r="P910" s="50">
        <f>VLOOKUP(S899,Maths!$B$8:$AE$78,27,0)</f>
        <v>0</v>
      </c>
      <c r="Q910" s="50">
        <f>VLOOKUP(S899,Maths!$B$8:$AE$78,28,0)</f>
        <v>0</v>
      </c>
      <c r="R910" s="79">
        <f>VLOOKUP(S899,Maths!$B$8:$AE$78,29,0)</f>
        <v>0</v>
      </c>
      <c r="S910" s="50">
        <f>VLOOKUP(S899,Maths!$B$8:$AE$78,30,0)</f>
        <v>0</v>
      </c>
      <c r="V910" s="68"/>
      <c r="W910" s="68"/>
      <c r="X910" s="68"/>
      <c r="Y910" s="68"/>
    </row>
    <row r="911" spans="2:25" ht="27.9" customHeight="1">
      <c r="B911" s="359">
        <v>5</v>
      </c>
      <c r="C911" s="361" t="s">
        <v>6</v>
      </c>
      <c r="D911" s="39" t="s">
        <v>63</v>
      </c>
      <c r="E911" s="80"/>
      <c r="F911" s="78">
        <f>Sci!R$7</f>
        <v>15</v>
      </c>
      <c r="G911" s="78">
        <f>Sci!S$7</f>
        <v>15</v>
      </c>
      <c r="H911" s="78">
        <f>Sci!T$7</f>
        <v>15</v>
      </c>
      <c r="I911" s="78">
        <f>Sci!U$7</f>
        <v>15</v>
      </c>
      <c r="J911" s="78">
        <f>Sci!V$7</f>
        <v>15</v>
      </c>
      <c r="K911" s="78">
        <f>Sci!W$7</f>
        <v>10</v>
      </c>
      <c r="L911" s="78">
        <f>Sci!X$7</f>
        <v>0</v>
      </c>
      <c r="M911" s="78">
        <f>Sci!Y$7</f>
        <v>70</v>
      </c>
      <c r="N911" s="78">
        <f>Sci!Z$7</f>
        <v>5</v>
      </c>
      <c r="O911" s="78">
        <f>Sci!AA$7</f>
        <v>5</v>
      </c>
      <c r="P911" s="78">
        <f>Sci!AB$7</f>
        <v>20</v>
      </c>
      <c r="Q911" s="78">
        <f>Sci!AC$7</f>
        <v>30</v>
      </c>
      <c r="R911" s="78">
        <f>Sci!AD$7</f>
        <v>100</v>
      </c>
      <c r="S911" s="78">
        <f>Sci!AE$7</f>
        <v>0</v>
      </c>
      <c r="V911" s="68"/>
      <c r="W911" s="68"/>
      <c r="X911" s="68"/>
      <c r="Y911" s="68"/>
    </row>
    <row r="912" spans="2:25" ht="27.9" customHeight="1" thickBot="1">
      <c r="B912" s="360"/>
      <c r="C912" s="362"/>
      <c r="D912" s="40" t="s">
        <v>64</v>
      </c>
      <c r="E912" s="81"/>
      <c r="F912" s="50">
        <f>VLOOKUP(S899,Sci!$B$8:$AE$78,17,0)</f>
        <v>0</v>
      </c>
      <c r="G912" s="50">
        <f>VLOOKUP(S899,Sci!$B$8:$AE$78,18,0)</f>
        <v>0</v>
      </c>
      <c r="H912" s="50">
        <f>VLOOKUP(S899,Sci!$B$8:$AE$78,19,0)</f>
        <v>0</v>
      </c>
      <c r="I912" s="50">
        <f>VLOOKUP(S899,Sci!$B$8:$AE$78,20,0)</f>
        <v>0</v>
      </c>
      <c r="J912" s="50">
        <f>VLOOKUP(S899,Sci!$B$8:$AE$78,21,0)</f>
        <v>0</v>
      </c>
      <c r="K912" s="50">
        <f>VLOOKUP(S899,Sci!$B$8:$AE$78,22,0)</f>
        <v>0</v>
      </c>
      <c r="L912" s="50">
        <f>VLOOKUP(S899,Sci!$B$8:$AE$78,23,0)</f>
        <v>0</v>
      </c>
      <c r="M912" s="50">
        <f>VLOOKUP(S899,Sci!$B$8:$AE$78,24,0)</f>
        <v>0</v>
      </c>
      <c r="N912" s="50">
        <f>VLOOKUP(S899,Sci!$B$8:$AE$78,24,0)</f>
        <v>0</v>
      </c>
      <c r="O912" s="50">
        <f>VLOOKUP(S899,Sci!$B$8:$AE$78,25,0)</f>
        <v>0</v>
      </c>
      <c r="P912" s="50">
        <f>VLOOKUP(S899,Sci!$B$8:$AE$78,26,0)</f>
        <v>0</v>
      </c>
      <c r="Q912" s="50">
        <f>VLOOKUP(S899,Sci!$B$8:$AE$78,27,0)</f>
        <v>0</v>
      </c>
      <c r="R912" s="79">
        <f>VLOOKUP(S899,Sci!$B$8:$AE$78,29,0)</f>
        <v>0</v>
      </c>
      <c r="S912" s="50">
        <f>VLOOKUP(S899,Sci!$B$8:$AE$78,30,0)</f>
        <v>0</v>
      </c>
      <c r="V912" s="68"/>
      <c r="W912" s="68"/>
      <c r="X912" s="68"/>
      <c r="Y912" s="68"/>
    </row>
    <row r="913" spans="2:25" ht="27.9" customHeight="1">
      <c r="B913" s="359">
        <v>6</v>
      </c>
      <c r="C913" s="361" t="s">
        <v>7</v>
      </c>
      <c r="D913" s="39" t="s">
        <v>63</v>
      </c>
      <c r="E913" s="80"/>
      <c r="F913" s="78">
        <f>Sco!R$7</f>
        <v>15</v>
      </c>
      <c r="G913" s="78">
        <f>Sco!S$7</f>
        <v>15</v>
      </c>
      <c r="H913" s="78">
        <f>Sco!T$7</f>
        <v>15</v>
      </c>
      <c r="I913" s="78">
        <f>Sco!U$7</f>
        <v>15</v>
      </c>
      <c r="J913" s="78">
        <f>Sco!V$7</f>
        <v>15</v>
      </c>
      <c r="K913" s="78">
        <f>Sco!W$7</f>
        <v>10</v>
      </c>
      <c r="L913" s="78">
        <f>Sco!X$7</f>
        <v>0</v>
      </c>
      <c r="M913" s="78">
        <f>Sco!Y$7</f>
        <v>70</v>
      </c>
      <c r="N913" s="78">
        <f>Sco!Z$7</f>
        <v>5</v>
      </c>
      <c r="O913" s="78">
        <f>Sco!AA$7</f>
        <v>5</v>
      </c>
      <c r="P913" s="78">
        <f>Sco!AB$7</f>
        <v>20</v>
      </c>
      <c r="Q913" s="78">
        <f>Sco!AC$7</f>
        <v>30</v>
      </c>
      <c r="R913" s="78">
        <f>Sco!AD$7</f>
        <v>100</v>
      </c>
      <c r="S913" s="78">
        <f>Sco!AE$7</f>
        <v>0</v>
      </c>
      <c r="V913" s="68"/>
      <c r="W913" s="68"/>
      <c r="X913" s="68"/>
      <c r="Y913" s="68"/>
    </row>
    <row r="914" spans="2:25" ht="27.9" customHeight="1" thickBot="1">
      <c r="B914" s="360"/>
      <c r="C914" s="362"/>
      <c r="D914" s="40" t="s">
        <v>64</v>
      </c>
      <c r="E914" s="81"/>
      <c r="F914" s="50">
        <f>VLOOKUP(S899,Sco!$B$8:$AE$78,17,0)</f>
        <v>0</v>
      </c>
      <c r="G914" s="50">
        <f>VLOOKUP(S899,Sco!$B$8:$AE$78,18,0)</f>
        <v>0</v>
      </c>
      <c r="H914" s="50">
        <f>VLOOKUP(S899,Sco!$B$8:$AE$78,19,0)</f>
        <v>0</v>
      </c>
      <c r="I914" s="50">
        <f>VLOOKUP(S899,Sco!$B$8:$AE$78,20,0)</f>
        <v>0</v>
      </c>
      <c r="J914" s="50">
        <f>VLOOKUP(S899,Sco!$B$8:$AE$78,21,0)</f>
        <v>0</v>
      </c>
      <c r="K914" s="50">
        <f>VLOOKUP(S899,Sco!$B$8:$AE$78,22,0)</f>
        <v>0</v>
      </c>
      <c r="L914" s="50">
        <f>VLOOKUP(S899,Sco!$B$8:$AE$78,23,0)</f>
        <v>0</v>
      </c>
      <c r="M914" s="50">
        <f>VLOOKUP(S899,Sco!$B$8:$AE$78,24,0)</f>
        <v>0</v>
      </c>
      <c r="N914" s="50">
        <f>VLOOKUP(S899,Sco!$B$8:$AE$78,25,0)</f>
        <v>0</v>
      </c>
      <c r="O914" s="50">
        <f>VLOOKUP(S899,Sco!$B$8:$AE$78,26,0)</f>
        <v>0</v>
      </c>
      <c r="P914" s="50">
        <f>VLOOKUP(S899,Sco!$B$8:$AE$78,27,0)</f>
        <v>0</v>
      </c>
      <c r="Q914" s="50">
        <f>VLOOKUP(S899,Sco!$B$8:$AE$78,28,0)</f>
        <v>0</v>
      </c>
      <c r="R914" s="79">
        <f>VLOOKUP(S899,Sco!$B$8:$AE$78,29,0)</f>
        <v>0</v>
      </c>
      <c r="S914" s="50">
        <f>VLOOKUP(S899,Sco!$B$8:$AE$78,30,0)</f>
        <v>0</v>
      </c>
      <c r="V914" s="68"/>
      <c r="W914" s="68"/>
      <c r="X914" s="68"/>
      <c r="Y914" s="68"/>
    </row>
    <row r="915" spans="2:25" ht="27.9" customHeight="1">
      <c r="B915" s="359">
        <v>7</v>
      </c>
      <c r="C915" s="361" t="s">
        <v>8</v>
      </c>
      <c r="D915" s="39" t="s">
        <v>63</v>
      </c>
      <c r="E915" s="80"/>
      <c r="F915" s="78">
        <f>Kala!R$7</f>
        <v>20</v>
      </c>
      <c r="G915" s="78">
        <f>Kala!S$7</f>
        <v>40</v>
      </c>
      <c r="H915" s="78">
        <f>Kala!T$7</f>
        <v>20</v>
      </c>
      <c r="I915" s="78">
        <f>Kala!U$7</f>
        <v>20</v>
      </c>
      <c r="J915" s="78">
        <f>Kala!V$7</f>
        <v>0</v>
      </c>
      <c r="K915" s="78">
        <f>Kala!W$7</f>
        <v>20</v>
      </c>
      <c r="L915" s="78">
        <f>Kala!X$7</f>
        <v>0</v>
      </c>
      <c r="M915" s="78">
        <f>Kala!Y$7</f>
        <v>100</v>
      </c>
      <c r="N915" s="363"/>
      <c r="O915" s="364"/>
      <c r="P915" s="364"/>
      <c r="Q915" s="365"/>
      <c r="R915" s="82">
        <f t="shared" ref="R915:R920" si="32">M915</f>
        <v>100</v>
      </c>
      <c r="S915" s="83"/>
      <c r="V915" s="68"/>
      <c r="W915" s="68"/>
      <c r="X915" s="68"/>
      <c r="Y915" s="68"/>
    </row>
    <row r="916" spans="2:25" ht="27.9" customHeight="1" thickBot="1">
      <c r="B916" s="360"/>
      <c r="C916" s="362"/>
      <c r="D916" s="40" t="s">
        <v>64</v>
      </c>
      <c r="E916" s="81"/>
      <c r="F916" s="50">
        <f>VLOOKUP(S899,Kala!$B$8:$AE$78,17,0)</f>
        <v>0</v>
      </c>
      <c r="G916" s="50">
        <f>VLOOKUP(S899,Kala!$B$8:$AE$78,18,0)</f>
        <v>0</v>
      </c>
      <c r="H916" s="50">
        <f>VLOOKUP(S899,Kala!$B$8:$AE$78,19,0)</f>
        <v>0</v>
      </c>
      <c r="I916" s="50">
        <f>VLOOKUP(S899,Kala!$B$8:$AE$78,20,0)</f>
        <v>0</v>
      </c>
      <c r="J916" s="50">
        <f>VLOOKUP(S899,Kala!$B$8:$AE$78,21,0)</f>
        <v>0</v>
      </c>
      <c r="K916" s="50">
        <f>VLOOKUP(S899,Kala!$B$8:$AE$78,22,0)</f>
        <v>0</v>
      </c>
      <c r="L916" s="50">
        <f>VLOOKUP(S899,Kala!$B$8:$AE$78,23,0)</f>
        <v>0</v>
      </c>
      <c r="M916" s="50">
        <f>VLOOKUP(S899,Kala!$B$8:$AE$78,24,0)</f>
        <v>0</v>
      </c>
      <c r="N916" s="366"/>
      <c r="O916" s="367"/>
      <c r="P916" s="367"/>
      <c r="Q916" s="368"/>
      <c r="R916" s="84">
        <f t="shared" si="32"/>
        <v>0</v>
      </c>
      <c r="S916" s="85" t="str">
        <f>IF(R916&gt;=91,"अ१",IF(R916&gt;=81,"अ२",IF(R916&gt;=71,"ब१",IF(R916&gt;=61,"ब२",IF(R916&gt;=51,"क१",IF(R916&gt;=41,"क२",IF(R916&gt;=33,"ड",IF(R916&gt;=21,"ई१",IF(R916&gt;=1,"ई२","")))))))))</f>
        <v/>
      </c>
      <c r="V916" s="68"/>
      <c r="W916" s="68"/>
      <c r="X916" s="68"/>
      <c r="Y916" s="68"/>
    </row>
    <row r="917" spans="2:25" ht="27.9" customHeight="1">
      <c r="B917" s="359">
        <v>8</v>
      </c>
      <c r="C917" s="361" t="s">
        <v>9</v>
      </c>
      <c r="D917" s="39" t="s">
        <v>63</v>
      </c>
      <c r="E917" s="80"/>
      <c r="F917" s="78">
        <f>Karya!R$7</f>
        <v>20</v>
      </c>
      <c r="G917" s="78">
        <f>Karya!S$7</f>
        <v>40</v>
      </c>
      <c r="H917" s="78">
        <f>Karya!T$7</f>
        <v>20</v>
      </c>
      <c r="I917" s="78">
        <f>Karya!U$7</f>
        <v>20</v>
      </c>
      <c r="J917" s="78">
        <f>Karya!V$7</f>
        <v>0</v>
      </c>
      <c r="K917" s="78">
        <f>Karya!W$7</f>
        <v>20</v>
      </c>
      <c r="L917" s="78">
        <f>Karya!X$7</f>
        <v>0</v>
      </c>
      <c r="M917" s="78">
        <f>Karya!Y$7</f>
        <v>100</v>
      </c>
      <c r="N917" s="363"/>
      <c r="O917" s="364"/>
      <c r="P917" s="364"/>
      <c r="Q917" s="365"/>
      <c r="R917" s="82">
        <f t="shared" si="32"/>
        <v>100</v>
      </c>
      <c r="S917" s="83"/>
      <c r="V917" s="68"/>
      <c r="W917" s="68"/>
      <c r="X917" s="68"/>
      <c r="Y917" s="68"/>
    </row>
    <row r="918" spans="2:25" ht="27.9" customHeight="1" thickBot="1">
      <c r="B918" s="360"/>
      <c r="C918" s="362"/>
      <c r="D918" s="40" t="s">
        <v>64</v>
      </c>
      <c r="E918" s="81"/>
      <c r="F918" s="50">
        <f>VLOOKUP(S899,Karya!$B$8:$AE$78,17,0)</f>
        <v>0</v>
      </c>
      <c r="G918" s="50">
        <f>VLOOKUP(S899,Karya!$B$8:$AE$78,18,0)</f>
        <v>0</v>
      </c>
      <c r="H918" s="50">
        <f>VLOOKUP(S899,Karya!$B$8:$AE$78,19,0)</f>
        <v>0</v>
      </c>
      <c r="I918" s="50">
        <f>VLOOKUP(S899,Karya!$B$8:$AE$78,20,0)</f>
        <v>0</v>
      </c>
      <c r="J918" s="50">
        <f>VLOOKUP(S899,Karya!$B$8:$AE$78,21,0)</f>
        <v>0</v>
      </c>
      <c r="K918" s="50">
        <f>VLOOKUP(S899,Karya!$B$8:$AE$78,22,0)</f>
        <v>0</v>
      </c>
      <c r="L918" s="50">
        <f>VLOOKUP(S899,Karya!$B$8:$AE$78,23,0)</f>
        <v>0</v>
      </c>
      <c r="M918" s="50">
        <f>VLOOKUP(S899,Karya!$B$8:$AE$78,24,0)</f>
        <v>0</v>
      </c>
      <c r="N918" s="366"/>
      <c r="O918" s="367"/>
      <c r="P918" s="367"/>
      <c r="Q918" s="368"/>
      <c r="R918" s="84">
        <f t="shared" si="32"/>
        <v>0</v>
      </c>
      <c r="S918" s="85" t="str">
        <f>IF(R918&gt;=91,"अ१",IF(R918&gt;=81,"अ२",IF(R918&gt;=71,"ब१",IF(R918&gt;=61,"ब२",IF(R918&gt;=51,"क१",IF(R918&gt;=41,"क२",IF(R918&gt;=33,"ड",IF(R918&gt;=21,"ई१",IF(R918&gt;=1,"ई२","")))))))))</f>
        <v/>
      </c>
      <c r="V918" s="68"/>
      <c r="W918" s="68"/>
      <c r="X918" s="68"/>
      <c r="Y918" s="68"/>
    </row>
    <row r="919" spans="2:25" ht="27.9" customHeight="1">
      <c r="B919" s="359">
        <v>9</v>
      </c>
      <c r="C919" s="361" t="s">
        <v>10</v>
      </c>
      <c r="D919" s="39" t="s">
        <v>63</v>
      </c>
      <c r="E919" s="80"/>
      <c r="F919" s="78">
        <f>Shashi!R$7</f>
        <v>20</v>
      </c>
      <c r="G919" s="78">
        <f>Shashi!S$7</f>
        <v>40</v>
      </c>
      <c r="H919" s="78">
        <f>Shashi!T$7</f>
        <v>20</v>
      </c>
      <c r="I919" s="78">
        <f>Shashi!U$7</f>
        <v>20</v>
      </c>
      <c r="J919" s="78">
        <f>Shashi!V$7</f>
        <v>0</v>
      </c>
      <c r="K919" s="78">
        <f>Shashi!W$7</f>
        <v>20</v>
      </c>
      <c r="L919" s="78">
        <f>Shashi!X$7</f>
        <v>0</v>
      </c>
      <c r="M919" s="78">
        <f>Shashi!Y$7</f>
        <v>100</v>
      </c>
      <c r="N919" s="363"/>
      <c r="O919" s="364"/>
      <c r="P919" s="364"/>
      <c r="Q919" s="365"/>
      <c r="R919" s="82">
        <f t="shared" si="32"/>
        <v>100</v>
      </c>
      <c r="S919" s="83"/>
      <c r="V919" s="68"/>
      <c r="W919" s="68"/>
      <c r="X919" s="68"/>
      <c r="Y919" s="68"/>
    </row>
    <row r="920" spans="2:25" ht="27.9" customHeight="1" thickBot="1">
      <c r="B920" s="360"/>
      <c r="C920" s="362"/>
      <c r="D920" s="40" t="s">
        <v>64</v>
      </c>
      <c r="E920" s="81"/>
      <c r="F920" s="50">
        <f>VLOOKUP(S899,Shashi!$B$8:$AE$78,17,0)</f>
        <v>0</v>
      </c>
      <c r="G920" s="50">
        <f>VLOOKUP(S899,Shashi!$B$8:$AE$78,18,0)</f>
        <v>0</v>
      </c>
      <c r="H920" s="50">
        <f>VLOOKUP(S899,Shashi!$B$8:$AE$78,19,0)</f>
        <v>0</v>
      </c>
      <c r="I920" s="50">
        <f>VLOOKUP(S899,Shashi!$B$8:$AE$78,20,0)</f>
        <v>0</v>
      </c>
      <c r="J920" s="50">
        <f>VLOOKUP(S899,Shashi!$B$8:$AE$78,21,0)</f>
        <v>0</v>
      </c>
      <c r="K920" s="50">
        <f>VLOOKUP(S899,Shashi!$B$8:$AE$78,22,0)</f>
        <v>0</v>
      </c>
      <c r="L920" s="50">
        <f>VLOOKUP(S899,Shashi!$B$8:$AE$78,23,0)</f>
        <v>0</v>
      </c>
      <c r="M920" s="50">
        <f>VLOOKUP(S899,Shashi!$B$8:$AE$78,24,0)</f>
        <v>0</v>
      </c>
      <c r="N920" s="366"/>
      <c r="O920" s="367"/>
      <c r="P920" s="367"/>
      <c r="Q920" s="368"/>
      <c r="R920" s="84">
        <f t="shared" si="32"/>
        <v>0</v>
      </c>
      <c r="S920" s="85" t="str">
        <f>IF(R920&gt;=91,"अ१",IF(R920&gt;=81,"अ२",IF(R920&gt;=71,"ब१",IF(R920&gt;=61,"ब२",IF(R920&gt;=51,"क१",IF(R920&gt;=41,"क२",IF(R920&gt;=33,"ड",IF(R920&gt;=21,"ई१",IF(R920&gt;=1,"ई२","")))))))))</f>
        <v/>
      </c>
      <c r="V920" s="68"/>
      <c r="W920" s="68"/>
      <c r="X920" s="68"/>
      <c r="Y920" s="68"/>
    </row>
    <row r="921" spans="2:25" ht="27.9" customHeight="1" thickBot="1">
      <c r="B921" s="369"/>
      <c r="C921" s="370"/>
      <c r="D921" s="370"/>
      <c r="E921" s="370"/>
      <c r="F921" s="370"/>
      <c r="G921" s="370"/>
      <c r="H921" s="370"/>
      <c r="I921" s="370"/>
      <c r="J921" s="370"/>
      <c r="K921" s="370"/>
      <c r="L921" s="370"/>
      <c r="M921" s="370"/>
      <c r="N921" s="370"/>
      <c r="O921" s="370"/>
      <c r="P921" s="370"/>
      <c r="Q921" s="370"/>
      <c r="R921" s="370"/>
      <c r="S921" s="371"/>
      <c r="V921" s="68"/>
      <c r="W921" s="68"/>
      <c r="X921" s="68"/>
      <c r="Y921" s="68"/>
    </row>
    <row r="922" spans="2:25" ht="27.9" customHeight="1">
      <c r="B922" s="41"/>
      <c r="C922" s="42"/>
      <c r="D922" s="43"/>
      <c r="N922" s="45"/>
      <c r="O922" s="45"/>
      <c r="P922" s="45"/>
      <c r="Q922" s="45"/>
      <c r="S922" s="46"/>
      <c r="V922" s="68"/>
      <c r="W922" s="68"/>
      <c r="X922" s="68"/>
      <c r="Y922" s="68"/>
    </row>
    <row r="923" spans="2:25" ht="27.9" customHeight="1">
      <c r="B923" s="372" t="s">
        <v>66</v>
      </c>
      <c r="C923" s="373"/>
      <c r="D923" s="373"/>
      <c r="E923" s="373"/>
      <c r="F923" s="373"/>
      <c r="G923" s="374" t="s">
        <v>67</v>
      </c>
      <c r="H923" s="374"/>
      <c r="I923" s="374"/>
      <c r="J923" s="374"/>
      <c r="K923" s="374"/>
      <c r="L923" s="374"/>
      <c r="M923" s="374"/>
      <c r="N923" s="375" t="s">
        <v>68</v>
      </c>
      <c r="O923" s="375"/>
      <c r="P923" s="375"/>
      <c r="Q923" s="375"/>
      <c r="R923" s="375"/>
      <c r="S923" s="376"/>
      <c r="V923" s="68"/>
      <c r="W923" s="68"/>
      <c r="X923" s="68"/>
      <c r="Y923" s="68"/>
    </row>
    <row r="924" spans="2:25" ht="27.9" customHeight="1" thickBot="1">
      <c r="B924" s="377" t="str">
        <f>students!$G$4</f>
        <v xml:space="preserve">श्री. सागर दत्तात्रय शिंदे </v>
      </c>
      <c r="C924" s="378"/>
      <c r="D924" s="378"/>
      <c r="E924" s="378"/>
      <c r="F924" s="378"/>
      <c r="G924" s="379"/>
      <c r="H924" s="379"/>
      <c r="I924" s="379"/>
      <c r="J924" s="379"/>
      <c r="K924" s="379"/>
      <c r="L924" s="379"/>
      <c r="M924" s="379"/>
      <c r="N924" s="380"/>
      <c r="O924" s="380"/>
      <c r="P924" s="380"/>
      <c r="Q924" s="380"/>
      <c r="R924" s="380"/>
      <c r="S924" s="381"/>
      <c r="V924" s="68"/>
      <c r="W924" s="68"/>
      <c r="X924" s="68"/>
      <c r="Y924" s="68"/>
    </row>
    <row r="925" spans="2:25" ht="26.25" customHeight="1">
      <c r="B925" s="402" t="s">
        <v>718</v>
      </c>
      <c r="C925" s="402"/>
      <c r="D925" s="402"/>
      <c r="E925" s="402"/>
      <c r="F925" s="402"/>
      <c r="G925" s="402"/>
      <c r="H925" s="402"/>
      <c r="I925" s="402"/>
      <c r="J925" s="402"/>
      <c r="K925" s="402"/>
      <c r="L925" s="402"/>
      <c r="M925" s="402"/>
      <c r="N925" s="402"/>
      <c r="O925" s="402"/>
      <c r="P925" s="402"/>
      <c r="Q925" s="402"/>
      <c r="R925" s="402"/>
      <c r="S925" s="402"/>
      <c r="V925" s="68"/>
      <c r="W925" s="68"/>
      <c r="X925" s="68"/>
      <c r="Y925" s="68"/>
    </row>
    <row r="926" spans="2:25" ht="24.75" customHeight="1" thickBot="1">
      <c r="B926" s="403" t="s">
        <v>52</v>
      </c>
      <c r="C926" s="403"/>
      <c r="D926" s="403"/>
      <c r="E926" s="404">
        <f>VLOOKUP(S927,students!$B$8:$D$57,3,0)</f>
        <v>0</v>
      </c>
      <c r="F926" s="405"/>
      <c r="G926" s="405"/>
      <c r="H926" s="405"/>
      <c r="I926" s="405"/>
      <c r="J926" s="405"/>
      <c r="K926" s="405"/>
      <c r="L926" s="405"/>
      <c r="M926" s="405"/>
      <c r="N926" s="405"/>
      <c r="O926" s="405"/>
      <c r="P926" s="406" t="s">
        <v>28</v>
      </c>
      <c r="Q926" s="406"/>
      <c r="R926" s="406" t="str">
        <f>students!$M$2</f>
        <v>पहिली</v>
      </c>
      <c r="S926" s="406"/>
      <c r="V926" s="68"/>
      <c r="W926" s="68"/>
      <c r="X926" s="68"/>
      <c r="Y926" s="68"/>
    </row>
    <row r="927" spans="2:25" ht="19.5" customHeight="1" thickBot="1">
      <c r="B927" s="407"/>
      <c r="C927" s="407"/>
      <c r="D927" s="408"/>
      <c r="E927" s="408"/>
      <c r="F927" s="47"/>
      <c r="G927" s="47"/>
      <c r="H927" s="409" t="s">
        <v>33</v>
      </c>
      <c r="I927" s="409"/>
      <c r="J927" s="409"/>
      <c r="K927" s="409"/>
      <c r="L927" s="409"/>
      <c r="M927" s="405">
        <f>[3]students!Y926</f>
        <v>0</v>
      </c>
      <c r="N927" s="405"/>
      <c r="O927" s="405"/>
      <c r="P927" s="406" t="s">
        <v>53</v>
      </c>
      <c r="Q927" s="406"/>
      <c r="R927" s="406"/>
      <c r="S927" s="77">
        <v>34</v>
      </c>
      <c r="V927" s="68"/>
      <c r="W927" s="68"/>
      <c r="X927" s="68"/>
      <c r="Y927" s="68"/>
    </row>
    <row r="928" spans="2:25" ht="21" customHeight="1">
      <c r="B928" s="382" t="s">
        <v>37</v>
      </c>
      <c r="C928" s="361" t="s">
        <v>54</v>
      </c>
      <c r="D928" s="361"/>
      <c r="E928" s="385" t="s">
        <v>55</v>
      </c>
      <c r="F928" s="386"/>
      <c r="G928" s="386"/>
      <c r="H928" s="386"/>
      <c r="I928" s="386"/>
      <c r="J928" s="386"/>
      <c r="K928" s="386"/>
      <c r="L928" s="386"/>
      <c r="M928" s="387"/>
      <c r="N928" s="388" t="s">
        <v>56</v>
      </c>
      <c r="O928" s="389"/>
      <c r="P928" s="389"/>
      <c r="Q928" s="390"/>
      <c r="R928" s="394" t="s">
        <v>69</v>
      </c>
      <c r="S928" s="397" t="s">
        <v>57</v>
      </c>
      <c r="V928" s="68"/>
      <c r="W928" s="68"/>
      <c r="X928" s="68"/>
      <c r="Y928" s="68"/>
    </row>
    <row r="929" spans="2:25" s="1" customFormat="1" ht="73.5" customHeight="1">
      <c r="B929" s="383"/>
      <c r="C929" s="384"/>
      <c r="D929" s="384"/>
      <c r="E929" s="48" t="s">
        <v>58</v>
      </c>
      <c r="F929" s="48" t="s">
        <v>15</v>
      </c>
      <c r="G929" s="48" t="s">
        <v>59</v>
      </c>
      <c r="H929" s="48" t="s">
        <v>17</v>
      </c>
      <c r="I929" s="48" t="s">
        <v>18</v>
      </c>
      <c r="J929" s="48" t="s">
        <v>19</v>
      </c>
      <c r="K929" s="48" t="s">
        <v>20</v>
      </c>
      <c r="L929" s="48" t="s">
        <v>21</v>
      </c>
      <c r="M929" s="49"/>
      <c r="N929" s="391"/>
      <c r="O929" s="392"/>
      <c r="P929" s="392"/>
      <c r="Q929" s="393"/>
      <c r="R929" s="395"/>
      <c r="S929" s="398"/>
      <c r="V929" s="68"/>
      <c r="W929" s="68"/>
      <c r="X929" s="68"/>
      <c r="Y929" s="68"/>
    </row>
    <row r="930" spans="2:25" ht="27.9" customHeight="1" thickBot="1">
      <c r="B930" s="5"/>
      <c r="C930" s="400" t="s">
        <v>60</v>
      </c>
      <c r="D930" s="401"/>
      <c r="E930" s="51">
        <v>1</v>
      </c>
      <c r="F930" s="51">
        <v>2</v>
      </c>
      <c r="G930" s="51">
        <v>3</v>
      </c>
      <c r="H930" s="51">
        <v>4</v>
      </c>
      <c r="I930" s="51">
        <v>5</v>
      </c>
      <c r="J930" s="51">
        <v>6</v>
      </c>
      <c r="K930" s="51">
        <v>7</v>
      </c>
      <c r="L930" s="51">
        <v>8</v>
      </c>
      <c r="M930" s="50" t="s">
        <v>22</v>
      </c>
      <c r="N930" s="50" t="s">
        <v>23</v>
      </c>
      <c r="O930" s="50" t="s">
        <v>61</v>
      </c>
      <c r="P930" s="50" t="s">
        <v>25</v>
      </c>
      <c r="Q930" s="50" t="s">
        <v>62</v>
      </c>
      <c r="R930" s="396"/>
      <c r="S930" s="399"/>
      <c r="V930" s="68"/>
      <c r="W930" s="68"/>
      <c r="X930" s="68"/>
      <c r="Y930" s="68"/>
    </row>
    <row r="931" spans="2:25" ht="27.9" customHeight="1">
      <c r="B931" s="359">
        <v>1</v>
      </c>
      <c r="C931" s="361" t="s">
        <v>2</v>
      </c>
      <c r="D931" s="39" t="s">
        <v>63</v>
      </c>
      <c r="E931" s="80"/>
      <c r="F931" s="78">
        <f>Marathi!R$7</f>
        <v>15</v>
      </c>
      <c r="G931" s="78">
        <f>Marathi!S$7</f>
        <v>15</v>
      </c>
      <c r="H931" s="78">
        <f>Marathi!T$7</f>
        <v>15</v>
      </c>
      <c r="I931" s="78">
        <f>Marathi!U$7</f>
        <v>15</v>
      </c>
      <c r="J931" s="78">
        <f>Marathi!V$7</f>
        <v>15</v>
      </c>
      <c r="K931" s="78">
        <f>Marathi!W$7</f>
        <v>10</v>
      </c>
      <c r="L931" s="78">
        <f>Marathi!X$7</f>
        <v>0</v>
      </c>
      <c r="M931" s="78">
        <f>Marathi!Y$7</f>
        <v>70</v>
      </c>
      <c r="N931" s="78">
        <f>Marathi!Z$7</f>
        <v>5</v>
      </c>
      <c r="O931" s="78">
        <f>Marathi!AA$7</f>
        <v>5</v>
      </c>
      <c r="P931" s="78">
        <f>Marathi!AB$7</f>
        <v>20</v>
      </c>
      <c r="Q931" s="78">
        <f>Marathi!AC$7</f>
        <v>30</v>
      </c>
      <c r="R931" s="78">
        <f>Marathi!AD$7</f>
        <v>100</v>
      </c>
      <c r="S931" s="78">
        <f>Marathi!AE$7</f>
        <v>0</v>
      </c>
    </row>
    <row r="932" spans="2:25" ht="27.9" customHeight="1" thickBot="1">
      <c r="B932" s="360"/>
      <c r="C932" s="362"/>
      <c r="D932" s="40" t="s">
        <v>64</v>
      </c>
      <c r="E932" s="81"/>
      <c r="F932" s="50">
        <f>VLOOKUP(S927,Marathi!$B$8:$AE$78,17,0)</f>
        <v>0</v>
      </c>
      <c r="G932" s="50">
        <f>VLOOKUP(S927,Marathi!$B$8:$AE$78,18,0)</f>
        <v>0</v>
      </c>
      <c r="H932" s="50">
        <f>VLOOKUP(S927,Marathi!$B$8:$AE$78,19,0)</f>
        <v>0</v>
      </c>
      <c r="I932" s="50">
        <f>VLOOKUP(S927,Marathi!$B$8:$AE$78,20,0)</f>
        <v>0</v>
      </c>
      <c r="J932" s="50">
        <f>VLOOKUP(S927,Marathi!$B$8:$AE$78,21,0)</f>
        <v>0</v>
      </c>
      <c r="K932" s="50">
        <f>VLOOKUP(S927,Marathi!$B$8:$AE$78,22,0)</f>
        <v>0</v>
      </c>
      <c r="L932" s="50">
        <f>VLOOKUP(S927,Marathi!$B$8:$AE$78,23,0)</f>
        <v>0</v>
      </c>
      <c r="M932" s="50">
        <f>VLOOKUP(S927,Marathi!$B$8:$AE$78,24,0)</f>
        <v>0</v>
      </c>
      <c r="N932" s="50">
        <f>VLOOKUP(S927,Marathi!$B$8:$AE$78,25,0)</f>
        <v>0</v>
      </c>
      <c r="O932" s="50">
        <f>VLOOKUP(S927,Marathi!$B$8:$AE$78,26,0)</f>
        <v>0</v>
      </c>
      <c r="P932" s="50">
        <f>VLOOKUP(S927,Marathi!$B$8:$AE$78,27,0)</f>
        <v>0</v>
      </c>
      <c r="Q932" s="50">
        <f>VLOOKUP(S927,Marathi!$B$8:$AE$78,28,0)</f>
        <v>0</v>
      </c>
      <c r="R932" s="79">
        <f>VLOOKUP(S927,Marathi!$B$8:$AE$78,29,0)</f>
        <v>0</v>
      </c>
      <c r="S932" s="79">
        <f>VLOOKUP(S927,Marathi!$B$8:$AE$78,30,0)</f>
        <v>0</v>
      </c>
    </row>
    <row r="933" spans="2:25" ht="27.9" customHeight="1">
      <c r="B933" s="359">
        <v>2</v>
      </c>
      <c r="C933" s="361" t="s">
        <v>3</v>
      </c>
      <c r="D933" s="39" t="s">
        <v>63</v>
      </c>
      <c r="E933" s="80"/>
      <c r="F933" s="78">
        <f>Hindi!R$7</f>
        <v>15</v>
      </c>
      <c r="G933" s="78">
        <f>Hindi!S$7</f>
        <v>15</v>
      </c>
      <c r="H933" s="78">
        <f>Hindi!T$7</f>
        <v>15</v>
      </c>
      <c r="I933" s="78">
        <f>Hindi!U$7</f>
        <v>15</v>
      </c>
      <c r="J933" s="78">
        <f>Hindi!V$7</f>
        <v>15</v>
      </c>
      <c r="K933" s="78">
        <f>Hindi!W$7</f>
        <v>10</v>
      </c>
      <c r="L933" s="78">
        <f>Hindi!X$7</f>
        <v>0</v>
      </c>
      <c r="M933" s="78">
        <f>Hindi!Y$7</f>
        <v>70</v>
      </c>
      <c r="N933" s="78">
        <f>Hindi!Z$7</f>
        <v>5</v>
      </c>
      <c r="O933" s="78">
        <f>Hindi!AA$7</f>
        <v>5</v>
      </c>
      <c r="P933" s="78">
        <f>Hindi!AB$7</f>
        <v>20</v>
      </c>
      <c r="Q933" s="78">
        <f>Hindi!AC$7</f>
        <v>30</v>
      </c>
      <c r="R933" s="78">
        <f>Hindi!AD$7</f>
        <v>100</v>
      </c>
      <c r="S933" s="78">
        <f>Hindi!AE$7</f>
        <v>0</v>
      </c>
    </row>
    <row r="934" spans="2:25" ht="27.9" customHeight="1" thickBot="1">
      <c r="B934" s="360"/>
      <c r="C934" s="362"/>
      <c r="D934" s="40" t="s">
        <v>64</v>
      </c>
      <c r="E934" s="81"/>
      <c r="F934" s="50">
        <f>VLOOKUP(S927,Hindi!$B$8:$AE$78,17,0)</f>
        <v>0</v>
      </c>
      <c r="G934" s="50">
        <f>VLOOKUP(S927,Hindi!$B$8:$AE$78,18,0)</f>
        <v>0</v>
      </c>
      <c r="H934" s="50">
        <f>VLOOKUP(S927,Hindi!$B$8:$AE$78,19,0)</f>
        <v>0</v>
      </c>
      <c r="I934" s="50">
        <f>VLOOKUP(S927,Hindi!$B$8:$AE$78,20,0)</f>
        <v>0</v>
      </c>
      <c r="J934" s="50">
        <f>VLOOKUP(S927,Hindi!$B$8:$AE$78,21,0)</f>
        <v>0</v>
      </c>
      <c r="K934" s="50">
        <f>VLOOKUP(S927,Hindi!$B$8:$AE$78,22,0)</f>
        <v>0</v>
      </c>
      <c r="L934" s="50">
        <f>VLOOKUP(S927,Hindi!$B$8:$AE$78,23,0)</f>
        <v>0</v>
      </c>
      <c r="M934" s="50">
        <f>VLOOKUP(S927,Hindi!$B$8:$AE$78,24,0)</f>
        <v>0</v>
      </c>
      <c r="N934" s="50">
        <f>VLOOKUP(S927,Hindi!$B$8:$AE$78,25,0)</f>
        <v>0</v>
      </c>
      <c r="O934" s="50">
        <f>VLOOKUP(S927,Hindi!$B$8:$AE$78,26,0)</f>
        <v>0</v>
      </c>
      <c r="P934" s="50">
        <f>VLOOKUP(S927,Hindi!$B$8:$AE$78,27,0)</f>
        <v>0</v>
      </c>
      <c r="Q934" s="50">
        <f>VLOOKUP(S927,Hindi!$B$8:$AE$78,28,0)</f>
        <v>0</v>
      </c>
      <c r="R934" s="79">
        <f>VLOOKUP(S927,Hindi!$B$8:$AE$78,29,0)</f>
        <v>0</v>
      </c>
      <c r="S934" s="50">
        <f>VLOOKUP(S927,Hindi!$B$8:$AE$78,30,0)</f>
        <v>0</v>
      </c>
    </row>
    <row r="935" spans="2:25" ht="27.9" customHeight="1">
      <c r="B935" s="359">
        <v>3</v>
      </c>
      <c r="C935" s="361" t="s">
        <v>4</v>
      </c>
      <c r="D935" s="39" t="s">
        <v>63</v>
      </c>
      <c r="E935" s="80"/>
      <c r="F935" s="78">
        <f>English!R$7</f>
        <v>15</v>
      </c>
      <c r="G935" s="78">
        <f>English!S$7</f>
        <v>15</v>
      </c>
      <c r="H935" s="78">
        <f>English!T$7</f>
        <v>15</v>
      </c>
      <c r="I935" s="78">
        <f>English!U$7</f>
        <v>15</v>
      </c>
      <c r="J935" s="78">
        <f>English!V$7</f>
        <v>15</v>
      </c>
      <c r="K935" s="78">
        <f>English!W$7</f>
        <v>10</v>
      </c>
      <c r="L935" s="78">
        <f>English!X$7</f>
        <v>0</v>
      </c>
      <c r="M935" s="78">
        <f>English!Y$7</f>
        <v>70</v>
      </c>
      <c r="N935" s="78">
        <f>English!Z$7</f>
        <v>5</v>
      </c>
      <c r="O935" s="78">
        <f>English!AA$7</f>
        <v>5</v>
      </c>
      <c r="P935" s="78">
        <f>English!AB$7</f>
        <v>20</v>
      </c>
      <c r="Q935" s="78">
        <f>English!AC$7</f>
        <v>30</v>
      </c>
      <c r="R935" s="78">
        <f>English!AD$7</f>
        <v>100</v>
      </c>
      <c r="S935" s="78">
        <f>English!AE$7</f>
        <v>0</v>
      </c>
    </row>
    <row r="936" spans="2:25" ht="27.9" customHeight="1" thickBot="1">
      <c r="B936" s="360"/>
      <c r="C936" s="362"/>
      <c r="D936" s="40" t="s">
        <v>64</v>
      </c>
      <c r="E936" s="81"/>
      <c r="F936" s="50">
        <f>VLOOKUP(S927,English!$B$8:$AE$78,17,0)</f>
        <v>0</v>
      </c>
      <c r="G936" s="50">
        <f>VLOOKUP(S927,English!$B$8:$AE$78,18,0)</f>
        <v>0</v>
      </c>
      <c r="H936" s="50">
        <f>VLOOKUP(S927,English!$B$8:$AE$78,19,0)</f>
        <v>0</v>
      </c>
      <c r="I936" s="50">
        <f>VLOOKUP(S927,English!$B$8:$AE$78,20,0)</f>
        <v>0</v>
      </c>
      <c r="J936" s="50">
        <f>VLOOKUP(S927,English!$B$8:$AE$78,21,0)</f>
        <v>0</v>
      </c>
      <c r="K936" s="50">
        <f>VLOOKUP(S927,English!$B$8:$AE$78,22,0)</f>
        <v>0</v>
      </c>
      <c r="L936" s="50">
        <f>VLOOKUP(S927,English!$B$8:$AE$78,23,0)</f>
        <v>0</v>
      </c>
      <c r="M936" s="50">
        <f>VLOOKUP(S927,English!$B$8:$AE$78,24,0)</f>
        <v>0</v>
      </c>
      <c r="N936" s="50">
        <f>VLOOKUP(S927,English!$B$8:$AE$78,25,0)</f>
        <v>0</v>
      </c>
      <c r="O936" s="50">
        <f>VLOOKUP(S927,English!$B$8:$AE$78,26,0)</f>
        <v>0</v>
      </c>
      <c r="P936" s="50">
        <f>VLOOKUP(S927,English!$B$8:$AE$78,27,0)</f>
        <v>0</v>
      </c>
      <c r="Q936" s="50">
        <f>VLOOKUP(S927,English!$B$8:$AE$78,28,0)</f>
        <v>0</v>
      </c>
      <c r="R936" s="79">
        <f>VLOOKUP(S927,English!$B$8:$AE$78,29,0)</f>
        <v>0</v>
      </c>
      <c r="S936" s="50">
        <f>VLOOKUP(S927,English!$B$8:$AE$78,30,0)</f>
        <v>0</v>
      </c>
    </row>
    <row r="937" spans="2:25" ht="27.9" customHeight="1">
      <c r="B937" s="359">
        <v>4</v>
      </c>
      <c r="C937" s="361" t="s">
        <v>5</v>
      </c>
      <c r="D937" s="39" t="s">
        <v>63</v>
      </c>
      <c r="E937" s="80"/>
      <c r="F937" s="78">
        <f>Maths!R$7</f>
        <v>15</v>
      </c>
      <c r="G937" s="78">
        <f>Maths!S$7</f>
        <v>15</v>
      </c>
      <c r="H937" s="78">
        <f>Maths!T$7</f>
        <v>15</v>
      </c>
      <c r="I937" s="78">
        <f>Maths!U$7</f>
        <v>15</v>
      </c>
      <c r="J937" s="78">
        <f>Maths!V$7</f>
        <v>15</v>
      </c>
      <c r="K937" s="78">
        <f>Maths!W$7</f>
        <v>10</v>
      </c>
      <c r="L937" s="78">
        <f>Maths!X$7</f>
        <v>0</v>
      </c>
      <c r="M937" s="78">
        <f>Maths!Y$7</f>
        <v>70</v>
      </c>
      <c r="N937" s="78">
        <f>Maths!Z$7</f>
        <v>5</v>
      </c>
      <c r="O937" s="78">
        <f>Maths!AA$7</f>
        <v>5</v>
      </c>
      <c r="P937" s="78">
        <f>Maths!AB$7</f>
        <v>20</v>
      </c>
      <c r="Q937" s="78">
        <f>Maths!AC$7</f>
        <v>30</v>
      </c>
      <c r="R937" s="78">
        <f>Maths!AD$7</f>
        <v>100</v>
      </c>
      <c r="S937" s="78">
        <f>Maths!AE$7</f>
        <v>0</v>
      </c>
      <c r="V937" s="68"/>
      <c r="W937" s="68"/>
      <c r="X937" s="68"/>
      <c r="Y937" s="68"/>
    </row>
    <row r="938" spans="2:25" ht="27.9" customHeight="1" thickBot="1">
      <c r="B938" s="360"/>
      <c r="C938" s="362"/>
      <c r="D938" s="40" t="s">
        <v>64</v>
      </c>
      <c r="E938" s="81"/>
      <c r="F938" s="50">
        <f>VLOOKUP(S927,Maths!$B$8:$AE$78,17,0)</f>
        <v>0</v>
      </c>
      <c r="G938" s="50">
        <f>VLOOKUP(S927,Maths!$B$8:$AE$78,18,0)</f>
        <v>0</v>
      </c>
      <c r="H938" s="50">
        <f>VLOOKUP(S927,Maths!$B$8:$AE$78,19,0)</f>
        <v>0</v>
      </c>
      <c r="I938" s="50">
        <f>VLOOKUP(S927,Maths!$B$8:$AE$78,20,0)</f>
        <v>0</v>
      </c>
      <c r="J938" s="50">
        <f>VLOOKUP(S927,Maths!$B$8:$AE$78,21,0)</f>
        <v>0</v>
      </c>
      <c r="K938" s="50">
        <f>VLOOKUP(S927,Maths!$B$8:$AE$78,22,0)</f>
        <v>0</v>
      </c>
      <c r="L938" s="50">
        <f>VLOOKUP(S927,Maths!$B$8:$AE$78,23,0)</f>
        <v>0</v>
      </c>
      <c r="M938" s="50">
        <f>VLOOKUP(S927,Maths!$B$8:$AE$78,24,0)</f>
        <v>0</v>
      </c>
      <c r="N938" s="50">
        <f>VLOOKUP(S927,Maths!$B$8:$AE$78,25,0)</f>
        <v>0</v>
      </c>
      <c r="O938" s="50">
        <f>VLOOKUP(S927,Maths!$B$8:$AE$78,26,0)</f>
        <v>0</v>
      </c>
      <c r="P938" s="50">
        <f>VLOOKUP(S927,Maths!$B$8:$AE$78,27,0)</f>
        <v>0</v>
      </c>
      <c r="Q938" s="50">
        <f>VLOOKUP(S927,Maths!$B$8:$AE$78,28,0)</f>
        <v>0</v>
      </c>
      <c r="R938" s="79">
        <f>VLOOKUP(S927,Maths!$B$8:$AE$78,29,0)</f>
        <v>0</v>
      </c>
      <c r="S938" s="50">
        <f>VLOOKUP(S927,Maths!$B$8:$AE$78,30,0)</f>
        <v>0</v>
      </c>
      <c r="V938" s="68"/>
      <c r="W938" s="68"/>
      <c r="X938" s="68"/>
      <c r="Y938" s="68"/>
    </row>
    <row r="939" spans="2:25" ht="27.9" customHeight="1">
      <c r="B939" s="359">
        <v>5</v>
      </c>
      <c r="C939" s="361" t="s">
        <v>6</v>
      </c>
      <c r="D939" s="39" t="s">
        <v>63</v>
      </c>
      <c r="E939" s="80"/>
      <c r="F939" s="78">
        <f>Sci!R$7</f>
        <v>15</v>
      </c>
      <c r="G939" s="78">
        <f>Sci!S$7</f>
        <v>15</v>
      </c>
      <c r="H939" s="78">
        <f>Sci!T$7</f>
        <v>15</v>
      </c>
      <c r="I939" s="78">
        <f>Sci!U$7</f>
        <v>15</v>
      </c>
      <c r="J939" s="78">
        <f>Sci!V$7</f>
        <v>15</v>
      </c>
      <c r="K939" s="78">
        <f>Sci!W$7</f>
        <v>10</v>
      </c>
      <c r="L939" s="78">
        <f>Sci!X$7</f>
        <v>0</v>
      </c>
      <c r="M939" s="78">
        <f>Sci!Y$7</f>
        <v>70</v>
      </c>
      <c r="N939" s="78">
        <f>Sci!Z$7</f>
        <v>5</v>
      </c>
      <c r="O939" s="78">
        <f>Sci!AA$7</f>
        <v>5</v>
      </c>
      <c r="P939" s="78">
        <f>Sci!AB$7</f>
        <v>20</v>
      </c>
      <c r="Q939" s="78">
        <f>Sci!AC$7</f>
        <v>30</v>
      </c>
      <c r="R939" s="78">
        <f>Sci!AD$7</f>
        <v>100</v>
      </c>
      <c r="S939" s="78">
        <f>Sci!AE$7</f>
        <v>0</v>
      </c>
      <c r="V939" s="68"/>
      <c r="W939" s="68"/>
      <c r="X939" s="68"/>
      <c r="Y939" s="68"/>
    </row>
    <row r="940" spans="2:25" ht="27.9" customHeight="1" thickBot="1">
      <c r="B940" s="360"/>
      <c r="C940" s="362"/>
      <c r="D940" s="40" t="s">
        <v>64</v>
      </c>
      <c r="E940" s="81"/>
      <c r="F940" s="50">
        <f>VLOOKUP(S927,Sci!$B$8:$AE$78,17,0)</f>
        <v>0</v>
      </c>
      <c r="G940" s="50">
        <f>VLOOKUP(S927,Sci!$B$8:$AE$78,18,0)</f>
        <v>0</v>
      </c>
      <c r="H940" s="50">
        <f>VLOOKUP(S927,Sci!$B$8:$AE$78,19,0)</f>
        <v>0</v>
      </c>
      <c r="I940" s="50">
        <f>VLOOKUP(S927,Sci!$B$8:$AE$78,20,0)</f>
        <v>0</v>
      </c>
      <c r="J940" s="50">
        <f>VLOOKUP(S927,Sci!$B$8:$AE$78,21,0)</f>
        <v>0</v>
      </c>
      <c r="K940" s="50">
        <f>VLOOKUP(S927,Sci!$B$8:$AE$78,22,0)</f>
        <v>0</v>
      </c>
      <c r="L940" s="50">
        <f>VLOOKUP(S927,Sci!$B$8:$AE$78,23,0)</f>
        <v>0</v>
      </c>
      <c r="M940" s="50">
        <f>VLOOKUP(S927,Sci!$B$8:$AE$78,24,0)</f>
        <v>0</v>
      </c>
      <c r="N940" s="50">
        <f>VLOOKUP(S927,Sci!$B$8:$AE$78,24,0)</f>
        <v>0</v>
      </c>
      <c r="O940" s="50">
        <f>VLOOKUP(S927,Sci!$B$8:$AE$78,25,0)</f>
        <v>0</v>
      </c>
      <c r="P940" s="50">
        <f>VLOOKUP(S927,Sci!$B$8:$AE$78,26,0)</f>
        <v>0</v>
      </c>
      <c r="Q940" s="50">
        <f>VLOOKUP(S927,Sci!$B$8:$AE$78,27,0)</f>
        <v>0</v>
      </c>
      <c r="R940" s="79">
        <f>VLOOKUP(S927,Sci!$B$8:$AE$78,29,0)</f>
        <v>0</v>
      </c>
      <c r="S940" s="50">
        <f>VLOOKUP(S927,Sci!$B$8:$AE$78,30,0)</f>
        <v>0</v>
      </c>
      <c r="V940" s="68"/>
      <c r="W940" s="68"/>
      <c r="X940" s="68"/>
      <c r="Y940" s="68"/>
    </row>
    <row r="941" spans="2:25" ht="27.9" customHeight="1">
      <c r="B941" s="359">
        <v>6</v>
      </c>
      <c r="C941" s="361" t="s">
        <v>7</v>
      </c>
      <c r="D941" s="39" t="s">
        <v>63</v>
      </c>
      <c r="E941" s="80"/>
      <c r="F941" s="78">
        <f>Sco!R$7</f>
        <v>15</v>
      </c>
      <c r="G941" s="78">
        <f>Sco!S$7</f>
        <v>15</v>
      </c>
      <c r="H941" s="78">
        <f>Sco!T$7</f>
        <v>15</v>
      </c>
      <c r="I941" s="78">
        <f>Sco!U$7</f>
        <v>15</v>
      </c>
      <c r="J941" s="78">
        <f>Sco!V$7</f>
        <v>15</v>
      </c>
      <c r="K941" s="78">
        <f>Sco!W$7</f>
        <v>10</v>
      </c>
      <c r="L941" s="78">
        <f>Sco!X$7</f>
        <v>0</v>
      </c>
      <c r="M941" s="78">
        <f>Sco!Y$7</f>
        <v>70</v>
      </c>
      <c r="N941" s="78">
        <f>Sco!Z$7</f>
        <v>5</v>
      </c>
      <c r="O941" s="78">
        <f>Sco!AA$7</f>
        <v>5</v>
      </c>
      <c r="P941" s="78">
        <f>Sco!AB$7</f>
        <v>20</v>
      </c>
      <c r="Q941" s="78">
        <f>Sco!AC$7</f>
        <v>30</v>
      </c>
      <c r="R941" s="78">
        <f>Sco!AD$7</f>
        <v>100</v>
      </c>
      <c r="S941" s="78">
        <f>Sco!AE$7</f>
        <v>0</v>
      </c>
      <c r="V941" s="68"/>
      <c r="W941" s="68"/>
      <c r="X941" s="68"/>
      <c r="Y941" s="68"/>
    </row>
    <row r="942" spans="2:25" ht="27.9" customHeight="1" thickBot="1">
      <c r="B942" s="360"/>
      <c r="C942" s="362"/>
      <c r="D942" s="40" t="s">
        <v>64</v>
      </c>
      <c r="E942" s="81"/>
      <c r="F942" s="50">
        <f>VLOOKUP(S927,Sco!$B$8:$AE$78,17,0)</f>
        <v>0</v>
      </c>
      <c r="G942" s="50">
        <f>VLOOKUP(S927,Sco!$B$8:$AE$78,18,0)</f>
        <v>0</v>
      </c>
      <c r="H942" s="50">
        <f>VLOOKUP(S927,Sco!$B$8:$AE$78,19,0)</f>
        <v>0</v>
      </c>
      <c r="I942" s="50">
        <f>VLOOKUP(S927,Sco!$B$8:$AE$78,20,0)</f>
        <v>0</v>
      </c>
      <c r="J942" s="50">
        <f>VLOOKUP(S927,Sco!$B$8:$AE$78,21,0)</f>
        <v>0</v>
      </c>
      <c r="K942" s="50">
        <f>VLOOKUP(S927,Sco!$B$8:$AE$78,22,0)</f>
        <v>0</v>
      </c>
      <c r="L942" s="50">
        <f>VLOOKUP(S927,Sco!$B$8:$AE$78,23,0)</f>
        <v>0</v>
      </c>
      <c r="M942" s="50">
        <f>VLOOKUP(S927,Sco!$B$8:$AE$78,24,0)</f>
        <v>0</v>
      </c>
      <c r="N942" s="50">
        <f>VLOOKUP(S927,Sco!$B$8:$AE$78,25,0)</f>
        <v>0</v>
      </c>
      <c r="O942" s="50">
        <f>VLOOKUP(S927,Sco!$B$8:$AE$78,26,0)</f>
        <v>0</v>
      </c>
      <c r="P942" s="50">
        <f>VLOOKUP(S927,Sco!$B$8:$AE$78,27,0)</f>
        <v>0</v>
      </c>
      <c r="Q942" s="50">
        <f>VLOOKUP(S927,Sco!$B$8:$AE$78,28,0)</f>
        <v>0</v>
      </c>
      <c r="R942" s="79">
        <f>VLOOKUP(S927,Sco!$B$8:$AE$78,29,0)</f>
        <v>0</v>
      </c>
      <c r="S942" s="50">
        <f>VLOOKUP(S927,Sco!$B$8:$AE$78,30,0)</f>
        <v>0</v>
      </c>
      <c r="V942" s="68"/>
      <c r="W942" s="68"/>
      <c r="X942" s="68"/>
      <c r="Y942" s="68"/>
    </row>
    <row r="943" spans="2:25" ht="27.9" customHeight="1">
      <c r="B943" s="359">
        <v>7</v>
      </c>
      <c r="C943" s="361" t="s">
        <v>8</v>
      </c>
      <c r="D943" s="39" t="s">
        <v>63</v>
      </c>
      <c r="E943" s="80"/>
      <c r="F943" s="78">
        <f>Kala!R$7</f>
        <v>20</v>
      </c>
      <c r="G943" s="78">
        <f>Kala!S$7</f>
        <v>40</v>
      </c>
      <c r="H943" s="78">
        <f>Kala!T$7</f>
        <v>20</v>
      </c>
      <c r="I943" s="78">
        <f>Kala!U$7</f>
        <v>20</v>
      </c>
      <c r="J943" s="78">
        <f>Kala!V$7</f>
        <v>0</v>
      </c>
      <c r="K943" s="78">
        <f>Kala!W$7</f>
        <v>20</v>
      </c>
      <c r="L943" s="78">
        <f>Kala!X$7</f>
        <v>0</v>
      </c>
      <c r="M943" s="78">
        <f>Kala!Y$7</f>
        <v>100</v>
      </c>
      <c r="N943" s="363"/>
      <c r="O943" s="364"/>
      <c r="P943" s="364"/>
      <c r="Q943" s="365"/>
      <c r="R943" s="82">
        <f t="shared" ref="R943:R948" si="33">M943</f>
        <v>100</v>
      </c>
      <c r="S943" s="83"/>
      <c r="V943" s="68"/>
      <c r="W943" s="68"/>
      <c r="X943" s="68"/>
      <c r="Y943" s="68"/>
    </row>
    <row r="944" spans="2:25" ht="27.9" customHeight="1" thickBot="1">
      <c r="B944" s="360"/>
      <c r="C944" s="362"/>
      <c r="D944" s="40" t="s">
        <v>64</v>
      </c>
      <c r="E944" s="81"/>
      <c r="F944" s="50">
        <f>VLOOKUP(S927,Kala!$B$8:$AE$78,17,0)</f>
        <v>0</v>
      </c>
      <c r="G944" s="50">
        <f>VLOOKUP(S927,Kala!$B$8:$AE$78,18,0)</f>
        <v>0</v>
      </c>
      <c r="H944" s="50">
        <f>VLOOKUP(S927,Kala!$B$8:$AE$78,19,0)</f>
        <v>0</v>
      </c>
      <c r="I944" s="50">
        <f>VLOOKUP(S927,Kala!$B$8:$AE$78,20,0)</f>
        <v>0</v>
      </c>
      <c r="J944" s="50">
        <f>VLOOKUP(S927,Kala!$B$8:$AE$78,21,0)</f>
        <v>0</v>
      </c>
      <c r="K944" s="50">
        <f>VLOOKUP(S927,Kala!$B$8:$AE$78,22,0)</f>
        <v>0</v>
      </c>
      <c r="L944" s="50">
        <f>VLOOKUP(S927,Kala!$B$8:$AE$78,23,0)</f>
        <v>0</v>
      </c>
      <c r="M944" s="50">
        <f>VLOOKUP(S927,Kala!$B$8:$AE$78,24,0)</f>
        <v>0</v>
      </c>
      <c r="N944" s="366"/>
      <c r="O944" s="367"/>
      <c r="P944" s="367"/>
      <c r="Q944" s="368"/>
      <c r="R944" s="84">
        <f t="shared" si="33"/>
        <v>0</v>
      </c>
      <c r="S944" s="85" t="str">
        <f>IF(R944&gt;=91,"अ१",IF(R944&gt;=81,"अ२",IF(R944&gt;=71,"ब१",IF(R944&gt;=61,"ब२",IF(R944&gt;=51,"क१",IF(R944&gt;=41,"क२",IF(R944&gt;=33,"ड",IF(R944&gt;=21,"ई१",IF(R944&gt;=1,"ई२","")))))))))</f>
        <v/>
      </c>
      <c r="V944" s="68"/>
      <c r="W944" s="68"/>
      <c r="X944" s="68"/>
      <c r="Y944" s="68"/>
    </row>
    <row r="945" spans="2:25" ht="27.9" customHeight="1">
      <c r="B945" s="359">
        <v>8</v>
      </c>
      <c r="C945" s="361" t="s">
        <v>9</v>
      </c>
      <c r="D945" s="39" t="s">
        <v>63</v>
      </c>
      <c r="E945" s="80"/>
      <c r="F945" s="78">
        <f>Karya!R$7</f>
        <v>20</v>
      </c>
      <c r="G945" s="78">
        <f>Karya!S$7</f>
        <v>40</v>
      </c>
      <c r="H945" s="78">
        <f>Karya!T$7</f>
        <v>20</v>
      </c>
      <c r="I945" s="78">
        <f>Karya!U$7</f>
        <v>20</v>
      </c>
      <c r="J945" s="78">
        <f>Karya!V$7</f>
        <v>0</v>
      </c>
      <c r="K945" s="78">
        <f>Karya!W$7</f>
        <v>20</v>
      </c>
      <c r="L945" s="78">
        <f>Karya!X$7</f>
        <v>0</v>
      </c>
      <c r="M945" s="78">
        <f>Karya!Y$7</f>
        <v>100</v>
      </c>
      <c r="N945" s="363"/>
      <c r="O945" s="364"/>
      <c r="P945" s="364"/>
      <c r="Q945" s="365"/>
      <c r="R945" s="82">
        <f t="shared" si="33"/>
        <v>100</v>
      </c>
      <c r="S945" s="83"/>
      <c r="V945" s="68"/>
      <c r="W945" s="68"/>
      <c r="X945" s="68"/>
      <c r="Y945" s="68"/>
    </row>
    <row r="946" spans="2:25" ht="27.9" customHeight="1" thickBot="1">
      <c r="B946" s="360"/>
      <c r="C946" s="362"/>
      <c r="D946" s="40" t="s">
        <v>64</v>
      </c>
      <c r="E946" s="81"/>
      <c r="F946" s="50">
        <f>VLOOKUP(S927,Karya!$B$8:$AE$78,17,0)</f>
        <v>0</v>
      </c>
      <c r="G946" s="50">
        <f>VLOOKUP(S927,Karya!$B$8:$AE$78,18,0)</f>
        <v>0</v>
      </c>
      <c r="H946" s="50">
        <f>VLOOKUP(S927,Karya!$B$8:$AE$78,19,0)</f>
        <v>0</v>
      </c>
      <c r="I946" s="50">
        <f>VLOOKUP(S927,Karya!$B$8:$AE$78,20,0)</f>
        <v>0</v>
      </c>
      <c r="J946" s="50">
        <f>VLOOKUP(S927,Karya!$B$8:$AE$78,21,0)</f>
        <v>0</v>
      </c>
      <c r="K946" s="50">
        <f>VLOOKUP(S927,Karya!$B$8:$AE$78,22,0)</f>
        <v>0</v>
      </c>
      <c r="L946" s="50">
        <f>VLOOKUP(S927,Karya!$B$8:$AE$78,23,0)</f>
        <v>0</v>
      </c>
      <c r="M946" s="50">
        <f>VLOOKUP(S927,Karya!$B$8:$AE$78,24,0)</f>
        <v>0</v>
      </c>
      <c r="N946" s="366"/>
      <c r="O946" s="367"/>
      <c r="P946" s="367"/>
      <c r="Q946" s="368"/>
      <c r="R946" s="84">
        <f t="shared" si="33"/>
        <v>0</v>
      </c>
      <c r="S946" s="85" t="str">
        <f>IF(R946&gt;=91,"अ१",IF(R946&gt;=81,"अ२",IF(R946&gt;=71,"ब१",IF(R946&gt;=61,"ब२",IF(R946&gt;=51,"क१",IF(R946&gt;=41,"क२",IF(R946&gt;=33,"ड",IF(R946&gt;=21,"ई१",IF(R946&gt;=1,"ई२","")))))))))</f>
        <v/>
      </c>
      <c r="V946" s="68"/>
      <c r="W946" s="68"/>
      <c r="X946" s="68"/>
      <c r="Y946" s="68"/>
    </row>
    <row r="947" spans="2:25" ht="27.9" customHeight="1">
      <c r="B947" s="359">
        <v>9</v>
      </c>
      <c r="C947" s="361" t="s">
        <v>10</v>
      </c>
      <c r="D947" s="39" t="s">
        <v>63</v>
      </c>
      <c r="E947" s="80"/>
      <c r="F947" s="78">
        <f>Shashi!R$7</f>
        <v>20</v>
      </c>
      <c r="G947" s="78">
        <f>Shashi!S$7</f>
        <v>40</v>
      </c>
      <c r="H947" s="78">
        <f>Shashi!T$7</f>
        <v>20</v>
      </c>
      <c r="I947" s="78">
        <f>Shashi!U$7</f>
        <v>20</v>
      </c>
      <c r="J947" s="78">
        <f>Shashi!V$7</f>
        <v>0</v>
      </c>
      <c r="K947" s="78">
        <f>Shashi!W$7</f>
        <v>20</v>
      </c>
      <c r="L947" s="78">
        <f>Shashi!X$7</f>
        <v>0</v>
      </c>
      <c r="M947" s="78">
        <f>Shashi!Y$7</f>
        <v>100</v>
      </c>
      <c r="N947" s="363"/>
      <c r="O947" s="364"/>
      <c r="P947" s="364"/>
      <c r="Q947" s="365"/>
      <c r="R947" s="82">
        <f t="shared" si="33"/>
        <v>100</v>
      </c>
      <c r="S947" s="83"/>
      <c r="V947" s="68"/>
      <c r="W947" s="68"/>
      <c r="X947" s="68"/>
      <c r="Y947" s="68"/>
    </row>
    <row r="948" spans="2:25" ht="27.9" customHeight="1" thickBot="1">
      <c r="B948" s="360"/>
      <c r="C948" s="362"/>
      <c r="D948" s="40" t="s">
        <v>64</v>
      </c>
      <c r="E948" s="81"/>
      <c r="F948" s="50">
        <f>VLOOKUP(S927,Shashi!$B$8:$AE$78,17,0)</f>
        <v>0</v>
      </c>
      <c r="G948" s="50">
        <f>VLOOKUP(S927,Shashi!$B$8:$AE$78,18,0)</f>
        <v>0</v>
      </c>
      <c r="H948" s="50">
        <f>VLOOKUP(S927,Shashi!$B$8:$AE$78,19,0)</f>
        <v>0</v>
      </c>
      <c r="I948" s="50">
        <f>VLOOKUP(S927,Shashi!$B$8:$AE$78,20,0)</f>
        <v>0</v>
      </c>
      <c r="J948" s="50">
        <f>VLOOKUP(S927,Shashi!$B$8:$AE$78,21,0)</f>
        <v>0</v>
      </c>
      <c r="K948" s="50">
        <f>VLOOKUP(S927,Shashi!$B$8:$AE$78,22,0)</f>
        <v>0</v>
      </c>
      <c r="L948" s="50">
        <f>VLOOKUP(S927,Shashi!$B$8:$AE$78,23,0)</f>
        <v>0</v>
      </c>
      <c r="M948" s="50">
        <f>VLOOKUP(S927,Shashi!$B$8:$AE$78,24,0)</f>
        <v>0</v>
      </c>
      <c r="N948" s="366"/>
      <c r="O948" s="367"/>
      <c r="P948" s="367"/>
      <c r="Q948" s="368"/>
      <c r="R948" s="84">
        <f t="shared" si="33"/>
        <v>0</v>
      </c>
      <c r="S948" s="85" t="str">
        <f>IF(R948&gt;=91,"अ१",IF(R948&gt;=81,"अ२",IF(R948&gt;=71,"ब१",IF(R948&gt;=61,"ब२",IF(R948&gt;=51,"क१",IF(R948&gt;=41,"क२",IF(R948&gt;=33,"ड",IF(R948&gt;=21,"ई१",IF(R948&gt;=1,"ई२","")))))))))</f>
        <v/>
      </c>
      <c r="V948" s="68"/>
      <c r="W948" s="68"/>
      <c r="X948" s="68"/>
      <c r="Y948" s="68"/>
    </row>
    <row r="949" spans="2:25" ht="27.9" customHeight="1" thickBot="1">
      <c r="B949" s="369"/>
      <c r="C949" s="370"/>
      <c r="D949" s="370"/>
      <c r="E949" s="370"/>
      <c r="F949" s="370"/>
      <c r="G949" s="370"/>
      <c r="H949" s="370"/>
      <c r="I949" s="370"/>
      <c r="J949" s="370"/>
      <c r="K949" s="370"/>
      <c r="L949" s="370"/>
      <c r="M949" s="370"/>
      <c r="N949" s="370"/>
      <c r="O949" s="370"/>
      <c r="P949" s="370"/>
      <c r="Q949" s="370"/>
      <c r="R949" s="370"/>
      <c r="S949" s="371"/>
      <c r="V949" s="68"/>
      <c r="W949" s="68"/>
      <c r="X949" s="68"/>
      <c r="Y949" s="68"/>
    </row>
    <row r="950" spans="2:25" ht="27.9" customHeight="1">
      <c r="B950" s="41"/>
      <c r="C950" s="42"/>
      <c r="D950" s="43"/>
      <c r="N950" s="45"/>
      <c r="O950" s="45"/>
      <c r="P950" s="45"/>
      <c r="Q950" s="45"/>
      <c r="S950" s="46"/>
      <c r="V950" s="68"/>
      <c r="W950" s="68"/>
      <c r="X950" s="68"/>
      <c r="Y950" s="68"/>
    </row>
    <row r="951" spans="2:25" ht="27.9" customHeight="1">
      <c r="B951" s="372" t="s">
        <v>66</v>
      </c>
      <c r="C951" s="373"/>
      <c r="D951" s="373"/>
      <c r="E951" s="373"/>
      <c r="F951" s="373"/>
      <c r="G951" s="374" t="s">
        <v>67</v>
      </c>
      <c r="H951" s="374"/>
      <c r="I951" s="374"/>
      <c r="J951" s="374"/>
      <c r="K951" s="374"/>
      <c r="L951" s="374"/>
      <c r="M951" s="374"/>
      <c r="N951" s="375" t="s">
        <v>68</v>
      </c>
      <c r="O951" s="375"/>
      <c r="P951" s="375"/>
      <c r="Q951" s="375"/>
      <c r="R951" s="375"/>
      <c r="S951" s="376"/>
      <c r="V951" s="68"/>
      <c r="W951" s="68"/>
      <c r="X951" s="68"/>
      <c r="Y951" s="68"/>
    </row>
    <row r="952" spans="2:25" ht="27.9" customHeight="1" thickBot="1">
      <c r="B952" s="377" t="str">
        <f>students!$G$4</f>
        <v xml:space="preserve">श्री. सागर दत्तात्रय शिंदे </v>
      </c>
      <c r="C952" s="378"/>
      <c r="D952" s="378"/>
      <c r="E952" s="378"/>
      <c r="F952" s="378"/>
      <c r="G952" s="379"/>
      <c r="H952" s="379"/>
      <c r="I952" s="379"/>
      <c r="J952" s="379"/>
      <c r="K952" s="379"/>
      <c r="L952" s="379"/>
      <c r="M952" s="379"/>
      <c r="N952" s="380"/>
      <c r="O952" s="380"/>
      <c r="P952" s="380"/>
      <c r="Q952" s="380"/>
      <c r="R952" s="380"/>
      <c r="S952" s="381"/>
      <c r="V952" s="68"/>
      <c r="W952" s="68"/>
      <c r="X952" s="68"/>
      <c r="Y952" s="68"/>
    </row>
    <row r="953" spans="2:25" ht="26.25" customHeight="1">
      <c r="B953" s="402" t="s">
        <v>718</v>
      </c>
      <c r="C953" s="402"/>
      <c r="D953" s="402"/>
      <c r="E953" s="402"/>
      <c r="F953" s="402"/>
      <c r="G953" s="402"/>
      <c r="H953" s="402"/>
      <c r="I953" s="402"/>
      <c r="J953" s="402"/>
      <c r="K953" s="402"/>
      <c r="L953" s="402"/>
      <c r="M953" s="402"/>
      <c r="N953" s="402"/>
      <c r="O953" s="402"/>
      <c r="P953" s="402"/>
      <c r="Q953" s="402"/>
      <c r="R953" s="402"/>
      <c r="S953" s="402"/>
      <c r="V953" s="68"/>
      <c r="W953" s="68"/>
      <c r="X953" s="68"/>
      <c r="Y953" s="68"/>
    </row>
    <row r="954" spans="2:25" ht="24.75" customHeight="1" thickBot="1">
      <c r="B954" s="403" t="s">
        <v>52</v>
      </c>
      <c r="C954" s="403"/>
      <c r="D954" s="403"/>
      <c r="E954" s="404">
        <f>VLOOKUP(S955,students!$B$8:$D$57,3,0)</f>
        <v>0</v>
      </c>
      <c r="F954" s="405"/>
      <c r="G954" s="405"/>
      <c r="H954" s="405"/>
      <c r="I954" s="405"/>
      <c r="J954" s="405"/>
      <c r="K954" s="405"/>
      <c r="L954" s="405"/>
      <c r="M954" s="405"/>
      <c r="N954" s="405"/>
      <c r="O954" s="405"/>
      <c r="P954" s="406" t="s">
        <v>28</v>
      </c>
      <c r="Q954" s="406"/>
      <c r="R954" s="406" t="str">
        <f>students!$M$2</f>
        <v>पहिली</v>
      </c>
      <c r="S954" s="406"/>
      <c r="V954" s="68"/>
      <c r="W954" s="68"/>
      <c r="X954" s="68"/>
      <c r="Y954" s="68"/>
    </row>
    <row r="955" spans="2:25" ht="19.5" customHeight="1" thickBot="1">
      <c r="B955" s="407"/>
      <c r="C955" s="407"/>
      <c r="D955" s="408"/>
      <c r="E955" s="408"/>
      <c r="F955" s="47"/>
      <c r="G955" s="47"/>
      <c r="H955" s="409" t="s">
        <v>33</v>
      </c>
      <c r="I955" s="409"/>
      <c r="J955" s="409"/>
      <c r="K955" s="409"/>
      <c r="L955" s="409"/>
      <c r="M955" s="405">
        <f>[3]students!Y954</f>
        <v>0</v>
      </c>
      <c r="N955" s="405"/>
      <c r="O955" s="405"/>
      <c r="P955" s="406" t="s">
        <v>53</v>
      </c>
      <c r="Q955" s="406"/>
      <c r="R955" s="406"/>
      <c r="S955" s="77">
        <v>35</v>
      </c>
      <c r="V955" s="68"/>
      <c r="W955" s="68"/>
      <c r="X955" s="68"/>
      <c r="Y955" s="68"/>
    </row>
    <row r="956" spans="2:25" ht="21" customHeight="1">
      <c r="B956" s="382" t="s">
        <v>37</v>
      </c>
      <c r="C956" s="361" t="s">
        <v>54</v>
      </c>
      <c r="D956" s="361"/>
      <c r="E956" s="385" t="s">
        <v>55</v>
      </c>
      <c r="F956" s="386"/>
      <c r="G956" s="386"/>
      <c r="H956" s="386"/>
      <c r="I956" s="386"/>
      <c r="J956" s="386"/>
      <c r="K956" s="386"/>
      <c r="L956" s="386"/>
      <c r="M956" s="387"/>
      <c r="N956" s="388" t="s">
        <v>56</v>
      </c>
      <c r="O956" s="389"/>
      <c r="P956" s="389"/>
      <c r="Q956" s="390"/>
      <c r="R956" s="394" t="s">
        <v>69</v>
      </c>
      <c r="S956" s="397" t="s">
        <v>57</v>
      </c>
      <c r="V956" s="68"/>
      <c r="W956" s="68"/>
      <c r="X956" s="68"/>
      <c r="Y956" s="68"/>
    </row>
    <row r="957" spans="2:25" s="1" customFormat="1" ht="73.5" customHeight="1">
      <c r="B957" s="383"/>
      <c r="C957" s="384"/>
      <c r="D957" s="384"/>
      <c r="E957" s="48" t="s">
        <v>58</v>
      </c>
      <c r="F957" s="48" t="s">
        <v>15</v>
      </c>
      <c r="G957" s="48" t="s">
        <v>59</v>
      </c>
      <c r="H957" s="48" t="s">
        <v>17</v>
      </c>
      <c r="I957" s="48" t="s">
        <v>18</v>
      </c>
      <c r="J957" s="48" t="s">
        <v>19</v>
      </c>
      <c r="K957" s="48" t="s">
        <v>20</v>
      </c>
      <c r="L957" s="48" t="s">
        <v>21</v>
      </c>
      <c r="M957" s="49"/>
      <c r="N957" s="391"/>
      <c r="O957" s="392"/>
      <c r="P957" s="392"/>
      <c r="Q957" s="393"/>
      <c r="R957" s="395"/>
      <c r="S957" s="398"/>
      <c r="V957" s="68"/>
      <c r="W957" s="68"/>
      <c r="X957" s="68"/>
      <c r="Y957" s="68"/>
    </row>
    <row r="958" spans="2:25" ht="27.9" customHeight="1" thickBot="1">
      <c r="B958" s="5"/>
      <c r="C958" s="400" t="s">
        <v>60</v>
      </c>
      <c r="D958" s="401"/>
      <c r="E958" s="51">
        <v>1</v>
      </c>
      <c r="F958" s="51">
        <v>2</v>
      </c>
      <c r="G958" s="51">
        <v>3</v>
      </c>
      <c r="H958" s="51">
        <v>4</v>
      </c>
      <c r="I958" s="51">
        <v>5</v>
      </c>
      <c r="J958" s="51">
        <v>6</v>
      </c>
      <c r="K958" s="51">
        <v>7</v>
      </c>
      <c r="L958" s="51">
        <v>8</v>
      </c>
      <c r="M958" s="50" t="s">
        <v>22</v>
      </c>
      <c r="N958" s="50" t="s">
        <v>23</v>
      </c>
      <c r="O958" s="50" t="s">
        <v>61</v>
      </c>
      <c r="P958" s="50" t="s">
        <v>25</v>
      </c>
      <c r="Q958" s="50" t="s">
        <v>62</v>
      </c>
      <c r="R958" s="396"/>
      <c r="S958" s="399"/>
      <c r="V958" s="68"/>
      <c r="W958" s="68"/>
      <c r="X958" s="68"/>
      <c r="Y958" s="68"/>
    </row>
    <row r="959" spans="2:25" ht="27.9" customHeight="1">
      <c r="B959" s="359">
        <v>1</v>
      </c>
      <c r="C959" s="361" t="s">
        <v>2</v>
      </c>
      <c r="D959" s="39" t="s">
        <v>63</v>
      </c>
      <c r="E959" s="80"/>
      <c r="F959" s="78">
        <f>Marathi!R$7</f>
        <v>15</v>
      </c>
      <c r="G959" s="78">
        <f>Marathi!S$7</f>
        <v>15</v>
      </c>
      <c r="H959" s="78">
        <f>Marathi!T$7</f>
        <v>15</v>
      </c>
      <c r="I959" s="78">
        <f>Marathi!U$7</f>
        <v>15</v>
      </c>
      <c r="J959" s="78">
        <f>Marathi!V$7</f>
        <v>15</v>
      </c>
      <c r="K959" s="78">
        <f>Marathi!W$7</f>
        <v>10</v>
      </c>
      <c r="L959" s="78">
        <f>Marathi!X$7</f>
        <v>0</v>
      </c>
      <c r="M959" s="78">
        <f>Marathi!Y$7</f>
        <v>70</v>
      </c>
      <c r="N959" s="78">
        <f>Marathi!Z$7</f>
        <v>5</v>
      </c>
      <c r="O959" s="78">
        <f>Marathi!AA$7</f>
        <v>5</v>
      </c>
      <c r="P959" s="78">
        <f>Marathi!AB$7</f>
        <v>20</v>
      </c>
      <c r="Q959" s="78">
        <f>Marathi!AC$7</f>
        <v>30</v>
      </c>
      <c r="R959" s="78">
        <f>Marathi!AD$7</f>
        <v>100</v>
      </c>
      <c r="S959" s="78">
        <f>Marathi!AE$7</f>
        <v>0</v>
      </c>
      <c r="V959" s="68"/>
      <c r="W959" s="68"/>
      <c r="X959" s="68"/>
      <c r="Y959" s="68"/>
    </row>
    <row r="960" spans="2:25" ht="27.9" customHeight="1" thickBot="1">
      <c r="B960" s="360"/>
      <c r="C960" s="362"/>
      <c r="D960" s="40" t="s">
        <v>64</v>
      </c>
      <c r="E960" s="81"/>
      <c r="F960" s="50">
        <f>VLOOKUP(S955,Marathi!$B$8:$AE$78,17,0)</f>
        <v>0</v>
      </c>
      <c r="G960" s="50">
        <f>VLOOKUP(S955,Marathi!$B$8:$AE$78,18,0)</f>
        <v>0</v>
      </c>
      <c r="H960" s="50">
        <f>VLOOKUP(S955,Marathi!$B$8:$AE$78,19,0)</f>
        <v>0</v>
      </c>
      <c r="I960" s="50">
        <f>VLOOKUP(S955,Marathi!$B$8:$AE$78,20,0)</f>
        <v>0</v>
      </c>
      <c r="J960" s="50">
        <f>VLOOKUP(S955,Marathi!$B$8:$AE$78,21,0)</f>
        <v>0</v>
      </c>
      <c r="K960" s="50">
        <f>VLOOKUP(S955,Marathi!$B$8:$AE$78,22,0)</f>
        <v>0</v>
      </c>
      <c r="L960" s="50">
        <f>VLOOKUP(S955,Marathi!$B$8:$AE$78,23,0)</f>
        <v>0</v>
      </c>
      <c r="M960" s="50">
        <f>VLOOKUP(S955,Marathi!$B$8:$AE$78,24,0)</f>
        <v>0</v>
      </c>
      <c r="N960" s="50">
        <f>VLOOKUP(S955,Marathi!$B$8:$AE$78,25,0)</f>
        <v>0</v>
      </c>
      <c r="O960" s="50">
        <f>VLOOKUP(S955,Marathi!$B$8:$AE$78,26,0)</f>
        <v>0</v>
      </c>
      <c r="P960" s="50">
        <f>VLOOKUP(S955,Marathi!$B$8:$AE$78,27,0)</f>
        <v>0</v>
      </c>
      <c r="Q960" s="50">
        <f>VLOOKUP(S955,Marathi!$B$8:$AE$78,28,0)</f>
        <v>0</v>
      </c>
      <c r="R960" s="79">
        <f>VLOOKUP(S955,Marathi!$B$8:$AE$78,29,0)</f>
        <v>0</v>
      </c>
      <c r="S960" s="79">
        <f>VLOOKUP(S955,Marathi!$B$8:$AE$78,30,0)</f>
        <v>0</v>
      </c>
      <c r="V960" s="68"/>
      <c r="W960" s="68"/>
      <c r="X960" s="68"/>
      <c r="Y960" s="68"/>
    </row>
    <row r="961" spans="2:25" ht="27.9" customHeight="1">
      <c r="B961" s="359">
        <v>2</v>
      </c>
      <c r="C961" s="361" t="s">
        <v>3</v>
      </c>
      <c r="D961" s="39" t="s">
        <v>63</v>
      </c>
      <c r="E961" s="80"/>
      <c r="F961" s="78">
        <f>Hindi!R$7</f>
        <v>15</v>
      </c>
      <c r="G961" s="78">
        <f>Hindi!S$7</f>
        <v>15</v>
      </c>
      <c r="H961" s="78">
        <f>Hindi!T$7</f>
        <v>15</v>
      </c>
      <c r="I961" s="78">
        <f>Hindi!U$7</f>
        <v>15</v>
      </c>
      <c r="J961" s="78">
        <f>Hindi!V$7</f>
        <v>15</v>
      </c>
      <c r="K961" s="78">
        <f>Hindi!W$7</f>
        <v>10</v>
      </c>
      <c r="L961" s="78">
        <f>Hindi!X$7</f>
        <v>0</v>
      </c>
      <c r="M961" s="78">
        <f>Hindi!Y$7</f>
        <v>70</v>
      </c>
      <c r="N961" s="78">
        <f>Hindi!Z$7</f>
        <v>5</v>
      </c>
      <c r="O961" s="78">
        <f>Hindi!AA$7</f>
        <v>5</v>
      </c>
      <c r="P961" s="78">
        <f>Hindi!AB$7</f>
        <v>20</v>
      </c>
      <c r="Q961" s="78">
        <f>Hindi!AC$7</f>
        <v>30</v>
      </c>
      <c r="R961" s="78">
        <f>Hindi!AD$7</f>
        <v>100</v>
      </c>
      <c r="S961" s="78">
        <f>Hindi!AE$7</f>
        <v>0</v>
      </c>
      <c r="V961" s="68"/>
      <c r="W961" s="68"/>
      <c r="X961" s="68"/>
      <c r="Y961" s="68"/>
    </row>
    <row r="962" spans="2:25" ht="27.9" customHeight="1" thickBot="1">
      <c r="B962" s="360"/>
      <c r="C962" s="362"/>
      <c r="D962" s="40" t="s">
        <v>64</v>
      </c>
      <c r="E962" s="81"/>
      <c r="F962" s="50">
        <f>VLOOKUP(S955,Hindi!$B$8:$AE$78,17,0)</f>
        <v>0</v>
      </c>
      <c r="G962" s="50">
        <f>VLOOKUP(S955,Hindi!$B$8:$AE$78,18,0)</f>
        <v>0</v>
      </c>
      <c r="H962" s="50">
        <f>VLOOKUP(S955,Hindi!$B$8:$AE$78,19,0)</f>
        <v>0</v>
      </c>
      <c r="I962" s="50">
        <f>VLOOKUP(S955,Hindi!$B$8:$AE$78,20,0)</f>
        <v>0</v>
      </c>
      <c r="J962" s="50">
        <f>VLOOKUP(S955,Hindi!$B$8:$AE$78,21,0)</f>
        <v>0</v>
      </c>
      <c r="K962" s="50">
        <f>VLOOKUP(S955,Hindi!$B$8:$AE$78,22,0)</f>
        <v>0</v>
      </c>
      <c r="L962" s="50">
        <f>VLOOKUP(S955,Hindi!$B$8:$AE$78,23,0)</f>
        <v>0</v>
      </c>
      <c r="M962" s="50">
        <f>VLOOKUP(S955,Hindi!$B$8:$AE$78,24,0)</f>
        <v>0</v>
      </c>
      <c r="N962" s="50">
        <f>VLOOKUP(S955,Hindi!$B$8:$AE$78,25,0)</f>
        <v>0</v>
      </c>
      <c r="O962" s="50">
        <f>VLOOKUP(S955,Hindi!$B$8:$AE$78,26,0)</f>
        <v>0</v>
      </c>
      <c r="P962" s="50">
        <f>VLOOKUP(S955,Hindi!$B$8:$AE$78,27,0)</f>
        <v>0</v>
      </c>
      <c r="Q962" s="50">
        <f>VLOOKUP(S955,Hindi!$B$8:$AE$78,28,0)</f>
        <v>0</v>
      </c>
      <c r="R962" s="79">
        <f>VLOOKUP(S955,Hindi!$B$8:$AE$78,29,0)</f>
        <v>0</v>
      </c>
      <c r="S962" s="50">
        <f>VLOOKUP(S955,Hindi!$B$8:$AE$78,30,0)</f>
        <v>0</v>
      </c>
    </row>
    <row r="963" spans="2:25" ht="27.9" customHeight="1">
      <c r="B963" s="359">
        <v>3</v>
      </c>
      <c r="C963" s="361" t="s">
        <v>4</v>
      </c>
      <c r="D963" s="39" t="s">
        <v>63</v>
      </c>
      <c r="E963" s="80"/>
      <c r="F963" s="78">
        <f>English!R$7</f>
        <v>15</v>
      </c>
      <c r="G963" s="78">
        <f>English!S$7</f>
        <v>15</v>
      </c>
      <c r="H963" s="78">
        <f>English!T$7</f>
        <v>15</v>
      </c>
      <c r="I963" s="78">
        <f>English!U$7</f>
        <v>15</v>
      </c>
      <c r="J963" s="78">
        <f>English!V$7</f>
        <v>15</v>
      </c>
      <c r="K963" s="78">
        <f>English!W$7</f>
        <v>10</v>
      </c>
      <c r="L963" s="78">
        <f>English!X$7</f>
        <v>0</v>
      </c>
      <c r="M963" s="78">
        <f>English!Y$7</f>
        <v>70</v>
      </c>
      <c r="N963" s="78">
        <f>English!Z$7</f>
        <v>5</v>
      </c>
      <c r="O963" s="78">
        <f>English!AA$7</f>
        <v>5</v>
      </c>
      <c r="P963" s="78">
        <f>English!AB$7</f>
        <v>20</v>
      </c>
      <c r="Q963" s="78">
        <f>English!AC$7</f>
        <v>30</v>
      </c>
      <c r="R963" s="78">
        <f>English!AD$7</f>
        <v>100</v>
      </c>
      <c r="S963" s="78">
        <f>English!AE$7</f>
        <v>0</v>
      </c>
    </row>
    <row r="964" spans="2:25" ht="27.9" customHeight="1" thickBot="1">
      <c r="B964" s="360"/>
      <c r="C964" s="362"/>
      <c r="D964" s="40" t="s">
        <v>64</v>
      </c>
      <c r="E964" s="81"/>
      <c r="F964" s="50">
        <f>VLOOKUP(S955,English!$B$8:$AE$78,17,0)</f>
        <v>0</v>
      </c>
      <c r="G964" s="50">
        <f>VLOOKUP(S955,English!$B$8:$AE$78,18,0)</f>
        <v>0</v>
      </c>
      <c r="H964" s="50">
        <f>VLOOKUP(S955,English!$B$8:$AE$78,19,0)</f>
        <v>0</v>
      </c>
      <c r="I964" s="50">
        <f>VLOOKUP(S955,English!$B$8:$AE$78,20,0)</f>
        <v>0</v>
      </c>
      <c r="J964" s="50">
        <f>VLOOKUP(S955,English!$B$8:$AE$78,21,0)</f>
        <v>0</v>
      </c>
      <c r="K964" s="50">
        <f>VLOOKUP(S955,English!$B$8:$AE$78,22,0)</f>
        <v>0</v>
      </c>
      <c r="L964" s="50">
        <f>VLOOKUP(S955,English!$B$8:$AE$78,23,0)</f>
        <v>0</v>
      </c>
      <c r="M964" s="50">
        <f>VLOOKUP(S955,English!$B$8:$AE$78,24,0)</f>
        <v>0</v>
      </c>
      <c r="N964" s="50">
        <f>VLOOKUP(S955,English!$B$8:$AE$78,25,0)</f>
        <v>0</v>
      </c>
      <c r="O964" s="50">
        <f>VLOOKUP(S955,English!$B$8:$AE$78,26,0)</f>
        <v>0</v>
      </c>
      <c r="P964" s="50">
        <f>VLOOKUP(S955,English!$B$8:$AE$78,27,0)</f>
        <v>0</v>
      </c>
      <c r="Q964" s="50">
        <f>VLOOKUP(S955,English!$B$8:$AE$78,28,0)</f>
        <v>0</v>
      </c>
      <c r="R964" s="79">
        <f>VLOOKUP(S955,English!$B$8:$AE$78,29,0)</f>
        <v>0</v>
      </c>
      <c r="S964" s="50">
        <f>VLOOKUP(S955,English!$B$8:$AE$78,30,0)</f>
        <v>0</v>
      </c>
    </row>
    <row r="965" spans="2:25" ht="27.9" customHeight="1">
      <c r="B965" s="359">
        <v>4</v>
      </c>
      <c r="C965" s="361" t="s">
        <v>5</v>
      </c>
      <c r="D965" s="39" t="s">
        <v>63</v>
      </c>
      <c r="E965" s="80"/>
      <c r="F965" s="78">
        <f>Maths!R$7</f>
        <v>15</v>
      </c>
      <c r="G965" s="78">
        <f>Maths!S$7</f>
        <v>15</v>
      </c>
      <c r="H965" s="78">
        <f>Maths!T$7</f>
        <v>15</v>
      </c>
      <c r="I965" s="78">
        <f>Maths!U$7</f>
        <v>15</v>
      </c>
      <c r="J965" s="78">
        <f>Maths!V$7</f>
        <v>15</v>
      </c>
      <c r="K965" s="78">
        <f>Maths!W$7</f>
        <v>10</v>
      </c>
      <c r="L965" s="78">
        <f>Maths!X$7</f>
        <v>0</v>
      </c>
      <c r="M965" s="78">
        <f>Maths!Y$7</f>
        <v>70</v>
      </c>
      <c r="N965" s="78">
        <f>Maths!Z$7</f>
        <v>5</v>
      </c>
      <c r="O965" s="78">
        <f>Maths!AA$7</f>
        <v>5</v>
      </c>
      <c r="P965" s="78">
        <f>Maths!AB$7</f>
        <v>20</v>
      </c>
      <c r="Q965" s="78">
        <f>Maths!AC$7</f>
        <v>30</v>
      </c>
      <c r="R965" s="78">
        <f>Maths!AD$7</f>
        <v>100</v>
      </c>
      <c r="S965" s="78">
        <f>Maths!AE$7</f>
        <v>0</v>
      </c>
    </row>
    <row r="966" spans="2:25" ht="27.9" customHeight="1" thickBot="1">
      <c r="B966" s="360"/>
      <c r="C966" s="362"/>
      <c r="D966" s="40" t="s">
        <v>64</v>
      </c>
      <c r="E966" s="81"/>
      <c r="F966" s="50">
        <f>VLOOKUP(S955,Maths!$B$8:$AE$78,17,0)</f>
        <v>0</v>
      </c>
      <c r="G966" s="50">
        <f>VLOOKUP(S955,Maths!$B$8:$AE$78,18,0)</f>
        <v>0</v>
      </c>
      <c r="H966" s="50">
        <f>VLOOKUP(S955,Maths!$B$8:$AE$78,19,0)</f>
        <v>0</v>
      </c>
      <c r="I966" s="50">
        <f>VLOOKUP(S955,Maths!$B$8:$AE$78,20,0)</f>
        <v>0</v>
      </c>
      <c r="J966" s="50">
        <f>VLOOKUP(S955,Maths!$B$8:$AE$78,21,0)</f>
        <v>0</v>
      </c>
      <c r="K966" s="50">
        <f>VLOOKUP(S955,Maths!$B$8:$AE$78,22,0)</f>
        <v>0</v>
      </c>
      <c r="L966" s="50">
        <f>VLOOKUP(S955,Maths!$B$8:$AE$78,23,0)</f>
        <v>0</v>
      </c>
      <c r="M966" s="50">
        <f>VLOOKUP(S955,Maths!$B$8:$AE$78,24,0)</f>
        <v>0</v>
      </c>
      <c r="N966" s="50">
        <f>VLOOKUP(S955,Maths!$B$8:$AE$78,25,0)</f>
        <v>0</v>
      </c>
      <c r="O966" s="50">
        <f>VLOOKUP(S955,Maths!$B$8:$AE$78,26,0)</f>
        <v>0</v>
      </c>
      <c r="P966" s="50">
        <f>VLOOKUP(S955,Maths!$B$8:$AE$78,27,0)</f>
        <v>0</v>
      </c>
      <c r="Q966" s="50">
        <f>VLOOKUP(S955,Maths!$B$8:$AE$78,28,0)</f>
        <v>0</v>
      </c>
      <c r="R966" s="79">
        <f>VLOOKUP(S955,Maths!$B$8:$AE$78,29,0)</f>
        <v>0</v>
      </c>
      <c r="S966" s="50">
        <f>VLOOKUP(S955,Maths!$B$8:$AE$78,30,0)</f>
        <v>0</v>
      </c>
    </row>
    <row r="967" spans="2:25" ht="27.9" customHeight="1">
      <c r="B967" s="359">
        <v>5</v>
      </c>
      <c r="C967" s="361" t="s">
        <v>6</v>
      </c>
      <c r="D967" s="39" t="s">
        <v>63</v>
      </c>
      <c r="E967" s="80"/>
      <c r="F967" s="78">
        <f>Sci!R$7</f>
        <v>15</v>
      </c>
      <c r="G967" s="78">
        <f>Sci!S$7</f>
        <v>15</v>
      </c>
      <c r="H967" s="78">
        <f>Sci!T$7</f>
        <v>15</v>
      </c>
      <c r="I967" s="78">
        <f>Sci!U$7</f>
        <v>15</v>
      </c>
      <c r="J967" s="78">
        <f>Sci!V$7</f>
        <v>15</v>
      </c>
      <c r="K967" s="78">
        <f>Sci!W$7</f>
        <v>10</v>
      </c>
      <c r="L967" s="78">
        <f>Sci!X$7</f>
        <v>0</v>
      </c>
      <c r="M967" s="78">
        <f>Sci!Y$7</f>
        <v>70</v>
      </c>
      <c r="N967" s="78">
        <f>Sci!Z$7</f>
        <v>5</v>
      </c>
      <c r="O967" s="78">
        <f>Sci!AA$7</f>
        <v>5</v>
      </c>
      <c r="P967" s="78">
        <f>Sci!AB$7</f>
        <v>20</v>
      </c>
      <c r="Q967" s="78">
        <f>Sci!AC$7</f>
        <v>30</v>
      </c>
      <c r="R967" s="78">
        <f>Sci!AD$7</f>
        <v>100</v>
      </c>
      <c r="S967" s="78">
        <f>Sci!AE$7</f>
        <v>0</v>
      </c>
    </row>
    <row r="968" spans="2:25" ht="27.9" customHeight="1" thickBot="1">
      <c r="B968" s="360"/>
      <c r="C968" s="362"/>
      <c r="D968" s="40" t="s">
        <v>64</v>
      </c>
      <c r="E968" s="81"/>
      <c r="F968" s="50">
        <f>VLOOKUP(S955,Sci!$B$8:$AE$78,17,0)</f>
        <v>0</v>
      </c>
      <c r="G968" s="50">
        <f>VLOOKUP(S955,Sci!$B$8:$AE$78,18,0)</f>
        <v>0</v>
      </c>
      <c r="H968" s="50">
        <f>VLOOKUP(S955,Sci!$B$8:$AE$78,19,0)</f>
        <v>0</v>
      </c>
      <c r="I968" s="50">
        <f>VLOOKUP(S955,Sci!$B$8:$AE$78,20,0)</f>
        <v>0</v>
      </c>
      <c r="J968" s="50">
        <f>VLOOKUP(S955,Sci!$B$8:$AE$78,21,0)</f>
        <v>0</v>
      </c>
      <c r="K968" s="50">
        <f>VLOOKUP(S955,Sci!$B$8:$AE$78,22,0)</f>
        <v>0</v>
      </c>
      <c r="L968" s="50">
        <f>VLOOKUP(S955,Sci!$B$8:$AE$78,23,0)</f>
        <v>0</v>
      </c>
      <c r="M968" s="50">
        <f>VLOOKUP(S955,Sci!$B$8:$AE$78,24,0)</f>
        <v>0</v>
      </c>
      <c r="N968" s="50">
        <f>VLOOKUP(S955,Sci!$B$8:$AE$78,24,0)</f>
        <v>0</v>
      </c>
      <c r="O968" s="50">
        <f>VLOOKUP(S955,Sci!$B$8:$AE$78,25,0)</f>
        <v>0</v>
      </c>
      <c r="P968" s="50">
        <f>VLOOKUP(S955,Sci!$B$8:$AE$78,26,0)</f>
        <v>0</v>
      </c>
      <c r="Q968" s="50">
        <f>VLOOKUP(S955,Sci!$B$8:$AE$78,27,0)</f>
        <v>0</v>
      </c>
      <c r="R968" s="79">
        <f>VLOOKUP(S955,Sci!$B$8:$AE$78,29,0)</f>
        <v>0</v>
      </c>
      <c r="S968" s="50">
        <f>VLOOKUP(S955,Sci!$B$8:$AE$78,30,0)</f>
        <v>0</v>
      </c>
      <c r="V968" s="68"/>
      <c r="W968" s="68"/>
      <c r="X968" s="68"/>
      <c r="Y968" s="68"/>
    </row>
    <row r="969" spans="2:25" ht="27.9" customHeight="1">
      <c r="B969" s="359">
        <v>6</v>
      </c>
      <c r="C969" s="361" t="s">
        <v>7</v>
      </c>
      <c r="D969" s="39" t="s">
        <v>63</v>
      </c>
      <c r="E969" s="80"/>
      <c r="F969" s="78">
        <f>Sco!R$7</f>
        <v>15</v>
      </c>
      <c r="G969" s="78">
        <f>Sco!S$7</f>
        <v>15</v>
      </c>
      <c r="H969" s="78">
        <f>Sco!T$7</f>
        <v>15</v>
      </c>
      <c r="I969" s="78">
        <f>Sco!U$7</f>
        <v>15</v>
      </c>
      <c r="J969" s="78">
        <f>Sco!V$7</f>
        <v>15</v>
      </c>
      <c r="K969" s="78">
        <f>Sco!W$7</f>
        <v>10</v>
      </c>
      <c r="L969" s="78">
        <f>Sco!X$7</f>
        <v>0</v>
      </c>
      <c r="M969" s="78">
        <f>Sco!Y$7</f>
        <v>70</v>
      </c>
      <c r="N969" s="78">
        <f>Sco!Z$7</f>
        <v>5</v>
      </c>
      <c r="O969" s="78">
        <f>Sco!AA$7</f>
        <v>5</v>
      </c>
      <c r="P969" s="78">
        <f>Sco!AB$7</f>
        <v>20</v>
      </c>
      <c r="Q969" s="78">
        <f>Sco!AC$7</f>
        <v>30</v>
      </c>
      <c r="R969" s="78">
        <f>Sco!AD$7</f>
        <v>100</v>
      </c>
      <c r="S969" s="78">
        <f>Sco!AE$7</f>
        <v>0</v>
      </c>
      <c r="V969" s="68"/>
      <c r="W969" s="68"/>
      <c r="X969" s="68"/>
      <c r="Y969" s="68"/>
    </row>
    <row r="970" spans="2:25" ht="27.9" customHeight="1" thickBot="1">
      <c r="B970" s="360"/>
      <c r="C970" s="362"/>
      <c r="D970" s="40" t="s">
        <v>64</v>
      </c>
      <c r="E970" s="81"/>
      <c r="F970" s="50">
        <f>VLOOKUP(S955,Sco!$B$8:$AE$78,17,0)</f>
        <v>0</v>
      </c>
      <c r="G970" s="50">
        <f>VLOOKUP(S955,Sco!$B$8:$AE$78,18,0)</f>
        <v>0</v>
      </c>
      <c r="H970" s="50">
        <f>VLOOKUP(S955,Sco!$B$8:$AE$78,19,0)</f>
        <v>0</v>
      </c>
      <c r="I970" s="50">
        <f>VLOOKUP(S955,Sco!$B$8:$AE$78,20,0)</f>
        <v>0</v>
      </c>
      <c r="J970" s="50">
        <f>VLOOKUP(S955,Sco!$B$8:$AE$78,21,0)</f>
        <v>0</v>
      </c>
      <c r="K970" s="50">
        <f>VLOOKUP(S955,Sco!$B$8:$AE$78,22,0)</f>
        <v>0</v>
      </c>
      <c r="L970" s="50">
        <f>VLOOKUP(S955,Sco!$B$8:$AE$78,23,0)</f>
        <v>0</v>
      </c>
      <c r="M970" s="50">
        <f>VLOOKUP(S955,Sco!$B$8:$AE$78,24,0)</f>
        <v>0</v>
      </c>
      <c r="N970" s="50">
        <f>VLOOKUP(S955,Sco!$B$8:$AE$78,25,0)</f>
        <v>0</v>
      </c>
      <c r="O970" s="50">
        <f>VLOOKUP(S955,Sco!$B$8:$AE$78,26,0)</f>
        <v>0</v>
      </c>
      <c r="P970" s="50">
        <f>VLOOKUP(S955,Sco!$B$8:$AE$78,27,0)</f>
        <v>0</v>
      </c>
      <c r="Q970" s="50">
        <f>VLOOKUP(S955,Sco!$B$8:$AE$78,28,0)</f>
        <v>0</v>
      </c>
      <c r="R970" s="79">
        <f>VLOOKUP(S955,Sco!$B$8:$AE$78,29,0)</f>
        <v>0</v>
      </c>
      <c r="S970" s="50">
        <f>VLOOKUP(S955,Sco!$B$8:$AE$78,30,0)</f>
        <v>0</v>
      </c>
      <c r="V970" s="68"/>
      <c r="W970" s="68"/>
      <c r="X970" s="68"/>
      <c r="Y970" s="68"/>
    </row>
    <row r="971" spans="2:25" ht="27.9" customHeight="1">
      <c r="B971" s="359">
        <v>7</v>
      </c>
      <c r="C971" s="361" t="s">
        <v>8</v>
      </c>
      <c r="D971" s="39" t="s">
        <v>63</v>
      </c>
      <c r="E971" s="80"/>
      <c r="F971" s="78">
        <f>Kala!R$7</f>
        <v>20</v>
      </c>
      <c r="G971" s="78">
        <f>Kala!S$7</f>
        <v>40</v>
      </c>
      <c r="H971" s="78">
        <f>Kala!T$7</f>
        <v>20</v>
      </c>
      <c r="I971" s="78">
        <f>Kala!U$7</f>
        <v>20</v>
      </c>
      <c r="J971" s="78">
        <f>Kala!V$7</f>
        <v>0</v>
      </c>
      <c r="K971" s="78">
        <f>Kala!W$7</f>
        <v>20</v>
      </c>
      <c r="L971" s="78">
        <f>Kala!X$7</f>
        <v>0</v>
      </c>
      <c r="M971" s="78">
        <f>Kala!Y$7</f>
        <v>100</v>
      </c>
      <c r="N971" s="363"/>
      <c r="O971" s="364"/>
      <c r="P971" s="364"/>
      <c r="Q971" s="365"/>
      <c r="R971" s="82">
        <f t="shared" ref="R971:R976" si="34">M971</f>
        <v>100</v>
      </c>
      <c r="S971" s="83"/>
      <c r="V971" s="68"/>
      <c r="W971" s="68"/>
      <c r="X971" s="68"/>
      <c r="Y971" s="68"/>
    </row>
    <row r="972" spans="2:25" ht="27.9" customHeight="1" thickBot="1">
      <c r="B972" s="360"/>
      <c r="C972" s="362"/>
      <c r="D972" s="40" t="s">
        <v>64</v>
      </c>
      <c r="E972" s="81"/>
      <c r="F972" s="50">
        <f>VLOOKUP(S955,Kala!$B$8:$AE$78,17,0)</f>
        <v>0</v>
      </c>
      <c r="G972" s="50">
        <f>VLOOKUP(S955,Kala!$B$8:$AE$78,18,0)</f>
        <v>0</v>
      </c>
      <c r="H972" s="50">
        <f>VLOOKUP(S955,Kala!$B$8:$AE$78,19,0)</f>
        <v>0</v>
      </c>
      <c r="I972" s="50">
        <f>VLOOKUP(S955,Kala!$B$8:$AE$78,20,0)</f>
        <v>0</v>
      </c>
      <c r="J972" s="50">
        <f>VLOOKUP(S955,Kala!$B$8:$AE$78,21,0)</f>
        <v>0</v>
      </c>
      <c r="K972" s="50">
        <f>VLOOKUP(S955,Kala!$B$8:$AE$78,22,0)</f>
        <v>0</v>
      </c>
      <c r="L972" s="50">
        <f>VLOOKUP(S955,Kala!$B$8:$AE$78,23,0)</f>
        <v>0</v>
      </c>
      <c r="M972" s="50">
        <f>VLOOKUP(S955,Kala!$B$8:$AE$78,24,0)</f>
        <v>0</v>
      </c>
      <c r="N972" s="366"/>
      <c r="O972" s="367"/>
      <c r="P972" s="367"/>
      <c r="Q972" s="368"/>
      <c r="R972" s="84">
        <f t="shared" si="34"/>
        <v>0</v>
      </c>
      <c r="S972" s="85" t="str">
        <f>IF(R972&gt;=91,"अ१",IF(R972&gt;=81,"अ२",IF(R972&gt;=71,"ब१",IF(R972&gt;=61,"ब२",IF(R972&gt;=51,"क१",IF(R972&gt;=41,"क२",IF(R972&gt;=33,"ड",IF(R972&gt;=21,"ई१",IF(R972&gt;=1,"ई२","")))))))))</f>
        <v/>
      </c>
      <c r="V972" s="68"/>
      <c r="W972" s="68"/>
      <c r="X972" s="68"/>
      <c r="Y972" s="68"/>
    </row>
    <row r="973" spans="2:25" ht="27.9" customHeight="1">
      <c r="B973" s="359">
        <v>8</v>
      </c>
      <c r="C973" s="361" t="s">
        <v>9</v>
      </c>
      <c r="D973" s="39" t="s">
        <v>63</v>
      </c>
      <c r="E973" s="80"/>
      <c r="F973" s="78">
        <f>Karya!R$7</f>
        <v>20</v>
      </c>
      <c r="G973" s="78">
        <f>Karya!S$7</f>
        <v>40</v>
      </c>
      <c r="H973" s="78">
        <f>Karya!T$7</f>
        <v>20</v>
      </c>
      <c r="I973" s="78">
        <f>Karya!U$7</f>
        <v>20</v>
      </c>
      <c r="J973" s="78">
        <f>Karya!V$7</f>
        <v>0</v>
      </c>
      <c r="K973" s="78">
        <f>Karya!W$7</f>
        <v>20</v>
      </c>
      <c r="L973" s="78">
        <f>Karya!X$7</f>
        <v>0</v>
      </c>
      <c r="M973" s="78">
        <f>Karya!Y$7</f>
        <v>100</v>
      </c>
      <c r="N973" s="363"/>
      <c r="O973" s="364"/>
      <c r="P973" s="364"/>
      <c r="Q973" s="365"/>
      <c r="R973" s="82">
        <f t="shared" si="34"/>
        <v>100</v>
      </c>
      <c r="S973" s="83"/>
      <c r="V973" s="68"/>
      <c r="W973" s="68"/>
      <c r="X973" s="68"/>
      <c r="Y973" s="68"/>
    </row>
    <row r="974" spans="2:25" ht="27.9" customHeight="1" thickBot="1">
      <c r="B974" s="360"/>
      <c r="C974" s="362"/>
      <c r="D974" s="40" t="s">
        <v>64</v>
      </c>
      <c r="E974" s="81"/>
      <c r="F974" s="50">
        <f>VLOOKUP(S955,Karya!$B$8:$AE$78,17,0)</f>
        <v>0</v>
      </c>
      <c r="G974" s="50">
        <f>VLOOKUP(S955,Karya!$B$8:$AE$78,18,0)</f>
        <v>0</v>
      </c>
      <c r="H974" s="50">
        <f>VLOOKUP(S955,Karya!$B$8:$AE$78,19,0)</f>
        <v>0</v>
      </c>
      <c r="I974" s="50">
        <f>VLOOKUP(S955,Karya!$B$8:$AE$78,20,0)</f>
        <v>0</v>
      </c>
      <c r="J974" s="50">
        <f>VLOOKUP(S955,Karya!$B$8:$AE$78,21,0)</f>
        <v>0</v>
      </c>
      <c r="K974" s="50">
        <f>VLOOKUP(S955,Karya!$B$8:$AE$78,22,0)</f>
        <v>0</v>
      </c>
      <c r="L974" s="50">
        <f>VLOOKUP(S955,Karya!$B$8:$AE$78,23,0)</f>
        <v>0</v>
      </c>
      <c r="M974" s="50">
        <f>VLOOKUP(S955,Karya!$B$8:$AE$78,24,0)</f>
        <v>0</v>
      </c>
      <c r="N974" s="366"/>
      <c r="O974" s="367"/>
      <c r="P974" s="367"/>
      <c r="Q974" s="368"/>
      <c r="R974" s="84">
        <f t="shared" si="34"/>
        <v>0</v>
      </c>
      <c r="S974" s="85" t="str">
        <f>IF(R974&gt;=91,"अ१",IF(R974&gt;=81,"अ२",IF(R974&gt;=71,"ब१",IF(R974&gt;=61,"ब२",IF(R974&gt;=51,"क१",IF(R974&gt;=41,"क२",IF(R974&gt;=33,"ड",IF(R974&gt;=21,"ई१",IF(R974&gt;=1,"ई२","")))))))))</f>
        <v/>
      </c>
      <c r="V974" s="68"/>
      <c r="W974" s="68"/>
      <c r="X974" s="68"/>
      <c r="Y974" s="68"/>
    </row>
    <row r="975" spans="2:25" ht="27.9" customHeight="1">
      <c r="B975" s="359">
        <v>9</v>
      </c>
      <c r="C975" s="361" t="s">
        <v>10</v>
      </c>
      <c r="D975" s="39" t="s">
        <v>63</v>
      </c>
      <c r="E975" s="80"/>
      <c r="F975" s="78">
        <f>Shashi!R$7</f>
        <v>20</v>
      </c>
      <c r="G975" s="78">
        <f>Shashi!S$7</f>
        <v>40</v>
      </c>
      <c r="H975" s="78">
        <f>Shashi!T$7</f>
        <v>20</v>
      </c>
      <c r="I975" s="78">
        <f>Shashi!U$7</f>
        <v>20</v>
      </c>
      <c r="J975" s="78">
        <f>Shashi!V$7</f>
        <v>0</v>
      </c>
      <c r="K975" s="78">
        <f>Shashi!W$7</f>
        <v>20</v>
      </c>
      <c r="L975" s="78">
        <f>Shashi!X$7</f>
        <v>0</v>
      </c>
      <c r="M975" s="78">
        <f>Shashi!Y$7</f>
        <v>100</v>
      </c>
      <c r="N975" s="363"/>
      <c r="O975" s="364"/>
      <c r="P975" s="364"/>
      <c r="Q975" s="365"/>
      <c r="R975" s="82">
        <f t="shared" si="34"/>
        <v>100</v>
      </c>
      <c r="S975" s="83"/>
      <c r="V975" s="68"/>
      <c r="W975" s="68"/>
      <c r="X975" s="68"/>
      <c r="Y975" s="68"/>
    </row>
    <row r="976" spans="2:25" ht="27.9" customHeight="1" thickBot="1">
      <c r="B976" s="360"/>
      <c r="C976" s="362"/>
      <c r="D976" s="40" t="s">
        <v>64</v>
      </c>
      <c r="E976" s="81"/>
      <c r="F976" s="50">
        <f>VLOOKUP(S955,Shashi!$B$8:$AE$78,17,0)</f>
        <v>0</v>
      </c>
      <c r="G976" s="50">
        <f>VLOOKUP(S955,Shashi!$B$8:$AE$78,18,0)</f>
        <v>0</v>
      </c>
      <c r="H976" s="50">
        <f>VLOOKUP(S955,Shashi!$B$8:$AE$78,19,0)</f>
        <v>0</v>
      </c>
      <c r="I976" s="50">
        <f>VLOOKUP(S955,Shashi!$B$8:$AE$78,20,0)</f>
        <v>0</v>
      </c>
      <c r="J976" s="50">
        <f>VLOOKUP(S955,Shashi!$B$8:$AE$78,21,0)</f>
        <v>0</v>
      </c>
      <c r="K976" s="50">
        <f>VLOOKUP(S955,Shashi!$B$8:$AE$78,22,0)</f>
        <v>0</v>
      </c>
      <c r="L976" s="50">
        <f>VLOOKUP(S955,Shashi!$B$8:$AE$78,23,0)</f>
        <v>0</v>
      </c>
      <c r="M976" s="50">
        <f>VLOOKUP(S955,Shashi!$B$8:$AE$78,24,0)</f>
        <v>0</v>
      </c>
      <c r="N976" s="366"/>
      <c r="O976" s="367"/>
      <c r="P976" s="367"/>
      <c r="Q976" s="368"/>
      <c r="R976" s="84">
        <f t="shared" si="34"/>
        <v>0</v>
      </c>
      <c r="S976" s="85" t="str">
        <f>IF(R976&gt;=91,"अ१",IF(R976&gt;=81,"अ२",IF(R976&gt;=71,"ब१",IF(R976&gt;=61,"ब२",IF(R976&gt;=51,"क१",IF(R976&gt;=41,"क२",IF(R976&gt;=33,"ड",IF(R976&gt;=21,"ई१",IF(R976&gt;=1,"ई२","")))))))))</f>
        <v/>
      </c>
      <c r="V976" s="68"/>
      <c r="W976" s="68"/>
      <c r="X976" s="68"/>
      <c r="Y976" s="68"/>
    </row>
    <row r="977" spans="2:25" ht="27.9" customHeight="1" thickBot="1">
      <c r="B977" s="369"/>
      <c r="C977" s="370"/>
      <c r="D977" s="370"/>
      <c r="E977" s="370"/>
      <c r="F977" s="370"/>
      <c r="G977" s="370"/>
      <c r="H977" s="370"/>
      <c r="I977" s="370"/>
      <c r="J977" s="370"/>
      <c r="K977" s="370"/>
      <c r="L977" s="370"/>
      <c r="M977" s="370"/>
      <c r="N977" s="370"/>
      <c r="O977" s="370"/>
      <c r="P977" s="370"/>
      <c r="Q977" s="370"/>
      <c r="R977" s="370"/>
      <c r="S977" s="371"/>
      <c r="V977" s="68"/>
      <c r="W977" s="68"/>
      <c r="X977" s="68"/>
      <c r="Y977" s="68"/>
    </row>
    <row r="978" spans="2:25" ht="27.9" customHeight="1">
      <c r="B978" s="41"/>
      <c r="C978" s="42"/>
      <c r="D978" s="43"/>
      <c r="N978" s="45"/>
      <c r="O978" s="45"/>
      <c r="P978" s="45"/>
      <c r="Q978" s="45"/>
      <c r="S978" s="46"/>
      <c r="V978" s="68"/>
      <c r="W978" s="68"/>
      <c r="X978" s="68"/>
      <c r="Y978" s="68"/>
    </row>
    <row r="979" spans="2:25" ht="27.9" customHeight="1">
      <c r="B979" s="372" t="s">
        <v>66</v>
      </c>
      <c r="C979" s="373"/>
      <c r="D979" s="373"/>
      <c r="E979" s="373"/>
      <c r="F979" s="373"/>
      <c r="G979" s="374" t="s">
        <v>67</v>
      </c>
      <c r="H979" s="374"/>
      <c r="I979" s="374"/>
      <c r="J979" s="374"/>
      <c r="K979" s="374"/>
      <c r="L979" s="374"/>
      <c r="M979" s="374"/>
      <c r="N979" s="375" t="s">
        <v>68</v>
      </c>
      <c r="O979" s="375"/>
      <c r="P979" s="375"/>
      <c r="Q979" s="375"/>
      <c r="R979" s="375"/>
      <c r="S979" s="376"/>
      <c r="V979" s="68"/>
      <c r="W979" s="68"/>
      <c r="X979" s="68"/>
      <c r="Y979" s="68"/>
    </row>
    <row r="980" spans="2:25" ht="27.9" customHeight="1" thickBot="1">
      <c r="B980" s="377" t="str">
        <f>students!$G$4</f>
        <v xml:space="preserve">श्री. सागर दत्तात्रय शिंदे </v>
      </c>
      <c r="C980" s="378"/>
      <c r="D980" s="378"/>
      <c r="E980" s="378"/>
      <c r="F980" s="378"/>
      <c r="G980" s="379"/>
      <c r="H980" s="379"/>
      <c r="I980" s="379"/>
      <c r="J980" s="379"/>
      <c r="K980" s="379"/>
      <c r="L980" s="379"/>
      <c r="M980" s="379"/>
      <c r="N980" s="380"/>
      <c r="O980" s="380"/>
      <c r="P980" s="380"/>
      <c r="Q980" s="380"/>
      <c r="R980" s="380"/>
      <c r="S980" s="381"/>
      <c r="V980" s="68"/>
      <c r="W980" s="68"/>
      <c r="X980" s="68"/>
      <c r="Y980" s="68"/>
    </row>
    <row r="981" spans="2:25" ht="26.25" customHeight="1">
      <c r="B981" s="402" t="s">
        <v>718</v>
      </c>
      <c r="C981" s="402"/>
      <c r="D981" s="402"/>
      <c r="E981" s="402"/>
      <c r="F981" s="402"/>
      <c r="G981" s="402"/>
      <c r="H981" s="402"/>
      <c r="I981" s="402"/>
      <c r="J981" s="402"/>
      <c r="K981" s="402"/>
      <c r="L981" s="402"/>
      <c r="M981" s="402"/>
      <c r="N981" s="402"/>
      <c r="O981" s="402"/>
      <c r="P981" s="402"/>
      <c r="Q981" s="402"/>
      <c r="R981" s="402"/>
      <c r="S981" s="402"/>
      <c r="V981" s="68"/>
      <c r="W981" s="68"/>
      <c r="X981" s="68"/>
      <c r="Y981" s="68"/>
    </row>
    <row r="982" spans="2:25" ht="24.75" customHeight="1" thickBot="1">
      <c r="B982" s="403" t="s">
        <v>52</v>
      </c>
      <c r="C982" s="403"/>
      <c r="D982" s="403"/>
      <c r="E982" s="404">
        <f>VLOOKUP(S983,students!$B$8:$D$57,3,0)</f>
        <v>0</v>
      </c>
      <c r="F982" s="405"/>
      <c r="G982" s="405"/>
      <c r="H982" s="405"/>
      <c r="I982" s="405"/>
      <c r="J982" s="405"/>
      <c r="K982" s="405"/>
      <c r="L982" s="405"/>
      <c r="M982" s="405"/>
      <c r="N982" s="405"/>
      <c r="O982" s="405"/>
      <c r="P982" s="406" t="s">
        <v>28</v>
      </c>
      <c r="Q982" s="406"/>
      <c r="R982" s="406" t="str">
        <f>students!$M$2</f>
        <v>पहिली</v>
      </c>
      <c r="S982" s="406"/>
      <c r="V982" s="68"/>
      <c r="W982" s="68"/>
      <c r="X982" s="68"/>
      <c r="Y982" s="68"/>
    </row>
    <row r="983" spans="2:25" ht="19.5" customHeight="1" thickBot="1">
      <c r="B983" s="407"/>
      <c r="C983" s="407"/>
      <c r="D983" s="408"/>
      <c r="E983" s="408"/>
      <c r="F983" s="47"/>
      <c r="G983" s="47"/>
      <c r="H983" s="409" t="s">
        <v>33</v>
      </c>
      <c r="I983" s="409"/>
      <c r="J983" s="409"/>
      <c r="K983" s="409"/>
      <c r="L983" s="409"/>
      <c r="M983" s="405">
        <f>[3]students!Y982</f>
        <v>0</v>
      </c>
      <c r="N983" s="405"/>
      <c r="O983" s="405"/>
      <c r="P983" s="406" t="s">
        <v>53</v>
      </c>
      <c r="Q983" s="406"/>
      <c r="R983" s="406"/>
      <c r="S983" s="77">
        <v>36</v>
      </c>
      <c r="V983" s="68"/>
      <c r="W983" s="68"/>
      <c r="X983" s="68"/>
      <c r="Y983" s="68"/>
    </row>
    <row r="984" spans="2:25" ht="21" customHeight="1">
      <c r="B984" s="382" t="s">
        <v>37</v>
      </c>
      <c r="C984" s="361" t="s">
        <v>54</v>
      </c>
      <c r="D984" s="361"/>
      <c r="E984" s="385" t="s">
        <v>55</v>
      </c>
      <c r="F984" s="386"/>
      <c r="G984" s="386"/>
      <c r="H984" s="386"/>
      <c r="I984" s="386"/>
      <c r="J984" s="386"/>
      <c r="K984" s="386"/>
      <c r="L984" s="386"/>
      <c r="M984" s="387"/>
      <c r="N984" s="388" t="s">
        <v>56</v>
      </c>
      <c r="O984" s="389"/>
      <c r="P984" s="389"/>
      <c r="Q984" s="390"/>
      <c r="R984" s="394" t="s">
        <v>69</v>
      </c>
      <c r="S984" s="397" t="s">
        <v>57</v>
      </c>
      <c r="V984" s="68"/>
      <c r="W984" s="68"/>
      <c r="X984" s="68"/>
      <c r="Y984" s="68"/>
    </row>
    <row r="985" spans="2:25" s="1" customFormat="1" ht="73.5" customHeight="1">
      <c r="B985" s="383"/>
      <c r="C985" s="384"/>
      <c r="D985" s="384"/>
      <c r="E985" s="48" t="s">
        <v>58</v>
      </c>
      <c r="F985" s="48" t="s">
        <v>15</v>
      </c>
      <c r="G985" s="48" t="s">
        <v>59</v>
      </c>
      <c r="H985" s="48" t="s">
        <v>17</v>
      </c>
      <c r="I985" s="48" t="s">
        <v>18</v>
      </c>
      <c r="J985" s="48" t="s">
        <v>19</v>
      </c>
      <c r="K985" s="48" t="s">
        <v>20</v>
      </c>
      <c r="L985" s="48" t="s">
        <v>21</v>
      </c>
      <c r="M985" s="49"/>
      <c r="N985" s="391"/>
      <c r="O985" s="392"/>
      <c r="P985" s="392"/>
      <c r="Q985" s="393"/>
      <c r="R985" s="395"/>
      <c r="S985" s="398"/>
      <c r="V985" s="68"/>
      <c r="W985" s="68"/>
      <c r="X985" s="68"/>
      <c r="Y985" s="68"/>
    </row>
    <row r="986" spans="2:25" ht="27.9" customHeight="1" thickBot="1">
      <c r="B986" s="5"/>
      <c r="C986" s="400" t="s">
        <v>60</v>
      </c>
      <c r="D986" s="401"/>
      <c r="E986" s="51">
        <v>1</v>
      </c>
      <c r="F986" s="51">
        <v>2</v>
      </c>
      <c r="G986" s="51">
        <v>3</v>
      </c>
      <c r="H986" s="51">
        <v>4</v>
      </c>
      <c r="I986" s="51">
        <v>5</v>
      </c>
      <c r="J986" s="51">
        <v>6</v>
      </c>
      <c r="K986" s="51">
        <v>7</v>
      </c>
      <c r="L986" s="51">
        <v>8</v>
      </c>
      <c r="M986" s="50" t="s">
        <v>22</v>
      </c>
      <c r="N986" s="50" t="s">
        <v>23</v>
      </c>
      <c r="O986" s="50" t="s">
        <v>61</v>
      </c>
      <c r="P986" s="50" t="s">
        <v>25</v>
      </c>
      <c r="Q986" s="50" t="s">
        <v>62</v>
      </c>
      <c r="R986" s="396"/>
      <c r="S986" s="399"/>
      <c r="V986" s="68"/>
      <c r="W986" s="68"/>
      <c r="X986" s="68"/>
      <c r="Y986" s="68"/>
    </row>
    <row r="987" spans="2:25" ht="27.9" customHeight="1">
      <c r="B987" s="359">
        <v>1</v>
      </c>
      <c r="C987" s="361" t="s">
        <v>2</v>
      </c>
      <c r="D987" s="39" t="s">
        <v>63</v>
      </c>
      <c r="E987" s="80"/>
      <c r="F987" s="78">
        <f>Marathi!R$7</f>
        <v>15</v>
      </c>
      <c r="G987" s="78">
        <f>Marathi!S$7</f>
        <v>15</v>
      </c>
      <c r="H987" s="78">
        <f>Marathi!T$7</f>
        <v>15</v>
      </c>
      <c r="I987" s="78">
        <f>Marathi!U$7</f>
        <v>15</v>
      </c>
      <c r="J987" s="78">
        <f>Marathi!V$7</f>
        <v>15</v>
      </c>
      <c r="K987" s="78">
        <f>Marathi!W$7</f>
        <v>10</v>
      </c>
      <c r="L987" s="78">
        <f>Marathi!X$7</f>
        <v>0</v>
      </c>
      <c r="M987" s="78">
        <f>Marathi!Y$7</f>
        <v>70</v>
      </c>
      <c r="N987" s="78">
        <f>Marathi!Z$7</f>
        <v>5</v>
      </c>
      <c r="O987" s="78">
        <f>Marathi!AA$7</f>
        <v>5</v>
      </c>
      <c r="P987" s="78">
        <f>Marathi!AB$7</f>
        <v>20</v>
      </c>
      <c r="Q987" s="78">
        <f>Marathi!AC$7</f>
        <v>30</v>
      </c>
      <c r="R987" s="78">
        <f>Marathi!AD$7</f>
        <v>100</v>
      </c>
      <c r="S987" s="78">
        <f>Marathi!AE$7</f>
        <v>0</v>
      </c>
      <c r="V987" s="68"/>
      <c r="W987" s="68"/>
      <c r="X987" s="68"/>
      <c r="Y987" s="68"/>
    </row>
    <row r="988" spans="2:25" ht="27.9" customHeight="1" thickBot="1">
      <c r="B988" s="360"/>
      <c r="C988" s="362"/>
      <c r="D988" s="40" t="s">
        <v>64</v>
      </c>
      <c r="E988" s="81"/>
      <c r="F988" s="50">
        <f>VLOOKUP(S983,Marathi!$B$8:$AE$78,17,0)</f>
        <v>0</v>
      </c>
      <c r="G988" s="50">
        <f>VLOOKUP(S983,Marathi!$B$8:$AE$78,18,0)</f>
        <v>0</v>
      </c>
      <c r="H988" s="50">
        <f>VLOOKUP(S983,Marathi!$B$8:$AE$78,19,0)</f>
        <v>0</v>
      </c>
      <c r="I988" s="50">
        <f>VLOOKUP(S983,Marathi!$B$8:$AE$78,20,0)</f>
        <v>0</v>
      </c>
      <c r="J988" s="50">
        <f>VLOOKUP(S983,Marathi!$B$8:$AE$78,21,0)</f>
        <v>0</v>
      </c>
      <c r="K988" s="50">
        <f>VLOOKUP(S983,Marathi!$B$8:$AE$78,22,0)</f>
        <v>0</v>
      </c>
      <c r="L988" s="50">
        <f>VLOOKUP(S983,Marathi!$B$8:$AE$78,23,0)</f>
        <v>0</v>
      </c>
      <c r="M988" s="50">
        <f>VLOOKUP(S983,Marathi!$B$8:$AE$78,24,0)</f>
        <v>0</v>
      </c>
      <c r="N988" s="50">
        <f>VLOOKUP(S983,Marathi!$B$8:$AE$78,25,0)</f>
        <v>0</v>
      </c>
      <c r="O988" s="50">
        <f>VLOOKUP(S983,Marathi!$B$8:$AE$78,26,0)</f>
        <v>0</v>
      </c>
      <c r="P988" s="50">
        <f>VLOOKUP(S983,Marathi!$B$8:$AE$78,27,0)</f>
        <v>0</v>
      </c>
      <c r="Q988" s="50">
        <f>VLOOKUP(S983,Marathi!$B$8:$AE$78,28,0)</f>
        <v>0</v>
      </c>
      <c r="R988" s="79">
        <f>VLOOKUP(S983,Marathi!$B$8:$AE$78,29,0)</f>
        <v>0</v>
      </c>
      <c r="S988" s="79">
        <f>VLOOKUP(S983,Marathi!$B$8:$AE$78,30,0)</f>
        <v>0</v>
      </c>
      <c r="V988" s="68"/>
      <c r="W988" s="68"/>
      <c r="X988" s="68"/>
      <c r="Y988" s="68"/>
    </row>
    <row r="989" spans="2:25" ht="27.9" customHeight="1">
      <c r="B989" s="359">
        <v>2</v>
      </c>
      <c r="C989" s="361" t="s">
        <v>3</v>
      </c>
      <c r="D989" s="39" t="s">
        <v>63</v>
      </c>
      <c r="E989" s="80"/>
      <c r="F989" s="78">
        <f>Hindi!R$7</f>
        <v>15</v>
      </c>
      <c r="G989" s="78">
        <f>Hindi!S$7</f>
        <v>15</v>
      </c>
      <c r="H989" s="78">
        <f>Hindi!T$7</f>
        <v>15</v>
      </c>
      <c r="I989" s="78">
        <f>Hindi!U$7</f>
        <v>15</v>
      </c>
      <c r="J989" s="78">
        <f>Hindi!V$7</f>
        <v>15</v>
      </c>
      <c r="K989" s="78">
        <f>Hindi!W$7</f>
        <v>10</v>
      </c>
      <c r="L989" s="78">
        <f>Hindi!X$7</f>
        <v>0</v>
      </c>
      <c r="M989" s="78">
        <f>Hindi!Y$7</f>
        <v>70</v>
      </c>
      <c r="N989" s="78">
        <f>Hindi!Z$7</f>
        <v>5</v>
      </c>
      <c r="O989" s="78">
        <f>Hindi!AA$7</f>
        <v>5</v>
      </c>
      <c r="P989" s="78">
        <f>Hindi!AB$7</f>
        <v>20</v>
      </c>
      <c r="Q989" s="78">
        <f>Hindi!AC$7</f>
        <v>30</v>
      </c>
      <c r="R989" s="78">
        <f>Hindi!AD$7</f>
        <v>100</v>
      </c>
      <c r="S989" s="78">
        <f>Hindi!AE$7</f>
        <v>0</v>
      </c>
      <c r="V989" s="68"/>
      <c r="W989" s="68"/>
      <c r="X989" s="68"/>
      <c r="Y989" s="68"/>
    </row>
    <row r="990" spans="2:25" ht="27.9" customHeight="1" thickBot="1">
      <c r="B990" s="360"/>
      <c r="C990" s="362"/>
      <c r="D990" s="40" t="s">
        <v>64</v>
      </c>
      <c r="E990" s="81"/>
      <c r="F990" s="50">
        <f>VLOOKUP(S983,Hindi!$B$8:$AE$78,17,0)</f>
        <v>0</v>
      </c>
      <c r="G990" s="50">
        <f>VLOOKUP(S983,Hindi!$B$8:$AE$78,18,0)</f>
        <v>0</v>
      </c>
      <c r="H990" s="50">
        <f>VLOOKUP(S983,Hindi!$B$8:$AE$78,19,0)</f>
        <v>0</v>
      </c>
      <c r="I990" s="50">
        <f>VLOOKUP(S983,Hindi!$B$8:$AE$78,20,0)</f>
        <v>0</v>
      </c>
      <c r="J990" s="50">
        <f>VLOOKUP(S983,Hindi!$B$8:$AE$78,21,0)</f>
        <v>0</v>
      </c>
      <c r="K990" s="50">
        <f>VLOOKUP(S983,Hindi!$B$8:$AE$78,22,0)</f>
        <v>0</v>
      </c>
      <c r="L990" s="50">
        <f>VLOOKUP(S983,Hindi!$B$8:$AE$78,23,0)</f>
        <v>0</v>
      </c>
      <c r="M990" s="50">
        <f>VLOOKUP(S983,Hindi!$B$8:$AE$78,24,0)</f>
        <v>0</v>
      </c>
      <c r="N990" s="50">
        <f>VLOOKUP(S983,Hindi!$B$8:$AE$78,25,0)</f>
        <v>0</v>
      </c>
      <c r="O990" s="50">
        <f>VLOOKUP(S983,Hindi!$B$8:$AE$78,26,0)</f>
        <v>0</v>
      </c>
      <c r="P990" s="50">
        <f>VLOOKUP(S983,Hindi!$B$8:$AE$78,27,0)</f>
        <v>0</v>
      </c>
      <c r="Q990" s="50">
        <f>VLOOKUP(S983,Hindi!$B$8:$AE$78,28,0)</f>
        <v>0</v>
      </c>
      <c r="R990" s="79">
        <f>VLOOKUP(S983,Hindi!$B$8:$AE$78,29,0)</f>
        <v>0</v>
      </c>
      <c r="S990" s="50">
        <f>VLOOKUP(S983,Hindi!$B$8:$AE$78,30,0)</f>
        <v>0</v>
      </c>
      <c r="V990" s="68"/>
      <c r="W990" s="68"/>
      <c r="X990" s="68"/>
      <c r="Y990" s="68"/>
    </row>
    <row r="991" spans="2:25" ht="27.9" customHeight="1">
      <c r="B991" s="359">
        <v>3</v>
      </c>
      <c r="C991" s="361" t="s">
        <v>4</v>
      </c>
      <c r="D991" s="39" t="s">
        <v>63</v>
      </c>
      <c r="E991" s="80"/>
      <c r="F991" s="78">
        <f>English!R$7</f>
        <v>15</v>
      </c>
      <c r="G991" s="78">
        <f>English!S$7</f>
        <v>15</v>
      </c>
      <c r="H991" s="78">
        <f>English!T$7</f>
        <v>15</v>
      </c>
      <c r="I991" s="78">
        <f>English!U$7</f>
        <v>15</v>
      </c>
      <c r="J991" s="78">
        <f>English!V$7</f>
        <v>15</v>
      </c>
      <c r="K991" s="78">
        <f>English!W$7</f>
        <v>10</v>
      </c>
      <c r="L991" s="78">
        <f>English!X$7</f>
        <v>0</v>
      </c>
      <c r="M991" s="78">
        <f>English!Y$7</f>
        <v>70</v>
      </c>
      <c r="N991" s="78">
        <f>English!Z$7</f>
        <v>5</v>
      </c>
      <c r="O991" s="78">
        <f>English!AA$7</f>
        <v>5</v>
      </c>
      <c r="P991" s="78">
        <f>English!AB$7</f>
        <v>20</v>
      </c>
      <c r="Q991" s="78">
        <f>English!AC$7</f>
        <v>30</v>
      </c>
      <c r="R991" s="78">
        <f>English!AD$7</f>
        <v>100</v>
      </c>
      <c r="S991" s="78">
        <f>English!AE$7</f>
        <v>0</v>
      </c>
      <c r="V991" s="68"/>
      <c r="W991" s="68"/>
      <c r="X991" s="68"/>
      <c r="Y991" s="68"/>
    </row>
    <row r="992" spans="2:25" ht="27.9" customHeight="1" thickBot="1">
      <c r="B992" s="360"/>
      <c r="C992" s="362"/>
      <c r="D992" s="40" t="s">
        <v>64</v>
      </c>
      <c r="E992" s="81"/>
      <c r="F992" s="50">
        <f>VLOOKUP(S983,English!$B$8:$AE$78,17,0)</f>
        <v>0</v>
      </c>
      <c r="G992" s="50">
        <f>VLOOKUP(S983,English!$B$8:$AE$78,18,0)</f>
        <v>0</v>
      </c>
      <c r="H992" s="50">
        <f>VLOOKUP(S983,English!$B$8:$AE$78,19,0)</f>
        <v>0</v>
      </c>
      <c r="I992" s="50">
        <f>VLOOKUP(S983,English!$B$8:$AE$78,20,0)</f>
        <v>0</v>
      </c>
      <c r="J992" s="50">
        <f>VLOOKUP(S983,English!$B$8:$AE$78,21,0)</f>
        <v>0</v>
      </c>
      <c r="K992" s="50">
        <f>VLOOKUP(S983,English!$B$8:$AE$78,22,0)</f>
        <v>0</v>
      </c>
      <c r="L992" s="50">
        <f>VLOOKUP(S983,English!$B$8:$AE$78,23,0)</f>
        <v>0</v>
      </c>
      <c r="M992" s="50">
        <f>VLOOKUP(S983,English!$B$8:$AE$78,24,0)</f>
        <v>0</v>
      </c>
      <c r="N992" s="50">
        <f>VLOOKUP(S983,English!$B$8:$AE$78,25,0)</f>
        <v>0</v>
      </c>
      <c r="O992" s="50">
        <f>VLOOKUP(S983,English!$B$8:$AE$78,26,0)</f>
        <v>0</v>
      </c>
      <c r="P992" s="50">
        <f>VLOOKUP(S983,English!$B$8:$AE$78,27,0)</f>
        <v>0</v>
      </c>
      <c r="Q992" s="50">
        <f>VLOOKUP(S983,English!$B$8:$AE$78,28,0)</f>
        <v>0</v>
      </c>
      <c r="R992" s="79">
        <f>VLOOKUP(S983,English!$B$8:$AE$78,29,0)</f>
        <v>0</v>
      </c>
      <c r="S992" s="50">
        <f>VLOOKUP(S983,English!$B$8:$AE$78,30,0)</f>
        <v>0</v>
      </c>
      <c r="V992" s="68"/>
      <c r="W992" s="68"/>
      <c r="X992" s="68"/>
      <c r="Y992" s="68"/>
    </row>
    <row r="993" spans="2:25" ht="27.9" customHeight="1">
      <c r="B993" s="359">
        <v>4</v>
      </c>
      <c r="C993" s="361" t="s">
        <v>5</v>
      </c>
      <c r="D993" s="39" t="s">
        <v>63</v>
      </c>
      <c r="E993" s="80"/>
      <c r="F993" s="78">
        <f>Maths!R$7</f>
        <v>15</v>
      </c>
      <c r="G993" s="78">
        <f>Maths!S$7</f>
        <v>15</v>
      </c>
      <c r="H993" s="78">
        <f>Maths!T$7</f>
        <v>15</v>
      </c>
      <c r="I993" s="78">
        <f>Maths!U$7</f>
        <v>15</v>
      </c>
      <c r="J993" s="78">
        <f>Maths!V$7</f>
        <v>15</v>
      </c>
      <c r="K993" s="78">
        <f>Maths!W$7</f>
        <v>10</v>
      </c>
      <c r="L993" s="78">
        <f>Maths!X$7</f>
        <v>0</v>
      </c>
      <c r="M993" s="78">
        <f>Maths!Y$7</f>
        <v>70</v>
      </c>
      <c r="N993" s="78">
        <f>Maths!Z$7</f>
        <v>5</v>
      </c>
      <c r="O993" s="78">
        <f>Maths!AA$7</f>
        <v>5</v>
      </c>
      <c r="P993" s="78">
        <f>Maths!AB$7</f>
        <v>20</v>
      </c>
      <c r="Q993" s="78">
        <f>Maths!AC$7</f>
        <v>30</v>
      </c>
      <c r="R993" s="78">
        <f>Maths!AD$7</f>
        <v>100</v>
      </c>
      <c r="S993" s="78">
        <f>Maths!AE$7</f>
        <v>0</v>
      </c>
    </row>
    <row r="994" spans="2:25" ht="27.9" customHeight="1" thickBot="1">
      <c r="B994" s="360"/>
      <c r="C994" s="362"/>
      <c r="D994" s="40" t="s">
        <v>64</v>
      </c>
      <c r="E994" s="81"/>
      <c r="F994" s="50">
        <f>VLOOKUP(S983,Maths!$B$8:$AE$78,17,0)</f>
        <v>0</v>
      </c>
      <c r="G994" s="50">
        <f>VLOOKUP(S983,Maths!$B$8:$AE$78,18,0)</f>
        <v>0</v>
      </c>
      <c r="H994" s="50">
        <f>VLOOKUP(S983,Maths!$B$8:$AE$78,19,0)</f>
        <v>0</v>
      </c>
      <c r="I994" s="50">
        <f>VLOOKUP(S983,Maths!$B$8:$AE$78,20,0)</f>
        <v>0</v>
      </c>
      <c r="J994" s="50">
        <f>VLOOKUP(S983,Maths!$B$8:$AE$78,21,0)</f>
        <v>0</v>
      </c>
      <c r="K994" s="50">
        <f>VLOOKUP(S983,Maths!$B$8:$AE$78,22,0)</f>
        <v>0</v>
      </c>
      <c r="L994" s="50">
        <f>VLOOKUP(S983,Maths!$B$8:$AE$78,23,0)</f>
        <v>0</v>
      </c>
      <c r="M994" s="50">
        <f>VLOOKUP(S983,Maths!$B$8:$AE$78,24,0)</f>
        <v>0</v>
      </c>
      <c r="N994" s="50">
        <f>VLOOKUP(S983,Maths!$B$8:$AE$78,25,0)</f>
        <v>0</v>
      </c>
      <c r="O994" s="50">
        <f>VLOOKUP(S983,Maths!$B$8:$AE$78,26,0)</f>
        <v>0</v>
      </c>
      <c r="P994" s="50">
        <f>VLOOKUP(S983,Maths!$B$8:$AE$78,27,0)</f>
        <v>0</v>
      </c>
      <c r="Q994" s="50">
        <f>VLOOKUP(S983,Maths!$B$8:$AE$78,28,0)</f>
        <v>0</v>
      </c>
      <c r="R994" s="79">
        <f>VLOOKUP(S983,Maths!$B$8:$AE$78,29,0)</f>
        <v>0</v>
      </c>
      <c r="S994" s="50">
        <f>VLOOKUP(S983,Maths!$B$8:$AE$78,30,0)</f>
        <v>0</v>
      </c>
    </row>
    <row r="995" spans="2:25" ht="27.9" customHeight="1">
      <c r="B995" s="359">
        <v>5</v>
      </c>
      <c r="C995" s="361" t="s">
        <v>6</v>
      </c>
      <c r="D995" s="39" t="s">
        <v>63</v>
      </c>
      <c r="E995" s="80"/>
      <c r="F995" s="78">
        <f>Sci!R$7</f>
        <v>15</v>
      </c>
      <c r="G995" s="78">
        <f>Sci!S$7</f>
        <v>15</v>
      </c>
      <c r="H995" s="78">
        <f>Sci!T$7</f>
        <v>15</v>
      </c>
      <c r="I995" s="78">
        <f>Sci!U$7</f>
        <v>15</v>
      </c>
      <c r="J995" s="78">
        <f>Sci!V$7</f>
        <v>15</v>
      </c>
      <c r="K995" s="78">
        <f>Sci!W$7</f>
        <v>10</v>
      </c>
      <c r="L995" s="78">
        <f>Sci!X$7</f>
        <v>0</v>
      </c>
      <c r="M995" s="78">
        <f>Sci!Y$7</f>
        <v>70</v>
      </c>
      <c r="N995" s="78">
        <f>Sci!Z$7</f>
        <v>5</v>
      </c>
      <c r="O995" s="78">
        <f>Sci!AA$7</f>
        <v>5</v>
      </c>
      <c r="P995" s="78">
        <f>Sci!AB$7</f>
        <v>20</v>
      </c>
      <c r="Q995" s="78">
        <f>Sci!AC$7</f>
        <v>30</v>
      </c>
      <c r="R995" s="78">
        <f>Sci!AD$7</f>
        <v>100</v>
      </c>
      <c r="S995" s="78">
        <f>Sci!AE$7</f>
        <v>0</v>
      </c>
    </row>
    <row r="996" spans="2:25" ht="27.9" customHeight="1" thickBot="1">
      <c r="B996" s="360"/>
      <c r="C996" s="362"/>
      <c r="D996" s="40" t="s">
        <v>64</v>
      </c>
      <c r="E996" s="81"/>
      <c r="F996" s="50">
        <f>VLOOKUP(S983,Sci!$B$8:$AE$78,17,0)</f>
        <v>0</v>
      </c>
      <c r="G996" s="50">
        <f>VLOOKUP(S983,Sci!$B$8:$AE$78,18,0)</f>
        <v>0</v>
      </c>
      <c r="H996" s="50">
        <f>VLOOKUP(S983,Sci!$B$8:$AE$78,19,0)</f>
        <v>0</v>
      </c>
      <c r="I996" s="50">
        <f>VLOOKUP(S983,Sci!$B$8:$AE$78,20,0)</f>
        <v>0</v>
      </c>
      <c r="J996" s="50">
        <f>VLOOKUP(S983,Sci!$B$8:$AE$78,21,0)</f>
        <v>0</v>
      </c>
      <c r="K996" s="50">
        <f>VLOOKUP(S983,Sci!$B$8:$AE$78,22,0)</f>
        <v>0</v>
      </c>
      <c r="L996" s="50">
        <f>VLOOKUP(S983,Sci!$B$8:$AE$78,23,0)</f>
        <v>0</v>
      </c>
      <c r="M996" s="50">
        <f>VLOOKUP(S983,Sci!$B$8:$AE$78,24,0)</f>
        <v>0</v>
      </c>
      <c r="N996" s="50">
        <f>VLOOKUP(S983,Sci!$B$8:$AE$78,24,0)</f>
        <v>0</v>
      </c>
      <c r="O996" s="50">
        <f>VLOOKUP(S983,Sci!$B$8:$AE$78,25,0)</f>
        <v>0</v>
      </c>
      <c r="P996" s="50">
        <f>VLOOKUP(S983,Sci!$B$8:$AE$78,26,0)</f>
        <v>0</v>
      </c>
      <c r="Q996" s="50">
        <f>VLOOKUP(S983,Sci!$B$8:$AE$78,27,0)</f>
        <v>0</v>
      </c>
      <c r="R996" s="79">
        <f>VLOOKUP(S983,Sci!$B$8:$AE$78,29,0)</f>
        <v>0</v>
      </c>
      <c r="S996" s="50">
        <f>VLOOKUP(S983,Sci!$B$8:$AE$78,30,0)</f>
        <v>0</v>
      </c>
    </row>
    <row r="997" spans="2:25" ht="27.9" customHeight="1">
      <c r="B997" s="359">
        <v>6</v>
      </c>
      <c r="C997" s="361" t="s">
        <v>7</v>
      </c>
      <c r="D997" s="39" t="s">
        <v>63</v>
      </c>
      <c r="E997" s="80"/>
      <c r="F997" s="78">
        <f>Sco!R$7</f>
        <v>15</v>
      </c>
      <c r="G997" s="78">
        <f>Sco!S$7</f>
        <v>15</v>
      </c>
      <c r="H997" s="78">
        <f>Sco!T$7</f>
        <v>15</v>
      </c>
      <c r="I997" s="78">
        <f>Sco!U$7</f>
        <v>15</v>
      </c>
      <c r="J997" s="78">
        <f>Sco!V$7</f>
        <v>15</v>
      </c>
      <c r="K997" s="78">
        <f>Sco!W$7</f>
        <v>10</v>
      </c>
      <c r="L997" s="78">
        <f>Sco!X$7</f>
        <v>0</v>
      </c>
      <c r="M997" s="78">
        <f>Sco!Y$7</f>
        <v>70</v>
      </c>
      <c r="N997" s="78">
        <f>Sco!Z$7</f>
        <v>5</v>
      </c>
      <c r="O997" s="78">
        <f>Sco!AA$7</f>
        <v>5</v>
      </c>
      <c r="P997" s="78">
        <f>Sco!AB$7</f>
        <v>20</v>
      </c>
      <c r="Q997" s="78">
        <f>Sco!AC$7</f>
        <v>30</v>
      </c>
      <c r="R997" s="78">
        <f>Sco!AD$7</f>
        <v>100</v>
      </c>
      <c r="S997" s="78">
        <f>Sco!AE$7</f>
        <v>0</v>
      </c>
    </row>
    <row r="998" spans="2:25" ht="27.9" customHeight="1" thickBot="1">
      <c r="B998" s="360"/>
      <c r="C998" s="362"/>
      <c r="D998" s="40" t="s">
        <v>64</v>
      </c>
      <c r="E998" s="81"/>
      <c r="F998" s="50">
        <f>VLOOKUP(S983,Sco!$B$8:$AE$78,17,0)</f>
        <v>0</v>
      </c>
      <c r="G998" s="50">
        <f>VLOOKUP(S983,Sco!$B$8:$AE$78,18,0)</f>
        <v>0</v>
      </c>
      <c r="H998" s="50">
        <f>VLOOKUP(S983,Sco!$B$8:$AE$78,19,0)</f>
        <v>0</v>
      </c>
      <c r="I998" s="50">
        <f>VLOOKUP(S983,Sco!$B$8:$AE$78,20,0)</f>
        <v>0</v>
      </c>
      <c r="J998" s="50">
        <f>VLOOKUP(S983,Sco!$B$8:$AE$78,21,0)</f>
        <v>0</v>
      </c>
      <c r="K998" s="50">
        <f>VLOOKUP(S983,Sco!$B$8:$AE$78,22,0)</f>
        <v>0</v>
      </c>
      <c r="L998" s="50">
        <f>VLOOKUP(S983,Sco!$B$8:$AE$78,23,0)</f>
        <v>0</v>
      </c>
      <c r="M998" s="50">
        <f>VLOOKUP(S983,Sco!$B$8:$AE$78,24,0)</f>
        <v>0</v>
      </c>
      <c r="N998" s="50">
        <f>VLOOKUP(S983,Sco!$B$8:$AE$78,25,0)</f>
        <v>0</v>
      </c>
      <c r="O998" s="50">
        <f>VLOOKUP(S983,Sco!$B$8:$AE$78,26,0)</f>
        <v>0</v>
      </c>
      <c r="P998" s="50">
        <f>VLOOKUP(S983,Sco!$B$8:$AE$78,27,0)</f>
        <v>0</v>
      </c>
      <c r="Q998" s="50">
        <f>VLOOKUP(S983,Sco!$B$8:$AE$78,28,0)</f>
        <v>0</v>
      </c>
      <c r="R998" s="79">
        <f>VLOOKUP(S983,Sco!$B$8:$AE$78,29,0)</f>
        <v>0</v>
      </c>
      <c r="S998" s="50">
        <f>VLOOKUP(S983,Sco!$B$8:$AE$78,30,0)</f>
        <v>0</v>
      </c>
    </row>
    <row r="999" spans="2:25" ht="27.9" customHeight="1">
      <c r="B999" s="359">
        <v>7</v>
      </c>
      <c r="C999" s="361" t="s">
        <v>8</v>
      </c>
      <c r="D999" s="39" t="s">
        <v>63</v>
      </c>
      <c r="E999" s="80"/>
      <c r="F999" s="78">
        <f>Kala!R$7</f>
        <v>20</v>
      </c>
      <c r="G999" s="78">
        <f>Kala!S$7</f>
        <v>40</v>
      </c>
      <c r="H999" s="78">
        <f>Kala!T$7</f>
        <v>20</v>
      </c>
      <c r="I999" s="78">
        <f>Kala!U$7</f>
        <v>20</v>
      </c>
      <c r="J999" s="78">
        <f>Kala!V$7</f>
        <v>0</v>
      </c>
      <c r="K999" s="78">
        <f>Kala!W$7</f>
        <v>20</v>
      </c>
      <c r="L999" s="78">
        <f>Kala!X$7</f>
        <v>0</v>
      </c>
      <c r="M999" s="78">
        <f>Kala!Y$7</f>
        <v>100</v>
      </c>
      <c r="N999" s="363"/>
      <c r="O999" s="364"/>
      <c r="P999" s="364"/>
      <c r="Q999" s="365"/>
      <c r="R999" s="82">
        <f t="shared" ref="R999:R1004" si="35">M999</f>
        <v>100</v>
      </c>
      <c r="S999" s="83"/>
      <c r="V999" s="68"/>
      <c r="W999" s="68"/>
      <c r="X999" s="68"/>
      <c r="Y999" s="68"/>
    </row>
    <row r="1000" spans="2:25" ht="27.9" customHeight="1" thickBot="1">
      <c r="B1000" s="360"/>
      <c r="C1000" s="362"/>
      <c r="D1000" s="40" t="s">
        <v>64</v>
      </c>
      <c r="E1000" s="81"/>
      <c r="F1000" s="50">
        <f>VLOOKUP(S983,Kala!$B$8:$AE$78,17,0)</f>
        <v>0</v>
      </c>
      <c r="G1000" s="50">
        <f>VLOOKUP(S983,Kala!$B$8:$AE$78,18,0)</f>
        <v>0</v>
      </c>
      <c r="H1000" s="50">
        <f>VLOOKUP(S983,Kala!$B$8:$AE$78,19,0)</f>
        <v>0</v>
      </c>
      <c r="I1000" s="50">
        <f>VLOOKUP(S983,Kala!$B$8:$AE$78,20,0)</f>
        <v>0</v>
      </c>
      <c r="J1000" s="50">
        <f>VLOOKUP(S983,Kala!$B$8:$AE$78,21,0)</f>
        <v>0</v>
      </c>
      <c r="K1000" s="50">
        <f>VLOOKUP(S983,Kala!$B$8:$AE$78,22,0)</f>
        <v>0</v>
      </c>
      <c r="L1000" s="50">
        <f>VLOOKUP(S983,Kala!$B$8:$AE$78,23,0)</f>
        <v>0</v>
      </c>
      <c r="M1000" s="50">
        <f>VLOOKUP(S983,Kala!$B$8:$AE$78,24,0)</f>
        <v>0</v>
      </c>
      <c r="N1000" s="366"/>
      <c r="O1000" s="367"/>
      <c r="P1000" s="367"/>
      <c r="Q1000" s="368"/>
      <c r="R1000" s="84">
        <f t="shared" si="35"/>
        <v>0</v>
      </c>
      <c r="S1000" s="85" t="str">
        <f>IF(R1000&gt;=91,"अ१",IF(R1000&gt;=81,"अ२",IF(R1000&gt;=71,"ब१",IF(R1000&gt;=61,"ब२",IF(R1000&gt;=51,"क१",IF(R1000&gt;=41,"क२",IF(R1000&gt;=33,"ड",IF(R1000&gt;=21,"ई१",IF(R1000&gt;=1,"ई२","")))))))))</f>
        <v/>
      </c>
      <c r="V1000" s="68"/>
      <c r="W1000" s="68"/>
      <c r="X1000" s="68"/>
      <c r="Y1000" s="68"/>
    </row>
    <row r="1001" spans="2:25" ht="27.9" customHeight="1">
      <c r="B1001" s="359">
        <v>8</v>
      </c>
      <c r="C1001" s="361" t="s">
        <v>9</v>
      </c>
      <c r="D1001" s="39" t="s">
        <v>63</v>
      </c>
      <c r="E1001" s="80"/>
      <c r="F1001" s="78">
        <f>Karya!R$7</f>
        <v>20</v>
      </c>
      <c r="G1001" s="78">
        <f>Karya!S$7</f>
        <v>40</v>
      </c>
      <c r="H1001" s="78">
        <f>Karya!T$7</f>
        <v>20</v>
      </c>
      <c r="I1001" s="78">
        <f>Karya!U$7</f>
        <v>20</v>
      </c>
      <c r="J1001" s="78">
        <f>Karya!V$7</f>
        <v>0</v>
      </c>
      <c r="K1001" s="78">
        <f>Karya!W$7</f>
        <v>20</v>
      </c>
      <c r="L1001" s="78">
        <f>Karya!X$7</f>
        <v>0</v>
      </c>
      <c r="M1001" s="78">
        <f>Karya!Y$7</f>
        <v>100</v>
      </c>
      <c r="N1001" s="363"/>
      <c r="O1001" s="364"/>
      <c r="P1001" s="364"/>
      <c r="Q1001" s="365"/>
      <c r="R1001" s="82">
        <f t="shared" si="35"/>
        <v>100</v>
      </c>
      <c r="S1001" s="83"/>
      <c r="V1001" s="68"/>
      <c r="W1001" s="68"/>
      <c r="X1001" s="68"/>
      <c r="Y1001" s="68"/>
    </row>
    <row r="1002" spans="2:25" ht="27.9" customHeight="1" thickBot="1">
      <c r="B1002" s="360"/>
      <c r="C1002" s="362"/>
      <c r="D1002" s="40" t="s">
        <v>64</v>
      </c>
      <c r="E1002" s="81"/>
      <c r="F1002" s="50">
        <f>VLOOKUP(S983,Karya!$B$8:$AE$78,17,0)</f>
        <v>0</v>
      </c>
      <c r="G1002" s="50">
        <f>VLOOKUP(S983,Karya!$B$8:$AE$78,18,0)</f>
        <v>0</v>
      </c>
      <c r="H1002" s="50">
        <f>VLOOKUP(S983,Karya!$B$8:$AE$78,19,0)</f>
        <v>0</v>
      </c>
      <c r="I1002" s="50">
        <f>VLOOKUP(S983,Karya!$B$8:$AE$78,20,0)</f>
        <v>0</v>
      </c>
      <c r="J1002" s="50">
        <f>VLOOKUP(S983,Karya!$B$8:$AE$78,21,0)</f>
        <v>0</v>
      </c>
      <c r="K1002" s="50">
        <f>VLOOKUP(S983,Karya!$B$8:$AE$78,22,0)</f>
        <v>0</v>
      </c>
      <c r="L1002" s="50">
        <f>VLOOKUP(S983,Karya!$B$8:$AE$78,23,0)</f>
        <v>0</v>
      </c>
      <c r="M1002" s="50">
        <f>VLOOKUP(S983,Karya!$B$8:$AE$78,24,0)</f>
        <v>0</v>
      </c>
      <c r="N1002" s="366"/>
      <c r="O1002" s="367"/>
      <c r="P1002" s="367"/>
      <c r="Q1002" s="368"/>
      <c r="R1002" s="84">
        <f t="shared" si="35"/>
        <v>0</v>
      </c>
      <c r="S1002" s="85" t="str">
        <f>IF(R1002&gt;=91,"अ१",IF(R1002&gt;=81,"अ२",IF(R1002&gt;=71,"ब१",IF(R1002&gt;=61,"ब२",IF(R1002&gt;=51,"क१",IF(R1002&gt;=41,"क२",IF(R1002&gt;=33,"ड",IF(R1002&gt;=21,"ई१",IF(R1002&gt;=1,"ई२","")))))))))</f>
        <v/>
      </c>
      <c r="V1002" s="68"/>
      <c r="W1002" s="68"/>
      <c r="X1002" s="68"/>
      <c r="Y1002" s="68"/>
    </row>
    <row r="1003" spans="2:25" ht="27.9" customHeight="1">
      <c r="B1003" s="359">
        <v>9</v>
      </c>
      <c r="C1003" s="361" t="s">
        <v>10</v>
      </c>
      <c r="D1003" s="39" t="s">
        <v>63</v>
      </c>
      <c r="E1003" s="80"/>
      <c r="F1003" s="78">
        <f>Shashi!R$7</f>
        <v>20</v>
      </c>
      <c r="G1003" s="78">
        <f>Shashi!S$7</f>
        <v>40</v>
      </c>
      <c r="H1003" s="78">
        <f>Shashi!T$7</f>
        <v>20</v>
      </c>
      <c r="I1003" s="78">
        <f>Shashi!U$7</f>
        <v>20</v>
      </c>
      <c r="J1003" s="78">
        <f>Shashi!V$7</f>
        <v>0</v>
      </c>
      <c r="K1003" s="78">
        <f>Shashi!W$7</f>
        <v>20</v>
      </c>
      <c r="L1003" s="78">
        <f>Shashi!X$7</f>
        <v>0</v>
      </c>
      <c r="M1003" s="78">
        <f>Shashi!Y$7</f>
        <v>100</v>
      </c>
      <c r="N1003" s="363"/>
      <c r="O1003" s="364"/>
      <c r="P1003" s="364"/>
      <c r="Q1003" s="365"/>
      <c r="R1003" s="82">
        <f t="shared" si="35"/>
        <v>100</v>
      </c>
      <c r="S1003" s="83"/>
      <c r="V1003" s="68"/>
      <c r="W1003" s="68"/>
      <c r="X1003" s="68"/>
      <c r="Y1003" s="68"/>
    </row>
    <row r="1004" spans="2:25" ht="27.9" customHeight="1" thickBot="1">
      <c r="B1004" s="360"/>
      <c r="C1004" s="362"/>
      <c r="D1004" s="40" t="s">
        <v>64</v>
      </c>
      <c r="E1004" s="81"/>
      <c r="F1004" s="50">
        <f>VLOOKUP(S983,Shashi!$B$8:$AE$78,17,0)</f>
        <v>0</v>
      </c>
      <c r="G1004" s="50">
        <f>VLOOKUP(S983,Shashi!$B$8:$AE$78,18,0)</f>
        <v>0</v>
      </c>
      <c r="H1004" s="50">
        <f>VLOOKUP(S983,Shashi!$B$8:$AE$78,19,0)</f>
        <v>0</v>
      </c>
      <c r="I1004" s="50">
        <f>VLOOKUP(S983,Shashi!$B$8:$AE$78,20,0)</f>
        <v>0</v>
      </c>
      <c r="J1004" s="50">
        <f>VLOOKUP(S983,Shashi!$B$8:$AE$78,21,0)</f>
        <v>0</v>
      </c>
      <c r="K1004" s="50">
        <f>VLOOKUP(S983,Shashi!$B$8:$AE$78,22,0)</f>
        <v>0</v>
      </c>
      <c r="L1004" s="50">
        <f>VLOOKUP(S983,Shashi!$B$8:$AE$78,23,0)</f>
        <v>0</v>
      </c>
      <c r="M1004" s="50">
        <f>VLOOKUP(S983,Shashi!$B$8:$AE$78,24,0)</f>
        <v>0</v>
      </c>
      <c r="N1004" s="366"/>
      <c r="O1004" s="367"/>
      <c r="P1004" s="367"/>
      <c r="Q1004" s="368"/>
      <c r="R1004" s="84">
        <f t="shared" si="35"/>
        <v>0</v>
      </c>
      <c r="S1004" s="85" t="str">
        <f>IF(R1004&gt;=91,"अ१",IF(R1004&gt;=81,"अ२",IF(R1004&gt;=71,"ब१",IF(R1004&gt;=61,"ब२",IF(R1004&gt;=51,"क१",IF(R1004&gt;=41,"क२",IF(R1004&gt;=33,"ड",IF(R1004&gt;=21,"ई१",IF(R1004&gt;=1,"ई२","")))))))))</f>
        <v/>
      </c>
      <c r="V1004" s="68"/>
      <c r="W1004" s="68"/>
      <c r="X1004" s="68"/>
      <c r="Y1004" s="68"/>
    </row>
    <row r="1005" spans="2:25" ht="27.9" customHeight="1" thickBot="1">
      <c r="B1005" s="369"/>
      <c r="C1005" s="370"/>
      <c r="D1005" s="370"/>
      <c r="E1005" s="370"/>
      <c r="F1005" s="370"/>
      <c r="G1005" s="370"/>
      <c r="H1005" s="370"/>
      <c r="I1005" s="370"/>
      <c r="J1005" s="370"/>
      <c r="K1005" s="370"/>
      <c r="L1005" s="370"/>
      <c r="M1005" s="370"/>
      <c r="N1005" s="370"/>
      <c r="O1005" s="370"/>
      <c r="P1005" s="370"/>
      <c r="Q1005" s="370"/>
      <c r="R1005" s="370"/>
      <c r="S1005" s="371"/>
      <c r="V1005" s="68"/>
      <c r="W1005" s="68"/>
      <c r="X1005" s="68"/>
      <c r="Y1005" s="68"/>
    </row>
    <row r="1006" spans="2:25" ht="27.9" customHeight="1">
      <c r="B1006" s="41"/>
      <c r="C1006" s="42"/>
      <c r="D1006" s="43"/>
      <c r="N1006" s="45"/>
      <c r="O1006" s="45"/>
      <c r="P1006" s="45"/>
      <c r="Q1006" s="45"/>
      <c r="S1006" s="46"/>
      <c r="V1006" s="68"/>
      <c r="W1006" s="68"/>
      <c r="X1006" s="68"/>
      <c r="Y1006" s="68"/>
    </row>
    <row r="1007" spans="2:25" ht="27.9" customHeight="1">
      <c r="B1007" s="372" t="s">
        <v>66</v>
      </c>
      <c r="C1007" s="373"/>
      <c r="D1007" s="373"/>
      <c r="E1007" s="373"/>
      <c r="F1007" s="373"/>
      <c r="G1007" s="374" t="s">
        <v>67</v>
      </c>
      <c r="H1007" s="374"/>
      <c r="I1007" s="374"/>
      <c r="J1007" s="374"/>
      <c r="K1007" s="374"/>
      <c r="L1007" s="374"/>
      <c r="M1007" s="374"/>
      <c r="N1007" s="375" t="s">
        <v>68</v>
      </c>
      <c r="O1007" s="375"/>
      <c r="P1007" s="375"/>
      <c r="Q1007" s="375"/>
      <c r="R1007" s="375"/>
      <c r="S1007" s="376"/>
      <c r="V1007" s="68"/>
      <c r="W1007" s="68"/>
      <c r="X1007" s="68"/>
      <c r="Y1007" s="68"/>
    </row>
    <row r="1008" spans="2:25" ht="27.9" customHeight="1" thickBot="1">
      <c r="B1008" s="377" t="str">
        <f>students!$G$4</f>
        <v xml:space="preserve">श्री. सागर दत्तात्रय शिंदे </v>
      </c>
      <c r="C1008" s="378"/>
      <c r="D1008" s="378"/>
      <c r="E1008" s="378"/>
      <c r="F1008" s="378"/>
      <c r="G1008" s="379"/>
      <c r="H1008" s="379"/>
      <c r="I1008" s="379"/>
      <c r="J1008" s="379"/>
      <c r="K1008" s="379"/>
      <c r="L1008" s="379"/>
      <c r="M1008" s="379"/>
      <c r="N1008" s="380"/>
      <c r="O1008" s="380"/>
      <c r="P1008" s="380"/>
      <c r="Q1008" s="380"/>
      <c r="R1008" s="380"/>
      <c r="S1008" s="381"/>
      <c r="V1008" s="68"/>
      <c r="W1008" s="68"/>
      <c r="X1008" s="68"/>
      <c r="Y1008" s="68"/>
    </row>
    <row r="1009" spans="2:25" ht="26.25" customHeight="1">
      <c r="B1009" s="402" t="s">
        <v>718</v>
      </c>
      <c r="C1009" s="402"/>
      <c r="D1009" s="402"/>
      <c r="E1009" s="402"/>
      <c r="F1009" s="402"/>
      <c r="G1009" s="402"/>
      <c r="H1009" s="402"/>
      <c r="I1009" s="402"/>
      <c r="J1009" s="402"/>
      <c r="K1009" s="402"/>
      <c r="L1009" s="402"/>
      <c r="M1009" s="402"/>
      <c r="N1009" s="402"/>
      <c r="O1009" s="402"/>
      <c r="P1009" s="402"/>
      <c r="Q1009" s="402"/>
      <c r="R1009" s="402"/>
      <c r="S1009" s="402"/>
      <c r="V1009" s="68"/>
      <c r="W1009" s="68"/>
      <c r="X1009" s="68"/>
      <c r="Y1009" s="68"/>
    </row>
    <row r="1010" spans="2:25" ht="24.75" customHeight="1" thickBot="1">
      <c r="B1010" s="403" t="s">
        <v>52</v>
      </c>
      <c r="C1010" s="403"/>
      <c r="D1010" s="403"/>
      <c r="E1010" s="404">
        <f>VLOOKUP(S1011,students!$B$8:$D$57,3,0)</f>
        <v>0</v>
      </c>
      <c r="F1010" s="405"/>
      <c r="G1010" s="405"/>
      <c r="H1010" s="405"/>
      <c r="I1010" s="405"/>
      <c r="J1010" s="405"/>
      <c r="K1010" s="405"/>
      <c r="L1010" s="405"/>
      <c r="M1010" s="405"/>
      <c r="N1010" s="405"/>
      <c r="O1010" s="405"/>
      <c r="P1010" s="406" t="s">
        <v>28</v>
      </c>
      <c r="Q1010" s="406"/>
      <c r="R1010" s="406" t="str">
        <f>students!$M$2</f>
        <v>पहिली</v>
      </c>
      <c r="S1010" s="406"/>
      <c r="V1010" s="68"/>
      <c r="W1010" s="68"/>
      <c r="X1010" s="68"/>
      <c r="Y1010" s="68"/>
    </row>
    <row r="1011" spans="2:25" ht="19.5" customHeight="1" thickBot="1">
      <c r="B1011" s="407"/>
      <c r="C1011" s="407"/>
      <c r="D1011" s="408"/>
      <c r="E1011" s="408"/>
      <c r="F1011" s="47"/>
      <c r="G1011" s="47"/>
      <c r="H1011" s="409" t="s">
        <v>33</v>
      </c>
      <c r="I1011" s="409"/>
      <c r="J1011" s="409"/>
      <c r="K1011" s="409"/>
      <c r="L1011" s="409"/>
      <c r="M1011" s="405">
        <f>[3]students!Y1010</f>
        <v>0</v>
      </c>
      <c r="N1011" s="405"/>
      <c r="O1011" s="405"/>
      <c r="P1011" s="406" t="s">
        <v>53</v>
      </c>
      <c r="Q1011" s="406"/>
      <c r="R1011" s="406"/>
      <c r="S1011" s="77">
        <v>37</v>
      </c>
      <c r="V1011" s="68"/>
      <c r="W1011" s="68"/>
      <c r="X1011" s="68"/>
      <c r="Y1011" s="68"/>
    </row>
    <row r="1012" spans="2:25" ht="21" customHeight="1">
      <c r="B1012" s="382" t="s">
        <v>37</v>
      </c>
      <c r="C1012" s="361" t="s">
        <v>54</v>
      </c>
      <c r="D1012" s="361"/>
      <c r="E1012" s="385" t="s">
        <v>55</v>
      </c>
      <c r="F1012" s="386"/>
      <c r="G1012" s="386"/>
      <c r="H1012" s="386"/>
      <c r="I1012" s="386"/>
      <c r="J1012" s="386"/>
      <c r="K1012" s="386"/>
      <c r="L1012" s="386"/>
      <c r="M1012" s="387"/>
      <c r="N1012" s="388" t="s">
        <v>56</v>
      </c>
      <c r="O1012" s="389"/>
      <c r="P1012" s="389"/>
      <c r="Q1012" s="390"/>
      <c r="R1012" s="394" t="s">
        <v>69</v>
      </c>
      <c r="S1012" s="397" t="s">
        <v>57</v>
      </c>
      <c r="V1012" s="68"/>
      <c r="W1012" s="68"/>
      <c r="X1012" s="68"/>
      <c r="Y1012" s="68"/>
    </row>
    <row r="1013" spans="2:25" s="1" customFormat="1" ht="73.5" customHeight="1">
      <c r="B1013" s="383"/>
      <c r="C1013" s="384"/>
      <c r="D1013" s="384"/>
      <c r="E1013" s="48" t="s">
        <v>58</v>
      </c>
      <c r="F1013" s="48" t="s">
        <v>15</v>
      </c>
      <c r="G1013" s="48" t="s">
        <v>59</v>
      </c>
      <c r="H1013" s="48" t="s">
        <v>17</v>
      </c>
      <c r="I1013" s="48" t="s">
        <v>18</v>
      </c>
      <c r="J1013" s="48" t="s">
        <v>19</v>
      </c>
      <c r="K1013" s="48" t="s">
        <v>20</v>
      </c>
      <c r="L1013" s="48" t="s">
        <v>21</v>
      </c>
      <c r="M1013" s="49"/>
      <c r="N1013" s="391"/>
      <c r="O1013" s="392"/>
      <c r="P1013" s="392"/>
      <c r="Q1013" s="393"/>
      <c r="R1013" s="395"/>
      <c r="S1013" s="398"/>
      <c r="V1013" s="68"/>
      <c r="W1013" s="68"/>
      <c r="X1013" s="68"/>
      <c r="Y1013" s="68"/>
    </row>
    <row r="1014" spans="2:25" ht="27.9" customHeight="1" thickBot="1">
      <c r="B1014" s="5"/>
      <c r="C1014" s="400" t="s">
        <v>60</v>
      </c>
      <c r="D1014" s="401"/>
      <c r="E1014" s="51">
        <v>1</v>
      </c>
      <c r="F1014" s="51">
        <v>2</v>
      </c>
      <c r="G1014" s="51">
        <v>3</v>
      </c>
      <c r="H1014" s="51">
        <v>4</v>
      </c>
      <c r="I1014" s="51">
        <v>5</v>
      </c>
      <c r="J1014" s="51">
        <v>6</v>
      </c>
      <c r="K1014" s="51">
        <v>7</v>
      </c>
      <c r="L1014" s="51">
        <v>8</v>
      </c>
      <c r="M1014" s="50" t="s">
        <v>22</v>
      </c>
      <c r="N1014" s="50" t="s">
        <v>23</v>
      </c>
      <c r="O1014" s="50" t="s">
        <v>61</v>
      </c>
      <c r="P1014" s="50" t="s">
        <v>25</v>
      </c>
      <c r="Q1014" s="50" t="s">
        <v>62</v>
      </c>
      <c r="R1014" s="396"/>
      <c r="S1014" s="399"/>
      <c r="V1014" s="68"/>
      <c r="W1014" s="68"/>
      <c r="X1014" s="68"/>
      <c r="Y1014" s="68"/>
    </row>
    <row r="1015" spans="2:25" ht="27.9" customHeight="1">
      <c r="B1015" s="359">
        <v>1</v>
      </c>
      <c r="C1015" s="361" t="s">
        <v>2</v>
      </c>
      <c r="D1015" s="39" t="s">
        <v>63</v>
      </c>
      <c r="E1015" s="80"/>
      <c r="F1015" s="78">
        <f>Marathi!R$7</f>
        <v>15</v>
      </c>
      <c r="G1015" s="78">
        <f>Marathi!S$7</f>
        <v>15</v>
      </c>
      <c r="H1015" s="78">
        <f>Marathi!T$7</f>
        <v>15</v>
      </c>
      <c r="I1015" s="78">
        <f>Marathi!U$7</f>
        <v>15</v>
      </c>
      <c r="J1015" s="78">
        <f>Marathi!V$7</f>
        <v>15</v>
      </c>
      <c r="K1015" s="78">
        <f>Marathi!W$7</f>
        <v>10</v>
      </c>
      <c r="L1015" s="78">
        <f>Marathi!X$7</f>
        <v>0</v>
      </c>
      <c r="M1015" s="78">
        <f>Marathi!Y$7</f>
        <v>70</v>
      </c>
      <c r="N1015" s="78">
        <f>Marathi!Z$7</f>
        <v>5</v>
      </c>
      <c r="O1015" s="78">
        <f>Marathi!AA$7</f>
        <v>5</v>
      </c>
      <c r="P1015" s="78">
        <f>Marathi!AB$7</f>
        <v>20</v>
      </c>
      <c r="Q1015" s="78">
        <f>Marathi!AC$7</f>
        <v>30</v>
      </c>
      <c r="R1015" s="78">
        <f>Marathi!AD$7</f>
        <v>100</v>
      </c>
      <c r="S1015" s="78">
        <f>Marathi!AE$7</f>
        <v>0</v>
      </c>
      <c r="V1015" s="68"/>
      <c r="W1015" s="68"/>
      <c r="X1015" s="68"/>
      <c r="Y1015" s="68"/>
    </row>
    <row r="1016" spans="2:25" ht="27.9" customHeight="1" thickBot="1">
      <c r="B1016" s="360"/>
      <c r="C1016" s="362"/>
      <c r="D1016" s="40" t="s">
        <v>64</v>
      </c>
      <c r="E1016" s="81"/>
      <c r="F1016" s="50">
        <f>VLOOKUP(S1011,Marathi!$B$8:$AE$78,17,0)</f>
        <v>0</v>
      </c>
      <c r="G1016" s="50">
        <f>VLOOKUP(S1011,Marathi!$B$8:$AE$78,18,0)</f>
        <v>0</v>
      </c>
      <c r="H1016" s="50">
        <f>VLOOKUP(S1011,Marathi!$B$8:$AE$78,19,0)</f>
        <v>0</v>
      </c>
      <c r="I1016" s="50">
        <f>VLOOKUP(S1011,Marathi!$B$8:$AE$78,20,0)</f>
        <v>0</v>
      </c>
      <c r="J1016" s="50">
        <f>VLOOKUP(S1011,Marathi!$B$8:$AE$78,21,0)</f>
        <v>0</v>
      </c>
      <c r="K1016" s="50">
        <f>VLOOKUP(S1011,Marathi!$B$8:$AE$78,22,0)</f>
        <v>0</v>
      </c>
      <c r="L1016" s="50">
        <f>VLOOKUP(S1011,Marathi!$B$8:$AE$78,23,0)</f>
        <v>0</v>
      </c>
      <c r="M1016" s="50">
        <f>VLOOKUP(S1011,Marathi!$B$8:$AE$78,24,0)</f>
        <v>0</v>
      </c>
      <c r="N1016" s="50">
        <f>VLOOKUP(S1011,Marathi!$B$8:$AE$78,25,0)</f>
        <v>0</v>
      </c>
      <c r="O1016" s="50">
        <f>VLOOKUP(S1011,Marathi!$B$8:$AE$78,26,0)</f>
        <v>0</v>
      </c>
      <c r="P1016" s="50">
        <f>VLOOKUP(S1011,Marathi!$B$8:$AE$78,27,0)</f>
        <v>0</v>
      </c>
      <c r="Q1016" s="50">
        <f>VLOOKUP(S1011,Marathi!$B$8:$AE$78,28,0)</f>
        <v>0</v>
      </c>
      <c r="R1016" s="79">
        <f>VLOOKUP(S1011,Marathi!$B$8:$AE$78,29,0)</f>
        <v>0</v>
      </c>
      <c r="S1016" s="79">
        <f>VLOOKUP(S1011,Marathi!$B$8:$AE$78,30,0)</f>
        <v>0</v>
      </c>
      <c r="V1016" s="68"/>
      <c r="W1016" s="68"/>
      <c r="X1016" s="68"/>
      <c r="Y1016" s="68"/>
    </row>
    <row r="1017" spans="2:25" ht="27.9" customHeight="1">
      <c r="B1017" s="359">
        <v>2</v>
      </c>
      <c r="C1017" s="361" t="s">
        <v>3</v>
      </c>
      <c r="D1017" s="39" t="s">
        <v>63</v>
      </c>
      <c r="E1017" s="80"/>
      <c r="F1017" s="78">
        <f>Hindi!R$7</f>
        <v>15</v>
      </c>
      <c r="G1017" s="78">
        <f>Hindi!S$7</f>
        <v>15</v>
      </c>
      <c r="H1017" s="78">
        <f>Hindi!T$7</f>
        <v>15</v>
      </c>
      <c r="I1017" s="78">
        <f>Hindi!U$7</f>
        <v>15</v>
      </c>
      <c r="J1017" s="78">
        <f>Hindi!V$7</f>
        <v>15</v>
      </c>
      <c r="K1017" s="78">
        <f>Hindi!W$7</f>
        <v>10</v>
      </c>
      <c r="L1017" s="78">
        <f>Hindi!X$7</f>
        <v>0</v>
      </c>
      <c r="M1017" s="78">
        <f>Hindi!Y$7</f>
        <v>70</v>
      </c>
      <c r="N1017" s="78">
        <f>Hindi!Z$7</f>
        <v>5</v>
      </c>
      <c r="O1017" s="78">
        <f>Hindi!AA$7</f>
        <v>5</v>
      </c>
      <c r="P1017" s="78">
        <f>Hindi!AB$7</f>
        <v>20</v>
      </c>
      <c r="Q1017" s="78">
        <f>Hindi!AC$7</f>
        <v>30</v>
      </c>
      <c r="R1017" s="78">
        <f>Hindi!AD$7</f>
        <v>100</v>
      </c>
      <c r="S1017" s="78">
        <f>Hindi!AE$7</f>
        <v>0</v>
      </c>
      <c r="V1017" s="68"/>
      <c r="W1017" s="68"/>
      <c r="X1017" s="68"/>
      <c r="Y1017" s="68"/>
    </row>
    <row r="1018" spans="2:25" ht="27.9" customHeight="1" thickBot="1">
      <c r="B1018" s="360"/>
      <c r="C1018" s="362"/>
      <c r="D1018" s="40" t="s">
        <v>64</v>
      </c>
      <c r="E1018" s="81"/>
      <c r="F1018" s="50">
        <f>VLOOKUP(S1011,Hindi!$B$8:$AE$78,17,0)</f>
        <v>0</v>
      </c>
      <c r="G1018" s="50">
        <f>VLOOKUP(S1011,Hindi!$B$8:$AE$78,18,0)</f>
        <v>0</v>
      </c>
      <c r="H1018" s="50">
        <f>VLOOKUP(S1011,Hindi!$B$8:$AE$78,19,0)</f>
        <v>0</v>
      </c>
      <c r="I1018" s="50">
        <f>VLOOKUP(S1011,Hindi!$B$8:$AE$78,20,0)</f>
        <v>0</v>
      </c>
      <c r="J1018" s="50">
        <f>VLOOKUP(S1011,Hindi!$B$8:$AE$78,21,0)</f>
        <v>0</v>
      </c>
      <c r="K1018" s="50">
        <f>VLOOKUP(S1011,Hindi!$B$8:$AE$78,22,0)</f>
        <v>0</v>
      </c>
      <c r="L1018" s="50">
        <f>VLOOKUP(S1011,Hindi!$B$8:$AE$78,23,0)</f>
        <v>0</v>
      </c>
      <c r="M1018" s="50">
        <f>VLOOKUP(S1011,Hindi!$B$8:$AE$78,24,0)</f>
        <v>0</v>
      </c>
      <c r="N1018" s="50">
        <f>VLOOKUP(S1011,Hindi!$B$8:$AE$78,25,0)</f>
        <v>0</v>
      </c>
      <c r="O1018" s="50">
        <f>VLOOKUP(S1011,Hindi!$B$8:$AE$78,26,0)</f>
        <v>0</v>
      </c>
      <c r="P1018" s="50">
        <f>VLOOKUP(S1011,Hindi!$B$8:$AE$78,27,0)</f>
        <v>0</v>
      </c>
      <c r="Q1018" s="50">
        <f>VLOOKUP(S1011,Hindi!$B$8:$AE$78,28,0)</f>
        <v>0</v>
      </c>
      <c r="R1018" s="79">
        <f>VLOOKUP(S1011,Hindi!$B$8:$AE$78,29,0)</f>
        <v>0</v>
      </c>
      <c r="S1018" s="50">
        <f>VLOOKUP(S1011,Hindi!$B$8:$AE$78,30,0)</f>
        <v>0</v>
      </c>
      <c r="V1018" s="68"/>
      <c r="W1018" s="68"/>
      <c r="X1018" s="68"/>
      <c r="Y1018" s="68"/>
    </row>
    <row r="1019" spans="2:25" ht="27.9" customHeight="1">
      <c r="B1019" s="359">
        <v>3</v>
      </c>
      <c r="C1019" s="361" t="s">
        <v>4</v>
      </c>
      <c r="D1019" s="39" t="s">
        <v>63</v>
      </c>
      <c r="E1019" s="80"/>
      <c r="F1019" s="78">
        <f>English!R$7</f>
        <v>15</v>
      </c>
      <c r="G1019" s="78">
        <f>English!S$7</f>
        <v>15</v>
      </c>
      <c r="H1019" s="78">
        <f>English!T$7</f>
        <v>15</v>
      </c>
      <c r="I1019" s="78">
        <f>English!U$7</f>
        <v>15</v>
      </c>
      <c r="J1019" s="78">
        <f>English!V$7</f>
        <v>15</v>
      </c>
      <c r="K1019" s="78">
        <f>English!W$7</f>
        <v>10</v>
      </c>
      <c r="L1019" s="78">
        <f>English!X$7</f>
        <v>0</v>
      </c>
      <c r="M1019" s="78">
        <f>English!Y$7</f>
        <v>70</v>
      </c>
      <c r="N1019" s="78">
        <f>English!Z$7</f>
        <v>5</v>
      </c>
      <c r="O1019" s="78">
        <f>English!AA$7</f>
        <v>5</v>
      </c>
      <c r="P1019" s="78">
        <f>English!AB$7</f>
        <v>20</v>
      </c>
      <c r="Q1019" s="78">
        <f>English!AC$7</f>
        <v>30</v>
      </c>
      <c r="R1019" s="78">
        <f>English!AD$7</f>
        <v>100</v>
      </c>
      <c r="S1019" s="78">
        <f>English!AE$7</f>
        <v>0</v>
      </c>
      <c r="V1019" s="68"/>
      <c r="W1019" s="68"/>
      <c r="X1019" s="68"/>
      <c r="Y1019" s="68"/>
    </row>
    <row r="1020" spans="2:25" ht="27.9" customHeight="1" thickBot="1">
      <c r="B1020" s="360"/>
      <c r="C1020" s="362"/>
      <c r="D1020" s="40" t="s">
        <v>64</v>
      </c>
      <c r="E1020" s="81"/>
      <c r="F1020" s="50">
        <f>VLOOKUP(S1011,English!$B$8:$AE$78,17,0)</f>
        <v>0</v>
      </c>
      <c r="G1020" s="50">
        <f>VLOOKUP(S1011,English!$B$8:$AE$78,18,0)</f>
        <v>0</v>
      </c>
      <c r="H1020" s="50">
        <f>VLOOKUP(S1011,English!$B$8:$AE$78,19,0)</f>
        <v>0</v>
      </c>
      <c r="I1020" s="50">
        <f>VLOOKUP(S1011,English!$B$8:$AE$78,20,0)</f>
        <v>0</v>
      </c>
      <c r="J1020" s="50">
        <f>VLOOKUP(S1011,English!$B$8:$AE$78,21,0)</f>
        <v>0</v>
      </c>
      <c r="K1020" s="50">
        <f>VLOOKUP(S1011,English!$B$8:$AE$78,22,0)</f>
        <v>0</v>
      </c>
      <c r="L1020" s="50">
        <f>VLOOKUP(S1011,English!$B$8:$AE$78,23,0)</f>
        <v>0</v>
      </c>
      <c r="M1020" s="50">
        <f>VLOOKUP(S1011,English!$B$8:$AE$78,24,0)</f>
        <v>0</v>
      </c>
      <c r="N1020" s="50">
        <f>VLOOKUP(S1011,English!$B$8:$AE$78,25,0)</f>
        <v>0</v>
      </c>
      <c r="O1020" s="50">
        <f>VLOOKUP(S1011,English!$B$8:$AE$78,26,0)</f>
        <v>0</v>
      </c>
      <c r="P1020" s="50">
        <f>VLOOKUP(S1011,English!$B$8:$AE$78,27,0)</f>
        <v>0</v>
      </c>
      <c r="Q1020" s="50">
        <f>VLOOKUP(S1011,English!$B$8:$AE$78,28,0)</f>
        <v>0</v>
      </c>
      <c r="R1020" s="79">
        <f>VLOOKUP(S1011,English!$B$8:$AE$78,29,0)</f>
        <v>0</v>
      </c>
      <c r="S1020" s="50">
        <f>VLOOKUP(S1011,English!$B$8:$AE$78,30,0)</f>
        <v>0</v>
      </c>
      <c r="V1020" s="68"/>
      <c r="W1020" s="68"/>
      <c r="X1020" s="68"/>
      <c r="Y1020" s="68"/>
    </row>
    <row r="1021" spans="2:25" ht="27.9" customHeight="1">
      <c r="B1021" s="359">
        <v>4</v>
      </c>
      <c r="C1021" s="361" t="s">
        <v>5</v>
      </c>
      <c r="D1021" s="39" t="s">
        <v>63</v>
      </c>
      <c r="E1021" s="80"/>
      <c r="F1021" s="78">
        <f>Maths!R$7</f>
        <v>15</v>
      </c>
      <c r="G1021" s="78">
        <f>Maths!S$7</f>
        <v>15</v>
      </c>
      <c r="H1021" s="78">
        <f>Maths!T$7</f>
        <v>15</v>
      </c>
      <c r="I1021" s="78">
        <f>Maths!U$7</f>
        <v>15</v>
      </c>
      <c r="J1021" s="78">
        <f>Maths!V$7</f>
        <v>15</v>
      </c>
      <c r="K1021" s="78">
        <f>Maths!W$7</f>
        <v>10</v>
      </c>
      <c r="L1021" s="78">
        <f>Maths!X$7</f>
        <v>0</v>
      </c>
      <c r="M1021" s="78">
        <f>Maths!Y$7</f>
        <v>70</v>
      </c>
      <c r="N1021" s="78">
        <f>Maths!Z$7</f>
        <v>5</v>
      </c>
      <c r="O1021" s="78">
        <f>Maths!AA$7</f>
        <v>5</v>
      </c>
      <c r="P1021" s="78">
        <f>Maths!AB$7</f>
        <v>20</v>
      </c>
      <c r="Q1021" s="78">
        <f>Maths!AC$7</f>
        <v>30</v>
      </c>
      <c r="R1021" s="78">
        <f>Maths!AD$7</f>
        <v>100</v>
      </c>
      <c r="S1021" s="78">
        <f>Maths!AE$7</f>
        <v>0</v>
      </c>
      <c r="V1021" s="68"/>
      <c r="W1021" s="68"/>
      <c r="X1021" s="68"/>
      <c r="Y1021" s="68"/>
    </row>
    <row r="1022" spans="2:25" ht="27.9" customHeight="1" thickBot="1">
      <c r="B1022" s="360"/>
      <c r="C1022" s="362"/>
      <c r="D1022" s="40" t="s">
        <v>64</v>
      </c>
      <c r="E1022" s="81"/>
      <c r="F1022" s="50">
        <f>VLOOKUP(S1011,Maths!$B$8:$AE$78,17,0)</f>
        <v>0</v>
      </c>
      <c r="G1022" s="50">
        <f>VLOOKUP(S1011,Maths!$B$8:$AE$78,18,0)</f>
        <v>0</v>
      </c>
      <c r="H1022" s="50">
        <f>VLOOKUP(S1011,Maths!$B$8:$AE$78,19,0)</f>
        <v>0</v>
      </c>
      <c r="I1022" s="50">
        <f>VLOOKUP(S1011,Maths!$B$8:$AE$78,20,0)</f>
        <v>0</v>
      </c>
      <c r="J1022" s="50">
        <f>VLOOKUP(S1011,Maths!$B$8:$AE$78,21,0)</f>
        <v>0</v>
      </c>
      <c r="K1022" s="50">
        <f>VLOOKUP(S1011,Maths!$B$8:$AE$78,22,0)</f>
        <v>0</v>
      </c>
      <c r="L1022" s="50">
        <f>VLOOKUP(S1011,Maths!$B$8:$AE$78,23,0)</f>
        <v>0</v>
      </c>
      <c r="M1022" s="50">
        <f>VLOOKUP(S1011,Maths!$B$8:$AE$78,24,0)</f>
        <v>0</v>
      </c>
      <c r="N1022" s="50">
        <f>VLOOKUP(S1011,Maths!$B$8:$AE$78,25,0)</f>
        <v>0</v>
      </c>
      <c r="O1022" s="50">
        <f>VLOOKUP(S1011,Maths!$B$8:$AE$78,26,0)</f>
        <v>0</v>
      </c>
      <c r="P1022" s="50">
        <f>VLOOKUP(S1011,Maths!$B$8:$AE$78,27,0)</f>
        <v>0</v>
      </c>
      <c r="Q1022" s="50">
        <f>VLOOKUP(S1011,Maths!$B$8:$AE$78,28,0)</f>
        <v>0</v>
      </c>
      <c r="R1022" s="79">
        <f>VLOOKUP(S1011,Maths!$B$8:$AE$78,29,0)</f>
        <v>0</v>
      </c>
      <c r="S1022" s="50">
        <f>VLOOKUP(S1011,Maths!$B$8:$AE$78,30,0)</f>
        <v>0</v>
      </c>
      <c r="V1022" s="68"/>
      <c r="W1022" s="68"/>
      <c r="X1022" s="68"/>
      <c r="Y1022" s="68"/>
    </row>
    <row r="1023" spans="2:25" ht="27.9" customHeight="1">
      <c r="B1023" s="359">
        <v>5</v>
      </c>
      <c r="C1023" s="361" t="s">
        <v>6</v>
      </c>
      <c r="D1023" s="39" t="s">
        <v>63</v>
      </c>
      <c r="E1023" s="80"/>
      <c r="F1023" s="78">
        <f>Sci!R$7</f>
        <v>15</v>
      </c>
      <c r="G1023" s="78">
        <f>Sci!S$7</f>
        <v>15</v>
      </c>
      <c r="H1023" s="78">
        <f>Sci!T$7</f>
        <v>15</v>
      </c>
      <c r="I1023" s="78">
        <f>Sci!U$7</f>
        <v>15</v>
      </c>
      <c r="J1023" s="78">
        <f>Sci!V$7</f>
        <v>15</v>
      </c>
      <c r="K1023" s="78">
        <f>Sci!W$7</f>
        <v>10</v>
      </c>
      <c r="L1023" s="78">
        <f>Sci!X$7</f>
        <v>0</v>
      </c>
      <c r="M1023" s="78">
        <f>Sci!Y$7</f>
        <v>70</v>
      </c>
      <c r="N1023" s="78">
        <f>Sci!Z$7</f>
        <v>5</v>
      </c>
      <c r="O1023" s="78">
        <f>Sci!AA$7</f>
        <v>5</v>
      </c>
      <c r="P1023" s="78">
        <f>Sci!AB$7</f>
        <v>20</v>
      </c>
      <c r="Q1023" s="78">
        <f>Sci!AC$7</f>
        <v>30</v>
      </c>
      <c r="R1023" s="78">
        <f>Sci!AD$7</f>
        <v>100</v>
      </c>
      <c r="S1023" s="78">
        <f>Sci!AE$7</f>
        <v>0</v>
      </c>
      <c r="V1023" s="68"/>
      <c r="W1023" s="68"/>
      <c r="X1023" s="68"/>
      <c r="Y1023" s="68"/>
    </row>
    <row r="1024" spans="2:25" ht="27.9" customHeight="1" thickBot="1">
      <c r="B1024" s="360"/>
      <c r="C1024" s="362"/>
      <c r="D1024" s="40" t="s">
        <v>64</v>
      </c>
      <c r="E1024" s="81"/>
      <c r="F1024" s="50">
        <f>VLOOKUP(S1011,Sci!$B$8:$AE$78,17,0)</f>
        <v>0</v>
      </c>
      <c r="G1024" s="50">
        <f>VLOOKUP(S1011,Sci!$B$8:$AE$78,18,0)</f>
        <v>0</v>
      </c>
      <c r="H1024" s="50">
        <f>VLOOKUP(S1011,Sci!$B$8:$AE$78,19,0)</f>
        <v>0</v>
      </c>
      <c r="I1024" s="50">
        <f>VLOOKUP(S1011,Sci!$B$8:$AE$78,20,0)</f>
        <v>0</v>
      </c>
      <c r="J1024" s="50">
        <f>VLOOKUP(S1011,Sci!$B$8:$AE$78,21,0)</f>
        <v>0</v>
      </c>
      <c r="K1024" s="50">
        <f>VLOOKUP(S1011,Sci!$B$8:$AE$78,22,0)</f>
        <v>0</v>
      </c>
      <c r="L1024" s="50">
        <f>VLOOKUP(S1011,Sci!$B$8:$AE$78,23,0)</f>
        <v>0</v>
      </c>
      <c r="M1024" s="50">
        <f>VLOOKUP(S1011,Sci!$B$8:$AE$78,24,0)</f>
        <v>0</v>
      </c>
      <c r="N1024" s="50">
        <f>VLOOKUP(S1011,Sci!$B$8:$AE$78,24,0)</f>
        <v>0</v>
      </c>
      <c r="O1024" s="50">
        <f>VLOOKUP(S1011,Sci!$B$8:$AE$78,25,0)</f>
        <v>0</v>
      </c>
      <c r="P1024" s="50">
        <f>VLOOKUP(S1011,Sci!$B$8:$AE$78,26,0)</f>
        <v>0</v>
      </c>
      <c r="Q1024" s="50">
        <f>VLOOKUP(S1011,Sci!$B$8:$AE$78,27,0)</f>
        <v>0</v>
      </c>
      <c r="R1024" s="79">
        <f>VLOOKUP(S1011,Sci!$B$8:$AE$78,29,0)</f>
        <v>0</v>
      </c>
      <c r="S1024" s="50">
        <f>VLOOKUP(S1011,Sci!$B$8:$AE$78,30,0)</f>
        <v>0</v>
      </c>
    </row>
    <row r="1025" spans="2:25" ht="27.9" customHeight="1">
      <c r="B1025" s="359">
        <v>6</v>
      </c>
      <c r="C1025" s="361" t="s">
        <v>7</v>
      </c>
      <c r="D1025" s="39" t="s">
        <v>63</v>
      </c>
      <c r="E1025" s="80"/>
      <c r="F1025" s="78">
        <f>Sco!R$7</f>
        <v>15</v>
      </c>
      <c r="G1025" s="78">
        <f>Sco!S$7</f>
        <v>15</v>
      </c>
      <c r="H1025" s="78">
        <f>Sco!T$7</f>
        <v>15</v>
      </c>
      <c r="I1025" s="78">
        <f>Sco!U$7</f>
        <v>15</v>
      </c>
      <c r="J1025" s="78">
        <f>Sco!V$7</f>
        <v>15</v>
      </c>
      <c r="K1025" s="78">
        <f>Sco!W$7</f>
        <v>10</v>
      </c>
      <c r="L1025" s="78">
        <f>Sco!X$7</f>
        <v>0</v>
      </c>
      <c r="M1025" s="78">
        <f>Sco!Y$7</f>
        <v>70</v>
      </c>
      <c r="N1025" s="78">
        <f>Sco!Z$7</f>
        <v>5</v>
      </c>
      <c r="O1025" s="78">
        <f>Sco!AA$7</f>
        <v>5</v>
      </c>
      <c r="P1025" s="78">
        <f>Sco!AB$7</f>
        <v>20</v>
      </c>
      <c r="Q1025" s="78">
        <f>Sco!AC$7</f>
        <v>30</v>
      </c>
      <c r="R1025" s="78">
        <f>Sco!AD$7</f>
        <v>100</v>
      </c>
      <c r="S1025" s="78">
        <f>Sco!AE$7</f>
        <v>0</v>
      </c>
    </row>
    <row r="1026" spans="2:25" ht="27.9" customHeight="1" thickBot="1">
      <c r="B1026" s="360"/>
      <c r="C1026" s="362"/>
      <c r="D1026" s="40" t="s">
        <v>64</v>
      </c>
      <c r="E1026" s="81"/>
      <c r="F1026" s="50">
        <f>VLOOKUP(S1011,Sco!$B$8:$AE$78,17,0)</f>
        <v>0</v>
      </c>
      <c r="G1026" s="50">
        <f>VLOOKUP(S1011,Sco!$B$8:$AE$78,18,0)</f>
        <v>0</v>
      </c>
      <c r="H1026" s="50">
        <f>VLOOKUP(S1011,Sco!$B$8:$AE$78,19,0)</f>
        <v>0</v>
      </c>
      <c r="I1026" s="50">
        <f>VLOOKUP(S1011,Sco!$B$8:$AE$78,20,0)</f>
        <v>0</v>
      </c>
      <c r="J1026" s="50">
        <f>VLOOKUP(S1011,Sco!$B$8:$AE$78,21,0)</f>
        <v>0</v>
      </c>
      <c r="K1026" s="50">
        <f>VLOOKUP(S1011,Sco!$B$8:$AE$78,22,0)</f>
        <v>0</v>
      </c>
      <c r="L1026" s="50">
        <f>VLOOKUP(S1011,Sco!$B$8:$AE$78,23,0)</f>
        <v>0</v>
      </c>
      <c r="M1026" s="50">
        <f>VLOOKUP(S1011,Sco!$B$8:$AE$78,24,0)</f>
        <v>0</v>
      </c>
      <c r="N1026" s="50">
        <f>VLOOKUP(S1011,Sco!$B$8:$AE$78,25,0)</f>
        <v>0</v>
      </c>
      <c r="O1026" s="50">
        <f>VLOOKUP(S1011,Sco!$B$8:$AE$78,26,0)</f>
        <v>0</v>
      </c>
      <c r="P1026" s="50">
        <f>VLOOKUP(S1011,Sco!$B$8:$AE$78,27,0)</f>
        <v>0</v>
      </c>
      <c r="Q1026" s="50">
        <f>VLOOKUP(S1011,Sco!$B$8:$AE$78,28,0)</f>
        <v>0</v>
      </c>
      <c r="R1026" s="79">
        <f>VLOOKUP(S1011,Sco!$B$8:$AE$78,29,0)</f>
        <v>0</v>
      </c>
      <c r="S1026" s="50">
        <f>VLOOKUP(S1011,Sco!$B$8:$AE$78,30,0)</f>
        <v>0</v>
      </c>
    </row>
    <row r="1027" spans="2:25" ht="27.9" customHeight="1">
      <c r="B1027" s="359">
        <v>7</v>
      </c>
      <c r="C1027" s="361" t="s">
        <v>8</v>
      </c>
      <c r="D1027" s="39" t="s">
        <v>63</v>
      </c>
      <c r="E1027" s="80"/>
      <c r="F1027" s="78">
        <f>Kala!R$7</f>
        <v>20</v>
      </c>
      <c r="G1027" s="78">
        <f>Kala!S$7</f>
        <v>40</v>
      </c>
      <c r="H1027" s="78">
        <f>Kala!T$7</f>
        <v>20</v>
      </c>
      <c r="I1027" s="78">
        <f>Kala!U$7</f>
        <v>20</v>
      </c>
      <c r="J1027" s="78">
        <f>Kala!V$7</f>
        <v>0</v>
      </c>
      <c r="K1027" s="78">
        <f>Kala!W$7</f>
        <v>20</v>
      </c>
      <c r="L1027" s="78">
        <f>Kala!X$7</f>
        <v>0</v>
      </c>
      <c r="M1027" s="78">
        <f>Kala!Y$7</f>
        <v>100</v>
      </c>
      <c r="N1027" s="363"/>
      <c r="O1027" s="364"/>
      <c r="P1027" s="364"/>
      <c r="Q1027" s="365"/>
      <c r="R1027" s="82">
        <f t="shared" ref="R1027:R1032" si="36">M1027</f>
        <v>100</v>
      </c>
      <c r="S1027" s="83"/>
    </row>
    <row r="1028" spans="2:25" ht="27.9" customHeight="1" thickBot="1">
      <c r="B1028" s="360"/>
      <c r="C1028" s="362"/>
      <c r="D1028" s="40" t="s">
        <v>64</v>
      </c>
      <c r="E1028" s="81"/>
      <c r="F1028" s="50">
        <f>VLOOKUP(S1011,Kala!$B$8:$AE$78,17,0)</f>
        <v>0</v>
      </c>
      <c r="G1028" s="50">
        <f>VLOOKUP(S1011,Kala!$B$8:$AE$78,18,0)</f>
        <v>0</v>
      </c>
      <c r="H1028" s="50">
        <f>VLOOKUP(S1011,Kala!$B$8:$AE$78,19,0)</f>
        <v>0</v>
      </c>
      <c r="I1028" s="50">
        <f>VLOOKUP(S1011,Kala!$B$8:$AE$78,20,0)</f>
        <v>0</v>
      </c>
      <c r="J1028" s="50">
        <f>VLOOKUP(S1011,Kala!$B$8:$AE$78,21,0)</f>
        <v>0</v>
      </c>
      <c r="K1028" s="50">
        <f>VLOOKUP(S1011,Kala!$B$8:$AE$78,22,0)</f>
        <v>0</v>
      </c>
      <c r="L1028" s="50">
        <f>VLOOKUP(S1011,Kala!$B$8:$AE$78,23,0)</f>
        <v>0</v>
      </c>
      <c r="M1028" s="50">
        <f>VLOOKUP(S1011,Kala!$B$8:$AE$78,24,0)</f>
        <v>0</v>
      </c>
      <c r="N1028" s="366"/>
      <c r="O1028" s="367"/>
      <c r="P1028" s="367"/>
      <c r="Q1028" s="368"/>
      <c r="R1028" s="84">
        <f t="shared" si="36"/>
        <v>0</v>
      </c>
      <c r="S1028" s="85" t="str">
        <f>IF(R1028&gt;=91,"अ१",IF(R1028&gt;=81,"अ२",IF(R1028&gt;=71,"ब१",IF(R1028&gt;=61,"ब२",IF(R1028&gt;=51,"क१",IF(R1028&gt;=41,"क२",IF(R1028&gt;=33,"ड",IF(R1028&gt;=21,"ई१",IF(R1028&gt;=1,"ई२","")))))))))</f>
        <v/>
      </c>
    </row>
    <row r="1029" spans="2:25" ht="27.9" customHeight="1">
      <c r="B1029" s="359">
        <v>8</v>
      </c>
      <c r="C1029" s="361" t="s">
        <v>9</v>
      </c>
      <c r="D1029" s="39" t="s">
        <v>63</v>
      </c>
      <c r="E1029" s="80"/>
      <c r="F1029" s="78">
        <f>Karya!R$7</f>
        <v>20</v>
      </c>
      <c r="G1029" s="78">
        <f>Karya!S$7</f>
        <v>40</v>
      </c>
      <c r="H1029" s="78">
        <f>Karya!T$7</f>
        <v>20</v>
      </c>
      <c r="I1029" s="78">
        <f>Karya!U$7</f>
        <v>20</v>
      </c>
      <c r="J1029" s="78">
        <f>Karya!V$7</f>
        <v>0</v>
      </c>
      <c r="K1029" s="78">
        <f>Karya!W$7</f>
        <v>20</v>
      </c>
      <c r="L1029" s="78">
        <f>Karya!X$7</f>
        <v>0</v>
      </c>
      <c r="M1029" s="78">
        <f>Karya!Y$7</f>
        <v>100</v>
      </c>
      <c r="N1029" s="363"/>
      <c r="O1029" s="364"/>
      <c r="P1029" s="364"/>
      <c r="Q1029" s="365"/>
      <c r="R1029" s="82">
        <f t="shared" si="36"/>
        <v>100</v>
      </c>
      <c r="S1029" s="83"/>
    </row>
    <row r="1030" spans="2:25" ht="27.9" customHeight="1" thickBot="1">
      <c r="B1030" s="360"/>
      <c r="C1030" s="362"/>
      <c r="D1030" s="40" t="s">
        <v>64</v>
      </c>
      <c r="E1030" s="81"/>
      <c r="F1030" s="50">
        <f>VLOOKUP(S1011,Karya!$B$8:$AE$78,17,0)</f>
        <v>0</v>
      </c>
      <c r="G1030" s="50">
        <f>VLOOKUP(S1011,Karya!$B$8:$AE$78,18,0)</f>
        <v>0</v>
      </c>
      <c r="H1030" s="50">
        <f>VLOOKUP(S1011,Karya!$B$8:$AE$78,19,0)</f>
        <v>0</v>
      </c>
      <c r="I1030" s="50">
        <f>VLOOKUP(S1011,Karya!$B$8:$AE$78,20,0)</f>
        <v>0</v>
      </c>
      <c r="J1030" s="50">
        <f>VLOOKUP(S1011,Karya!$B$8:$AE$78,21,0)</f>
        <v>0</v>
      </c>
      <c r="K1030" s="50">
        <f>VLOOKUP(S1011,Karya!$B$8:$AE$78,22,0)</f>
        <v>0</v>
      </c>
      <c r="L1030" s="50">
        <f>VLOOKUP(S1011,Karya!$B$8:$AE$78,23,0)</f>
        <v>0</v>
      </c>
      <c r="M1030" s="50">
        <f>VLOOKUP(S1011,Karya!$B$8:$AE$78,24,0)</f>
        <v>0</v>
      </c>
      <c r="N1030" s="366"/>
      <c r="O1030" s="367"/>
      <c r="P1030" s="367"/>
      <c r="Q1030" s="368"/>
      <c r="R1030" s="84">
        <f t="shared" si="36"/>
        <v>0</v>
      </c>
      <c r="S1030" s="85" t="str">
        <f>IF(R1030&gt;=91,"अ१",IF(R1030&gt;=81,"अ२",IF(R1030&gt;=71,"ब१",IF(R1030&gt;=61,"ब२",IF(R1030&gt;=51,"क१",IF(R1030&gt;=41,"क२",IF(R1030&gt;=33,"ड",IF(R1030&gt;=21,"ई१",IF(R1030&gt;=1,"ई२","")))))))))</f>
        <v/>
      </c>
      <c r="V1030" s="68"/>
      <c r="W1030" s="68"/>
      <c r="X1030" s="68"/>
      <c r="Y1030" s="68"/>
    </row>
    <row r="1031" spans="2:25" ht="27.9" customHeight="1">
      <c r="B1031" s="359">
        <v>9</v>
      </c>
      <c r="C1031" s="361" t="s">
        <v>10</v>
      </c>
      <c r="D1031" s="39" t="s">
        <v>63</v>
      </c>
      <c r="E1031" s="80"/>
      <c r="F1031" s="78">
        <f>Shashi!R$7</f>
        <v>20</v>
      </c>
      <c r="G1031" s="78">
        <f>Shashi!S$7</f>
        <v>40</v>
      </c>
      <c r="H1031" s="78">
        <f>Shashi!T$7</f>
        <v>20</v>
      </c>
      <c r="I1031" s="78">
        <f>Shashi!U$7</f>
        <v>20</v>
      </c>
      <c r="J1031" s="78">
        <f>Shashi!V$7</f>
        <v>0</v>
      </c>
      <c r="K1031" s="78">
        <f>Shashi!W$7</f>
        <v>20</v>
      </c>
      <c r="L1031" s="78">
        <f>Shashi!X$7</f>
        <v>0</v>
      </c>
      <c r="M1031" s="78">
        <f>Shashi!Y$7</f>
        <v>100</v>
      </c>
      <c r="N1031" s="363"/>
      <c r="O1031" s="364"/>
      <c r="P1031" s="364"/>
      <c r="Q1031" s="365"/>
      <c r="R1031" s="82">
        <f t="shared" si="36"/>
        <v>100</v>
      </c>
      <c r="S1031" s="83"/>
      <c r="V1031" s="68"/>
      <c r="W1031" s="68"/>
      <c r="X1031" s="68"/>
      <c r="Y1031" s="68"/>
    </row>
    <row r="1032" spans="2:25" ht="27.9" customHeight="1" thickBot="1">
      <c r="B1032" s="360"/>
      <c r="C1032" s="362"/>
      <c r="D1032" s="40" t="s">
        <v>64</v>
      </c>
      <c r="E1032" s="81"/>
      <c r="F1032" s="50">
        <f>VLOOKUP(S1011,Shashi!$B$8:$AE$78,17,0)</f>
        <v>0</v>
      </c>
      <c r="G1032" s="50">
        <f>VLOOKUP(S1011,Shashi!$B$8:$AE$78,18,0)</f>
        <v>0</v>
      </c>
      <c r="H1032" s="50">
        <f>VLOOKUP(S1011,Shashi!$B$8:$AE$78,19,0)</f>
        <v>0</v>
      </c>
      <c r="I1032" s="50">
        <f>VLOOKUP(S1011,Shashi!$B$8:$AE$78,20,0)</f>
        <v>0</v>
      </c>
      <c r="J1032" s="50">
        <f>VLOOKUP(S1011,Shashi!$B$8:$AE$78,21,0)</f>
        <v>0</v>
      </c>
      <c r="K1032" s="50">
        <f>VLOOKUP(S1011,Shashi!$B$8:$AE$78,22,0)</f>
        <v>0</v>
      </c>
      <c r="L1032" s="50">
        <f>VLOOKUP(S1011,Shashi!$B$8:$AE$78,23,0)</f>
        <v>0</v>
      </c>
      <c r="M1032" s="50">
        <f>VLOOKUP(S1011,Shashi!$B$8:$AE$78,24,0)</f>
        <v>0</v>
      </c>
      <c r="N1032" s="366"/>
      <c r="O1032" s="367"/>
      <c r="P1032" s="367"/>
      <c r="Q1032" s="368"/>
      <c r="R1032" s="84">
        <f t="shared" si="36"/>
        <v>0</v>
      </c>
      <c r="S1032" s="85" t="str">
        <f>IF(R1032&gt;=91,"अ१",IF(R1032&gt;=81,"अ२",IF(R1032&gt;=71,"ब१",IF(R1032&gt;=61,"ब२",IF(R1032&gt;=51,"क१",IF(R1032&gt;=41,"क२",IF(R1032&gt;=33,"ड",IF(R1032&gt;=21,"ई१",IF(R1032&gt;=1,"ई२","")))))))))</f>
        <v/>
      </c>
      <c r="V1032" s="68"/>
      <c r="W1032" s="68"/>
      <c r="X1032" s="68"/>
      <c r="Y1032" s="68"/>
    </row>
    <row r="1033" spans="2:25" ht="27.9" customHeight="1" thickBot="1">
      <c r="B1033" s="369"/>
      <c r="C1033" s="370"/>
      <c r="D1033" s="370"/>
      <c r="E1033" s="370"/>
      <c r="F1033" s="370"/>
      <c r="G1033" s="370"/>
      <c r="H1033" s="370"/>
      <c r="I1033" s="370"/>
      <c r="J1033" s="370"/>
      <c r="K1033" s="370"/>
      <c r="L1033" s="370"/>
      <c r="M1033" s="370"/>
      <c r="N1033" s="370"/>
      <c r="O1033" s="370"/>
      <c r="P1033" s="370"/>
      <c r="Q1033" s="370"/>
      <c r="R1033" s="370"/>
      <c r="S1033" s="371"/>
      <c r="V1033" s="68"/>
      <c r="W1033" s="68"/>
      <c r="X1033" s="68"/>
      <c r="Y1033" s="68"/>
    </row>
    <row r="1034" spans="2:25" ht="27.9" customHeight="1">
      <c r="B1034" s="41"/>
      <c r="C1034" s="42"/>
      <c r="D1034" s="43"/>
      <c r="N1034" s="45"/>
      <c r="O1034" s="45"/>
      <c r="P1034" s="45"/>
      <c r="Q1034" s="45"/>
      <c r="S1034" s="46"/>
      <c r="V1034" s="68"/>
      <c r="W1034" s="68"/>
      <c r="X1034" s="68"/>
      <c r="Y1034" s="68"/>
    </row>
    <row r="1035" spans="2:25" ht="27.9" customHeight="1">
      <c r="B1035" s="372" t="s">
        <v>66</v>
      </c>
      <c r="C1035" s="373"/>
      <c r="D1035" s="373"/>
      <c r="E1035" s="373"/>
      <c r="F1035" s="373"/>
      <c r="G1035" s="374" t="s">
        <v>67</v>
      </c>
      <c r="H1035" s="374"/>
      <c r="I1035" s="374"/>
      <c r="J1035" s="374"/>
      <c r="K1035" s="374"/>
      <c r="L1035" s="374"/>
      <c r="M1035" s="374"/>
      <c r="N1035" s="375" t="s">
        <v>68</v>
      </c>
      <c r="O1035" s="375"/>
      <c r="P1035" s="375"/>
      <c r="Q1035" s="375"/>
      <c r="R1035" s="375"/>
      <c r="S1035" s="376"/>
      <c r="V1035" s="68"/>
      <c r="W1035" s="68"/>
      <c r="X1035" s="68"/>
      <c r="Y1035" s="68"/>
    </row>
    <row r="1036" spans="2:25" ht="27.9" customHeight="1" thickBot="1">
      <c r="B1036" s="377" t="str">
        <f>students!$G$4</f>
        <v xml:space="preserve">श्री. सागर दत्तात्रय शिंदे </v>
      </c>
      <c r="C1036" s="378"/>
      <c r="D1036" s="378"/>
      <c r="E1036" s="378"/>
      <c r="F1036" s="378"/>
      <c r="G1036" s="379"/>
      <c r="H1036" s="379"/>
      <c r="I1036" s="379"/>
      <c r="J1036" s="379"/>
      <c r="K1036" s="379"/>
      <c r="L1036" s="379"/>
      <c r="M1036" s="379"/>
      <c r="N1036" s="380"/>
      <c r="O1036" s="380"/>
      <c r="P1036" s="380"/>
      <c r="Q1036" s="380"/>
      <c r="R1036" s="380"/>
      <c r="S1036" s="381"/>
      <c r="V1036" s="68"/>
      <c r="W1036" s="68"/>
      <c r="X1036" s="68"/>
      <c r="Y1036" s="68"/>
    </row>
    <row r="1037" spans="2:25" ht="26.25" customHeight="1">
      <c r="B1037" s="402" t="s">
        <v>718</v>
      </c>
      <c r="C1037" s="402"/>
      <c r="D1037" s="402"/>
      <c r="E1037" s="402"/>
      <c r="F1037" s="402"/>
      <c r="G1037" s="402"/>
      <c r="H1037" s="402"/>
      <c r="I1037" s="402"/>
      <c r="J1037" s="402"/>
      <c r="K1037" s="402"/>
      <c r="L1037" s="402"/>
      <c r="M1037" s="402"/>
      <c r="N1037" s="402"/>
      <c r="O1037" s="402"/>
      <c r="P1037" s="402"/>
      <c r="Q1037" s="402"/>
      <c r="R1037" s="402"/>
      <c r="S1037" s="402"/>
      <c r="V1037" s="68"/>
      <c r="W1037" s="68"/>
      <c r="X1037" s="68"/>
      <c r="Y1037" s="68"/>
    </row>
    <row r="1038" spans="2:25" ht="24.75" customHeight="1" thickBot="1">
      <c r="B1038" s="403" t="s">
        <v>52</v>
      </c>
      <c r="C1038" s="403"/>
      <c r="D1038" s="403"/>
      <c r="E1038" s="404">
        <f>VLOOKUP(S1039,students!$B$8:$D$57,3,0)</f>
        <v>0</v>
      </c>
      <c r="F1038" s="405"/>
      <c r="G1038" s="405"/>
      <c r="H1038" s="405"/>
      <c r="I1038" s="405"/>
      <c r="J1038" s="405"/>
      <c r="K1038" s="405"/>
      <c r="L1038" s="405"/>
      <c r="M1038" s="405"/>
      <c r="N1038" s="405"/>
      <c r="O1038" s="405"/>
      <c r="P1038" s="406" t="s">
        <v>28</v>
      </c>
      <c r="Q1038" s="406"/>
      <c r="R1038" s="406" t="str">
        <f>students!$M$2</f>
        <v>पहिली</v>
      </c>
      <c r="S1038" s="406"/>
      <c r="V1038" s="68"/>
      <c r="W1038" s="68"/>
      <c r="X1038" s="68"/>
      <c r="Y1038" s="68"/>
    </row>
    <row r="1039" spans="2:25" ht="19.5" customHeight="1" thickBot="1">
      <c r="B1039" s="407"/>
      <c r="C1039" s="407"/>
      <c r="D1039" s="408"/>
      <c r="E1039" s="408"/>
      <c r="F1039" s="47"/>
      <c r="G1039" s="47"/>
      <c r="H1039" s="409" t="s">
        <v>33</v>
      </c>
      <c r="I1039" s="409"/>
      <c r="J1039" s="409"/>
      <c r="K1039" s="409"/>
      <c r="L1039" s="409"/>
      <c r="M1039" s="405">
        <f>[3]students!Y1038</f>
        <v>0</v>
      </c>
      <c r="N1039" s="405"/>
      <c r="O1039" s="405"/>
      <c r="P1039" s="406" t="s">
        <v>53</v>
      </c>
      <c r="Q1039" s="406"/>
      <c r="R1039" s="406"/>
      <c r="S1039" s="77">
        <v>38</v>
      </c>
      <c r="V1039" s="68"/>
      <c r="W1039" s="68"/>
      <c r="X1039" s="68"/>
      <c r="Y1039" s="68"/>
    </row>
    <row r="1040" spans="2:25" ht="21" customHeight="1">
      <c r="B1040" s="382" t="s">
        <v>37</v>
      </c>
      <c r="C1040" s="361" t="s">
        <v>54</v>
      </c>
      <c r="D1040" s="361"/>
      <c r="E1040" s="385" t="s">
        <v>55</v>
      </c>
      <c r="F1040" s="386"/>
      <c r="G1040" s="386"/>
      <c r="H1040" s="386"/>
      <c r="I1040" s="386"/>
      <c r="J1040" s="386"/>
      <c r="K1040" s="386"/>
      <c r="L1040" s="386"/>
      <c r="M1040" s="387"/>
      <c r="N1040" s="388" t="s">
        <v>56</v>
      </c>
      <c r="O1040" s="389"/>
      <c r="P1040" s="389"/>
      <c r="Q1040" s="390"/>
      <c r="R1040" s="394" t="s">
        <v>69</v>
      </c>
      <c r="S1040" s="397" t="s">
        <v>57</v>
      </c>
      <c r="V1040" s="68"/>
      <c r="W1040" s="68"/>
      <c r="X1040" s="68"/>
      <c r="Y1040" s="68"/>
    </row>
    <row r="1041" spans="2:25" s="1" customFormat="1" ht="73.5" customHeight="1">
      <c r="B1041" s="383"/>
      <c r="C1041" s="384"/>
      <c r="D1041" s="384"/>
      <c r="E1041" s="48" t="s">
        <v>58</v>
      </c>
      <c r="F1041" s="48" t="s">
        <v>15</v>
      </c>
      <c r="G1041" s="48" t="s">
        <v>59</v>
      </c>
      <c r="H1041" s="48" t="s">
        <v>17</v>
      </c>
      <c r="I1041" s="48" t="s">
        <v>18</v>
      </c>
      <c r="J1041" s="48" t="s">
        <v>19</v>
      </c>
      <c r="K1041" s="48" t="s">
        <v>20</v>
      </c>
      <c r="L1041" s="48" t="s">
        <v>21</v>
      </c>
      <c r="M1041" s="49"/>
      <c r="N1041" s="391"/>
      <c r="O1041" s="392"/>
      <c r="P1041" s="392"/>
      <c r="Q1041" s="393"/>
      <c r="R1041" s="395"/>
      <c r="S1041" s="398"/>
      <c r="V1041" s="68"/>
      <c r="W1041" s="68"/>
      <c r="X1041" s="68"/>
      <c r="Y1041" s="68"/>
    </row>
    <row r="1042" spans="2:25" ht="27.9" customHeight="1" thickBot="1">
      <c r="B1042" s="5"/>
      <c r="C1042" s="400" t="s">
        <v>60</v>
      </c>
      <c r="D1042" s="401"/>
      <c r="E1042" s="51">
        <v>1</v>
      </c>
      <c r="F1042" s="51">
        <v>2</v>
      </c>
      <c r="G1042" s="51">
        <v>3</v>
      </c>
      <c r="H1042" s="51">
        <v>4</v>
      </c>
      <c r="I1042" s="51">
        <v>5</v>
      </c>
      <c r="J1042" s="51">
        <v>6</v>
      </c>
      <c r="K1042" s="51">
        <v>7</v>
      </c>
      <c r="L1042" s="51">
        <v>8</v>
      </c>
      <c r="M1042" s="50" t="s">
        <v>22</v>
      </c>
      <c r="N1042" s="50" t="s">
        <v>23</v>
      </c>
      <c r="O1042" s="50" t="s">
        <v>61</v>
      </c>
      <c r="P1042" s="50" t="s">
        <v>25</v>
      </c>
      <c r="Q1042" s="50" t="s">
        <v>62</v>
      </c>
      <c r="R1042" s="396"/>
      <c r="S1042" s="399"/>
      <c r="V1042" s="68"/>
      <c r="W1042" s="68"/>
      <c r="X1042" s="68"/>
      <c r="Y1042" s="68"/>
    </row>
    <row r="1043" spans="2:25" ht="27.9" customHeight="1">
      <c r="B1043" s="359">
        <v>1</v>
      </c>
      <c r="C1043" s="361" t="s">
        <v>2</v>
      </c>
      <c r="D1043" s="39" t="s">
        <v>63</v>
      </c>
      <c r="E1043" s="80"/>
      <c r="F1043" s="78">
        <f>Marathi!R$7</f>
        <v>15</v>
      </c>
      <c r="G1043" s="78">
        <f>Marathi!S$7</f>
        <v>15</v>
      </c>
      <c r="H1043" s="78">
        <f>Marathi!T$7</f>
        <v>15</v>
      </c>
      <c r="I1043" s="78">
        <f>Marathi!U$7</f>
        <v>15</v>
      </c>
      <c r="J1043" s="78">
        <f>Marathi!V$7</f>
        <v>15</v>
      </c>
      <c r="K1043" s="78">
        <f>Marathi!W$7</f>
        <v>10</v>
      </c>
      <c r="L1043" s="78">
        <f>Marathi!X$7</f>
        <v>0</v>
      </c>
      <c r="M1043" s="78">
        <f>Marathi!Y$7</f>
        <v>70</v>
      </c>
      <c r="N1043" s="78">
        <f>Marathi!Z$7</f>
        <v>5</v>
      </c>
      <c r="O1043" s="78">
        <f>Marathi!AA$7</f>
        <v>5</v>
      </c>
      <c r="P1043" s="78">
        <f>Marathi!AB$7</f>
        <v>20</v>
      </c>
      <c r="Q1043" s="78">
        <f>Marathi!AC$7</f>
        <v>30</v>
      </c>
      <c r="R1043" s="78">
        <f>Marathi!AD$7</f>
        <v>100</v>
      </c>
      <c r="S1043" s="78">
        <f>Marathi!AE$7</f>
        <v>0</v>
      </c>
      <c r="V1043" s="68"/>
      <c r="W1043" s="68"/>
      <c r="X1043" s="68"/>
      <c r="Y1043" s="68"/>
    </row>
    <row r="1044" spans="2:25" ht="27.9" customHeight="1" thickBot="1">
      <c r="B1044" s="360"/>
      <c r="C1044" s="362"/>
      <c r="D1044" s="40" t="s">
        <v>64</v>
      </c>
      <c r="E1044" s="81"/>
      <c r="F1044" s="50">
        <f>VLOOKUP(S1039,Marathi!$B$8:$AE$78,17,0)</f>
        <v>0</v>
      </c>
      <c r="G1044" s="50">
        <f>VLOOKUP(S1039,Marathi!$B$8:$AE$78,18,0)</f>
        <v>0</v>
      </c>
      <c r="H1044" s="50">
        <f>VLOOKUP(S1039,Marathi!$B$8:$AE$78,19,0)</f>
        <v>0</v>
      </c>
      <c r="I1044" s="50">
        <f>VLOOKUP(S1039,Marathi!$B$8:$AE$78,20,0)</f>
        <v>0</v>
      </c>
      <c r="J1044" s="50">
        <f>VLOOKUP(S1039,Marathi!$B$8:$AE$78,21,0)</f>
        <v>0</v>
      </c>
      <c r="K1044" s="50">
        <f>VLOOKUP(S1039,Marathi!$B$8:$AE$78,22,0)</f>
        <v>0</v>
      </c>
      <c r="L1044" s="50">
        <f>VLOOKUP(S1039,Marathi!$B$8:$AE$78,23,0)</f>
        <v>0</v>
      </c>
      <c r="M1044" s="50">
        <f>VLOOKUP(S1039,Marathi!$B$8:$AE$78,24,0)</f>
        <v>0</v>
      </c>
      <c r="N1044" s="50">
        <f>VLOOKUP(S1039,Marathi!$B$8:$AE$78,25,0)</f>
        <v>0</v>
      </c>
      <c r="O1044" s="50">
        <f>VLOOKUP(S1039,Marathi!$B$8:$AE$78,26,0)</f>
        <v>0</v>
      </c>
      <c r="P1044" s="50">
        <f>VLOOKUP(S1039,Marathi!$B$8:$AE$78,27,0)</f>
        <v>0</v>
      </c>
      <c r="Q1044" s="50">
        <f>VLOOKUP(S1039,Marathi!$B$8:$AE$78,28,0)</f>
        <v>0</v>
      </c>
      <c r="R1044" s="79">
        <f>VLOOKUP(S1039,Marathi!$B$8:$AE$78,29,0)</f>
        <v>0</v>
      </c>
      <c r="S1044" s="79">
        <f>VLOOKUP(S1039,Marathi!$B$8:$AE$78,30,0)</f>
        <v>0</v>
      </c>
      <c r="V1044" s="68"/>
      <c r="W1044" s="68"/>
      <c r="X1044" s="68"/>
      <c r="Y1044" s="68"/>
    </row>
    <row r="1045" spans="2:25" ht="27.9" customHeight="1">
      <c r="B1045" s="359">
        <v>2</v>
      </c>
      <c r="C1045" s="361" t="s">
        <v>3</v>
      </c>
      <c r="D1045" s="39" t="s">
        <v>63</v>
      </c>
      <c r="E1045" s="80"/>
      <c r="F1045" s="78">
        <f>Hindi!R$7</f>
        <v>15</v>
      </c>
      <c r="G1045" s="78">
        <f>Hindi!S$7</f>
        <v>15</v>
      </c>
      <c r="H1045" s="78">
        <f>Hindi!T$7</f>
        <v>15</v>
      </c>
      <c r="I1045" s="78">
        <f>Hindi!U$7</f>
        <v>15</v>
      </c>
      <c r="J1045" s="78">
        <f>Hindi!V$7</f>
        <v>15</v>
      </c>
      <c r="K1045" s="78">
        <f>Hindi!W$7</f>
        <v>10</v>
      </c>
      <c r="L1045" s="78">
        <f>Hindi!X$7</f>
        <v>0</v>
      </c>
      <c r="M1045" s="78">
        <f>Hindi!Y$7</f>
        <v>70</v>
      </c>
      <c r="N1045" s="78">
        <f>Hindi!Z$7</f>
        <v>5</v>
      </c>
      <c r="O1045" s="78">
        <f>Hindi!AA$7</f>
        <v>5</v>
      </c>
      <c r="P1045" s="78">
        <f>Hindi!AB$7</f>
        <v>20</v>
      </c>
      <c r="Q1045" s="78">
        <f>Hindi!AC$7</f>
        <v>30</v>
      </c>
      <c r="R1045" s="78">
        <f>Hindi!AD$7</f>
        <v>100</v>
      </c>
      <c r="S1045" s="78">
        <f>Hindi!AE$7</f>
        <v>0</v>
      </c>
      <c r="V1045" s="68"/>
      <c r="W1045" s="68"/>
      <c r="X1045" s="68"/>
      <c r="Y1045" s="68"/>
    </row>
    <row r="1046" spans="2:25" ht="27.9" customHeight="1" thickBot="1">
      <c r="B1046" s="360"/>
      <c r="C1046" s="362"/>
      <c r="D1046" s="40" t="s">
        <v>64</v>
      </c>
      <c r="E1046" s="81"/>
      <c r="F1046" s="50">
        <f>VLOOKUP(S1039,Hindi!$B$8:$AE$78,17,0)</f>
        <v>0</v>
      </c>
      <c r="G1046" s="50">
        <f>VLOOKUP(S1039,Hindi!$B$8:$AE$78,18,0)</f>
        <v>0</v>
      </c>
      <c r="H1046" s="50">
        <f>VLOOKUP(S1039,Hindi!$B$8:$AE$78,19,0)</f>
        <v>0</v>
      </c>
      <c r="I1046" s="50">
        <f>VLOOKUP(S1039,Hindi!$B$8:$AE$78,20,0)</f>
        <v>0</v>
      </c>
      <c r="J1046" s="50">
        <f>VLOOKUP(S1039,Hindi!$B$8:$AE$78,21,0)</f>
        <v>0</v>
      </c>
      <c r="K1046" s="50">
        <f>VLOOKUP(S1039,Hindi!$B$8:$AE$78,22,0)</f>
        <v>0</v>
      </c>
      <c r="L1046" s="50">
        <f>VLOOKUP(S1039,Hindi!$B$8:$AE$78,23,0)</f>
        <v>0</v>
      </c>
      <c r="M1046" s="50">
        <f>VLOOKUP(S1039,Hindi!$B$8:$AE$78,24,0)</f>
        <v>0</v>
      </c>
      <c r="N1046" s="50">
        <f>VLOOKUP(S1039,Hindi!$B$8:$AE$78,25,0)</f>
        <v>0</v>
      </c>
      <c r="O1046" s="50">
        <f>VLOOKUP(S1039,Hindi!$B$8:$AE$78,26,0)</f>
        <v>0</v>
      </c>
      <c r="P1046" s="50">
        <f>VLOOKUP(S1039,Hindi!$B$8:$AE$78,27,0)</f>
        <v>0</v>
      </c>
      <c r="Q1046" s="50">
        <f>VLOOKUP(S1039,Hindi!$B$8:$AE$78,28,0)</f>
        <v>0</v>
      </c>
      <c r="R1046" s="79">
        <f>VLOOKUP(S1039,Hindi!$B$8:$AE$78,29,0)</f>
        <v>0</v>
      </c>
      <c r="S1046" s="50">
        <f>VLOOKUP(S1039,Hindi!$B$8:$AE$78,30,0)</f>
        <v>0</v>
      </c>
      <c r="V1046" s="68"/>
      <c r="W1046" s="68"/>
      <c r="X1046" s="68"/>
      <c r="Y1046" s="68"/>
    </row>
    <row r="1047" spans="2:25" ht="27.9" customHeight="1">
      <c r="B1047" s="359">
        <v>3</v>
      </c>
      <c r="C1047" s="361" t="s">
        <v>4</v>
      </c>
      <c r="D1047" s="39" t="s">
        <v>63</v>
      </c>
      <c r="E1047" s="80"/>
      <c r="F1047" s="78">
        <f>English!R$7</f>
        <v>15</v>
      </c>
      <c r="G1047" s="78">
        <f>English!S$7</f>
        <v>15</v>
      </c>
      <c r="H1047" s="78">
        <f>English!T$7</f>
        <v>15</v>
      </c>
      <c r="I1047" s="78">
        <f>English!U$7</f>
        <v>15</v>
      </c>
      <c r="J1047" s="78">
        <f>English!V$7</f>
        <v>15</v>
      </c>
      <c r="K1047" s="78">
        <f>English!W$7</f>
        <v>10</v>
      </c>
      <c r="L1047" s="78">
        <f>English!X$7</f>
        <v>0</v>
      </c>
      <c r="M1047" s="78">
        <f>English!Y$7</f>
        <v>70</v>
      </c>
      <c r="N1047" s="78">
        <f>English!Z$7</f>
        <v>5</v>
      </c>
      <c r="O1047" s="78">
        <f>English!AA$7</f>
        <v>5</v>
      </c>
      <c r="P1047" s="78">
        <f>English!AB$7</f>
        <v>20</v>
      </c>
      <c r="Q1047" s="78">
        <f>English!AC$7</f>
        <v>30</v>
      </c>
      <c r="R1047" s="78">
        <f>English!AD$7</f>
        <v>100</v>
      </c>
      <c r="S1047" s="78">
        <f>English!AE$7</f>
        <v>0</v>
      </c>
      <c r="V1047" s="68"/>
      <c r="W1047" s="68"/>
      <c r="X1047" s="68"/>
      <c r="Y1047" s="68"/>
    </row>
    <row r="1048" spans="2:25" ht="27.9" customHeight="1" thickBot="1">
      <c r="B1048" s="360"/>
      <c r="C1048" s="362"/>
      <c r="D1048" s="40" t="s">
        <v>64</v>
      </c>
      <c r="E1048" s="81"/>
      <c r="F1048" s="50">
        <f>VLOOKUP(S1039,English!$B$8:$AE$78,17,0)</f>
        <v>0</v>
      </c>
      <c r="G1048" s="50">
        <f>VLOOKUP(S1039,English!$B$8:$AE$78,18,0)</f>
        <v>0</v>
      </c>
      <c r="H1048" s="50">
        <f>VLOOKUP(S1039,English!$B$8:$AE$78,19,0)</f>
        <v>0</v>
      </c>
      <c r="I1048" s="50">
        <f>VLOOKUP(S1039,English!$B$8:$AE$78,20,0)</f>
        <v>0</v>
      </c>
      <c r="J1048" s="50">
        <f>VLOOKUP(S1039,English!$B$8:$AE$78,21,0)</f>
        <v>0</v>
      </c>
      <c r="K1048" s="50">
        <f>VLOOKUP(S1039,English!$B$8:$AE$78,22,0)</f>
        <v>0</v>
      </c>
      <c r="L1048" s="50">
        <f>VLOOKUP(S1039,English!$B$8:$AE$78,23,0)</f>
        <v>0</v>
      </c>
      <c r="M1048" s="50">
        <f>VLOOKUP(S1039,English!$B$8:$AE$78,24,0)</f>
        <v>0</v>
      </c>
      <c r="N1048" s="50">
        <f>VLOOKUP(S1039,English!$B$8:$AE$78,25,0)</f>
        <v>0</v>
      </c>
      <c r="O1048" s="50">
        <f>VLOOKUP(S1039,English!$B$8:$AE$78,26,0)</f>
        <v>0</v>
      </c>
      <c r="P1048" s="50">
        <f>VLOOKUP(S1039,English!$B$8:$AE$78,27,0)</f>
        <v>0</v>
      </c>
      <c r="Q1048" s="50">
        <f>VLOOKUP(S1039,English!$B$8:$AE$78,28,0)</f>
        <v>0</v>
      </c>
      <c r="R1048" s="79">
        <f>VLOOKUP(S1039,English!$B$8:$AE$78,29,0)</f>
        <v>0</v>
      </c>
      <c r="S1048" s="50">
        <f>VLOOKUP(S1039,English!$B$8:$AE$78,30,0)</f>
        <v>0</v>
      </c>
      <c r="V1048" s="68"/>
      <c r="W1048" s="68"/>
      <c r="X1048" s="68"/>
      <c r="Y1048" s="68"/>
    </row>
    <row r="1049" spans="2:25" ht="27.9" customHeight="1">
      <c r="B1049" s="359">
        <v>4</v>
      </c>
      <c r="C1049" s="361" t="s">
        <v>5</v>
      </c>
      <c r="D1049" s="39" t="s">
        <v>63</v>
      </c>
      <c r="E1049" s="80"/>
      <c r="F1049" s="78">
        <f>Maths!R$7</f>
        <v>15</v>
      </c>
      <c r="G1049" s="78">
        <f>Maths!S$7</f>
        <v>15</v>
      </c>
      <c r="H1049" s="78">
        <f>Maths!T$7</f>
        <v>15</v>
      </c>
      <c r="I1049" s="78">
        <f>Maths!U$7</f>
        <v>15</v>
      </c>
      <c r="J1049" s="78">
        <f>Maths!V$7</f>
        <v>15</v>
      </c>
      <c r="K1049" s="78">
        <f>Maths!W$7</f>
        <v>10</v>
      </c>
      <c r="L1049" s="78">
        <f>Maths!X$7</f>
        <v>0</v>
      </c>
      <c r="M1049" s="78">
        <f>Maths!Y$7</f>
        <v>70</v>
      </c>
      <c r="N1049" s="78">
        <f>Maths!Z$7</f>
        <v>5</v>
      </c>
      <c r="O1049" s="78">
        <f>Maths!AA$7</f>
        <v>5</v>
      </c>
      <c r="P1049" s="78">
        <f>Maths!AB$7</f>
        <v>20</v>
      </c>
      <c r="Q1049" s="78">
        <f>Maths!AC$7</f>
        <v>30</v>
      </c>
      <c r="R1049" s="78">
        <f>Maths!AD$7</f>
        <v>100</v>
      </c>
      <c r="S1049" s="78">
        <f>Maths!AE$7</f>
        <v>0</v>
      </c>
      <c r="V1049" s="68"/>
      <c r="W1049" s="68"/>
      <c r="X1049" s="68"/>
      <c r="Y1049" s="68"/>
    </row>
    <row r="1050" spans="2:25" ht="27.9" customHeight="1" thickBot="1">
      <c r="B1050" s="360"/>
      <c r="C1050" s="362"/>
      <c r="D1050" s="40" t="s">
        <v>64</v>
      </c>
      <c r="E1050" s="81"/>
      <c r="F1050" s="50">
        <f>VLOOKUP(S1039,Maths!$B$8:$AE$78,17,0)</f>
        <v>0</v>
      </c>
      <c r="G1050" s="50">
        <f>VLOOKUP(S1039,Maths!$B$8:$AE$78,18,0)</f>
        <v>0</v>
      </c>
      <c r="H1050" s="50">
        <f>VLOOKUP(S1039,Maths!$B$8:$AE$78,19,0)</f>
        <v>0</v>
      </c>
      <c r="I1050" s="50">
        <f>VLOOKUP(S1039,Maths!$B$8:$AE$78,20,0)</f>
        <v>0</v>
      </c>
      <c r="J1050" s="50">
        <f>VLOOKUP(S1039,Maths!$B$8:$AE$78,21,0)</f>
        <v>0</v>
      </c>
      <c r="K1050" s="50">
        <f>VLOOKUP(S1039,Maths!$B$8:$AE$78,22,0)</f>
        <v>0</v>
      </c>
      <c r="L1050" s="50">
        <f>VLOOKUP(S1039,Maths!$B$8:$AE$78,23,0)</f>
        <v>0</v>
      </c>
      <c r="M1050" s="50">
        <f>VLOOKUP(S1039,Maths!$B$8:$AE$78,24,0)</f>
        <v>0</v>
      </c>
      <c r="N1050" s="50">
        <f>VLOOKUP(S1039,Maths!$B$8:$AE$78,25,0)</f>
        <v>0</v>
      </c>
      <c r="O1050" s="50">
        <f>VLOOKUP(S1039,Maths!$B$8:$AE$78,26,0)</f>
        <v>0</v>
      </c>
      <c r="P1050" s="50">
        <f>VLOOKUP(S1039,Maths!$B$8:$AE$78,27,0)</f>
        <v>0</v>
      </c>
      <c r="Q1050" s="50">
        <f>VLOOKUP(S1039,Maths!$B$8:$AE$78,28,0)</f>
        <v>0</v>
      </c>
      <c r="R1050" s="79">
        <f>VLOOKUP(S1039,Maths!$B$8:$AE$78,29,0)</f>
        <v>0</v>
      </c>
      <c r="S1050" s="50">
        <f>VLOOKUP(S1039,Maths!$B$8:$AE$78,30,0)</f>
        <v>0</v>
      </c>
      <c r="V1050" s="68"/>
      <c r="W1050" s="68"/>
      <c r="X1050" s="68"/>
      <c r="Y1050" s="68"/>
    </row>
    <row r="1051" spans="2:25" ht="27.9" customHeight="1">
      <c r="B1051" s="359">
        <v>5</v>
      </c>
      <c r="C1051" s="361" t="s">
        <v>6</v>
      </c>
      <c r="D1051" s="39" t="s">
        <v>63</v>
      </c>
      <c r="E1051" s="80"/>
      <c r="F1051" s="78">
        <f>Sci!R$7</f>
        <v>15</v>
      </c>
      <c r="G1051" s="78">
        <f>Sci!S$7</f>
        <v>15</v>
      </c>
      <c r="H1051" s="78">
        <f>Sci!T$7</f>
        <v>15</v>
      </c>
      <c r="I1051" s="78">
        <f>Sci!U$7</f>
        <v>15</v>
      </c>
      <c r="J1051" s="78">
        <f>Sci!V$7</f>
        <v>15</v>
      </c>
      <c r="K1051" s="78">
        <f>Sci!W$7</f>
        <v>10</v>
      </c>
      <c r="L1051" s="78">
        <f>Sci!X$7</f>
        <v>0</v>
      </c>
      <c r="M1051" s="78">
        <f>Sci!Y$7</f>
        <v>70</v>
      </c>
      <c r="N1051" s="78">
        <f>Sci!Z$7</f>
        <v>5</v>
      </c>
      <c r="O1051" s="78">
        <f>Sci!AA$7</f>
        <v>5</v>
      </c>
      <c r="P1051" s="78">
        <f>Sci!AB$7</f>
        <v>20</v>
      </c>
      <c r="Q1051" s="78">
        <f>Sci!AC$7</f>
        <v>30</v>
      </c>
      <c r="R1051" s="78">
        <f>Sci!AD$7</f>
        <v>100</v>
      </c>
      <c r="S1051" s="78">
        <f>Sci!AE$7</f>
        <v>0</v>
      </c>
      <c r="V1051" s="68"/>
      <c r="W1051" s="68"/>
      <c r="X1051" s="68"/>
      <c r="Y1051" s="68"/>
    </row>
    <row r="1052" spans="2:25" ht="27.9" customHeight="1" thickBot="1">
      <c r="B1052" s="360"/>
      <c r="C1052" s="362"/>
      <c r="D1052" s="40" t="s">
        <v>64</v>
      </c>
      <c r="E1052" s="81"/>
      <c r="F1052" s="50">
        <f>VLOOKUP(S1039,Sci!$B$8:$AE$78,17,0)</f>
        <v>0</v>
      </c>
      <c r="G1052" s="50">
        <f>VLOOKUP(S1039,Sci!$B$8:$AE$78,18,0)</f>
        <v>0</v>
      </c>
      <c r="H1052" s="50">
        <f>VLOOKUP(S1039,Sci!$B$8:$AE$78,19,0)</f>
        <v>0</v>
      </c>
      <c r="I1052" s="50">
        <f>VLOOKUP(S1039,Sci!$B$8:$AE$78,20,0)</f>
        <v>0</v>
      </c>
      <c r="J1052" s="50">
        <f>VLOOKUP(S1039,Sci!$B$8:$AE$78,21,0)</f>
        <v>0</v>
      </c>
      <c r="K1052" s="50">
        <f>VLOOKUP(S1039,Sci!$B$8:$AE$78,22,0)</f>
        <v>0</v>
      </c>
      <c r="L1052" s="50">
        <f>VLOOKUP(S1039,Sci!$B$8:$AE$78,23,0)</f>
        <v>0</v>
      </c>
      <c r="M1052" s="50">
        <f>VLOOKUP(S1039,Sci!$B$8:$AE$78,24,0)</f>
        <v>0</v>
      </c>
      <c r="N1052" s="50">
        <f>VLOOKUP(S1039,Sci!$B$8:$AE$78,24,0)</f>
        <v>0</v>
      </c>
      <c r="O1052" s="50">
        <f>VLOOKUP(S1039,Sci!$B$8:$AE$78,25,0)</f>
        <v>0</v>
      </c>
      <c r="P1052" s="50">
        <f>VLOOKUP(S1039,Sci!$B$8:$AE$78,26,0)</f>
        <v>0</v>
      </c>
      <c r="Q1052" s="50">
        <f>VLOOKUP(S1039,Sci!$B$8:$AE$78,27,0)</f>
        <v>0</v>
      </c>
      <c r="R1052" s="79">
        <f>VLOOKUP(S1039,Sci!$B$8:$AE$78,29,0)</f>
        <v>0</v>
      </c>
      <c r="S1052" s="50">
        <f>VLOOKUP(S1039,Sci!$B$8:$AE$78,30,0)</f>
        <v>0</v>
      </c>
      <c r="V1052" s="68"/>
      <c r="W1052" s="68"/>
      <c r="X1052" s="68"/>
      <c r="Y1052" s="68"/>
    </row>
    <row r="1053" spans="2:25" ht="27.9" customHeight="1">
      <c r="B1053" s="359">
        <v>6</v>
      </c>
      <c r="C1053" s="361" t="s">
        <v>7</v>
      </c>
      <c r="D1053" s="39" t="s">
        <v>63</v>
      </c>
      <c r="E1053" s="80"/>
      <c r="F1053" s="78">
        <f>Sco!R$7</f>
        <v>15</v>
      </c>
      <c r="G1053" s="78">
        <f>Sco!S$7</f>
        <v>15</v>
      </c>
      <c r="H1053" s="78">
        <f>Sco!T$7</f>
        <v>15</v>
      </c>
      <c r="I1053" s="78">
        <f>Sco!U$7</f>
        <v>15</v>
      </c>
      <c r="J1053" s="78">
        <f>Sco!V$7</f>
        <v>15</v>
      </c>
      <c r="K1053" s="78">
        <f>Sco!W$7</f>
        <v>10</v>
      </c>
      <c r="L1053" s="78">
        <f>Sco!X$7</f>
        <v>0</v>
      </c>
      <c r="M1053" s="78">
        <f>Sco!Y$7</f>
        <v>70</v>
      </c>
      <c r="N1053" s="78">
        <f>Sco!Z$7</f>
        <v>5</v>
      </c>
      <c r="O1053" s="78">
        <f>Sco!AA$7</f>
        <v>5</v>
      </c>
      <c r="P1053" s="78">
        <f>Sco!AB$7</f>
        <v>20</v>
      </c>
      <c r="Q1053" s="78">
        <f>Sco!AC$7</f>
        <v>30</v>
      </c>
      <c r="R1053" s="78">
        <f>Sco!AD$7</f>
        <v>100</v>
      </c>
      <c r="S1053" s="78">
        <f>Sco!AE$7</f>
        <v>0</v>
      </c>
      <c r="V1053" s="68"/>
      <c r="W1053" s="68"/>
      <c r="X1053" s="68"/>
      <c r="Y1053" s="68"/>
    </row>
    <row r="1054" spans="2:25" ht="27.9" customHeight="1" thickBot="1">
      <c r="B1054" s="360"/>
      <c r="C1054" s="362"/>
      <c r="D1054" s="40" t="s">
        <v>64</v>
      </c>
      <c r="E1054" s="81"/>
      <c r="F1054" s="50">
        <f>VLOOKUP(S1039,Sco!$B$8:$AE$78,17,0)</f>
        <v>0</v>
      </c>
      <c r="G1054" s="50">
        <f>VLOOKUP(S1039,Sco!$B$8:$AE$78,18,0)</f>
        <v>0</v>
      </c>
      <c r="H1054" s="50">
        <f>VLOOKUP(S1039,Sco!$B$8:$AE$78,19,0)</f>
        <v>0</v>
      </c>
      <c r="I1054" s="50">
        <f>VLOOKUP(S1039,Sco!$B$8:$AE$78,20,0)</f>
        <v>0</v>
      </c>
      <c r="J1054" s="50">
        <f>VLOOKUP(S1039,Sco!$B$8:$AE$78,21,0)</f>
        <v>0</v>
      </c>
      <c r="K1054" s="50">
        <f>VLOOKUP(S1039,Sco!$B$8:$AE$78,22,0)</f>
        <v>0</v>
      </c>
      <c r="L1054" s="50">
        <f>VLOOKUP(S1039,Sco!$B$8:$AE$78,23,0)</f>
        <v>0</v>
      </c>
      <c r="M1054" s="50">
        <f>VLOOKUP(S1039,Sco!$B$8:$AE$78,24,0)</f>
        <v>0</v>
      </c>
      <c r="N1054" s="50">
        <f>VLOOKUP(S1039,Sco!$B$8:$AE$78,25,0)</f>
        <v>0</v>
      </c>
      <c r="O1054" s="50">
        <f>VLOOKUP(S1039,Sco!$B$8:$AE$78,26,0)</f>
        <v>0</v>
      </c>
      <c r="P1054" s="50">
        <f>VLOOKUP(S1039,Sco!$B$8:$AE$78,27,0)</f>
        <v>0</v>
      </c>
      <c r="Q1054" s="50">
        <f>VLOOKUP(S1039,Sco!$B$8:$AE$78,28,0)</f>
        <v>0</v>
      </c>
      <c r="R1054" s="79">
        <f>VLOOKUP(S1039,Sco!$B$8:$AE$78,29,0)</f>
        <v>0</v>
      </c>
      <c r="S1054" s="50">
        <f>VLOOKUP(S1039,Sco!$B$8:$AE$78,30,0)</f>
        <v>0</v>
      </c>
      <c r="V1054" s="68"/>
      <c r="W1054" s="68"/>
      <c r="X1054" s="68"/>
      <c r="Y1054" s="68"/>
    </row>
    <row r="1055" spans="2:25" ht="27.9" customHeight="1">
      <c r="B1055" s="359">
        <v>7</v>
      </c>
      <c r="C1055" s="361" t="s">
        <v>8</v>
      </c>
      <c r="D1055" s="39" t="s">
        <v>63</v>
      </c>
      <c r="E1055" s="80"/>
      <c r="F1055" s="78">
        <f>Kala!R$7</f>
        <v>20</v>
      </c>
      <c r="G1055" s="78">
        <f>Kala!S$7</f>
        <v>40</v>
      </c>
      <c r="H1055" s="78">
        <f>Kala!T$7</f>
        <v>20</v>
      </c>
      <c r="I1055" s="78">
        <f>Kala!U$7</f>
        <v>20</v>
      </c>
      <c r="J1055" s="78">
        <f>Kala!V$7</f>
        <v>0</v>
      </c>
      <c r="K1055" s="78">
        <f>Kala!W$7</f>
        <v>20</v>
      </c>
      <c r="L1055" s="78">
        <f>Kala!X$7</f>
        <v>0</v>
      </c>
      <c r="M1055" s="78">
        <f>Kala!Y$7</f>
        <v>100</v>
      </c>
      <c r="N1055" s="363"/>
      <c r="O1055" s="364"/>
      <c r="P1055" s="364"/>
      <c r="Q1055" s="365"/>
      <c r="R1055" s="82">
        <f t="shared" ref="R1055:R1060" si="37">M1055</f>
        <v>100</v>
      </c>
      <c r="S1055" s="83"/>
    </row>
    <row r="1056" spans="2:25" ht="27.9" customHeight="1" thickBot="1">
      <c r="B1056" s="360"/>
      <c r="C1056" s="362"/>
      <c r="D1056" s="40" t="s">
        <v>64</v>
      </c>
      <c r="E1056" s="81"/>
      <c r="F1056" s="50">
        <f>VLOOKUP(S1039,Kala!$B$8:$AE$78,17,0)</f>
        <v>0</v>
      </c>
      <c r="G1056" s="50">
        <f>VLOOKUP(S1039,Kala!$B$8:$AE$78,18,0)</f>
        <v>0</v>
      </c>
      <c r="H1056" s="50">
        <f>VLOOKUP(S1039,Kala!$B$8:$AE$78,19,0)</f>
        <v>0</v>
      </c>
      <c r="I1056" s="50">
        <f>VLOOKUP(S1039,Kala!$B$8:$AE$78,20,0)</f>
        <v>0</v>
      </c>
      <c r="J1056" s="50">
        <f>VLOOKUP(S1039,Kala!$B$8:$AE$78,21,0)</f>
        <v>0</v>
      </c>
      <c r="K1056" s="50">
        <f>VLOOKUP(S1039,Kala!$B$8:$AE$78,22,0)</f>
        <v>0</v>
      </c>
      <c r="L1056" s="50">
        <f>VLOOKUP(S1039,Kala!$B$8:$AE$78,23,0)</f>
        <v>0</v>
      </c>
      <c r="M1056" s="50">
        <f>VLOOKUP(S1039,Kala!$B$8:$AE$78,24,0)</f>
        <v>0</v>
      </c>
      <c r="N1056" s="366"/>
      <c r="O1056" s="367"/>
      <c r="P1056" s="367"/>
      <c r="Q1056" s="368"/>
      <c r="R1056" s="84">
        <f t="shared" si="37"/>
        <v>0</v>
      </c>
      <c r="S1056" s="85" t="str">
        <f>IF(R1056&gt;=91,"अ१",IF(R1056&gt;=81,"अ२",IF(R1056&gt;=71,"ब१",IF(R1056&gt;=61,"ब२",IF(R1056&gt;=51,"क१",IF(R1056&gt;=41,"क२",IF(R1056&gt;=33,"ड",IF(R1056&gt;=21,"ई१",IF(R1056&gt;=1,"ई२","")))))))))</f>
        <v/>
      </c>
    </row>
    <row r="1057" spans="2:25" ht="27.9" customHeight="1">
      <c r="B1057" s="359">
        <v>8</v>
      </c>
      <c r="C1057" s="361" t="s">
        <v>9</v>
      </c>
      <c r="D1057" s="39" t="s">
        <v>63</v>
      </c>
      <c r="E1057" s="80"/>
      <c r="F1057" s="78">
        <f>Karya!R$7</f>
        <v>20</v>
      </c>
      <c r="G1057" s="78">
        <f>Karya!S$7</f>
        <v>40</v>
      </c>
      <c r="H1057" s="78">
        <f>Karya!T$7</f>
        <v>20</v>
      </c>
      <c r="I1057" s="78">
        <f>Karya!U$7</f>
        <v>20</v>
      </c>
      <c r="J1057" s="78">
        <f>Karya!V$7</f>
        <v>0</v>
      </c>
      <c r="K1057" s="78">
        <f>Karya!W$7</f>
        <v>20</v>
      </c>
      <c r="L1057" s="78">
        <f>Karya!X$7</f>
        <v>0</v>
      </c>
      <c r="M1057" s="78">
        <f>Karya!Y$7</f>
        <v>100</v>
      </c>
      <c r="N1057" s="363"/>
      <c r="O1057" s="364"/>
      <c r="P1057" s="364"/>
      <c r="Q1057" s="365"/>
      <c r="R1057" s="82">
        <f t="shared" si="37"/>
        <v>100</v>
      </c>
      <c r="S1057" s="83"/>
    </row>
    <row r="1058" spans="2:25" ht="27.9" customHeight="1" thickBot="1">
      <c r="B1058" s="360"/>
      <c r="C1058" s="362"/>
      <c r="D1058" s="40" t="s">
        <v>64</v>
      </c>
      <c r="E1058" s="81"/>
      <c r="F1058" s="50">
        <f>VLOOKUP(S1039,Karya!$B$8:$AE$78,17,0)</f>
        <v>0</v>
      </c>
      <c r="G1058" s="50">
        <f>VLOOKUP(S1039,Karya!$B$8:$AE$78,18,0)</f>
        <v>0</v>
      </c>
      <c r="H1058" s="50">
        <f>VLOOKUP(S1039,Karya!$B$8:$AE$78,19,0)</f>
        <v>0</v>
      </c>
      <c r="I1058" s="50">
        <f>VLOOKUP(S1039,Karya!$B$8:$AE$78,20,0)</f>
        <v>0</v>
      </c>
      <c r="J1058" s="50">
        <f>VLOOKUP(S1039,Karya!$B$8:$AE$78,21,0)</f>
        <v>0</v>
      </c>
      <c r="K1058" s="50">
        <f>VLOOKUP(S1039,Karya!$B$8:$AE$78,22,0)</f>
        <v>0</v>
      </c>
      <c r="L1058" s="50">
        <f>VLOOKUP(S1039,Karya!$B$8:$AE$78,23,0)</f>
        <v>0</v>
      </c>
      <c r="M1058" s="50">
        <f>VLOOKUP(S1039,Karya!$B$8:$AE$78,24,0)</f>
        <v>0</v>
      </c>
      <c r="N1058" s="366"/>
      <c r="O1058" s="367"/>
      <c r="P1058" s="367"/>
      <c r="Q1058" s="368"/>
      <c r="R1058" s="84">
        <f t="shared" si="37"/>
        <v>0</v>
      </c>
      <c r="S1058" s="85" t="str">
        <f>IF(R1058&gt;=91,"अ१",IF(R1058&gt;=81,"अ२",IF(R1058&gt;=71,"ब१",IF(R1058&gt;=61,"ब२",IF(R1058&gt;=51,"क१",IF(R1058&gt;=41,"क२",IF(R1058&gt;=33,"ड",IF(R1058&gt;=21,"ई१",IF(R1058&gt;=1,"ई२","")))))))))</f>
        <v/>
      </c>
    </row>
    <row r="1059" spans="2:25" ht="27.9" customHeight="1">
      <c r="B1059" s="359">
        <v>9</v>
      </c>
      <c r="C1059" s="361" t="s">
        <v>10</v>
      </c>
      <c r="D1059" s="39" t="s">
        <v>63</v>
      </c>
      <c r="E1059" s="80"/>
      <c r="F1059" s="78">
        <f>Shashi!R$7</f>
        <v>20</v>
      </c>
      <c r="G1059" s="78">
        <f>Shashi!S$7</f>
        <v>40</v>
      </c>
      <c r="H1059" s="78">
        <f>Shashi!T$7</f>
        <v>20</v>
      </c>
      <c r="I1059" s="78">
        <f>Shashi!U$7</f>
        <v>20</v>
      </c>
      <c r="J1059" s="78">
        <f>Shashi!V$7</f>
        <v>0</v>
      </c>
      <c r="K1059" s="78">
        <f>Shashi!W$7</f>
        <v>20</v>
      </c>
      <c r="L1059" s="78">
        <f>Shashi!X$7</f>
        <v>0</v>
      </c>
      <c r="M1059" s="78">
        <f>Shashi!Y$7</f>
        <v>100</v>
      </c>
      <c r="N1059" s="363"/>
      <c r="O1059" s="364"/>
      <c r="P1059" s="364"/>
      <c r="Q1059" s="365"/>
      <c r="R1059" s="82">
        <f t="shared" si="37"/>
        <v>100</v>
      </c>
      <c r="S1059" s="83"/>
    </row>
    <row r="1060" spans="2:25" ht="27.9" customHeight="1" thickBot="1">
      <c r="B1060" s="360"/>
      <c r="C1060" s="362"/>
      <c r="D1060" s="40" t="s">
        <v>64</v>
      </c>
      <c r="E1060" s="81"/>
      <c r="F1060" s="50">
        <f>VLOOKUP(S1039,Shashi!$B$8:$AE$78,17,0)</f>
        <v>0</v>
      </c>
      <c r="G1060" s="50">
        <f>VLOOKUP(S1039,Shashi!$B$8:$AE$78,18,0)</f>
        <v>0</v>
      </c>
      <c r="H1060" s="50">
        <f>VLOOKUP(S1039,Shashi!$B$8:$AE$78,19,0)</f>
        <v>0</v>
      </c>
      <c r="I1060" s="50">
        <f>VLOOKUP(S1039,Shashi!$B$8:$AE$78,20,0)</f>
        <v>0</v>
      </c>
      <c r="J1060" s="50">
        <f>VLOOKUP(S1039,Shashi!$B$8:$AE$78,21,0)</f>
        <v>0</v>
      </c>
      <c r="K1060" s="50">
        <f>VLOOKUP(S1039,Shashi!$B$8:$AE$78,22,0)</f>
        <v>0</v>
      </c>
      <c r="L1060" s="50">
        <f>VLOOKUP(S1039,Shashi!$B$8:$AE$78,23,0)</f>
        <v>0</v>
      </c>
      <c r="M1060" s="50">
        <f>VLOOKUP(S1039,Shashi!$B$8:$AE$78,24,0)</f>
        <v>0</v>
      </c>
      <c r="N1060" s="366"/>
      <c r="O1060" s="367"/>
      <c r="P1060" s="367"/>
      <c r="Q1060" s="368"/>
      <c r="R1060" s="84">
        <f t="shared" si="37"/>
        <v>0</v>
      </c>
      <c r="S1060" s="85" t="str">
        <f>IF(R1060&gt;=91,"अ१",IF(R1060&gt;=81,"अ२",IF(R1060&gt;=71,"ब१",IF(R1060&gt;=61,"ब२",IF(R1060&gt;=51,"क१",IF(R1060&gt;=41,"क२",IF(R1060&gt;=33,"ड",IF(R1060&gt;=21,"ई१",IF(R1060&gt;=1,"ई२","")))))))))</f>
        <v/>
      </c>
    </row>
    <row r="1061" spans="2:25" ht="27.9" customHeight="1" thickBot="1">
      <c r="B1061" s="369"/>
      <c r="C1061" s="370"/>
      <c r="D1061" s="370"/>
      <c r="E1061" s="370"/>
      <c r="F1061" s="370"/>
      <c r="G1061" s="370"/>
      <c r="H1061" s="370"/>
      <c r="I1061" s="370"/>
      <c r="J1061" s="370"/>
      <c r="K1061" s="370"/>
      <c r="L1061" s="370"/>
      <c r="M1061" s="370"/>
      <c r="N1061" s="370"/>
      <c r="O1061" s="370"/>
      <c r="P1061" s="370"/>
      <c r="Q1061" s="370"/>
      <c r="R1061" s="370"/>
      <c r="S1061" s="371"/>
      <c r="V1061" s="68"/>
      <c r="W1061" s="68"/>
      <c r="X1061" s="68"/>
      <c r="Y1061" s="68"/>
    </row>
    <row r="1062" spans="2:25" ht="27.9" customHeight="1">
      <c r="B1062" s="41"/>
      <c r="C1062" s="42"/>
      <c r="D1062" s="43"/>
      <c r="N1062" s="45"/>
      <c r="O1062" s="45"/>
      <c r="P1062" s="45"/>
      <c r="Q1062" s="45"/>
      <c r="S1062" s="46"/>
      <c r="V1062" s="68"/>
      <c r="W1062" s="68"/>
      <c r="X1062" s="68"/>
      <c r="Y1062" s="68"/>
    </row>
    <row r="1063" spans="2:25" ht="27.9" customHeight="1">
      <c r="B1063" s="372" t="s">
        <v>66</v>
      </c>
      <c r="C1063" s="373"/>
      <c r="D1063" s="373"/>
      <c r="E1063" s="373"/>
      <c r="F1063" s="373"/>
      <c r="G1063" s="374" t="s">
        <v>67</v>
      </c>
      <c r="H1063" s="374"/>
      <c r="I1063" s="374"/>
      <c r="J1063" s="374"/>
      <c r="K1063" s="374"/>
      <c r="L1063" s="374"/>
      <c r="M1063" s="374"/>
      <c r="N1063" s="375" t="s">
        <v>68</v>
      </c>
      <c r="O1063" s="375"/>
      <c r="P1063" s="375"/>
      <c r="Q1063" s="375"/>
      <c r="R1063" s="375"/>
      <c r="S1063" s="376"/>
      <c r="V1063" s="68"/>
      <c r="W1063" s="68"/>
      <c r="X1063" s="68"/>
      <c r="Y1063" s="68"/>
    </row>
    <row r="1064" spans="2:25" ht="27.9" customHeight="1" thickBot="1">
      <c r="B1064" s="377" t="str">
        <f>students!$G$4</f>
        <v xml:space="preserve">श्री. सागर दत्तात्रय शिंदे </v>
      </c>
      <c r="C1064" s="378"/>
      <c r="D1064" s="378"/>
      <c r="E1064" s="378"/>
      <c r="F1064" s="378"/>
      <c r="G1064" s="379"/>
      <c r="H1064" s="379"/>
      <c r="I1064" s="379"/>
      <c r="J1064" s="379"/>
      <c r="K1064" s="379"/>
      <c r="L1064" s="379"/>
      <c r="M1064" s="379"/>
      <c r="N1064" s="380"/>
      <c r="O1064" s="380"/>
      <c r="P1064" s="380"/>
      <c r="Q1064" s="380"/>
      <c r="R1064" s="380"/>
      <c r="S1064" s="381"/>
      <c r="V1064" s="68"/>
      <c r="W1064" s="68"/>
      <c r="X1064" s="68"/>
      <c r="Y1064" s="68"/>
    </row>
    <row r="1065" spans="2:25" ht="26.25" customHeight="1">
      <c r="B1065" s="402" t="s">
        <v>718</v>
      </c>
      <c r="C1065" s="402"/>
      <c r="D1065" s="402"/>
      <c r="E1065" s="402"/>
      <c r="F1065" s="402"/>
      <c r="G1065" s="402"/>
      <c r="H1065" s="402"/>
      <c r="I1065" s="402"/>
      <c r="J1065" s="402"/>
      <c r="K1065" s="402"/>
      <c r="L1065" s="402"/>
      <c r="M1065" s="402"/>
      <c r="N1065" s="402"/>
      <c r="O1065" s="402"/>
      <c r="P1065" s="402"/>
      <c r="Q1065" s="402"/>
      <c r="R1065" s="402"/>
      <c r="S1065" s="402"/>
      <c r="V1065" s="68"/>
      <c r="W1065" s="68"/>
      <c r="X1065" s="68"/>
      <c r="Y1065" s="68"/>
    </row>
    <row r="1066" spans="2:25" ht="24.75" customHeight="1" thickBot="1">
      <c r="B1066" s="403" t="s">
        <v>52</v>
      </c>
      <c r="C1066" s="403"/>
      <c r="D1066" s="403"/>
      <c r="E1066" s="404">
        <f>VLOOKUP(S1067,students!$B$8:$D$57,3,0)</f>
        <v>0</v>
      </c>
      <c r="F1066" s="405"/>
      <c r="G1066" s="405"/>
      <c r="H1066" s="405"/>
      <c r="I1066" s="405"/>
      <c r="J1066" s="405"/>
      <c r="K1066" s="405"/>
      <c r="L1066" s="405"/>
      <c r="M1066" s="405"/>
      <c r="N1066" s="405"/>
      <c r="O1066" s="405"/>
      <c r="P1066" s="406" t="s">
        <v>28</v>
      </c>
      <c r="Q1066" s="406"/>
      <c r="R1066" s="406" t="str">
        <f>students!$M$2</f>
        <v>पहिली</v>
      </c>
      <c r="S1066" s="406"/>
      <c r="V1066" s="68"/>
      <c r="W1066" s="68"/>
      <c r="X1066" s="68"/>
      <c r="Y1066" s="68"/>
    </row>
    <row r="1067" spans="2:25" ht="19.5" customHeight="1" thickBot="1">
      <c r="B1067" s="407"/>
      <c r="C1067" s="407"/>
      <c r="D1067" s="408"/>
      <c r="E1067" s="408"/>
      <c r="F1067" s="47"/>
      <c r="G1067" s="47"/>
      <c r="H1067" s="409" t="s">
        <v>33</v>
      </c>
      <c r="I1067" s="409"/>
      <c r="J1067" s="409"/>
      <c r="K1067" s="409"/>
      <c r="L1067" s="409"/>
      <c r="M1067" s="405">
        <f>[3]students!Y1066</f>
        <v>0</v>
      </c>
      <c r="N1067" s="405"/>
      <c r="O1067" s="405"/>
      <c r="P1067" s="406" t="s">
        <v>53</v>
      </c>
      <c r="Q1067" s="406"/>
      <c r="R1067" s="406"/>
      <c r="S1067" s="77">
        <v>39</v>
      </c>
      <c r="V1067" s="68"/>
      <c r="W1067" s="68"/>
      <c r="X1067" s="68"/>
      <c r="Y1067" s="68"/>
    </row>
    <row r="1068" spans="2:25" ht="21" customHeight="1">
      <c r="B1068" s="382" t="s">
        <v>37</v>
      </c>
      <c r="C1068" s="361" t="s">
        <v>54</v>
      </c>
      <c r="D1068" s="361"/>
      <c r="E1068" s="385" t="s">
        <v>55</v>
      </c>
      <c r="F1068" s="386"/>
      <c r="G1068" s="386"/>
      <c r="H1068" s="386"/>
      <c r="I1068" s="386"/>
      <c r="J1068" s="386"/>
      <c r="K1068" s="386"/>
      <c r="L1068" s="386"/>
      <c r="M1068" s="387"/>
      <c r="N1068" s="388" t="s">
        <v>56</v>
      </c>
      <c r="O1068" s="389"/>
      <c r="P1068" s="389"/>
      <c r="Q1068" s="390"/>
      <c r="R1068" s="394" t="s">
        <v>69</v>
      </c>
      <c r="S1068" s="397" t="s">
        <v>57</v>
      </c>
      <c r="V1068" s="68"/>
      <c r="W1068" s="68"/>
      <c r="X1068" s="68"/>
      <c r="Y1068" s="68"/>
    </row>
    <row r="1069" spans="2:25" s="1" customFormat="1" ht="73.5" customHeight="1">
      <c r="B1069" s="383"/>
      <c r="C1069" s="384"/>
      <c r="D1069" s="384"/>
      <c r="E1069" s="48" t="s">
        <v>58</v>
      </c>
      <c r="F1069" s="48" t="s">
        <v>15</v>
      </c>
      <c r="G1069" s="48" t="s">
        <v>59</v>
      </c>
      <c r="H1069" s="48" t="s">
        <v>17</v>
      </c>
      <c r="I1069" s="48" t="s">
        <v>18</v>
      </c>
      <c r="J1069" s="48" t="s">
        <v>19</v>
      </c>
      <c r="K1069" s="48" t="s">
        <v>20</v>
      </c>
      <c r="L1069" s="48" t="s">
        <v>21</v>
      </c>
      <c r="M1069" s="49"/>
      <c r="N1069" s="391"/>
      <c r="O1069" s="392"/>
      <c r="P1069" s="392"/>
      <c r="Q1069" s="393"/>
      <c r="R1069" s="395"/>
      <c r="S1069" s="398"/>
      <c r="V1069" s="68"/>
      <c r="W1069" s="68"/>
      <c r="X1069" s="68"/>
      <c r="Y1069" s="68"/>
    </row>
    <row r="1070" spans="2:25" ht="27.9" customHeight="1" thickBot="1">
      <c r="B1070" s="5"/>
      <c r="C1070" s="400" t="s">
        <v>60</v>
      </c>
      <c r="D1070" s="401"/>
      <c r="E1070" s="51">
        <v>1</v>
      </c>
      <c r="F1070" s="51">
        <v>2</v>
      </c>
      <c r="G1070" s="51">
        <v>3</v>
      </c>
      <c r="H1070" s="51">
        <v>4</v>
      </c>
      <c r="I1070" s="51">
        <v>5</v>
      </c>
      <c r="J1070" s="51">
        <v>6</v>
      </c>
      <c r="K1070" s="51">
        <v>7</v>
      </c>
      <c r="L1070" s="51">
        <v>8</v>
      </c>
      <c r="M1070" s="50" t="s">
        <v>22</v>
      </c>
      <c r="N1070" s="50" t="s">
        <v>23</v>
      </c>
      <c r="O1070" s="50" t="s">
        <v>61</v>
      </c>
      <c r="P1070" s="50" t="s">
        <v>25</v>
      </c>
      <c r="Q1070" s="50" t="s">
        <v>62</v>
      </c>
      <c r="R1070" s="396"/>
      <c r="S1070" s="399"/>
      <c r="V1070" s="68"/>
      <c r="W1070" s="68"/>
      <c r="X1070" s="68"/>
      <c r="Y1070" s="68"/>
    </row>
    <row r="1071" spans="2:25" ht="27.9" customHeight="1">
      <c r="B1071" s="359">
        <v>1</v>
      </c>
      <c r="C1071" s="361" t="s">
        <v>2</v>
      </c>
      <c r="D1071" s="39" t="s">
        <v>63</v>
      </c>
      <c r="E1071" s="80"/>
      <c r="F1071" s="78">
        <f>Marathi!R$7</f>
        <v>15</v>
      </c>
      <c r="G1071" s="78">
        <f>Marathi!S$7</f>
        <v>15</v>
      </c>
      <c r="H1071" s="78">
        <f>Marathi!T$7</f>
        <v>15</v>
      </c>
      <c r="I1071" s="78">
        <f>Marathi!U$7</f>
        <v>15</v>
      </c>
      <c r="J1071" s="78">
        <f>Marathi!V$7</f>
        <v>15</v>
      </c>
      <c r="K1071" s="78">
        <f>Marathi!W$7</f>
        <v>10</v>
      </c>
      <c r="L1071" s="78">
        <f>Marathi!X$7</f>
        <v>0</v>
      </c>
      <c r="M1071" s="78">
        <f>Marathi!Y$7</f>
        <v>70</v>
      </c>
      <c r="N1071" s="78">
        <f>Marathi!Z$7</f>
        <v>5</v>
      </c>
      <c r="O1071" s="78">
        <f>Marathi!AA$7</f>
        <v>5</v>
      </c>
      <c r="P1071" s="78">
        <f>Marathi!AB$7</f>
        <v>20</v>
      </c>
      <c r="Q1071" s="78">
        <f>Marathi!AC$7</f>
        <v>30</v>
      </c>
      <c r="R1071" s="78">
        <f>Marathi!AD$7</f>
        <v>100</v>
      </c>
      <c r="S1071" s="78">
        <f>Marathi!AE$7</f>
        <v>0</v>
      </c>
      <c r="V1071" s="68"/>
      <c r="W1071" s="68"/>
      <c r="X1071" s="68"/>
      <c r="Y1071" s="68"/>
    </row>
    <row r="1072" spans="2:25" ht="27.9" customHeight="1" thickBot="1">
      <c r="B1072" s="360"/>
      <c r="C1072" s="362"/>
      <c r="D1072" s="40" t="s">
        <v>64</v>
      </c>
      <c r="E1072" s="81"/>
      <c r="F1072" s="50">
        <f>VLOOKUP(S1067,Marathi!$B$8:$AE$78,17,0)</f>
        <v>0</v>
      </c>
      <c r="G1072" s="50">
        <f>VLOOKUP(S1067,Marathi!$B$8:$AE$78,18,0)</f>
        <v>0</v>
      </c>
      <c r="H1072" s="50">
        <f>VLOOKUP(S1067,Marathi!$B$8:$AE$78,19,0)</f>
        <v>0</v>
      </c>
      <c r="I1072" s="50">
        <f>VLOOKUP(S1067,Marathi!$B$8:$AE$78,20,0)</f>
        <v>0</v>
      </c>
      <c r="J1072" s="50">
        <f>VLOOKUP(S1067,Marathi!$B$8:$AE$78,21,0)</f>
        <v>0</v>
      </c>
      <c r="K1072" s="50">
        <f>VLOOKUP(S1067,Marathi!$B$8:$AE$78,22,0)</f>
        <v>0</v>
      </c>
      <c r="L1072" s="50">
        <f>VLOOKUP(S1067,Marathi!$B$8:$AE$78,23,0)</f>
        <v>0</v>
      </c>
      <c r="M1072" s="50">
        <f>VLOOKUP(S1067,Marathi!$B$8:$AE$78,24,0)</f>
        <v>0</v>
      </c>
      <c r="N1072" s="50">
        <f>VLOOKUP(S1067,Marathi!$B$8:$AE$78,25,0)</f>
        <v>0</v>
      </c>
      <c r="O1072" s="50">
        <f>VLOOKUP(S1067,Marathi!$B$8:$AE$78,26,0)</f>
        <v>0</v>
      </c>
      <c r="P1072" s="50">
        <f>VLOOKUP(S1067,Marathi!$B$8:$AE$78,27,0)</f>
        <v>0</v>
      </c>
      <c r="Q1072" s="50">
        <f>VLOOKUP(S1067,Marathi!$B$8:$AE$78,28,0)</f>
        <v>0</v>
      </c>
      <c r="R1072" s="79">
        <f>VLOOKUP(S1067,Marathi!$B$8:$AE$78,29,0)</f>
        <v>0</v>
      </c>
      <c r="S1072" s="79">
        <f>VLOOKUP(S1067,Marathi!$B$8:$AE$78,30,0)</f>
        <v>0</v>
      </c>
      <c r="V1072" s="68"/>
      <c r="W1072" s="68"/>
      <c r="X1072" s="68"/>
      <c r="Y1072" s="68"/>
    </row>
    <row r="1073" spans="2:25" ht="27.9" customHeight="1">
      <c r="B1073" s="359">
        <v>2</v>
      </c>
      <c r="C1073" s="361" t="s">
        <v>3</v>
      </c>
      <c r="D1073" s="39" t="s">
        <v>63</v>
      </c>
      <c r="E1073" s="80"/>
      <c r="F1073" s="78">
        <f>Hindi!R$7</f>
        <v>15</v>
      </c>
      <c r="G1073" s="78">
        <f>Hindi!S$7</f>
        <v>15</v>
      </c>
      <c r="H1073" s="78">
        <f>Hindi!T$7</f>
        <v>15</v>
      </c>
      <c r="I1073" s="78">
        <f>Hindi!U$7</f>
        <v>15</v>
      </c>
      <c r="J1073" s="78">
        <f>Hindi!V$7</f>
        <v>15</v>
      </c>
      <c r="K1073" s="78">
        <f>Hindi!W$7</f>
        <v>10</v>
      </c>
      <c r="L1073" s="78">
        <f>Hindi!X$7</f>
        <v>0</v>
      </c>
      <c r="M1073" s="78">
        <f>Hindi!Y$7</f>
        <v>70</v>
      </c>
      <c r="N1073" s="78">
        <f>Hindi!Z$7</f>
        <v>5</v>
      </c>
      <c r="O1073" s="78">
        <f>Hindi!AA$7</f>
        <v>5</v>
      </c>
      <c r="P1073" s="78">
        <f>Hindi!AB$7</f>
        <v>20</v>
      </c>
      <c r="Q1073" s="78">
        <f>Hindi!AC$7</f>
        <v>30</v>
      </c>
      <c r="R1073" s="78">
        <f>Hindi!AD$7</f>
        <v>100</v>
      </c>
      <c r="S1073" s="78">
        <f>Hindi!AE$7</f>
        <v>0</v>
      </c>
      <c r="V1073" s="68"/>
      <c r="W1073" s="68"/>
      <c r="X1073" s="68"/>
      <c r="Y1073" s="68"/>
    </row>
    <row r="1074" spans="2:25" ht="27.9" customHeight="1" thickBot="1">
      <c r="B1074" s="360"/>
      <c r="C1074" s="362"/>
      <c r="D1074" s="40" t="s">
        <v>64</v>
      </c>
      <c r="E1074" s="81"/>
      <c r="F1074" s="50">
        <f>VLOOKUP(S1067,Hindi!$B$8:$AE$78,17,0)</f>
        <v>0</v>
      </c>
      <c r="G1074" s="50">
        <f>VLOOKUP(S1067,Hindi!$B$8:$AE$78,18,0)</f>
        <v>0</v>
      </c>
      <c r="H1074" s="50">
        <f>VLOOKUP(S1067,Hindi!$B$8:$AE$78,19,0)</f>
        <v>0</v>
      </c>
      <c r="I1074" s="50">
        <f>VLOOKUP(S1067,Hindi!$B$8:$AE$78,20,0)</f>
        <v>0</v>
      </c>
      <c r="J1074" s="50">
        <f>VLOOKUP(S1067,Hindi!$B$8:$AE$78,21,0)</f>
        <v>0</v>
      </c>
      <c r="K1074" s="50">
        <f>VLOOKUP(S1067,Hindi!$B$8:$AE$78,22,0)</f>
        <v>0</v>
      </c>
      <c r="L1074" s="50">
        <f>VLOOKUP(S1067,Hindi!$B$8:$AE$78,23,0)</f>
        <v>0</v>
      </c>
      <c r="M1074" s="50">
        <f>VLOOKUP(S1067,Hindi!$B$8:$AE$78,24,0)</f>
        <v>0</v>
      </c>
      <c r="N1074" s="50">
        <f>VLOOKUP(S1067,Hindi!$B$8:$AE$78,25,0)</f>
        <v>0</v>
      </c>
      <c r="O1074" s="50">
        <f>VLOOKUP(S1067,Hindi!$B$8:$AE$78,26,0)</f>
        <v>0</v>
      </c>
      <c r="P1074" s="50">
        <f>VLOOKUP(S1067,Hindi!$B$8:$AE$78,27,0)</f>
        <v>0</v>
      </c>
      <c r="Q1074" s="50">
        <f>VLOOKUP(S1067,Hindi!$B$8:$AE$78,28,0)</f>
        <v>0</v>
      </c>
      <c r="R1074" s="79">
        <f>VLOOKUP(S1067,Hindi!$B$8:$AE$78,29,0)</f>
        <v>0</v>
      </c>
      <c r="S1074" s="50">
        <f>VLOOKUP(S1067,Hindi!$B$8:$AE$78,30,0)</f>
        <v>0</v>
      </c>
      <c r="V1074" s="68"/>
      <c r="W1074" s="68"/>
      <c r="X1074" s="68"/>
      <c r="Y1074" s="68"/>
    </row>
    <row r="1075" spans="2:25" ht="27.9" customHeight="1">
      <c r="B1075" s="359">
        <v>3</v>
      </c>
      <c r="C1075" s="361" t="s">
        <v>4</v>
      </c>
      <c r="D1075" s="39" t="s">
        <v>63</v>
      </c>
      <c r="E1075" s="80"/>
      <c r="F1075" s="78">
        <f>English!R$7</f>
        <v>15</v>
      </c>
      <c r="G1075" s="78">
        <f>English!S$7</f>
        <v>15</v>
      </c>
      <c r="H1075" s="78">
        <f>English!T$7</f>
        <v>15</v>
      </c>
      <c r="I1075" s="78">
        <f>English!U$7</f>
        <v>15</v>
      </c>
      <c r="J1075" s="78">
        <f>English!V$7</f>
        <v>15</v>
      </c>
      <c r="K1075" s="78">
        <f>English!W$7</f>
        <v>10</v>
      </c>
      <c r="L1075" s="78">
        <f>English!X$7</f>
        <v>0</v>
      </c>
      <c r="M1075" s="78">
        <f>English!Y$7</f>
        <v>70</v>
      </c>
      <c r="N1075" s="78">
        <f>English!Z$7</f>
        <v>5</v>
      </c>
      <c r="O1075" s="78">
        <f>English!AA$7</f>
        <v>5</v>
      </c>
      <c r="P1075" s="78">
        <f>English!AB$7</f>
        <v>20</v>
      </c>
      <c r="Q1075" s="78">
        <f>English!AC$7</f>
        <v>30</v>
      </c>
      <c r="R1075" s="78">
        <f>English!AD$7</f>
        <v>100</v>
      </c>
      <c r="S1075" s="78">
        <f>English!AE$7</f>
        <v>0</v>
      </c>
      <c r="V1075" s="68"/>
      <c r="W1075" s="68"/>
      <c r="X1075" s="68"/>
      <c r="Y1075" s="68"/>
    </row>
    <row r="1076" spans="2:25" ht="27.9" customHeight="1" thickBot="1">
      <c r="B1076" s="360"/>
      <c r="C1076" s="362"/>
      <c r="D1076" s="40" t="s">
        <v>64</v>
      </c>
      <c r="E1076" s="81"/>
      <c r="F1076" s="50">
        <f>VLOOKUP(S1067,English!$B$8:$AE$78,17,0)</f>
        <v>0</v>
      </c>
      <c r="G1076" s="50">
        <f>VLOOKUP(S1067,English!$B$8:$AE$78,18,0)</f>
        <v>0</v>
      </c>
      <c r="H1076" s="50">
        <f>VLOOKUP(S1067,English!$B$8:$AE$78,19,0)</f>
        <v>0</v>
      </c>
      <c r="I1076" s="50">
        <f>VLOOKUP(S1067,English!$B$8:$AE$78,20,0)</f>
        <v>0</v>
      </c>
      <c r="J1076" s="50">
        <f>VLOOKUP(S1067,English!$B$8:$AE$78,21,0)</f>
        <v>0</v>
      </c>
      <c r="K1076" s="50">
        <f>VLOOKUP(S1067,English!$B$8:$AE$78,22,0)</f>
        <v>0</v>
      </c>
      <c r="L1076" s="50">
        <f>VLOOKUP(S1067,English!$B$8:$AE$78,23,0)</f>
        <v>0</v>
      </c>
      <c r="M1076" s="50">
        <f>VLOOKUP(S1067,English!$B$8:$AE$78,24,0)</f>
        <v>0</v>
      </c>
      <c r="N1076" s="50">
        <f>VLOOKUP(S1067,English!$B$8:$AE$78,25,0)</f>
        <v>0</v>
      </c>
      <c r="O1076" s="50">
        <f>VLOOKUP(S1067,English!$B$8:$AE$78,26,0)</f>
        <v>0</v>
      </c>
      <c r="P1076" s="50">
        <f>VLOOKUP(S1067,English!$B$8:$AE$78,27,0)</f>
        <v>0</v>
      </c>
      <c r="Q1076" s="50">
        <f>VLOOKUP(S1067,English!$B$8:$AE$78,28,0)</f>
        <v>0</v>
      </c>
      <c r="R1076" s="79">
        <f>VLOOKUP(S1067,English!$B$8:$AE$78,29,0)</f>
        <v>0</v>
      </c>
      <c r="S1076" s="50">
        <f>VLOOKUP(S1067,English!$B$8:$AE$78,30,0)</f>
        <v>0</v>
      </c>
      <c r="V1076" s="68"/>
      <c r="W1076" s="68"/>
      <c r="X1076" s="68"/>
      <c r="Y1076" s="68"/>
    </row>
    <row r="1077" spans="2:25" ht="27.9" customHeight="1">
      <c r="B1077" s="359">
        <v>4</v>
      </c>
      <c r="C1077" s="361" t="s">
        <v>5</v>
      </c>
      <c r="D1077" s="39" t="s">
        <v>63</v>
      </c>
      <c r="E1077" s="80"/>
      <c r="F1077" s="78">
        <f>Maths!R$7</f>
        <v>15</v>
      </c>
      <c r="G1077" s="78">
        <f>Maths!S$7</f>
        <v>15</v>
      </c>
      <c r="H1077" s="78">
        <f>Maths!T$7</f>
        <v>15</v>
      </c>
      <c r="I1077" s="78">
        <f>Maths!U$7</f>
        <v>15</v>
      </c>
      <c r="J1077" s="78">
        <f>Maths!V$7</f>
        <v>15</v>
      </c>
      <c r="K1077" s="78">
        <f>Maths!W$7</f>
        <v>10</v>
      </c>
      <c r="L1077" s="78">
        <f>Maths!X$7</f>
        <v>0</v>
      </c>
      <c r="M1077" s="78">
        <f>Maths!Y$7</f>
        <v>70</v>
      </c>
      <c r="N1077" s="78">
        <f>Maths!Z$7</f>
        <v>5</v>
      </c>
      <c r="O1077" s="78">
        <f>Maths!AA$7</f>
        <v>5</v>
      </c>
      <c r="P1077" s="78">
        <f>Maths!AB$7</f>
        <v>20</v>
      </c>
      <c r="Q1077" s="78">
        <f>Maths!AC$7</f>
        <v>30</v>
      </c>
      <c r="R1077" s="78">
        <f>Maths!AD$7</f>
        <v>100</v>
      </c>
      <c r="S1077" s="78">
        <f>Maths!AE$7</f>
        <v>0</v>
      </c>
      <c r="V1077" s="68"/>
      <c r="W1077" s="68"/>
      <c r="X1077" s="68"/>
      <c r="Y1077" s="68"/>
    </row>
    <row r="1078" spans="2:25" ht="27.9" customHeight="1" thickBot="1">
      <c r="B1078" s="360"/>
      <c r="C1078" s="362"/>
      <c r="D1078" s="40" t="s">
        <v>64</v>
      </c>
      <c r="E1078" s="81"/>
      <c r="F1078" s="50">
        <f>VLOOKUP(S1067,Maths!$B$8:$AE$78,17,0)</f>
        <v>0</v>
      </c>
      <c r="G1078" s="50">
        <f>VLOOKUP(S1067,Maths!$B$8:$AE$78,18,0)</f>
        <v>0</v>
      </c>
      <c r="H1078" s="50">
        <f>VLOOKUP(S1067,Maths!$B$8:$AE$78,19,0)</f>
        <v>0</v>
      </c>
      <c r="I1078" s="50">
        <f>VLOOKUP(S1067,Maths!$B$8:$AE$78,20,0)</f>
        <v>0</v>
      </c>
      <c r="J1078" s="50">
        <f>VLOOKUP(S1067,Maths!$B$8:$AE$78,21,0)</f>
        <v>0</v>
      </c>
      <c r="K1078" s="50">
        <f>VLOOKUP(S1067,Maths!$B$8:$AE$78,22,0)</f>
        <v>0</v>
      </c>
      <c r="L1078" s="50">
        <f>VLOOKUP(S1067,Maths!$B$8:$AE$78,23,0)</f>
        <v>0</v>
      </c>
      <c r="M1078" s="50">
        <f>VLOOKUP(S1067,Maths!$B$8:$AE$78,24,0)</f>
        <v>0</v>
      </c>
      <c r="N1078" s="50">
        <f>VLOOKUP(S1067,Maths!$B$8:$AE$78,25,0)</f>
        <v>0</v>
      </c>
      <c r="O1078" s="50">
        <f>VLOOKUP(S1067,Maths!$B$8:$AE$78,26,0)</f>
        <v>0</v>
      </c>
      <c r="P1078" s="50">
        <f>VLOOKUP(S1067,Maths!$B$8:$AE$78,27,0)</f>
        <v>0</v>
      </c>
      <c r="Q1078" s="50">
        <f>VLOOKUP(S1067,Maths!$B$8:$AE$78,28,0)</f>
        <v>0</v>
      </c>
      <c r="R1078" s="79">
        <f>VLOOKUP(S1067,Maths!$B$8:$AE$78,29,0)</f>
        <v>0</v>
      </c>
      <c r="S1078" s="50">
        <f>VLOOKUP(S1067,Maths!$B$8:$AE$78,30,0)</f>
        <v>0</v>
      </c>
      <c r="V1078" s="68"/>
      <c r="W1078" s="68"/>
      <c r="X1078" s="68"/>
      <c r="Y1078" s="68"/>
    </row>
    <row r="1079" spans="2:25" ht="27.9" customHeight="1">
      <c r="B1079" s="359">
        <v>5</v>
      </c>
      <c r="C1079" s="361" t="s">
        <v>6</v>
      </c>
      <c r="D1079" s="39" t="s">
        <v>63</v>
      </c>
      <c r="E1079" s="80"/>
      <c r="F1079" s="78">
        <f>Sci!R$7</f>
        <v>15</v>
      </c>
      <c r="G1079" s="78">
        <f>Sci!S$7</f>
        <v>15</v>
      </c>
      <c r="H1079" s="78">
        <f>Sci!T$7</f>
        <v>15</v>
      </c>
      <c r="I1079" s="78">
        <f>Sci!U$7</f>
        <v>15</v>
      </c>
      <c r="J1079" s="78">
        <f>Sci!V$7</f>
        <v>15</v>
      </c>
      <c r="K1079" s="78">
        <f>Sci!W$7</f>
        <v>10</v>
      </c>
      <c r="L1079" s="78">
        <f>Sci!X$7</f>
        <v>0</v>
      </c>
      <c r="M1079" s="78">
        <f>Sci!Y$7</f>
        <v>70</v>
      </c>
      <c r="N1079" s="78">
        <f>Sci!Z$7</f>
        <v>5</v>
      </c>
      <c r="O1079" s="78">
        <f>Sci!AA$7</f>
        <v>5</v>
      </c>
      <c r="P1079" s="78">
        <f>Sci!AB$7</f>
        <v>20</v>
      </c>
      <c r="Q1079" s="78">
        <f>Sci!AC$7</f>
        <v>30</v>
      </c>
      <c r="R1079" s="78">
        <f>Sci!AD$7</f>
        <v>100</v>
      </c>
      <c r="S1079" s="78">
        <f>Sci!AE$7</f>
        <v>0</v>
      </c>
      <c r="V1079" s="68"/>
      <c r="W1079" s="68"/>
      <c r="X1079" s="68"/>
      <c r="Y1079" s="68"/>
    </row>
    <row r="1080" spans="2:25" ht="27.9" customHeight="1" thickBot="1">
      <c r="B1080" s="360"/>
      <c r="C1080" s="362"/>
      <c r="D1080" s="40" t="s">
        <v>64</v>
      </c>
      <c r="E1080" s="81"/>
      <c r="F1080" s="50">
        <f>VLOOKUP(S1067,Sci!$B$8:$AE$78,17,0)</f>
        <v>0</v>
      </c>
      <c r="G1080" s="50">
        <f>VLOOKUP(S1067,Sci!$B$8:$AE$78,18,0)</f>
        <v>0</v>
      </c>
      <c r="H1080" s="50">
        <f>VLOOKUP(S1067,Sci!$B$8:$AE$78,19,0)</f>
        <v>0</v>
      </c>
      <c r="I1080" s="50">
        <f>VLOOKUP(S1067,Sci!$B$8:$AE$78,20,0)</f>
        <v>0</v>
      </c>
      <c r="J1080" s="50">
        <f>VLOOKUP(S1067,Sci!$B$8:$AE$78,21,0)</f>
        <v>0</v>
      </c>
      <c r="K1080" s="50">
        <f>VLOOKUP(S1067,Sci!$B$8:$AE$78,22,0)</f>
        <v>0</v>
      </c>
      <c r="L1080" s="50">
        <f>VLOOKUP(S1067,Sci!$B$8:$AE$78,23,0)</f>
        <v>0</v>
      </c>
      <c r="M1080" s="50">
        <f>VLOOKUP(S1067,Sci!$B$8:$AE$78,24,0)</f>
        <v>0</v>
      </c>
      <c r="N1080" s="50">
        <f>VLOOKUP(S1067,Sci!$B$8:$AE$78,24,0)</f>
        <v>0</v>
      </c>
      <c r="O1080" s="50">
        <f>VLOOKUP(S1067,Sci!$B$8:$AE$78,25,0)</f>
        <v>0</v>
      </c>
      <c r="P1080" s="50">
        <f>VLOOKUP(S1067,Sci!$B$8:$AE$78,26,0)</f>
        <v>0</v>
      </c>
      <c r="Q1080" s="50">
        <f>VLOOKUP(S1067,Sci!$B$8:$AE$78,27,0)</f>
        <v>0</v>
      </c>
      <c r="R1080" s="79">
        <f>VLOOKUP(S1067,Sci!$B$8:$AE$78,29,0)</f>
        <v>0</v>
      </c>
      <c r="S1080" s="50">
        <f>VLOOKUP(S1067,Sci!$B$8:$AE$78,30,0)</f>
        <v>0</v>
      </c>
      <c r="V1080" s="68"/>
      <c r="W1080" s="68"/>
      <c r="X1080" s="68"/>
      <c r="Y1080" s="68"/>
    </row>
    <row r="1081" spans="2:25" ht="27.9" customHeight="1">
      <c r="B1081" s="359">
        <v>6</v>
      </c>
      <c r="C1081" s="361" t="s">
        <v>7</v>
      </c>
      <c r="D1081" s="39" t="s">
        <v>63</v>
      </c>
      <c r="E1081" s="80"/>
      <c r="F1081" s="78">
        <f>Sco!R$7</f>
        <v>15</v>
      </c>
      <c r="G1081" s="78">
        <f>Sco!S$7</f>
        <v>15</v>
      </c>
      <c r="H1081" s="78">
        <f>Sco!T$7</f>
        <v>15</v>
      </c>
      <c r="I1081" s="78">
        <f>Sco!U$7</f>
        <v>15</v>
      </c>
      <c r="J1081" s="78">
        <f>Sco!V$7</f>
        <v>15</v>
      </c>
      <c r="K1081" s="78">
        <f>Sco!W$7</f>
        <v>10</v>
      </c>
      <c r="L1081" s="78">
        <f>Sco!X$7</f>
        <v>0</v>
      </c>
      <c r="M1081" s="78">
        <f>Sco!Y$7</f>
        <v>70</v>
      </c>
      <c r="N1081" s="78">
        <f>Sco!Z$7</f>
        <v>5</v>
      </c>
      <c r="O1081" s="78">
        <f>Sco!AA$7</f>
        <v>5</v>
      </c>
      <c r="P1081" s="78">
        <f>Sco!AB$7</f>
        <v>20</v>
      </c>
      <c r="Q1081" s="78">
        <f>Sco!AC$7</f>
        <v>30</v>
      </c>
      <c r="R1081" s="78">
        <f>Sco!AD$7</f>
        <v>100</v>
      </c>
      <c r="S1081" s="78">
        <f>Sco!AE$7</f>
        <v>0</v>
      </c>
      <c r="V1081" s="68"/>
      <c r="W1081" s="68"/>
      <c r="X1081" s="68"/>
      <c r="Y1081" s="68"/>
    </row>
    <row r="1082" spans="2:25" ht="27.9" customHeight="1" thickBot="1">
      <c r="B1082" s="360"/>
      <c r="C1082" s="362"/>
      <c r="D1082" s="40" t="s">
        <v>64</v>
      </c>
      <c r="E1082" s="81"/>
      <c r="F1082" s="50">
        <f>VLOOKUP(S1067,Sco!$B$8:$AE$78,17,0)</f>
        <v>0</v>
      </c>
      <c r="G1082" s="50">
        <f>VLOOKUP(S1067,Sco!$B$8:$AE$78,18,0)</f>
        <v>0</v>
      </c>
      <c r="H1082" s="50">
        <f>VLOOKUP(S1067,Sco!$B$8:$AE$78,19,0)</f>
        <v>0</v>
      </c>
      <c r="I1082" s="50">
        <f>VLOOKUP(S1067,Sco!$B$8:$AE$78,20,0)</f>
        <v>0</v>
      </c>
      <c r="J1082" s="50">
        <f>VLOOKUP(S1067,Sco!$B$8:$AE$78,21,0)</f>
        <v>0</v>
      </c>
      <c r="K1082" s="50">
        <f>VLOOKUP(S1067,Sco!$B$8:$AE$78,22,0)</f>
        <v>0</v>
      </c>
      <c r="L1082" s="50">
        <f>VLOOKUP(S1067,Sco!$B$8:$AE$78,23,0)</f>
        <v>0</v>
      </c>
      <c r="M1082" s="50">
        <f>VLOOKUP(S1067,Sco!$B$8:$AE$78,24,0)</f>
        <v>0</v>
      </c>
      <c r="N1082" s="50">
        <f>VLOOKUP(S1067,Sco!$B$8:$AE$78,25,0)</f>
        <v>0</v>
      </c>
      <c r="O1082" s="50">
        <f>VLOOKUP(S1067,Sco!$B$8:$AE$78,26,0)</f>
        <v>0</v>
      </c>
      <c r="P1082" s="50">
        <f>VLOOKUP(S1067,Sco!$B$8:$AE$78,27,0)</f>
        <v>0</v>
      </c>
      <c r="Q1082" s="50">
        <f>VLOOKUP(S1067,Sco!$B$8:$AE$78,28,0)</f>
        <v>0</v>
      </c>
      <c r="R1082" s="79">
        <f>VLOOKUP(S1067,Sco!$B$8:$AE$78,29,0)</f>
        <v>0</v>
      </c>
      <c r="S1082" s="50">
        <f>VLOOKUP(S1067,Sco!$B$8:$AE$78,30,0)</f>
        <v>0</v>
      </c>
      <c r="V1082" s="68"/>
      <c r="W1082" s="68"/>
      <c r="X1082" s="68"/>
      <c r="Y1082" s="68"/>
    </row>
    <row r="1083" spans="2:25" ht="27.9" customHeight="1">
      <c r="B1083" s="359">
        <v>7</v>
      </c>
      <c r="C1083" s="361" t="s">
        <v>8</v>
      </c>
      <c r="D1083" s="39" t="s">
        <v>63</v>
      </c>
      <c r="E1083" s="80"/>
      <c r="F1083" s="78">
        <f>Kala!R$7</f>
        <v>20</v>
      </c>
      <c r="G1083" s="78">
        <f>Kala!S$7</f>
        <v>40</v>
      </c>
      <c r="H1083" s="78">
        <f>Kala!T$7</f>
        <v>20</v>
      </c>
      <c r="I1083" s="78">
        <f>Kala!U$7</f>
        <v>20</v>
      </c>
      <c r="J1083" s="78">
        <f>Kala!V$7</f>
        <v>0</v>
      </c>
      <c r="K1083" s="78">
        <f>Kala!W$7</f>
        <v>20</v>
      </c>
      <c r="L1083" s="78">
        <f>Kala!X$7</f>
        <v>0</v>
      </c>
      <c r="M1083" s="78">
        <f>Kala!Y$7</f>
        <v>100</v>
      </c>
      <c r="N1083" s="363"/>
      <c r="O1083" s="364"/>
      <c r="P1083" s="364"/>
      <c r="Q1083" s="365"/>
      <c r="R1083" s="82">
        <f t="shared" ref="R1083:R1088" si="38">M1083</f>
        <v>100</v>
      </c>
      <c r="S1083" s="83"/>
      <c r="V1083" s="68"/>
      <c r="W1083" s="68"/>
      <c r="X1083" s="68"/>
      <c r="Y1083" s="68"/>
    </row>
    <row r="1084" spans="2:25" ht="27.9" customHeight="1" thickBot="1">
      <c r="B1084" s="360"/>
      <c r="C1084" s="362"/>
      <c r="D1084" s="40" t="s">
        <v>64</v>
      </c>
      <c r="E1084" s="81"/>
      <c r="F1084" s="50">
        <f>VLOOKUP(S1067,Kala!$B$8:$AE$78,17,0)</f>
        <v>0</v>
      </c>
      <c r="G1084" s="50">
        <f>VLOOKUP(S1067,Kala!$B$8:$AE$78,18,0)</f>
        <v>0</v>
      </c>
      <c r="H1084" s="50">
        <f>VLOOKUP(S1067,Kala!$B$8:$AE$78,19,0)</f>
        <v>0</v>
      </c>
      <c r="I1084" s="50">
        <f>VLOOKUP(S1067,Kala!$B$8:$AE$78,20,0)</f>
        <v>0</v>
      </c>
      <c r="J1084" s="50">
        <f>VLOOKUP(S1067,Kala!$B$8:$AE$78,21,0)</f>
        <v>0</v>
      </c>
      <c r="K1084" s="50">
        <f>VLOOKUP(S1067,Kala!$B$8:$AE$78,22,0)</f>
        <v>0</v>
      </c>
      <c r="L1084" s="50">
        <f>VLOOKUP(S1067,Kala!$B$8:$AE$78,23,0)</f>
        <v>0</v>
      </c>
      <c r="M1084" s="50">
        <f>VLOOKUP(S1067,Kala!$B$8:$AE$78,24,0)</f>
        <v>0</v>
      </c>
      <c r="N1084" s="366"/>
      <c r="O1084" s="367"/>
      <c r="P1084" s="367"/>
      <c r="Q1084" s="368"/>
      <c r="R1084" s="84">
        <f t="shared" si="38"/>
        <v>0</v>
      </c>
      <c r="S1084" s="85" t="str">
        <f>IF(R1084&gt;=91,"अ१",IF(R1084&gt;=81,"अ२",IF(R1084&gt;=71,"ब१",IF(R1084&gt;=61,"ब२",IF(R1084&gt;=51,"क१",IF(R1084&gt;=41,"क२",IF(R1084&gt;=33,"ड",IF(R1084&gt;=21,"ई१",IF(R1084&gt;=1,"ई२","")))))))))</f>
        <v/>
      </c>
      <c r="V1084" s="68"/>
      <c r="W1084" s="68"/>
      <c r="X1084" s="68"/>
      <c r="Y1084" s="68"/>
    </row>
    <row r="1085" spans="2:25" ht="27.9" customHeight="1">
      <c r="B1085" s="359">
        <v>8</v>
      </c>
      <c r="C1085" s="361" t="s">
        <v>9</v>
      </c>
      <c r="D1085" s="39" t="s">
        <v>63</v>
      </c>
      <c r="E1085" s="80"/>
      <c r="F1085" s="78">
        <f>Karya!R$7</f>
        <v>20</v>
      </c>
      <c r="G1085" s="78">
        <f>Karya!S$7</f>
        <v>40</v>
      </c>
      <c r="H1085" s="78">
        <f>Karya!T$7</f>
        <v>20</v>
      </c>
      <c r="I1085" s="78">
        <f>Karya!U$7</f>
        <v>20</v>
      </c>
      <c r="J1085" s="78">
        <f>Karya!V$7</f>
        <v>0</v>
      </c>
      <c r="K1085" s="78">
        <f>Karya!W$7</f>
        <v>20</v>
      </c>
      <c r="L1085" s="78">
        <f>Karya!X$7</f>
        <v>0</v>
      </c>
      <c r="M1085" s="78">
        <f>Karya!Y$7</f>
        <v>100</v>
      </c>
      <c r="N1085" s="363"/>
      <c r="O1085" s="364"/>
      <c r="P1085" s="364"/>
      <c r="Q1085" s="365"/>
      <c r="R1085" s="82">
        <f t="shared" si="38"/>
        <v>100</v>
      </c>
      <c r="S1085" s="83"/>
      <c r="V1085" s="68"/>
      <c r="W1085" s="68"/>
      <c r="X1085" s="68"/>
      <c r="Y1085" s="68"/>
    </row>
    <row r="1086" spans="2:25" ht="27.9" customHeight="1" thickBot="1">
      <c r="B1086" s="360"/>
      <c r="C1086" s="362"/>
      <c r="D1086" s="40" t="s">
        <v>64</v>
      </c>
      <c r="E1086" s="81"/>
      <c r="F1086" s="50">
        <f>VLOOKUP(S1067,Karya!$B$8:$AE$78,17,0)</f>
        <v>0</v>
      </c>
      <c r="G1086" s="50">
        <f>VLOOKUP(S1067,Karya!$B$8:$AE$78,18,0)</f>
        <v>0</v>
      </c>
      <c r="H1086" s="50">
        <f>VLOOKUP(S1067,Karya!$B$8:$AE$78,19,0)</f>
        <v>0</v>
      </c>
      <c r="I1086" s="50">
        <f>VLOOKUP(S1067,Karya!$B$8:$AE$78,20,0)</f>
        <v>0</v>
      </c>
      <c r="J1086" s="50">
        <f>VLOOKUP(S1067,Karya!$B$8:$AE$78,21,0)</f>
        <v>0</v>
      </c>
      <c r="K1086" s="50">
        <f>VLOOKUP(S1067,Karya!$B$8:$AE$78,22,0)</f>
        <v>0</v>
      </c>
      <c r="L1086" s="50">
        <f>VLOOKUP(S1067,Karya!$B$8:$AE$78,23,0)</f>
        <v>0</v>
      </c>
      <c r="M1086" s="50">
        <f>VLOOKUP(S1067,Karya!$B$8:$AE$78,24,0)</f>
        <v>0</v>
      </c>
      <c r="N1086" s="366"/>
      <c r="O1086" s="367"/>
      <c r="P1086" s="367"/>
      <c r="Q1086" s="368"/>
      <c r="R1086" s="84">
        <f t="shared" si="38"/>
        <v>0</v>
      </c>
      <c r="S1086" s="85" t="str">
        <f>IF(R1086&gt;=91,"अ१",IF(R1086&gt;=81,"अ२",IF(R1086&gt;=71,"ब१",IF(R1086&gt;=61,"ब२",IF(R1086&gt;=51,"क१",IF(R1086&gt;=41,"क२",IF(R1086&gt;=33,"ड",IF(R1086&gt;=21,"ई१",IF(R1086&gt;=1,"ई२","")))))))))</f>
        <v/>
      </c>
    </row>
    <row r="1087" spans="2:25" ht="27.9" customHeight="1">
      <c r="B1087" s="359">
        <v>9</v>
      </c>
      <c r="C1087" s="361" t="s">
        <v>10</v>
      </c>
      <c r="D1087" s="39" t="s">
        <v>63</v>
      </c>
      <c r="E1087" s="80"/>
      <c r="F1087" s="78">
        <f>Shashi!R$7</f>
        <v>20</v>
      </c>
      <c r="G1087" s="78">
        <f>Shashi!S$7</f>
        <v>40</v>
      </c>
      <c r="H1087" s="78">
        <f>Shashi!T$7</f>
        <v>20</v>
      </c>
      <c r="I1087" s="78">
        <f>Shashi!U$7</f>
        <v>20</v>
      </c>
      <c r="J1087" s="78">
        <f>Shashi!V$7</f>
        <v>0</v>
      </c>
      <c r="K1087" s="78">
        <f>Shashi!W$7</f>
        <v>20</v>
      </c>
      <c r="L1087" s="78">
        <f>Shashi!X$7</f>
        <v>0</v>
      </c>
      <c r="M1087" s="78">
        <f>Shashi!Y$7</f>
        <v>100</v>
      </c>
      <c r="N1087" s="363"/>
      <c r="O1087" s="364"/>
      <c r="P1087" s="364"/>
      <c r="Q1087" s="365"/>
      <c r="R1087" s="82">
        <f t="shared" si="38"/>
        <v>100</v>
      </c>
      <c r="S1087" s="83"/>
    </row>
    <row r="1088" spans="2:25" ht="27.9" customHeight="1" thickBot="1">
      <c r="B1088" s="360"/>
      <c r="C1088" s="362"/>
      <c r="D1088" s="40" t="s">
        <v>64</v>
      </c>
      <c r="E1088" s="81"/>
      <c r="F1088" s="50">
        <f>VLOOKUP(S1067,Shashi!$B$8:$AE$78,17,0)</f>
        <v>0</v>
      </c>
      <c r="G1088" s="50">
        <f>VLOOKUP(S1067,Shashi!$B$8:$AE$78,18,0)</f>
        <v>0</v>
      </c>
      <c r="H1088" s="50">
        <f>VLOOKUP(S1067,Shashi!$B$8:$AE$78,19,0)</f>
        <v>0</v>
      </c>
      <c r="I1088" s="50">
        <f>VLOOKUP(S1067,Shashi!$B$8:$AE$78,20,0)</f>
        <v>0</v>
      </c>
      <c r="J1088" s="50">
        <f>VLOOKUP(S1067,Shashi!$B$8:$AE$78,21,0)</f>
        <v>0</v>
      </c>
      <c r="K1088" s="50">
        <f>VLOOKUP(S1067,Shashi!$B$8:$AE$78,22,0)</f>
        <v>0</v>
      </c>
      <c r="L1088" s="50">
        <f>VLOOKUP(S1067,Shashi!$B$8:$AE$78,23,0)</f>
        <v>0</v>
      </c>
      <c r="M1088" s="50">
        <f>VLOOKUP(S1067,Shashi!$B$8:$AE$78,24,0)</f>
        <v>0</v>
      </c>
      <c r="N1088" s="366"/>
      <c r="O1088" s="367"/>
      <c r="P1088" s="367"/>
      <c r="Q1088" s="368"/>
      <c r="R1088" s="84">
        <f t="shared" si="38"/>
        <v>0</v>
      </c>
      <c r="S1088" s="85" t="str">
        <f>IF(R1088&gt;=91,"अ१",IF(R1088&gt;=81,"अ२",IF(R1088&gt;=71,"ब१",IF(R1088&gt;=61,"ब२",IF(R1088&gt;=51,"क१",IF(R1088&gt;=41,"क२",IF(R1088&gt;=33,"ड",IF(R1088&gt;=21,"ई१",IF(R1088&gt;=1,"ई२","")))))))))</f>
        <v/>
      </c>
    </row>
    <row r="1089" spans="2:25" ht="27.9" customHeight="1" thickBot="1">
      <c r="B1089" s="369"/>
      <c r="C1089" s="370"/>
      <c r="D1089" s="370"/>
      <c r="E1089" s="370"/>
      <c r="F1089" s="370"/>
      <c r="G1089" s="370"/>
      <c r="H1089" s="370"/>
      <c r="I1089" s="370"/>
      <c r="J1089" s="370"/>
      <c r="K1089" s="370"/>
      <c r="L1089" s="370"/>
      <c r="M1089" s="370"/>
      <c r="N1089" s="370"/>
      <c r="O1089" s="370"/>
      <c r="P1089" s="370"/>
      <c r="Q1089" s="370"/>
      <c r="R1089" s="370"/>
      <c r="S1089" s="371"/>
    </row>
    <row r="1090" spans="2:25" ht="27.9" customHeight="1">
      <c r="B1090" s="41"/>
      <c r="C1090" s="42"/>
      <c r="D1090" s="43"/>
      <c r="N1090" s="45"/>
      <c r="O1090" s="45"/>
      <c r="P1090" s="45"/>
      <c r="Q1090" s="45"/>
      <c r="S1090" s="46"/>
    </row>
    <row r="1091" spans="2:25" ht="27.9" customHeight="1">
      <c r="B1091" s="372" t="s">
        <v>66</v>
      </c>
      <c r="C1091" s="373"/>
      <c r="D1091" s="373"/>
      <c r="E1091" s="373"/>
      <c r="F1091" s="373"/>
      <c r="G1091" s="374" t="s">
        <v>67</v>
      </c>
      <c r="H1091" s="374"/>
      <c r="I1091" s="374"/>
      <c r="J1091" s="374"/>
      <c r="K1091" s="374"/>
      <c r="L1091" s="374"/>
      <c r="M1091" s="374"/>
      <c r="N1091" s="375" t="s">
        <v>68</v>
      </c>
      <c r="O1091" s="375"/>
      <c r="P1091" s="375"/>
      <c r="Q1091" s="375"/>
      <c r="R1091" s="375"/>
      <c r="S1091" s="376"/>
    </row>
    <row r="1092" spans="2:25" ht="27.9" customHeight="1" thickBot="1">
      <c r="B1092" s="377" t="str">
        <f>students!$G$4</f>
        <v xml:space="preserve">श्री. सागर दत्तात्रय शिंदे </v>
      </c>
      <c r="C1092" s="378"/>
      <c r="D1092" s="378"/>
      <c r="E1092" s="378"/>
      <c r="F1092" s="378"/>
      <c r="G1092" s="379"/>
      <c r="H1092" s="379"/>
      <c r="I1092" s="379"/>
      <c r="J1092" s="379"/>
      <c r="K1092" s="379"/>
      <c r="L1092" s="379"/>
      <c r="M1092" s="379"/>
      <c r="N1092" s="380"/>
      <c r="O1092" s="380"/>
      <c r="P1092" s="380"/>
      <c r="Q1092" s="380"/>
      <c r="R1092" s="380"/>
      <c r="S1092" s="381"/>
      <c r="V1092" s="68"/>
      <c r="W1092" s="68"/>
      <c r="X1092" s="68"/>
      <c r="Y1092" s="68"/>
    </row>
    <row r="1093" spans="2:25" ht="26.25" customHeight="1">
      <c r="B1093" s="402" t="s">
        <v>718</v>
      </c>
      <c r="C1093" s="402"/>
      <c r="D1093" s="402"/>
      <c r="E1093" s="402"/>
      <c r="F1093" s="402"/>
      <c r="G1093" s="402"/>
      <c r="H1093" s="402"/>
      <c r="I1093" s="402"/>
      <c r="J1093" s="402"/>
      <c r="K1093" s="402"/>
      <c r="L1093" s="402"/>
      <c r="M1093" s="402"/>
      <c r="N1093" s="402"/>
      <c r="O1093" s="402"/>
      <c r="P1093" s="402"/>
      <c r="Q1093" s="402"/>
      <c r="R1093" s="402"/>
      <c r="S1093" s="402"/>
      <c r="V1093" s="68"/>
      <c r="W1093" s="68"/>
      <c r="X1093" s="68"/>
      <c r="Y1093" s="68"/>
    </row>
    <row r="1094" spans="2:25" ht="24.75" customHeight="1" thickBot="1">
      <c r="B1094" s="403" t="s">
        <v>52</v>
      </c>
      <c r="C1094" s="403"/>
      <c r="D1094" s="403"/>
      <c r="E1094" s="404">
        <f>VLOOKUP(S1095,students!$B$8:$D$57,3,0)</f>
        <v>0</v>
      </c>
      <c r="F1094" s="405"/>
      <c r="G1094" s="405"/>
      <c r="H1094" s="405"/>
      <c r="I1094" s="405"/>
      <c r="J1094" s="405"/>
      <c r="K1094" s="405"/>
      <c r="L1094" s="405"/>
      <c r="M1094" s="405"/>
      <c r="N1094" s="405"/>
      <c r="O1094" s="405"/>
      <c r="P1094" s="406" t="s">
        <v>28</v>
      </c>
      <c r="Q1094" s="406"/>
      <c r="R1094" s="406" t="str">
        <f>students!$M$2</f>
        <v>पहिली</v>
      </c>
      <c r="S1094" s="406"/>
      <c r="V1094" s="68"/>
      <c r="W1094" s="68"/>
      <c r="X1094" s="68"/>
      <c r="Y1094" s="68"/>
    </row>
    <row r="1095" spans="2:25" ht="19.5" customHeight="1" thickBot="1">
      <c r="B1095" s="407"/>
      <c r="C1095" s="407"/>
      <c r="D1095" s="408"/>
      <c r="E1095" s="408"/>
      <c r="F1095" s="47"/>
      <c r="G1095" s="47"/>
      <c r="H1095" s="409" t="s">
        <v>33</v>
      </c>
      <c r="I1095" s="409"/>
      <c r="J1095" s="409"/>
      <c r="K1095" s="409"/>
      <c r="L1095" s="409"/>
      <c r="M1095" s="405">
        <f>[3]students!Y1094</f>
        <v>0</v>
      </c>
      <c r="N1095" s="405"/>
      <c r="O1095" s="405"/>
      <c r="P1095" s="406" t="s">
        <v>53</v>
      </c>
      <c r="Q1095" s="406"/>
      <c r="R1095" s="406"/>
      <c r="S1095" s="77">
        <v>40</v>
      </c>
      <c r="V1095" s="68"/>
      <c r="W1095" s="68"/>
      <c r="X1095" s="68"/>
      <c r="Y1095" s="68"/>
    </row>
    <row r="1096" spans="2:25" ht="21" customHeight="1">
      <c r="B1096" s="382" t="s">
        <v>37</v>
      </c>
      <c r="C1096" s="361" t="s">
        <v>54</v>
      </c>
      <c r="D1096" s="361"/>
      <c r="E1096" s="385" t="s">
        <v>55</v>
      </c>
      <c r="F1096" s="386"/>
      <c r="G1096" s="386"/>
      <c r="H1096" s="386"/>
      <c r="I1096" s="386"/>
      <c r="J1096" s="386"/>
      <c r="K1096" s="386"/>
      <c r="L1096" s="386"/>
      <c r="M1096" s="387"/>
      <c r="N1096" s="388" t="s">
        <v>56</v>
      </c>
      <c r="O1096" s="389"/>
      <c r="P1096" s="389"/>
      <c r="Q1096" s="390"/>
      <c r="R1096" s="394" t="s">
        <v>69</v>
      </c>
      <c r="S1096" s="397" t="s">
        <v>57</v>
      </c>
      <c r="V1096" s="68"/>
      <c r="W1096" s="68"/>
      <c r="X1096" s="68"/>
      <c r="Y1096" s="68"/>
    </row>
    <row r="1097" spans="2:25" s="1" customFormat="1" ht="73.5" customHeight="1">
      <c r="B1097" s="383"/>
      <c r="C1097" s="384"/>
      <c r="D1097" s="384"/>
      <c r="E1097" s="48" t="s">
        <v>58</v>
      </c>
      <c r="F1097" s="48" t="s">
        <v>15</v>
      </c>
      <c r="G1097" s="48" t="s">
        <v>59</v>
      </c>
      <c r="H1097" s="48" t="s">
        <v>17</v>
      </c>
      <c r="I1097" s="48" t="s">
        <v>18</v>
      </c>
      <c r="J1097" s="48" t="s">
        <v>19</v>
      </c>
      <c r="K1097" s="48" t="s">
        <v>20</v>
      </c>
      <c r="L1097" s="48" t="s">
        <v>21</v>
      </c>
      <c r="M1097" s="49"/>
      <c r="N1097" s="391"/>
      <c r="O1097" s="392"/>
      <c r="P1097" s="392"/>
      <c r="Q1097" s="393"/>
      <c r="R1097" s="395"/>
      <c r="S1097" s="398"/>
      <c r="V1097" s="68"/>
      <c r="W1097" s="68"/>
      <c r="X1097" s="68"/>
      <c r="Y1097" s="68"/>
    </row>
    <row r="1098" spans="2:25" ht="27.9" customHeight="1" thickBot="1">
      <c r="B1098" s="5"/>
      <c r="C1098" s="400" t="s">
        <v>60</v>
      </c>
      <c r="D1098" s="401"/>
      <c r="E1098" s="51">
        <v>1</v>
      </c>
      <c r="F1098" s="51">
        <v>2</v>
      </c>
      <c r="G1098" s="51">
        <v>3</v>
      </c>
      <c r="H1098" s="51">
        <v>4</v>
      </c>
      <c r="I1098" s="51">
        <v>5</v>
      </c>
      <c r="J1098" s="51">
        <v>6</v>
      </c>
      <c r="K1098" s="51">
        <v>7</v>
      </c>
      <c r="L1098" s="51">
        <v>8</v>
      </c>
      <c r="M1098" s="50" t="s">
        <v>22</v>
      </c>
      <c r="N1098" s="50" t="s">
        <v>23</v>
      </c>
      <c r="O1098" s="50" t="s">
        <v>61</v>
      </c>
      <c r="P1098" s="50" t="s">
        <v>25</v>
      </c>
      <c r="Q1098" s="50" t="s">
        <v>62</v>
      </c>
      <c r="R1098" s="396"/>
      <c r="S1098" s="399"/>
      <c r="V1098" s="68"/>
      <c r="W1098" s="68"/>
      <c r="X1098" s="68"/>
      <c r="Y1098" s="68"/>
    </row>
    <row r="1099" spans="2:25" ht="27.9" customHeight="1">
      <c r="B1099" s="359">
        <v>1</v>
      </c>
      <c r="C1099" s="361" t="s">
        <v>2</v>
      </c>
      <c r="D1099" s="39" t="s">
        <v>63</v>
      </c>
      <c r="E1099" s="80"/>
      <c r="F1099" s="78">
        <f>Marathi!R$7</f>
        <v>15</v>
      </c>
      <c r="G1099" s="78">
        <f>Marathi!S$7</f>
        <v>15</v>
      </c>
      <c r="H1099" s="78">
        <f>Marathi!T$7</f>
        <v>15</v>
      </c>
      <c r="I1099" s="78">
        <f>Marathi!U$7</f>
        <v>15</v>
      </c>
      <c r="J1099" s="78">
        <f>Marathi!V$7</f>
        <v>15</v>
      </c>
      <c r="K1099" s="78">
        <f>Marathi!W$7</f>
        <v>10</v>
      </c>
      <c r="L1099" s="78">
        <f>Marathi!X$7</f>
        <v>0</v>
      </c>
      <c r="M1099" s="78">
        <f>Marathi!Y$7</f>
        <v>70</v>
      </c>
      <c r="N1099" s="78">
        <f>Marathi!Z$7</f>
        <v>5</v>
      </c>
      <c r="O1099" s="78">
        <f>Marathi!AA$7</f>
        <v>5</v>
      </c>
      <c r="P1099" s="78">
        <f>Marathi!AB$7</f>
        <v>20</v>
      </c>
      <c r="Q1099" s="78">
        <f>Marathi!AC$7</f>
        <v>30</v>
      </c>
      <c r="R1099" s="78">
        <f>Marathi!AD$7</f>
        <v>100</v>
      </c>
      <c r="S1099" s="78">
        <f>Marathi!AE$7</f>
        <v>0</v>
      </c>
      <c r="V1099" s="68"/>
      <c r="W1099" s="68"/>
      <c r="X1099" s="68"/>
      <c r="Y1099" s="68"/>
    </row>
    <row r="1100" spans="2:25" ht="27.9" customHeight="1" thickBot="1">
      <c r="B1100" s="360"/>
      <c r="C1100" s="362"/>
      <c r="D1100" s="40" t="s">
        <v>64</v>
      </c>
      <c r="E1100" s="81"/>
      <c r="F1100" s="50">
        <f>VLOOKUP(S1095,Marathi!$B$8:$AE$78,17,0)</f>
        <v>0</v>
      </c>
      <c r="G1100" s="50">
        <f>VLOOKUP(S1095,Marathi!$B$8:$AE$78,18,0)</f>
        <v>0</v>
      </c>
      <c r="H1100" s="50">
        <f>VLOOKUP(S1095,Marathi!$B$8:$AE$78,19,0)</f>
        <v>0</v>
      </c>
      <c r="I1100" s="50">
        <f>VLOOKUP(S1095,Marathi!$B$8:$AE$78,20,0)</f>
        <v>0</v>
      </c>
      <c r="J1100" s="50">
        <f>VLOOKUP(S1095,Marathi!$B$8:$AE$78,21,0)</f>
        <v>0</v>
      </c>
      <c r="K1100" s="50">
        <f>VLOOKUP(S1095,Marathi!$B$8:$AE$78,22,0)</f>
        <v>0</v>
      </c>
      <c r="L1100" s="50">
        <f>VLOOKUP(S1095,Marathi!$B$8:$AE$78,23,0)</f>
        <v>0</v>
      </c>
      <c r="M1100" s="50">
        <f>VLOOKUP(S1095,Marathi!$B$8:$AE$78,24,0)</f>
        <v>0</v>
      </c>
      <c r="N1100" s="50">
        <f>VLOOKUP(S1095,Marathi!$B$8:$AE$78,25,0)</f>
        <v>0</v>
      </c>
      <c r="O1100" s="50">
        <f>VLOOKUP(S1095,Marathi!$B$8:$AE$78,26,0)</f>
        <v>0</v>
      </c>
      <c r="P1100" s="50">
        <f>VLOOKUP(S1095,Marathi!$B$8:$AE$78,27,0)</f>
        <v>0</v>
      </c>
      <c r="Q1100" s="50">
        <f>VLOOKUP(S1095,Marathi!$B$8:$AE$78,28,0)</f>
        <v>0</v>
      </c>
      <c r="R1100" s="79">
        <f>VLOOKUP(S1095,Marathi!$B$8:$AE$78,29,0)</f>
        <v>0</v>
      </c>
      <c r="S1100" s="79">
        <f>VLOOKUP(S1095,Marathi!$B$8:$AE$78,30,0)</f>
        <v>0</v>
      </c>
      <c r="V1100" s="68"/>
      <c r="W1100" s="68"/>
      <c r="X1100" s="68"/>
      <c r="Y1100" s="68"/>
    </row>
    <row r="1101" spans="2:25" ht="27.9" customHeight="1">
      <c r="B1101" s="359">
        <v>2</v>
      </c>
      <c r="C1101" s="361" t="s">
        <v>3</v>
      </c>
      <c r="D1101" s="39" t="s">
        <v>63</v>
      </c>
      <c r="E1101" s="80"/>
      <c r="F1101" s="78">
        <f>Hindi!R$7</f>
        <v>15</v>
      </c>
      <c r="G1101" s="78">
        <f>Hindi!S$7</f>
        <v>15</v>
      </c>
      <c r="H1101" s="78">
        <f>Hindi!T$7</f>
        <v>15</v>
      </c>
      <c r="I1101" s="78">
        <f>Hindi!U$7</f>
        <v>15</v>
      </c>
      <c r="J1101" s="78">
        <f>Hindi!V$7</f>
        <v>15</v>
      </c>
      <c r="K1101" s="78">
        <f>Hindi!W$7</f>
        <v>10</v>
      </c>
      <c r="L1101" s="78">
        <f>Hindi!X$7</f>
        <v>0</v>
      </c>
      <c r="M1101" s="78">
        <f>Hindi!Y$7</f>
        <v>70</v>
      </c>
      <c r="N1101" s="78">
        <f>Hindi!Z$7</f>
        <v>5</v>
      </c>
      <c r="O1101" s="78">
        <f>Hindi!AA$7</f>
        <v>5</v>
      </c>
      <c r="P1101" s="78">
        <f>Hindi!AB$7</f>
        <v>20</v>
      </c>
      <c r="Q1101" s="78">
        <f>Hindi!AC$7</f>
        <v>30</v>
      </c>
      <c r="R1101" s="78">
        <f>Hindi!AD$7</f>
        <v>100</v>
      </c>
      <c r="S1101" s="78">
        <f>Hindi!AE$7</f>
        <v>0</v>
      </c>
      <c r="V1101" s="68"/>
      <c r="W1101" s="68"/>
      <c r="X1101" s="68"/>
      <c r="Y1101" s="68"/>
    </row>
    <row r="1102" spans="2:25" ht="27.9" customHeight="1" thickBot="1">
      <c r="B1102" s="360"/>
      <c r="C1102" s="362"/>
      <c r="D1102" s="40" t="s">
        <v>64</v>
      </c>
      <c r="E1102" s="81"/>
      <c r="F1102" s="50">
        <f>VLOOKUP(S1095,Hindi!$B$8:$AE$78,17,0)</f>
        <v>0</v>
      </c>
      <c r="G1102" s="50">
        <f>VLOOKUP(S1095,Hindi!$B$8:$AE$78,18,0)</f>
        <v>0</v>
      </c>
      <c r="H1102" s="50">
        <f>VLOOKUP(S1095,Hindi!$B$8:$AE$78,19,0)</f>
        <v>0</v>
      </c>
      <c r="I1102" s="50">
        <f>VLOOKUP(S1095,Hindi!$B$8:$AE$78,20,0)</f>
        <v>0</v>
      </c>
      <c r="J1102" s="50">
        <f>VLOOKUP(S1095,Hindi!$B$8:$AE$78,21,0)</f>
        <v>0</v>
      </c>
      <c r="K1102" s="50">
        <f>VLOOKUP(S1095,Hindi!$B$8:$AE$78,22,0)</f>
        <v>0</v>
      </c>
      <c r="L1102" s="50">
        <f>VLOOKUP(S1095,Hindi!$B$8:$AE$78,23,0)</f>
        <v>0</v>
      </c>
      <c r="M1102" s="50">
        <f>VLOOKUP(S1095,Hindi!$B$8:$AE$78,24,0)</f>
        <v>0</v>
      </c>
      <c r="N1102" s="50">
        <f>VLOOKUP(S1095,Hindi!$B$8:$AE$78,25,0)</f>
        <v>0</v>
      </c>
      <c r="O1102" s="50">
        <f>VLOOKUP(S1095,Hindi!$B$8:$AE$78,26,0)</f>
        <v>0</v>
      </c>
      <c r="P1102" s="50">
        <f>VLOOKUP(S1095,Hindi!$B$8:$AE$78,27,0)</f>
        <v>0</v>
      </c>
      <c r="Q1102" s="50">
        <f>VLOOKUP(S1095,Hindi!$B$8:$AE$78,28,0)</f>
        <v>0</v>
      </c>
      <c r="R1102" s="79">
        <f>VLOOKUP(S1095,Hindi!$B$8:$AE$78,29,0)</f>
        <v>0</v>
      </c>
      <c r="S1102" s="50">
        <f>VLOOKUP(S1095,Hindi!$B$8:$AE$78,30,0)</f>
        <v>0</v>
      </c>
      <c r="V1102" s="68"/>
      <c r="W1102" s="68"/>
      <c r="X1102" s="68"/>
      <c r="Y1102" s="68"/>
    </row>
    <row r="1103" spans="2:25" ht="27.9" customHeight="1">
      <c r="B1103" s="359">
        <v>3</v>
      </c>
      <c r="C1103" s="361" t="s">
        <v>4</v>
      </c>
      <c r="D1103" s="39" t="s">
        <v>63</v>
      </c>
      <c r="E1103" s="80"/>
      <c r="F1103" s="78">
        <f>English!R$7</f>
        <v>15</v>
      </c>
      <c r="G1103" s="78">
        <f>English!S$7</f>
        <v>15</v>
      </c>
      <c r="H1103" s="78">
        <f>English!T$7</f>
        <v>15</v>
      </c>
      <c r="I1103" s="78">
        <f>English!U$7</f>
        <v>15</v>
      </c>
      <c r="J1103" s="78">
        <f>English!V$7</f>
        <v>15</v>
      </c>
      <c r="K1103" s="78">
        <f>English!W$7</f>
        <v>10</v>
      </c>
      <c r="L1103" s="78">
        <f>English!X$7</f>
        <v>0</v>
      </c>
      <c r="M1103" s="78">
        <f>English!Y$7</f>
        <v>70</v>
      </c>
      <c r="N1103" s="78">
        <f>English!Z$7</f>
        <v>5</v>
      </c>
      <c r="O1103" s="78">
        <f>English!AA$7</f>
        <v>5</v>
      </c>
      <c r="P1103" s="78">
        <f>English!AB$7</f>
        <v>20</v>
      </c>
      <c r="Q1103" s="78">
        <f>English!AC$7</f>
        <v>30</v>
      </c>
      <c r="R1103" s="78">
        <f>English!AD$7</f>
        <v>100</v>
      </c>
      <c r="S1103" s="78">
        <f>English!AE$7</f>
        <v>0</v>
      </c>
      <c r="V1103" s="68"/>
      <c r="W1103" s="68"/>
      <c r="X1103" s="68"/>
      <c r="Y1103" s="68"/>
    </row>
    <row r="1104" spans="2:25" ht="27.9" customHeight="1" thickBot="1">
      <c r="B1104" s="360"/>
      <c r="C1104" s="362"/>
      <c r="D1104" s="40" t="s">
        <v>64</v>
      </c>
      <c r="E1104" s="81"/>
      <c r="F1104" s="50">
        <f>VLOOKUP(S1095,English!$B$8:$AE$78,17,0)</f>
        <v>0</v>
      </c>
      <c r="G1104" s="50">
        <f>VLOOKUP(S1095,English!$B$8:$AE$78,18,0)</f>
        <v>0</v>
      </c>
      <c r="H1104" s="50">
        <f>VLOOKUP(S1095,English!$B$8:$AE$78,19,0)</f>
        <v>0</v>
      </c>
      <c r="I1104" s="50">
        <f>VLOOKUP(S1095,English!$B$8:$AE$78,20,0)</f>
        <v>0</v>
      </c>
      <c r="J1104" s="50">
        <f>VLOOKUP(S1095,English!$B$8:$AE$78,21,0)</f>
        <v>0</v>
      </c>
      <c r="K1104" s="50">
        <f>VLOOKUP(S1095,English!$B$8:$AE$78,22,0)</f>
        <v>0</v>
      </c>
      <c r="L1104" s="50">
        <f>VLOOKUP(S1095,English!$B$8:$AE$78,23,0)</f>
        <v>0</v>
      </c>
      <c r="M1104" s="50">
        <f>VLOOKUP(S1095,English!$B$8:$AE$78,24,0)</f>
        <v>0</v>
      </c>
      <c r="N1104" s="50">
        <f>VLOOKUP(S1095,English!$B$8:$AE$78,25,0)</f>
        <v>0</v>
      </c>
      <c r="O1104" s="50">
        <f>VLOOKUP(S1095,English!$B$8:$AE$78,26,0)</f>
        <v>0</v>
      </c>
      <c r="P1104" s="50">
        <f>VLOOKUP(S1095,English!$B$8:$AE$78,27,0)</f>
        <v>0</v>
      </c>
      <c r="Q1104" s="50">
        <f>VLOOKUP(S1095,English!$B$8:$AE$78,28,0)</f>
        <v>0</v>
      </c>
      <c r="R1104" s="79">
        <f>VLOOKUP(S1095,English!$B$8:$AE$78,29,0)</f>
        <v>0</v>
      </c>
      <c r="S1104" s="50">
        <f>VLOOKUP(S1095,English!$B$8:$AE$78,30,0)</f>
        <v>0</v>
      </c>
      <c r="V1104" s="68"/>
      <c r="W1104" s="68"/>
      <c r="X1104" s="68"/>
      <c r="Y1104" s="68"/>
    </row>
    <row r="1105" spans="2:25" ht="27.9" customHeight="1">
      <c r="B1105" s="359">
        <v>4</v>
      </c>
      <c r="C1105" s="361" t="s">
        <v>5</v>
      </c>
      <c r="D1105" s="39" t="s">
        <v>63</v>
      </c>
      <c r="E1105" s="80"/>
      <c r="F1105" s="78">
        <f>Maths!R$7</f>
        <v>15</v>
      </c>
      <c r="G1105" s="78">
        <f>Maths!S$7</f>
        <v>15</v>
      </c>
      <c r="H1105" s="78">
        <f>Maths!T$7</f>
        <v>15</v>
      </c>
      <c r="I1105" s="78">
        <f>Maths!U$7</f>
        <v>15</v>
      </c>
      <c r="J1105" s="78">
        <f>Maths!V$7</f>
        <v>15</v>
      </c>
      <c r="K1105" s="78">
        <f>Maths!W$7</f>
        <v>10</v>
      </c>
      <c r="L1105" s="78">
        <f>Maths!X$7</f>
        <v>0</v>
      </c>
      <c r="M1105" s="78">
        <f>Maths!Y$7</f>
        <v>70</v>
      </c>
      <c r="N1105" s="78">
        <f>Maths!Z$7</f>
        <v>5</v>
      </c>
      <c r="O1105" s="78">
        <f>Maths!AA$7</f>
        <v>5</v>
      </c>
      <c r="P1105" s="78">
        <f>Maths!AB$7</f>
        <v>20</v>
      </c>
      <c r="Q1105" s="78">
        <f>Maths!AC$7</f>
        <v>30</v>
      </c>
      <c r="R1105" s="78">
        <f>Maths!AD$7</f>
        <v>100</v>
      </c>
      <c r="S1105" s="78">
        <f>Maths!AE$7</f>
        <v>0</v>
      </c>
      <c r="V1105" s="68"/>
      <c r="W1105" s="68"/>
      <c r="X1105" s="68"/>
      <c r="Y1105" s="68"/>
    </row>
    <row r="1106" spans="2:25" ht="27.9" customHeight="1" thickBot="1">
      <c r="B1106" s="360"/>
      <c r="C1106" s="362"/>
      <c r="D1106" s="40" t="s">
        <v>64</v>
      </c>
      <c r="E1106" s="81"/>
      <c r="F1106" s="50">
        <f>VLOOKUP(S1095,Maths!$B$8:$AE$78,17,0)</f>
        <v>0</v>
      </c>
      <c r="G1106" s="50">
        <f>VLOOKUP(S1095,Maths!$B$8:$AE$78,18,0)</f>
        <v>0</v>
      </c>
      <c r="H1106" s="50">
        <f>VLOOKUP(S1095,Maths!$B$8:$AE$78,19,0)</f>
        <v>0</v>
      </c>
      <c r="I1106" s="50">
        <f>VLOOKUP(S1095,Maths!$B$8:$AE$78,20,0)</f>
        <v>0</v>
      </c>
      <c r="J1106" s="50">
        <f>VLOOKUP(S1095,Maths!$B$8:$AE$78,21,0)</f>
        <v>0</v>
      </c>
      <c r="K1106" s="50">
        <f>VLOOKUP(S1095,Maths!$B$8:$AE$78,22,0)</f>
        <v>0</v>
      </c>
      <c r="L1106" s="50">
        <f>VLOOKUP(S1095,Maths!$B$8:$AE$78,23,0)</f>
        <v>0</v>
      </c>
      <c r="M1106" s="50">
        <f>VLOOKUP(S1095,Maths!$B$8:$AE$78,24,0)</f>
        <v>0</v>
      </c>
      <c r="N1106" s="50">
        <f>VLOOKUP(S1095,Maths!$B$8:$AE$78,25,0)</f>
        <v>0</v>
      </c>
      <c r="O1106" s="50">
        <f>VLOOKUP(S1095,Maths!$B$8:$AE$78,26,0)</f>
        <v>0</v>
      </c>
      <c r="P1106" s="50">
        <f>VLOOKUP(S1095,Maths!$B$8:$AE$78,27,0)</f>
        <v>0</v>
      </c>
      <c r="Q1106" s="50">
        <f>VLOOKUP(S1095,Maths!$B$8:$AE$78,28,0)</f>
        <v>0</v>
      </c>
      <c r="R1106" s="79">
        <f>VLOOKUP(S1095,Maths!$B$8:$AE$78,29,0)</f>
        <v>0</v>
      </c>
      <c r="S1106" s="50">
        <f>VLOOKUP(S1095,Maths!$B$8:$AE$78,30,0)</f>
        <v>0</v>
      </c>
      <c r="V1106" s="68"/>
      <c r="W1106" s="68"/>
      <c r="X1106" s="68"/>
      <c r="Y1106" s="68"/>
    </row>
    <row r="1107" spans="2:25" ht="27.9" customHeight="1">
      <c r="B1107" s="359">
        <v>5</v>
      </c>
      <c r="C1107" s="361" t="s">
        <v>6</v>
      </c>
      <c r="D1107" s="39" t="s">
        <v>63</v>
      </c>
      <c r="E1107" s="80"/>
      <c r="F1107" s="78">
        <f>Sci!R$7</f>
        <v>15</v>
      </c>
      <c r="G1107" s="78">
        <f>Sci!S$7</f>
        <v>15</v>
      </c>
      <c r="H1107" s="78">
        <f>Sci!T$7</f>
        <v>15</v>
      </c>
      <c r="I1107" s="78">
        <f>Sci!U$7</f>
        <v>15</v>
      </c>
      <c r="J1107" s="78">
        <f>Sci!V$7</f>
        <v>15</v>
      </c>
      <c r="K1107" s="78">
        <f>Sci!W$7</f>
        <v>10</v>
      </c>
      <c r="L1107" s="78">
        <f>Sci!X$7</f>
        <v>0</v>
      </c>
      <c r="M1107" s="78">
        <f>Sci!Y$7</f>
        <v>70</v>
      </c>
      <c r="N1107" s="78">
        <f>Sci!Z$7</f>
        <v>5</v>
      </c>
      <c r="O1107" s="78">
        <f>Sci!AA$7</f>
        <v>5</v>
      </c>
      <c r="P1107" s="78">
        <f>Sci!AB$7</f>
        <v>20</v>
      </c>
      <c r="Q1107" s="78">
        <f>Sci!AC$7</f>
        <v>30</v>
      </c>
      <c r="R1107" s="78">
        <f>Sci!AD$7</f>
        <v>100</v>
      </c>
      <c r="S1107" s="78">
        <f>Sci!AE$7</f>
        <v>0</v>
      </c>
      <c r="V1107" s="68"/>
      <c r="W1107" s="68"/>
      <c r="X1107" s="68"/>
      <c r="Y1107" s="68"/>
    </row>
    <row r="1108" spans="2:25" ht="27.9" customHeight="1" thickBot="1">
      <c r="B1108" s="360"/>
      <c r="C1108" s="362"/>
      <c r="D1108" s="40" t="s">
        <v>64</v>
      </c>
      <c r="E1108" s="81"/>
      <c r="F1108" s="50">
        <f>VLOOKUP(S1095,Sci!$B$8:$AE$78,17,0)</f>
        <v>0</v>
      </c>
      <c r="G1108" s="50">
        <f>VLOOKUP(S1095,Sci!$B$8:$AE$78,18,0)</f>
        <v>0</v>
      </c>
      <c r="H1108" s="50">
        <f>VLOOKUP(S1095,Sci!$B$8:$AE$78,19,0)</f>
        <v>0</v>
      </c>
      <c r="I1108" s="50">
        <f>VLOOKUP(S1095,Sci!$B$8:$AE$78,20,0)</f>
        <v>0</v>
      </c>
      <c r="J1108" s="50">
        <f>VLOOKUP(S1095,Sci!$B$8:$AE$78,21,0)</f>
        <v>0</v>
      </c>
      <c r="K1108" s="50">
        <f>VLOOKUP(S1095,Sci!$B$8:$AE$78,22,0)</f>
        <v>0</v>
      </c>
      <c r="L1108" s="50">
        <f>VLOOKUP(S1095,Sci!$B$8:$AE$78,23,0)</f>
        <v>0</v>
      </c>
      <c r="M1108" s="50">
        <f>VLOOKUP(S1095,Sci!$B$8:$AE$78,24,0)</f>
        <v>0</v>
      </c>
      <c r="N1108" s="50">
        <f>VLOOKUP(S1095,Sci!$B$8:$AE$78,24,0)</f>
        <v>0</v>
      </c>
      <c r="O1108" s="50">
        <f>VLOOKUP(S1095,Sci!$B$8:$AE$78,25,0)</f>
        <v>0</v>
      </c>
      <c r="P1108" s="50">
        <f>VLOOKUP(S1095,Sci!$B$8:$AE$78,26,0)</f>
        <v>0</v>
      </c>
      <c r="Q1108" s="50">
        <f>VLOOKUP(S1095,Sci!$B$8:$AE$78,27,0)</f>
        <v>0</v>
      </c>
      <c r="R1108" s="79">
        <f>VLOOKUP(S1095,Sci!$B$8:$AE$78,29,0)</f>
        <v>0</v>
      </c>
      <c r="S1108" s="50">
        <f>VLOOKUP(S1095,Sci!$B$8:$AE$78,30,0)</f>
        <v>0</v>
      </c>
      <c r="V1108" s="68"/>
      <c r="W1108" s="68"/>
      <c r="X1108" s="68"/>
      <c r="Y1108" s="68"/>
    </row>
    <row r="1109" spans="2:25" ht="27.9" customHeight="1">
      <c r="B1109" s="359">
        <v>6</v>
      </c>
      <c r="C1109" s="361" t="s">
        <v>7</v>
      </c>
      <c r="D1109" s="39" t="s">
        <v>63</v>
      </c>
      <c r="E1109" s="80"/>
      <c r="F1109" s="78">
        <f>Sco!R$7</f>
        <v>15</v>
      </c>
      <c r="G1109" s="78">
        <f>Sco!S$7</f>
        <v>15</v>
      </c>
      <c r="H1109" s="78">
        <f>Sco!T$7</f>
        <v>15</v>
      </c>
      <c r="I1109" s="78">
        <f>Sco!U$7</f>
        <v>15</v>
      </c>
      <c r="J1109" s="78">
        <f>Sco!V$7</f>
        <v>15</v>
      </c>
      <c r="K1109" s="78">
        <f>Sco!W$7</f>
        <v>10</v>
      </c>
      <c r="L1109" s="78">
        <f>Sco!X$7</f>
        <v>0</v>
      </c>
      <c r="M1109" s="78">
        <f>Sco!Y$7</f>
        <v>70</v>
      </c>
      <c r="N1109" s="78">
        <f>Sco!Z$7</f>
        <v>5</v>
      </c>
      <c r="O1109" s="78">
        <f>Sco!AA$7</f>
        <v>5</v>
      </c>
      <c r="P1109" s="78">
        <f>Sco!AB$7</f>
        <v>20</v>
      </c>
      <c r="Q1109" s="78">
        <f>Sco!AC$7</f>
        <v>30</v>
      </c>
      <c r="R1109" s="78">
        <f>Sco!AD$7</f>
        <v>100</v>
      </c>
      <c r="S1109" s="78">
        <f>Sco!AE$7</f>
        <v>0</v>
      </c>
      <c r="V1109" s="68"/>
      <c r="W1109" s="68"/>
      <c r="X1109" s="68"/>
      <c r="Y1109" s="68"/>
    </row>
    <row r="1110" spans="2:25" ht="27.9" customHeight="1" thickBot="1">
      <c r="B1110" s="360"/>
      <c r="C1110" s="362"/>
      <c r="D1110" s="40" t="s">
        <v>64</v>
      </c>
      <c r="E1110" s="81"/>
      <c r="F1110" s="50">
        <f>VLOOKUP(S1095,Sco!$B$8:$AE$78,17,0)</f>
        <v>0</v>
      </c>
      <c r="G1110" s="50">
        <f>VLOOKUP(S1095,Sco!$B$8:$AE$78,18,0)</f>
        <v>0</v>
      </c>
      <c r="H1110" s="50">
        <f>VLOOKUP(S1095,Sco!$B$8:$AE$78,19,0)</f>
        <v>0</v>
      </c>
      <c r="I1110" s="50">
        <f>VLOOKUP(S1095,Sco!$B$8:$AE$78,20,0)</f>
        <v>0</v>
      </c>
      <c r="J1110" s="50">
        <f>VLOOKUP(S1095,Sco!$B$8:$AE$78,21,0)</f>
        <v>0</v>
      </c>
      <c r="K1110" s="50">
        <f>VLOOKUP(S1095,Sco!$B$8:$AE$78,22,0)</f>
        <v>0</v>
      </c>
      <c r="L1110" s="50">
        <f>VLOOKUP(S1095,Sco!$B$8:$AE$78,23,0)</f>
        <v>0</v>
      </c>
      <c r="M1110" s="50">
        <f>VLOOKUP(S1095,Sco!$B$8:$AE$78,24,0)</f>
        <v>0</v>
      </c>
      <c r="N1110" s="50">
        <f>VLOOKUP(S1095,Sco!$B$8:$AE$78,25,0)</f>
        <v>0</v>
      </c>
      <c r="O1110" s="50">
        <f>VLOOKUP(S1095,Sco!$B$8:$AE$78,26,0)</f>
        <v>0</v>
      </c>
      <c r="P1110" s="50">
        <f>VLOOKUP(S1095,Sco!$B$8:$AE$78,27,0)</f>
        <v>0</v>
      </c>
      <c r="Q1110" s="50">
        <f>VLOOKUP(S1095,Sco!$B$8:$AE$78,28,0)</f>
        <v>0</v>
      </c>
      <c r="R1110" s="79">
        <f>VLOOKUP(S1095,Sco!$B$8:$AE$78,29,0)</f>
        <v>0</v>
      </c>
      <c r="S1110" s="50">
        <f>VLOOKUP(S1095,Sco!$B$8:$AE$78,30,0)</f>
        <v>0</v>
      </c>
      <c r="V1110" s="68"/>
      <c r="W1110" s="68"/>
      <c r="X1110" s="68"/>
      <c r="Y1110" s="68"/>
    </row>
    <row r="1111" spans="2:25" ht="27.9" customHeight="1">
      <c r="B1111" s="359">
        <v>7</v>
      </c>
      <c r="C1111" s="361" t="s">
        <v>8</v>
      </c>
      <c r="D1111" s="39" t="s">
        <v>63</v>
      </c>
      <c r="E1111" s="80"/>
      <c r="F1111" s="78">
        <f>Kala!R$7</f>
        <v>20</v>
      </c>
      <c r="G1111" s="78">
        <f>Kala!S$7</f>
        <v>40</v>
      </c>
      <c r="H1111" s="78">
        <f>Kala!T$7</f>
        <v>20</v>
      </c>
      <c r="I1111" s="78">
        <f>Kala!U$7</f>
        <v>20</v>
      </c>
      <c r="J1111" s="78">
        <f>Kala!V$7</f>
        <v>0</v>
      </c>
      <c r="K1111" s="78">
        <f>Kala!W$7</f>
        <v>20</v>
      </c>
      <c r="L1111" s="78">
        <f>Kala!X$7</f>
        <v>0</v>
      </c>
      <c r="M1111" s="78">
        <f>Kala!Y$7</f>
        <v>100</v>
      </c>
      <c r="N1111" s="363"/>
      <c r="O1111" s="364"/>
      <c r="P1111" s="364"/>
      <c r="Q1111" s="365"/>
      <c r="R1111" s="82">
        <f t="shared" ref="R1111:R1116" si="39">M1111</f>
        <v>100</v>
      </c>
      <c r="S1111" s="83"/>
      <c r="V1111" s="68"/>
      <c r="W1111" s="68"/>
      <c r="X1111" s="68"/>
      <c r="Y1111" s="68"/>
    </row>
    <row r="1112" spans="2:25" ht="27.9" customHeight="1" thickBot="1">
      <c r="B1112" s="360"/>
      <c r="C1112" s="362"/>
      <c r="D1112" s="40" t="s">
        <v>64</v>
      </c>
      <c r="E1112" s="81"/>
      <c r="F1112" s="50">
        <f>VLOOKUP(S1095,Kala!$B$8:$AE$78,17,0)</f>
        <v>0</v>
      </c>
      <c r="G1112" s="50">
        <f>VLOOKUP(S1095,Kala!$B$8:$AE$78,18,0)</f>
        <v>0</v>
      </c>
      <c r="H1112" s="50">
        <f>VLOOKUP(S1095,Kala!$B$8:$AE$78,19,0)</f>
        <v>0</v>
      </c>
      <c r="I1112" s="50">
        <f>VLOOKUP(S1095,Kala!$B$8:$AE$78,20,0)</f>
        <v>0</v>
      </c>
      <c r="J1112" s="50">
        <f>VLOOKUP(S1095,Kala!$B$8:$AE$78,21,0)</f>
        <v>0</v>
      </c>
      <c r="K1112" s="50">
        <f>VLOOKUP(S1095,Kala!$B$8:$AE$78,22,0)</f>
        <v>0</v>
      </c>
      <c r="L1112" s="50">
        <f>VLOOKUP(S1095,Kala!$B$8:$AE$78,23,0)</f>
        <v>0</v>
      </c>
      <c r="M1112" s="50">
        <f>VLOOKUP(S1095,Kala!$B$8:$AE$78,24,0)</f>
        <v>0</v>
      </c>
      <c r="N1112" s="366"/>
      <c r="O1112" s="367"/>
      <c r="P1112" s="367"/>
      <c r="Q1112" s="368"/>
      <c r="R1112" s="84">
        <f t="shared" si="39"/>
        <v>0</v>
      </c>
      <c r="S1112" s="85" t="str">
        <f>IF(R1112&gt;=91,"अ१",IF(R1112&gt;=81,"अ२",IF(R1112&gt;=71,"ब१",IF(R1112&gt;=61,"ब२",IF(R1112&gt;=51,"क१",IF(R1112&gt;=41,"क२",IF(R1112&gt;=33,"ड",IF(R1112&gt;=21,"ई१",IF(R1112&gt;=1,"ई२","")))))))))</f>
        <v/>
      </c>
      <c r="V1112" s="68"/>
      <c r="W1112" s="68"/>
      <c r="X1112" s="68"/>
      <c r="Y1112" s="68"/>
    </row>
    <row r="1113" spans="2:25" ht="27.9" customHeight="1">
      <c r="B1113" s="359">
        <v>8</v>
      </c>
      <c r="C1113" s="361" t="s">
        <v>9</v>
      </c>
      <c r="D1113" s="39" t="s">
        <v>63</v>
      </c>
      <c r="E1113" s="80"/>
      <c r="F1113" s="78">
        <f>Karya!R$7</f>
        <v>20</v>
      </c>
      <c r="G1113" s="78">
        <f>Karya!S$7</f>
        <v>40</v>
      </c>
      <c r="H1113" s="78">
        <f>Karya!T$7</f>
        <v>20</v>
      </c>
      <c r="I1113" s="78">
        <f>Karya!U$7</f>
        <v>20</v>
      </c>
      <c r="J1113" s="78">
        <f>Karya!V$7</f>
        <v>0</v>
      </c>
      <c r="K1113" s="78">
        <f>Karya!W$7</f>
        <v>20</v>
      </c>
      <c r="L1113" s="78">
        <f>Karya!X$7</f>
        <v>0</v>
      </c>
      <c r="M1113" s="78">
        <f>Karya!Y$7</f>
        <v>100</v>
      </c>
      <c r="N1113" s="363"/>
      <c r="O1113" s="364"/>
      <c r="P1113" s="364"/>
      <c r="Q1113" s="365"/>
      <c r="R1113" s="82">
        <f t="shared" si="39"/>
        <v>100</v>
      </c>
      <c r="S1113" s="83"/>
      <c r="V1113" s="68"/>
      <c r="W1113" s="68"/>
      <c r="X1113" s="68"/>
      <c r="Y1113" s="68"/>
    </row>
    <row r="1114" spans="2:25" ht="27.9" customHeight="1" thickBot="1">
      <c r="B1114" s="360"/>
      <c r="C1114" s="362"/>
      <c r="D1114" s="40" t="s">
        <v>64</v>
      </c>
      <c r="E1114" s="81"/>
      <c r="F1114" s="50">
        <f>VLOOKUP(S1095,Karya!$B$8:$AE$78,17,0)</f>
        <v>0</v>
      </c>
      <c r="G1114" s="50">
        <f>VLOOKUP(S1095,Karya!$B$8:$AE$78,18,0)</f>
        <v>0</v>
      </c>
      <c r="H1114" s="50">
        <f>VLOOKUP(S1095,Karya!$B$8:$AE$78,19,0)</f>
        <v>0</v>
      </c>
      <c r="I1114" s="50">
        <f>VLOOKUP(S1095,Karya!$B$8:$AE$78,20,0)</f>
        <v>0</v>
      </c>
      <c r="J1114" s="50">
        <f>VLOOKUP(S1095,Karya!$B$8:$AE$78,21,0)</f>
        <v>0</v>
      </c>
      <c r="K1114" s="50">
        <f>VLOOKUP(S1095,Karya!$B$8:$AE$78,22,0)</f>
        <v>0</v>
      </c>
      <c r="L1114" s="50">
        <f>VLOOKUP(S1095,Karya!$B$8:$AE$78,23,0)</f>
        <v>0</v>
      </c>
      <c r="M1114" s="50">
        <f>VLOOKUP(S1095,Karya!$B$8:$AE$78,24,0)</f>
        <v>0</v>
      </c>
      <c r="N1114" s="366"/>
      <c r="O1114" s="367"/>
      <c r="P1114" s="367"/>
      <c r="Q1114" s="368"/>
      <c r="R1114" s="84">
        <f t="shared" si="39"/>
        <v>0</v>
      </c>
      <c r="S1114" s="85" t="str">
        <f>IF(R1114&gt;=91,"अ१",IF(R1114&gt;=81,"अ२",IF(R1114&gt;=71,"ब१",IF(R1114&gt;=61,"ब२",IF(R1114&gt;=51,"क१",IF(R1114&gt;=41,"क२",IF(R1114&gt;=33,"ड",IF(R1114&gt;=21,"ई१",IF(R1114&gt;=1,"ई२","")))))))))</f>
        <v/>
      </c>
      <c r="V1114" s="68"/>
      <c r="W1114" s="68"/>
      <c r="X1114" s="68"/>
      <c r="Y1114" s="68"/>
    </row>
    <row r="1115" spans="2:25" ht="27.9" customHeight="1">
      <c r="B1115" s="359">
        <v>9</v>
      </c>
      <c r="C1115" s="361" t="s">
        <v>10</v>
      </c>
      <c r="D1115" s="39" t="s">
        <v>63</v>
      </c>
      <c r="E1115" s="80"/>
      <c r="F1115" s="78">
        <f>Shashi!R$7</f>
        <v>20</v>
      </c>
      <c r="G1115" s="78">
        <f>Shashi!S$7</f>
        <v>40</v>
      </c>
      <c r="H1115" s="78">
        <f>Shashi!T$7</f>
        <v>20</v>
      </c>
      <c r="I1115" s="78">
        <f>Shashi!U$7</f>
        <v>20</v>
      </c>
      <c r="J1115" s="78">
        <f>Shashi!V$7</f>
        <v>0</v>
      </c>
      <c r="K1115" s="78">
        <f>Shashi!W$7</f>
        <v>20</v>
      </c>
      <c r="L1115" s="78">
        <f>Shashi!X$7</f>
        <v>0</v>
      </c>
      <c r="M1115" s="78">
        <f>Shashi!Y$7</f>
        <v>100</v>
      </c>
      <c r="N1115" s="363"/>
      <c r="O1115" s="364"/>
      <c r="P1115" s="364"/>
      <c r="Q1115" s="365"/>
      <c r="R1115" s="82">
        <f t="shared" si="39"/>
        <v>100</v>
      </c>
      <c r="S1115" s="83"/>
      <c r="V1115" s="68"/>
      <c r="W1115" s="68"/>
      <c r="X1115" s="68"/>
      <c r="Y1115" s="68"/>
    </row>
    <row r="1116" spans="2:25" ht="27.9" customHeight="1" thickBot="1">
      <c r="B1116" s="360"/>
      <c r="C1116" s="362"/>
      <c r="D1116" s="40" t="s">
        <v>64</v>
      </c>
      <c r="E1116" s="81"/>
      <c r="F1116" s="50">
        <f>VLOOKUP(S1095,Shashi!$B$8:$AE$78,17,0)</f>
        <v>0</v>
      </c>
      <c r="G1116" s="50">
        <f>VLOOKUP(S1095,Shashi!$B$8:$AE$78,18,0)</f>
        <v>0</v>
      </c>
      <c r="H1116" s="50">
        <f>VLOOKUP(S1095,Shashi!$B$8:$AE$78,19,0)</f>
        <v>0</v>
      </c>
      <c r="I1116" s="50">
        <f>VLOOKUP(S1095,Shashi!$B$8:$AE$78,20,0)</f>
        <v>0</v>
      </c>
      <c r="J1116" s="50">
        <f>VLOOKUP(S1095,Shashi!$B$8:$AE$78,21,0)</f>
        <v>0</v>
      </c>
      <c r="K1116" s="50">
        <f>VLOOKUP(S1095,Shashi!$B$8:$AE$78,22,0)</f>
        <v>0</v>
      </c>
      <c r="L1116" s="50">
        <f>VLOOKUP(S1095,Shashi!$B$8:$AE$78,23,0)</f>
        <v>0</v>
      </c>
      <c r="M1116" s="50">
        <f>VLOOKUP(S1095,Shashi!$B$8:$AE$78,24,0)</f>
        <v>0</v>
      </c>
      <c r="N1116" s="366"/>
      <c r="O1116" s="367"/>
      <c r="P1116" s="367"/>
      <c r="Q1116" s="368"/>
      <c r="R1116" s="84">
        <f t="shared" si="39"/>
        <v>0</v>
      </c>
      <c r="S1116" s="85" t="str">
        <f>IF(R1116&gt;=91,"अ१",IF(R1116&gt;=81,"अ२",IF(R1116&gt;=71,"ब१",IF(R1116&gt;=61,"ब२",IF(R1116&gt;=51,"क१",IF(R1116&gt;=41,"क२",IF(R1116&gt;=33,"ड",IF(R1116&gt;=21,"ई१",IF(R1116&gt;=1,"ई२","")))))))))</f>
        <v/>
      </c>
      <c r="V1116" s="68"/>
      <c r="W1116" s="68"/>
      <c r="X1116" s="68"/>
      <c r="Y1116" s="68"/>
    </row>
    <row r="1117" spans="2:25" ht="27.9" customHeight="1" thickBot="1">
      <c r="B1117" s="369"/>
      <c r="C1117" s="370"/>
      <c r="D1117" s="370"/>
      <c r="E1117" s="370"/>
      <c r="F1117" s="370"/>
      <c r="G1117" s="370"/>
      <c r="H1117" s="370"/>
      <c r="I1117" s="370"/>
      <c r="J1117" s="370"/>
      <c r="K1117" s="370"/>
      <c r="L1117" s="370"/>
      <c r="M1117" s="370"/>
      <c r="N1117" s="370"/>
      <c r="O1117" s="370"/>
      <c r="P1117" s="370"/>
      <c r="Q1117" s="370"/>
      <c r="R1117" s="370"/>
      <c r="S1117" s="371"/>
    </row>
    <row r="1118" spans="2:25" ht="27.9" customHeight="1">
      <c r="B1118" s="41"/>
      <c r="C1118" s="42"/>
      <c r="D1118" s="43"/>
      <c r="N1118" s="45"/>
      <c r="O1118" s="45"/>
      <c r="P1118" s="45"/>
      <c r="Q1118" s="45"/>
      <c r="S1118" s="46"/>
    </row>
    <row r="1119" spans="2:25" ht="27.9" customHeight="1">
      <c r="B1119" s="372" t="s">
        <v>66</v>
      </c>
      <c r="C1119" s="373"/>
      <c r="D1119" s="373"/>
      <c r="E1119" s="373"/>
      <c r="F1119" s="373"/>
      <c r="G1119" s="374" t="s">
        <v>67</v>
      </c>
      <c r="H1119" s="374"/>
      <c r="I1119" s="374"/>
      <c r="J1119" s="374"/>
      <c r="K1119" s="374"/>
      <c r="L1119" s="374"/>
      <c r="M1119" s="374"/>
      <c r="N1119" s="375" t="s">
        <v>68</v>
      </c>
      <c r="O1119" s="375"/>
      <c r="P1119" s="375"/>
      <c r="Q1119" s="375"/>
      <c r="R1119" s="375"/>
      <c r="S1119" s="376"/>
    </row>
    <row r="1120" spans="2:25" ht="27.9" customHeight="1" thickBot="1">
      <c r="B1120" s="377" t="str">
        <f>students!$G$4</f>
        <v xml:space="preserve">श्री. सागर दत्तात्रय शिंदे </v>
      </c>
      <c r="C1120" s="378"/>
      <c r="D1120" s="378"/>
      <c r="E1120" s="378"/>
      <c r="F1120" s="378"/>
      <c r="G1120" s="379"/>
      <c r="H1120" s="379"/>
      <c r="I1120" s="379"/>
      <c r="J1120" s="379"/>
      <c r="K1120" s="379"/>
      <c r="L1120" s="379"/>
      <c r="M1120" s="379"/>
      <c r="N1120" s="380"/>
      <c r="O1120" s="380"/>
      <c r="P1120" s="380"/>
      <c r="Q1120" s="380"/>
      <c r="R1120" s="380"/>
      <c r="S1120" s="381"/>
    </row>
    <row r="1121" spans="2:25" ht="26.25" customHeight="1">
      <c r="B1121" s="402" t="s">
        <v>718</v>
      </c>
      <c r="C1121" s="402"/>
      <c r="D1121" s="402"/>
      <c r="E1121" s="402"/>
      <c r="F1121" s="402"/>
      <c r="G1121" s="402"/>
      <c r="H1121" s="402"/>
      <c r="I1121" s="402"/>
      <c r="J1121" s="402"/>
      <c r="K1121" s="402"/>
      <c r="L1121" s="402"/>
      <c r="M1121" s="402"/>
      <c r="N1121" s="402"/>
      <c r="O1121" s="402"/>
      <c r="P1121" s="402"/>
      <c r="Q1121" s="402"/>
      <c r="R1121" s="402"/>
      <c r="S1121" s="402"/>
    </row>
    <row r="1122" spans="2:25" ht="24.75" customHeight="1" thickBot="1">
      <c r="B1122" s="403" t="s">
        <v>52</v>
      </c>
      <c r="C1122" s="403"/>
      <c r="D1122" s="403"/>
      <c r="E1122" s="404">
        <f>VLOOKUP(S1123,students!$B$8:$D$57,3,0)</f>
        <v>0</v>
      </c>
      <c r="F1122" s="405"/>
      <c r="G1122" s="405"/>
      <c r="H1122" s="405"/>
      <c r="I1122" s="405"/>
      <c r="J1122" s="405"/>
      <c r="K1122" s="405"/>
      <c r="L1122" s="405"/>
      <c r="M1122" s="405"/>
      <c r="N1122" s="405"/>
      <c r="O1122" s="405"/>
      <c r="P1122" s="406" t="s">
        <v>28</v>
      </c>
      <c r="Q1122" s="406"/>
      <c r="R1122" s="406" t="str">
        <f>students!$M$2</f>
        <v>पहिली</v>
      </c>
      <c r="S1122" s="406"/>
    </row>
    <row r="1123" spans="2:25" ht="19.5" customHeight="1" thickBot="1">
      <c r="B1123" s="407"/>
      <c r="C1123" s="407"/>
      <c r="D1123" s="408"/>
      <c r="E1123" s="408"/>
      <c r="F1123" s="47"/>
      <c r="G1123" s="47"/>
      <c r="H1123" s="409" t="s">
        <v>33</v>
      </c>
      <c r="I1123" s="409"/>
      <c r="J1123" s="409"/>
      <c r="K1123" s="409"/>
      <c r="L1123" s="409"/>
      <c r="M1123" s="405">
        <f>[3]students!Y1122</f>
        <v>0</v>
      </c>
      <c r="N1123" s="405"/>
      <c r="O1123" s="405"/>
      <c r="P1123" s="406" t="s">
        <v>53</v>
      </c>
      <c r="Q1123" s="406"/>
      <c r="R1123" s="406"/>
      <c r="S1123" s="77">
        <v>41</v>
      </c>
      <c r="V1123" s="68"/>
      <c r="W1123" s="68"/>
      <c r="X1123" s="68"/>
      <c r="Y1123" s="68"/>
    </row>
    <row r="1124" spans="2:25" ht="21" customHeight="1">
      <c r="B1124" s="382" t="s">
        <v>37</v>
      </c>
      <c r="C1124" s="361" t="s">
        <v>54</v>
      </c>
      <c r="D1124" s="361"/>
      <c r="E1124" s="385" t="s">
        <v>55</v>
      </c>
      <c r="F1124" s="386"/>
      <c r="G1124" s="386"/>
      <c r="H1124" s="386"/>
      <c r="I1124" s="386"/>
      <c r="J1124" s="386"/>
      <c r="K1124" s="386"/>
      <c r="L1124" s="386"/>
      <c r="M1124" s="387"/>
      <c r="N1124" s="388" t="s">
        <v>56</v>
      </c>
      <c r="O1124" s="389"/>
      <c r="P1124" s="389"/>
      <c r="Q1124" s="390"/>
      <c r="R1124" s="394" t="s">
        <v>69</v>
      </c>
      <c r="S1124" s="397" t="s">
        <v>57</v>
      </c>
      <c r="V1124" s="68"/>
      <c r="W1124" s="68"/>
      <c r="X1124" s="68"/>
      <c r="Y1124" s="68"/>
    </row>
    <row r="1125" spans="2:25" s="1" customFormat="1" ht="73.5" customHeight="1">
      <c r="B1125" s="383"/>
      <c r="C1125" s="384"/>
      <c r="D1125" s="384"/>
      <c r="E1125" s="48" t="s">
        <v>58</v>
      </c>
      <c r="F1125" s="48" t="s">
        <v>15</v>
      </c>
      <c r="G1125" s="48" t="s">
        <v>59</v>
      </c>
      <c r="H1125" s="48" t="s">
        <v>17</v>
      </c>
      <c r="I1125" s="48" t="s">
        <v>18</v>
      </c>
      <c r="J1125" s="48" t="s">
        <v>19</v>
      </c>
      <c r="K1125" s="48" t="s">
        <v>20</v>
      </c>
      <c r="L1125" s="48" t="s">
        <v>21</v>
      </c>
      <c r="M1125" s="49"/>
      <c r="N1125" s="391"/>
      <c r="O1125" s="392"/>
      <c r="P1125" s="392"/>
      <c r="Q1125" s="393"/>
      <c r="R1125" s="395"/>
      <c r="S1125" s="398"/>
      <c r="V1125" s="68"/>
      <c r="W1125" s="68"/>
      <c r="X1125" s="68"/>
      <c r="Y1125" s="68"/>
    </row>
    <row r="1126" spans="2:25" ht="27.9" customHeight="1" thickBot="1">
      <c r="B1126" s="5"/>
      <c r="C1126" s="400" t="s">
        <v>60</v>
      </c>
      <c r="D1126" s="401"/>
      <c r="E1126" s="51">
        <v>1</v>
      </c>
      <c r="F1126" s="51">
        <v>2</v>
      </c>
      <c r="G1126" s="51">
        <v>3</v>
      </c>
      <c r="H1126" s="51">
        <v>4</v>
      </c>
      <c r="I1126" s="51">
        <v>5</v>
      </c>
      <c r="J1126" s="51">
        <v>6</v>
      </c>
      <c r="K1126" s="51">
        <v>7</v>
      </c>
      <c r="L1126" s="51">
        <v>8</v>
      </c>
      <c r="M1126" s="50" t="s">
        <v>22</v>
      </c>
      <c r="N1126" s="50" t="s">
        <v>23</v>
      </c>
      <c r="O1126" s="50" t="s">
        <v>61</v>
      </c>
      <c r="P1126" s="50" t="s">
        <v>25</v>
      </c>
      <c r="Q1126" s="50" t="s">
        <v>62</v>
      </c>
      <c r="R1126" s="396"/>
      <c r="S1126" s="399"/>
      <c r="V1126" s="68"/>
      <c r="W1126" s="68"/>
      <c r="X1126" s="68"/>
      <c r="Y1126" s="68"/>
    </row>
    <row r="1127" spans="2:25" ht="27.9" customHeight="1">
      <c r="B1127" s="359">
        <v>1</v>
      </c>
      <c r="C1127" s="361" t="s">
        <v>2</v>
      </c>
      <c r="D1127" s="39" t="s">
        <v>63</v>
      </c>
      <c r="E1127" s="80"/>
      <c r="F1127" s="78">
        <f>Marathi!R$7</f>
        <v>15</v>
      </c>
      <c r="G1127" s="78">
        <f>Marathi!S$7</f>
        <v>15</v>
      </c>
      <c r="H1127" s="78">
        <f>Marathi!T$7</f>
        <v>15</v>
      </c>
      <c r="I1127" s="78">
        <f>Marathi!U$7</f>
        <v>15</v>
      </c>
      <c r="J1127" s="78">
        <f>Marathi!V$7</f>
        <v>15</v>
      </c>
      <c r="K1127" s="78">
        <f>Marathi!W$7</f>
        <v>10</v>
      </c>
      <c r="L1127" s="78">
        <f>Marathi!X$7</f>
        <v>0</v>
      </c>
      <c r="M1127" s="78">
        <f>Marathi!Y$7</f>
        <v>70</v>
      </c>
      <c r="N1127" s="78">
        <f>Marathi!Z$7</f>
        <v>5</v>
      </c>
      <c r="O1127" s="78">
        <f>Marathi!AA$7</f>
        <v>5</v>
      </c>
      <c r="P1127" s="78">
        <f>Marathi!AB$7</f>
        <v>20</v>
      </c>
      <c r="Q1127" s="78">
        <f>Marathi!AC$7</f>
        <v>30</v>
      </c>
      <c r="R1127" s="78">
        <f>Marathi!AD$7</f>
        <v>100</v>
      </c>
      <c r="S1127" s="78">
        <f>Marathi!AE$7</f>
        <v>0</v>
      </c>
      <c r="V1127" s="68"/>
      <c r="W1127" s="68"/>
      <c r="X1127" s="68"/>
      <c r="Y1127" s="68"/>
    </row>
    <row r="1128" spans="2:25" ht="27.9" customHeight="1" thickBot="1">
      <c r="B1128" s="360"/>
      <c r="C1128" s="362"/>
      <c r="D1128" s="40" t="s">
        <v>64</v>
      </c>
      <c r="E1128" s="81"/>
      <c r="F1128" s="50">
        <f>VLOOKUP(S1123,Marathi!$B$8:$AE$78,17,0)</f>
        <v>0</v>
      </c>
      <c r="G1128" s="50">
        <f>VLOOKUP(S1123,Marathi!$B$8:$AE$78,18,0)</f>
        <v>0</v>
      </c>
      <c r="H1128" s="50">
        <f>VLOOKUP(S1123,Marathi!$B$8:$AE$78,19,0)</f>
        <v>0</v>
      </c>
      <c r="I1128" s="50">
        <f>VLOOKUP(S1123,Marathi!$B$8:$AE$78,20,0)</f>
        <v>0</v>
      </c>
      <c r="J1128" s="50">
        <f>VLOOKUP(S1123,Marathi!$B$8:$AE$78,21,0)</f>
        <v>0</v>
      </c>
      <c r="K1128" s="50">
        <f>VLOOKUP(S1123,Marathi!$B$8:$AE$78,22,0)</f>
        <v>0</v>
      </c>
      <c r="L1128" s="50">
        <f>VLOOKUP(S1123,Marathi!$B$8:$AE$78,23,0)</f>
        <v>0</v>
      </c>
      <c r="M1128" s="50">
        <f>VLOOKUP(S1123,Marathi!$B$8:$AE$78,24,0)</f>
        <v>0</v>
      </c>
      <c r="N1128" s="50">
        <f>VLOOKUP(S1123,Marathi!$B$8:$AE$78,25,0)</f>
        <v>0</v>
      </c>
      <c r="O1128" s="50">
        <f>VLOOKUP(S1123,Marathi!$B$8:$AE$78,26,0)</f>
        <v>0</v>
      </c>
      <c r="P1128" s="50">
        <f>VLOOKUP(S1123,Marathi!$B$8:$AE$78,27,0)</f>
        <v>0</v>
      </c>
      <c r="Q1128" s="50">
        <f>VLOOKUP(S1123,Marathi!$B$8:$AE$78,28,0)</f>
        <v>0</v>
      </c>
      <c r="R1128" s="79">
        <f>VLOOKUP(S1123,Marathi!$B$8:$AE$78,29,0)</f>
        <v>0</v>
      </c>
      <c r="S1128" s="79">
        <f>VLOOKUP(S1123,Marathi!$B$8:$AE$78,30,0)</f>
        <v>0</v>
      </c>
      <c r="V1128" s="68"/>
      <c r="W1128" s="68"/>
      <c r="X1128" s="68"/>
      <c r="Y1128" s="68"/>
    </row>
    <row r="1129" spans="2:25" ht="27.9" customHeight="1">
      <c r="B1129" s="359">
        <v>2</v>
      </c>
      <c r="C1129" s="361" t="s">
        <v>3</v>
      </c>
      <c r="D1129" s="39" t="s">
        <v>63</v>
      </c>
      <c r="E1129" s="80"/>
      <c r="F1129" s="78">
        <f>Hindi!R$7</f>
        <v>15</v>
      </c>
      <c r="G1129" s="78">
        <f>Hindi!S$7</f>
        <v>15</v>
      </c>
      <c r="H1129" s="78">
        <f>Hindi!T$7</f>
        <v>15</v>
      </c>
      <c r="I1129" s="78">
        <f>Hindi!U$7</f>
        <v>15</v>
      </c>
      <c r="J1129" s="78">
        <f>Hindi!V$7</f>
        <v>15</v>
      </c>
      <c r="K1129" s="78">
        <f>Hindi!W$7</f>
        <v>10</v>
      </c>
      <c r="L1129" s="78">
        <f>Hindi!X$7</f>
        <v>0</v>
      </c>
      <c r="M1129" s="78">
        <f>Hindi!Y$7</f>
        <v>70</v>
      </c>
      <c r="N1129" s="78">
        <f>Hindi!Z$7</f>
        <v>5</v>
      </c>
      <c r="O1129" s="78">
        <f>Hindi!AA$7</f>
        <v>5</v>
      </c>
      <c r="P1129" s="78">
        <f>Hindi!AB$7</f>
        <v>20</v>
      </c>
      <c r="Q1129" s="78">
        <f>Hindi!AC$7</f>
        <v>30</v>
      </c>
      <c r="R1129" s="78">
        <f>Hindi!AD$7</f>
        <v>100</v>
      </c>
      <c r="S1129" s="78">
        <f>Hindi!AE$7</f>
        <v>0</v>
      </c>
      <c r="V1129" s="68"/>
      <c r="W1129" s="68"/>
      <c r="X1129" s="68"/>
      <c r="Y1129" s="68"/>
    </row>
    <row r="1130" spans="2:25" ht="27.9" customHeight="1" thickBot="1">
      <c r="B1130" s="360"/>
      <c r="C1130" s="362"/>
      <c r="D1130" s="40" t="s">
        <v>64</v>
      </c>
      <c r="E1130" s="81"/>
      <c r="F1130" s="50">
        <f>VLOOKUP(S1123,Hindi!$B$8:$AE$78,17,0)</f>
        <v>0</v>
      </c>
      <c r="G1130" s="50">
        <f>VLOOKUP(S1123,Hindi!$B$8:$AE$78,18,0)</f>
        <v>0</v>
      </c>
      <c r="H1130" s="50">
        <f>VLOOKUP(S1123,Hindi!$B$8:$AE$78,19,0)</f>
        <v>0</v>
      </c>
      <c r="I1130" s="50">
        <f>VLOOKUP(S1123,Hindi!$B$8:$AE$78,20,0)</f>
        <v>0</v>
      </c>
      <c r="J1130" s="50">
        <f>VLOOKUP(S1123,Hindi!$B$8:$AE$78,21,0)</f>
        <v>0</v>
      </c>
      <c r="K1130" s="50">
        <f>VLOOKUP(S1123,Hindi!$B$8:$AE$78,22,0)</f>
        <v>0</v>
      </c>
      <c r="L1130" s="50">
        <f>VLOOKUP(S1123,Hindi!$B$8:$AE$78,23,0)</f>
        <v>0</v>
      </c>
      <c r="M1130" s="50">
        <f>VLOOKUP(S1123,Hindi!$B$8:$AE$78,24,0)</f>
        <v>0</v>
      </c>
      <c r="N1130" s="50">
        <f>VLOOKUP(S1123,Hindi!$B$8:$AE$78,25,0)</f>
        <v>0</v>
      </c>
      <c r="O1130" s="50">
        <f>VLOOKUP(S1123,Hindi!$B$8:$AE$78,26,0)</f>
        <v>0</v>
      </c>
      <c r="P1130" s="50">
        <f>VLOOKUP(S1123,Hindi!$B$8:$AE$78,27,0)</f>
        <v>0</v>
      </c>
      <c r="Q1130" s="50">
        <f>VLOOKUP(S1123,Hindi!$B$8:$AE$78,28,0)</f>
        <v>0</v>
      </c>
      <c r="R1130" s="79">
        <f>VLOOKUP(S1123,Hindi!$B$8:$AE$78,29,0)</f>
        <v>0</v>
      </c>
      <c r="S1130" s="50">
        <f>VLOOKUP(S1123,Hindi!$B$8:$AE$78,30,0)</f>
        <v>0</v>
      </c>
      <c r="V1130" s="68"/>
      <c r="W1130" s="68"/>
      <c r="X1130" s="68"/>
      <c r="Y1130" s="68"/>
    </row>
    <row r="1131" spans="2:25" ht="27.9" customHeight="1">
      <c r="B1131" s="359">
        <v>3</v>
      </c>
      <c r="C1131" s="361" t="s">
        <v>4</v>
      </c>
      <c r="D1131" s="39" t="s">
        <v>63</v>
      </c>
      <c r="E1131" s="80"/>
      <c r="F1131" s="78">
        <f>English!R$7</f>
        <v>15</v>
      </c>
      <c r="G1131" s="78">
        <f>English!S$7</f>
        <v>15</v>
      </c>
      <c r="H1131" s="78">
        <f>English!T$7</f>
        <v>15</v>
      </c>
      <c r="I1131" s="78">
        <f>English!U$7</f>
        <v>15</v>
      </c>
      <c r="J1131" s="78">
        <f>English!V$7</f>
        <v>15</v>
      </c>
      <c r="K1131" s="78">
        <f>English!W$7</f>
        <v>10</v>
      </c>
      <c r="L1131" s="78">
        <f>English!X$7</f>
        <v>0</v>
      </c>
      <c r="M1131" s="78">
        <f>English!Y$7</f>
        <v>70</v>
      </c>
      <c r="N1131" s="78">
        <f>English!Z$7</f>
        <v>5</v>
      </c>
      <c r="O1131" s="78">
        <f>English!AA$7</f>
        <v>5</v>
      </c>
      <c r="P1131" s="78">
        <f>English!AB$7</f>
        <v>20</v>
      </c>
      <c r="Q1131" s="78">
        <f>English!AC$7</f>
        <v>30</v>
      </c>
      <c r="R1131" s="78">
        <f>English!AD$7</f>
        <v>100</v>
      </c>
      <c r="S1131" s="78">
        <f>English!AE$7</f>
        <v>0</v>
      </c>
      <c r="V1131" s="68"/>
      <c r="W1131" s="68"/>
      <c r="X1131" s="68"/>
      <c r="Y1131" s="68"/>
    </row>
    <row r="1132" spans="2:25" ht="27.9" customHeight="1" thickBot="1">
      <c r="B1132" s="360"/>
      <c r="C1132" s="362"/>
      <c r="D1132" s="40" t="s">
        <v>64</v>
      </c>
      <c r="E1132" s="81"/>
      <c r="F1132" s="50">
        <f>VLOOKUP(S1123,English!$B$8:$AE$78,17,0)</f>
        <v>0</v>
      </c>
      <c r="G1132" s="50">
        <f>VLOOKUP(S1123,English!$B$8:$AE$78,18,0)</f>
        <v>0</v>
      </c>
      <c r="H1132" s="50">
        <f>VLOOKUP(S1123,English!$B$8:$AE$78,19,0)</f>
        <v>0</v>
      </c>
      <c r="I1132" s="50">
        <f>VLOOKUP(S1123,English!$B$8:$AE$78,20,0)</f>
        <v>0</v>
      </c>
      <c r="J1132" s="50">
        <f>VLOOKUP(S1123,English!$B$8:$AE$78,21,0)</f>
        <v>0</v>
      </c>
      <c r="K1132" s="50">
        <f>VLOOKUP(S1123,English!$B$8:$AE$78,22,0)</f>
        <v>0</v>
      </c>
      <c r="L1132" s="50">
        <f>VLOOKUP(S1123,English!$B$8:$AE$78,23,0)</f>
        <v>0</v>
      </c>
      <c r="M1132" s="50">
        <f>VLOOKUP(S1123,English!$B$8:$AE$78,24,0)</f>
        <v>0</v>
      </c>
      <c r="N1132" s="50">
        <f>VLOOKUP(S1123,English!$B$8:$AE$78,25,0)</f>
        <v>0</v>
      </c>
      <c r="O1132" s="50">
        <f>VLOOKUP(S1123,English!$B$8:$AE$78,26,0)</f>
        <v>0</v>
      </c>
      <c r="P1132" s="50">
        <f>VLOOKUP(S1123,English!$B$8:$AE$78,27,0)</f>
        <v>0</v>
      </c>
      <c r="Q1132" s="50">
        <f>VLOOKUP(S1123,English!$B$8:$AE$78,28,0)</f>
        <v>0</v>
      </c>
      <c r="R1132" s="79">
        <f>VLOOKUP(S1123,English!$B$8:$AE$78,29,0)</f>
        <v>0</v>
      </c>
      <c r="S1132" s="50">
        <f>VLOOKUP(S1123,English!$B$8:$AE$78,30,0)</f>
        <v>0</v>
      </c>
      <c r="V1132" s="68"/>
      <c r="W1132" s="68"/>
      <c r="X1132" s="68"/>
      <c r="Y1132" s="68"/>
    </row>
    <row r="1133" spans="2:25" ht="27.9" customHeight="1">
      <c r="B1133" s="359">
        <v>4</v>
      </c>
      <c r="C1133" s="361" t="s">
        <v>5</v>
      </c>
      <c r="D1133" s="39" t="s">
        <v>63</v>
      </c>
      <c r="E1133" s="80"/>
      <c r="F1133" s="78">
        <f>Maths!R$7</f>
        <v>15</v>
      </c>
      <c r="G1133" s="78">
        <f>Maths!S$7</f>
        <v>15</v>
      </c>
      <c r="H1133" s="78">
        <f>Maths!T$7</f>
        <v>15</v>
      </c>
      <c r="I1133" s="78">
        <f>Maths!U$7</f>
        <v>15</v>
      </c>
      <c r="J1133" s="78">
        <f>Maths!V$7</f>
        <v>15</v>
      </c>
      <c r="K1133" s="78">
        <f>Maths!W$7</f>
        <v>10</v>
      </c>
      <c r="L1133" s="78">
        <f>Maths!X$7</f>
        <v>0</v>
      </c>
      <c r="M1133" s="78">
        <f>Maths!Y$7</f>
        <v>70</v>
      </c>
      <c r="N1133" s="78">
        <f>Maths!Z$7</f>
        <v>5</v>
      </c>
      <c r="O1133" s="78">
        <f>Maths!AA$7</f>
        <v>5</v>
      </c>
      <c r="P1133" s="78">
        <f>Maths!AB$7</f>
        <v>20</v>
      </c>
      <c r="Q1133" s="78">
        <f>Maths!AC$7</f>
        <v>30</v>
      </c>
      <c r="R1133" s="78">
        <f>Maths!AD$7</f>
        <v>100</v>
      </c>
      <c r="S1133" s="78">
        <f>Maths!AE$7</f>
        <v>0</v>
      </c>
      <c r="V1133" s="68"/>
      <c r="W1133" s="68"/>
      <c r="X1133" s="68"/>
      <c r="Y1133" s="68"/>
    </row>
    <row r="1134" spans="2:25" ht="27.9" customHeight="1" thickBot="1">
      <c r="B1134" s="360"/>
      <c r="C1134" s="362"/>
      <c r="D1134" s="40" t="s">
        <v>64</v>
      </c>
      <c r="E1134" s="81"/>
      <c r="F1134" s="50">
        <f>VLOOKUP(S1123,Maths!$B$8:$AE$78,17,0)</f>
        <v>0</v>
      </c>
      <c r="G1134" s="50">
        <f>VLOOKUP(S1123,Maths!$B$8:$AE$78,18,0)</f>
        <v>0</v>
      </c>
      <c r="H1134" s="50">
        <f>VLOOKUP(S1123,Maths!$B$8:$AE$78,19,0)</f>
        <v>0</v>
      </c>
      <c r="I1134" s="50">
        <f>VLOOKUP(S1123,Maths!$B$8:$AE$78,20,0)</f>
        <v>0</v>
      </c>
      <c r="J1134" s="50">
        <f>VLOOKUP(S1123,Maths!$B$8:$AE$78,21,0)</f>
        <v>0</v>
      </c>
      <c r="K1134" s="50">
        <f>VLOOKUP(S1123,Maths!$B$8:$AE$78,22,0)</f>
        <v>0</v>
      </c>
      <c r="L1134" s="50">
        <f>VLOOKUP(S1123,Maths!$B$8:$AE$78,23,0)</f>
        <v>0</v>
      </c>
      <c r="M1134" s="50">
        <f>VLOOKUP(S1123,Maths!$B$8:$AE$78,24,0)</f>
        <v>0</v>
      </c>
      <c r="N1134" s="50">
        <f>VLOOKUP(S1123,Maths!$B$8:$AE$78,25,0)</f>
        <v>0</v>
      </c>
      <c r="O1134" s="50">
        <f>VLOOKUP(S1123,Maths!$B$8:$AE$78,26,0)</f>
        <v>0</v>
      </c>
      <c r="P1134" s="50">
        <f>VLOOKUP(S1123,Maths!$B$8:$AE$78,27,0)</f>
        <v>0</v>
      </c>
      <c r="Q1134" s="50">
        <f>VLOOKUP(S1123,Maths!$B$8:$AE$78,28,0)</f>
        <v>0</v>
      </c>
      <c r="R1134" s="79">
        <f>VLOOKUP(S1123,Maths!$B$8:$AE$78,29,0)</f>
        <v>0</v>
      </c>
      <c r="S1134" s="50">
        <f>VLOOKUP(S1123,Maths!$B$8:$AE$78,30,0)</f>
        <v>0</v>
      </c>
      <c r="V1134" s="68"/>
      <c r="W1134" s="68"/>
      <c r="X1134" s="68"/>
      <c r="Y1134" s="68"/>
    </row>
    <row r="1135" spans="2:25" ht="27.9" customHeight="1">
      <c r="B1135" s="359">
        <v>5</v>
      </c>
      <c r="C1135" s="361" t="s">
        <v>6</v>
      </c>
      <c r="D1135" s="39" t="s">
        <v>63</v>
      </c>
      <c r="E1135" s="80"/>
      <c r="F1135" s="78">
        <f>Sci!R$7</f>
        <v>15</v>
      </c>
      <c r="G1135" s="78">
        <f>Sci!S$7</f>
        <v>15</v>
      </c>
      <c r="H1135" s="78">
        <f>Sci!T$7</f>
        <v>15</v>
      </c>
      <c r="I1135" s="78">
        <f>Sci!U$7</f>
        <v>15</v>
      </c>
      <c r="J1135" s="78">
        <f>Sci!V$7</f>
        <v>15</v>
      </c>
      <c r="K1135" s="78">
        <f>Sci!W$7</f>
        <v>10</v>
      </c>
      <c r="L1135" s="78">
        <f>Sci!X$7</f>
        <v>0</v>
      </c>
      <c r="M1135" s="78">
        <f>Sci!Y$7</f>
        <v>70</v>
      </c>
      <c r="N1135" s="78">
        <f>Sci!Z$7</f>
        <v>5</v>
      </c>
      <c r="O1135" s="78">
        <f>Sci!AA$7</f>
        <v>5</v>
      </c>
      <c r="P1135" s="78">
        <f>Sci!AB$7</f>
        <v>20</v>
      </c>
      <c r="Q1135" s="78">
        <f>Sci!AC$7</f>
        <v>30</v>
      </c>
      <c r="R1135" s="78">
        <f>Sci!AD$7</f>
        <v>100</v>
      </c>
      <c r="S1135" s="78">
        <f>Sci!AE$7</f>
        <v>0</v>
      </c>
      <c r="V1135" s="68"/>
      <c r="W1135" s="68"/>
      <c r="X1135" s="68"/>
      <c r="Y1135" s="68"/>
    </row>
    <row r="1136" spans="2:25" ht="27.9" customHeight="1" thickBot="1">
      <c r="B1136" s="360"/>
      <c r="C1136" s="362"/>
      <c r="D1136" s="40" t="s">
        <v>64</v>
      </c>
      <c r="E1136" s="81"/>
      <c r="F1136" s="50">
        <f>VLOOKUP(S1123,Sci!$B$8:$AE$78,17,0)</f>
        <v>0</v>
      </c>
      <c r="G1136" s="50">
        <f>VLOOKUP(S1123,Sci!$B$8:$AE$78,18,0)</f>
        <v>0</v>
      </c>
      <c r="H1136" s="50">
        <f>VLOOKUP(S1123,Sci!$B$8:$AE$78,19,0)</f>
        <v>0</v>
      </c>
      <c r="I1136" s="50">
        <f>VLOOKUP(S1123,Sci!$B$8:$AE$78,20,0)</f>
        <v>0</v>
      </c>
      <c r="J1136" s="50">
        <f>VLOOKUP(S1123,Sci!$B$8:$AE$78,21,0)</f>
        <v>0</v>
      </c>
      <c r="K1136" s="50">
        <f>VLOOKUP(S1123,Sci!$B$8:$AE$78,22,0)</f>
        <v>0</v>
      </c>
      <c r="L1136" s="50">
        <f>VLOOKUP(S1123,Sci!$B$8:$AE$78,23,0)</f>
        <v>0</v>
      </c>
      <c r="M1136" s="50">
        <f>VLOOKUP(S1123,Sci!$B$8:$AE$78,24,0)</f>
        <v>0</v>
      </c>
      <c r="N1136" s="50">
        <f>VLOOKUP(S1123,Sci!$B$8:$AE$78,24,0)</f>
        <v>0</v>
      </c>
      <c r="O1136" s="50">
        <f>VLOOKUP(S1123,Sci!$B$8:$AE$78,25,0)</f>
        <v>0</v>
      </c>
      <c r="P1136" s="50">
        <f>VLOOKUP(S1123,Sci!$B$8:$AE$78,26,0)</f>
        <v>0</v>
      </c>
      <c r="Q1136" s="50">
        <f>VLOOKUP(S1123,Sci!$B$8:$AE$78,27,0)</f>
        <v>0</v>
      </c>
      <c r="R1136" s="79">
        <f>VLOOKUP(S1123,Sci!$B$8:$AE$78,29,0)</f>
        <v>0</v>
      </c>
      <c r="S1136" s="50">
        <f>VLOOKUP(S1123,Sci!$B$8:$AE$78,30,0)</f>
        <v>0</v>
      </c>
      <c r="V1136" s="68"/>
      <c r="W1136" s="68"/>
      <c r="X1136" s="68"/>
      <c r="Y1136" s="68"/>
    </row>
    <row r="1137" spans="2:25" ht="27.9" customHeight="1">
      <c r="B1137" s="359">
        <v>6</v>
      </c>
      <c r="C1137" s="361" t="s">
        <v>7</v>
      </c>
      <c r="D1137" s="39" t="s">
        <v>63</v>
      </c>
      <c r="E1137" s="80"/>
      <c r="F1137" s="78">
        <f>Sco!R$7</f>
        <v>15</v>
      </c>
      <c r="G1137" s="78">
        <f>Sco!S$7</f>
        <v>15</v>
      </c>
      <c r="H1137" s="78">
        <f>Sco!T$7</f>
        <v>15</v>
      </c>
      <c r="I1137" s="78">
        <f>Sco!U$7</f>
        <v>15</v>
      </c>
      <c r="J1137" s="78">
        <f>Sco!V$7</f>
        <v>15</v>
      </c>
      <c r="K1137" s="78">
        <f>Sco!W$7</f>
        <v>10</v>
      </c>
      <c r="L1137" s="78">
        <f>Sco!X$7</f>
        <v>0</v>
      </c>
      <c r="M1137" s="78">
        <f>Sco!Y$7</f>
        <v>70</v>
      </c>
      <c r="N1137" s="78">
        <f>Sco!Z$7</f>
        <v>5</v>
      </c>
      <c r="O1137" s="78">
        <f>Sco!AA$7</f>
        <v>5</v>
      </c>
      <c r="P1137" s="78">
        <f>Sco!AB$7</f>
        <v>20</v>
      </c>
      <c r="Q1137" s="78">
        <f>Sco!AC$7</f>
        <v>30</v>
      </c>
      <c r="R1137" s="78">
        <f>Sco!AD$7</f>
        <v>100</v>
      </c>
      <c r="S1137" s="78">
        <f>Sco!AE$7</f>
        <v>0</v>
      </c>
      <c r="V1137" s="68"/>
      <c r="W1137" s="68"/>
      <c r="X1137" s="68"/>
      <c r="Y1137" s="68"/>
    </row>
    <row r="1138" spans="2:25" ht="27.9" customHeight="1" thickBot="1">
      <c r="B1138" s="360"/>
      <c r="C1138" s="362"/>
      <c r="D1138" s="40" t="s">
        <v>64</v>
      </c>
      <c r="E1138" s="81"/>
      <c r="F1138" s="50">
        <f>VLOOKUP(S1123,Sco!$B$8:$AE$78,17,0)</f>
        <v>0</v>
      </c>
      <c r="G1138" s="50">
        <f>VLOOKUP(S1123,Sco!$B$8:$AE$78,18,0)</f>
        <v>0</v>
      </c>
      <c r="H1138" s="50">
        <f>VLOOKUP(S1123,Sco!$B$8:$AE$78,19,0)</f>
        <v>0</v>
      </c>
      <c r="I1138" s="50">
        <f>VLOOKUP(S1123,Sco!$B$8:$AE$78,20,0)</f>
        <v>0</v>
      </c>
      <c r="J1138" s="50">
        <f>VLOOKUP(S1123,Sco!$B$8:$AE$78,21,0)</f>
        <v>0</v>
      </c>
      <c r="K1138" s="50">
        <f>VLOOKUP(S1123,Sco!$B$8:$AE$78,22,0)</f>
        <v>0</v>
      </c>
      <c r="L1138" s="50">
        <f>VLOOKUP(S1123,Sco!$B$8:$AE$78,23,0)</f>
        <v>0</v>
      </c>
      <c r="M1138" s="50">
        <f>VLOOKUP(S1123,Sco!$B$8:$AE$78,24,0)</f>
        <v>0</v>
      </c>
      <c r="N1138" s="50">
        <f>VLOOKUP(S1123,Sco!$B$8:$AE$78,25,0)</f>
        <v>0</v>
      </c>
      <c r="O1138" s="50">
        <f>VLOOKUP(S1123,Sco!$B$8:$AE$78,26,0)</f>
        <v>0</v>
      </c>
      <c r="P1138" s="50">
        <f>VLOOKUP(S1123,Sco!$B$8:$AE$78,27,0)</f>
        <v>0</v>
      </c>
      <c r="Q1138" s="50">
        <f>VLOOKUP(S1123,Sco!$B$8:$AE$78,28,0)</f>
        <v>0</v>
      </c>
      <c r="R1138" s="79">
        <f>VLOOKUP(S1123,Sco!$B$8:$AE$78,29,0)</f>
        <v>0</v>
      </c>
      <c r="S1138" s="50">
        <f>VLOOKUP(S1123,Sco!$B$8:$AE$78,30,0)</f>
        <v>0</v>
      </c>
      <c r="V1138" s="68"/>
      <c r="W1138" s="68"/>
      <c r="X1138" s="68"/>
      <c r="Y1138" s="68"/>
    </row>
    <row r="1139" spans="2:25" ht="27.9" customHeight="1">
      <c r="B1139" s="359">
        <v>7</v>
      </c>
      <c r="C1139" s="361" t="s">
        <v>8</v>
      </c>
      <c r="D1139" s="39" t="s">
        <v>63</v>
      </c>
      <c r="E1139" s="80"/>
      <c r="F1139" s="78">
        <f>Kala!R$7</f>
        <v>20</v>
      </c>
      <c r="G1139" s="78">
        <f>Kala!S$7</f>
        <v>40</v>
      </c>
      <c r="H1139" s="78">
        <f>Kala!T$7</f>
        <v>20</v>
      </c>
      <c r="I1139" s="78">
        <f>Kala!U$7</f>
        <v>20</v>
      </c>
      <c r="J1139" s="78">
        <f>Kala!V$7</f>
        <v>0</v>
      </c>
      <c r="K1139" s="78">
        <f>Kala!W$7</f>
        <v>20</v>
      </c>
      <c r="L1139" s="78">
        <f>Kala!X$7</f>
        <v>0</v>
      </c>
      <c r="M1139" s="78">
        <f>Kala!Y$7</f>
        <v>100</v>
      </c>
      <c r="N1139" s="363"/>
      <c r="O1139" s="364"/>
      <c r="P1139" s="364"/>
      <c r="Q1139" s="365"/>
      <c r="R1139" s="82">
        <f t="shared" ref="R1139:R1144" si="40">M1139</f>
        <v>100</v>
      </c>
      <c r="S1139" s="83"/>
      <c r="V1139" s="68"/>
      <c r="W1139" s="68"/>
      <c r="X1139" s="68"/>
      <c r="Y1139" s="68"/>
    </row>
    <row r="1140" spans="2:25" ht="27.9" customHeight="1" thickBot="1">
      <c r="B1140" s="360"/>
      <c r="C1140" s="362"/>
      <c r="D1140" s="40" t="s">
        <v>64</v>
      </c>
      <c r="E1140" s="81"/>
      <c r="F1140" s="50">
        <f>VLOOKUP(S1123,Kala!$B$8:$AE$78,17,0)</f>
        <v>0</v>
      </c>
      <c r="G1140" s="50">
        <f>VLOOKUP(S1123,Kala!$B$8:$AE$78,18,0)</f>
        <v>0</v>
      </c>
      <c r="H1140" s="50">
        <f>VLOOKUP(S1123,Kala!$B$8:$AE$78,19,0)</f>
        <v>0</v>
      </c>
      <c r="I1140" s="50">
        <f>VLOOKUP(S1123,Kala!$B$8:$AE$78,20,0)</f>
        <v>0</v>
      </c>
      <c r="J1140" s="50">
        <f>VLOOKUP(S1123,Kala!$B$8:$AE$78,21,0)</f>
        <v>0</v>
      </c>
      <c r="K1140" s="50">
        <f>VLOOKUP(S1123,Kala!$B$8:$AE$78,22,0)</f>
        <v>0</v>
      </c>
      <c r="L1140" s="50">
        <f>VLOOKUP(S1123,Kala!$B$8:$AE$78,23,0)</f>
        <v>0</v>
      </c>
      <c r="M1140" s="50">
        <f>VLOOKUP(S1123,Kala!$B$8:$AE$78,24,0)</f>
        <v>0</v>
      </c>
      <c r="N1140" s="366"/>
      <c r="O1140" s="367"/>
      <c r="P1140" s="367"/>
      <c r="Q1140" s="368"/>
      <c r="R1140" s="84">
        <f t="shared" si="40"/>
        <v>0</v>
      </c>
      <c r="S1140" s="85" t="str">
        <f>IF(R1140&gt;=91,"अ१",IF(R1140&gt;=81,"अ२",IF(R1140&gt;=71,"ब१",IF(R1140&gt;=61,"ब२",IF(R1140&gt;=51,"क१",IF(R1140&gt;=41,"क२",IF(R1140&gt;=33,"ड",IF(R1140&gt;=21,"ई१",IF(R1140&gt;=1,"ई२","")))))))))</f>
        <v/>
      </c>
      <c r="V1140" s="68"/>
      <c r="W1140" s="68"/>
      <c r="X1140" s="68"/>
      <c r="Y1140" s="68"/>
    </row>
    <row r="1141" spans="2:25" ht="27.9" customHeight="1">
      <c r="B1141" s="359">
        <v>8</v>
      </c>
      <c r="C1141" s="361" t="s">
        <v>9</v>
      </c>
      <c r="D1141" s="39" t="s">
        <v>63</v>
      </c>
      <c r="E1141" s="80"/>
      <c r="F1141" s="78">
        <f>Karya!R$7</f>
        <v>20</v>
      </c>
      <c r="G1141" s="78">
        <f>Karya!S$7</f>
        <v>40</v>
      </c>
      <c r="H1141" s="78">
        <f>Karya!T$7</f>
        <v>20</v>
      </c>
      <c r="I1141" s="78">
        <f>Karya!U$7</f>
        <v>20</v>
      </c>
      <c r="J1141" s="78">
        <f>Karya!V$7</f>
        <v>0</v>
      </c>
      <c r="K1141" s="78">
        <f>Karya!W$7</f>
        <v>20</v>
      </c>
      <c r="L1141" s="78">
        <f>Karya!X$7</f>
        <v>0</v>
      </c>
      <c r="M1141" s="78">
        <f>Karya!Y$7</f>
        <v>100</v>
      </c>
      <c r="N1141" s="363"/>
      <c r="O1141" s="364"/>
      <c r="P1141" s="364"/>
      <c r="Q1141" s="365"/>
      <c r="R1141" s="82">
        <f t="shared" si="40"/>
        <v>100</v>
      </c>
      <c r="S1141" s="83"/>
      <c r="V1141" s="68"/>
      <c r="W1141" s="68"/>
      <c r="X1141" s="68"/>
      <c r="Y1141" s="68"/>
    </row>
    <row r="1142" spans="2:25" ht="27.9" customHeight="1" thickBot="1">
      <c r="B1142" s="360"/>
      <c r="C1142" s="362"/>
      <c r="D1142" s="40" t="s">
        <v>64</v>
      </c>
      <c r="E1142" s="81"/>
      <c r="F1142" s="50">
        <f>VLOOKUP(S1123,Karya!$B$8:$AE$78,17,0)</f>
        <v>0</v>
      </c>
      <c r="G1142" s="50">
        <f>VLOOKUP(S1123,Karya!$B$8:$AE$78,18,0)</f>
        <v>0</v>
      </c>
      <c r="H1142" s="50">
        <f>VLOOKUP(S1123,Karya!$B$8:$AE$78,19,0)</f>
        <v>0</v>
      </c>
      <c r="I1142" s="50">
        <f>VLOOKUP(S1123,Karya!$B$8:$AE$78,20,0)</f>
        <v>0</v>
      </c>
      <c r="J1142" s="50">
        <f>VLOOKUP(S1123,Karya!$B$8:$AE$78,21,0)</f>
        <v>0</v>
      </c>
      <c r="K1142" s="50">
        <f>VLOOKUP(S1123,Karya!$B$8:$AE$78,22,0)</f>
        <v>0</v>
      </c>
      <c r="L1142" s="50">
        <f>VLOOKUP(S1123,Karya!$B$8:$AE$78,23,0)</f>
        <v>0</v>
      </c>
      <c r="M1142" s="50">
        <f>VLOOKUP(S1123,Karya!$B$8:$AE$78,24,0)</f>
        <v>0</v>
      </c>
      <c r="N1142" s="366"/>
      <c r="O1142" s="367"/>
      <c r="P1142" s="367"/>
      <c r="Q1142" s="368"/>
      <c r="R1142" s="84">
        <f t="shared" si="40"/>
        <v>0</v>
      </c>
      <c r="S1142" s="85" t="str">
        <f>IF(R1142&gt;=91,"अ१",IF(R1142&gt;=81,"अ२",IF(R1142&gt;=71,"ब१",IF(R1142&gt;=61,"ब२",IF(R1142&gt;=51,"क१",IF(R1142&gt;=41,"क२",IF(R1142&gt;=33,"ड",IF(R1142&gt;=21,"ई१",IF(R1142&gt;=1,"ई२","")))))))))</f>
        <v/>
      </c>
      <c r="V1142" s="68"/>
      <c r="W1142" s="68"/>
      <c r="X1142" s="68"/>
      <c r="Y1142" s="68"/>
    </row>
    <row r="1143" spans="2:25" ht="27.9" customHeight="1">
      <c r="B1143" s="359">
        <v>9</v>
      </c>
      <c r="C1143" s="361" t="s">
        <v>10</v>
      </c>
      <c r="D1143" s="39" t="s">
        <v>63</v>
      </c>
      <c r="E1143" s="80"/>
      <c r="F1143" s="78">
        <f>Shashi!R$7</f>
        <v>20</v>
      </c>
      <c r="G1143" s="78">
        <f>Shashi!S$7</f>
        <v>40</v>
      </c>
      <c r="H1143" s="78">
        <f>Shashi!T$7</f>
        <v>20</v>
      </c>
      <c r="I1143" s="78">
        <f>Shashi!U$7</f>
        <v>20</v>
      </c>
      <c r="J1143" s="78">
        <f>Shashi!V$7</f>
        <v>0</v>
      </c>
      <c r="K1143" s="78">
        <f>Shashi!W$7</f>
        <v>20</v>
      </c>
      <c r="L1143" s="78">
        <f>Shashi!X$7</f>
        <v>0</v>
      </c>
      <c r="M1143" s="78">
        <f>Shashi!Y$7</f>
        <v>100</v>
      </c>
      <c r="N1143" s="363"/>
      <c r="O1143" s="364"/>
      <c r="P1143" s="364"/>
      <c r="Q1143" s="365"/>
      <c r="R1143" s="82">
        <f t="shared" si="40"/>
        <v>100</v>
      </c>
      <c r="S1143" s="83"/>
      <c r="V1143" s="68"/>
      <c r="W1143" s="68"/>
      <c r="X1143" s="68"/>
      <c r="Y1143" s="68"/>
    </row>
    <row r="1144" spans="2:25" ht="27.9" customHeight="1" thickBot="1">
      <c r="B1144" s="360"/>
      <c r="C1144" s="362"/>
      <c r="D1144" s="40" t="s">
        <v>64</v>
      </c>
      <c r="E1144" s="81"/>
      <c r="F1144" s="50">
        <f>VLOOKUP(S1123,Shashi!$B$8:$AE$78,17,0)</f>
        <v>0</v>
      </c>
      <c r="G1144" s="50">
        <f>VLOOKUP(S1123,Shashi!$B$8:$AE$78,18,0)</f>
        <v>0</v>
      </c>
      <c r="H1144" s="50">
        <f>VLOOKUP(S1123,Shashi!$B$8:$AE$78,19,0)</f>
        <v>0</v>
      </c>
      <c r="I1144" s="50">
        <f>VLOOKUP(S1123,Shashi!$B$8:$AE$78,20,0)</f>
        <v>0</v>
      </c>
      <c r="J1144" s="50">
        <f>VLOOKUP(S1123,Shashi!$B$8:$AE$78,21,0)</f>
        <v>0</v>
      </c>
      <c r="K1144" s="50">
        <f>VLOOKUP(S1123,Shashi!$B$8:$AE$78,22,0)</f>
        <v>0</v>
      </c>
      <c r="L1144" s="50">
        <f>VLOOKUP(S1123,Shashi!$B$8:$AE$78,23,0)</f>
        <v>0</v>
      </c>
      <c r="M1144" s="50">
        <f>VLOOKUP(S1123,Shashi!$B$8:$AE$78,24,0)</f>
        <v>0</v>
      </c>
      <c r="N1144" s="366"/>
      <c r="O1144" s="367"/>
      <c r="P1144" s="367"/>
      <c r="Q1144" s="368"/>
      <c r="R1144" s="84">
        <f t="shared" si="40"/>
        <v>0</v>
      </c>
      <c r="S1144" s="85" t="str">
        <f>IF(R1144&gt;=91,"अ१",IF(R1144&gt;=81,"अ२",IF(R1144&gt;=71,"ब१",IF(R1144&gt;=61,"ब२",IF(R1144&gt;=51,"क१",IF(R1144&gt;=41,"क२",IF(R1144&gt;=33,"ड",IF(R1144&gt;=21,"ई१",IF(R1144&gt;=1,"ई२","")))))))))</f>
        <v/>
      </c>
      <c r="V1144" s="68"/>
      <c r="W1144" s="68"/>
      <c r="X1144" s="68"/>
      <c r="Y1144" s="68"/>
    </row>
    <row r="1145" spans="2:25" ht="27.9" customHeight="1" thickBot="1">
      <c r="B1145" s="369"/>
      <c r="C1145" s="370"/>
      <c r="D1145" s="370"/>
      <c r="E1145" s="370"/>
      <c r="F1145" s="370"/>
      <c r="G1145" s="370"/>
      <c r="H1145" s="370"/>
      <c r="I1145" s="370"/>
      <c r="J1145" s="370"/>
      <c r="K1145" s="370"/>
      <c r="L1145" s="370"/>
      <c r="M1145" s="370"/>
      <c r="N1145" s="370"/>
      <c r="O1145" s="370"/>
      <c r="P1145" s="370"/>
      <c r="Q1145" s="370"/>
      <c r="R1145" s="370"/>
      <c r="S1145" s="371"/>
      <c r="V1145" s="68"/>
      <c r="W1145" s="68"/>
      <c r="X1145" s="68"/>
      <c r="Y1145" s="68"/>
    </row>
    <row r="1146" spans="2:25" ht="27.9" customHeight="1">
      <c r="B1146" s="41"/>
      <c r="C1146" s="42"/>
      <c r="D1146" s="43"/>
      <c r="N1146" s="45"/>
      <c r="O1146" s="45"/>
      <c r="P1146" s="45"/>
      <c r="Q1146" s="45"/>
      <c r="S1146" s="46"/>
      <c r="V1146" s="68"/>
      <c r="W1146" s="68"/>
      <c r="X1146" s="68"/>
      <c r="Y1146" s="68"/>
    </row>
    <row r="1147" spans="2:25" ht="27.9" customHeight="1">
      <c r="B1147" s="372" t="s">
        <v>66</v>
      </c>
      <c r="C1147" s="373"/>
      <c r="D1147" s="373"/>
      <c r="E1147" s="373"/>
      <c r="F1147" s="373"/>
      <c r="G1147" s="374" t="s">
        <v>67</v>
      </c>
      <c r="H1147" s="374"/>
      <c r="I1147" s="374"/>
      <c r="J1147" s="374"/>
      <c r="K1147" s="374"/>
      <c r="L1147" s="374"/>
      <c r="M1147" s="374"/>
      <c r="N1147" s="375" t="s">
        <v>68</v>
      </c>
      <c r="O1147" s="375"/>
      <c r="P1147" s="375"/>
      <c r="Q1147" s="375"/>
      <c r="R1147" s="375"/>
      <c r="S1147" s="376"/>
      <c r="V1147" s="68"/>
      <c r="W1147" s="68"/>
      <c r="X1147" s="68"/>
      <c r="Y1147" s="68"/>
    </row>
    <row r="1148" spans="2:25" ht="27.9" customHeight="1" thickBot="1">
      <c r="B1148" s="377" t="str">
        <f>students!$G$4</f>
        <v xml:space="preserve">श्री. सागर दत्तात्रय शिंदे </v>
      </c>
      <c r="C1148" s="378"/>
      <c r="D1148" s="378"/>
      <c r="E1148" s="378"/>
      <c r="F1148" s="378"/>
      <c r="G1148" s="379"/>
      <c r="H1148" s="379"/>
      <c r="I1148" s="379"/>
      <c r="J1148" s="379"/>
      <c r="K1148" s="379"/>
      <c r="L1148" s="379"/>
      <c r="M1148" s="379"/>
      <c r="N1148" s="380"/>
      <c r="O1148" s="380"/>
      <c r="P1148" s="380"/>
      <c r="Q1148" s="380"/>
      <c r="R1148" s="380"/>
      <c r="S1148" s="381"/>
    </row>
    <row r="1149" spans="2:25" ht="26.25" customHeight="1">
      <c r="B1149" s="402" t="s">
        <v>718</v>
      </c>
      <c r="C1149" s="402"/>
      <c r="D1149" s="402"/>
      <c r="E1149" s="402"/>
      <c r="F1149" s="402"/>
      <c r="G1149" s="402"/>
      <c r="H1149" s="402"/>
      <c r="I1149" s="402"/>
      <c r="J1149" s="402"/>
      <c r="K1149" s="402"/>
      <c r="L1149" s="402"/>
      <c r="M1149" s="402"/>
      <c r="N1149" s="402"/>
      <c r="O1149" s="402"/>
      <c r="P1149" s="402"/>
      <c r="Q1149" s="402"/>
      <c r="R1149" s="402"/>
      <c r="S1149" s="402"/>
    </row>
    <row r="1150" spans="2:25" ht="24.75" customHeight="1" thickBot="1">
      <c r="B1150" s="403" t="s">
        <v>52</v>
      </c>
      <c r="C1150" s="403"/>
      <c r="D1150" s="403"/>
      <c r="E1150" s="404">
        <f>VLOOKUP(S1151,students!$B$8:$D$57,3,0)</f>
        <v>0</v>
      </c>
      <c r="F1150" s="405"/>
      <c r="G1150" s="405"/>
      <c r="H1150" s="405"/>
      <c r="I1150" s="405"/>
      <c r="J1150" s="405"/>
      <c r="K1150" s="405"/>
      <c r="L1150" s="405"/>
      <c r="M1150" s="405"/>
      <c r="N1150" s="405"/>
      <c r="O1150" s="405"/>
      <c r="P1150" s="406" t="s">
        <v>28</v>
      </c>
      <c r="Q1150" s="406"/>
      <c r="R1150" s="406" t="str">
        <f>students!$M$2</f>
        <v>पहिली</v>
      </c>
      <c r="S1150" s="406"/>
    </row>
    <row r="1151" spans="2:25" ht="19.5" customHeight="1" thickBot="1">
      <c r="B1151" s="407"/>
      <c r="C1151" s="407"/>
      <c r="D1151" s="408"/>
      <c r="E1151" s="408"/>
      <c r="F1151" s="47"/>
      <c r="G1151" s="47"/>
      <c r="H1151" s="409" t="s">
        <v>33</v>
      </c>
      <c r="I1151" s="409"/>
      <c r="J1151" s="409"/>
      <c r="K1151" s="409"/>
      <c r="L1151" s="409"/>
      <c r="M1151" s="405">
        <f>[3]students!Y1150</f>
        <v>0</v>
      </c>
      <c r="N1151" s="405"/>
      <c r="O1151" s="405"/>
      <c r="P1151" s="406" t="s">
        <v>53</v>
      </c>
      <c r="Q1151" s="406"/>
      <c r="R1151" s="406"/>
      <c r="S1151" s="77">
        <v>42</v>
      </c>
    </row>
    <row r="1152" spans="2:25" ht="21" customHeight="1">
      <c r="B1152" s="382" t="s">
        <v>37</v>
      </c>
      <c r="C1152" s="361" t="s">
        <v>54</v>
      </c>
      <c r="D1152" s="361"/>
      <c r="E1152" s="385" t="s">
        <v>55</v>
      </c>
      <c r="F1152" s="386"/>
      <c r="G1152" s="386"/>
      <c r="H1152" s="386"/>
      <c r="I1152" s="386"/>
      <c r="J1152" s="386"/>
      <c r="K1152" s="386"/>
      <c r="L1152" s="386"/>
      <c r="M1152" s="387"/>
      <c r="N1152" s="388" t="s">
        <v>56</v>
      </c>
      <c r="O1152" s="389"/>
      <c r="P1152" s="389"/>
      <c r="Q1152" s="390"/>
      <c r="R1152" s="394" t="s">
        <v>69</v>
      </c>
      <c r="S1152" s="397" t="s">
        <v>57</v>
      </c>
    </row>
    <row r="1153" spans="2:25" s="1" customFormat="1" ht="73.5" customHeight="1">
      <c r="B1153" s="383"/>
      <c r="C1153" s="384"/>
      <c r="D1153" s="384"/>
      <c r="E1153" s="48" t="s">
        <v>58</v>
      </c>
      <c r="F1153" s="48" t="s">
        <v>15</v>
      </c>
      <c r="G1153" s="48" t="s">
        <v>59</v>
      </c>
      <c r="H1153" s="48" t="s">
        <v>17</v>
      </c>
      <c r="I1153" s="48" t="s">
        <v>18</v>
      </c>
      <c r="J1153" s="48" t="s">
        <v>19</v>
      </c>
      <c r="K1153" s="48" t="s">
        <v>20</v>
      </c>
      <c r="L1153" s="48" t="s">
        <v>21</v>
      </c>
      <c r="M1153" s="49"/>
      <c r="N1153" s="391"/>
      <c r="O1153" s="392"/>
      <c r="P1153" s="392"/>
      <c r="Q1153" s="393"/>
      <c r="R1153" s="395"/>
      <c r="S1153" s="398"/>
      <c r="V1153" s="18"/>
      <c r="W1153" s="18"/>
      <c r="X1153" s="18"/>
      <c r="Y1153" s="18"/>
    </row>
    <row r="1154" spans="2:25" ht="27.9" customHeight="1" thickBot="1">
      <c r="B1154" s="5"/>
      <c r="C1154" s="400" t="s">
        <v>60</v>
      </c>
      <c r="D1154" s="401"/>
      <c r="E1154" s="51">
        <v>1</v>
      </c>
      <c r="F1154" s="51">
        <v>2</v>
      </c>
      <c r="G1154" s="51">
        <v>3</v>
      </c>
      <c r="H1154" s="51">
        <v>4</v>
      </c>
      <c r="I1154" s="51">
        <v>5</v>
      </c>
      <c r="J1154" s="51">
        <v>6</v>
      </c>
      <c r="K1154" s="51">
        <v>7</v>
      </c>
      <c r="L1154" s="51">
        <v>8</v>
      </c>
      <c r="M1154" s="50" t="s">
        <v>22</v>
      </c>
      <c r="N1154" s="50" t="s">
        <v>23</v>
      </c>
      <c r="O1154" s="50" t="s">
        <v>61</v>
      </c>
      <c r="P1154" s="50" t="s">
        <v>25</v>
      </c>
      <c r="Q1154" s="50" t="s">
        <v>62</v>
      </c>
      <c r="R1154" s="396"/>
      <c r="S1154" s="399"/>
      <c r="V1154" s="68"/>
      <c r="W1154" s="68"/>
      <c r="X1154" s="68"/>
      <c r="Y1154" s="68"/>
    </row>
    <row r="1155" spans="2:25" ht="27.9" customHeight="1">
      <c r="B1155" s="359">
        <v>1</v>
      </c>
      <c r="C1155" s="361" t="s">
        <v>2</v>
      </c>
      <c r="D1155" s="39" t="s">
        <v>63</v>
      </c>
      <c r="E1155" s="80"/>
      <c r="F1155" s="78">
        <f>Marathi!R$7</f>
        <v>15</v>
      </c>
      <c r="G1155" s="78">
        <f>Marathi!S$7</f>
        <v>15</v>
      </c>
      <c r="H1155" s="78">
        <f>Marathi!T$7</f>
        <v>15</v>
      </c>
      <c r="I1155" s="78">
        <f>Marathi!U$7</f>
        <v>15</v>
      </c>
      <c r="J1155" s="78">
        <f>Marathi!V$7</f>
        <v>15</v>
      </c>
      <c r="K1155" s="78">
        <f>Marathi!W$7</f>
        <v>10</v>
      </c>
      <c r="L1155" s="78">
        <f>Marathi!X$7</f>
        <v>0</v>
      </c>
      <c r="M1155" s="78">
        <f>Marathi!Y$7</f>
        <v>70</v>
      </c>
      <c r="N1155" s="78">
        <f>Marathi!Z$7</f>
        <v>5</v>
      </c>
      <c r="O1155" s="78">
        <f>Marathi!AA$7</f>
        <v>5</v>
      </c>
      <c r="P1155" s="78">
        <f>Marathi!AB$7</f>
        <v>20</v>
      </c>
      <c r="Q1155" s="78">
        <f>Marathi!AC$7</f>
        <v>30</v>
      </c>
      <c r="R1155" s="78">
        <f>Marathi!AD$7</f>
        <v>100</v>
      </c>
      <c r="S1155" s="78">
        <f>Marathi!AE$7</f>
        <v>0</v>
      </c>
      <c r="V1155" s="68"/>
      <c r="W1155" s="68"/>
      <c r="X1155" s="68"/>
      <c r="Y1155" s="68"/>
    </row>
    <row r="1156" spans="2:25" ht="27.9" customHeight="1" thickBot="1">
      <c r="B1156" s="360"/>
      <c r="C1156" s="362"/>
      <c r="D1156" s="40" t="s">
        <v>64</v>
      </c>
      <c r="E1156" s="81"/>
      <c r="F1156" s="50">
        <f>VLOOKUP(S1151,Marathi!$B$8:$AE$78,17,0)</f>
        <v>0</v>
      </c>
      <c r="G1156" s="50">
        <f>VLOOKUP(S1151,Marathi!$B$8:$AE$78,18,0)</f>
        <v>0</v>
      </c>
      <c r="H1156" s="50">
        <f>VLOOKUP(S1151,Marathi!$B$8:$AE$78,19,0)</f>
        <v>0</v>
      </c>
      <c r="I1156" s="50">
        <f>VLOOKUP(S1151,Marathi!$B$8:$AE$78,20,0)</f>
        <v>0</v>
      </c>
      <c r="J1156" s="50">
        <f>VLOOKUP(S1151,Marathi!$B$8:$AE$78,21,0)</f>
        <v>0</v>
      </c>
      <c r="K1156" s="50">
        <f>VLOOKUP(S1151,Marathi!$B$8:$AE$78,22,0)</f>
        <v>0</v>
      </c>
      <c r="L1156" s="50">
        <f>VLOOKUP(S1151,Marathi!$B$8:$AE$78,23,0)</f>
        <v>0</v>
      </c>
      <c r="M1156" s="50">
        <f>VLOOKUP(S1151,Marathi!$B$8:$AE$78,24,0)</f>
        <v>0</v>
      </c>
      <c r="N1156" s="50">
        <f>VLOOKUP(S1151,Marathi!$B$8:$AE$78,25,0)</f>
        <v>0</v>
      </c>
      <c r="O1156" s="50">
        <f>VLOOKUP(S1151,Marathi!$B$8:$AE$78,26,0)</f>
        <v>0</v>
      </c>
      <c r="P1156" s="50">
        <f>VLOOKUP(S1151,Marathi!$B$8:$AE$78,27,0)</f>
        <v>0</v>
      </c>
      <c r="Q1156" s="50">
        <f>VLOOKUP(S1151,Marathi!$B$8:$AE$78,28,0)</f>
        <v>0</v>
      </c>
      <c r="R1156" s="79">
        <f>VLOOKUP(S1151,Marathi!$B$8:$AE$78,29,0)</f>
        <v>0</v>
      </c>
      <c r="S1156" s="79">
        <f>VLOOKUP(S1151,Marathi!$B$8:$AE$78,30,0)</f>
        <v>0</v>
      </c>
      <c r="V1156" s="68"/>
      <c r="W1156" s="68"/>
      <c r="X1156" s="68"/>
      <c r="Y1156" s="68"/>
    </row>
    <row r="1157" spans="2:25" ht="27.9" customHeight="1">
      <c r="B1157" s="359">
        <v>2</v>
      </c>
      <c r="C1157" s="361" t="s">
        <v>3</v>
      </c>
      <c r="D1157" s="39" t="s">
        <v>63</v>
      </c>
      <c r="E1157" s="80"/>
      <c r="F1157" s="78">
        <f>Hindi!R$7</f>
        <v>15</v>
      </c>
      <c r="G1157" s="78">
        <f>Hindi!S$7</f>
        <v>15</v>
      </c>
      <c r="H1157" s="78">
        <f>Hindi!T$7</f>
        <v>15</v>
      </c>
      <c r="I1157" s="78">
        <f>Hindi!U$7</f>
        <v>15</v>
      </c>
      <c r="J1157" s="78">
        <f>Hindi!V$7</f>
        <v>15</v>
      </c>
      <c r="K1157" s="78">
        <f>Hindi!W$7</f>
        <v>10</v>
      </c>
      <c r="L1157" s="78">
        <f>Hindi!X$7</f>
        <v>0</v>
      </c>
      <c r="M1157" s="78">
        <f>Hindi!Y$7</f>
        <v>70</v>
      </c>
      <c r="N1157" s="78">
        <f>Hindi!Z$7</f>
        <v>5</v>
      </c>
      <c r="O1157" s="78">
        <f>Hindi!AA$7</f>
        <v>5</v>
      </c>
      <c r="P1157" s="78">
        <f>Hindi!AB$7</f>
        <v>20</v>
      </c>
      <c r="Q1157" s="78">
        <f>Hindi!AC$7</f>
        <v>30</v>
      </c>
      <c r="R1157" s="78">
        <f>Hindi!AD$7</f>
        <v>100</v>
      </c>
      <c r="S1157" s="78">
        <f>Hindi!AE$7</f>
        <v>0</v>
      </c>
      <c r="V1157" s="68"/>
      <c r="W1157" s="68"/>
      <c r="X1157" s="68"/>
      <c r="Y1157" s="68"/>
    </row>
    <row r="1158" spans="2:25" ht="27.9" customHeight="1" thickBot="1">
      <c r="B1158" s="360"/>
      <c r="C1158" s="362"/>
      <c r="D1158" s="40" t="s">
        <v>64</v>
      </c>
      <c r="E1158" s="81"/>
      <c r="F1158" s="50">
        <f>VLOOKUP(S1151,Hindi!$B$8:$AE$78,17,0)</f>
        <v>0</v>
      </c>
      <c r="G1158" s="50">
        <f>VLOOKUP(S1151,Hindi!$B$8:$AE$78,18,0)</f>
        <v>0</v>
      </c>
      <c r="H1158" s="50">
        <f>VLOOKUP(S1151,Hindi!$B$8:$AE$78,19,0)</f>
        <v>0</v>
      </c>
      <c r="I1158" s="50">
        <f>VLOOKUP(S1151,Hindi!$B$8:$AE$78,20,0)</f>
        <v>0</v>
      </c>
      <c r="J1158" s="50">
        <f>VLOOKUP(S1151,Hindi!$B$8:$AE$78,21,0)</f>
        <v>0</v>
      </c>
      <c r="K1158" s="50">
        <f>VLOOKUP(S1151,Hindi!$B$8:$AE$78,22,0)</f>
        <v>0</v>
      </c>
      <c r="L1158" s="50">
        <f>VLOOKUP(S1151,Hindi!$B$8:$AE$78,23,0)</f>
        <v>0</v>
      </c>
      <c r="M1158" s="50">
        <f>VLOOKUP(S1151,Hindi!$B$8:$AE$78,24,0)</f>
        <v>0</v>
      </c>
      <c r="N1158" s="50">
        <f>VLOOKUP(S1151,Hindi!$B$8:$AE$78,25,0)</f>
        <v>0</v>
      </c>
      <c r="O1158" s="50">
        <f>VLOOKUP(S1151,Hindi!$B$8:$AE$78,26,0)</f>
        <v>0</v>
      </c>
      <c r="P1158" s="50">
        <f>VLOOKUP(S1151,Hindi!$B$8:$AE$78,27,0)</f>
        <v>0</v>
      </c>
      <c r="Q1158" s="50">
        <f>VLOOKUP(S1151,Hindi!$B$8:$AE$78,28,0)</f>
        <v>0</v>
      </c>
      <c r="R1158" s="79">
        <f>VLOOKUP(S1151,Hindi!$B$8:$AE$78,29,0)</f>
        <v>0</v>
      </c>
      <c r="S1158" s="50">
        <f>VLOOKUP(S1151,Hindi!$B$8:$AE$78,30,0)</f>
        <v>0</v>
      </c>
      <c r="V1158" s="68"/>
      <c r="W1158" s="68"/>
      <c r="X1158" s="68"/>
      <c r="Y1158" s="68"/>
    </row>
    <row r="1159" spans="2:25" ht="27.9" customHeight="1">
      <c r="B1159" s="359">
        <v>3</v>
      </c>
      <c r="C1159" s="361" t="s">
        <v>4</v>
      </c>
      <c r="D1159" s="39" t="s">
        <v>63</v>
      </c>
      <c r="E1159" s="80"/>
      <c r="F1159" s="78">
        <f>English!R$7</f>
        <v>15</v>
      </c>
      <c r="G1159" s="78">
        <f>English!S$7</f>
        <v>15</v>
      </c>
      <c r="H1159" s="78">
        <f>English!T$7</f>
        <v>15</v>
      </c>
      <c r="I1159" s="78">
        <f>English!U$7</f>
        <v>15</v>
      </c>
      <c r="J1159" s="78">
        <f>English!V$7</f>
        <v>15</v>
      </c>
      <c r="K1159" s="78">
        <f>English!W$7</f>
        <v>10</v>
      </c>
      <c r="L1159" s="78">
        <f>English!X$7</f>
        <v>0</v>
      </c>
      <c r="M1159" s="78">
        <f>English!Y$7</f>
        <v>70</v>
      </c>
      <c r="N1159" s="78">
        <f>English!Z$7</f>
        <v>5</v>
      </c>
      <c r="O1159" s="78">
        <f>English!AA$7</f>
        <v>5</v>
      </c>
      <c r="P1159" s="78">
        <f>English!AB$7</f>
        <v>20</v>
      </c>
      <c r="Q1159" s="78">
        <f>English!AC$7</f>
        <v>30</v>
      </c>
      <c r="R1159" s="78">
        <f>English!AD$7</f>
        <v>100</v>
      </c>
      <c r="S1159" s="78">
        <f>English!AE$7</f>
        <v>0</v>
      </c>
      <c r="V1159" s="68"/>
      <c r="W1159" s="68"/>
      <c r="X1159" s="68"/>
      <c r="Y1159" s="68"/>
    </row>
    <row r="1160" spans="2:25" ht="27.9" customHeight="1" thickBot="1">
      <c r="B1160" s="360"/>
      <c r="C1160" s="362"/>
      <c r="D1160" s="40" t="s">
        <v>64</v>
      </c>
      <c r="E1160" s="81"/>
      <c r="F1160" s="50">
        <f>VLOOKUP(S1151,English!$B$8:$AE$78,17,0)</f>
        <v>0</v>
      </c>
      <c r="G1160" s="50">
        <f>VLOOKUP(S1151,English!$B$8:$AE$78,18,0)</f>
        <v>0</v>
      </c>
      <c r="H1160" s="50">
        <f>VLOOKUP(S1151,English!$B$8:$AE$78,19,0)</f>
        <v>0</v>
      </c>
      <c r="I1160" s="50">
        <f>VLOOKUP(S1151,English!$B$8:$AE$78,20,0)</f>
        <v>0</v>
      </c>
      <c r="J1160" s="50">
        <f>VLOOKUP(S1151,English!$B$8:$AE$78,21,0)</f>
        <v>0</v>
      </c>
      <c r="K1160" s="50">
        <f>VLOOKUP(S1151,English!$B$8:$AE$78,22,0)</f>
        <v>0</v>
      </c>
      <c r="L1160" s="50">
        <f>VLOOKUP(S1151,English!$B$8:$AE$78,23,0)</f>
        <v>0</v>
      </c>
      <c r="M1160" s="50">
        <f>VLOOKUP(S1151,English!$B$8:$AE$78,24,0)</f>
        <v>0</v>
      </c>
      <c r="N1160" s="50">
        <f>VLOOKUP(S1151,English!$B$8:$AE$78,25,0)</f>
        <v>0</v>
      </c>
      <c r="O1160" s="50">
        <f>VLOOKUP(S1151,English!$B$8:$AE$78,26,0)</f>
        <v>0</v>
      </c>
      <c r="P1160" s="50">
        <f>VLOOKUP(S1151,English!$B$8:$AE$78,27,0)</f>
        <v>0</v>
      </c>
      <c r="Q1160" s="50">
        <f>VLOOKUP(S1151,English!$B$8:$AE$78,28,0)</f>
        <v>0</v>
      </c>
      <c r="R1160" s="79">
        <f>VLOOKUP(S1151,English!$B$8:$AE$78,29,0)</f>
        <v>0</v>
      </c>
      <c r="S1160" s="50">
        <f>VLOOKUP(S1151,English!$B$8:$AE$78,30,0)</f>
        <v>0</v>
      </c>
      <c r="V1160" s="68"/>
      <c r="W1160" s="68"/>
      <c r="X1160" s="68"/>
      <c r="Y1160" s="68"/>
    </row>
    <row r="1161" spans="2:25" ht="27.9" customHeight="1">
      <c r="B1161" s="359">
        <v>4</v>
      </c>
      <c r="C1161" s="361" t="s">
        <v>5</v>
      </c>
      <c r="D1161" s="39" t="s">
        <v>63</v>
      </c>
      <c r="E1161" s="80"/>
      <c r="F1161" s="78">
        <f>Maths!R$7</f>
        <v>15</v>
      </c>
      <c r="G1161" s="78">
        <f>Maths!S$7</f>
        <v>15</v>
      </c>
      <c r="H1161" s="78">
        <f>Maths!T$7</f>
        <v>15</v>
      </c>
      <c r="I1161" s="78">
        <f>Maths!U$7</f>
        <v>15</v>
      </c>
      <c r="J1161" s="78">
        <f>Maths!V$7</f>
        <v>15</v>
      </c>
      <c r="K1161" s="78">
        <f>Maths!W$7</f>
        <v>10</v>
      </c>
      <c r="L1161" s="78">
        <f>Maths!X$7</f>
        <v>0</v>
      </c>
      <c r="M1161" s="78">
        <f>Maths!Y$7</f>
        <v>70</v>
      </c>
      <c r="N1161" s="78">
        <f>Maths!Z$7</f>
        <v>5</v>
      </c>
      <c r="O1161" s="78">
        <f>Maths!AA$7</f>
        <v>5</v>
      </c>
      <c r="P1161" s="78">
        <f>Maths!AB$7</f>
        <v>20</v>
      </c>
      <c r="Q1161" s="78">
        <f>Maths!AC$7</f>
        <v>30</v>
      </c>
      <c r="R1161" s="78">
        <f>Maths!AD$7</f>
        <v>100</v>
      </c>
      <c r="S1161" s="78">
        <f>Maths!AE$7</f>
        <v>0</v>
      </c>
      <c r="V1161" s="68"/>
      <c r="W1161" s="68"/>
      <c r="X1161" s="68"/>
      <c r="Y1161" s="68"/>
    </row>
    <row r="1162" spans="2:25" ht="27.9" customHeight="1" thickBot="1">
      <c r="B1162" s="360"/>
      <c r="C1162" s="362"/>
      <c r="D1162" s="40" t="s">
        <v>64</v>
      </c>
      <c r="E1162" s="81"/>
      <c r="F1162" s="50">
        <f>VLOOKUP(S1151,Maths!$B$8:$AE$78,17,0)</f>
        <v>0</v>
      </c>
      <c r="G1162" s="50">
        <f>VLOOKUP(S1151,Maths!$B$8:$AE$78,18,0)</f>
        <v>0</v>
      </c>
      <c r="H1162" s="50">
        <f>VLOOKUP(S1151,Maths!$B$8:$AE$78,19,0)</f>
        <v>0</v>
      </c>
      <c r="I1162" s="50">
        <f>VLOOKUP(S1151,Maths!$B$8:$AE$78,20,0)</f>
        <v>0</v>
      </c>
      <c r="J1162" s="50">
        <f>VLOOKUP(S1151,Maths!$B$8:$AE$78,21,0)</f>
        <v>0</v>
      </c>
      <c r="K1162" s="50">
        <f>VLOOKUP(S1151,Maths!$B$8:$AE$78,22,0)</f>
        <v>0</v>
      </c>
      <c r="L1162" s="50">
        <f>VLOOKUP(S1151,Maths!$B$8:$AE$78,23,0)</f>
        <v>0</v>
      </c>
      <c r="M1162" s="50">
        <f>VLOOKUP(S1151,Maths!$B$8:$AE$78,24,0)</f>
        <v>0</v>
      </c>
      <c r="N1162" s="50">
        <f>VLOOKUP(S1151,Maths!$B$8:$AE$78,25,0)</f>
        <v>0</v>
      </c>
      <c r="O1162" s="50">
        <f>VLOOKUP(S1151,Maths!$B$8:$AE$78,26,0)</f>
        <v>0</v>
      </c>
      <c r="P1162" s="50">
        <f>VLOOKUP(S1151,Maths!$B$8:$AE$78,27,0)</f>
        <v>0</v>
      </c>
      <c r="Q1162" s="50">
        <f>VLOOKUP(S1151,Maths!$B$8:$AE$78,28,0)</f>
        <v>0</v>
      </c>
      <c r="R1162" s="79">
        <f>VLOOKUP(S1151,Maths!$B$8:$AE$78,29,0)</f>
        <v>0</v>
      </c>
      <c r="S1162" s="50">
        <f>VLOOKUP(S1151,Maths!$B$8:$AE$78,30,0)</f>
        <v>0</v>
      </c>
      <c r="V1162" s="68"/>
      <c r="W1162" s="68"/>
      <c r="X1162" s="68"/>
      <c r="Y1162" s="68"/>
    </row>
    <row r="1163" spans="2:25" ht="27.9" customHeight="1">
      <c r="B1163" s="359">
        <v>5</v>
      </c>
      <c r="C1163" s="361" t="s">
        <v>6</v>
      </c>
      <c r="D1163" s="39" t="s">
        <v>63</v>
      </c>
      <c r="E1163" s="80"/>
      <c r="F1163" s="78">
        <f>Sci!R$7</f>
        <v>15</v>
      </c>
      <c r="G1163" s="78">
        <f>Sci!S$7</f>
        <v>15</v>
      </c>
      <c r="H1163" s="78">
        <f>Sci!T$7</f>
        <v>15</v>
      </c>
      <c r="I1163" s="78">
        <f>Sci!U$7</f>
        <v>15</v>
      </c>
      <c r="J1163" s="78">
        <f>Sci!V$7</f>
        <v>15</v>
      </c>
      <c r="K1163" s="78">
        <f>Sci!W$7</f>
        <v>10</v>
      </c>
      <c r="L1163" s="78">
        <f>Sci!X$7</f>
        <v>0</v>
      </c>
      <c r="M1163" s="78">
        <f>Sci!Y$7</f>
        <v>70</v>
      </c>
      <c r="N1163" s="78">
        <f>Sci!Z$7</f>
        <v>5</v>
      </c>
      <c r="O1163" s="78">
        <f>Sci!AA$7</f>
        <v>5</v>
      </c>
      <c r="P1163" s="78">
        <f>Sci!AB$7</f>
        <v>20</v>
      </c>
      <c r="Q1163" s="78">
        <f>Sci!AC$7</f>
        <v>30</v>
      </c>
      <c r="R1163" s="78">
        <f>Sci!AD$7</f>
        <v>100</v>
      </c>
      <c r="S1163" s="78">
        <f>Sci!AE$7</f>
        <v>0</v>
      </c>
      <c r="V1163" s="68"/>
      <c r="W1163" s="68"/>
      <c r="X1163" s="68"/>
      <c r="Y1163" s="68"/>
    </row>
    <row r="1164" spans="2:25" ht="27.9" customHeight="1" thickBot="1">
      <c r="B1164" s="360"/>
      <c r="C1164" s="362"/>
      <c r="D1164" s="40" t="s">
        <v>64</v>
      </c>
      <c r="E1164" s="81"/>
      <c r="F1164" s="50">
        <f>VLOOKUP(S1151,Sci!$B$8:$AE$78,17,0)</f>
        <v>0</v>
      </c>
      <c r="G1164" s="50">
        <f>VLOOKUP(S1151,Sci!$B$8:$AE$78,18,0)</f>
        <v>0</v>
      </c>
      <c r="H1164" s="50">
        <f>VLOOKUP(S1151,Sci!$B$8:$AE$78,19,0)</f>
        <v>0</v>
      </c>
      <c r="I1164" s="50">
        <f>VLOOKUP(S1151,Sci!$B$8:$AE$78,20,0)</f>
        <v>0</v>
      </c>
      <c r="J1164" s="50">
        <f>VLOOKUP(S1151,Sci!$B$8:$AE$78,21,0)</f>
        <v>0</v>
      </c>
      <c r="K1164" s="50">
        <f>VLOOKUP(S1151,Sci!$B$8:$AE$78,22,0)</f>
        <v>0</v>
      </c>
      <c r="L1164" s="50">
        <f>VLOOKUP(S1151,Sci!$B$8:$AE$78,23,0)</f>
        <v>0</v>
      </c>
      <c r="M1164" s="50">
        <f>VLOOKUP(S1151,Sci!$B$8:$AE$78,24,0)</f>
        <v>0</v>
      </c>
      <c r="N1164" s="50">
        <f>VLOOKUP(S1151,Sci!$B$8:$AE$78,24,0)</f>
        <v>0</v>
      </c>
      <c r="O1164" s="50">
        <f>VLOOKUP(S1151,Sci!$B$8:$AE$78,25,0)</f>
        <v>0</v>
      </c>
      <c r="P1164" s="50">
        <f>VLOOKUP(S1151,Sci!$B$8:$AE$78,26,0)</f>
        <v>0</v>
      </c>
      <c r="Q1164" s="50">
        <f>VLOOKUP(S1151,Sci!$B$8:$AE$78,27,0)</f>
        <v>0</v>
      </c>
      <c r="R1164" s="79">
        <f>VLOOKUP(S1151,Sci!$B$8:$AE$78,29,0)</f>
        <v>0</v>
      </c>
      <c r="S1164" s="50">
        <f>VLOOKUP(S1151,Sci!$B$8:$AE$78,30,0)</f>
        <v>0</v>
      </c>
      <c r="V1164" s="68"/>
      <c r="W1164" s="68"/>
      <c r="X1164" s="68"/>
      <c r="Y1164" s="68"/>
    </row>
    <row r="1165" spans="2:25" ht="27.9" customHeight="1">
      <c r="B1165" s="359">
        <v>6</v>
      </c>
      <c r="C1165" s="361" t="s">
        <v>7</v>
      </c>
      <c r="D1165" s="39" t="s">
        <v>63</v>
      </c>
      <c r="E1165" s="80"/>
      <c r="F1165" s="78">
        <f>Sco!R$7</f>
        <v>15</v>
      </c>
      <c r="G1165" s="78">
        <f>Sco!S$7</f>
        <v>15</v>
      </c>
      <c r="H1165" s="78">
        <f>Sco!T$7</f>
        <v>15</v>
      </c>
      <c r="I1165" s="78">
        <f>Sco!U$7</f>
        <v>15</v>
      </c>
      <c r="J1165" s="78">
        <f>Sco!V$7</f>
        <v>15</v>
      </c>
      <c r="K1165" s="78">
        <f>Sco!W$7</f>
        <v>10</v>
      </c>
      <c r="L1165" s="78">
        <f>Sco!X$7</f>
        <v>0</v>
      </c>
      <c r="M1165" s="78">
        <f>Sco!Y$7</f>
        <v>70</v>
      </c>
      <c r="N1165" s="78">
        <f>Sco!Z$7</f>
        <v>5</v>
      </c>
      <c r="O1165" s="78">
        <f>Sco!AA$7</f>
        <v>5</v>
      </c>
      <c r="P1165" s="78">
        <f>Sco!AB$7</f>
        <v>20</v>
      </c>
      <c r="Q1165" s="78">
        <f>Sco!AC$7</f>
        <v>30</v>
      </c>
      <c r="R1165" s="78">
        <f>Sco!AD$7</f>
        <v>100</v>
      </c>
      <c r="S1165" s="78">
        <f>Sco!AE$7</f>
        <v>0</v>
      </c>
      <c r="V1165" s="68"/>
      <c r="W1165" s="68"/>
      <c r="X1165" s="68"/>
      <c r="Y1165" s="68"/>
    </row>
    <row r="1166" spans="2:25" ht="27.9" customHeight="1" thickBot="1">
      <c r="B1166" s="360"/>
      <c r="C1166" s="362"/>
      <c r="D1166" s="40" t="s">
        <v>64</v>
      </c>
      <c r="E1166" s="81"/>
      <c r="F1166" s="50">
        <f>VLOOKUP(S1151,Sco!$B$8:$AE$78,17,0)</f>
        <v>0</v>
      </c>
      <c r="G1166" s="50">
        <f>VLOOKUP(S1151,Sco!$B$8:$AE$78,18,0)</f>
        <v>0</v>
      </c>
      <c r="H1166" s="50">
        <f>VLOOKUP(S1151,Sco!$B$8:$AE$78,19,0)</f>
        <v>0</v>
      </c>
      <c r="I1166" s="50">
        <f>VLOOKUP(S1151,Sco!$B$8:$AE$78,20,0)</f>
        <v>0</v>
      </c>
      <c r="J1166" s="50">
        <f>VLOOKUP(S1151,Sco!$B$8:$AE$78,21,0)</f>
        <v>0</v>
      </c>
      <c r="K1166" s="50">
        <f>VLOOKUP(S1151,Sco!$B$8:$AE$78,22,0)</f>
        <v>0</v>
      </c>
      <c r="L1166" s="50">
        <f>VLOOKUP(S1151,Sco!$B$8:$AE$78,23,0)</f>
        <v>0</v>
      </c>
      <c r="M1166" s="50">
        <f>VLOOKUP(S1151,Sco!$B$8:$AE$78,24,0)</f>
        <v>0</v>
      </c>
      <c r="N1166" s="50">
        <f>VLOOKUP(S1151,Sco!$B$8:$AE$78,25,0)</f>
        <v>0</v>
      </c>
      <c r="O1166" s="50">
        <f>VLOOKUP(S1151,Sco!$B$8:$AE$78,26,0)</f>
        <v>0</v>
      </c>
      <c r="P1166" s="50">
        <f>VLOOKUP(S1151,Sco!$B$8:$AE$78,27,0)</f>
        <v>0</v>
      </c>
      <c r="Q1166" s="50">
        <f>VLOOKUP(S1151,Sco!$B$8:$AE$78,28,0)</f>
        <v>0</v>
      </c>
      <c r="R1166" s="79">
        <f>VLOOKUP(S1151,Sco!$B$8:$AE$78,29,0)</f>
        <v>0</v>
      </c>
      <c r="S1166" s="50">
        <f>VLOOKUP(S1151,Sco!$B$8:$AE$78,30,0)</f>
        <v>0</v>
      </c>
      <c r="V1166" s="68"/>
      <c r="W1166" s="68"/>
      <c r="X1166" s="68"/>
      <c r="Y1166" s="68"/>
    </row>
    <row r="1167" spans="2:25" ht="27.9" customHeight="1">
      <c r="B1167" s="359">
        <v>7</v>
      </c>
      <c r="C1167" s="361" t="s">
        <v>8</v>
      </c>
      <c r="D1167" s="39" t="s">
        <v>63</v>
      </c>
      <c r="E1167" s="80"/>
      <c r="F1167" s="78">
        <f>Kala!R$7</f>
        <v>20</v>
      </c>
      <c r="G1167" s="78">
        <f>Kala!S$7</f>
        <v>40</v>
      </c>
      <c r="H1167" s="78">
        <f>Kala!T$7</f>
        <v>20</v>
      </c>
      <c r="I1167" s="78">
        <f>Kala!U$7</f>
        <v>20</v>
      </c>
      <c r="J1167" s="78">
        <f>Kala!V$7</f>
        <v>0</v>
      </c>
      <c r="K1167" s="78">
        <f>Kala!W$7</f>
        <v>20</v>
      </c>
      <c r="L1167" s="78">
        <f>Kala!X$7</f>
        <v>0</v>
      </c>
      <c r="M1167" s="78">
        <f>Kala!Y$7</f>
        <v>100</v>
      </c>
      <c r="N1167" s="363"/>
      <c r="O1167" s="364"/>
      <c r="P1167" s="364"/>
      <c r="Q1167" s="365"/>
      <c r="R1167" s="82">
        <f t="shared" ref="R1167:R1172" si="41">M1167</f>
        <v>100</v>
      </c>
      <c r="S1167" s="83"/>
      <c r="V1167" s="68"/>
      <c r="W1167" s="68"/>
      <c r="X1167" s="68"/>
      <c r="Y1167" s="68"/>
    </row>
    <row r="1168" spans="2:25" ht="27.9" customHeight="1" thickBot="1">
      <c r="B1168" s="360"/>
      <c r="C1168" s="362"/>
      <c r="D1168" s="40" t="s">
        <v>64</v>
      </c>
      <c r="E1168" s="81"/>
      <c r="F1168" s="50">
        <f>VLOOKUP(S1151,Kala!$B$8:$AE$78,17,0)</f>
        <v>0</v>
      </c>
      <c r="G1168" s="50">
        <f>VLOOKUP(S1151,Kala!$B$8:$AE$78,18,0)</f>
        <v>0</v>
      </c>
      <c r="H1168" s="50">
        <f>VLOOKUP(S1151,Kala!$B$8:$AE$78,19,0)</f>
        <v>0</v>
      </c>
      <c r="I1168" s="50">
        <f>VLOOKUP(S1151,Kala!$B$8:$AE$78,20,0)</f>
        <v>0</v>
      </c>
      <c r="J1168" s="50">
        <f>VLOOKUP(S1151,Kala!$B$8:$AE$78,21,0)</f>
        <v>0</v>
      </c>
      <c r="K1168" s="50">
        <f>VLOOKUP(S1151,Kala!$B$8:$AE$78,22,0)</f>
        <v>0</v>
      </c>
      <c r="L1168" s="50">
        <f>VLOOKUP(S1151,Kala!$B$8:$AE$78,23,0)</f>
        <v>0</v>
      </c>
      <c r="M1168" s="50">
        <f>VLOOKUP(S1151,Kala!$B$8:$AE$78,24,0)</f>
        <v>0</v>
      </c>
      <c r="N1168" s="366"/>
      <c r="O1168" s="367"/>
      <c r="P1168" s="367"/>
      <c r="Q1168" s="368"/>
      <c r="R1168" s="84">
        <f t="shared" si="41"/>
        <v>0</v>
      </c>
      <c r="S1168" s="85" t="str">
        <f>IF(R1168&gt;=91,"अ१",IF(R1168&gt;=81,"अ२",IF(R1168&gt;=71,"ब१",IF(R1168&gt;=61,"ब२",IF(R1168&gt;=51,"क१",IF(R1168&gt;=41,"क२",IF(R1168&gt;=33,"ड",IF(R1168&gt;=21,"ई१",IF(R1168&gt;=1,"ई२","")))))))))</f>
        <v/>
      </c>
      <c r="V1168" s="68"/>
      <c r="W1168" s="68"/>
      <c r="X1168" s="68"/>
      <c r="Y1168" s="68"/>
    </row>
    <row r="1169" spans="2:25" ht="27.9" customHeight="1">
      <c r="B1169" s="359">
        <v>8</v>
      </c>
      <c r="C1169" s="361" t="s">
        <v>9</v>
      </c>
      <c r="D1169" s="39" t="s">
        <v>63</v>
      </c>
      <c r="E1169" s="80"/>
      <c r="F1169" s="78">
        <f>Karya!R$7</f>
        <v>20</v>
      </c>
      <c r="G1169" s="78">
        <f>Karya!S$7</f>
        <v>40</v>
      </c>
      <c r="H1169" s="78">
        <f>Karya!T$7</f>
        <v>20</v>
      </c>
      <c r="I1169" s="78">
        <f>Karya!U$7</f>
        <v>20</v>
      </c>
      <c r="J1169" s="78">
        <f>Karya!V$7</f>
        <v>0</v>
      </c>
      <c r="K1169" s="78">
        <f>Karya!W$7</f>
        <v>20</v>
      </c>
      <c r="L1169" s="78">
        <f>Karya!X$7</f>
        <v>0</v>
      </c>
      <c r="M1169" s="78">
        <f>Karya!Y$7</f>
        <v>100</v>
      </c>
      <c r="N1169" s="363"/>
      <c r="O1169" s="364"/>
      <c r="P1169" s="364"/>
      <c r="Q1169" s="365"/>
      <c r="R1169" s="82">
        <f t="shared" si="41"/>
        <v>100</v>
      </c>
      <c r="S1169" s="83"/>
      <c r="V1169" s="68"/>
      <c r="W1169" s="68"/>
      <c r="X1169" s="68"/>
      <c r="Y1169" s="68"/>
    </row>
    <row r="1170" spans="2:25" ht="27.9" customHeight="1" thickBot="1">
      <c r="B1170" s="360"/>
      <c r="C1170" s="362"/>
      <c r="D1170" s="40" t="s">
        <v>64</v>
      </c>
      <c r="E1170" s="81"/>
      <c r="F1170" s="50">
        <f>VLOOKUP(S1151,Karya!$B$8:$AE$78,17,0)</f>
        <v>0</v>
      </c>
      <c r="G1170" s="50">
        <f>VLOOKUP(S1151,Karya!$B$8:$AE$78,18,0)</f>
        <v>0</v>
      </c>
      <c r="H1170" s="50">
        <f>VLOOKUP(S1151,Karya!$B$8:$AE$78,19,0)</f>
        <v>0</v>
      </c>
      <c r="I1170" s="50">
        <f>VLOOKUP(S1151,Karya!$B$8:$AE$78,20,0)</f>
        <v>0</v>
      </c>
      <c r="J1170" s="50">
        <f>VLOOKUP(S1151,Karya!$B$8:$AE$78,21,0)</f>
        <v>0</v>
      </c>
      <c r="K1170" s="50">
        <f>VLOOKUP(S1151,Karya!$B$8:$AE$78,22,0)</f>
        <v>0</v>
      </c>
      <c r="L1170" s="50">
        <f>VLOOKUP(S1151,Karya!$B$8:$AE$78,23,0)</f>
        <v>0</v>
      </c>
      <c r="M1170" s="50">
        <f>VLOOKUP(S1151,Karya!$B$8:$AE$78,24,0)</f>
        <v>0</v>
      </c>
      <c r="N1170" s="366"/>
      <c r="O1170" s="367"/>
      <c r="P1170" s="367"/>
      <c r="Q1170" s="368"/>
      <c r="R1170" s="84">
        <f t="shared" si="41"/>
        <v>0</v>
      </c>
      <c r="S1170" s="85" t="str">
        <f>IF(R1170&gt;=91,"अ१",IF(R1170&gt;=81,"अ२",IF(R1170&gt;=71,"ब१",IF(R1170&gt;=61,"ब२",IF(R1170&gt;=51,"क१",IF(R1170&gt;=41,"क२",IF(R1170&gt;=33,"ड",IF(R1170&gt;=21,"ई१",IF(R1170&gt;=1,"ई२","")))))))))</f>
        <v/>
      </c>
      <c r="V1170" s="68"/>
      <c r="W1170" s="68"/>
      <c r="X1170" s="68"/>
      <c r="Y1170" s="68"/>
    </row>
    <row r="1171" spans="2:25" ht="27.9" customHeight="1">
      <c r="B1171" s="359">
        <v>9</v>
      </c>
      <c r="C1171" s="361" t="s">
        <v>10</v>
      </c>
      <c r="D1171" s="39" t="s">
        <v>63</v>
      </c>
      <c r="E1171" s="80"/>
      <c r="F1171" s="78">
        <f>Shashi!R$7</f>
        <v>20</v>
      </c>
      <c r="G1171" s="78">
        <f>Shashi!S$7</f>
        <v>40</v>
      </c>
      <c r="H1171" s="78">
        <f>Shashi!T$7</f>
        <v>20</v>
      </c>
      <c r="I1171" s="78">
        <f>Shashi!U$7</f>
        <v>20</v>
      </c>
      <c r="J1171" s="78">
        <f>Shashi!V$7</f>
        <v>0</v>
      </c>
      <c r="K1171" s="78">
        <f>Shashi!W$7</f>
        <v>20</v>
      </c>
      <c r="L1171" s="78">
        <f>Shashi!X$7</f>
        <v>0</v>
      </c>
      <c r="M1171" s="78">
        <f>Shashi!Y$7</f>
        <v>100</v>
      </c>
      <c r="N1171" s="363"/>
      <c r="O1171" s="364"/>
      <c r="P1171" s="364"/>
      <c r="Q1171" s="365"/>
      <c r="R1171" s="82">
        <f t="shared" si="41"/>
        <v>100</v>
      </c>
      <c r="S1171" s="83"/>
      <c r="V1171" s="68"/>
      <c r="W1171" s="68"/>
      <c r="X1171" s="68"/>
      <c r="Y1171" s="68"/>
    </row>
    <row r="1172" spans="2:25" ht="27.9" customHeight="1" thickBot="1">
      <c r="B1172" s="360"/>
      <c r="C1172" s="362"/>
      <c r="D1172" s="40" t="s">
        <v>64</v>
      </c>
      <c r="E1172" s="81"/>
      <c r="F1172" s="50">
        <f>VLOOKUP(S1151,Shashi!$B$8:$AE$78,17,0)</f>
        <v>0</v>
      </c>
      <c r="G1172" s="50">
        <f>VLOOKUP(S1151,Shashi!$B$8:$AE$78,18,0)</f>
        <v>0</v>
      </c>
      <c r="H1172" s="50">
        <f>VLOOKUP(S1151,Shashi!$B$8:$AE$78,19,0)</f>
        <v>0</v>
      </c>
      <c r="I1172" s="50">
        <f>VLOOKUP(S1151,Shashi!$B$8:$AE$78,20,0)</f>
        <v>0</v>
      </c>
      <c r="J1172" s="50">
        <f>VLOOKUP(S1151,Shashi!$B$8:$AE$78,21,0)</f>
        <v>0</v>
      </c>
      <c r="K1172" s="50">
        <f>VLOOKUP(S1151,Shashi!$B$8:$AE$78,22,0)</f>
        <v>0</v>
      </c>
      <c r="L1172" s="50">
        <f>VLOOKUP(S1151,Shashi!$B$8:$AE$78,23,0)</f>
        <v>0</v>
      </c>
      <c r="M1172" s="50">
        <f>VLOOKUP(S1151,Shashi!$B$8:$AE$78,24,0)</f>
        <v>0</v>
      </c>
      <c r="N1172" s="366"/>
      <c r="O1172" s="367"/>
      <c r="P1172" s="367"/>
      <c r="Q1172" s="368"/>
      <c r="R1172" s="84">
        <f t="shared" si="41"/>
        <v>0</v>
      </c>
      <c r="S1172" s="85" t="str">
        <f>IF(R1172&gt;=91,"अ१",IF(R1172&gt;=81,"अ२",IF(R1172&gt;=71,"ब१",IF(R1172&gt;=61,"ब२",IF(R1172&gt;=51,"क१",IF(R1172&gt;=41,"क२",IF(R1172&gt;=33,"ड",IF(R1172&gt;=21,"ई१",IF(R1172&gt;=1,"ई२","")))))))))</f>
        <v/>
      </c>
      <c r="V1172" s="68"/>
      <c r="W1172" s="68"/>
      <c r="X1172" s="68"/>
      <c r="Y1172" s="68"/>
    </row>
    <row r="1173" spans="2:25" ht="27.9" customHeight="1" thickBot="1">
      <c r="B1173" s="369"/>
      <c r="C1173" s="370"/>
      <c r="D1173" s="370"/>
      <c r="E1173" s="370"/>
      <c r="F1173" s="370"/>
      <c r="G1173" s="370"/>
      <c r="H1173" s="370"/>
      <c r="I1173" s="370"/>
      <c r="J1173" s="370"/>
      <c r="K1173" s="370"/>
      <c r="L1173" s="370"/>
      <c r="M1173" s="370"/>
      <c r="N1173" s="370"/>
      <c r="O1173" s="370"/>
      <c r="P1173" s="370"/>
      <c r="Q1173" s="370"/>
      <c r="R1173" s="370"/>
      <c r="S1173" s="371"/>
      <c r="V1173" s="68"/>
      <c r="W1173" s="68"/>
      <c r="X1173" s="68"/>
      <c r="Y1173" s="68"/>
    </row>
    <row r="1174" spans="2:25" ht="27.9" customHeight="1">
      <c r="B1174" s="41"/>
      <c r="C1174" s="42"/>
      <c r="D1174" s="43"/>
      <c r="N1174" s="45"/>
      <c r="O1174" s="45"/>
      <c r="P1174" s="45"/>
      <c r="Q1174" s="45"/>
      <c r="S1174" s="46"/>
      <c r="V1174" s="68"/>
      <c r="W1174" s="68"/>
      <c r="X1174" s="68"/>
      <c r="Y1174" s="68"/>
    </row>
    <row r="1175" spans="2:25" ht="27.9" customHeight="1">
      <c r="B1175" s="372" t="s">
        <v>66</v>
      </c>
      <c r="C1175" s="373"/>
      <c r="D1175" s="373"/>
      <c r="E1175" s="373"/>
      <c r="F1175" s="373"/>
      <c r="G1175" s="374" t="s">
        <v>67</v>
      </c>
      <c r="H1175" s="374"/>
      <c r="I1175" s="374"/>
      <c r="J1175" s="374"/>
      <c r="K1175" s="374"/>
      <c r="L1175" s="374"/>
      <c r="M1175" s="374"/>
      <c r="N1175" s="375" t="s">
        <v>68</v>
      </c>
      <c r="O1175" s="375"/>
      <c r="P1175" s="375"/>
      <c r="Q1175" s="375"/>
      <c r="R1175" s="375"/>
      <c r="S1175" s="376"/>
      <c r="V1175" s="68"/>
      <c r="W1175" s="68"/>
      <c r="X1175" s="68"/>
      <c r="Y1175" s="68"/>
    </row>
    <row r="1176" spans="2:25" ht="27.9" customHeight="1" thickBot="1">
      <c r="B1176" s="377" t="str">
        <f>students!$G$4</f>
        <v xml:space="preserve">श्री. सागर दत्तात्रय शिंदे </v>
      </c>
      <c r="C1176" s="378"/>
      <c r="D1176" s="378"/>
      <c r="E1176" s="378"/>
      <c r="F1176" s="378"/>
      <c r="G1176" s="379"/>
      <c r="H1176" s="379"/>
      <c r="I1176" s="379"/>
      <c r="J1176" s="379"/>
      <c r="K1176" s="379"/>
      <c r="L1176" s="379"/>
      <c r="M1176" s="379"/>
      <c r="N1176" s="380"/>
      <c r="O1176" s="380"/>
      <c r="P1176" s="380"/>
      <c r="Q1176" s="380"/>
      <c r="R1176" s="380"/>
      <c r="S1176" s="381"/>
      <c r="V1176" s="68"/>
      <c r="W1176" s="68"/>
      <c r="X1176" s="68"/>
      <c r="Y1176" s="68"/>
    </row>
    <row r="1177" spans="2:25" ht="26.25" customHeight="1">
      <c r="B1177" s="402" t="s">
        <v>718</v>
      </c>
      <c r="C1177" s="402"/>
      <c r="D1177" s="402"/>
      <c r="E1177" s="402"/>
      <c r="F1177" s="402"/>
      <c r="G1177" s="402"/>
      <c r="H1177" s="402"/>
      <c r="I1177" s="402"/>
      <c r="J1177" s="402"/>
      <c r="K1177" s="402"/>
      <c r="L1177" s="402"/>
      <c r="M1177" s="402"/>
      <c r="N1177" s="402"/>
      <c r="O1177" s="402"/>
      <c r="P1177" s="402"/>
      <c r="Q1177" s="402"/>
      <c r="R1177" s="402"/>
      <c r="S1177" s="402"/>
      <c r="V1177" s="68"/>
      <c r="W1177" s="68"/>
      <c r="X1177" s="68"/>
      <c r="Y1177" s="68"/>
    </row>
    <row r="1178" spans="2:25" ht="24.75" customHeight="1" thickBot="1">
      <c r="B1178" s="403" t="s">
        <v>52</v>
      </c>
      <c r="C1178" s="403"/>
      <c r="D1178" s="403"/>
      <c r="E1178" s="404">
        <f>VLOOKUP(S1179,students!$B$8:$D$57,3,0)</f>
        <v>0</v>
      </c>
      <c r="F1178" s="405"/>
      <c r="G1178" s="405"/>
      <c r="H1178" s="405"/>
      <c r="I1178" s="405"/>
      <c r="J1178" s="405"/>
      <c r="K1178" s="405"/>
      <c r="L1178" s="405"/>
      <c r="M1178" s="405"/>
      <c r="N1178" s="405"/>
      <c r="O1178" s="405"/>
      <c r="P1178" s="406" t="s">
        <v>28</v>
      </c>
      <c r="Q1178" s="406"/>
      <c r="R1178" s="406" t="str">
        <f>students!$M$2</f>
        <v>पहिली</v>
      </c>
      <c r="S1178" s="406"/>
      <c r="V1178" s="68"/>
      <c r="W1178" s="68"/>
      <c r="X1178" s="68"/>
      <c r="Y1178" s="68"/>
    </row>
    <row r="1179" spans="2:25" ht="19.5" customHeight="1" thickBot="1">
      <c r="B1179" s="407"/>
      <c r="C1179" s="407"/>
      <c r="D1179" s="408"/>
      <c r="E1179" s="408"/>
      <c r="F1179" s="47"/>
      <c r="G1179" s="47"/>
      <c r="H1179" s="409" t="s">
        <v>33</v>
      </c>
      <c r="I1179" s="409"/>
      <c r="J1179" s="409"/>
      <c r="K1179" s="409"/>
      <c r="L1179" s="409"/>
      <c r="M1179" s="405">
        <f>[3]students!Y1178</f>
        <v>0</v>
      </c>
      <c r="N1179" s="405"/>
      <c r="O1179" s="405"/>
      <c r="P1179" s="406" t="s">
        <v>53</v>
      </c>
      <c r="Q1179" s="406"/>
      <c r="R1179" s="406"/>
      <c r="S1179" s="77">
        <v>43</v>
      </c>
    </row>
    <row r="1180" spans="2:25" ht="21" customHeight="1">
      <c r="B1180" s="382" t="s">
        <v>37</v>
      </c>
      <c r="C1180" s="361" t="s">
        <v>54</v>
      </c>
      <c r="D1180" s="361"/>
      <c r="E1180" s="385" t="s">
        <v>55</v>
      </c>
      <c r="F1180" s="386"/>
      <c r="G1180" s="386"/>
      <c r="H1180" s="386"/>
      <c r="I1180" s="386"/>
      <c r="J1180" s="386"/>
      <c r="K1180" s="386"/>
      <c r="L1180" s="386"/>
      <c r="M1180" s="387"/>
      <c r="N1180" s="388" t="s">
        <v>56</v>
      </c>
      <c r="O1180" s="389"/>
      <c r="P1180" s="389"/>
      <c r="Q1180" s="390"/>
      <c r="R1180" s="394" t="s">
        <v>69</v>
      </c>
      <c r="S1180" s="397" t="s">
        <v>57</v>
      </c>
    </row>
    <row r="1181" spans="2:25" s="1" customFormat="1" ht="73.5" customHeight="1">
      <c r="B1181" s="383"/>
      <c r="C1181" s="384"/>
      <c r="D1181" s="384"/>
      <c r="E1181" s="48" t="s">
        <v>58</v>
      </c>
      <c r="F1181" s="48" t="s">
        <v>15</v>
      </c>
      <c r="G1181" s="48" t="s">
        <v>59</v>
      </c>
      <c r="H1181" s="48" t="s">
        <v>17</v>
      </c>
      <c r="I1181" s="48" t="s">
        <v>18</v>
      </c>
      <c r="J1181" s="48" t="s">
        <v>19</v>
      </c>
      <c r="K1181" s="48" t="s">
        <v>20</v>
      </c>
      <c r="L1181" s="48" t="s">
        <v>21</v>
      </c>
      <c r="M1181" s="49"/>
      <c r="N1181" s="391"/>
      <c r="O1181" s="392"/>
      <c r="P1181" s="392"/>
      <c r="Q1181" s="393"/>
      <c r="R1181" s="395"/>
      <c r="S1181" s="398"/>
      <c r="V1181" s="18"/>
      <c r="W1181" s="18"/>
      <c r="X1181" s="18"/>
      <c r="Y1181" s="18"/>
    </row>
    <row r="1182" spans="2:25" ht="27.9" customHeight="1" thickBot="1">
      <c r="B1182" s="5"/>
      <c r="C1182" s="400" t="s">
        <v>60</v>
      </c>
      <c r="D1182" s="401"/>
      <c r="E1182" s="51">
        <v>1</v>
      </c>
      <c r="F1182" s="51">
        <v>2</v>
      </c>
      <c r="G1182" s="51">
        <v>3</v>
      </c>
      <c r="H1182" s="51">
        <v>4</v>
      </c>
      <c r="I1182" s="51">
        <v>5</v>
      </c>
      <c r="J1182" s="51">
        <v>6</v>
      </c>
      <c r="K1182" s="51">
        <v>7</v>
      </c>
      <c r="L1182" s="51">
        <v>8</v>
      </c>
      <c r="M1182" s="50" t="s">
        <v>22</v>
      </c>
      <c r="N1182" s="50" t="s">
        <v>23</v>
      </c>
      <c r="O1182" s="50" t="s">
        <v>61</v>
      </c>
      <c r="P1182" s="50" t="s">
        <v>25</v>
      </c>
      <c r="Q1182" s="50" t="s">
        <v>62</v>
      </c>
      <c r="R1182" s="396"/>
      <c r="S1182" s="399"/>
    </row>
    <row r="1183" spans="2:25" ht="27.9" customHeight="1">
      <c r="B1183" s="359">
        <v>1</v>
      </c>
      <c r="C1183" s="361" t="s">
        <v>2</v>
      </c>
      <c r="D1183" s="39" t="s">
        <v>63</v>
      </c>
      <c r="E1183" s="80"/>
      <c r="F1183" s="78">
        <f>Marathi!R$7</f>
        <v>15</v>
      </c>
      <c r="G1183" s="78">
        <f>Marathi!S$7</f>
        <v>15</v>
      </c>
      <c r="H1183" s="78">
        <f>Marathi!T$7</f>
        <v>15</v>
      </c>
      <c r="I1183" s="78">
        <f>Marathi!U$7</f>
        <v>15</v>
      </c>
      <c r="J1183" s="78">
        <f>Marathi!V$7</f>
        <v>15</v>
      </c>
      <c r="K1183" s="78">
        <f>Marathi!W$7</f>
        <v>10</v>
      </c>
      <c r="L1183" s="78">
        <f>Marathi!X$7</f>
        <v>0</v>
      </c>
      <c r="M1183" s="78">
        <f>Marathi!Y$7</f>
        <v>70</v>
      </c>
      <c r="N1183" s="78">
        <f>Marathi!Z$7</f>
        <v>5</v>
      </c>
      <c r="O1183" s="78">
        <f>Marathi!AA$7</f>
        <v>5</v>
      </c>
      <c r="P1183" s="78">
        <f>Marathi!AB$7</f>
        <v>20</v>
      </c>
      <c r="Q1183" s="78">
        <f>Marathi!AC$7</f>
        <v>30</v>
      </c>
      <c r="R1183" s="78">
        <f>Marathi!AD$7</f>
        <v>100</v>
      </c>
      <c r="S1183" s="78">
        <f>Marathi!AE$7</f>
        <v>0</v>
      </c>
    </row>
    <row r="1184" spans="2:25" ht="27.9" customHeight="1" thickBot="1">
      <c r="B1184" s="360"/>
      <c r="C1184" s="362"/>
      <c r="D1184" s="40" t="s">
        <v>64</v>
      </c>
      <c r="E1184" s="81"/>
      <c r="F1184" s="50">
        <f>VLOOKUP(S1179,Marathi!$B$8:$AE$78,17,0)</f>
        <v>0</v>
      </c>
      <c r="G1184" s="50">
        <f>VLOOKUP(S1179,Marathi!$B$8:$AE$78,18,0)</f>
        <v>0</v>
      </c>
      <c r="H1184" s="50">
        <f>VLOOKUP(S1179,Marathi!$B$8:$AE$78,19,0)</f>
        <v>0</v>
      </c>
      <c r="I1184" s="50">
        <f>VLOOKUP(S1179,Marathi!$B$8:$AE$78,20,0)</f>
        <v>0</v>
      </c>
      <c r="J1184" s="50">
        <f>VLOOKUP(S1179,Marathi!$B$8:$AE$78,21,0)</f>
        <v>0</v>
      </c>
      <c r="K1184" s="50">
        <f>VLOOKUP(S1179,Marathi!$B$8:$AE$78,22,0)</f>
        <v>0</v>
      </c>
      <c r="L1184" s="50">
        <f>VLOOKUP(S1179,Marathi!$B$8:$AE$78,23,0)</f>
        <v>0</v>
      </c>
      <c r="M1184" s="50">
        <f>VLOOKUP(S1179,Marathi!$B$8:$AE$78,24,0)</f>
        <v>0</v>
      </c>
      <c r="N1184" s="50">
        <f>VLOOKUP(S1179,Marathi!$B$8:$AE$78,25,0)</f>
        <v>0</v>
      </c>
      <c r="O1184" s="50">
        <f>VLOOKUP(S1179,Marathi!$B$8:$AE$78,26,0)</f>
        <v>0</v>
      </c>
      <c r="P1184" s="50">
        <f>VLOOKUP(S1179,Marathi!$B$8:$AE$78,27,0)</f>
        <v>0</v>
      </c>
      <c r="Q1184" s="50">
        <f>VLOOKUP(S1179,Marathi!$B$8:$AE$78,28,0)</f>
        <v>0</v>
      </c>
      <c r="R1184" s="79">
        <f>VLOOKUP(S1179,Marathi!$B$8:$AE$78,29,0)</f>
        <v>0</v>
      </c>
      <c r="S1184" s="79">
        <f>VLOOKUP(S1179,Marathi!$B$8:$AE$78,30,0)</f>
        <v>0</v>
      </c>
    </row>
    <row r="1185" spans="2:25" ht="27.9" customHeight="1">
      <c r="B1185" s="359">
        <v>2</v>
      </c>
      <c r="C1185" s="361" t="s">
        <v>3</v>
      </c>
      <c r="D1185" s="39" t="s">
        <v>63</v>
      </c>
      <c r="E1185" s="80"/>
      <c r="F1185" s="78">
        <f>Hindi!R$7</f>
        <v>15</v>
      </c>
      <c r="G1185" s="78">
        <f>Hindi!S$7</f>
        <v>15</v>
      </c>
      <c r="H1185" s="78">
        <f>Hindi!T$7</f>
        <v>15</v>
      </c>
      <c r="I1185" s="78">
        <f>Hindi!U$7</f>
        <v>15</v>
      </c>
      <c r="J1185" s="78">
        <f>Hindi!V$7</f>
        <v>15</v>
      </c>
      <c r="K1185" s="78">
        <f>Hindi!W$7</f>
        <v>10</v>
      </c>
      <c r="L1185" s="78">
        <f>Hindi!X$7</f>
        <v>0</v>
      </c>
      <c r="M1185" s="78">
        <f>Hindi!Y$7</f>
        <v>70</v>
      </c>
      <c r="N1185" s="78">
        <f>Hindi!Z$7</f>
        <v>5</v>
      </c>
      <c r="O1185" s="78">
        <f>Hindi!AA$7</f>
        <v>5</v>
      </c>
      <c r="P1185" s="78">
        <f>Hindi!AB$7</f>
        <v>20</v>
      </c>
      <c r="Q1185" s="78">
        <f>Hindi!AC$7</f>
        <v>30</v>
      </c>
      <c r="R1185" s="78">
        <f>Hindi!AD$7</f>
        <v>100</v>
      </c>
      <c r="S1185" s="78">
        <f>Hindi!AE$7</f>
        <v>0</v>
      </c>
      <c r="V1185" s="68"/>
      <c r="W1185" s="68"/>
      <c r="X1185" s="68"/>
      <c r="Y1185" s="68"/>
    </row>
    <row r="1186" spans="2:25" ht="27.9" customHeight="1" thickBot="1">
      <c r="B1186" s="360"/>
      <c r="C1186" s="362"/>
      <c r="D1186" s="40" t="s">
        <v>64</v>
      </c>
      <c r="E1186" s="81"/>
      <c r="F1186" s="50">
        <f>VLOOKUP(S1179,Hindi!$B$8:$AE$78,17,0)</f>
        <v>0</v>
      </c>
      <c r="G1186" s="50">
        <f>VLOOKUP(S1179,Hindi!$B$8:$AE$78,18,0)</f>
        <v>0</v>
      </c>
      <c r="H1186" s="50">
        <f>VLOOKUP(S1179,Hindi!$B$8:$AE$78,19,0)</f>
        <v>0</v>
      </c>
      <c r="I1186" s="50">
        <f>VLOOKUP(S1179,Hindi!$B$8:$AE$78,20,0)</f>
        <v>0</v>
      </c>
      <c r="J1186" s="50">
        <f>VLOOKUP(S1179,Hindi!$B$8:$AE$78,21,0)</f>
        <v>0</v>
      </c>
      <c r="K1186" s="50">
        <f>VLOOKUP(S1179,Hindi!$B$8:$AE$78,22,0)</f>
        <v>0</v>
      </c>
      <c r="L1186" s="50">
        <f>VLOOKUP(S1179,Hindi!$B$8:$AE$78,23,0)</f>
        <v>0</v>
      </c>
      <c r="M1186" s="50">
        <f>VLOOKUP(S1179,Hindi!$B$8:$AE$78,24,0)</f>
        <v>0</v>
      </c>
      <c r="N1186" s="50">
        <f>VLOOKUP(S1179,Hindi!$B$8:$AE$78,25,0)</f>
        <v>0</v>
      </c>
      <c r="O1186" s="50">
        <f>VLOOKUP(S1179,Hindi!$B$8:$AE$78,26,0)</f>
        <v>0</v>
      </c>
      <c r="P1186" s="50">
        <f>VLOOKUP(S1179,Hindi!$B$8:$AE$78,27,0)</f>
        <v>0</v>
      </c>
      <c r="Q1186" s="50">
        <f>VLOOKUP(S1179,Hindi!$B$8:$AE$78,28,0)</f>
        <v>0</v>
      </c>
      <c r="R1186" s="79">
        <f>VLOOKUP(S1179,Hindi!$B$8:$AE$78,29,0)</f>
        <v>0</v>
      </c>
      <c r="S1186" s="50">
        <f>VLOOKUP(S1179,Hindi!$B$8:$AE$78,30,0)</f>
        <v>0</v>
      </c>
      <c r="V1186" s="68"/>
      <c r="W1186" s="68"/>
      <c r="X1186" s="68"/>
      <c r="Y1186" s="68"/>
    </row>
    <row r="1187" spans="2:25" ht="27.9" customHeight="1">
      <c r="B1187" s="359">
        <v>3</v>
      </c>
      <c r="C1187" s="361" t="s">
        <v>4</v>
      </c>
      <c r="D1187" s="39" t="s">
        <v>63</v>
      </c>
      <c r="E1187" s="80"/>
      <c r="F1187" s="78">
        <f>English!R$7</f>
        <v>15</v>
      </c>
      <c r="G1187" s="78">
        <f>English!S$7</f>
        <v>15</v>
      </c>
      <c r="H1187" s="78">
        <f>English!T$7</f>
        <v>15</v>
      </c>
      <c r="I1187" s="78">
        <f>English!U$7</f>
        <v>15</v>
      </c>
      <c r="J1187" s="78">
        <f>English!V$7</f>
        <v>15</v>
      </c>
      <c r="K1187" s="78">
        <f>English!W$7</f>
        <v>10</v>
      </c>
      <c r="L1187" s="78">
        <f>English!X$7</f>
        <v>0</v>
      </c>
      <c r="M1187" s="78">
        <f>English!Y$7</f>
        <v>70</v>
      </c>
      <c r="N1187" s="78">
        <f>English!Z$7</f>
        <v>5</v>
      </c>
      <c r="O1187" s="78">
        <f>English!AA$7</f>
        <v>5</v>
      </c>
      <c r="P1187" s="78">
        <f>English!AB$7</f>
        <v>20</v>
      </c>
      <c r="Q1187" s="78">
        <f>English!AC$7</f>
        <v>30</v>
      </c>
      <c r="R1187" s="78">
        <f>English!AD$7</f>
        <v>100</v>
      </c>
      <c r="S1187" s="78">
        <f>English!AE$7</f>
        <v>0</v>
      </c>
      <c r="V1187" s="68"/>
      <c r="W1187" s="68"/>
      <c r="X1187" s="68"/>
      <c r="Y1187" s="68"/>
    </row>
    <row r="1188" spans="2:25" ht="27.9" customHeight="1" thickBot="1">
      <c r="B1188" s="360"/>
      <c r="C1188" s="362"/>
      <c r="D1188" s="40" t="s">
        <v>64</v>
      </c>
      <c r="E1188" s="81"/>
      <c r="F1188" s="50">
        <f>VLOOKUP(S1179,English!$B$8:$AE$78,17,0)</f>
        <v>0</v>
      </c>
      <c r="G1188" s="50">
        <f>VLOOKUP(S1179,English!$B$8:$AE$78,18,0)</f>
        <v>0</v>
      </c>
      <c r="H1188" s="50">
        <f>VLOOKUP(S1179,English!$B$8:$AE$78,19,0)</f>
        <v>0</v>
      </c>
      <c r="I1188" s="50">
        <f>VLOOKUP(S1179,English!$B$8:$AE$78,20,0)</f>
        <v>0</v>
      </c>
      <c r="J1188" s="50">
        <f>VLOOKUP(S1179,English!$B$8:$AE$78,21,0)</f>
        <v>0</v>
      </c>
      <c r="K1188" s="50">
        <f>VLOOKUP(S1179,English!$B$8:$AE$78,22,0)</f>
        <v>0</v>
      </c>
      <c r="L1188" s="50">
        <f>VLOOKUP(S1179,English!$B$8:$AE$78,23,0)</f>
        <v>0</v>
      </c>
      <c r="M1188" s="50">
        <f>VLOOKUP(S1179,English!$B$8:$AE$78,24,0)</f>
        <v>0</v>
      </c>
      <c r="N1188" s="50">
        <f>VLOOKUP(S1179,English!$B$8:$AE$78,25,0)</f>
        <v>0</v>
      </c>
      <c r="O1188" s="50">
        <f>VLOOKUP(S1179,English!$B$8:$AE$78,26,0)</f>
        <v>0</v>
      </c>
      <c r="P1188" s="50">
        <f>VLOOKUP(S1179,English!$B$8:$AE$78,27,0)</f>
        <v>0</v>
      </c>
      <c r="Q1188" s="50">
        <f>VLOOKUP(S1179,English!$B$8:$AE$78,28,0)</f>
        <v>0</v>
      </c>
      <c r="R1188" s="79">
        <f>VLOOKUP(S1179,English!$B$8:$AE$78,29,0)</f>
        <v>0</v>
      </c>
      <c r="S1188" s="50">
        <f>VLOOKUP(S1179,English!$B$8:$AE$78,30,0)</f>
        <v>0</v>
      </c>
      <c r="V1188" s="68"/>
      <c r="W1188" s="68"/>
      <c r="X1188" s="68"/>
      <c r="Y1188" s="68"/>
    </row>
    <row r="1189" spans="2:25" ht="27.9" customHeight="1">
      <c r="B1189" s="359">
        <v>4</v>
      </c>
      <c r="C1189" s="361" t="s">
        <v>5</v>
      </c>
      <c r="D1189" s="39" t="s">
        <v>63</v>
      </c>
      <c r="E1189" s="80"/>
      <c r="F1189" s="78">
        <f>Maths!R$7</f>
        <v>15</v>
      </c>
      <c r="G1189" s="78">
        <f>Maths!S$7</f>
        <v>15</v>
      </c>
      <c r="H1189" s="78">
        <f>Maths!T$7</f>
        <v>15</v>
      </c>
      <c r="I1189" s="78">
        <f>Maths!U$7</f>
        <v>15</v>
      </c>
      <c r="J1189" s="78">
        <f>Maths!V$7</f>
        <v>15</v>
      </c>
      <c r="K1189" s="78">
        <f>Maths!W$7</f>
        <v>10</v>
      </c>
      <c r="L1189" s="78">
        <f>Maths!X$7</f>
        <v>0</v>
      </c>
      <c r="M1189" s="78">
        <f>Maths!Y$7</f>
        <v>70</v>
      </c>
      <c r="N1189" s="78">
        <f>Maths!Z$7</f>
        <v>5</v>
      </c>
      <c r="O1189" s="78">
        <f>Maths!AA$7</f>
        <v>5</v>
      </c>
      <c r="P1189" s="78">
        <f>Maths!AB$7</f>
        <v>20</v>
      </c>
      <c r="Q1189" s="78">
        <f>Maths!AC$7</f>
        <v>30</v>
      </c>
      <c r="R1189" s="78">
        <f>Maths!AD$7</f>
        <v>100</v>
      </c>
      <c r="S1189" s="78">
        <f>Maths!AE$7</f>
        <v>0</v>
      </c>
      <c r="V1189" s="68"/>
      <c r="W1189" s="68"/>
      <c r="X1189" s="68"/>
      <c r="Y1189" s="68"/>
    </row>
    <row r="1190" spans="2:25" ht="27.9" customHeight="1" thickBot="1">
      <c r="B1190" s="360"/>
      <c r="C1190" s="362"/>
      <c r="D1190" s="40" t="s">
        <v>64</v>
      </c>
      <c r="E1190" s="81"/>
      <c r="F1190" s="50">
        <f>VLOOKUP(S1179,Maths!$B$8:$AE$78,17,0)</f>
        <v>0</v>
      </c>
      <c r="G1190" s="50">
        <f>VLOOKUP(S1179,Maths!$B$8:$AE$78,18,0)</f>
        <v>0</v>
      </c>
      <c r="H1190" s="50">
        <f>VLOOKUP(S1179,Maths!$B$8:$AE$78,19,0)</f>
        <v>0</v>
      </c>
      <c r="I1190" s="50">
        <f>VLOOKUP(S1179,Maths!$B$8:$AE$78,20,0)</f>
        <v>0</v>
      </c>
      <c r="J1190" s="50">
        <f>VLOOKUP(S1179,Maths!$B$8:$AE$78,21,0)</f>
        <v>0</v>
      </c>
      <c r="K1190" s="50">
        <f>VLOOKUP(S1179,Maths!$B$8:$AE$78,22,0)</f>
        <v>0</v>
      </c>
      <c r="L1190" s="50">
        <f>VLOOKUP(S1179,Maths!$B$8:$AE$78,23,0)</f>
        <v>0</v>
      </c>
      <c r="M1190" s="50">
        <f>VLOOKUP(S1179,Maths!$B$8:$AE$78,24,0)</f>
        <v>0</v>
      </c>
      <c r="N1190" s="50">
        <f>VLOOKUP(S1179,Maths!$B$8:$AE$78,25,0)</f>
        <v>0</v>
      </c>
      <c r="O1190" s="50">
        <f>VLOOKUP(S1179,Maths!$B$8:$AE$78,26,0)</f>
        <v>0</v>
      </c>
      <c r="P1190" s="50">
        <f>VLOOKUP(S1179,Maths!$B$8:$AE$78,27,0)</f>
        <v>0</v>
      </c>
      <c r="Q1190" s="50">
        <f>VLOOKUP(S1179,Maths!$B$8:$AE$78,28,0)</f>
        <v>0</v>
      </c>
      <c r="R1190" s="79">
        <f>VLOOKUP(S1179,Maths!$B$8:$AE$78,29,0)</f>
        <v>0</v>
      </c>
      <c r="S1190" s="50">
        <f>VLOOKUP(S1179,Maths!$B$8:$AE$78,30,0)</f>
        <v>0</v>
      </c>
      <c r="V1190" s="68"/>
      <c r="W1190" s="68"/>
      <c r="X1190" s="68"/>
      <c r="Y1190" s="68"/>
    </row>
    <row r="1191" spans="2:25" ht="27.9" customHeight="1">
      <c r="B1191" s="359">
        <v>5</v>
      </c>
      <c r="C1191" s="361" t="s">
        <v>6</v>
      </c>
      <c r="D1191" s="39" t="s">
        <v>63</v>
      </c>
      <c r="E1191" s="80"/>
      <c r="F1191" s="78">
        <f>Sci!R$7</f>
        <v>15</v>
      </c>
      <c r="G1191" s="78">
        <f>Sci!S$7</f>
        <v>15</v>
      </c>
      <c r="H1191" s="78">
        <f>Sci!T$7</f>
        <v>15</v>
      </c>
      <c r="I1191" s="78">
        <f>Sci!U$7</f>
        <v>15</v>
      </c>
      <c r="J1191" s="78">
        <f>Sci!V$7</f>
        <v>15</v>
      </c>
      <c r="K1191" s="78">
        <f>Sci!W$7</f>
        <v>10</v>
      </c>
      <c r="L1191" s="78">
        <f>Sci!X$7</f>
        <v>0</v>
      </c>
      <c r="M1191" s="78">
        <f>Sci!Y$7</f>
        <v>70</v>
      </c>
      <c r="N1191" s="78">
        <f>Sci!Z$7</f>
        <v>5</v>
      </c>
      <c r="O1191" s="78">
        <f>Sci!AA$7</f>
        <v>5</v>
      </c>
      <c r="P1191" s="78">
        <f>Sci!AB$7</f>
        <v>20</v>
      </c>
      <c r="Q1191" s="78">
        <f>Sci!AC$7</f>
        <v>30</v>
      </c>
      <c r="R1191" s="78">
        <f>Sci!AD$7</f>
        <v>100</v>
      </c>
      <c r="S1191" s="78">
        <f>Sci!AE$7</f>
        <v>0</v>
      </c>
      <c r="V1191" s="68"/>
      <c r="W1191" s="68"/>
      <c r="X1191" s="68"/>
      <c r="Y1191" s="68"/>
    </row>
    <row r="1192" spans="2:25" ht="27.9" customHeight="1" thickBot="1">
      <c r="B1192" s="360"/>
      <c r="C1192" s="362"/>
      <c r="D1192" s="40" t="s">
        <v>64</v>
      </c>
      <c r="E1192" s="81"/>
      <c r="F1192" s="50">
        <f>VLOOKUP(S1179,Sci!$B$8:$AE$78,17,0)</f>
        <v>0</v>
      </c>
      <c r="G1192" s="50">
        <f>VLOOKUP(S1179,Sci!$B$8:$AE$78,18,0)</f>
        <v>0</v>
      </c>
      <c r="H1192" s="50">
        <f>VLOOKUP(S1179,Sci!$B$8:$AE$78,19,0)</f>
        <v>0</v>
      </c>
      <c r="I1192" s="50">
        <f>VLOOKUP(S1179,Sci!$B$8:$AE$78,20,0)</f>
        <v>0</v>
      </c>
      <c r="J1192" s="50">
        <f>VLOOKUP(S1179,Sci!$B$8:$AE$78,21,0)</f>
        <v>0</v>
      </c>
      <c r="K1192" s="50">
        <f>VLOOKUP(S1179,Sci!$B$8:$AE$78,22,0)</f>
        <v>0</v>
      </c>
      <c r="L1192" s="50">
        <f>VLOOKUP(S1179,Sci!$B$8:$AE$78,23,0)</f>
        <v>0</v>
      </c>
      <c r="M1192" s="50">
        <f>VLOOKUP(S1179,Sci!$B$8:$AE$78,24,0)</f>
        <v>0</v>
      </c>
      <c r="N1192" s="50">
        <f>VLOOKUP(S1179,Sci!$B$8:$AE$78,24,0)</f>
        <v>0</v>
      </c>
      <c r="O1192" s="50">
        <f>VLOOKUP(S1179,Sci!$B$8:$AE$78,25,0)</f>
        <v>0</v>
      </c>
      <c r="P1192" s="50">
        <f>VLOOKUP(S1179,Sci!$B$8:$AE$78,26,0)</f>
        <v>0</v>
      </c>
      <c r="Q1192" s="50">
        <f>VLOOKUP(S1179,Sci!$B$8:$AE$78,27,0)</f>
        <v>0</v>
      </c>
      <c r="R1192" s="79">
        <f>VLOOKUP(S1179,Sci!$B$8:$AE$78,29,0)</f>
        <v>0</v>
      </c>
      <c r="S1192" s="50">
        <f>VLOOKUP(S1179,Sci!$B$8:$AE$78,30,0)</f>
        <v>0</v>
      </c>
      <c r="V1192" s="68"/>
      <c r="W1192" s="68"/>
      <c r="X1192" s="68"/>
      <c r="Y1192" s="68"/>
    </row>
    <row r="1193" spans="2:25" ht="27.9" customHeight="1">
      <c r="B1193" s="359">
        <v>6</v>
      </c>
      <c r="C1193" s="361" t="s">
        <v>7</v>
      </c>
      <c r="D1193" s="39" t="s">
        <v>63</v>
      </c>
      <c r="E1193" s="80"/>
      <c r="F1193" s="78">
        <f>Sco!R$7</f>
        <v>15</v>
      </c>
      <c r="G1193" s="78">
        <f>Sco!S$7</f>
        <v>15</v>
      </c>
      <c r="H1193" s="78">
        <f>Sco!T$7</f>
        <v>15</v>
      </c>
      <c r="I1193" s="78">
        <f>Sco!U$7</f>
        <v>15</v>
      </c>
      <c r="J1193" s="78">
        <f>Sco!V$7</f>
        <v>15</v>
      </c>
      <c r="K1193" s="78">
        <f>Sco!W$7</f>
        <v>10</v>
      </c>
      <c r="L1193" s="78">
        <f>Sco!X$7</f>
        <v>0</v>
      </c>
      <c r="M1193" s="78">
        <f>Sco!Y$7</f>
        <v>70</v>
      </c>
      <c r="N1193" s="78">
        <f>Sco!Z$7</f>
        <v>5</v>
      </c>
      <c r="O1193" s="78">
        <f>Sco!AA$7</f>
        <v>5</v>
      </c>
      <c r="P1193" s="78">
        <f>Sco!AB$7</f>
        <v>20</v>
      </c>
      <c r="Q1193" s="78">
        <f>Sco!AC$7</f>
        <v>30</v>
      </c>
      <c r="R1193" s="78">
        <f>Sco!AD$7</f>
        <v>100</v>
      </c>
      <c r="S1193" s="78">
        <f>Sco!AE$7</f>
        <v>0</v>
      </c>
      <c r="V1193" s="68"/>
      <c r="W1193" s="68"/>
      <c r="X1193" s="68"/>
      <c r="Y1193" s="68"/>
    </row>
    <row r="1194" spans="2:25" ht="27.9" customHeight="1" thickBot="1">
      <c r="B1194" s="360"/>
      <c r="C1194" s="362"/>
      <c r="D1194" s="40" t="s">
        <v>64</v>
      </c>
      <c r="E1194" s="81"/>
      <c r="F1194" s="50">
        <f>VLOOKUP(S1179,Sco!$B$8:$AE$78,17,0)</f>
        <v>0</v>
      </c>
      <c r="G1194" s="50">
        <f>VLOOKUP(S1179,Sco!$B$8:$AE$78,18,0)</f>
        <v>0</v>
      </c>
      <c r="H1194" s="50">
        <f>VLOOKUP(S1179,Sco!$B$8:$AE$78,19,0)</f>
        <v>0</v>
      </c>
      <c r="I1194" s="50">
        <f>VLOOKUP(S1179,Sco!$B$8:$AE$78,20,0)</f>
        <v>0</v>
      </c>
      <c r="J1194" s="50">
        <f>VLOOKUP(S1179,Sco!$B$8:$AE$78,21,0)</f>
        <v>0</v>
      </c>
      <c r="K1194" s="50">
        <f>VLOOKUP(S1179,Sco!$B$8:$AE$78,22,0)</f>
        <v>0</v>
      </c>
      <c r="L1194" s="50">
        <f>VLOOKUP(S1179,Sco!$B$8:$AE$78,23,0)</f>
        <v>0</v>
      </c>
      <c r="M1194" s="50">
        <f>VLOOKUP(S1179,Sco!$B$8:$AE$78,24,0)</f>
        <v>0</v>
      </c>
      <c r="N1194" s="50">
        <f>VLOOKUP(S1179,Sco!$B$8:$AE$78,25,0)</f>
        <v>0</v>
      </c>
      <c r="O1194" s="50">
        <f>VLOOKUP(S1179,Sco!$B$8:$AE$78,26,0)</f>
        <v>0</v>
      </c>
      <c r="P1194" s="50">
        <f>VLOOKUP(S1179,Sco!$B$8:$AE$78,27,0)</f>
        <v>0</v>
      </c>
      <c r="Q1194" s="50">
        <f>VLOOKUP(S1179,Sco!$B$8:$AE$78,28,0)</f>
        <v>0</v>
      </c>
      <c r="R1194" s="79">
        <f>VLOOKUP(S1179,Sco!$B$8:$AE$78,29,0)</f>
        <v>0</v>
      </c>
      <c r="S1194" s="50">
        <f>VLOOKUP(S1179,Sco!$B$8:$AE$78,30,0)</f>
        <v>0</v>
      </c>
      <c r="V1194" s="68"/>
      <c r="W1194" s="68"/>
      <c r="X1194" s="68"/>
      <c r="Y1194" s="68"/>
    </row>
    <row r="1195" spans="2:25" ht="27.9" customHeight="1">
      <c r="B1195" s="359">
        <v>7</v>
      </c>
      <c r="C1195" s="361" t="s">
        <v>8</v>
      </c>
      <c r="D1195" s="39" t="s">
        <v>63</v>
      </c>
      <c r="E1195" s="80"/>
      <c r="F1195" s="78">
        <f>Kala!R$7</f>
        <v>20</v>
      </c>
      <c r="G1195" s="78">
        <f>Kala!S$7</f>
        <v>40</v>
      </c>
      <c r="H1195" s="78">
        <f>Kala!T$7</f>
        <v>20</v>
      </c>
      <c r="I1195" s="78">
        <f>Kala!U$7</f>
        <v>20</v>
      </c>
      <c r="J1195" s="78">
        <f>Kala!V$7</f>
        <v>0</v>
      </c>
      <c r="K1195" s="78">
        <f>Kala!W$7</f>
        <v>20</v>
      </c>
      <c r="L1195" s="78">
        <f>Kala!X$7</f>
        <v>0</v>
      </c>
      <c r="M1195" s="78">
        <f>Kala!Y$7</f>
        <v>100</v>
      </c>
      <c r="N1195" s="363"/>
      <c r="O1195" s="364"/>
      <c r="P1195" s="364"/>
      <c r="Q1195" s="365"/>
      <c r="R1195" s="82">
        <f t="shared" ref="R1195:R1200" si="42">M1195</f>
        <v>100</v>
      </c>
      <c r="S1195" s="83"/>
      <c r="V1195" s="68"/>
      <c r="W1195" s="68"/>
      <c r="X1195" s="68"/>
      <c r="Y1195" s="68"/>
    </row>
    <row r="1196" spans="2:25" ht="27.9" customHeight="1" thickBot="1">
      <c r="B1196" s="360"/>
      <c r="C1196" s="362"/>
      <c r="D1196" s="40" t="s">
        <v>64</v>
      </c>
      <c r="E1196" s="81"/>
      <c r="F1196" s="50">
        <f>VLOOKUP(S1179,Kala!$B$8:$AE$78,17,0)</f>
        <v>0</v>
      </c>
      <c r="G1196" s="50">
        <f>VLOOKUP(S1179,Kala!$B$8:$AE$78,18,0)</f>
        <v>0</v>
      </c>
      <c r="H1196" s="50">
        <f>VLOOKUP(S1179,Kala!$B$8:$AE$78,19,0)</f>
        <v>0</v>
      </c>
      <c r="I1196" s="50">
        <f>VLOOKUP(S1179,Kala!$B$8:$AE$78,20,0)</f>
        <v>0</v>
      </c>
      <c r="J1196" s="50">
        <f>VLOOKUP(S1179,Kala!$B$8:$AE$78,21,0)</f>
        <v>0</v>
      </c>
      <c r="K1196" s="50">
        <f>VLOOKUP(S1179,Kala!$B$8:$AE$78,22,0)</f>
        <v>0</v>
      </c>
      <c r="L1196" s="50">
        <f>VLOOKUP(S1179,Kala!$B$8:$AE$78,23,0)</f>
        <v>0</v>
      </c>
      <c r="M1196" s="50">
        <f>VLOOKUP(S1179,Kala!$B$8:$AE$78,24,0)</f>
        <v>0</v>
      </c>
      <c r="N1196" s="366"/>
      <c r="O1196" s="367"/>
      <c r="P1196" s="367"/>
      <c r="Q1196" s="368"/>
      <c r="R1196" s="84">
        <f t="shared" si="42"/>
        <v>0</v>
      </c>
      <c r="S1196" s="85" t="str">
        <f>IF(R1196&gt;=91,"अ१",IF(R1196&gt;=81,"अ२",IF(R1196&gt;=71,"ब१",IF(R1196&gt;=61,"ब२",IF(R1196&gt;=51,"क१",IF(R1196&gt;=41,"क२",IF(R1196&gt;=33,"ड",IF(R1196&gt;=21,"ई१",IF(R1196&gt;=1,"ई२","")))))))))</f>
        <v/>
      </c>
      <c r="V1196" s="68"/>
      <c r="W1196" s="68"/>
      <c r="X1196" s="68"/>
      <c r="Y1196" s="68"/>
    </row>
    <row r="1197" spans="2:25" ht="27.9" customHeight="1">
      <c r="B1197" s="359">
        <v>8</v>
      </c>
      <c r="C1197" s="361" t="s">
        <v>9</v>
      </c>
      <c r="D1197" s="39" t="s">
        <v>63</v>
      </c>
      <c r="E1197" s="80"/>
      <c r="F1197" s="78">
        <f>Karya!R$7</f>
        <v>20</v>
      </c>
      <c r="G1197" s="78">
        <f>Karya!S$7</f>
        <v>40</v>
      </c>
      <c r="H1197" s="78">
        <f>Karya!T$7</f>
        <v>20</v>
      </c>
      <c r="I1197" s="78">
        <f>Karya!U$7</f>
        <v>20</v>
      </c>
      <c r="J1197" s="78">
        <f>Karya!V$7</f>
        <v>0</v>
      </c>
      <c r="K1197" s="78">
        <f>Karya!W$7</f>
        <v>20</v>
      </c>
      <c r="L1197" s="78">
        <f>Karya!X$7</f>
        <v>0</v>
      </c>
      <c r="M1197" s="78">
        <f>Karya!Y$7</f>
        <v>100</v>
      </c>
      <c r="N1197" s="363"/>
      <c r="O1197" s="364"/>
      <c r="P1197" s="364"/>
      <c r="Q1197" s="365"/>
      <c r="R1197" s="82">
        <f t="shared" si="42"/>
        <v>100</v>
      </c>
      <c r="S1197" s="83"/>
      <c r="V1197" s="68"/>
      <c r="W1197" s="68"/>
      <c r="X1197" s="68"/>
      <c r="Y1197" s="68"/>
    </row>
    <row r="1198" spans="2:25" ht="27.9" customHeight="1" thickBot="1">
      <c r="B1198" s="360"/>
      <c r="C1198" s="362"/>
      <c r="D1198" s="40" t="s">
        <v>64</v>
      </c>
      <c r="E1198" s="81"/>
      <c r="F1198" s="50">
        <f>VLOOKUP(S1179,Karya!$B$8:$AE$78,17,0)</f>
        <v>0</v>
      </c>
      <c r="G1198" s="50">
        <f>VLOOKUP(S1179,Karya!$B$8:$AE$78,18,0)</f>
        <v>0</v>
      </c>
      <c r="H1198" s="50">
        <f>VLOOKUP(S1179,Karya!$B$8:$AE$78,19,0)</f>
        <v>0</v>
      </c>
      <c r="I1198" s="50">
        <f>VLOOKUP(S1179,Karya!$B$8:$AE$78,20,0)</f>
        <v>0</v>
      </c>
      <c r="J1198" s="50">
        <f>VLOOKUP(S1179,Karya!$B$8:$AE$78,21,0)</f>
        <v>0</v>
      </c>
      <c r="K1198" s="50">
        <f>VLOOKUP(S1179,Karya!$B$8:$AE$78,22,0)</f>
        <v>0</v>
      </c>
      <c r="L1198" s="50">
        <f>VLOOKUP(S1179,Karya!$B$8:$AE$78,23,0)</f>
        <v>0</v>
      </c>
      <c r="M1198" s="50">
        <f>VLOOKUP(S1179,Karya!$B$8:$AE$78,24,0)</f>
        <v>0</v>
      </c>
      <c r="N1198" s="366"/>
      <c r="O1198" s="367"/>
      <c r="P1198" s="367"/>
      <c r="Q1198" s="368"/>
      <c r="R1198" s="84">
        <f t="shared" si="42"/>
        <v>0</v>
      </c>
      <c r="S1198" s="85" t="str">
        <f>IF(R1198&gt;=91,"अ१",IF(R1198&gt;=81,"अ२",IF(R1198&gt;=71,"ब१",IF(R1198&gt;=61,"ब२",IF(R1198&gt;=51,"क१",IF(R1198&gt;=41,"क२",IF(R1198&gt;=33,"ड",IF(R1198&gt;=21,"ई१",IF(R1198&gt;=1,"ई२","")))))))))</f>
        <v/>
      </c>
      <c r="V1198" s="68"/>
      <c r="W1198" s="68"/>
      <c r="X1198" s="68"/>
      <c r="Y1198" s="68"/>
    </row>
    <row r="1199" spans="2:25" ht="27.9" customHeight="1">
      <c r="B1199" s="359">
        <v>9</v>
      </c>
      <c r="C1199" s="361" t="s">
        <v>10</v>
      </c>
      <c r="D1199" s="39" t="s">
        <v>63</v>
      </c>
      <c r="E1199" s="80"/>
      <c r="F1199" s="78">
        <f>Shashi!R$7</f>
        <v>20</v>
      </c>
      <c r="G1199" s="78">
        <f>Shashi!S$7</f>
        <v>40</v>
      </c>
      <c r="H1199" s="78">
        <f>Shashi!T$7</f>
        <v>20</v>
      </c>
      <c r="I1199" s="78">
        <f>Shashi!U$7</f>
        <v>20</v>
      </c>
      <c r="J1199" s="78">
        <f>Shashi!V$7</f>
        <v>0</v>
      </c>
      <c r="K1199" s="78">
        <f>Shashi!W$7</f>
        <v>20</v>
      </c>
      <c r="L1199" s="78">
        <f>Shashi!X$7</f>
        <v>0</v>
      </c>
      <c r="M1199" s="78">
        <f>Shashi!Y$7</f>
        <v>100</v>
      </c>
      <c r="N1199" s="363"/>
      <c r="O1199" s="364"/>
      <c r="P1199" s="364"/>
      <c r="Q1199" s="365"/>
      <c r="R1199" s="82">
        <f t="shared" si="42"/>
        <v>100</v>
      </c>
      <c r="S1199" s="83"/>
      <c r="V1199" s="68"/>
      <c r="W1199" s="68"/>
      <c r="X1199" s="68"/>
      <c r="Y1199" s="68"/>
    </row>
    <row r="1200" spans="2:25" ht="27.9" customHeight="1" thickBot="1">
      <c r="B1200" s="360"/>
      <c r="C1200" s="362"/>
      <c r="D1200" s="40" t="s">
        <v>64</v>
      </c>
      <c r="E1200" s="81"/>
      <c r="F1200" s="50">
        <f>VLOOKUP(S1179,Shashi!$B$8:$AE$78,17,0)</f>
        <v>0</v>
      </c>
      <c r="G1200" s="50">
        <f>VLOOKUP(S1179,Shashi!$B$8:$AE$78,18,0)</f>
        <v>0</v>
      </c>
      <c r="H1200" s="50">
        <f>VLOOKUP(S1179,Shashi!$B$8:$AE$78,19,0)</f>
        <v>0</v>
      </c>
      <c r="I1200" s="50">
        <f>VLOOKUP(S1179,Shashi!$B$8:$AE$78,20,0)</f>
        <v>0</v>
      </c>
      <c r="J1200" s="50">
        <f>VLOOKUP(S1179,Shashi!$B$8:$AE$78,21,0)</f>
        <v>0</v>
      </c>
      <c r="K1200" s="50">
        <f>VLOOKUP(S1179,Shashi!$B$8:$AE$78,22,0)</f>
        <v>0</v>
      </c>
      <c r="L1200" s="50">
        <f>VLOOKUP(S1179,Shashi!$B$8:$AE$78,23,0)</f>
        <v>0</v>
      </c>
      <c r="M1200" s="50">
        <f>VLOOKUP(S1179,Shashi!$B$8:$AE$78,24,0)</f>
        <v>0</v>
      </c>
      <c r="N1200" s="366"/>
      <c r="O1200" s="367"/>
      <c r="P1200" s="367"/>
      <c r="Q1200" s="368"/>
      <c r="R1200" s="84">
        <f t="shared" si="42"/>
        <v>0</v>
      </c>
      <c r="S1200" s="85" t="str">
        <f>IF(R1200&gt;=91,"अ१",IF(R1200&gt;=81,"अ२",IF(R1200&gt;=71,"ब१",IF(R1200&gt;=61,"ब२",IF(R1200&gt;=51,"क१",IF(R1200&gt;=41,"क२",IF(R1200&gt;=33,"ड",IF(R1200&gt;=21,"ई१",IF(R1200&gt;=1,"ई२","")))))))))</f>
        <v/>
      </c>
      <c r="V1200" s="68"/>
      <c r="W1200" s="68"/>
      <c r="X1200" s="68"/>
      <c r="Y1200" s="68"/>
    </row>
    <row r="1201" spans="2:25" ht="27.9" customHeight="1" thickBot="1">
      <c r="B1201" s="369"/>
      <c r="C1201" s="370"/>
      <c r="D1201" s="370"/>
      <c r="E1201" s="370"/>
      <c r="F1201" s="370"/>
      <c r="G1201" s="370"/>
      <c r="H1201" s="370"/>
      <c r="I1201" s="370"/>
      <c r="J1201" s="370"/>
      <c r="K1201" s="370"/>
      <c r="L1201" s="370"/>
      <c r="M1201" s="370"/>
      <c r="N1201" s="370"/>
      <c r="O1201" s="370"/>
      <c r="P1201" s="370"/>
      <c r="Q1201" s="370"/>
      <c r="R1201" s="370"/>
      <c r="S1201" s="371"/>
      <c r="V1201" s="68"/>
      <c r="W1201" s="68"/>
      <c r="X1201" s="68"/>
      <c r="Y1201" s="68"/>
    </row>
    <row r="1202" spans="2:25" ht="27.9" customHeight="1">
      <c r="B1202" s="41"/>
      <c r="C1202" s="42"/>
      <c r="D1202" s="43"/>
      <c r="N1202" s="45"/>
      <c r="O1202" s="45"/>
      <c r="P1202" s="45"/>
      <c r="Q1202" s="45"/>
      <c r="S1202" s="46"/>
      <c r="V1202" s="68"/>
      <c r="W1202" s="68"/>
      <c r="X1202" s="68"/>
      <c r="Y1202" s="68"/>
    </row>
    <row r="1203" spans="2:25" ht="27.9" customHeight="1">
      <c r="B1203" s="372" t="s">
        <v>66</v>
      </c>
      <c r="C1203" s="373"/>
      <c r="D1203" s="373"/>
      <c r="E1203" s="373"/>
      <c r="F1203" s="373"/>
      <c r="G1203" s="374" t="s">
        <v>67</v>
      </c>
      <c r="H1203" s="374"/>
      <c r="I1203" s="374"/>
      <c r="J1203" s="374"/>
      <c r="K1203" s="374"/>
      <c r="L1203" s="374"/>
      <c r="M1203" s="374"/>
      <c r="N1203" s="375" t="s">
        <v>68</v>
      </c>
      <c r="O1203" s="375"/>
      <c r="P1203" s="375"/>
      <c r="Q1203" s="375"/>
      <c r="R1203" s="375"/>
      <c r="S1203" s="376"/>
      <c r="V1203" s="68"/>
      <c r="W1203" s="68"/>
      <c r="X1203" s="68"/>
      <c r="Y1203" s="68"/>
    </row>
    <row r="1204" spans="2:25" ht="27.9" customHeight="1" thickBot="1">
      <c r="B1204" s="377" t="str">
        <f>students!$G$4</f>
        <v xml:space="preserve">श्री. सागर दत्तात्रय शिंदे </v>
      </c>
      <c r="C1204" s="378"/>
      <c r="D1204" s="378"/>
      <c r="E1204" s="378"/>
      <c r="F1204" s="378"/>
      <c r="G1204" s="379"/>
      <c r="H1204" s="379"/>
      <c r="I1204" s="379"/>
      <c r="J1204" s="379"/>
      <c r="K1204" s="379"/>
      <c r="L1204" s="379"/>
      <c r="M1204" s="379"/>
      <c r="N1204" s="380"/>
      <c r="O1204" s="380"/>
      <c r="P1204" s="380"/>
      <c r="Q1204" s="380"/>
      <c r="R1204" s="380"/>
      <c r="S1204" s="381"/>
      <c r="V1204" s="68"/>
      <c r="W1204" s="68"/>
      <c r="X1204" s="68"/>
      <c r="Y1204" s="68"/>
    </row>
    <row r="1205" spans="2:25" ht="26.25" customHeight="1">
      <c r="B1205" s="402" t="s">
        <v>718</v>
      </c>
      <c r="C1205" s="402"/>
      <c r="D1205" s="402"/>
      <c r="E1205" s="402"/>
      <c r="F1205" s="402"/>
      <c r="G1205" s="402"/>
      <c r="H1205" s="402"/>
      <c r="I1205" s="402"/>
      <c r="J1205" s="402"/>
      <c r="K1205" s="402"/>
      <c r="L1205" s="402"/>
      <c r="M1205" s="402"/>
      <c r="N1205" s="402"/>
      <c r="O1205" s="402"/>
      <c r="P1205" s="402"/>
      <c r="Q1205" s="402"/>
      <c r="R1205" s="402"/>
      <c r="S1205" s="402"/>
      <c r="V1205" s="68"/>
      <c r="W1205" s="68"/>
      <c r="X1205" s="68"/>
      <c r="Y1205" s="68"/>
    </row>
    <row r="1206" spans="2:25" ht="24.75" customHeight="1" thickBot="1">
      <c r="B1206" s="403" t="s">
        <v>52</v>
      </c>
      <c r="C1206" s="403"/>
      <c r="D1206" s="403"/>
      <c r="E1206" s="404">
        <f>VLOOKUP(S1207,students!$B$8:$D$57,3,0)</f>
        <v>0</v>
      </c>
      <c r="F1206" s="405"/>
      <c r="G1206" s="405"/>
      <c r="H1206" s="405"/>
      <c r="I1206" s="405"/>
      <c r="J1206" s="405"/>
      <c r="K1206" s="405"/>
      <c r="L1206" s="405"/>
      <c r="M1206" s="405"/>
      <c r="N1206" s="405"/>
      <c r="O1206" s="405"/>
      <c r="P1206" s="406" t="s">
        <v>28</v>
      </c>
      <c r="Q1206" s="406"/>
      <c r="R1206" s="406" t="str">
        <f>students!$M$2</f>
        <v>पहिली</v>
      </c>
      <c r="S1206" s="406"/>
      <c r="V1206" s="68"/>
      <c r="W1206" s="68"/>
      <c r="X1206" s="68"/>
      <c r="Y1206" s="68"/>
    </row>
    <row r="1207" spans="2:25" ht="19.5" customHeight="1" thickBot="1">
      <c r="B1207" s="407"/>
      <c r="C1207" s="407"/>
      <c r="D1207" s="408"/>
      <c r="E1207" s="408"/>
      <c r="F1207" s="47"/>
      <c r="G1207" s="47"/>
      <c r="H1207" s="409" t="s">
        <v>33</v>
      </c>
      <c r="I1207" s="409"/>
      <c r="J1207" s="409"/>
      <c r="K1207" s="409"/>
      <c r="L1207" s="409"/>
      <c r="M1207" s="405">
        <f>[3]students!Y1206</f>
        <v>0</v>
      </c>
      <c r="N1207" s="405"/>
      <c r="O1207" s="405"/>
      <c r="P1207" s="406" t="s">
        <v>53</v>
      </c>
      <c r="Q1207" s="406"/>
      <c r="R1207" s="406"/>
      <c r="S1207" s="77">
        <v>44</v>
      </c>
      <c r="V1207" s="68"/>
      <c r="W1207" s="68"/>
      <c r="X1207" s="68"/>
      <c r="Y1207" s="68"/>
    </row>
    <row r="1208" spans="2:25" ht="21" customHeight="1">
      <c r="B1208" s="382" t="s">
        <v>37</v>
      </c>
      <c r="C1208" s="361" t="s">
        <v>54</v>
      </c>
      <c r="D1208" s="361"/>
      <c r="E1208" s="385" t="s">
        <v>55</v>
      </c>
      <c r="F1208" s="386"/>
      <c r="G1208" s="386"/>
      <c r="H1208" s="386"/>
      <c r="I1208" s="386"/>
      <c r="J1208" s="386"/>
      <c r="K1208" s="386"/>
      <c r="L1208" s="386"/>
      <c r="M1208" s="387"/>
      <c r="N1208" s="388" t="s">
        <v>56</v>
      </c>
      <c r="O1208" s="389"/>
      <c r="P1208" s="389"/>
      <c r="Q1208" s="390"/>
      <c r="R1208" s="394" t="s">
        <v>69</v>
      </c>
      <c r="S1208" s="397" t="s">
        <v>57</v>
      </c>
      <c r="V1208" s="68"/>
      <c r="W1208" s="68"/>
      <c r="X1208" s="68"/>
      <c r="Y1208" s="68"/>
    </row>
    <row r="1209" spans="2:25" s="1" customFormat="1" ht="73.5" customHeight="1">
      <c r="B1209" s="383"/>
      <c r="C1209" s="384"/>
      <c r="D1209" s="384"/>
      <c r="E1209" s="48" t="s">
        <v>58</v>
      </c>
      <c r="F1209" s="48" t="s">
        <v>15</v>
      </c>
      <c r="G1209" s="48" t="s">
        <v>59</v>
      </c>
      <c r="H1209" s="48" t="s">
        <v>17</v>
      </c>
      <c r="I1209" s="48" t="s">
        <v>18</v>
      </c>
      <c r="J1209" s="48" t="s">
        <v>19</v>
      </c>
      <c r="K1209" s="48" t="s">
        <v>20</v>
      </c>
      <c r="L1209" s="48" t="s">
        <v>21</v>
      </c>
      <c r="M1209" s="49"/>
      <c r="N1209" s="391"/>
      <c r="O1209" s="392"/>
      <c r="P1209" s="392"/>
      <c r="Q1209" s="393"/>
      <c r="R1209" s="395"/>
      <c r="S1209" s="398"/>
      <c r="V1209" s="68"/>
      <c r="W1209" s="68"/>
      <c r="X1209" s="68"/>
      <c r="Y1209" s="68"/>
    </row>
    <row r="1210" spans="2:25" ht="27.9" customHeight="1" thickBot="1">
      <c r="B1210" s="5"/>
      <c r="C1210" s="400" t="s">
        <v>60</v>
      </c>
      <c r="D1210" s="401"/>
      <c r="E1210" s="51">
        <v>1</v>
      </c>
      <c r="F1210" s="51">
        <v>2</v>
      </c>
      <c r="G1210" s="51">
        <v>3</v>
      </c>
      <c r="H1210" s="51">
        <v>4</v>
      </c>
      <c r="I1210" s="51">
        <v>5</v>
      </c>
      <c r="J1210" s="51">
        <v>6</v>
      </c>
      <c r="K1210" s="51">
        <v>7</v>
      </c>
      <c r="L1210" s="51">
        <v>8</v>
      </c>
      <c r="M1210" s="50" t="s">
        <v>22</v>
      </c>
      <c r="N1210" s="50" t="s">
        <v>23</v>
      </c>
      <c r="O1210" s="50" t="s">
        <v>61</v>
      </c>
      <c r="P1210" s="50" t="s">
        <v>25</v>
      </c>
      <c r="Q1210" s="50" t="s">
        <v>62</v>
      </c>
      <c r="R1210" s="396"/>
      <c r="S1210" s="399"/>
    </row>
    <row r="1211" spans="2:25" ht="27.9" customHeight="1">
      <c r="B1211" s="359">
        <v>1</v>
      </c>
      <c r="C1211" s="361" t="s">
        <v>2</v>
      </c>
      <c r="D1211" s="39" t="s">
        <v>63</v>
      </c>
      <c r="E1211" s="80"/>
      <c r="F1211" s="78">
        <f>Marathi!R$7</f>
        <v>15</v>
      </c>
      <c r="G1211" s="78">
        <f>Marathi!S$7</f>
        <v>15</v>
      </c>
      <c r="H1211" s="78">
        <f>Marathi!T$7</f>
        <v>15</v>
      </c>
      <c r="I1211" s="78">
        <f>Marathi!U$7</f>
        <v>15</v>
      </c>
      <c r="J1211" s="78">
        <f>Marathi!V$7</f>
        <v>15</v>
      </c>
      <c r="K1211" s="78">
        <f>Marathi!W$7</f>
        <v>10</v>
      </c>
      <c r="L1211" s="78">
        <f>Marathi!X$7</f>
        <v>0</v>
      </c>
      <c r="M1211" s="78">
        <f>Marathi!Y$7</f>
        <v>70</v>
      </c>
      <c r="N1211" s="78">
        <f>Marathi!Z$7</f>
        <v>5</v>
      </c>
      <c r="O1211" s="78">
        <f>Marathi!AA$7</f>
        <v>5</v>
      </c>
      <c r="P1211" s="78">
        <f>Marathi!AB$7</f>
        <v>20</v>
      </c>
      <c r="Q1211" s="78">
        <f>Marathi!AC$7</f>
        <v>30</v>
      </c>
      <c r="R1211" s="78">
        <f>Marathi!AD$7</f>
        <v>100</v>
      </c>
      <c r="S1211" s="78">
        <f>Marathi!AE$7</f>
        <v>0</v>
      </c>
    </row>
    <row r="1212" spans="2:25" ht="27.9" customHeight="1" thickBot="1">
      <c r="B1212" s="360"/>
      <c r="C1212" s="362"/>
      <c r="D1212" s="40" t="s">
        <v>64</v>
      </c>
      <c r="E1212" s="81"/>
      <c r="F1212" s="50">
        <f>VLOOKUP(S1207,Marathi!$B$8:$AE$78,17,0)</f>
        <v>0</v>
      </c>
      <c r="G1212" s="50">
        <f>VLOOKUP(S1207,Marathi!$B$8:$AE$78,18,0)</f>
        <v>0</v>
      </c>
      <c r="H1212" s="50">
        <f>VLOOKUP(S1207,Marathi!$B$8:$AE$78,19,0)</f>
        <v>0</v>
      </c>
      <c r="I1212" s="50">
        <f>VLOOKUP(S1207,Marathi!$B$8:$AE$78,20,0)</f>
        <v>0</v>
      </c>
      <c r="J1212" s="50">
        <f>VLOOKUP(S1207,Marathi!$B$8:$AE$78,21,0)</f>
        <v>0</v>
      </c>
      <c r="K1212" s="50">
        <f>VLOOKUP(S1207,Marathi!$B$8:$AE$78,22,0)</f>
        <v>0</v>
      </c>
      <c r="L1212" s="50">
        <f>VLOOKUP(S1207,Marathi!$B$8:$AE$78,23,0)</f>
        <v>0</v>
      </c>
      <c r="M1212" s="50">
        <f>VLOOKUP(S1207,Marathi!$B$8:$AE$78,24,0)</f>
        <v>0</v>
      </c>
      <c r="N1212" s="50">
        <f>VLOOKUP(S1207,Marathi!$B$8:$AE$78,25,0)</f>
        <v>0</v>
      </c>
      <c r="O1212" s="50">
        <f>VLOOKUP(S1207,Marathi!$B$8:$AE$78,26,0)</f>
        <v>0</v>
      </c>
      <c r="P1212" s="50">
        <f>VLOOKUP(S1207,Marathi!$B$8:$AE$78,27,0)</f>
        <v>0</v>
      </c>
      <c r="Q1212" s="50">
        <f>VLOOKUP(S1207,Marathi!$B$8:$AE$78,28,0)</f>
        <v>0</v>
      </c>
      <c r="R1212" s="79">
        <f>VLOOKUP(S1207,Marathi!$B$8:$AE$78,29,0)</f>
        <v>0</v>
      </c>
      <c r="S1212" s="79">
        <f>VLOOKUP(S1207,Marathi!$B$8:$AE$78,30,0)</f>
        <v>0</v>
      </c>
    </row>
    <row r="1213" spans="2:25" ht="27.9" customHeight="1">
      <c r="B1213" s="359">
        <v>2</v>
      </c>
      <c r="C1213" s="361" t="s">
        <v>3</v>
      </c>
      <c r="D1213" s="39" t="s">
        <v>63</v>
      </c>
      <c r="E1213" s="80"/>
      <c r="F1213" s="78">
        <f>Hindi!R$7</f>
        <v>15</v>
      </c>
      <c r="G1213" s="78">
        <f>Hindi!S$7</f>
        <v>15</v>
      </c>
      <c r="H1213" s="78">
        <f>Hindi!T$7</f>
        <v>15</v>
      </c>
      <c r="I1213" s="78">
        <f>Hindi!U$7</f>
        <v>15</v>
      </c>
      <c r="J1213" s="78">
        <f>Hindi!V$7</f>
        <v>15</v>
      </c>
      <c r="K1213" s="78">
        <f>Hindi!W$7</f>
        <v>10</v>
      </c>
      <c r="L1213" s="78">
        <f>Hindi!X$7</f>
        <v>0</v>
      </c>
      <c r="M1213" s="78">
        <f>Hindi!Y$7</f>
        <v>70</v>
      </c>
      <c r="N1213" s="78">
        <f>Hindi!Z$7</f>
        <v>5</v>
      </c>
      <c r="O1213" s="78">
        <f>Hindi!AA$7</f>
        <v>5</v>
      </c>
      <c r="P1213" s="78">
        <f>Hindi!AB$7</f>
        <v>20</v>
      </c>
      <c r="Q1213" s="78">
        <f>Hindi!AC$7</f>
        <v>30</v>
      </c>
      <c r="R1213" s="78">
        <f>Hindi!AD$7</f>
        <v>100</v>
      </c>
      <c r="S1213" s="78">
        <f>Hindi!AE$7</f>
        <v>0</v>
      </c>
    </row>
    <row r="1214" spans="2:25" ht="27.9" customHeight="1" thickBot="1">
      <c r="B1214" s="360"/>
      <c r="C1214" s="362"/>
      <c r="D1214" s="40" t="s">
        <v>64</v>
      </c>
      <c r="E1214" s="81"/>
      <c r="F1214" s="50">
        <f>VLOOKUP(S1207,Hindi!$B$8:$AE$78,17,0)</f>
        <v>0</v>
      </c>
      <c r="G1214" s="50">
        <f>VLOOKUP(S1207,Hindi!$B$8:$AE$78,18,0)</f>
        <v>0</v>
      </c>
      <c r="H1214" s="50">
        <f>VLOOKUP(S1207,Hindi!$B$8:$AE$78,19,0)</f>
        <v>0</v>
      </c>
      <c r="I1214" s="50">
        <f>VLOOKUP(S1207,Hindi!$B$8:$AE$78,20,0)</f>
        <v>0</v>
      </c>
      <c r="J1214" s="50">
        <f>VLOOKUP(S1207,Hindi!$B$8:$AE$78,21,0)</f>
        <v>0</v>
      </c>
      <c r="K1214" s="50">
        <f>VLOOKUP(S1207,Hindi!$B$8:$AE$78,22,0)</f>
        <v>0</v>
      </c>
      <c r="L1214" s="50">
        <f>VLOOKUP(S1207,Hindi!$B$8:$AE$78,23,0)</f>
        <v>0</v>
      </c>
      <c r="M1214" s="50">
        <f>VLOOKUP(S1207,Hindi!$B$8:$AE$78,24,0)</f>
        <v>0</v>
      </c>
      <c r="N1214" s="50">
        <f>VLOOKUP(S1207,Hindi!$B$8:$AE$78,25,0)</f>
        <v>0</v>
      </c>
      <c r="O1214" s="50">
        <f>VLOOKUP(S1207,Hindi!$B$8:$AE$78,26,0)</f>
        <v>0</v>
      </c>
      <c r="P1214" s="50">
        <f>VLOOKUP(S1207,Hindi!$B$8:$AE$78,27,0)</f>
        <v>0</v>
      </c>
      <c r="Q1214" s="50">
        <f>VLOOKUP(S1207,Hindi!$B$8:$AE$78,28,0)</f>
        <v>0</v>
      </c>
      <c r="R1214" s="79">
        <f>VLOOKUP(S1207,Hindi!$B$8:$AE$78,29,0)</f>
        <v>0</v>
      </c>
      <c r="S1214" s="50">
        <f>VLOOKUP(S1207,Hindi!$B$8:$AE$78,30,0)</f>
        <v>0</v>
      </c>
    </row>
    <row r="1215" spans="2:25" ht="27.9" customHeight="1">
      <c r="B1215" s="359">
        <v>3</v>
      </c>
      <c r="C1215" s="361" t="s">
        <v>4</v>
      </c>
      <c r="D1215" s="39" t="s">
        <v>63</v>
      </c>
      <c r="E1215" s="80"/>
      <c r="F1215" s="78">
        <f>English!R$7</f>
        <v>15</v>
      </c>
      <c r="G1215" s="78">
        <f>English!S$7</f>
        <v>15</v>
      </c>
      <c r="H1215" s="78">
        <f>English!T$7</f>
        <v>15</v>
      </c>
      <c r="I1215" s="78">
        <f>English!U$7</f>
        <v>15</v>
      </c>
      <c r="J1215" s="78">
        <f>English!V$7</f>
        <v>15</v>
      </c>
      <c r="K1215" s="78">
        <f>English!W$7</f>
        <v>10</v>
      </c>
      <c r="L1215" s="78">
        <f>English!X$7</f>
        <v>0</v>
      </c>
      <c r="M1215" s="78">
        <f>English!Y$7</f>
        <v>70</v>
      </c>
      <c r="N1215" s="78">
        <f>English!Z$7</f>
        <v>5</v>
      </c>
      <c r="O1215" s="78">
        <f>English!AA$7</f>
        <v>5</v>
      </c>
      <c r="P1215" s="78">
        <f>English!AB$7</f>
        <v>20</v>
      </c>
      <c r="Q1215" s="78">
        <f>English!AC$7</f>
        <v>30</v>
      </c>
      <c r="R1215" s="78">
        <f>English!AD$7</f>
        <v>100</v>
      </c>
      <c r="S1215" s="78">
        <f>English!AE$7</f>
        <v>0</v>
      </c>
    </row>
    <row r="1216" spans="2:25" ht="27.9" customHeight="1" thickBot="1">
      <c r="B1216" s="360"/>
      <c r="C1216" s="362"/>
      <c r="D1216" s="40" t="s">
        <v>64</v>
      </c>
      <c r="E1216" s="81"/>
      <c r="F1216" s="50">
        <f>VLOOKUP(S1207,English!$B$8:$AE$78,17,0)</f>
        <v>0</v>
      </c>
      <c r="G1216" s="50">
        <f>VLOOKUP(S1207,English!$B$8:$AE$78,18,0)</f>
        <v>0</v>
      </c>
      <c r="H1216" s="50">
        <f>VLOOKUP(S1207,English!$B$8:$AE$78,19,0)</f>
        <v>0</v>
      </c>
      <c r="I1216" s="50">
        <f>VLOOKUP(S1207,English!$B$8:$AE$78,20,0)</f>
        <v>0</v>
      </c>
      <c r="J1216" s="50">
        <f>VLOOKUP(S1207,English!$B$8:$AE$78,21,0)</f>
        <v>0</v>
      </c>
      <c r="K1216" s="50">
        <f>VLOOKUP(S1207,English!$B$8:$AE$78,22,0)</f>
        <v>0</v>
      </c>
      <c r="L1216" s="50">
        <f>VLOOKUP(S1207,English!$B$8:$AE$78,23,0)</f>
        <v>0</v>
      </c>
      <c r="M1216" s="50">
        <f>VLOOKUP(S1207,English!$B$8:$AE$78,24,0)</f>
        <v>0</v>
      </c>
      <c r="N1216" s="50">
        <f>VLOOKUP(S1207,English!$B$8:$AE$78,25,0)</f>
        <v>0</v>
      </c>
      <c r="O1216" s="50">
        <f>VLOOKUP(S1207,English!$B$8:$AE$78,26,0)</f>
        <v>0</v>
      </c>
      <c r="P1216" s="50">
        <f>VLOOKUP(S1207,English!$B$8:$AE$78,27,0)</f>
        <v>0</v>
      </c>
      <c r="Q1216" s="50">
        <f>VLOOKUP(S1207,English!$B$8:$AE$78,28,0)</f>
        <v>0</v>
      </c>
      <c r="R1216" s="79">
        <f>VLOOKUP(S1207,English!$B$8:$AE$78,29,0)</f>
        <v>0</v>
      </c>
      <c r="S1216" s="50">
        <f>VLOOKUP(S1207,English!$B$8:$AE$78,30,0)</f>
        <v>0</v>
      </c>
      <c r="V1216" s="68"/>
      <c r="W1216" s="68"/>
      <c r="X1216" s="68"/>
      <c r="Y1216" s="68"/>
    </row>
    <row r="1217" spans="2:25" ht="27.9" customHeight="1">
      <c r="B1217" s="359">
        <v>4</v>
      </c>
      <c r="C1217" s="361" t="s">
        <v>5</v>
      </c>
      <c r="D1217" s="39" t="s">
        <v>63</v>
      </c>
      <c r="E1217" s="80"/>
      <c r="F1217" s="78">
        <f>Maths!R$7</f>
        <v>15</v>
      </c>
      <c r="G1217" s="78">
        <f>Maths!S$7</f>
        <v>15</v>
      </c>
      <c r="H1217" s="78">
        <f>Maths!T$7</f>
        <v>15</v>
      </c>
      <c r="I1217" s="78">
        <f>Maths!U$7</f>
        <v>15</v>
      </c>
      <c r="J1217" s="78">
        <f>Maths!V$7</f>
        <v>15</v>
      </c>
      <c r="K1217" s="78">
        <f>Maths!W$7</f>
        <v>10</v>
      </c>
      <c r="L1217" s="78">
        <f>Maths!X$7</f>
        <v>0</v>
      </c>
      <c r="M1217" s="78">
        <f>Maths!Y$7</f>
        <v>70</v>
      </c>
      <c r="N1217" s="78">
        <f>Maths!Z$7</f>
        <v>5</v>
      </c>
      <c r="O1217" s="78">
        <f>Maths!AA$7</f>
        <v>5</v>
      </c>
      <c r="P1217" s="78">
        <f>Maths!AB$7</f>
        <v>20</v>
      </c>
      <c r="Q1217" s="78">
        <f>Maths!AC$7</f>
        <v>30</v>
      </c>
      <c r="R1217" s="78">
        <f>Maths!AD$7</f>
        <v>100</v>
      </c>
      <c r="S1217" s="78">
        <f>Maths!AE$7</f>
        <v>0</v>
      </c>
      <c r="V1217" s="68"/>
      <c r="W1217" s="68"/>
      <c r="X1217" s="68"/>
      <c r="Y1217" s="68"/>
    </row>
    <row r="1218" spans="2:25" ht="27.9" customHeight="1" thickBot="1">
      <c r="B1218" s="360"/>
      <c r="C1218" s="362"/>
      <c r="D1218" s="40" t="s">
        <v>64</v>
      </c>
      <c r="E1218" s="81"/>
      <c r="F1218" s="50">
        <f>VLOOKUP(S1207,Maths!$B$8:$AE$78,17,0)</f>
        <v>0</v>
      </c>
      <c r="G1218" s="50">
        <f>VLOOKUP(S1207,Maths!$B$8:$AE$78,18,0)</f>
        <v>0</v>
      </c>
      <c r="H1218" s="50">
        <f>VLOOKUP(S1207,Maths!$B$8:$AE$78,19,0)</f>
        <v>0</v>
      </c>
      <c r="I1218" s="50">
        <f>VLOOKUP(S1207,Maths!$B$8:$AE$78,20,0)</f>
        <v>0</v>
      </c>
      <c r="J1218" s="50">
        <f>VLOOKUP(S1207,Maths!$B$8:$AE$78,21,0)</f>
        <v>0</v>
      </c>
      <c r="K1218" s="50">
        <f>VLOOKUP(S1207,Maths!$B$8:$AE$78,22,0)</f>
        <v>0</v>
      </c>
      <c r="L1218" s="50">
        <f>VLOOKUP(S1207,Maths!$B$8:$AE$78,23,0)</f>
        <v>0</v>
      </c>
      <c r="M1218" s="50">
        <f>VLOOKUP(S1207,Maths!$B$8:$AE$78,24,0)</f>
        <v>0</v>
      </c>
      <c r="N1218" s="50">
        <f>VLOOKUP(S1207,Maths!$B$8:$AE$78,25,0)</f>
        <v>0</v>
      </c>
      <c r="O1218" s="50">
        <f>VLOOKUP(S1207,Maths!$B$8:$AE$78,26,0)</f>
        <v>0</v>
      </c>
      <c r="P1218" s="50">
        <f>VLOOKUP(S1207,Maths!$B$8:$AE$78,27,0)</f>
        <v>0</v>
      </c>
      <c r="Q1218" s="50">
        <f>VLOOKUP(S1207,Maths!$B$8:$AE$78,28,0)</f>
        <v>0</v>
      </c>
      <c r="R1218" s="79">
        <f>VLOOKUP(S1207,Maths!$B$8:$AE$78,29,0)</f>
        <v>0</v>
      </c>
      <c r="S1218" s="50">
        <f>VLOOKUP(S1207,Maths!$B$8:$AE$78,30,0)</f>
        <v>0</v>
      </c>
      <c r="V1218" s="68"/>
      <c r="W1218" s="68"/>
      <c r="X1218" s="68"/>
      <c r="Y1218" s="68"/>
    </row>
    <row r="1219" spans="2:25" ht="27.9" customHeight="1">
      <c r="B1219" s="359">
        <v>5</v>
      </c>
      <c r="C1219" s="361" t="s">
        <v>6</v>
      </c>
      <c r="D1219" s="39" t="s">
        <v>63</v>
      </c>
      <c r="E1219" s="80"/>
      <c r="F1219" s="78">
        <f>Sci!R$7</f>
        <v>15</v>
      </c>
      <c r="G1219" s="78">
        <f>Sci!S$7</f>
        <v>15</v>
      </c>
      <c r="H1219" s="78">
        <f>Sci!T$7</f>
        <v>15</v>
      </c>
      <c r="I1219" s="78">
        <f>Sci!U$7</f>
        <v>15</v>
      </c>
      <c r="J1219" s="78">
        <f>Sci!V$7</f>
        <v>15</v>
      </c>
      <c r="K1219" s="78">
        <f>Sci!W$7</f>
        <v>10</v>
      </c>
      <c r="L1219" s="78">
        <f>Sci!X$7</f>
        <v>0</v>
      </c>
      <c r="M1219" s="78">
        <f>Sci!Y$7</f>
        <v>70</v>
      </c>
      <c r="N1219" s="78">
        <f>Sci!Z$7</f>
        <v>5</v>
      </c>
      <c r="O1219" s="78">
        <f>Sci!AA$7</f>
        <v>5</v>
      </c>
      <c r="P1219" s="78">
        <f>Sci!AB$7</f>
        <v>20</v>
      </c>
      <c r="Q1219" s="78">
        <f>Sci!AC$7</f>
        <v>30</v>
      </c>
      <c r="R1219" s="78">
        <f>Sci!AD$7</f>
        <v>100</v>
      </c>
      <c r="S1219" s="78">
        <f>Sci!AE$7</f>
        <v>0</v>
      </c>
      <c r="V1219" s="68"/>
      <c r="W1219" s="68"/>
      <c r="X1219" s="68"/>
      <c r="Y1219" s="68"/>
    </row>
    <row r="1220" spans="2:25" ht="27.9" customHeight="1" thickBot="1">
      <c r="B1220" s="360"/>
      <c r="C1220" s="362"/>
      <c r="D1220" s="40" t="s">
        <v>64</v>
      </c>
      <c r="E1220" s="81"/>
      <c r="F1220" s="50">
        <f>VLOOKUP(S1207,Sci!$B$8:$AE$78,17,0)</f>
        <v>0</v>
      </c>
      <c r="G1220" s="50">
        <f>VLOOKUP(S1207,Sci!$B$8:$AE$78,18,0)</f>
        <v>0</v>
      </c>
      <c r="H1220" s="50">
        <f>VLOOKUP(S1207,Sci!$B$8:$AE$78,19,0)</f>
        <v>0</v>
      </c>
      <c r="I1220" s="50">
        <f>VLOOKUP(S1207,Sci!$B$8:$AE$78,20,0)</f>
        <v>0</v>
      </c>
      <c r="J1220" s="50">
        <f>VLOOKUP(S1207,Sci!$B$8:$AE$78,21,0)</f>
        <v>0</v>
      </c>
      <c r="K1220" s="50">
        <f>VLOOKUP(S1207,Sci!$B$8:$AE$78,22,0)</f>
        <v>0</v>
      </c>
      <c r="L1220" s="50">
        <f>VLOOKUP(S1207,Sci!$B$8:$AE$78,23,0)</f>
        <v>0</v>
      </c>
      <c r="M1220" s="50">
        <f>VLOOKUP(S1207,Sci!$B$8:$AE$78,24,0)</f>
        <v>0</v>
      </c>
      <c r="N1220" s="50">
        <f>VLOOKUP(S1207,Sci!$B$8:$AE$78,24,0)</f>
        <v>0</v>
      </c>
      <c r="O1220" s="50">
        <f>VLOOKUP(S1207,Sci!$B$8:$AE$78,25,0)</f>
        <v>0</v>
      </c>
      <c r="P1220" s="50">
        <f>VLOOKUP(S1207,Sci!$B$8:$AE$78,26,0)</f>
        <v>0</v>
      </c>
      <c r="Q1220" s="50">
        <f>VLOOKUP(S1207,Sci!$B$8:$AE$78,27,0)</f>
        <v>0</v>
      </c>
      <c r="R1220" s="79">
        <f>VLOOKUP(S1207,Sci!$B$8:$AE$78,29,0)</f>
        <v>0</v>
      </c>
      <c r="S1220" s="50">
        <f>VLOOKUP(S1207,Sci!$B$8:$AE$78,30,0)</f>
        <v>0</v>
      </c>
      <c r="V1220" s="68"/>
      <c r="W1220" s="68"/>
      <c r="X1220" s="68"/>
      <c r="Y1220" s="68"/>
    </row>
    <row r="1221" spans="2:25" ht="27.9" customHeight="1">
      <c r="B1221" s="359">
        <v>6</v>
      </c>
      <c r="C1221" s="361" t="s">
        <v>7</v>
      </c>
      <c r="D1221" s="39" t="s">
        <v>63</v>
      </c>
      <c r="E1221" s="80"/>
      <c r="F1221" s="78">
        <f>Sco!R$7</f>
        <v>15</v>
      </c>
      <c r="G1221" s="78">
        <f>Sco!S$7</f>
        <v>15</v>
      </c>
      <c r="H1221" s="78">
        <f>Sco!T$7</f>
        <v>15</v>
      </c>
      <c r="I1221" s="78">
        <f>Sco!U$7</f>
        <v>15</v>
      </c>
      <c r="J1221" s="78">
        <f>Sco!V$7</f>
        <v>15</v>
      </c>
      <c r="K1221" s="78">
        <f>Sco!W$7</f>
        <v>10</v>
      </c>
      <c r="L1221" s="78">
        <f>Sco!X$7</f>
        <v>0</v>
      </c>
      <c r="M1221" s="78">
        <f>Sco!Y$7</f>
        <v>70</v>
      </c>
      <c r="N1221" s="78">
        <f>Sco!Z$7</f>
        <v>5</v>
      </c>
      <c r="O1221" s="78">
        <f>Sco!AA$7</f>
        <v>5</v>
      </c>
      <c r="P1221" s="78">
        <f>Sco!AB$7</f>
        <v>20</v>
      </c>
      <c r="Q1221" s="78">
        <f>Sco!AC$7</f>
        <v>30</v>
      </c>
      <c r="R1221" s="78">
        <f>Sco!AD$7</f>
        <v>100</v>
      </c>
      <c r="S1221" s="78">
        <f>Sco!AE$7</f>
        <v>0</v>
      </c>
      <c r="V1221" s="68"/>
      <c r="W1221" s="68"/>
      <c r="X1221" s="68"/>
      <c r="Y1221" s="68"/>
    </row>
    <row r="1222" spans="2:25" ht="27.9" customHeight="1" thickBot="1">
      <c r="B1222" s="360"/>
      <c r="C1222" s="362"/>
      <c r="D1222" s="40" t="s">
        <v>64</v>
      </c>
      <c r="E1222" s="81"/>
      <c r="F1222" s="50">
        <f>VLOOKUP(S1207,Sco!$B$8:$AE$78,17,0)</f>
        <v>0</v>
      </c>
      <c r="G1222" s="50">
        <f>VLOOKUP(S1207,Sco!$B$8:$AE$78,18,0)</f>
        <v>0</v>
      </c>
      <c r="H1222" s="50">
        <f>VLOOKUP(S1207,Sco!$B$8:$AE$78,19,0)</f>
        <v>0</v>
      </c>
      <c r="I1222" s="50">
        <f>VLOOKUP(S1207,Sco!$B$8:$AE$78,20,0)</f>
        <v>0</v>
      </c>
      <c r="J1222" s="50">
        <f>VLOOKUP(S1207,Sco!$B$8:$AE$78,21,0)</f>
        <v>0</v>
      </c>
      <c r="K1222" s="50">
        <f>VLOOKUP(S1207,Sco!$B$8:$AE$78,22,0)</f>
        <v>0</v>
      </c>
      <c r="L1222" s="50">
        <f>VLOOKUP(S1207,Sco!$B$8:$AE$78,23,0)</f>
        <v>0</v>
      </c>
      <c r="M1222" s="50">
        <f>VLOOKUP(S1207,Sco!$B$8:$AE$78,24,0)</f>
        <v>0</v>
      </c>
      <c r="N1222" s="50">
        <f>VLOOKUP(S1207,Sco!$B$8:$AE$78,25,0)</f>
        <v>0</v>
      </c>
      <c r="O1222" s="50">
        <f>VLOOKUP(S1207,Sco!$B$8:$AE$78,26,0)</f>
        <v>0</v>
      </c>
      <c r="P1222" s="50">
        <f>VLOOKUP(S1207,Sco!$B$8:$AE$78,27,0)</f>
        <v>0</v>
      </c>
      <c r="Q1222" s="50">
        <f>VLOOKUP(S1207,Sco!$B$8:$AE$78,28,0)</f>
        <v>0</v>
      </c>
      <c r="R1222" s="79">
        <f>VLOOKUP(S1207,Sco!$B$8:$AE$78,29,0)</f>
        <v>0</v>
      </c>
      <c r="S1222" s="50">
        <f>VLOOKUP(S1207,Sco!$B$8:$AE$78,30,0)</f>
        <v>0</v>
      </c>
      <c r="V1222" s="68"/>
      <c r="W1222" s="68"/>
      <c r="X1222" s="68"/>
      <c r="Y1222" s="68"/>
    </row>
    <row r="1223" spans="2:25" ht="27.9" customHeight="1">
      <c r="B1223" s="359">
        <v>7</v>
      </c>
      <c r="C1223" s="361" t="s">
        <v>8</v>
      </c>
      <c r="D1223" s="39" t="s">
        <v>63</v>
      </c>
      <c r="E1223" s="80"/>
      <c r="F1223" s="78">
        <f>Kala!R$7</f>
        <v>20</v>
      </c>
      <c r="G1223" s="78">
        <f>Kala!S$7</f>
        <v>40</v>
      </c>
      <c r="H1223" s="78">
        <f>Kala!T$7</f>
        <v>20</v>
      </c>
      <c r="I1223" s="78">
        <f>Kala!U$7</f>
        <v>20</v>
      </c>
      <c r="J1223" s="78">
        <f>Kala!V$7</f>
        <v>0</v>
      </c>
      <c r="K1223" s="78">
        <f>Kala!W$7</f>
        <v>20</v>
      </c>
      <c r="L1223" s="78">
        <f>Kala!X$7</f>
        <v>0</v>
      </c>
      <c r="M1223" s="78">
        <f>Kala!Y$7</f>
        <v>100</v>
      </c>
      <c r="N1223" s="363"/>
      <c r="O1223" s="364"/>
      <c r="P1223" s="364"/>
      <c r="Q1223" s="365"/>
      <c r="R1223" s="82">
        <f t="shared" ref="R1223:R1228" si="43">M1223</f>
        <v>100</v>
      </c>
      <c r="S1223" s="83"/>
      <c r="V1223" s="68"/>
      <c r="W1223" s="68"/>
      <c r="X1223" s="68"/>
      <c r="Y1223" s="68"/>
    </row>
    <row r="1224" spans="2:25" ht="27.9" customHeight="1" thickBot="1">
      <c r="B1224" s="360"/>
      <c r="C1224" s="362"/>
      <c r="D1224" s="40" t="s">
        <v>64</v>
      </c>
      <c r="E1224" s="81"/>
      <c r="F1224" s="50">
        <f>VLOOKUP(S1207,Kala!$B$8:$AE$78,17,0)</f>
        <v>0</v>
      </c>
      <c r="G1224" s="50">
        <f>VLOOKUP(S1207,Kala!$B$8:$AE$78,18,0)</f>
        <v>0</v>
      </c>
      <c r="H1224" s="50">
        <f>VLOOKUP(S1207,Kala!$B$8:$AE$78,19,0)</f>
        <v>0</v>
      </c>
      <c r="I1224" s="50">
        <f>VLOOKUP(S1207,Kala!$B$8:$AE$78,20,0)</f>
        <v>0</v>
      </c>
      <c r="J1224" s="50">
        <f>VLOOKUP(S1207,Kala!$B$8:$AE$78,21,0)</f>
        <v>0</v>
      </c>
      <c r="K1224" s="50">
        <f>VLOOKUP(S1207,Kala!$B$8:$AE$78,22,0)</f>
        <v>0</v>
      </c>
      <c r="L1224" s="50">
        <f>VLOOKUP(S1207,Kala!$B$8:$AE$78,23,0)</f>
        <v>0</v>
      </c>
      <c r="M1224" s="50">
        <f>VLOOKUP(S1207,Kala!$B$8:$AE$78,24,0)</f>
        <v>0</v>
      </c>
      <c r="N1224" s="366"/>
      <c r="O1224" s="367"/>
      <c r="P1224" s="367"/>
      <c r="Q1224" s="368"/>
      <c r="R1224" s="84">
        <f t="shared" si="43"/>
        <v>0</v>
      </c>
      <c r="S1224" s="85" t="str">
        <f>IF(R1224&gt;=91,"अ१",IF(R1224&gt;=81,"अ२",IF(R1224&gt;=71,"ब१",IF(R1224&gt;=61,"ब२",IF(R1224&gt;=51,"क१",IF(R1224&gt;=41,"क२",IF(R1224&gt;=33,"ड",IF(R1224&gt;=21,"ई१",IF(R1224&gt;=1,"ई२","")))))))))</f>
        <v/>
      </c>
      <c r="V1224" s="68"/>
      <c r="W1224" s="68"/>
      <c r="X1224" s="68"/>
      <c r="Y1224" s="68"/>
    </row>
    <row r="1225" spans="2:25" ht="27.9" customHeight="1">
      <c r="B1225" s="359">
        <v>8</v>
      </c>
      <c r="C1225" s="361" t="s">
        <v>9</v>
      </c>
      <c r="D1225" s="39" t="s">
        <v>63</v>
      </c>
      <c r="E1225" s="80"/>
      <c r="F1225" s="78">
        <f>Karya!R$7</f>
        <v>20</v>
      </c>
      <c r="G1225" s="78">
        <f>Karya!S$7</f>
        <v>40</v>
      </c>
      <c r="H1225" s="78">
        <f>Karya!T$7</f>
        <v>20</v>
      </c>
      <c r="I1225" s="78">
        <f>Karya!U$7</f>
        <v>20</v>
      </c>
      <c r="J1225" s="78">
        <f>Karya!V$7</f>
        <v>0</v>
      </c>
      <c r="K1225" s="78">
        <f>Karya!W$7</f>
        <v>20</v>
      </c>
      <c r="L1225" s="78">
        <f>Karya!X$7</f>
        <v>0</v>
      </c>
      <c r="M1225" s="78">
        <f>Karya!Y$7</f>
        <v>100</v>
      </c>
      <c r="N1225" s="363"/>
      <c r="O1225" s="364"/>
      <c r="P1225" s="364"/>
      <c r="Q1225" s="365"/>
      <c r="R1225" s="82">
        <f t="shared" si="43"/>
        <v>100</v>
      </c>
      <c r="S1225" s="83"/>
      <c r="V1225" s="68"/>
      <c r="W1225" s="68"/>
      <c r="X1225" s="68"/>
      <c r="Y1225" s="68"/>
    </row>
    <row r="1226" spans="2:25" ht="27.9" customHeight="1" thickBot="1">
      <c r="B1226" s="360"/>
      <c r="C1226" s="362"/>
      <c r="D1226" s="40" t="s">
        <v>64</v>
      </c>
      <c r="E1226" s="81"/>
      <c r="F1226" s="50">
        <f>VLOOKUP(S1207,Karya!$B$8:$AE$78,17,0)</f>
        <v>0</v>
      </c>
      <c r="G1226" s="50">
        <f>VLOOKUP(S1207,Karya!$B$8:$AE$78,18,0)</f>
        <v>0</v>
      </c>
      <c r="H1226" s="50">
        <f>VLOOKUP(S1207,Karya!$B$8:$AE$78,19,0)</f>
        <v>0</v>
      </c>
      <c r="I1226" s="50">
        <f>VLOOKUP(S1207,Karya!$B$8:$AE$78,20,0)</f>
        <v>0</v>
      </c>
      <c r="J1226" s="50">
        <f>VLOOKUP(S1207,Karya!$B$8:$AE$78,21,0)</f>
        <v>0</v>
      </c>
      <c r="K1226" s="50">
        <f>VLOOKUP(S1207,Karya!$B$8:$AE$78,22,0)</f>
        <v>0</v>
      </c>
      <c r="L1226" s="50">
        <f>VLOOKUP(S1207,Karya!$B$8:$AE$78,23,0)</f>
        <v>0</v>
      </c>
      <c r="M1226" s="50">
        <f>VLOOKUP(S1207,Karya!$B$8:$AE$78,24,0)</f>
        <v>0</v>
      </c>
      <c r="N1226" s="366"/>
      <c r="O1226" s="367"/>
      <c r="P1226" s="367"/>
      <c r="Q1226" s="368"/>
      <c r="R1226" s="84">
        <f t="shared" si="43"/>
        <v>0</v>
      </c>
      <c r="S1226" s="85" t="str">
        <f>IF(R1226&gt;=91,"अ१",IF(R1226&gt;=81,"अ२",IF(R1226&gt;=71,"ब१",IF(R1226&gt;=61,"ब२",IF(R1226&gt;=51,"क१",IF(R1226&gt;=41,"क२",IF(R1226&gt;=33,"ड",IF(R1226&gt;=21,"ई१",IF(R1226&gt;=1,"ई२","")))))))))</f>
        <v/>
      </c>
      <c r="V1226" s="68"/>
      <c r="W1226" s="68"/>
      <c r="X1226" s="68"/>
      <c r="Y1226" s="68"/>
    </row>
    <row r="1227" spans="2:25" ht="27.9" customHeight="1">
      <c r="B1227" s="359">
        <v>9</v>
      </c>
      <c r="C1227" s="361" t="s">
        <v>10</v>
      </c>
      <c r="D1227" s="39" t="s">
        <v>63</v>
      </c>
      <c r="E1227" s="80"/>
      <c r="F1227" s="78">
        <f>Shashi!R$7</f>
        <v>20</v>
      </c>
      <c r="G1227" s="78">
        <f>Shashi!S$7</f>
        <v>40</v>
      </c>
      <c r="H1227" s="78">
        <f>Shashi!T$7</f>
        <v>20</v>
      </c>
      <c r="I1227" s="78">
        <f>Shashi!U$7</f>
        <v>20</v>
      </c>
      <c r="J1227" s="78">
        <f>Shashi!V$7</f>
        <v>0</v>
      </c>
      <c r="K1227" s="78">
        <f>Shashi!W$7</f>
        <v>20</v>
      </c>
      <c r="L1227" s="78">
        <f>Shashi!X$7</f>
        <v>0</v>
      </c>
      <c r="M1227" s="78">
        <f>Shashi!Y$7</f>
        <v>100</v>
      </c>
      <c r="N1227" s="363"/>
      <c r="O1227" s="364"/>
      <c r="P1227" s="364"/>
      <c r="Q1227" s="365"/>
      <c r="R1227" s="82">
        <f t="shared" si="43"/>
        <v>100</v>
      </c>
      <c r="S1227" s="83"/>
      <c r="V1227" s="68"/>
      <c r="W1227" s="68"/>
      <c r="X1227" s="68"/>
      <c r="Y1227" s="68"/>
    </row>
    <row r="1228" spans="2:25" ht="27.9" customHeight="1" thickBot="1">
      <c r="B1228" s="360"/>
      <c r="C1228" s="362"/>
      <c r="D1228" s="40" t="s">
        <v>64</v>
      </c>
      <c r="E1228" s="81"/>
      <c r="F1228" s="50">
        <f>VLOOKUP(S1207,Shashi!$B$8:$AE$78,17,0)</f>
        <v>0</v>
      </c>
      <c r="G1228" s="50">
        <f>VLOOKUP(S1207,Shashi!$B$8:$AE$78,18,0)</f>
        <v>0</v>
      </c>
      <c r="H1228" s="50">
        <f>VLOOKUP(S1207,Shashi!$B$8:$AE$78,19,0)</f>
        <v>0</v>
      </c>
      <c r="I1228" s="50">
        <f>VLOOKUP(S1207,Shashi!$B$8:$AE$78,20,0)</f>
        <v>0</v>
      </c>
      <c r="J1228" s="50">
        <f>VLOOKUP(S1207,Shashi!$B$8:$AE$78,21,0)</f>
        <v>0</v>
      </c>
      <c r="K1228" s="50">
        <f>VLOOKUP(S1207,Shashi!$B$8:$AE$78,22,0)</f>
        <v>0</v>
      </c>
      <c r="L1228" s="50">
        <f>VLOOKUP(S1207,Shashi!$B$8:$AE$78,23,0)</f>
        <v>0</v>
      </c>
      <c r="M1228" s="50">
        <f>VLOOKUP(S1207,Shashi!$B$8:$AE$78,24,0)</f>
        <v>0</v>
      </c>
      <c r="N1228" s="366"/>
      <c r="O1228" s="367"/>
      <c r="P1228" s="367"/>
      <c r="Q1228" s="368"/>
      <c r="R1228" s="84">
        <f t="shared" si="43"/>
        <v>0</v>
      </c>
      <c r="S1228" s="85" t="str">
        <f>IF(R1228&gt;=91,"अ१",IF(R1228&gt;=81,"अ२",IF(R1228&gt;=71,"ब१",IF(R1228&gt;=61,"ब२",IF(R1228&gt;=51,"क१",IF(R1228&gt;=41,"क२",IF(R1228&gt;=33,"ड",IF(R1228&gt;=21,"ई१",IF(R1228&gt;=1,"ई२","")))))))))</f>
        <v/>
      </c>
      <c r="V1228" s="68"/>
      <c r="W1228" s="68"/>
      <c r="X1228" s="68"/>
      <c r="Y1228" s="68"/>
    </row>
    <row r="1229" spans="2:25" ht="27.9" customHeight="1" thickBot="1">
      <c r="B1229" s="369"/>
      <c r="C1229" s="370"/>
      <c r="D1229" s="370"/>
      <c r="E1229" s="370"/>
      <c r="F1229" s="370"/>
      <c r="G1229" s="370"/>
      <c r="H1229" s="370"/>
      <c r="I1229" s="370"/>
      <c r="J1229" s="370"/>
      <c r="K1229" s="370"/>
      <c r="L1229" s="370"/>
      <c r="M1229" s="370"/>
      <c r="N1229" s="370"/>
      <c r="O1229" s="370"/>
      <c r="P1229" s="370"/>
      <c r="Q1229" s="370"/>
      <c r="R1229" s="370"/>
      <c r="S1229" s="371"/>
      <c r="V1229" s="68"/>
      <c r="W1229" s="68"/>
      <c r="X1229" s="68"/>
      <c r="Y1229" s="68"/>
    </row>
    <row r="1230" spans="2:25" ht="27.9" customHeight="1">
      <c r="B1230" s="41"/>
      <c r="C1230" s="42"/>
      <c r="D1230" s="43"/>
      <c r="N1230" s="45"/>
      <c r="O1230" s="45"/>
      <c r="P1230" s="45"/>
      <c r="Q1230" s="45"/>
      <c r="S1230" s="46"/>
      <c r="V1230" s="68"/>
      <c r="W1230" s="68"/>
      <c r="X1230" s="68"/>
      <c r="Y1230" s="68"/>
    </row>
    <row r="1231" spans="2:25" ht="27.9" customHeight="1">
      <c r="B1231" s="372" t="s">
        <v>66</v>
      </c>
      <c r="C1231" s="373"/>
      <c r="D1231" s="373"/>
      <c r="E1231" s="373"/>
      <c r="F1231" s="373"/>
      <c r="G1231" s="374" t="s">
        <v>67</v>
      </c>
      <c r="H1231" s="374"/>
      <c r="I1231" s="374"/>
      <c r="J1231" s="374"/>
      <c r="K1231" s="374"/>
      <c r="L1231" s="374"/>
      <c r="M1231" s="374"/>
      <c r="N1231" s="375" t="s">
        <v>68</v>
      </c>
      <c r="O1231" s="375"/>
      <c r="P1231" s="375"/>
      <c r="Q1231" s="375"/>
      <c r="R1231" s="375"/>
      <c r="S1231" s="376"/>
      <c r="V1231" s="68"/>
      <c r="W1231" s="68"/>
      <c r="X1231" s="68"/>
      <c r="Y1231" s="68"/>
    </row>
    <row r="1232" spans="2:25" ht="27.9" customHeight="1" thickBot="1">
      <c r="B1232" s="377" t="str">
        <f>students!$G$4</f>
        <v xml:space="preserve">श्री. सागर दत्तात्रय शिंदे </v>
      </c>
      <c r="C1232" s="378"/>
      <c r="D1232" s="378"/>
      <c r="E1232" s="378"/>
      <c r="F1232" s="378"/>
      <c r="G1232" s="379"/>
      <c r="H1232" s="379"/>
      <c r="I1232" s="379"/>
      <c r="J1232" s="379"/>
      <c r="K1232" s="379"/>
      <c r="L1232" s="379"/>
      <c r="M1232" s="379"/>
      <c r="N1232" s="380"/>
      <c r="O1232" s="380"/>
      <c r="P1232" s="380"/>
      <c r="Q1232" s="380"/>
      <c r="R1232" s="380"/>
      <c r="S1232" s="381"/>
      <c r="V1232" s="68"/>
      <c r="W1232" s="68"/>
      <c r="X1232" s="68"/>
      <c r="Y1232" s="68"/>
    </row>
    <row r="1233" spans="2:25" ht="26.25" customHeight="1">
      <c r="B1233" s="402" t="s">
        <v>718</v>
      </c>
      <c r="C1233" s="402"/>
      <c r="D1233" s="402"/>
      <c r="E1233" s="402"/>
      <c r="F1233" s="402"/>
      <c r="G1233" s="402"/>
      <c r="H1233" s="402"/>
      <c r="I1233" s="402"/>
      <c r="J1233" s="402"/>
      <c r="K1233" s="402"/>
      <c r="L1233" s="402"/>
      <c r="M1233" s="402"/>
      <c r="N1233" s="402"/>
      <c r="O1233" s="402"/>
      <c r="P1233" s="402"/>
      <c r="Q1233" s="402"/>
      <c r="R1233" s="402"/>
      <c r="S1233" s="402"/>
      <c r="V1233" s="68"/>
      <c r="W1233" s="68"/>
      <c r="X1233" s="68"/>
      <c r="Y1233" s="68"/>
    </row>
    <row r="1234" spans="2:25" ht="24.75" customHeight="1" thickBot="1">
      <c r="B1234" s="403" t="s">
        <v>52</v>
      </c>
      <c r="C1234" s="403"/>
      <c r="D1234" s="403"/>
      <c r="E1234" s="404">
        <f>VLOOKUP(S1235,students!$B$8:$D$57,3,0)</f>
        <v>0</v>
      </c>
      <c r="F1234" s="405"/>
      <c r="G1234" s="405"/>
      <c r="H1234" s="405"/>
      <c r="I1234" s="405"/>
      <c r="J1234" s="405"/>
      <c r="K1234" s="405"/>
      <c r="L1234" s="405"/>
      <c r="M1234" s="405"/>
      <c r="N1234" s="405"/>
      <c r="O1234" s="405"/>
      <c r="P1234" s="406" t="s">
        <v>28</v>
      </c>
      <c r="Q1234" s="406"/>
      <c r="R1234" s="406" t="str">
        <f>students!$M$2</f>
        <v>पहिली</v>
      </c>
      <c r="S1234" s="406"/>
      <c r="V1234" s="68"/>
      <c r="W1234" s="68"/>
      <c r="X1234" s="68"/>
      <c r="Y1234" s="68"/>
    </row>
    <row r="1235" spans="2:25" ht="19.5" customHeight="1" thickBot="1">
      <c r="B1235" s="407"/>
      <c r="C1235" s="407"/>
      <c r="D1235" s="408"/>
      <c r="E1235" s="408"/>
      <c r="F1235" s="47"/>
      <c r="G1235" s="47"/>
      <c r="H1235" s="409" t="s">
        <v>33</v>
      </c>
      <c r="I1235" s="409"/>
      <c r="J1235" s="409"/>
      <c r="K1235" s="409"/>
      <c r="L1235" s="409"/>
      <c r="M1235" s="405">
        <f>[3]students!Y1234</f>
        <v>0</v>
      </c>
      <c r="N1235" s="405"/>
      <c r="O1235" s="405"/>
      <c r="P1235" s="406" t="s">
        <v>53</v>
      </c>
      <c r="Q1235" s="406"/>
      <c r="R1235" s="406"/>
      <c r="S1235" s="77">
        <v>45</v>
      </c>
      <c r="V1235" s="68"/>
      <c r="W1235" s="68"/>
      <c r="X1235" s="68"/>
      <c r="Y1235" s="68"/>
    </row>
    <row r="1236" spans="2:25" ht="21" customHeight="1">
      <c r="B1236" s="382" t="s">
        <v>37</v>
      </c>
      <c r="C1236" s="361" t="s">
        <v>54</v>
      </c>
      <c r="D1236" s="361"/>
      <c r="E1236" s="385" t="s">
        <v>55</v>
      </c>
      <c r="F1236" s="386"/>
      <c r="G1236" s="386"/>
      <c r="H1236" s="386"/>
      <c r="I1236" s="386"/>
      <c r="J1236" s="386"/>
      <c r="K1236" s="386"/>
      <c r="L1236" s="386"/>
      <c r="M1236" s="387"/>
      <c r="N1236" s="388" t="s">
        <v>56</v>
      </c>
      <c r="O1236" s="389"/>
      <c r="P1236" s="389"/>
      <c r="Q1236" s="390"/>
      <c r="R1236" s="394" t="s">
        <v>69</v>
      </c>
      <c r="S1236" s="397" t="s">
        <v>57</v>
      </c>
      <c r="V1236" s="68"/>
      <c r="W1236" s="68"/>
      <c r="X1236" s="68"/>
      <c r="Y1236" s="68"/>
    </row>
    <row r="1237" spans="2:25" s="1" customFormat="1" ht="73.5" customHeight="1">
      <c r="B1237" s="383"/>
      <c r="C1237" s="384"/>
      <c r="D1237" s="384"/>
      <c r="E1237" s="48" t="s">
        <v>58</v>
      </c>
      <c r="F1237" s="48" t="s">
        <v>15</v>
      </c>
      <c r="G1237" s="48" t="s">
        <v>59</v>
      </c>
      <c r="H1237" s="48" t="s">
        <v>17</v>
      </c>
      <c r="I1237" s="48" t="s">
        <v>18</v>
      </c>
      <c r="J1237" s="48" t="s">
        <v>19</v>
      </c>
      <c r="K1237" s="48" t="s">
        <v>20</v>
      </c>
      <c r="L1237" s="48" t="s">
        <v>21</v>
      </c>
      <c r="M1237" s="49"/>
      <c r="N1237" s="391"/>
      <c r="O1237" s="392"/>
      <c r="P1237" s="392"/>
      <c r="Q1237" s="393"/>
      <c r="R1237" s="395"/>
      <c r="S1237" s="398"/>
      <c r="V1237" s="68"/>
      <c r="W1237" s="68"/>
      <c r="X1237" s="68"/>
      <c r="Y1237" s="68"/>
    </row>
    <row r="1238" spans="2:25" ht="27.9" customHeight="1" thickBot="1">
      <c r="B1238" s="5"/>
      <c r="C1238" s="400" t="s">
        <v>60</v>
      </c>
      <c r="D1238" s="401"/>
      <c r="E1238" s="51">
        <v>1</v>
      </c>
      <c r="F1238" s="51">
        <v>2</v>
      </c>
      <c r="G1238" s="51">
        <v>3</v>
      </c>
      <c r="H1238" s="51">
        <v>4</v>
      </c>
      <c r="I1238" s="51">
        <v>5</v>
      </c>
      <c r="J1238" s="51">
        <v>6</v>
      </c>
      <c r="K1238" s="51">
        <v>7</v>
      </c>
      <c r="L1238" s="51">
        <v>8</v>
      </c>
      <c r="M1238" s="50" t="s">
        <v>22</v>
      </c>
      <c r="N1238" s="50" t="s">
        <v>23</v>
      </c>
      <c r="O1238" s="50" t="s">
        <v>61</v>
      </c>
      <c r="P1238" s="50" t="s">
        <v>25</v>
      </c>
      <c r="Q1238" s="50" t="s">
        <v>62</v>
      </c>
      <c r="R1238" s="396"/>
      <c r="S1238" s="399"/>
      <c r="V1238" s="68"/>
      <c r="W1238" s="68"/>
      <c r="X1238" s="68"/>
      <c r="Y1238" s="68"/>
    </row>
    <row r="1239" spans="2:25" ht="27.9" customHeight="1">
      <c r="B1239" s="359">
        <v>1</v>
      </c>
      <c r="C1239" s="361" t="s">
        <v>2</v>
      </c>
      <c r="D1239" s="39" t="s">
        <v>63</v>
      </c>
      <c r="E1239" s="80"/>
      <c r="F1239" s="78">
        <f>Marathi!R$7</f>
        <v>15</v>
      </c>
      <c r="G1239" s="78">
        <f>Marathi!S$7</f>
        <v>15</v>
      </c>
      <c r="H1239" s="78">
        <f>Marathi!T$7</f>
        <v>15</v>
      </c>
      <c r="I1239" s="78">
        <f>Marathi!U$7</f>
        <v>15</v>
      </c>
      <c r="J1239" s="78">
        <f>Marathi!V$7</f>
        <v>15</v>
      </c>
      <c r="K1239" s="78">
        <f>Marathi!W$7</f>
        <v>10</v>
      </c>
      <c r="L1239" s="78">
        <f>Marathi!X$7</f>
        <v>0</v>
      </c>
      <c r="M1239" s="78">
        <f>Marathi!Y$7</f>
        <v>70</v>
      </c>
      <c r="N1239" s="78">
        <f>Marathi!Z$7</f>
        <v>5</v>
      </c>
      <c r="O1239" s="78">
        <f>Marathi!AA$7</f>
        <v>5</v>
      </c>
      <c r="P1239" s="78">
        <f>Marathi!AB$7</f>
        <v>20</v>
      </c>
      <c r="Q1239" s="78">
        <f>Marathi!AC$7</f>
        <v>30</v>
      </c>
      <c r="R1239" s="78">
        <f>Marathi!AD$7</f>
        <v>100</v>
      </c>
      <c r="S1239" s="78">
        <f>Marathi!AE$7</f>
        <v>0</v>
      </c>
      <c r="V1239" s="68"/>
      <c r="W1239" s="68"/>
      <c r="X1239" s="68"/>
      <c r="Y1239" s="68"/>
    </row>
    <row r="1240" spans="2:25" ht="27.9" customHeight="1" thickBot="1">
      <c r="B1240" s="360"/>
      <c r="C1240" s="362"/>
      <c r="D1240" s="40" t="s">
        <v>64</v>
      </c>
      <c r="E1240" s="81"/>
      <c r="F1240" s="50">
        <f>VLOOKUP(S1235,Marathi!$B$8:$AE$78,17,0)</f>
        <v>0</v>
      </c>
      <c r="G1240" s="50">
        <f>VLOOKUP(S1235,Marathi!$B$8:$AE$78,18,0)</f>
        <v>0</v>
      </c>
      <c r="H1240" s="50">
        <f>VLOOKUP(S1235,Marathi!$B$8:$AE$78,19,0)</f>
        <v>0</v>
      </c>
      <c r="I1240" s="50">
        <f>VLOOKUP(S1235,Marathi!$B$8:$AE$78,20,0)</f>
        <v>0</v>
      </c>
      <c r="J1240" s="50">
        <f>VLOOKUP(S1235,Marathi!$B$8:$AE$78,21,0)</f>
        <v>0</v>
      </c>
      <c r="K1240" s="50">
        <f>VLOOKUP(S1235,Marathi!$B$8:$AE$78,22,0)</f>
        <v>0</v>
      </c>
      <c r="L1240" s="50">
        <f>VLOOKUP(S1235,Marathi!$B$8:$AE$78,23,0)</f>
        <v>0</v>
      </c>
      <c r="M1240" s="50">
        <f>VLOOKUP(S1235,Marathi!$B$8:$AE$78,24,0)</f>
        <v>0</v>
      </c>
      <c r="N1240" s="50">
        <f>VLOOKUP(S1235,Marathi!$B$8:$AE$78,25,0)</f>
        <v>0</v>
      </c>
      <c r="O1240" s="50">
        <f>VLOOKUP(S1235,Marathi!$B$8:$AE$78,26,0)</f>
        <v>0</v>
      </c>
      <c r="P1240" s="50">
        <f>VLOOKUP(S1235,Marathi!$B$8:$AE$78,27,0)</f>
        <v>0</v>
      </c>
      <c r="Q1240" s="50">
        <f>VLOOKUP(S1235,Marathi!$B$8:$AE$78,28,0)</f>
        <v>0</v>
      </c>
      <c r="R1240" s="79">
        <f>VLOOKUP(S1235,Marathi!$B$8:$AE$78,29,0)</f>
        <v>0</v>
      </c>
      <c r="S1240" s="79">
        <f>VLOOKUP(S1235,Marathi!$B$8:$AE$78,30,0)</f>
        <v>0</v>
      </c>
      <c r="V1240" s="68"/>
      <c r="W1240" s="68"/>
      <c r="X1240" s="68"/>
      <c r="Y1240" s="68"/>
    </row>
    <row r="1241" spans="2:25" ht="27.9" customHeight="1">
      <c r="B1241" s="359">
        <v>2</v>
      </c>
      <c r="C1241" s="361" t="s">
        <v>3</v>
      </c>
      <c r="D1241" s="39" t="s">
        <v>63</v>
      </c>
      <c r="E1241" s="80"/>
      <c r="F1241" s="78">
        <f>Hindi!R$7</f>
        <v>15</v>
      </c>
      <c r="G1241" s="78">
        <f>Hindi!S$7</f>
        <v>15</v>
      </c>
      <c r="H1241" s="78">
        <f>Hindi!T$7</f>
        <v>15</v>
      </c>
      <c r="I1241" s="78">
        <f>Hindi!U$7</f>
        <v>15</v>
      </c>
      <c r="J1241" s="78">
        <f>Hindi!V$7</f>
        <v>15</v>
      </c>
      <c r="K1241" s="78">
        <f>Hindi!W$7</f>
        <v>10</v>
      </c>
      <c r="L1241" s="78">
        <f>Hindi!X$7</f>
        <v>0</v>
      </c>
      <c r="M1241" s="78">
        <f>Hindi!Y$7</f>
        <v>70</v>
      </c>
      <c r="N1241" s="78">
        <f>Hindi!Z$7</f>
        <v>5</v>
      </c>
      <c r="O1241" s="78">
        <f>Hindi!AA$7</f>
        <v>5</v>
      </c>
      <c r="P1241" s="78">
        <f>Hindi!AB$7</f>
        <v>20</v>
      </c>
      <c r="Q1241" s="78">
        <f>Hindi!AC$7</f>
        <v>30</v>
      </c>
      <c r="R1241" s="78">
        <f>Hindi!AD$7</f>
        <v>100</v>
      </c>
      <c r="S1241" s="78">
        <f>Hindi!AE$7</f>
        <v>0</v>
      </c>
    </row>
    <row r="1242" spans="2:25" ht="27.9" customHeight="1" thickBot="1">
      <c r="B1242" s="360"/>
      <c r="C1242" s="362"/>
      <c r="D1242" s="40" t="s">
        <v>64</v>
      </c>
      <c r="E1242" s="81"/>
      <c r="F1242" s="50">
        <f>VLOOKUP(S1235,Hindi!$B$8:$AE$78,17,0)</f>
        <v>0</v>
      </c>
      <c r="G1242" s="50">
        <f>VLOOKUP(S1235,Hindi!$B$8:$AE$78,18,0)</f>
        <v>0</v>
      </c>
      <c r="H1242" s="50">
        <f>VLOOKUP(S1235,Hindi!$B$8:$AE$78,19,0)</f>
        <v>0</v>
      </c>
      <c r="I1242" s="50">
        <f>VLOOKUP(S1235,Hindi!$B$8:$AE$78,20,0)</f>
        <v>0</v>
      </c>
      <c r="J1242" s="50">
        <f>VLOOKUP(S1235,Hindi!$B$8:$AE$78,21,0)</f>
        <v>0</v>
      </c>
      <c r="K1242" s="50">
        <f>VLOOKUP(S1235,Hindi!$B$8:$AE$78,22,0)</f>
        <v>0</v>
      </c>
      <c r="L1242" s="50">
        <f>VLOOKUP(S1235,Hindi!$B$8:$AE$78,23,0)</f>
        <v>0</v>
      </c>
      <c r="M1242" s="50">
        <f>VLOOKUP(S1235,Hindi!$B$8:$AE$78,24,0)</f>
        <v>0</v>
      </c>
      <c r="N1242" s="50">
        <f>VLOOKUP(S1235,Hindi!$B$8:$AE$78,25,0)</f>
        <v>0</v>
      </c>
      <c r="O1242" s="50">
        <f>VLOOKUP(S1235,Hindi!$B$8:$AE$78,26,0)</f>
        <v>0</v>
      </c>
      <c r="P1242" s="50">
        <f>VLOOKUP(S1235,Hindi!$B$8:$AE$78,27,0)</f>
        <v>0</v>
      </c>
      <c r="Q1242" s="50">
        <f>VLOOKUP(S1235,Hindi!$B$8:$AE$78,28,0)</f>
        <v>0</v>
      </c>
      <c r="R1242" s="79">
        <f>VLOOKUP(S1235,Hindi!$B$8:$AE$78,29,0)</f>
        <v>0</v>
      </c>
      <c r="S1242" s="50">
        <f>VLOOKUP(S1235,Hindi!$B$8:$AE$78,30,0)</f>
        <v>0</v>
      </c>
    </row>
    <row r="1243" spans="2:25" ht="27.9" customHeight="1">
      <c r="B1243" s="359">
        <v>3</v>
      </c>
      <c r="C1243" s="361" t="s">
        <v>4</v>
      </c>
      <c r="D1243" s="39" t="s">
        <v>63</v>
      </c>
      <c r="E1243" s="80"/>
      <c r="F1243" s="78">
        <f>English!R$7</f>
        <v>15</v>
      </c>
      <c r="G1243" s="78">
        <f>English!S$7</f>
        <v>15</v>
      </c>
      <c r="H1243" s="78">
        <f>English!T$7</f>
        <v>15</v>
      </c>
      <c r="I1243" s="78">
        <f>English!U$7</f>
        <v>15</v>
      </c>
      <c r="J1243" s="78">
        <f>English!V$7</f>
        <v>15</v>
      </c>
      <c r="K1243" s="78">
        <f>English!W$7</f>
        <v>10</v>
      </c>
      <c r="L1243" s="78">
        <f>English!X$7</f>
        <v>0</v>
      </c>
      <c r="M1243" s="78">
        <f>English!Y$7</f>
        <v>70</v>
      </c>
      <c r="N1243" s="78">
        <f>English!Z$7</f>
        <v>5</v>
      </c>
      <c r="O1243" s="78">
        <f>English!AA$7</f>
        <v>5</v>
      </c>
      <c r="P1243" s="78">
        <f>English!AB$7</f>
        <v>20</v>
      </c>
      <c r="Q1243" s="78">
        <f>English!AC$7</f>
        <v>30</v>
      </c>
      <c r="R1243" s="78">
        <f>English!AD$7</f>
        <v>100</v>
      </c>
      <c r="S1243" s="78">
        <f>English!AE$7</f>
        <v>0</v>
      </c>
    </row>
    <row r="1244" spans="2:25" ht="27.9" customHeight="1" thickBot="1">
      <c r="B1244" s="360"/>
      <c r="C1244" s="362"/>
      <c r="D1244" s="40" t="s">
        <v>64</v>
      </c>
      <c r="E1244" s="81"/>
      <c r="F1244" s="50">
        <f>VLOOKUP(S1235,English!$B$8:$AE$78,17,0)</f>
        <v>0</v>
      </c>
      <c r="G1244" s="50">
        <f>VLOOKUP(S1235,English!$B$8:$AE$78,18,0)</f>
        <v>0</v>
      </c>
      <c r="H1244" s="50">
        <f>VLOOKUP(S1235,English!$B$8:$AE$78,19,0)</f>
        <v>0</v>
      </c>
      <c r="I1244" s="50">
        <f>VLOOKUP(S1235,English!$B$8:$AE$78,20,0)</f>
        <v>0</v>
      </c>
      <c r="J1244" s="50">
        <f>VLOOKUP(S1235,English!$B$8:$AE$78,21,0)</f>
        <v>0</v>
      </c>
      <c r="K1244" s="50">
        <f>VLOOKUP(S1235,English!$B$8:$AE$78,22,0)</f>
        <v>0</v>
      </c>
      <c r="L1244" s="50">
        <f>VLOOKUP(S1235,English!$B$8:$AE$78,23,0)</f>
        <v>0</v>
      </c>
      <c r="M1244" s="50">
        <f>VLOOKUP(S1235,English!$B$8:$AE$78,24,0)</f>
        <v>0</v>
      </c>
      <c r="N1244" s="50">
        <f>VLOOKUP(S1235,English!$B$8:$AE$78,25,0)</f>
        <v>0</v>
      </c>
      <c r="O1244" s="50">
        <f>VLOOKUP(S1235,English!$B$8:$AE$78,26,0)</f>
        <v>0</v>
      </c>
      <c r="P1244" s="50">
        <f>VLOOKUP(S1235,English!$B$8:$AE$78,27,0)</f>
        <v>0</v>
      </c>
      <c r="Q1244" s="50">
        <f>VLOOKUP(S1235,English!$B$8:$AE$78,28,0)</f>
        <v>0</v>
      </c>
      <c r="R1244" s="79">
        <f>VLOOKUP(S1235,English!$B$8:$AE$78,29,0)</f>
        <v>0</v>
      </c>
      <c r="S1244" s="50">
        <f>VLOOKUP(S1235,English!$B$8:$AE$78,30,0)</f>
        <v>0</v>
      </c>
    </row>
    <row r="1245" spans="2:25" ht="27.9" customHeight="1">
      <c r="B1245" s="359">
        <v>4</v>
      </c>
      <c r="C1245" s="361" t="s">
        <v>5</v>
      </c>
      <c r="D1245" s="39" t="s">
        <v>63</v>
      </c>
      <c r="E1245" s="80"/>
      <c r="F1245" s="78">
        <f>Maths!R$7</f>
        <v>15</v>
      </c>
      <c r="G1245" s="78">
        <f>Maths!S$7</f>
        <v>15</v>
      </c>
      <c r="H1245" s="78">
        <f>Maths!T$7</f>
        <v>15</v>
      </c>
      <c r="I1245" s="78">
        <f>Maths!U$7</f>
        <v>15</v>
      </c>
      <c r="J1245" s="78">
        <f>Maths!V$7</f>
        <v>15</v>
      </c>
      <c r="K1245" s="78">
        <f>Maths!W$7</f>
        <v>10</v>
      </c>
      <c r="L1245" s="78">
        <f>Maths!X$7</f>
        <v>0</v>
      </c>
      <c r="M1245" s="78">
        <f>Maths!Y$7</f>
        <v>70</v>
      </c>
      <c r="N1245" s="78">
        <f>Maths!Z$7</f>
        <v>5</v>
      </c>
      <c r="O1245" s="78">
        <f>Maths!AA$7</f>
        <v>5</v>
      </c>
      <c r="P1245" s="78">
        <f>Maths!AB$7</f>
        <v>20</v>
      </c>
      <c r="Q1245" s="78">
        <f>Maths!AC$7</f>
        <v>30</v>
      </c>
      <c r="R1245" s="78">
        <f>Maths!AD$7</f>
        <v>100</v>
      </c>
      <c r="S1245" s="78">
        <f>Maths!AE$7</f>
        <v>0</v>
      </c>
    </row>
    <row r="1246" spans="2:25" ht="27.9" customHeight="1" thickBot="1">
      <c r="B1246" s="360"/>
      <c r="C1246" s="362"/>
      <c r="D1246" s="40" t="s">
        <v>64</v>
      </c>
      <c r="E1246" s="81"/>
      <c r="F1246" s="50">
        <f>VLOOKUP(S1235,Maths!$B$8:$AE$78,17,0)</f>
        <v>0</v>
      </c>
      <c r="G1246" s="50">
        <f>VLOOKUP(S1235,Maths!$B$8:$AE$78,18,0)</f>
        <v>0</v>
      </c>
      <c r="H1246" s="50">
        <f>VLOOKUP(S1235,Maths!$B$8:$AE$78,19,0)</f>
        <v>0</v>
      </c>
      <c r="I1246" s="50">
        <f>VLOOKUP(S1235,Maths!$B$8:$AE$78,20,0)</f>
        <v>0</v>
      </c>
      <c r="J1246" s="50">
        <f>VLOOKUP(S1235,Maths!$B$8:$AE$78,21,0)</f>
        <v>0</v>
      </c>
      <c r="K1246" s="50">
        <f>VLOOKUP(S1235,Maths!$B$8:$AE$78,22,0)</f>
        <v>0</v>
      </c>
      <c r="L1246" s="50">
        <f>VLOOKUP(S1235,Maths!$B$8:$AE$78,23,0)</f>
        <v>0</v>
      </c>
      <c r="M1246" s="50">
        <f>VLOOKUP(S1235,Maths!$B$8:$AE$78,24,0)</f>
        <v>0</v>
      </c>
      <c r="N1246" s="50">
        <f>VLOOKUP(S1235,Maths!$B$8:$AE$78,25,0)</f>
        <v>0</v>
      </c>
      <c r="O1246" s="50">
        <f>VLOOKUP(S1235,Maths!$B$8:$AE$78,26,0)</f>
        <v>0</v>
      </c>
      <c r="P1246" s="50">
        <f>VLOOKUP(S1235,Maths!$B$8:$AE$78,27,0)</f>
        <v>0</v>
      </c>
      <c r="Q1246" s="50">
        <f>VLOOKUP(S1235,Maths!$B$8:$AE$78,28,0)</f>
        <v>0</v>
      </c>
      <c r="R1246" s="79">
        <f>VLOOKUP(S1235,Maths!$B$8:$AE$78,29,0)</f>
        <v>0</v>
      </c>
      <c r="S1246" s="50">
        <f>VLOOKUP(S1235,Maths!$B$8:$AE$78,30,0)</f>
        <v>0</v>
      </c>
    </row>
    <row r="1247" spans="2:25" ht="27.9" customHeight="1">
      <c r="B1247" s="359">
        <v>5</v>
      </c>
      <c r="C1247" s="361" t="s">
        <v>6</v>
      </c>
      <c r="D1247" s="39" t="s">
        <v>63</v>
      </c>
      <c r="E1247" s="80"/>
      <c r="F1247" s="78">
        <f>Sci!R$7</f>
        <v>15</v>
      </c>
      <c r="G1247" s="78">
        <f>Sci!S$7</f>
        <v>15</v>
      </c>
      <c r="H1247" s="78">
        <f>Sci!T$7</f>
        <v>15</v>
      </c>
      <c r="I1247" s="78">
        <f>Sci!U$7</f>
        <v>15</v>
      </c>
      <c r="J1247" s="78">
        <f>Sci!V$7</f>
        <v>15</v>
      </c>
      <c r="K1247" s="78">
        <f>Sci!W$7</f>
        <v>10</v>
      </c>
      <c r="L1247" s="78">
        <f>Sci!X$7</f>
        <v>0</v>
      </c>
      <c r="M1247" s="78">
        <f>Sci!Y$7</f>
        <v>70</v>
      </c>
      <c r="N1247" s="78">
        <f>Sci!Z$7</f>
        <v>5</v>
      </c>
      <c r="O1247" s="78">
        <f>Sci!AA$7</f>
        <v>5</v>
      </c>
      <c r="P1247" s="78">
        <f>Sci!AB$7</f>
        <v>20</v>
      </c>
      <c r="Q1247" s="78">
        <f>Sci!AC$7</f>
        <v>30</v>
      </c>
      <c r="R1247" s="78">
        <f>Sci!AD$7</f>
        <v>100</v>
      </c>
      <c r="S1247" s="78">
        <f>Sci!AE$7</f>
        <v>0</v>
      </c>
      <c r="V1247" s="68"/>
      <c r="W1247" s="68"/>
      <c r="X1247" s="68"/>
      <c r="Y1247" s="68"/>
    </row>
    <row r="1248" spans="2:25" ht="27.9" customHeight="1" thickBot="1">
      <c r="B1248" s="360"/>
      <c r="C1248" s="362"/>
      <c r="D1248" s="40" t="s">
        <v>64</v>
      </c>
      <c r="E1248" s="81"/>
      <c r="F1248" s="50">
        <f>VLOOKUP(S1235,Sci!$B$8:$AE$78,17,0)</f>
        <v>0</v>
      </c>
      <c r="G1248" s="50">
        <f>VLOOKUP(S1235,Sci!$B$8:$AE$78,18,0)</f>
        <v>0</v>
      </c>
      <c r="H1248" s="50">
        <f>VLOOKUP(S1235,Sci!$B$8:$AE$78,19,0)</f>
        <v>0</v>
      </c>
      <c r="I1248" s="50">
        <f>VLOOKUP(S1235,Sci!$B$8:$AE$78,20,0)</f>
        <v>0</v>
      </c>
      <c r="J1248" s="50">
        <f>VLOOKUP(S1235,Sci!$B$8:$AE$78,21,0)</f>
        <v>0</v>
      </c>
      <c r="K1248" s="50">
        <f>VLOOKUP(S1235,Sci!$B$8:$AE$78,22,0)</f>
        <v>0</v>
      </c>
      <c r="L1248" s="50">
        <f>VLOOKUP(S1235,Sci!$B$8:$AE$78,23,0)</f>
        <v>0</v>
      </c>
      <c r="M1248" s="50">
        <f>VLOOKUP(S1235,Sci!$B$8:$AE$78,24,0)</f>
        <v>0</v>
      </c>
      <c r="N1248" s="50">
        <f>VLOOKUP(S1235,Sci!$B$8:$AE$78,24,0)</f>
        <v>0</v>
      </c>
      <c r="O1248" s="50">
        <f>VLOOKUP(S1235,Sci!$B$8:$AE$78,25,0)</f>
        <v>0</v>
      </c>
      <c r="P1248" s="50">
        <f>VLOOKUP(S1235,Sci!$B$8:$AE$78,26,0)</f>
        <v>0</v>
      </c>
      <c r="Q1248" s="50">
        <f>VLOOKUP(S1235,Sci!$B$8:$AE$78,27,0)</f>
        <v>0</v>
      </c>
      <c r="R1248" s="79">
        <f>VLOOKUP(S1235,Sci!$B$8:$AE$78,29,0)</f>
        <v>0</v>
      </c>
      <c r="S1248" s="50">
        <f>VLOOKUP(S1235,Sci!$B$8:$AE$78,30,0)</f>
        <v>0</v>
      </c>
      <c r="V1248" s="68"/>
      <c r="W1248" s="68"/>
      <c r="X1248" s="68"/>
      <c r="Y1248" s="68"/>
    </row>
    <row r="1249" spans="2:25" ht="27.9" customHeight="1">
      <c r="B1249" s="359">
        <v>6</v>
      </c>
      <c r="C1249" s="361" t="s">
        <v>7</v>
      </c>
      <c r="D1249" s="39" t="s">
        <v>63</v>
      </c>
      <c r="E1249" s="80"/>
      <c r="F1249" s="78">
        <f>Sco!R$7</f>
        <v>15</v>
      </c>
      <c r="G1249" s="78">
        <f>Sco!S$7</f>
        <v>15</v>
      </c>
      <c r="H1249" s="78">
        <f>Sco!T$7</f>
        <v>15</v>
      </c>
      <c r="I1249" s="78">
        <f>Sco!U$7</f>
        <v>15</v>
      </c>
      <c r="J1249" s="78">
        <f>Sco!V$7</f>
        <v>15</v>
      </c>
      <c r="K1249" s="78">
        <f>Sco!W$7</f>
        <v>10</v>
      </c>
      <c r="L1249" s="78">
        <f>Sco!X$7</f>
        <v>0</v>
      </c>
      <c r="M1249" s="78">
        <f>Sco!Y$7</f>
        <v>70</v>
      </c>
      <c r="N1249" s="78">
        <f>Sco!Z$7</f>
        <v>5</v>
      </c>
      <c r="O1249" s="78">
        <f>Sco!AA$7</f>
        <v>5</v>
      </c>
      <c r="P1249" s="78">
        <f>Sco!AB$7</f>
        <v>20</v>
      </c>
      <c r="Q1249" s="78">
        <f>Sco!AC$7</f>
        <v>30</v>
      </c>
      <c r="R1249" s="78">
        <f>Sco!AD$7</f>
        <v>100</v>
      </c>
      <c r="S1249" s="78">
        <f>Sco!AE$7</f>
        <v>0</v>
      </c>
      <c r="V1249" s="68"/>
      <c r="W1249" s="68"/>
      <c r="X1249" s="68"/>
      <c r="Y1249" s="68"/>
    </row>
    <row r="1250" spans="2:25" ht="27.9" customHeight="1" thickBot="1">
      <c r="B1250" s="360"/>
      <c r="C1250" s="362"/>
      <c r="D1250" s="40" t="s">
        <v>64</v>
      </c>
      <c r="E1250" s="81"/>
      <c r="F1250" s="50">
        <f>VLOOKUP(S1235,Sco!$B$8:$AE$78,17,0)</f>
        <v>0</v>
      </c>
      <c r="G1250" s="50">
        <f>VLOOKUP(S1235,Sco!$B$8:$AE$78,18,0)</f>
        <v>0</v>
      </c>
      <c r="H1250" s="50">
        <f>VLOOKUP(S1235,Sco!$B$8:$AE$78,19,0)</f>
        <v>0</v>
      </c>
      <c r="I1250" s="50">
        <f>VLOOKUP(S1235,Sco!$B$8:$AE$78,20,0)</f>
        <v>0</v>
      </c>
      <c r="J1250" s="50">
        <f>VLOOKUP(S1235,Sco!$B$8:$AE$78,21,0)</f>
        <v>0</v>
      </c>
      <c r="K1250" s="50">
        <f>VLOOKUP(S1235,Sco!$B$8:$AE$78,22,0)</f>
        <v>0</v>
      </c>
      <c r="L1250" s="50">
        <f>VLOOKUP(S1235,Sco!$B$8:$AE$78,23,0)</f>
        <v>0</v>
      </c>
      <c r="M1250" s="50">
        <f>VLOOKUP(S1235,Sco!$B$8:$AE$78,24,0)</f>
        <v>0</v>
      </c>
      <c r="N1250" s="50">
        <f>VLOOKUP(S1235,Sco!$B$8:$AE$78,25,0)</f>
        <v>0</v>
      </c>
      <c r="O1250" s="50">
        <f>VLOOKUP(S1235,Sco!$B$8:$AE$78,26,0)</f>
        <v>0</v>
      </c>
      <c r="P1250" s="50">
        <f>VLOOKUP(S1235,Sco!$B$8:$AE$78,27,0)</f>
        <v>0</v>
      </c>
      <c r="Q1250" s="50">
        <f>VLOOKUP(S1235,Sco!$B$8:$AE$78,28,0)</f>
        <v>0</v>
      </c>
      <c r="R1250" s="79">
        <f>VLOOKUP(S1235,Sco!$B$8:$AE$78,29,0)</f>
        <v>0</v>
      </c>
      <c r="S1250" s="50">
        <f>VLOOKUP(S1235,Sco!$B$8:$AE$78,30,0)</f>
        <v>0</v>
      </c>
      <c r="V1250" s="68"/>
      <c r="W1250" s="68"/>
      <c r="X1250" s="68"/>
      <c r="Y1250" s="68"/>
    </row>
    <row r="1251" spans="2:25" ht="27.9" customHeight="1">
      <c r="B1251" s="359">
        <v>7</v>
      </c>
      <c r="C1251" s="361" t="s">
        <v>8</v>
      </c>
      <c r="D1251" s="39" t="s">
        <v>63</v>
      </c>
      <c r="E1251" s="80"/>
      <c r="F1251" s="78">
        <f>Kala!R$7</f>
        <v>20</v>
      </c>
      <c r="G1251" s="78">
        <f>Kala!S$7</f>
        <v>40</v>
      </c>
      <c r="H1251" s="78">
        <f>Kala!T$7</f>
        <v>20</v>
      </c>
      <c r="I1251" s="78">
        <f>Kala!U$7</f>
        <v>20</v>
      </c>
      <c r="J1251" s="78">
        <f>Kala!V$7</f>
        <v>0</v>
      </c>
      <c r="K1251" s="78">
        <f>Kala!W$7</f>
        <v>20</v>
      </c>
      <c r="L1251" s="78">
        <f>Kala!X$7</f>
        <v>0</v>
      </c>
      <c r="M1251" s="78">
        <f>Kala!Y$7</f>
        <v>100</v>
      </c>
      <c r="N1251" s="363"/>
      <c r="O1251" s="364"/>
      <c r="P1251" s="364"/>
      <c r="Q1251" s="365"/>
      <c r="R1251" s="82">
        <f t="shared" ref="R1251:R1256" si="44">M1251</f>
        <v>100</v>
      </c>
      <c r="S1251" s="83"/>
      <c r="V1251" s="68"/>
      <c r="W1251" s="68"/>
      <c r="X1251" s="68"/>
      <c r="Y1251" s="68"/>
    </row>
    <row r="1252" spans="2:25" ht="27.9" customHeight="1" thickBot="1">
      <c r="B1252" s="360"/>
      <c r="C1252" s="362"/>
      <c r="D1252" s="40" t="s">
        <v>64</v>
      </c>
      <c r="E1252" s="81"/>
      <c r="F1252" s="50">
        <f>VLOOKUP(S1235,Kala!$B$8:$AE$78,17,0)</f>
        <v>0</v>
      </c>
      <c r="G1252" s="50">
        <f>VLOOKUP(S1235,Kala!$B$8:$AE$78,18,0)</f>
        <v>0</v>
      </c>
      <c r="H1252" s="50">
        <f>VLOOKUP(S1235,Kala!$B$8:$AE$78,19,0)</f>
        <v>0</v>
      </c>
      <c r="I1252" s="50">
        <f>VLOOKUP(S1235,Kala!$B$8:$AE$78,20,0)</f>
        <v>0</v>
      </c>
      <c r="J1252" s="50">
        <f>VLOOKUP(S1235,Kala!$B$8:$AE$78,21,0)</f>
        <v>0</v>
      </c>
      <c r="K1252" s="50">
        <f>VLOOKUP(S1235,Kala!$B$8:$AE$78,22,0)</f>
        <v>0</v>
      </c>
      <c r="L1252" s="50">
        <f>VLOOKUP(S1235,Kala!$B$8:$AE$78,23,0)</f>
        <v>0</v>
      </c>
      <c r="M1252" s="50">
        <f>VLOOKUP(S1235,Kala!$B$8:$AE$78,24,0)</f>
        <v>0</v>
      </c>
      <c r="N1252" s="366"/>
      <c r="O1252" s="367"/>
      <c r="P1252" s="367"/>
      <c r="Q1252" s="368"/>
      <c r="R1252" s="84">
        <f t="shared" si="44"/>
        <v>0</v>
      </c>
      <c r="S1252" s="85" t="str">
        <f>IF(R1252&gt;=91,"अ१",IF(R1252&gt;=81,"अ२",IF(R1252&gt;=71,"ब१",IF(R1252&gt;=61,"ब२",IF(R1252&gt;=51,"क१",IF(R1252&gt;=41,"क२",IF(R1252&gt;=33,"ड",IF(R1252&gt;=21,"ई१",IF(R1252&gt;=1,"ई२","")))))))))</f>
        <v/>
      </c>
      <c r="V1252" s="68"/>
      <c r="W1252" s="68"/>
      <c r="X1252" s="68"/>
      <c r="Y1252" s="68"/>
    </row>
    <row r="1253" spans="2:25" ht="27.9" customHeight="1">
      <c r="B1253" s="359">
        <v>8</v>
      </c>
      <c r="C1253" s="361" t="s">
        <v>9</v>
      </c>
      <c r="D1253" s="39" t="s">
        <v>63</v>
      </c>
      <c r="E1253" s="80"/>
      <c r="F1253" s="78">
        <f>Karya!R$7</f>
        <v>20</v>
      </c>
      <c r="G1253" s="78">
        <f>Karya!S$7</f>
        <v>40</v>
      </c>
      <c r="H1253" s="78">
        <f>Karya!T$7</f>
        <v>20</v>
      </c>
      <c r="I1253" s="78">
        <f>Karya!U$7</f>
        <v>20</v>
      </c>
      <c r="J1253" s="78">
        <f>Karya!V$7</f>
        <v>0</v>
      </c>
      <c r="K1253" s="78">
        <f>Karya!W$7</f>
        <v>20</v>
      </c>
      <c r="L1253" s="78">
        <f>Karya!X$7</f>
        <v>0</v>
      </c>
      <c r="M1253" s="78">
        <f>Karya!Y$7</f>
        <v>100</v>
      </c>
      <c r="N1253" s="363"/>
      <c r="O1253" s="364"/>
      <c r="P1253" s="364"/>
      <c r="Q1253" s="365"/>
      <c r="R1253" s="82">
        <f t="shared" si="44"/>
        <v>100</v>
      </c>
      <c r="S1253" s="83"/>
      <c r="V1253" s="68"/>
      <c r="W1253" s="68"/>
      <c r="X1253" s="68"/>
      <c r="Y1253" s="68"/>
    </row>
    <row r="1254" spans="2:25" ht="27.9" customHeight="1" thickBot="1">
      <c r="B1254" s="360"/>
      <c r="C1254" s="362"/>
      <c r="D1254" s="40" t="s">
        <v>64</v>
      </c>
      <c r="E1254" s="81"/>
      <c r="F1254" s="50">
        <f>VLOOKUP(S1235,Karya!$B$8:$AE$78,17,0)</f>
        <v>0</v>
      </c>
      <c r="G1254" s="50">
        <f>VLOOKUP(S1235,Karya!$B$8:$AE$78,18,0)</f>
        <v>0</v>
      </c>
      <c r="H1254" s="50">
        <f>VLOOKUP(S1235,Karya!$B$8:$AE$78,19,0)</f>
        <v>0</v>
      </c>
      <c r="I1254" s="50">
        <f>VLOOKUP(S1235,Karya!$B$8:$AE$78,20,0)</f>
        <v>0</v>
      </c>
      <c r="J1254" s="50">
        <f>VLOOKUP(S1235,Karya!$B$8:$AE$78,21,0)</f>
        <v>0</v>
      </c>
      <c r="K1254" s="50">
        <f>VLOOKUP(S1235,Karya!$B$8:$AE$78,22,0)</f>
        <v>0</v>
      </c>
      <c r="L1254" s="50">
        <f>VLOOKUP(S1235,Karya!$B$8:$AE$78,23,0)</f>
        <v>0</v>
      </c>
      <c r="M1254" s="50">
        <f>VLOOKUP(S1235,Karya!$B$8:$AE$78,24,0)</f>
        <v>0</v>
      </c>
      <c r="N1254" s="366"/>
      <c r="O1254" s="367"/>
      <c r="P1254" s="367"/>
      <c r="Q1254" s="368"/>
      <c r="R1254" s="84">
        <f t="shared" si="44"/>
        <v>0</v>
      </c>
      <c r="S1254" s="85" t="str">
        <f>IF(R1254&gt;=91,"अ१",IF(R1254&gt;=81,"अ२",IF(R1254&gt;=71,"ब१",IF(R1254&gt;=61,"ब२",IF(R1254&gt;=51,"क१",IF(R1254&gt;=41,"क२",IF(R1254&gt;=33,"ड",IF(R1254&gt;=21,"ई१",IF(R1254&gt;=1,"ई२","")))))))))</f>
        <v/>
      </c>
      <c r="V1254" s="68"/>
      <c r="W1254" s="68"/>
      <c r="X1254" s="68"/>
      <c r="Y1254" s="68"/>
    </row>
    <row r="1255" spans="2:25" ht="27.9" customHeight="1">
      <c r="B1255" s="359">
        <v>9</v>
      </c>
      <c r="C1255" s="361" t="s">
        <v>10</v>
      </c>
      <c r="D1255" s="39" t="s">
        <v>63</v>
      </c>
      <c r="E1255" s="80"/>
      <c r="F1255" s="78">
        <f>Shashi!R$7</f>
        <v>20</v>
      </c>
      <c r="G1255" s="78">
        <f>Shashi!S$7</f>
        <v>40</v>
      </c>
      <c r="H1255" s="78">
        <f>Shashi!T$7</f>
        <v>20</v>
      </c>
      <c r="I1255" s="78">
        <f>Shashi!U$7</f>
        <v>20</v>
      </c>
      <c r="J1255" s="78">
        <f>Shashi!V$7</f>
        <v>0</v>
      </c>
      <c r="K1255" s="78">
        <f>Shashi!W$7</f>
        <v>20</v>
      </c>
      <c r="L1255" s="78">
        <f>Shashi!X$7</f>
        <v>0</v>
      </c>
      <c r="M1255" s="78">
        <f>Shashi!Y$7</f>
        <v>100</v>
      </c>
      <c r="N1255" s="363"/>
      <c r="O1255" s="364"/>
      <c r="P1255" s="364"/>
      <c r="Q1255" s="365"/>
      <c r="R1255" s="82">
        <f t="shared" si="44"/>
        <v>100</v>
      </c>
      <c r="S1255" s="83"/>
      <c r="V1255" s="68"/>
      <c r="W1255" s="68"/>
      <c r="X1255" s="68"/>
      <c r="Y1255" s="68"/>
    </row>
    <row r="1256" spans="2:25" ht="27.9" customHeight="1" thickBot="1">
      <c r="B1256" s="360"/>
      <c r="C1256" s="362"/>
      <c r="D1256" s="40" t="s">
        <v>64</v>
      </c>
      <c r="E1256" s="81"/>
      <c r="F1256" s="50">
        <f>VLOOKUP(S1235,Shashi!$B$8:$AE$78,17,0)</f>
        <v>0</v>
      </c>
      <c r="G1256" s="50">
        <f>VLOOKUP(S1235,Shashi!$B$8:$AE$78,18,0)</f>
        <v>0</v>
      </c>
      <c r="H1256" s="50">
        <f>VLOOKUP(S1235,Shashi!$B$8:$AE$78,19,0)</f>
        <v>0</v>
      </c>
      <c r="I1256" s="50">
        <f>VLOOKUP(S1235,Shashi!$B$8:$AE$78,20,0)</f>
        <v>0</v>
      </c>
      <c r="J1256" s="50">
        <f>VLOOKUP(S1235,Shashi!$B$8:$AE$78,21,0)</f>
        <v>0</v>
      </c>
      <c r="K1256" s="50">
        <f>VLOOKUP(S1235,Shashi!$B$8:$AE$78,22,0)</f>
        <v>0</v>
      </c>
      <c r="L1256" s="50">
        <f>VLOOKUP(S1235,Shashi!$B$8:$AE$78,23,0)</f>
        <v>0</v>
      </c>
      <c r="M1256" s="50">
        <f>VLOOKUP(S1235,Shashi!$B$8:$AE$78,24,0)</f>
        <v>0</v>
      </c>
      <c r="N1256" s="366"/>
      <c r="O1256" s="367"/>
      <c r="P1256" s="367"/>
      <c r="Q1256" s="368"/>
      <c r="R1256" s="84">
        <f t="shared" si="44"/>
        <v>0</v>
      </c>
      <c r="S1256" s="85" t="str">
        <f>IF(R1256&gt;=91,"अ१",IF(R1256&gt;=81,"अ२",IF(R1256&gt;=71,"ब१",IF(R1256&gt;=61,"ब२",IF(R1256&gt;=51,"क१",IF(R1256&gt;=41,"क२",IF(R1256&gt;=33,"ड",IF(R1256&gt;=21,"ई१",IF(R1256&gt;=1,"ई२","")))))))))</f>
        <v/>
      </c>
      <c r="V1256" s="68"/>
      <c r="W1256" s="68"/>
      <c r="X1256" s="68"/>
      <c r="Y1256" s="68"/>
    </row>
    <row r="1257" spans="2:25" ht="27.9" customHeight="1" thickBot="1">
      <c r="B1257" s="369"/>
      <c r="C1257" s="370"/>
      <c r="D1257" s="370"/>
      <c r="E1257" s="370"/>
      <c r="F1257" s="370"/>
      <c r="G1257" s="370"/>
      <c r="H1257" s="370"/>
      <c r="I1257" s="370"/>
      <c r="J1257" s="370"/>
      <c r="K1257" s="370"/>
      <c r="L1257" s="370"/>
      <c r="M1257" s="370"/>
      <c r="N1257" s="370"/>
      <c r="O1257" s="370"/>
      <c r="P1257" s="370"/>
      <c r="Q1257" s="370"/>
      <c r="R1257" s="370"/>
      <c r="S1257" s="371"/>
      <c r="V1257" s="68"/>
      <c r="W1257" s="68"/>
      <c r="X1257" s="68"/>
      <c r="Y1257" s="68"/>
    </row>
    <row r="1258" spans="2:25" ht="27.9" customHeight="1">
      <c r="B1258" s="41"/>
      <c r="C1258" s="42"/>
      <c r="D1258" s="43"/>
      <c r="N1258" s="45"/>
      <c r="O1258" s="45"/>
      <c r="P1258" s="45"/>
      <c r="Q1258" s="45"/>
      <c r="S1258" s="46"/>
      <c r="V1258" s="68"/>
      <c r="W1258" s="68"/>
      <c r="X1258" s="68"/>
      <c r="Y1258" s="68"/>
    </row>
    <row r="1259" spans="2:25" ht="27.9" customHeight="1">
      <c r="B1259" s="372" t="s">
        <v>66</v>
      </c>
      <c r="C1259" s="373"/>
      <c r="D1259" s="373"/>
      <c r="E1259" s="373"/>
      <c r="F1259" s="373"/>
      <c r="G1259" s="374" t="s">
        <v>67</v>
      </c>
      <c r="H1259" s="374"/>
      <c r="I1259" s="374"/>
      <c r="J1259" s="374"/>
      <c r="K1259" s="374"/>
      <c r="L1259" s="374"/>
      <c r="M1259" s="374"/>
      <c r="N1259" s="375" t="s">
        <v>68</v>
      </c>
      <c r="O1259" s="375"/>
      <c r="P1259" s="375"/>
      <c r="Q1259" s="375"/>
      <c r="R1259" s="375"/>
      <c r="S1259" s="376"/>
      <c r="V1259" s="68"/>
      <c r="W1259" s="68"/>
      <c r="X1259" s="68"/>
      <c r="Y1259" s="68"/>
    </row>
    <row r="1260" spans="2:25" ht="27.9" customHeight="1" thickBot="1">
      <c r="B1260" s="377" t="str">
        <f>students!$G$4</f>
        <v xml:space="preserve">श्री. सागर दत्तात्रय शिंदे </v>
      </c>
      <c r="C1260" s="378"/>
      <c r="D1260" s="378"/>
      <c r="E1260" s="378"/>
      <c r="F1260" s="378"/>
      <c r="G1260" s="379"/>
      <c r="H1260" s="379"/>
      <c r="I1260" s="379"/>
      <c r="J1260" s="379"/>
      <c r="K1260" s="379"/>
      <c r="L1260" s="379"/>
      <c r="M1260" s="379"/>
      <c r="N1260" s="380"/>
      <c r="O1260" s="380"/>
      <c r="P1260" s="380"/>
      <c r="Q1260" s="380"/>
      <c r="R1260" s="380"/>
      <c r="S1260" s="381"/>
      <c r="V1260" s="68"/>
      <c r="W1260" s="68"/>
      <c r="X1260" s="68"/>
      <c r="Y1260" s="68"/>
    </row>
    <row r="1261" spans="2:25" ht="26.25" customHeight="1">
      <c r="B1261" s="402" t="s">
        <v>718</v>
      </c>
      <c r="C1261" s="402"/>
      <c r="D1261" s="402"/>
      <c r="E1261" s="402"/>
      <c r="F1261" s="402"/>
      <c r="G1261" s="402"/>
      <c r="H1261" s="402"/>
      <c r="I1261" s="402"/>
      <c r="J1261" s="402"/>
      <c r="K1261" s="402"/>
      <c r="L1261" s="402"/>
      <c r="M1261" s="402"/>
      <c r="N1261" s="402"/>
      <c r="O1261" s="402"/>
      <c r="P1261" s="402"/>
      <c r="Q1261" s="402"/>
      <c r="R1261" s="402"/>
      <c r="S1261" s="402"/>
      <c r="V1261" s="68"/>
      <c r="W1261" s="68"/>
      <c r="X1261" s="68"/>
      <c r="Y1261" s="68"/>
    </row>
    <row r="1262" spans="2:25" ht="24.75" customHeight="1" thickBot="1">
      <c r="B1262" s="403" t="s">
        <v>52</v>
      </c>
      <c r="C1262" s="403"/>
      <c r="D1262" s="403"/>
      <c r="E1262" s="404">
        <f>VLOOKUP(S1263,students!$B$8:$D$57,3,0)</f>
        <v>0</v>
      </c>
      <c r="F1262" s="405"/>
      <c r="G1262" s="405"/>
      <c r="H1262" s="405"/>
      <c r="I1262" s="405"/>
      <c r="J1262" s="405"/>
      <c r="K1262" s="405"/>
      <c r="L1262" s="405"/>
      <c r="M1262" s="405"/>
      <c r="N1262" s="405"/>
      <c r="O1262" s="405"/>
      <c r="P1262" s="406" t="s">
        <v>28</v>
      </c>
      <c r="Q1262" s="406"/>
      <c r="R1262" s="406" t="str">
        <f>students!$M$2</f>
        <v>पहिली</v>
      </c>
      <c r="S1262" s="406"/>
      <c r="V1262" s="68"/>
      <c r="W1262" s="68"/>
      <c r="X1262" s="68"/>
      <c r="Y1262" s="68"/>
    </row>
    <row r="1263" spans="2:25" ht="19.5" customHeight="1" thickBot="1">
      <c r="B1263" s="407"/>
      <c r="C1263" s="407"/>
      <c r="D1263" s="408"/>
      <c r="E1263" s="408"/>
      <c r="F1263" s="47"/>
      <c r="G1263" s="47"/>
      <c r="H1263" s="409" t="s">
        <v>33</v>
      </c>
      <c r="I1263" s="409"/>
      <c r="J1263" s="409"/>
      <c r="K1263" s="409"/>
      <c r="L1263" s="409"/>
      <c r="M1263" s="405">
        <f>[3]students!Y1262</f>
        <v>0</v>
      </c>
      <c r="N1263" s="405"/>
      <c r="O1263" s="405"/>
      <c r="P1263" s="406" t="s">
        <v>53</v>
      </c>
      <c r="Q1263" s="406"/>
      <c r="R1263" s="406"/>
      <c r="S1263" s="77">
        <v>46</v>
      </c>
      <c r="V1263" s="68"/>
      <c r="W1263" s="68"/>
      <c r="X1263" s="68"/>
      <c r="Y1263" s="68"/>
    </row>
    <row r="1264" spans="2:25" ht="21" customHeight="1">
      <c r="B1264" s="382" t="s">
        <v>37</v>
      </c>
      <c r="C1264" s="361" t="s">
        <v>54</v>
      </c>
      <c r="D1264" s="361"/>
      <c r="E1264" s="385" t="s">
        <v>55</v>
      </c>
      <c r="F1264" s="386"/>
      <c r="G1264" s="386"/>
      <c r="H1264" s="386"/>
      <c r="I1264" s="386"/>
      <c r="J1264" s="386"/>
      <c r="K1264" s="386"/>
      <c r="L1264" s="386"/>
      <c r="M1264" s="387"/>
      <c r="N1264" s="388" t="s">
        <v>56</v>
      </c>
      <c r="O1264" s="389"/>
      <c r="P1264" s="389"/>
      <c r="Q1264" s="390"/>
      <c r="R1264" s="394" t="s">
        <v>69</v>
      </c>
      <c r="S1264" s="397" t="s">
        <v>57</v>
      </c>
      <c r="V1264" s="68"/>
      <c r="W1264" s="68"/>
      <c r="X1264" s="68"/>
      <c r="Y1264" s="68"/>
    </row>
    <row r="1265" spans="2:25" s="1" customFormat="1" ht="73.5" customHeight="1">
      <c r="B1265" s="383"/>
      <c r="C1265" s="384"/>
      <c r="D1265" s="384"/>
      <c r="E1265" s="48" t="s">
        <v>58</v>
      </c>
      <c r="F1265" s="48" t="s">
        <v>15</v>
      </c>
      <c r="G1265" s="48" t="s">
        <v>59</v>
      </c>
      <c r="H1265" s="48" t="s">
        <v>17</v>
      </c>
      <c r="I1265" s="48" t="s">
        <v>18</v>
      </c>
      <c r="J1265" s="48" t="s">
        <v>19</v>
      </c>
      <c r="K1265" s="48" t="s">
        <v>20</v>
      </c>
      <c r="L1265" s="48" t="s">
        <v>21</v>
      </c>
      <c r="M1265" s="49"/>
      <c r="N1265" s="391"/>
      <c r="O1265" s="392"/>
      <c r="P1265" s="392"/>
      <c r="Q1265" s="393"/>
      <c r="R1265" s="395"/>
      <c r="S1265" s="398"/>
      <c r="V1265" s="68"/>
      <c r="W1265" s="68"/>
      <c r="X1265" s="68"/>
      <c r="Y1265" s="68"/>
    </row>
    <row r="1266" spans="2:25" ht="27.9" customHeight="1" thickBot="1">
      <c r="B1266" s="5"/>
      <c r="C1266" s="400" t="s">
        <v>60</v>
      </c>
      <c r="D1266" s="401"/>
      <c r="E1266" s="51">
        <v>1</v>
      </c>
      <c r="F1266" s="51">
        <v>2</v>
      </c>
      <c r="G1266" s="51">
        <v>3</v>
      </c>
      <c r="H1266" s="51">
        <v>4</v>
      </c>
      <c r="I1266" s="51">
        <v>5</v>
      </c>
      <c r="J1266" s="51">
        <v>6</v>
      </c>
      <c r="K1266" s="51">
        <v>7</v>
      </c>
      <c r="L1266" s="51">
        <v>8</v>
      </c>
      <c r="M1266" s="50" t="s">
        <v>22</v>
      </c>
      <c r="N1266" s="50" t="s">
        <v>23</v>
      </c>
      <c r="O1266" s="50" t="s">
        <v>61</v>
      </c>
      <c r="P1266" s="50" t="s">
        <v>25</v>
      </c>
      <c r="Q1266" s="50" t="s">
        <v>62</v>
      </c>
      <c r="R1266" s="396"/>
      <c r="S1266" s="399"/>
      <c r="V1266" s="68"/>
      <c r="W1266" s="68"/>
      <c r="X1266" s="68"/>
      <c r="Y1266" s="68"/>
    </row>
    <row r="1267" spans="2:25" ht="27.9" customHeight="1">
      <c r="B1267" s="359">
        <v>1</v>
      </c>
      <c r="C1267" s="361" t="s">
        <v>2</v>
      </c>
      <c r="D1267" s="39" t="s">
        <v>63</v>
      </c>
      <c r="E1267" s="80"/>
      <c r="F1267" s="78">
        <f>Marathi!R$7</f>
        <v>15</v>
      </c>
      <c r="G1267" s="78">
        <f>Marathi!S$7</f>
        <v>15</v>
      </c>
      <c r="H1267" s="78">
        <f>Marathi!T$7</f>
        <v>15</v>
      </c>
      <c r="I1267" s="78">
        <f>Marathi!U$7</f>
        <v>15</v>
      </c>
      <c r="J1267" s="78">
        <f>Marathi!V$7</f>
        <v>15</v>
      </c>
      <c r="K1267" s="78">
        <f>Marathi!W$7</f>
        <v>10</v>
      </c>
      <c r="L1267" s="78">
        <f>Marathi!X$7</f>
        <v>0</v>
      </c>
      <c r="M1267" s="78">
        <f>Marathi!Y$7</f>
        <v>70</v>
      </c>
      <c r="N1267" s="78">
        <f>Marathi!Z$7</f>
        <v>5</v>
      </c>
      <c r="O1267" s="78">
        <f>Marathi!AA$7</f>
        <v>5</v>
      </c>
      <c r="P1267" s="78">
        <f>Marathi!AB$7</f>
        <v>20</v>
      </c>
      <c r="Q1267" s="78">
        <f>Marathi!AC$7</f>
        <v>30</v>
      </c>
      <c r="R1267" s="78">
        <f>Marathi!AD$7</f>
        <v>100</v>
      </c>
      <c r="S1267" s="78">
        <f>Marathi!AE$7</f>
        <v>0</v>
      </c>
      <c r="V1267" s="68"/>
      <c r="W1267" s="68"/>
      <c r="X1267" s="68"/>
      <c r="Y1267" s="68"/>
    </row>
    <row r="1268" spans="2:25" ht="27.9" customHeight="1" thickBot="1">
      <c r="B1268" s="360"/>
      <c r="C1268" s="362"/>
      <c r="D1268" s="40" t="s">
        <v>64</v>
      </c>
      <c r="E1268" s="81"/>
      <c r="F1268" s="50">
        <f>VLOOKUP(S1263,Marathi!$B$8:$AE$78,17,0)</f>
        <v>0</v>
      </c>
      <c r="G1268" s="50">
        <f>VLOOKUP(S1263,Marathi!$B$8:$AE$78,18,0)</f>
        <v>0</v>
      </c>
      <c r="H1268" s="50">
        <f>VLOOKUP(S1263,Marathi!$B$8:$AE$78,19,0)</f>
        <v>0</v>
      </c>
      <c r="I1268" s="50">
        <f>VLOOKUP(S1263,Marathi!$B$8:$AE$78,20,0)</f>
        <v>0</v>
      </c>
      <c r="J1268" s="50">
        <f>VLOOKUP(S1263,Marathi!$B$8:$AE$78,21,0)</f>
        <v>0</v>
      </c>
      <c r="K1268" s="50">
        <f>VLOOKUP(S1263,Marathi!$B$8:$AE$78,22,0)</f>
        <v>0</v>
      </c>
      <c r="L1268" s="50">
        <f>VLOOKUP(S1263,Marathi!$B$8:$AE$78,23,0)</f>
        <v>0</v>
      </c>
      <c r="M1268" s="50">
        <f>VLOOKUP(S1263,Marathi!$B$8:$AE$78,24,0)</f>
        <v>0</v>
      </c>
      <c r="N1268" s="50">
        <f>VLOOKUP(S1263,Marathi!$B$8:$AE$78,25,0)</f>
        <v>0</v>
      </c>
      <c r="O1268" s="50">
        <f>VLOOKUP(S1263,Marathi!$B$8:$AE$78,26,0)</f>
        <v>0</v>
      </c>
      <c r="P1268" s="50">
        <f>VLOOKUP(S1263,Marathi!$B$8:$AE$78,27,0)</f>
        <v>0</v>
      </c>
      <c r="Q1268" s="50">
        <f>VLOOKUP(S1263,Marathi!$B$8:$AE$78,28,0)</f>
        <v>0</v>
      </c>
      <c r="R1268" s="79">
        <f>VLOOKUP(S1263,Marathi!$B$8:$AE$78,29,0)</f>
        <v>0</v>
      </c>
      <c r="S1268" s="79">
        <f>VLOOKUP(S1263,Marathi!$B$8:$AE$78,30,0)</f>
        <v>0</v>
      </c>
      <c r="V1268" s="68"/>
      <c r="W1268" s="68"/>
      <c r="X1268" s="68"/>
      <c r="Y1268" s="68"/>
    </row>
    <row r="1269" spans="2:25" ht="27.9" customHeight="1">
      <c r="B1269" s="359">
        <v>2</v>
      </c>
      <c r="C1269" s="361" t="s">
        <v>3</v>
      </c>
      <c r="D1269" s="39" t="s">
        <v>63</v>
      </c>
      <c r="E1269" s="80"/>
      <c r="F1269" s="78">
        <f>Hindi!R$7</f>
        <v>15</v>
      </c>
      <c r="G1269" s="78">
        <f>Hindi!S$7</f>
        <v>15</v>
      </c>
      <c r="H1269" s="78">
        <f>Hindi!T$7</f>
        <v>15</v>
      </c>
      <c r="I1269" s="78">
        <f>Hindi!U$7</f>
        <v>15</v>
      </c>
      <c r="J1269" s="78">
        <f>Hindi!V$7</f>
        <v>15</v>
      </c>
      <c r="K1269" s="78">
        <f>Hindi!W$7</f>
        <v>10</v>
      </c>
      <c r="L1269" s="78">
        <f>Hindi!X$7</f>
        <v>0</v>
      </c>
      <c r="M1269" s="78">
        <f>Hindi!Y$7</f>
        <v>70</v>
      </c>
      <c r="N1269" s="78">
        <f>Hindi!Z$7</f>
        <v>5</v>
      </c>
      <c r="O1269" s="78">
        <f>Hindi!AA$7</f>
        <v>5</v>
      </c>
      <c r="P1269" s="78">
        <f>Hindi!AB$7</f>
        <v>20</v>
      </c>
      <c r="Q1269" s="78">
        <f>Hindi!AC$7</f>
        <v>30</v>
      </c>
      <c r="R1269" s="78">
        <f>Hindi!AD$7</f>
        <v>100</v>
      </c>
      <c r="S1269" s="78">
        <f>Hindi!AE$7</f>
        <v>0</v>
      </c>
      <c r="V1269" s="68"/>
      <c r="W1269" s="68"/>
      <c r="X1269" s="68"/>
      <c r="Y1269" s="68"/>
    </row>
    <row r="1270" spans="2:25" ht="27.9" customHeight="1" thickBot="1">
      <c r="B1270" s="360"/>
      <c r="C1270" s="362"/>
      <c r="D1270" s="40" t="s">
        <v>64</v>
      </c>
      <c r="E1270" s="81"/>
      <c r="F1270" s="50">
        <f>VLOOKUP(S1263,Hindi!$B$8:$AE$78,17,0)</f>
        <v>0</v>
      </c>
      <c r="G1270" s="50">
        <f>VLOOKUP(S1263,Hindi!$B$8:$AE$78,18,0)</f>
        <v>0</v>
      </c>
      <c r="H1270" s="50">
        <f>VLOOKUP(S1263,Hindi!$B$8:$AE$78,19,0)</f>
        <v>0</v>
      </c>
      <c r="I1270" s="50">
        <f>VLOOKUP(S1263,Hindi!$B$8:$AE$78,20,0)</f>
        <v>0</v>
      </c>
      <c r="J1270" s="50">
        <f>VLOOKUP(S1263,Hindi!$B$8:$AE$78,21,0)</f>
        <v>0</v>
      </c>
      <c r="K1270" s="50">
        <f>VLOOKUP(S1263,Hindi!$B$8:$AE$78,22,0)</f>
        <v>0</v>
      </c>
      <c r="L1270" s="50">
        <f>VLOOKUP(S1263,Hindi!$B$8:$AE$78,23,0)</f>
        <v>0</v>
      </c>
      <c r="M1270" s="50">
        <f>VLOOKUP(S1263,Hindi!$B$8:$AE$78,24,0)</f>
        <v>0</v>
      </c>
      <c r="N1270" s="50">
        <f>VLOOKUP(S1263,Hindi!$B$8:$AE$78,25,0)</f>
        <v>0</v>
      </c>
      <c r="O1270" s="50">
        <f>VLOOKUP(S1263,Hindi!$B$8:$AE$78,26,0)</f>
        <v>0</v>
      </c>
      <c r="P1270" s="50">
        <f>VLOOKUP(S1263,Hindi!$B$8:$AE$78,27,0)</f>
        <v>0</v>
      </c>
      <c r="Q1270" s="50">
        <f>VLOOKUP(S1263,Hindi!$B$8:$AE$78,28,0)</f>
        <v>0</v>
      </c>
      <c r="R1270" s="79">
        <f>VLOOKUP(S1263,Hindi!$B$8:$AE$78,29,0)</f>
        <v>0</v>
      </c>
      <c r="S1270" s="50">
        <f>VLOOKUP(S1263,Hindi!$B$8:$AE$78,30,0)</f>
        <v>0</v>
      </c>
      <c r="V1270" s="68"/>
      <c r="W1270" s="68"/>
      <c r="X1270" s="68"/>
      <c r="Y1270" s="68"/>
    </row>
    <row r="1271" spans="2:25" ht="27.9" customHeight="1">
      <c r="B1271" s="359">
        <v>3</v>
      </c>
      <c r="C1271" s="361" t="s">
        <v>4</v>
      </c>
      <c r="D1271" s="39" t="s">
        <v>63</v>
      </c>
      <c r="E1271" s="80"/>
      <c r="F1271" s="78">
        <f>English!R$7</f>
        <v>15</v>
      </c>
      <c r="G1271" s="78">
        <f>English!S$7</f>
        <v>15</v>
      </c>
      <c r="H1271" s="78">
        <f>English!T$7</f>
        <v>15</v>
      </c>
      <c r="I1271" s="78">
        <f>English!U$7</f>
        <v>15</v>
      </c>
      <c r="J1271" s="78">
        <f>English!V$7</f>
        <v>15</v>
      </c>
      <c r="K1271" s="78">
        <f>English!W$7</f>
        <v>10</v>
      </c>
      <c r="L1271" s="78">
        <f>English!X$7</f>
        <v>0</v>
      </c>
      <c r="M1271" s="78">
        <f>English!Y$7</f>
        <v>70</v>
      </c>
      <c r="N1271" s="78">
        <f>English!Z$7</f>
        <v>5</v>
      </c>
      <c r="O1271" s="78">
        <f>English!AA$7</f>
        <v>5</v>
      </c>
      <c r="P1271" s="78">
        <f>English!AB$7</f>
        <v>20</v>
      </c>
      <c r="Q1271" s="78">
        <f>English!AC$7</f>
        <v>30</v>
      </c>
      <c r="R1271" s="78">
        <f>English!AD$7</f>
        <v>100</v>
      </c>
      <c r="S1271" s="78">
        <f>English!AE$7</f>
        <v>0</v>
      </c>
      <c r="V1271" s="68"/>
      <c r="W1271" s="68"/>
      <c r="X1271" s="68"/>
      <c r="Y1271" s="68"/>
    </row>
    <row r="1272" spans="2:25" ht="27.9" customHeight="1" thickBot="1">
      <c r="B1272" s="360"/>
      <c r="C1272" s="362"/>
      <c r="D1272" s="40" t="s">
        <v>64</v>
      </c>
      <c r="E1272" s="81"/>
      <c r="F1272" s="50">
        <f>VLOOKUP(S1263,English!$B$8:$AE$78,17,0)</f>
        <v>0</v>
      </c>
      <c r="G1272" s="50">
        <f>VLOOKUP(S1263,English!$B$8:$AE$78,18,0)</f>
        <v>0</v>
      </c>
      <c r="H1272" s="50">
        <f>VLOOKUP(S1263,English!$B$8:$AE$78,19,0)</f>
        <v>0</v>
      </c>
      <c r="I1272" s="50">
        <f>VLOOKUP(S1263,English!$B$8:$AE$78,20,0)</f>
        <v>0</v>
      </c>
      <c r="J1272" s="50">
        <f>VLOOKUP(S1263,English!$B$8:$AE$78,21,0)</f>
        <v>0</v>
      </c>
      <c r="K1272" s="50">
        <f>VLOOKUP(S1263,English!$B$8:$AE$78,22,0)</f>
        <v>0</v>
      </c>
      <c r="L1272" s="50">
        <f>VLOOKUP(S1263,English!$B$8:$AE$78,23,0)</f>
        <v>0</v>
      </c>
      <c r="M1272" s="50">
        <f>VLOOKUP(S1263,English!$B$8:$AE$78,24,0)</f>
        <v>0</v>
      </c>
      <c r="N1272" s="50">
        <f>VLOOKUP(S1263,English!$B$8:$AE$78,25,0)</f>
        <v>0</v>
      </c>
      <c r="O1272" s="50">
        <f>VLOOKUP(S1263,English!$B$8:$AE$78,26,0)</f>
        <v>0</v>
      </c>
      <c r="P1272" s="50">
        <f>VLOOKUP(S1263,English!$B$8:$AE$78,27,0)</f>
        <v>0</v>
      </c>
      <c r="Q1272" s="50">
        <f>VLOOKUP(S1263,English!$B$8:$AE$78,28,0)</f>
        <v>0</v>
      </c>
      <c r="R1272" s="79">
        <f>VLOOKUP(S1263,English!$B$8:$AE$78,29,0)</f>
        <v>0</v>
      </c>
      <c r="S1272" s="50">
        <f>VLOOKUP(S1263,English!$B$8:$AE$78,30,0)</f>
        <v>0</v>
      </c>
    </row>
    <row r="1273" spans="2:25" ht="27.9" customHeight="1">
      <c r="B1273" s="359">
        <v>4</v>
      </c>
      <c r="C1273" s="361" t="s">
        <v>5</v>
      </c>
      <c r="D1273" s="39" t="s">
        <v>63</v>
      </c>
      <c r="E1273" s="80"/>
      <c r="F1273" s="78">
        <f>Maths!R$7</f>
        <v>15</v>
      </c>
      <c r="G1273" s="78">
        <f>Maths!S$7</f>
        <v>15</v>
      </c>
      <c r="H1273" s="78">
        <f>Maths!T$7</f>
        <v>15</v>
      </c>
      <c r="I1273" s="78">
        <f>Maths!U$7</f>
        <v>15</v>
      </c>
      <c r="J1273" s="78">
        <f>Maths!V$7</f>
        <v>15</v>
      </c>
      <c r="K1273" s="78">
        <f>Maths!W$7</f>
        <v>10</v>
      </c>
      <c r="L1273" s="78">
        <f>Maths!X$7</f>
        <v>0</v>
      </c>
      <c r="M1273" s="78">
        <f>Maths!Y$7</f>
        <v>70</v>
      </c>
      <c r="N1273" s="78">
        <f>Maths!Z$7</f>
        <v>5</v>
      </c>
      <c r="O1273" s="78">
        <f>Maths!AA$7</f>
        <v>5</v>
      </c>
      <c r="P1273" s="78">
        <f>Maths!AB$7</f>
        <v>20</v>
      </c>
      <c r="Q1273" s="78">
        <f>Maths!AC$7</f>
        <v>30</v>
      </c>
      <c r="R1273" s="78">
        <f>Maths!AD$7</f>
        <v>100</v>
      </c>
      <c r="S1273" s="78">
        <f>Maths!AE$7</f>
        <v>0</v>
      </c>
    </row>
    <row r="1274" spans="2:25" ht="27.9" customHeight="1" thickBot="1">
      <c r="B1274" s="360"/>
      <c r="C1274" s="362"/>
      <c r="D1274" s="40" t="s">
        <v>64</v>
      </c>
      <c r="E1274" s="81"/>
      <c r="F1274" s="50">
        <f>VLOOKUP(S1263,Maths!$B$8:$AE$78,17,0)</f>
        <v>0</v>
      </c>
      <c r="G1274" s="50">
        <f>VLOOKUP(S1263,Maths!$B$8:$AE$78,18,0)</f>
        <v>0</v>
      </c>
      <c r="H1274" s="50">
        <f>VLOOKUP(S1263,Maths!$B$8:$AE$78,19,0)</f>
        <v>0</v>
      </c>
      <c r="I1274" s="50">
        <f>VLOOKUP(S1263,Maths!$B$8:$AE$78,20,0)</f>
        <v>0</v>
      </c>
      <c r="J1274" s="50">
        <f>VLOOKUP(S1263,Maths!$B$8:$AE$78,21,0)</f>
        <v>0</v>
      </c>
      <c r="K1274" s="50">
        <f>VLOOKUP(S1263,Maths!$B$8:$AE$78,22,0)</f>
        <v>0</v>
      </c>
      <c r="L1274" s="50">
        <f>VLOOKUP(S1263,Maths!$B$8:$AE$78,23,0)</f>
        <v>0</v>
      </c>
      <c r="M1274" s="50">
        <f>VLOOKUP(S1263,Maths!$B$8:$AE$78,24,0)</f>
        <v>0</v>
      </c>
      <c r="N1274" s="50">
        <f>VLOOKUP(S1263,Maths!$B$8:$AE$78,25,0)</f>
        <v>0</v>
      </c>
      <c r="O1274" s="50">
        <f>VLOOKUP(S1263,Maths!$B$8:$AE$78,26,0)</f>
        <v>0</v>
      </c>
      <c r="P1274" s="50">
        <f>VLOOKUP(S1263,Maths!$B$8:$AE$78,27,0)</f>
        <v>0</v>
      </c>
      <c r="Q1274" s="50">
        <f>VLOOKUP(S1263,Maths!$B$8:$AE$78,28,0)</f>
        <v>0</v>
      </c>
      <c r="R1274" s="79">
        <f>VLOOKUP(S1263,Maths!$B$8:$AE$78,29,0)</f>
        <v>0</v>
      </c>
      <c r="S1274" s="50">
        <f>VLOOKUP(S1263,Maths!$B$8:$AE$78,30,0)</f>
        <v>0</v>
      </c>
    </row>
    <row r="1275" spans="2:25" ht="27.9" customHeight="1">
      <c r="B1275" s="359">
        <v>5</v>
      </c>
      <c r="C1275" s="361" t="s">
        <v>6</v>
      </c>
      <c r="D1275" s="39" t="s">
        <v>63</v>
      </c>
      <c r="E1275" s="80"/>
      <c r="F1275" s="78">
        <f>Sci!R$7</f>
        <v>15</v>
      </c>
      <c r="G1275" s="78">
        <f>Sci!S$7</f>
        <v>15</v>
      </c>
      <c r="H1275" s="78">
        <f>Sci!T$7</f>
        <v>15</v>
      </c>
      <c r="I1275" s="78">
        <f>Sci!U$7</f>
        <v>15</v>
      </c>
      <c r="J1275" s="78">
        <f>Sci!V$7</f>
        <v>15</v>
      </c>
      <c r="K1275" s="78">
        <f>Sci!W$7</f>
        <v>10</v>
      </c>
      <c r="L1275" s="78">
        <f>Sci!X$7</f>
        <v>0</v>
      </c>
      <c r="M1275" s="78">
        <f>Sci!Y$7</f>
        <v>70</v>
      </c>
      <c r="N1275" s="78">
        <f>Sci!Z$7</f>
        <v>5</v>
      </c>
      <c r="O1275" s="78">
        <f>Sci!AA$7</f>
        <v>5</v>
      </c>
      <c r="P1275" s="78">
        <f>Sci!AB$7</f>
        <v>20</v>
      </c>
      <c r="Q1275" s="78">
        <f>Sci!AC$7</f>
        <v>30</v>
      </c>
      <c r="R1275" s="78">
        <f>Sci!AD$7</f>
        <v>100</v>
      </c>
      <c r="S1275" s="78">
        <f>Sci!AE$7</f>
        <v>0</v>
      </c>
    </row>
    <row r="1276" spans="2:25" ht="27.9" customHeight="1" thickBot="1">
      <c r="B1276" s="360"/>
      <c r="C1276" s="362"/>
      <c r="D1276" s="40" t="s">
        <v>64</v>
      </c>
      <c r="E1276" s="81"/>
      <c r="F1276" s="50">
        <f>VLOOKUP(S1263,Sci!$B$8:$AE$78,17,0)</f>
        <v>0</v>
      </c>
      <c r="G1276" s="50">
        <f>VLOOKUP(S1263,Sci!$B$8:$AE$78,18,0)</f>
        <v>0</v>
      </c>
      <c r="H1276" s="50">
        <f>VLOOKUP(S1263,Sci!$B$8:$AE$78,19,0)</f>
        <v>0</v>
      </c>
      <c r="I1276" s="50">
        <f>VLOOKUP(S1263,Sci!$B$8:$AE$78,20,0)</f>
        <v>0</v>
      </c>
      <c r="J1276" s="50">
        <f>VLOOKUP(S1263,Sci!$B$8:$AE$78,21,0)</f>
        <v>0</v>
      </c>
      <c r="K1276" s="50">
        <f>VLOOKUP(S1263,Sci!$B$8:$AE$78,22,0)</f>
        <v>0</v>
      </c>
      <c r="L1276" s="50">
        <f>VLOOKUP(S1263,Sci!$B$8:$AE$78,23,0)</f>
        <v>0</v>
      </c>
      <c r="M1276" s="50">
        <f>VLOOKUP(S1263,Sci!$B$8:$AE$78,24,0)</f>
        <v>0</v>
      </c>
      <c r="N1276" s="50">
        <f>VLOOKUP(S1263,Sci!$B$8:$AE$78,24,0)</f>
        <v>0</v>
      </c>
      <c r="O1276" s="50">
        <f>VLOOKUP(S1263,Sci!$B$8:$AE$78,25,0)</f>
        <v>0</v>
      </c>
      <c r="P1276" s="50">
        <f>VLOOKUP(S1263,Sci!$B$8:$AE$78,26,0)</f>
        <v>0</v>
      </c>
      <c r="Q1276" s="50">
        <f>VLOOKUP(S1263,Sci!$B$8:$AE$78,27,0)</f>
        <v>0</v>
      </c>
      <c r="R1276" s="79">
        <f>VLOOKUP(S1263,Sci!$B$8:$AE$78,29,0)</f>
        <v>0</v>
      </c>
      <c r="S1276" s="50">
        <f>VLOOKUP(S1263,Sci!$B$8:$AE$78,30,0)</f>
        <v>0</v>
      </c>
    </row>
    <row r="1277" spans="2:25" ht="27.9" customHeight="1">
      <c r="B1277" s="359">
        <v>6</v>
      </c>
      <c r="C1277" s="361" t="s">
        <v>7</v>
      </c>
      <c r="D1277" s="39" t="s">
        <v>63</v>
      </c>
      <c r="E1277" s="80"/>
      <c r="F1277" s="78">
        <f>Sco!R$7</f>
        <v>15</v>
      </c>
      <c r="G1277" s="78">
        <f>Sco!S$7</f>
        <v>15</v>
      </c>
      <c r="H1277" s="78">
        <f>Sco!T$7</f>
        <v>15</v>
      </c>
      <c r="I1277" s="78">
        <f>Sco!U$7</f>
        <v>15</v>
      </c>
      <c r="J1277" s="78">
        <f>Sco!V$7</f>
        <v>15</v>
      </c>
      <c r="K1277" s="78">
        <f>Sco!W$7</f>
        <v>10</v>
      </c>
      <c r="L1277" s="78">
        <f>Sco!X$7</f>
        <v>0</v>
      </c>
      <c r="M1277" s="78">
        <f>Sco!Y$7</f>
        <v>70</v>
      </c>
      <c r="N1277" s="78">
        <f>Sco!Z$7</f>
        <v>5</v>
      </c>
      <c r="O1277" s="78">
        <f>Sco!AA$7</f>
        <v>5</v>
      </c>
      <c r="P1277" s="78">
        <f>Sco!AB$7</f>
        <v>20</v>
      </c>
      <c r="Q1277" s="78">
        <f>Sco!AC$7</f>
        <v>30</v>
      </c>
      <c r="R1277" s="78">
        <f>Sco!AD$7</f>
        <v>100</v>
      </c>
      <c r="S1277" s="78">
        <f>Sco!AE$7</f>
        <v>0</v>
      </c>
    </row>
    <row r="1278" spans="2:25" ht="27.9" customHeight="1" thickBot="1">
      <c r="B1278" s="360"/>
      <c r="C1278" s="362"/>
      <c r="D1278" s="40" t="s">
        <v>64</v>
      </c>
      <c r="E1278" s="81"/>
      <c r="F1278" s="50">
        <f>VLOOKUP(S1263,Sco!$B$8:$AE$78,17,0)</f>
        <v>0</v>
      </c>
      <c r="G1278" s="50">
        <f>VLOOKUP(S1263,Sco!$B$8:$AE$78,18,0)</f>
        <v>0</v>
      </c>
      <c r="H1278" s="50">
        <f>VLOOKUP(S1263,Sco!$B$8:$AE$78,19,0)</f>
        <v>0</v>
      </c>
      <c r="I1278" s="50">
        <f>VLOOKUP(S1263,Sco!$B$8:$AE$78,20,0)</f>
        <v>0</v>
      </c>
      <c r="J1278" s="50">
        <f>VLOOKUP(S1263,Sco!$B$8:$AE$78,21,0)</f>
        <v>0</v>
      </c>
      <c r="K1278" s="50">
        <f>VLOOKUP(S1263,Sco!$B$8:$AE$78,22,0)</f>
        <v>0</v>
      </c>
      <c r="L1278" s="50">
        <f>VLOOKUP(S1263,Sco!$B$8:$AE$78,23,0)</f>
        <v>0</v>
      </c>
      <c r="M1278" s="50">
        <f>VLOOKUP(S1263,Sco!$B$8:$AE$78,24,0)</f>
        <v>0</v>
      </c>
      <c r="N1278" s="50">
        <f>VLOOKUP(S1263,Sco!$B$8:$AE$78,25,0)</f>
        <v>0</v>
      </c>
      <c r="O1278" s="50">
        <f>VLOOKUP(S1263,Sco!$B$8:$AE$78,26,0)</f>
        <v>0</v>
      </c>
      <c r="P1278" s="50">
        <f>VLOOKUP(S1263,Sco!$B$8:$AE$78,27,0)</f>
        <v>0</v>
      </c>
      <c r="Q1278" s="50">
        <f>VLOOKUP(S1263,Sco!$B$8:$AE$78,28,0)</f>
        <v>0</v>
      </c>
      <c r="R1278" s="79">
        <f>VLOOKUP(S1263,Sco!$B$8:$AE$78,29,0)</f>
        <v>0</v>
      </c>
      <c r="S1278" s="50">
        <f>VLOOKUP(S1263,Sco!$B$8:$AE$78,30,0)</f>
        <v>0</v>
      </c>
      <c r="V1278" s="68"/>
      <c r="W1278" s="68"/>
      <c r="X1278" s="68"/>
      <c r="Y1278" s="68"/>
    </row>
    <row r="1279" spans="2:25" ht="27.9" customHeight="1">
      <c r="B1279" s="359">
        <v>7</v>
      </c>
      <c r="C1279" s="361" t="s">
        <v>8</v>
      </c>
      <c r="D1279" s="39" t="s">
        <v>63</v>
      </c>
      <c r="E1279" s="80"/>
      <c r="F1279" s="78">
        <f>Kala!R$7</f>
        <v>20</v>
      </c>
      <c r="G1279" s="78">
        <f>Kala!S$7</f>
        <v>40</v>
      </c>
      <c r="H1279" s="78">
        <f>Kala!T$7</f>
        <v>20</v>
      </c>
      <c r="I1279" s="78">
        <f>Kala!U$7</f>
        <v>20</v>
      </c>
      <c r="J1279" s="78">
        <f>Kala!V$7</f>
        <v>0</v>
      </c>
      <c r="K1279" s="78">
        <f>Kala!W$7</f>
        <v>20</v>
      </c>
      <c r="L1279" s="78">
        <f>Kala!X$7</f>
        <v>0</v>
      </c>
      <c r="M1279" s="78">
        <f>Kala!Y$7</f>
        <v>100</v>
      </c>
      <c r="N1279" s="363"/>
      <c r="O1279" s="364"/>
      <c r="P1279" s="364"/>
      <c r="Q1279" s="365"/>
      <c r="R1279" s="82">
        <f t="shared" ref="R1279:R1284" si="45">M1279</f>
        <v>100</v>
      </c>
      <c r="S1279" s="83"/>
      <c r="V1279" s="68"/>
      <c r="W1279" s="68"/>
      <c r="X1279" s="68"/>
      <c r="Y1279" s="68"/>
    </row>
    <row r="1280" spans="2:25" ht="27.9" customHeight="1" thickBot="1">
      <c r="B1280" s="360"/>
      <c r="C1280" s="362"/>
      <c r="D1280" s="40" t="s">
        <v>64</v>
      </c>
      <c r="E1280" s="81"/>
      <c r="F1280" s="50">
        <f>VLOOKUP(S1263,Kala!$B$8:$AE$78,17,0)</f>
        <v>0</v>
      </c>
      <c r="G1280" s="50">
        <f>VLOOKUP(S1263,Kala!$B$8:$AE$78,18,0)</f>
        <v>0</v>
      </c>
      <c r="H1280" s="50">
        <f>VLOOKUP(S1263,Kala!$B$8:$AE$78,19,0)</f>
        <v>0</v>
      </c>
      <c r="I1280" s="50">
        <f>VLOOKUP(S1263,Kala!$B$8:$AE$78,20,0)</f>
        <v>0</v>
      </c>
      <c r="J1280" s="50">
        <f>VLOOKUP(S1263,Kala!$B$8:$AE$78,21,0)</f>
        <v>0</v>
      </c>
      <c r="K1280" s="50">
        <f>VLOOKUP(S1263,Kala!$B$8:$AE$78,22,0)</f>
        <v>0</v>
      </c>
      <c r="L1280" s="50">
        <f>VLOOKUP(S1263,Kala!$B$8:$AE$78,23,0)</f>
        <v>0</v>
      </c>
      <c r="M1280" s="50">
        <f>VLOOKUP(S1263,Kala!$B$8:$AE$78,24,0)</f>
        <v>0</v>
      </c>
      <c r="N1280" s="366"/>
      <c r="O1280" s="367"/>
      <c r="P1280" s="367"/>
      <c r="Q1280" s="368"/>
      <c r="R1280" s="84">
        <f t="shared" si="45"/>
        <v>0</v>
      </c>
      <c r="S1280" s="85" t="str">
        <f>IF(R1280&gt;=91,"अ१",IF(R1280&gt;=81,"अ२",IF(R1280&gt;=71,"ब१",IF(R1280&gt;=61,"ब२",IF(R1280&gt;=51,"क१",IF(R1280&gt;=41,"क२",IF(R1280&gt;=33,"ड",IF(R1280&gt;=21,"ई१",IF(R1280&gt;=1,"ई२","")))))))))</f>
        <v/>
      </c>
      <c r="V1280" s="68"/>
      <c r="W1280" s="68"/>
      <c r="X1280" s="68"/>
      <c r="Y1280" s="68"/>
    </row>
    <row r="1281" spans="2:25" ht="27.9" customHeight="1">
      <c r="B1281" s="359">
        <v>8</v>
      </c>
      <c r="C1281" s="361" t="s">
        <v>9</v>
      </c>
      <c r="D1281" s="39" t="s">
        <v>63</v>
      </c>
      <c r="E1281" s="80"/>
      <c r="F1281" s="78">
        <f>Karya!R$7</f>
        <v>20</v>
      </c>
      <c r="G1281" s="78">
        <f>Karya!S$7</f>
        <v>40</v>
      </c>
      <c r="H1281" s="78">
        <f>Karya!T$7</f>
        <v>20</v>
      </c>
      <c r="I1281" s="78">
        <f>Karya!U$7</f>
        <v>20</v>
      </c>
      <c r="J1281" s="78">
        <f>Karya!V$7</f>
        <v>0</v>
      </c>
      <c r="K1281" s="78">
        <f>Karya!W$7</f>
        <v>20</v>
      </c>
      <c r="L1281" s="78">
        <f>Karya!X$7</f>
        <v>0</v>
      </c>
      <c r="M1281" s="78">
        <f>Karya!Y$7</f>
        <v>100</v>
      </c>
      <c r="N1281" s="363"/>
      <c r="O1281" s="364"/>
      <c r="P1281" s="364"/>
      <c r="Q1281" s="365"/>
      <c r="R1281" s="82">
        <f t="shared" si="45"/>
        <v>100</v>
      </c>
      <c r="S1281" s="83"/>
      <c r="V1281" s="68"/>
      <c r="W1281" s="68"/>
      <c r="X1281" s="68"/>
      <c r="Y1281" s="68"/>
    </row>
    <row r="1282" spans="2:25" ht="27.9" customHeight="1" thickBot="1">
      <c r="B1282" s="360"/>
      <c r="C1282" s="362"/>
      <c r="D1282" s="40" t="s">
        <v>64</v>
      </c>
      <c r="E1282" s="81"/>
      <c r="F1282" s="50">
        <f>VLOOKUP(S1263,Karya!$B$8:$AE$78,17,0)</f>
        <v>0</v>
      </c>
      <c r="G1282" s="50">
        <f>VLOOKUP(S1263,Karya!$B$8:$AE$78,18,0)</f>
        <v>0</v>
      </c>
      <c r="H1282" s="50">
        <f>VLOOKUP(S1263,Karya!$B$8:$AE$78,19,0)</f>
        <v>0</v>
      </c>
      <c r="I1282" s="50">
        <f>VLOOKUP(S1263,Karya!$B$8:$AE$78,20,0)</f>
        <v>0</v>
      </c>
      <c r="J1282" s="50">
        <f>VLOOKUP(S1263,Karya!$B$8:$AE$78,21,0)</f>
        <v>0</v>
      </c>
      <c r="K1282" s="50">
        <f>VLOOKUP(S1263,Karya!$B$8:$AE$78,22,0)</f>
        <v>0</v>
      </c>
      <c r="L1282" s="50">
        <f>VLOOKUP(S1263,Karya!$B$8:$AE$78,23,0)</f>
        <v>0</v>
      </c>
      <c r="M1282" s="50">
        <f>VLOOKUP(S1263,Karya!$B$8:$AE$78,24,0)</f>
        <v>0</v>
      </c>
      <c r="N1282" s="366"/>
      <c r="O1282" s="367"/>
      <c r="P1282" s="367"/>
      <c r="Q1282" s="368"/>
      <c r="R1282" s="84">
        <f t="shared" si="45"/>
        <v>0</v>
      </c>
      <c r="S1282" s="85" t="str">
        <f>IF(R1282&gt;=91,"अ१",IF(R1282&gt;=81,"अ२",IF(R1282&gt;=71,"ब१",IF(R1282&gt;=61,"ब२",IF(R1282&gt;=51,"क१",IF(R1282&gt;=41,"क२",IF(R1282&gt;=33,"ड",IF(R1282&gt;=21,"ई१",IF(R1282&gt;=1,"ई२","")))))))))</f>
        <v/>
      </c>
      <c r="V1282" s="68"/>
      <c r="W1282" s="68"/>
      <c r="X1282" s="68"/>
      <c r="Y1282" s="68"/>
    </row>
    <row r="1283" spans="2:25" ht="27.9" customHeight="1">
      <c r="B1283" s="359">
        <v>9</v>
      </c>
      <c r="C1283" s="361" t="s">
        <v>10</v>
      </c>
      <c r="D1283" s="39" t="s">
        <v>63</v>
      </c>
      <c r="E1283" s="80"/>
      <c r="F1283" s="78">
        <f>Shashi!R$7</f>
        <v>20</v>
      </c>
      <c r="G1283" s="78">
        <f>Shashi!S$7</f>
        <v>40</v>
      </c>
      <c r="H1283" s="78">
        <f>Shashi!T$7</f>
        <v>20</v>
      </c>
      <c r="I1283" s="78">
        <f>Shashi!U$7</f>
        <v>20</v>
      </c>
      <c r="J1283" s="78">
        <f>Shashi!V$7</f>
        <v>0</v>
      </c>
      <c r="K1283" s="78">
        <f>Shashi!W$7</f>
        <v>20</v>
      </c>
      <c r="L1283" s="78">
        <f>Shashi!X$7</f>
        <v>0</v>
      </c>
      <c r="M1283" s="78">
        <f>Shashi!Y$7</f>
        <v>100</v>
      </c>
      <c r="N1283" s="363"/>
      <c r="O1283" s="364"/>
      <c r="P1283" s="364"/>
      <c r="Q1283" s="365"/>
      <c r="R1283" s="82">
        <f t="shared" si="45"/>
        <v>100</v>
      </c>
      <c r="S1283" s="83"/>
      <c r="V1283" s="68"/>
      <c r="W1283" s="68"/>
      <c r="X1283" s="68"/>
      <c r="Y1283" s="68"/>
    </row>
    <row r="1284" spans="2:25" ht="27.9" customHeight="1" thickBot="1">
      <c r="B1284" s="360"/>
      <c r="C1284" s="362"/>
      <c r="D1284" s="40" t="s">
        <v>64</v>
      </c>
      <c r="E1284" s="81"/>
      <c r="F1284" s="50">
        <f>VLOOKUP(S1263,Shashi!$B$8:$AE$78,17,0)</f>
        <v>0</v>
      </c>
      <c r="G1284" s="50">
        <f>VLOOKUP(S1263,Shashi!$B$8:$AE$78,18,0)</f>
        <v>0</v>
      </c>
      <c r="H1284" s="50">
        <f>VLOOKUP(S1263,Shashi!$B$8:$AE$78,19,0)</f>
        <v>0</v>
      </c>
      <c r="I1284" s="50">
        <f>VLOOKUP(S1263,Shashi!$B$8:$AE$78,20,0)</f>
        <v>0</v>
      </c>
      <c r="J1284" s="50">
        <f>VLOOKUP(S1263,Shashi!$B$8:$AE$78,21,0)</f>
        <v>0</v>
      </c>
      <c r="K1284" s="50">
        <f>VLOOKUP(S1263,Shashi!$B$8:$AE$78,22,0)</f>
        <v>0</v>
      </c>
      <c r="L1284" s="50">
        <f>VLOOKUP(S1263,Shashi!$B$8:$AE$78,23,0)</f>
        <v>0</v>
      </c>
      <c r="M1284" s="50">
        <f>VLOOKUP(S1263,Shashi!$B$8:$AE$78,24,0)</f>
        <v>0</v>
      </c>
      <c r="N1284" s="366"/>
      <c r="O1284" s="367"/>
      <c r="P1284" s="367"/>
      <c r="Q1284" s="368"/>
      <c r="R1284" s="84">
        <f t="shared" si="45"/>
        <v>0</v>
      </c>
      <c r="S1284" s="85" t="str">
        <f>IF(R1284&gt;=91,"अ१",IF(R1284&gt;=81,"अ२",IF(R1284&gt;=71,"ब१",IF(R1284&gt;=61,"ब२",IF(R1284&gt;=51,"क१",IF(R1284&gt;=41,"क२",IF(R1284&gt;=33,"ड",IF(R1284&gt;=21,"ई१",IF(R1284&gt;=1,"ई२","")))))))))</f>
        <v/>
      </c>
      <c r="V1284" s="68"/>
      <c r="W1284" s="68"/>
      <c r="X1284" s="68"/>
      <c r="Y1284" s="68"/>
    </row>
    <row r="1285" spans="2:25" ht="27.9" customHeight="1" thickBot="1">
      <c r="B1285" s="369"/>
      <c r="C1285" s="370"/>
      <c r="D1285" s="370"/>
      <c r="E1285" s="370"/>
      <c r="F1285" s="370"/>
      <c r="G1285" s="370"/>
      <c r="H1285" s="370"/>
      <c r="I1285" s="370"/>
      <c r="J1285" s="370"/>
      <c r="K1285" s="370"/>
      <c r="L1285" s="370"/>
      <c r="M1285" s="370"/>
      <c r="N1285" s="370"/>
      <c r="O1285" s="370"/>
      <c r="P1285" s="370"/>
      <c r="Q1285" s="370"/>
      <c r="R1285" s="370"/>
      <c r="S1285" s="371"/>
      <c r="V1285" s="68"/>
      <c r="W1285" s="68"/>
      <c r="X1285" s="68"/>
      <c r="Y1285" s="68"/>
    </row>
    <row r="1286" spans="2:25" ht="27.9" customHeight="1">
      <c r="B1286" s="41"/>
      <c r="C1286" s="42"/>
      <c r="D1286" s="43"/>
      <c r="N1286" s="45"/>
      <c r="O1286" s="45"/>
      <c r="P1286" s="45"/>
      <c r="Q1286" s="45"/>
      <c r="S1286" s="46"/>
      <c r="V1286" s="68"/>
      <c r="W1286" s="68"/>
      <c r="X1286" s="68"/>
      <c r="Y1286" s="68"/>
    </row>
    <row r="1287" spans="2:25" ht="27.9" customHeight="1">
      <c r="B1287" s="372" t="s">
        <v>66</v>
      </c>
      <c r="C1287" s="373"/>
      <c r="D1287" s="373"/>
      <c r="E1287" s="373"/>
      <c r="F1287" s="373"/>
      <c r="G1287" s="374" t="s">
        <v>67</v>
      </c>
      <c r="H1287" s="374"/>
      <c r="I1287" s="374"/>
      <c r="J1287" s="374"/>
      <c r="K1287" s="374"/>
      <c r="L1287" s="374"/>
      <c r="M1287" s="374"/>
      <c r="N1287" s="375" t="s">
        <v>68</v>
      </c>
      <c r="O1287" s="375"/>
      <c r="P1287" s="375"/>
      <c r="Q1287" s="375"/>
      <c r="R1287" s="375"/>
      <c r="S1287" s="376"/>
      <c r="V1287" s="68"/>
      <c r="W1287" s="68"/>
      <c r="X1287" s="68"/>
      <c r="Y1287" s="68"/>
    </row>
    <row r="1288" spans="2:25" ht="27.9" customHeight="1" thickBot="1">
      <c r="B1288" s="377" t="str">
        <f>students!$G$4</f>
        <v xml:space="preserve">श्री. सागर दत्तात्रय शिंदे </v>
      </c>
      <c r="C1288" s="378"/>
      <c r="D1288" s="378"/>
      <c r="E1288" s="378"/>
      <c r="F1288" s="378"/>
      <c r="G1288" s="379"/>
      <c r="H1288" s="379"/>
      <c r="I1288" s="379"/>
      <c r="J1288" s="379"/>
      <c r="K1288" s="379"/>
      <c r="L1288" s="379"/>
      <c r="M1288" s="379"/>
      <c r="N1288" s="380"/>
      <c r="O1288" s="380"/>
      <c r="P1288" s="380"/>
      <c r="Q1288" s="380"/>
      <c r="R1288" s="380"/>
      <c r="S1288" s="381"/>
      <c r="V1288" s="68"/>
      <c r="W1288" s="68"/>
      <c r="X1288" s="68"/>
      <c r="Y1288" s="68"/>
    </row>
    <row r="1289" spans="2:25" ht="26.25" customHeight="1">
      <c r="B1289" s="402" t="s">
        <v>718</v>
      </c>
      <c r="C1289" s="402"/>
      <c r="D1289" s="402"/>
      <c r="E1289" s="402"/>
      <c r="F1289" s="402"/>
      <c r="G1289" s="402"/>
      <c r="H1289" s="402"/>
      <c r="I1289" s="402"/>
      <c r="J1289" s="402"/>
      <c r="K1289" s="402"/>
      <c r="L1289" s="402"/>
      <c r="M1289" s="402"/>
      <c r="N1289" s="402"/>
      <c r="O1289" s="402"/>
      <c r="P1289" s="402"/>
      <c r="Q1289" s="402"/>
      <c r="R1289" s="402"/>
      <c r="S1289" s="402"/>
      <c r="V1289" s="68"/>
      <c r="W1289" s="68"/>
      <c r="X1289" s="68"/>
      <c r="Y1289" s="68"/>
    </row>
    <row r="1290" spans="2:25" ht="24.75" customHeight="1" thickBot="1">
      <c r="B1290" s="403" t="s">
        <v>52</v>
      </c>
      <c r="C1290" s="403"/>
      <c r="D1290" s="403"/>
      <c r="E1290" s="404">
        <f>VLOOKUP(S1291,students!$B$8:$D$57,3,0)</f>
        <v>0</v>
      </c>
      <c r="F1290" s="405"/>
      <c r="G1290" s="405"/>
      <c r="H1290" s="405"/>
      <c r="I1290" s="405"/>
      <c r="J1290" s="405"/>
      <c r="K1290" s="405"/>
      <c r="L1290" s="405"/>
      <c r="M1290" s="405"/>
      <c r="N1290" s="405"/>
      <c r="O1290" s="405"/>
      <c r="P1290" s="406" t="s">
        <v>28</v>
      </c>
      <c r="Q1290" s="406"/>
      <c r="R1290" s="406" t="str">
        <f>students!$M$2</f>
        <v>पहिली</v>
      </c>
      <c r="S1290" s="406"/>
      <c r="V1290" s="68"/>
      <c r="W1290" s="68"/>
      <c r="X1290" s="68"/>
      <c r="Y1290" s="68"/>
    </row>
    <row r="1291" spans="2:25" ht="19.5" customHeight="1" thickBot="1">
      <c r="B1291" s="407"/>
      <c r="C1291" s="407"/>
      <c r="D1291" s="408"/>
      <c r="E1291" s="408"/>
      <c r="F1291" s="47"/>
      <c r="G1291" s="47"/>
      <c r="H1291" s="409" t="s">
        <v>33</v>
      </c>
      <c r="I1291" s="409"/>
      <c r="J1291" s="409"/>
      <c r="K1291" s="409"/>
      <c r="L1291" s="409"/>
      <c r="M1291" s="405">
        <f>[3]students!Y1290</f>
        <v>0</v>
      </c>
      <c r="N1291" s="405"/>
      <c r="O1291" s="405"/>
      <c r="P1291" s="406" t="s">
        <v>53</v>
      </c>
      <c r="Q1291" s="406"/>
      <c r="R1291" s="406"/>
      <c r="S1291" s="77">
        <v>47</v>
      </c>
      <c r="V1291" s="68"/>
      <c r="W1291" s="68"/>
      <c r="X1291" s="68"/>
      <c r="Y1291" s="68"/>
    </row>
    <row r="1292" spans="2:25" ht="21" customHeight="1">
      <c r="B1292" s="382" t="s">
        <v>37</v>
      </c>
      <c r="C1292" s="361" t="s">
        <v>54</v>
      </c>
      <c r="D1292" s="361"/>
      <c r="E1292" s="385" t="s">
        <v>55</v>
      </c>
      <c r="F1292" s="386"/>
      <c r="G1292" s="386"/>
      <c r="H1292" s="386"/>
      <c r="I1292" s="386"/>
      <c r="J1292" s="386"/>
      <c r="K1292" s="386"/>
      <c r="L1292" s="386"/>
      <c r="M1292" s="387"/>
      <c r="N1292" s="388" t="s">
        <v>56</v>
      </c>
      <c r="O1292" s="389"/>
      <c r="P1292" s="389"/>
      <c r="Q1292" s="390"/>
      <c r="R1292" s="394" t="s">
        <v>69</v>
      </c>
      <c r="S1292" s="397" t="s">
        <v>57</v>
      </c>
      <c r="V1292" s="68"/>
      <c r="W1292" s="68"/>
      <c r="X1292" s="68"/>
      <c r="Y1292" s="68"/>
    </row>
    <row r="1293" spans="2:25" s="1" customFormat="1" ht="73.5" customHeight="1">
      <c r="B1293" s="383"/>
      <c r="C1293" s="384"/>
      <c r="D1293" s="384"/>
      <c r="E1293" s="48" t="s">
        <v>58</v>
      </c>
      <c r="F1293" s="48" t="s">
        <v>15</v>
      </c>
      <c r="G1293" s="48" t="s">
        <v>59</v>
      </c>
      <c r="H1293" s="48" t="s">
        <v>17</v>
      </c>
      <c r="I1293" s="48" t="s">
        <v>18</v>
      </c>
      <c r="J1293" s="48" t="s">
        <v>19</v>
      </c>
      <c r="K1293" s="48" t="s">
        <v>20</v>
      </c>
      <c r="L1293" s="48" t="s">
        <v>21</v>
      </c>
      <c r="M1293" s="49"/>
      <c r="N1293" s="391"/>
      <c r="O1293" s="392"/>
      <c r="P1293" s="392"/>
      <c r="Q1293" s="393"/>
      <c r="R1293" s="395"/>
      <c r="S1293" s="398"/>
      <c r="V1293" s="68"/>
      <c r="W1293" s="68"/>
      <c r="X1293" s="68"/>
      <c r="Y1293" s="68"/>
    </row>
    <row r="1294" spans="2:25" ht="27.9" customHeight="1" thickBot="1">
      <c r="B1294" s="5"/>
      <c r="C1294" s="400" t="s">
        <v>60</v>
      </c>
      <c r="D1294" s="401"/>
      <c r="E1294" s="51">
        <v>1</v>
      </c>
      <c r="F1294" s="51">
        <v>2</v>
      </c>
      <c r="G1294" s="51">
        <v>3</v>
      </c>
      <c r="H1294" s="51">
        <v>4</v>
      </c>
      <c r="I1294" s="51">
        <v>5</v>
      </c>
      <c r="J1294" s="51">
        <v>6</v>
      </c>
      <c r="K1294" s="51">
        <v>7</v>
      </c>
      <c r="L1294" s="51">
        <v>8</v>
      </c>
      <c r="M1294" s="50" t="s">
        <v>22</v>
      </c>
      <c r="N1294" s="50" t="s">
        <v>23</v>
      </c>
      <c r="O1294" s="50" t="s">
        <v>61</v>
      </c>
      <c r="P1294" s="50" t="s">
        <v>25</v>
      </c>
      <c r="Q1294" s="50" t="s">
        <v>62</v>
      </c>
      <c r="R1294" s="396"/>
      <c r="S1294" s="399"/>
      <c r="V1294" s="68"/>
      <c r="W1294" s="68"/>
      <c r="X1294" s="68"/>
      <c r="Y1294" s="68"/>
    </row>
    <row r="1295" spans="2:25" ht="27.9" customHeight="1">
      <c r="B1295" s="359">
        <v>1</v>
      </c>
      <c r="C1295" s="361" t="s">
        <v>2</v>
      </c>
      <c r="D1295" s="39" t="s">
        <v>63</v>
      </c>
      <c r="E1295" s="80"/>
      <c r="F1295" s="78">
        <f>Marathi!R$7</f>
        <v>15</v>
      </c>
      <c r="G1295" s="78">
        <f>Marathi!S$7</f>
        <v>15</v>
      </c>
      <c r="H1295" s="78">
        <f>Marathi!T$7</f>
        <v>15</v>
      </c>
      <c r="I1295" s="78">
        <f>Marathi!U$7</f>
        <v>15</v>
      </c>
      <c r="J1295" s="78">
        <f>Marathi!V$7</f>
        <v>15</v>
      </c>
      <c r="K1295" s="78">
        <f>Marathi!W$7</f>
        <v>10</v>
      </c>
      <c r="L1295" s="78">
        <f>Marathi!X$7</f>
        <v>0</v>
      </c>
      <c r="M1295" s="78">
        <f>Marathi!Y$7</f>
        <v>70</v>
      </c>
      <c r="N1295" s="78">
        <f>Marathi!Z$7</f>
        <v>5</v>
      </c>
      <c r="O1295" s="78">
        <f>Marathi!AA$7</f>
        <v>5</v>
      </c>
      <c r="P1295" s="78">
        <f>Marathi!AB$7</f>
        <v>20</v>
      </c>
      <c r="Q1295" s="78">
        <f>Marathi!AC$7</f>
        <v>30</v>
      </c>
      <c r="R1295" s="78">
        <f>Marathi!AD$7</f>
        <v>100</v>
      </c>
      <c r="S1295" s="78">
        <f>Marathi!AE$7</f>
        <v>0</v>
      </c>
      <c r="V1295" s="68"/>
      <c r="W1295" s="68"/>
      <c r="X1295" s="68"/>
      <c r="Y1295" s="68"/>
    </row>
    <row r="1296" spans="2:25" ht="27.9" customHeight="1" thickBot="1">
      <c r="B1296" s="360"/>
      <c r="C1296" s="362"/>
      <c r="D1296" s="40" t="s">
        <v>64</v>
      </c>
      <c r="E1296" s="81"/>
      <c r="F1296" s="50">
        <f>VLOOKUP(S1291,Marathi!$B$8:$AE$78,17,0)</f>
        <v>0</v>
      </c>
      <c r="G1296" s="50">
        <f>VLOOKUP(S1291,Marathi!$B$8:$AE$78,18,0)</f>
        <v>0</v>
      </c>
      <c r="H1296" s="50">
        <f>VLOOKUP(S1291,Marathi!$B$8:$AE$78,19,0)</f>
        <v>0</v>
      </c>
      <c r="I1296" s="50">
        <f>VLOOKUP(S1291,Marathi!$B$8:$AE$78,20,0)</f>
        <v>0</v>
      </c>
      <c r="J1296" s="50">
        <f>VLOOKUP(S1291,Marathi!$B$8:$AE$78,21,0)</f>
        <v>0</v>
      </c>
      <c r="K1296" s="50">
        <f>VLOOKUP(S1291,Marathi!$B$8:$AE$78,22,0)</f>
        <v>0</v>
      </c>
      <c r="L1296" s="50">
        <f>VLOOKUP(S1291,Marathi!$B$8:$AE$78,23,0)</f>
        <v>0</v>
      </c>
      <c r="M1296" s="50">
        <f>VLOOKUP(S1291,Marathi!$B$8:$AE$78,24,0)</f>
        <v>0</v>
      </c>
      <c r="N1296" s="50">
        <f>VLOOKUP(S1291,Marathi!$B$8:$AE$78,25,0)</f>
        <v>0</v>
      </c>
      <c r="O1296" s="50">
        <f>VLOOKUP(S1291,Marathi!$B$8:$AE$78,26,0)</f>
        <v>0</v>
      </c>
      <c r="P1296" s="50">
        <f>VLOOKUP(S1291,Marathi!$B$8:$AE$78,27,0)</f>
        <v>0</v>
      </c>
      <c r="Q1296" s="50">
        <f>VLOOKUP(S1291,Marathi!$B$8:$AE$78,28,0)</f>
        <v>0</v>
      </c>
      <c r="R1296" s="79">
        <f>VLOOKUP(S1291,Marathi!$B$8:$AE$78,29,0)</f>
        <v>0</v>
      </c>
      <c r="S1296" s="79">
        <f>VLOOKUP(S1291,Marathi!$B$8:$AE$78,30,0)</f>
        <v>0</v>
      </c>
      <c r="V1296" s="68"/>
      <c r="W1296" s="68"/>
      <c r="X1296" s="68"/>
      <c r="Y1296" s="68"/>
    </row>
    <row r="1297" spans="2:25" ht="27.9" customHeight="1">
      <c r="B1297" s="359">
        <v>2</v>
      </c>
      <c r="C1297" s="361" t="s">
        <v>3</v>
      </c>
      <c r="D1297" s="39" t="s">
        <v>63</v>
      </c>
      <c r="E1297" s="80"/>
      <c r="F1297" s="78">
        <f>Hindi!R$7</f>
        <v>15</v>
      </c>
      <c r="G1297" s="78">
        <f>Hindi!S$7</f>
        <v>15</v>
      </c>
      <c r="H1297" s="78">
        <f>Hindi!T$7</f>
        <v>15</v>
      </c>
      <c r="I1297" s="78">
        <f>Hindi!U$7</f>
        <v>15</v>
      </c>
      <c r="J1297" s="78">
        <f>Hindi!V$7</f>
        <v>15</v>
      </c>
      <c r="K1297" s="78">
        <f>Hindi!W$7</f>
        <v>10</v>
      </c>
      <c r="L1297" s="78">
        <f>Hindi!X$7</f>
        <v>0</v>
      </c>
      <c r="M1297" s="78">
        <f>Hindi!Y$7</f>
        <v>70</v>
      </c>
      <c r="N1297" s="78">
        <f>Hindi!Z$7</f>
        <v>5</v>
      </c>
      <c r="O1297" s="78">
        <f>Hindi!AA$7</f>
        <v>5</v>
      </c>
      <c r="P1297" s="78">
        <f>Hindi!AB$7</f>
        <v>20</v>
      </c>
      <c r="Q1297" s="78">
        <f>Hindi!AC$7</f>
        <v>30</v>
      </c>
      <c r="R1297" s="78">
        <f>Hindi!AD$7</f>
        <v>100</v>
      </c>
      <c r="S1297" s="78">
        <f>Hindi!AE$7</f>
        <v>0</v>
      </c>
      <c r="V1297" s="68"/>
      <c r="W1297" s="68"/>
      <c r="X1297" s="68"/>
      <c r="Y1297" s="68"/>
    </row>
    <row r="1298" spans="2:25" ht="27.9" customHeight="1" thickBot="1">
      <c r="B1298" s="360"/>
      <c r="C1298" s="362"/>
      <c r="D1298" s="40" t="s">
        <v>64</v>
      </c>
      <c r="E1298" s="81"/>
      <c r="F1298" s="50">
        <f>VLOOKUP(S1291,Hindi!$B$8:$AE$78,17,0)</f>
        <v>0</v>
      </c>
      <c r="G1298" s="50">
        <f>VLOOKUP(S1291,Hindi!$B$8:$AE$78,18,0)</f>
        <v>0</v>
      </c>
      <c r="H1298" s="50">
        <f>VLOOKUP(S1291,Hindi!$B$8:$AE$78,19,0)</f>
        <v>0</v>
      </c>
      <c r="I1298" s="50">
        <f>VLOOKUP(S1291,Hindi!$B$8:$AE$78,20,0)</f>
        <v>0</v>
      </c>
      <c r="J1298" s="50">
        <f>VLOOKUP(S1291,Hindi!$B$8:$AE$78,21,0)</f>
        <v>0</v>
      </c>
      <c r="K1298" s="50">
        <f>VLOOKUP(S1291,Hindi!$B$8:$AE$78,22,0)</f>
        <v>0</v>
      </c>
      <c r="L1298" s="50">
        <f>VLOOKUP(S1291,Hindi!$B$8:$AE$78,23,0)</f>
        <v>0</v>
      </c>
      <c r="M1298" s="50">
        <f>VLOOKUP(S1291,Hindi!$B$8:$AE$78,24,0)</f>
        <v>0</v>
      </c>
      <c r="N1298" s="50">
        <f>VLOOKUP(S1291,Hindi!$B$8:$AE$78,25,0)</f>
        <v>0</v>
      </c>
      <c r="O1298" s="50">
        <f>VLOOKUP(S1291,Hindi!$B$8:$AE$78,26,0)</f>
        <v>0</v>
      </c>
      <c r="P1298" s="50">
        <f>VLOOKUP(S1291,Hindi!$B$8:$AE$78,27,0)</f>
        <v>0</v>
      </c>
      <c r="Q1298" s="50">
        <f>VLOOKUP(S1291,Hindi!$B$8:$AE$78,28,0)</f>
        <v>0</v>
      </c>
      <c r="R1298" s="79">
        <f>VLOOKUP(S1291,Hindi!$B$8:$AE$78,29,0)</f>
        <v>0</v>
      </c>
      <c r="S1298" s="50">
        <f>VLOOKUP(S1291,Hindi!$B$8:$AE$78,30,0)</f>
        <v>0</v>
      </c>
      <c r="V1298" s="68"/>
      <c r="W1298" s="68"/>
      <c r="X1298" s="68"/>
      <c r="Y1298" s="68"/>
    </row>
    <row r="1299" spans="2:25" ht="27.9" customHeight="1">
      <c r="B1299" s="359">
        <v>3</v>
      </c>
      <c r="C1299" s="361" t="s">
        <v>4</v>
      </c>
      <c r="D1299" s="39" t="s">
        <v>63</v>
      </c>
      <c r="E1299" s="80"/>
      <c r="F1299" s="78">
        <f>English!R$7</f>
        <v>15</v>
      </c>
      <c r="G1299" s="78">
        <f>English!S$7</f>
        <v>15</v>
      </c>
      <c r="H1299" s="78">
        <f>English!T$7</f>
        <v>15</v>
      </c>
      <c r="I1299" s="78">
        <f>English!U$7</f>
        <v>15</v>
      </c>
      <c r="J1299" s="78">
        <f>English!V$7</f>
        <v>15</v>
      </c>
      <c r="K1299" s="78">
        <f>English!W$7</f>
        <v>10</v>
      </c>
      <c r="L1299" s="78">
        <f>English!X$7</f>
        <v>0</v>
      </c>
      <c r="M1299" s="78">
        <f>English!Y$7</f>
        <v>70</v>
      </c>
      <c r="N1299" s="78">
        <f>English!Z$7</f>
        <v>5</v>
      </c>
      <c r="O1299" s="78">
        <f>English!AA$7</f>
        <v>5</v>
      </c>
      <c r="P1299" s="78">
        <f>English!AB$7</f>
        <v>20</v>
      </c>
      <c r="Q1299" s="78">
        <f>English!AC$7</f>
        <v>30</v>
      </c>
      <c r="R1299" s="78">
        <f>English!AD$7</f>
        <v>100</v>
      </c>
      <c r="S1299" s="78">
        <f>English!AE$7</f>
        <v>0</v>
      </c>
      <c r="V1299" s="68"/>
      <c r="W1299" s="68"/>
      <c r="X1299" s="68"/>
      <c r="Y1299" s="68"/>
    </row>
    <row r="1300" spans="2:25" ht="27.9" customHeight="1" thickBot="1">
      <c r="B1300" s="360"/>
      <c r="C1300" s="362"/>
      <c r="D1300" s="40" t="s">
        <v>64</v>
      </c>
      <c r="E1300" s="81"/>
      <c r="F1300" s="50">
        <f>VLOOKUP(S1291,English!$B$8:$AE$78,17,0)</f>
        <v>0</v>
      </c>
      <c r="G1300" s="50">
        <f>VLOOKUP(S1291,English!$B$8:$AE$78,18,0)</f>
        <v>0</v>
      </c>
      <c r="H1300" s="50">
        <f>VLOOKUP(S1291,English!$B$8:$AE$78,19,0)</f>
        <v>0</v>
      </c>
      <c r="I1300" s="50">
        <f>VLOOKUP(S1291,English!$B$8:$AE$78,20,0)</f>
        <v>0</v>
      </c>
      <c r="J1300" s="50">
        <f>VLOOKUP(S1291,English!$B$8:$AE$78,21,0)</f>
        <v>0</v>
      </c>
      <c r="K1300" s="50">
        <f>VLOOKUP(S1291,English!$B$8:$AE$78,22,0)</f>
        <v>0</v>
      </c>
      <c r="L1300" s="50">
        <f>VLOOKUP(S1291,English!$B$8:$AE$78,23,0)</f>
        <v>0</v>
      </c>
      <c r="M1300" s="50">
        <f>VLOOKUP(S1291,English!$B$8:$AE$78,24,0)</f>
        <v>0</v>
      </c>
      <c r="N1300" s="50">
        <f>VLOOKUP(S1291,English!$B$8:$AE$78,25,0)</f>
        <v>0</v>
      </c>
      <c r="O1300" s="50">
        <f>VLOOKUP(S1291,English!$B$8:$AE$78,26,0)</f>
        <v>0</v>
      </c>
      <c r="P1300" s="50">
        <f>VLOOKUP(S1291,English!$B$8:$AE$78,27,0)</f>
        <v>0</v>
      </c>
      <c r="Q1300" s="50">
        <f>VLOOKUP(S1291,English!$B$8:$AE$78,28,0)</f>
        <v>0</v>
      </c>
      <c r="R1300" s="79">
        <f>VLOOKUP(S1291,English!$B$8:$AE$78,29,0)</f>
        <v>0</v>
      </c>
      <c r="S1300" s="50">
        <f>VLOOKUP(S1291,English!$B$8:$AE$78,30,0)</f>
        <v>0</v>
      </c>
      <c r="V1300" s="68"/>
      <c r="W1300" s="68"/>
      <c r="X1300" s="68"/>
      <c r="Y1300" s="68"/>
    </row>
    <row r="1301" spans="2:25" ht="27.9" customHeight="1">
      <c r="B1301" s="359">
        <v>4</v>
      </c>
      <c r="C1301" s="361" t="s">
        <v>5</v>
      </c>
      <c r="D1301" s="39" t="s">
        <v>63</v>
      </c>
      <c r="E1301" s="80"/>
      <c r="F1301" s="78">
        <f>Maths!R$7</f>
        <v>15</v>
      </c>
      <c r="G1301" s="78">
        <f>Maths!S$7</f>
        <v>15</v>
      </c>
      <c r="H1301" s="78">
        <f>Maths!T$7</f>
        <v>15</v>
      </c>
      <c r="I1301" s="78">
        <f>Maths!U$7</f>
        <v>15</v>
      </c>
      <c r="J1301" s="78">
        <f>Maths!V$7</f>
        <v>15</v>
      </c>
      <c r="K1301" s="78">
        <f>Maths!W$7</f>
        <v>10</v>
      </c>
      <c r="L1301" s="78">
        <f>Maths!X$7</f>
        <v>0</v>
      </c>
      <c r="M1301" s="78">
        <f>Maths!Y$7</f>
        <v>70</v>
      </c>
      <c r="N1301" s="78">
        <f>Maths!Z$7</f>
        <v>5</v>
      </c>
      <c r="O1301" s="78">
        <f>Maths!AA$7</f>
        <v>5</v>
      </c>
      <c r="P1301" s="78">
        <f>Maths!AB$7</f>
        <v>20</v>
      </c>
      <c r="Q1301" s="78">
        <f>Maths!AC$7</f>
        <v>30</v>
      </c>
      <c r="R1301" s="78">
        <f>Maths!AD$7</f>
        <v>100</v>
      </c>
      <c r="S1301" s="78">
        <f>Maths!AE$7</f>
        <v>0</v>
      </c>
      <c r="V1301" s="68"/>
      <c r="W1301" s="68"/>
      <c r="X1301" s="68"/>
      <c r="Y1301" s="68"/>
    </row>
    <row r="1302" spans="2:25" ht="27.9" customHeight="1" thickBot="1">
      <c r="B1302" s="360"/>
      <c r="C1302" s="362"/>
      <c r="D1302" s="40" t="s">
        <v>64</v>
      </c>
      <c r="E1302" s="81"/>
      <c r="F1302" s="50">
        <f>VLOOKUP(S1291,Maths!$B$8:$AE$78,17,0)</f>
        <v>0</v>
      </c>
      <c r="G1302" s="50">
        <f>VLOOKUP(S1291,Maths!$B$8:$AE$78,18,0)</f>
        <v>0</v>
      </c>
      <c r="H1302" s="50">
        <f>VLOOKUP(S1291,Maths!$B$8:$AE$78,19,0)</f>
        <v>0</v>
      </c>
      <c r="I1302" s="50">
        <f>VLOOKUP(S1291,Maths!$B$8:$AE$78,20,0)</f>
        <v>0</v>
      </c>
      <c r="J1302" s="50">
        <f>VLOOKUP(S1291,Maths!$B$8:$AE$78,21,0)</f>
        <v>0</v>
      </c>
      <c r="K1302" s="50">
        <f>VLOOKUP(S1291,Maths!$B$8:$AE$78,22,0)</f>
        <v>0</v>
      </c>
      <c r="L1302" s="50">
        <f>VLOOKUP(S1291,Maths!$B$8:$AE$78,23,0)</f>
        <v>0</v>
      </c>
      <c r="M1302" s="50">
        <f>VLOOKUP(S1291,Maths!$B$8:$AE$78,24,0)</f>
        <v>0</v>
      </c>
      <c r="N1302" s="50">
        <f>VLOOKUP(S1291,Maths!$B$8:$AE$78,25,0)</f>
        <v>0</v>
      </c>
      <c r="O1302" s="50">
        <f>VLOOKUP(S1291,Maths!$B$8:$AE$78,26,0)</f>
        <v>0</v>
      </c>
      <c r="P1302" s="50">
        <f>VLOOKUP(S1291,Maths!$B$8:$AE$78,27,0)</f>
        <v>0</v>
      </c>
      <c r="Q1302" s="50">
        <f>VLOOKUP(S1291,Maths!$B$8:$AE$78,28,0)</f>
        <v>0</v>
      </c>
      <c r="R1302" s="79">
        <f>VLOOKUP(S1291,Maths!$B$8:$AE$78,29,0)</f>
        <v>0</v>
      </c>
      <c r="S1302" s="50">
        <f>VLOOKUP(S1291,Maths!$B$8:$AE$78,30,0)</f>
        <v>0</v>
      </c>
      <c r="V1302" s="68"/>
      <c r="W1302" s="68"/>
      <c r="X1302" s="68"/>
      <c r="Y1302" s="68"/>
    </row>
    <row r="1303" spans="2:25" ht="27.9" customHeight="1">
      <c r="B1303" s="359">
        <v>5</v>
      </c>
      <c r="C1303" s="361" t="s">
        <v>6</v>
      </c>
      <c r="D1303" s="39" t="s">
        <v>63</v>
      </c>
      <c r="E1303" s="80"/>
      <c r="F1303" s="78">
        <f>Sci!R$7</f>
        <v>15</v>
      </c>
      <c r="G1303" s="78">
        <f>Sci!S$7</f>
        <v>15</v>
      </c>
      <c r="H1303" s="78">
        <f>Sci!T$7</f>
        <v>15</v>
      </c>
      <c r="I1303" s="78">
        <f>Sci!U$7</f>
        <v>15</v>
      </c>
      <c r="J1303" s="78">
        <f>Sci!V$7</f>
        <v>15</v>
      </c>
      <c r="K1303" s="78">
        <f>Sci!W$7</f>
        <v>10</v>
      </c>
      <c r="L1303" s="78">
        <f>Sci!X$7</f>
        <v>0</v>
      </c>
      <c r="M1303" s="78">
        <f>Sci!Y$7</f>
        <v>70</v>
      </c>
      <c r="N1303" s="78">
        <f>Sci!Z$7</f>
        <v>5</v>
      </c>
      <c r="O1303" s="78">
        <f>Sci!AA$7</f>
        <v>5</v>
      </c>
      <c r="P1303" s="78">
        <f>Sci!AB$7</f>
        <v>20</v>
      </c>
      <c r="Q1303" s="78">
        <f>Sci!AC$7</f>
        <v>30</v>
      </c>
      <c r="R1303" s="78">
        <f>Sci!AD$7</f>
        <v>100</v>
      </c>
      <c r="S1303" s="78">
        <f>Sci!AE$7</f>
        <v>0</v>
      </c>
    </row>
    <row r="1304" spans="2:25" ht="27.9" customHeight="1" thickBot="1">
      <c r="B1304" s="360"/>
      <c r="C1304" s="362"/>
      <c r="D1304" s="40" t="s">
        <v>64</v>
      </c>
      <c r="E1304" s="81"/>
      <c r="F1304" s="50">
        <f>VLOOKUP(S1291,Sci!$B$8:$AE$78,17,0)</f>
        <v>0</v>
      </c>
      <c r="G1304" s="50">
        <f>VLOOKUP(S1291,Sci!$B$8:$AE$78,18,0)</f>
        <v>0</v>
      </c>
      <c r="H1304" s="50">
        <f>VLOOKUP(S1291,Sci!$B$8:$AE$78,19,0)</f>
        <v>0</v>
      </c>
      <c r="I1304" s="50">
        <f>VLOOKUP(S1291,Sci!$B$8:$AE$78,20,0)</f>
        <v>0</v>
      </c>
      <c r="J1304" s="50">
        <f>VLOOKUP(S1291,Sci!$B$8:$AE$78,21,0)</f>
        <v>0</v>
      </c>
      <c r="K1304" s="50">
        <f>VLOOKUP(S1291,Sci!$B$8:$AE$78,22,0)</f>
        <v>0</v>
      </c>
      <c r="L1304" s="50">
        <f>VLOOKUP(S1291,Sci!$B$8:$AE$78,23,0)</f>
        <v>0</v>
      </c>
      <c r="M1304" s="50">
        <f>VLOOKUP(S1291,Sci!$B$8:$AE$78,24,0)</f>
        <v>0</v>
      </c>
      <c r="N1304" s="50">
        <f>VLOOKUP(S1291,Sci!$B$8:$AE$78,24,0)</f>
        <v>0</v>
      </c>
      <c r="O1304" s="50">
        <f>VLOOKUP(S1291,Sci!$B$8:$AE$78,25,0)</f>
        <v>0</v>
      </c>
      <c r="P1304" s="50">
        <f>VLOOKUP(S1291,Sci!$B$8:$AE$78,26,0)</f>
        <v>0</v>
      </c>
      <c r="Q1304" s="50">
        <f>VLOOKUP(S1291,Sci!$B$8:$AE$78,27,0)</f>
        <v>0</v>
      </c>
      <c r="R1304" s="79">
        <f>VLOOKUP(S1291,Sci!$B$8:$AE$78,29,0)</f>
        <v>0</v>
      </c>
      <c r="S1304" s="50">
        <f>VLOOKUP(S1291,Sci!$B$8:$AE$78,30,0)</f>
        <v>0</v>
      </c>
    </row>
    <row r="1305" spans="2:25" ht="27.9" customHeight="1">
      <c r="B1305" s="359">
        <v>6</v>
      </c>
      <c r="C1305" s="361" t="s">
        <v>7</v>
      </c>
      <c r="D1305" s="39" t="s">
        <v>63</v>
      </c>
      <c r="E1305" s="80"/>
      <c r="F1305" s="78">
        <f>Sco!R$7</f>
        <v>15</v>
      </c>
      <c r="G1305" s="78">
        <f>Sco!S$7</f>
        <v>15</v>
      </c>
      <c r="H1305" s="78">
        <f>Sco!T$7</f>
        <v>15</v>
      </c>
      <c r="I1305" s="78">
        <f>Sco!U$7</f>
        <v>15</v>
      </c>
      <c r="J1305" s="78">
        <f>Sco!V$7</f>
        <v>15</v>
      </c>
      <c r="K1305" s="78">
        <f>Sco!W$7</f>
        <v>10</v>
      </c>
      <c r="L1305" s="78">
        <f>Sco!X$7</f>
        <v>0</v>
      </c>
      <c r="M1305" s="78">
        <f>Sco!Y$7</f>
        <v>70</v>
      </c>
      <c r="N1305" s="78">
        <f>Sco!Z$7</f>
        <v>5</v>
      </c>
      <c r="O1305" s="78">
        <f>Sco!AA$7</f>
        <v>5</v>
      </c>
      <c r="P1305" s="78">
        <f>Sco!AB$7</f>
        <v>20</v>
      </c>
      <c r="Q1305" s="78">
        <f>Sco!AC$7</f>
        <v>30</v>
      </c>
      <c r="R1305" s="78">
        <f>Sco!AD$7</f>
        <v>100</v>
      </c>
      <c r="S1305" s="78">
        <f>Sco!AE$7</f>
        <v>0</v>
      </c>
    </row>
    <row r="1306" spans="2:25" ht="27.9" customHeight="1" thickBot="1">
      <c r="B1306" s="360"/>
      <c r="C1306" s="362"/>
      <c r="D1306" s="40" t="s">
        <v>64</v>
      </c>
      <c r="E1306" s="81"/>
      <c r="F1306" s="50">
        <f>VLOOKUP(S1291,Sco!$B$8:$AE$78,17,0)</f>
        <v>0</v>
      </c>
      <c r="G1306" s="50">
        <f>VLOOKUP(S1291,Sco!$B$8:$AE$78,18,0)</f>
        <v>0</v>
      </c>
      <c r="H1306" s="50">
        <f>VLOOKUP(S1291,Sco!$B$8:$AE$78,19,0)</f>
        <v>0</v>
      </c>
      <c r="I1306" s="50">
        <f>VLOOKUP(S1291,Sco!$B$8:$AE$78,20,0)</f>
        <v>0</v>
      </c>
      <c r="J1306" s="50">
        <f>VLOOKUP(S1291,Sco!$B$8:$AE$78,21,0)</f>
        <v>0</v>
      </c>
      <c r="K1306" s="50">
        <f>VLOOKUP(S1291,Sco!$B$8:$AE$78,22,0)</f>
        <v>0</v>
      </c>
      <c r="L1306" s="50">
        <f>VLOOKUP(S1291,Sco!$B$8:$AE$78,23,0)</f>
        <v>0</v>
      </c>
      <c r="M1306" s="50">
        <f>VLOOKUP(S1291,Sco!$B$8:$AE$78,24,0)</f>
        <v>0</v>
      </c>
      <c r="N1306" s="50">
        <f>VLOOKUP(S1291,Sco!$B$8:$AE$78,25,0)</f>
        <v>0</v>
      </c>
      <c r="O1306" s="50">
        <f>VLOOKUP(S1291,Sco!$B$8:$AE$78,26,0)</f>
        <v>0</v>
      </c>
      <c r="P1306" s="50">
        <f>VLOOKUP(S1291,Sco!$B$8:$AE$78,27,0)</f>
        <v>0</v>
      </c>
      <c r="Q1306" s="50">
        <f>VLOOKUP(S1291,Sco!$B$8:$AE$78,28,0)</f>
        <v>0</v>
      </c>
      <c r="R1306" s="79">
        <f>VLOOKUP(S1291,Sco!$B$8:$AE$78,29,0)</f>
        <v>0</v>
      </c>
      <c r="S1306" s="50">
        <f>VLOOKUP(S1291,Sco!$B$8:$AE$78,30,0)</f>
        <v>0</v>
      </c>
    </row>
    <row r="1307" spans="2:25" ht="27.9" customHeight="1">
      <c r="B1307" s="359">
        <v>7</v>
      </c>
      <c r="C1307" s="361" t="s">
        <v>8</v>
      </c>
      <c r="D1307" s="39" t="s">
        <v>63</v>
      </c>
      <c r="E1307" s="80"/>
      <c r="F1307" s="78">
        <f>Kala!R$7</f>
        <v>20</v>
      </c>
      <c r="G1307" s="78">
        <f>Kala!S$7</f>
        <v>40</v>
      </c>
      <c r="H1307" s="78">
        <f>Kala!T$7</f>
        <v>20</v>
      </c>
      <c r="I1307" s="78">
        <f>Kala!U$7</f>
        <v>20</v>
      </c>
      <c r="J1307" s="78">
        <f>Kala!V$7</f>
        <v>0</v>
      </c>
      <c r="K1307" s="78">
        <f>Kala!W$7</f>
        <v>20</v>
      </c>
      <c r="L1307" s="78">
        <f>Kala!X$7</f>
        <v>0</v>
      </c>
      <c r="M1307" s="78">
        <f>Kala!Y$7</f>
        <v>100</v>
      </c>
      <c r="N1307" s="363"/>
      <c r="O1307" s="364"/>
      <c r="P1307" s="364"/>
      <c r="Q1307" s="365"/>
      <c r="R1307" s="82">
        <f t="shared" ref="R1307:R1312" si="46">M1307</f>
        <v>100</v>
      </c>
      <c r="S1307" s="83"/>
    </row>
    <row r="1308" spans="2:25" ht="27.9" customHeight="1" thickBot="1">
      <c r="B1308" s="360"/>
      <c r="C1308" s="362"/>
      <c r="D1308" s="40" t="s">
        <v>64</v>
      </c>
      <c r="E1308" s="81"/>
      <c r="F1308" s="50">
        <f>VLOOKUP(S1291,Kala!$B$8:$AE$78,17,0)</f>
        <v>0</v>
      </c>
      <c r="G1308" s="50">
        <f>VLOOKUP(S1291,Kala!$B$8:$AE$78,18,0)</f>
        <v>0</v>
      </c>
      <c r="H1308" s="50">
        <f>VLOOKUP(S1291,Kala!$B$8:$AE$78,19,0)</f>
        <v>0</v>
      </c>
      <c r="I1308" s="50">
        <f>VLOOKUP(S1291,Kala!$B$8:$AE$78,20,0)</f>
        <v>0</v>
      </c>
      <c r="J1308" s="50">
        <f>VLOOKUP(S1291,Kala!$B$8:$AE$78,21,0)</f>
        <v>0</v>
      </c>
      <c r="K1308" s="50">
        <f>VLOOKUP(S1291,Kala!$B$8:$AE$78,22,0)</f>
        <v>0</v>
      </c>
      <c r="L1308" s="50">
        <f>VLOOKUP(S1291,Kala!$B$8:$AE$78,23,0)</f>
        <v>0</v>
      </c>
      <c r="M1308" s="50">
        <f>VLOOKUP(S1291,Kala!$B$8:$AE$78,24,0)</f>
        <v>0</v>
      </c>
      <c r="N1308" s="366"/>
      <c r="O1308" s="367"/>
      <c r="P1308" s="367"/>
      <c r="Q1308" s="368"/>
      <c r="R1308" s="84">
        <f t="shared" si="46"/>
        <v>0</v>
      </c>
      <c r="S1308" s="85" t="str">
        <f>IF(R1308&gt;=91,"अ१",IF(R1308&gt;=81,"अ२",IF(R1308&gt;=71,"ब१",IF(R1308&gt;=61,"ब२",IF(R1308&gt;=51,"क१",IF(R1308&gt;=41,"क२",IF(R1308&gt;=33,"ड",IF(R1308&gt;=21,"ई१",IF(R1308&gt;=1,"ई२","")))))))))</f>
        <v/>
      </c>
    </row>
    <row r="1309" spans="2:25" ht="27.9" customHeight="1">
      <c r="B1309" s="359">
        <v>8</v>
      </c>
      <c r="C1309" s="361" t="s">
        <v>9</v>
      </c>
      <c r="D1309" s="39" t="s">
        <v>63</v>
      </c>
      <c r="E1309" s="80"/>
      <c r="F1309" s="78">
        <f>Karya!R$7</f>
        <v>20</v>
      </c>
      <c r="G1309" s="78">
        <f>Karya!S$7</f>
        <v>40</v>
      </c>
      <c r="H1309" s="78">
        <f>Karya!T$7</f>
        <v>20</v>
      </c>
      <c r="I1309" s="78">
        <f>Karya!U$7</f>
        <v>20</v>
      </c>
      <c r="J1309" s="78">
        <f>Karya!V$7</f>
        <v>0</v>
      </c>
      <c r="K1309" s="78">
        <f>Karya!W$7</f>
        <v>20</v>
      </c>
      <c r="L1309" s="78">
        <f>Karya!X$7</f>
        <v>0</v>
      </c>
      <c r="M1309" s="78">
        <f>Karya!Y$7</f>
        <v>100</v>
      </c>
      <c r="N1309" s="363"/>
      <c r="O1309" s="364"/>
      <c r="P1309" s="364"/>
      <c r="Q1309" s="365"/>
      <c r="R1309" s="82">
        <f t="shared" si="46"/>
        <v>100</v>
      </c>
      <c r="S1309" s="83"/>
      <c r="V1309" s="68"/>
      <c r="W1309" s="68"/>
      <c r="X1309" s="68"/>
      <c r="Y1309" s="68"/>
    </row>
    <row r="1310" spans="2:25" ht="27.9" customHeight="1" thickBot="1">
      <c r="B1310" s="360"/>
      <c r="C1310" s="362"/>
      <c r="D1310" s="40" t="s">
        <v>64</v>
      </c>
      <c r="E1310" s="81"/>
      <c r="F1310" s="50">
        <f>VLOOKUP(S1291,Karya!$B$8:$AE$78,17,0)</f>
        <v>0</v>
      </c>
      <c r="G1310" s="50">
        <f>VLOOKUP(S1291,Karya!$B$8:$AE$78,18,0)</f>
        <v>0</v>
      </c>
      <c r="H1310" s="50">
        <f>VLOOKUP(S1291,Karya!$B$8:$AE$78,19,0)</f>
        <v>0</v>
      </c>
      <c r="I1310" s="50">
        <f>VLOOKUP(S1291,Karya!$B$8:$AE$78,20,0)</f>
        <v>0</v>
      </c>
      <c r="J1310" s="50">
        <f>VLOOKUP(S1291,Karya!$B$8:$AE$78,21,0)</f>
        <v>0</v>
      </c>
      <c r="K1310" s="50">
        <f>VLOOKUP(S1291,Karya!$B$8:$AE$78,22,0)</f>
        <v>0</v>
      </c>
      <c r="L1310" s="50">
        <f>VLOOKUP(S1291,Karya!$B$8:$AE$78,23,0)</f>
        <v>0</v>
      </c>
      <c r="M1310" s="50">
        <f>VLOOKUP(S1291,Karya!$B$8:$AE$78,24,0)</f>
        <v>0</v>
      </c>
      <c r="N1310" s="366"/>
      <c r="O1310" s="367"/>
      <c r="P1310" s="367"/>
      <c r="Q1310" s="368"/>
      <c r="R1310" s="84">
        <f t="shared" si="46"/>
        <v>0</v>
      </c>
      <c r="S1310" s="85" t="str">
        <f>IF(R1310&gt;=91,"अ१",IF(R1310&gt;=81,"अ२",IF(R1310&gt;=71,"ब१",IF(R1310&gt;=61,"ब२",IF(R1310&gt;=51,"क१",IF(R1310&gt;=41,"क२",IF(R1310&gt;=33,"ड",IF(R1310&gt;=21,"ई१",IF(R1310&gt;=1,"ई२","")))))))))</f>
        <v/>
      </c>
      <c r="V1310" s="68"/>
      <c r="W1310" s="68"/>
      <c r="X1310" s="68"/>
      <c r="Y1310" s="68"/>
    </row>
    <row r="1311" spans="2:25" ht="27.9" customHeight="1">
      <c r="B1311" s="359">
        <v>9</v>
      </c>
      <c r="C1311" s="361" t="s">
        <v>10</v>
      </c>
      <c r="D1311" s="39" t="s">
        <v>63</v>
      </c>
      <c r="E1311" s="80"/>
      <c r="F1311" s="78">
        <f>Shashi!R$7</f>
        <v>20</v>
      </c>
      <c r="G1311" s="78">
        <f>Shashi!S$7</f>
        <v>40</v>
      </c>
      <c r="H1311" s="78">
        <f>Shashi!T$7</f>
        <v>20</v>
      </c>
      <c r="I1311" s="78">
        <f>Shashi!U$7</f>
        <v>20</v>
      </c>
      <c r="J1311" s="78">
        <f>Shashi!V$7</f>
        <v>0</v>
      </c>
      <c r="K1311" s="78">
        <f>Shashi!W$7</f>
        <v>20</v>
      </c>
      <c r="L1311" s="78">
        <f>Shashi!X$7</f>
        <v>0</v>
      </c>
      <c r="M1311" s="78">
        <f>Shashi!Y$7</f>
        <v>100</v>
      </c>
      <c r="N1311" s="363"/>
      <c r="O1311" s="364"/>
      <c r="P1311" s="364"/>
      <c r="Q1311" s="365"/>
      <c r="R1311" s="82">
        <f t="shared" si="46"/>
        <v>100</v>
      </c>
      <c r="S1311" s="83"/>
      <c r="V1311" s="68"/>
      <c r="W1311" s="68"/>
      <c r="X1311" s="68"/>
      <c r="Y1311" s="68"/>
    </row>
    <row r="1312" spans="2:25" ht="27.9" customHeight="1" thickBot="1">
      <c r="B1312" s="360"/>
      <c r="C1312" s="362"/>
      <c r="D1312" s="40" t="s">
        <v>64</v>
      </c>
      <c r="E1312" s="81"/>
      <c r="F1312" s="50">
        <f>VLOOKUP(S1291,Shashi!$B$8:$AE$78,17,0)</f>
        <v>0</v>
      </c>
      <c r="G1312" s="50">
        <f>VLOOKUP(S1291,Shashi!$B$8:$AE$78,18,0)</f>
        <v>0</v>
      </c>
      <c r="H1312" s="50">
        <f>VLOOKUP(S1291,Shashi!$B$8:$AE$78,19,0)</f>
        <v>0</v>
      </c>
      <c r="I1312" s="50">
        <f>VLOOKUP(S1291,Shashi!$B$8:$AE$78,20,0)</f>
        <v>0</v>
      </c>
      <c r="J1312" s="50">
        <f>VLOOKUP(S1291,Shashi!$B$8:$AE$78,21,0)</f>
        <v>0</v>
      </c>
      <c r="K1312" s="50">
        <f>VLOOKUP(S1291,Shashi!$B$8:$AE$78,22,0)</f>
        <v>0</v>
      </c>
      <c r="L1312" s="50">
        <f>VLOOKUP(S1291,Shashi!$B$8:$AE$78,23,0)</f>
        <v>0</v>
      </c>
      <c r="M1312" s="50">
        <f>VLOOKUP(S1291,Shashi!$B$8:$AE$78,24,0)</f>
        <v>0</v>
      </c>
      <c r="N1312" s="366"/>
      <c r="O1312" s="367"/>
      <c r="P1312" s="367"/>
      <c r="Q1312" s="368"/>
      <c r="R1312" s="84">
        <f t="shared" si="46"/>
        <v>0</v>
      </c>
      <c r="S1312" s="85" t="str">
        <f>IF(R1312&gt;=91,"अ१",IF(R1312&gt;=81,"अ२",IF(R1312&gt;=71,"ब१",IF(R1312&gt;=61,"ब२",IF(R1312&gt;=51,"क१",IF(R1312&gt;=41,"क२",IF(R1312&gt;=33,"ड",IF(R1312&gt;=21,"ई१",IF(R1312&gt;=1,"ई२","")))))))))</f>
        <v/>
      </c>
      <c r="V1312" s="68"/>
      <c r="W1312" s="68"/>
      <c r="X1312" s="68"/>
      <c r="Y1312" s="68"/>
    </row>
    <row r="1313" spans="2:25" ht="27.9" customHeight="1" thickBot="1">
      <c r="B1313" s="369"/>
      <c r="C1313" s="370"/>
      <c r="D1313" s="370"/>
      <c r="E1313" s="370"/>
      <c r="F1313" s="370"/>
      <c r="G1313" s="370"/>
      <c r="H1313" s="370"/>
      <c r="I1313" s="370"/>
      <c r="J1313" s="370"/>
      <c r="K1313" s="370"/>
      <c r="L1313" s="370"/>
      <c r="M1313" s="370"/>
      <c r="N1313" s="370"/>
      <c r="O1313" s="370"/>
      <c r="P1313" s="370"/>
      <c r="Q1313" s="370"/>
      <c r="R1313" s="370"/>
      <c r="S1313" s="371"/>
      <c r="V1313" s="68"/>
      <c r="W1313" s="68"/>
      <c r="X1313" s="68"/>
      <c r="Y1313" s="68"/>
    </row>
    <row r="1314" spans="2:25" ht="27.9" customHeight="1">
      <c r="B1314" s="41"/>
      <c r="C1314" s="42"/>
      <c r="D1314" s="43"/>
      <c r="N1314" s="45"/>
      <c r="O1314" s="45"/>
      <c r="P1314" s="45"/>
      <c r="Q1314" s="45"/>
      <c r="S1314" s="46"/>
      <c r="V1314" s="68"/>
      <c r="W1314" s="68"/>
      <c r="X1314" s="68"/>
      <c r="Y1314" s="68"/>
    </row>
    <row r="1315" spans="2:25" ht="27.9" customHeight="1">
      <c r="B1315" s="372" t="s">
        <v>66</v>
      </c>
      <c r="C1315" s="373"/>
      <c r="D1315" s="373"/>
      <c r="E1315" s="373"/>
      <c r="F1315" s="373"/>
      <c r="G1315" s="374" t="s">
        <v>67</v>
      </c>
      <c r="H1315" s="374"/>
      <c r="I1315" s="374"/>
      <c r="J1315" s="374"/>
      <c r="K1315" s="374"/>
      <c r="L1315" s="374"/>
      <c r="M1315" s="374"/>
      <c r="N1315" s="375" t="s">
        <v>68</v>
      </c>
      <c r="O1315" s="375"/>
      <c r="P1315" s="375"/>
      <c r="Q1315" s="375"/>
      <c r="R1315" s="375"/>
      <c r="S1315" s="376"/>
      <c r="V1315" s="68"/>
      <c r="W1315" s="68"/>
      <c r="X1315" s="68"/>
      <c r="Y1315" s="68"/>
    </row>
    <row r="1316" spans="2:25" ht="27.9" customHeight="1" thickBot="1">
      <c r="B1316" s="377" t="str">
        <f>students!$G$4</f>
        <v xml:space="preserve">श्री. सागर दत्तात्रय शिंदे </v>
      </c>
      <c r="C1316" s="378"/>
      <c r="D1316" s="378"/>
      <c r="E1316" s="378"/>
      <c r="F1316" s="378"/>
      <c r="G1316" s="379"/>
      <c r="H1316" s="379"/>
      <c r="I1316" s="379"/>
      <c r="J1316" s="379"/>
      <c r="K1316" s="379"/>
      <c r="L1316" s="379"/>
      <c r="M1316" s="379"/>
      <c r="N1316" s="380"/>
      <c r="O1316" s="380"/>
      <c r="P1316" s="380"/>
      <c r="Q1316" s="380"/>
      <c r="R1316" s="380"/>
      <c r="S1316" s="381"/>
      <c r="V1316" s="68"/>
      <c r="W1316" s="68"/>
      <c r="X1316" s="68"/>
      <c r="Y1316" s="68"/>
    </row>
    <row r="1317" spans="2:25" ht="26.25" customHeight="1">
      <c r="B1317" s="402" t="s">
        <v>718</v>
      </c>
      <c r="C1317" s="402"/>
      <c r="D1317" s="402"/>
      <c r="E1317" s="402"/>
      <c r="F1317" s="402"/>
      <c r="G1317" s="402"/>
      <c r="H1317" s="402"/>
      <c r="I1317" s="402"/>
      <c r="J1317" s="402"/>
      <c r="K1317" s="402"/>
      <c r="L1317" s="402"/>
      <c r="M1317" s="402"/>
      <c r="N1317" s="402"/>
      <c r="O1317" s="402"/>
      <c r="P1317" s="402"/>
      <c r="Q1317" s="402"/>
      <c r="R1317" s="402"/>
      <c r="S1317" s="402"/>
      <c r="V1317" s="68"/>
      <c r="W1317" s="68"/>
      <c r="X1317" s="68"/>
      <c r="Y1317" s="68"/>
    </row>
    <row r="1318" spans="2:25" ht="24.75" customHeight="1" thickBot="1">
      <c r="B1318" s="403" t="s">
        <v>52</v>
      </c>
      <c r="C1318" s="403"/>
      <c r="D1318" s="403"/>
      <c r="E1318" s="404">
        <f>VLOOKUP(S1319,students!$B$8:$D$57,3,0)</f>
        <v>0</v>
      </c>
      <c r="F1318" s="405"/>
      <c r="G1318" s="405"/>
      <c r="H1318" s="405"/>
      <c r="I1318" s="405"/>
      <c r="J1318" s="405"/>
      <c r="K1318" s="405"/>
      <c r="L1318" s="405"/>
      <c r="M1318" s="405"/>
      <c r="N1318" s="405"/>
      <c r="O1318" s="405"/>
      <c r="P1318" s="406" t="s">
        <v>28</v>
      </c>
      <c r="Q1318" s="406"/>
      <c r="R1318" s="406" t="str">
        <f>students!$M$2</f>
        <v>पहिली</v>
      </c>
      <c r="S1318" s="406"/>
      <c r="V1318" s="68"/>
      <c r="W1318" s="68"/>
      <c r="X1318" s="68"/>
      <c r="Y1318" s="68"/>
    </row>
    <row r="1319" spans="2:25" ht="19.5" customHeight="1" thickBot="1">
      <c r="B1319" s="407"/>
      <c r="C1319" s="407"/>
      <c r="D1319" s="408"/>
      <c r="E1319" s="408"/>
      <c r="F1319" s="47"/>
      <c r="G1319" s="47"/>
      <c r="H1319" s="409" t="s">
        <v>33</v>
      </c>
      <c r="I1319" s="409"/>
      <c r="J1319" s="409"/>
      <c r="K1319" s="409"/>
      <c r="L1319" s="409"/>
      <c r="M1319" s="405">
        <f>[3]students!Y1318</f>
        <v>0</v>
      </c>
      <c r="N1319" s="405"/>
      <c r="O1319" s="405"/>
      <c r="P1319" s="406" t="s">
        <v>53</v>
      </c>
      <c r="Q1319" s="406"/>
      <c r="R1319" s="406"/>
      <c r="S1319" s="77">
        <v>48</v>
      </c>
      <c r="V1319" s="68"/>
      <c r="W1319" s="68"/>
      <c r="X1319" s="68"/>
      <c r="Y1319" s="68"/>
    </row>
    <row r="1320" spans="2:25" ht="21" customHeight="1">
      <c r="B1320" s="382" t="s">
        <v>37</v>
      </c>
      <c r="C1320" s="361" t="s">
        <v>54</v>
      </c>
      <c r="D1320" s="361"/>
      <c r="E1320" s="385" t="s">
        <v>55</v>
      </c>
      <c r="F1320" s="386"/>
      <c r="G1320" s="386"/>
      <c r="H1320" s="386"/>
      <c r="I1320" s="386"/>
      <c r="J1320" s="386"/>
      <c r="K1320" s="386"/>
      <c r="L1320" s="386"/>
      <c r="M1320" s="387"/>
      <c r="N1320" s="388" t="s">
        <v>56</v>
      </c>
      <c r="O1320" s="389"/>
      <c r="P1320" s="389"/>
      <c r="Q1320" s="390"/>
      <c r="R1320" s="394" t="s">
        <v>69</v>
      </c>
      <c r="S1320" s="397" t="s">
        <v>57</v>
      </c>
      <c r="V1320" s="68"/>
      <c r="W1320" s="68"/>
      <c r="X1320" s="68"/>
      <c r="Y1320" s="68"/>
    </row>
    <row r="1321" spans="2:25" s="1" customFormat="1" ht="73.5" customHeight="1">
      <c r="B1321" s="383"/>
      <c r="C1321" s="384"/>
      <c r="D1321" s="384"/>
      <c r="E1321" s="48" t="s">
        <v>58</v>
      </c>
      <c r="F1321" s="48" t="s">
        <v>15</v>
      </c>
      <c r="G1321" s="48" t="s">
        <v>59</v>
      </c>
      <c r="H1321" s="48" t="s">
        <v>17</v>
      </c>
      <c r="I1321" s="48" t="s">
        <v>18</v>
      </c>
      <c r="J1321" s="48" t="s">
        <v>19</v>
      </c>
      <c r="K1321" s="48" t="s">
        <v>20</v>
      </c>
      <c r="L1321" s="48" t="s">
        <v>21</v>
      </c>
      <c r="M1321" s="49"/>
      <c r="N1321" s="391"/>
      <c r="O1321" s="392"/>
      <c r="P1321" s="392"/>
      <c r="Q1321" s="393"/>
      <c r="R1321" s="395"/>
      <c r="S1321" s="398"/>
      <c r="V1321" s="68"/>
      <c r="W1321" s="68"/>
      <c r="X1321" s="68"/>
      <c r="Y1321" s="68"/>
    </row>
    <row r="1322" spans="2:25" ht="27.9" customHeight="1" thickBot="1">
      <c r="B1322" s="5"/>
      <c r="C1322" s="400" t="s">
        <v>60</v>
      </c>
      <c r="D1322" s="401"/>
      <c r="E1322" s="51">
        <v>1</v>
      </c>
      <c r="F1322" s="51">
        <v>2</v>
      </c>
      <c r="G1322" s="51">
        <v>3</v>
      </c>
      <c r="H1322" s="51">
        <v>4</v>
      </c>
      <c r="I1322" s="51">
        <v>5</v>
      </c>
      <c r="J1322" s="51">
        <v>6</v>
      </c>
      <c r="K1322" s="51">
        <v>7</v>
      </c>
      <c r="L1322" s="51">
        <v>8</v>
      </c>
      <c r="M1322" s="50" t="s">
        <v>22</v>
      </c>
      <c r="N1322" s="50" t="s">
        <v>23</v>
      </c>
      <c r="O1322" s="50" t="s">
        <v>61</v>
      </c>
      <c r="P1322" s="50" t="s">
        <v>25</v>
      </c>
      <c r="Q1322" s="50" t="s">
        <v>62</v>
      </c>
      <c r="R1322" s="396"/>
      <c r="S1322" s="399"/>
      <c r="V1322" s="68"/>
      <c r="W1322" s="68"/>
      <c r="X1322" s="68"/>
      <c r="Y1322" s="68"/>
    </row>
    <row r="1323" spans="2:25" ht="27.9" customHeight="1">
      <c r="B1323" s="359">
        <v>1</v>
      </c>
      <c r="C1323" s="361" t="s">
        <v>2</v>
      </c>
      <c r="D1323" s="39" t="s">
        <v>63</v>
      </c>
      <c r="E1323" s="80"/>
      <c r="F1323" s="78">
        <f>Marathi!R$7</f>
        <v>15</v>
      </c>
      <c r="G1323" s="78">
        <f>Marathi!S$7</f>
        <v>15</v>
      </c>
      <c r="H1323" s="78">
        <f>Marathi!T$7</f>
        <v>15</v>
      </c>
      <c r="I1323" s="78">
        <f>Marathi!U$7</f>
        <v>15</v>
      </c>
      <c r="J1323" s="78">
        <f>Marathi!V$7</f>
        <v>15</v>
      </c>
      <c r="K1323" s="78">
        <f>Marathi!W$7</f>
        <v>10</v>
      </c>
      <c r="L1323" s="78">
        <f>Marathi!X$7</f>
        <v>0</v>
      </c>
      <c r="M1323" s="78">
        <f>Marathi!Y$7</f>
        <v>70</v>
      </c>
      <c r="N1323" s="78">
        <f>Marathi!Z$7</f>
        <v>5</v>
      </c>
      <c r="O1323" s="78">
        <f>Marathi!AA$7</f>
        <v>5</v>
      </c>
      <c r="P1323" s="78">
        <f>Marathi!AB$7</f>
        <v>20</v>
      </c>
      <c r="Q1323" s="78">
        <f>Marathi!AC$7</f>
        <v>30</v>
      </c>
      <c r="R1323" s="78">
        <f>Marathi!AD$7</f>
        <v>100</v>
      </c>
      <c r="S1323" s="78">
        <f>Marathi!AE$7</f>
        <v>0</v>
      </c>
      <c r="V1323" s="68"/>
      <c r="W1323" s="68"/>
      <c r="X1323" s="68"/>
      <c r="Y1323" s="68"/>
    </row>
    <row r="1324" spans="2:25" ht="27.9" customHeight="1" thickBot="1">
      <c r="B1324" s="360"/>
      <c r="C1324" s="362"/>
      <c r="D1324" s="40" t="s">
        <v>64</v>
      </c>
      <c r="E1324" s="81"/>
      <c r="F1324" s="50">
        <f>VLOOKUP(S1319,Marathi!$B$8:$AE$78,17,0)</f>
        <v>0</v>
      </c>
      <c r="G1324" s="50">
        <f>VLOOKUP(S1319,Marathi!$B$8:$AE$78,18,0)</f>
        <v>0</v>
      </c>
      <c r="H1324" s="50">
        <f>VLOOKUP(S1319,Marathi!$B$8:$AE$78,19,0)</f>
        <v>0</v>
      </c>
      <c r="I1324" s="50">
        <f>VLOOKUP(S1319,Marathi!$B$8:$AE$78,20,0)</f>
        <v>0</v>
      </c>
      <c r="J1324" s="50">
        <f>VLOOKUP(S1319,Marathi!$B$8:$AE$78,21,0)</f>
        <v>0</v>
      </c>
      <c r="K1324" s="50">
        <f>VLOOKUP(S1319,Marathi!$B$8:$AE$78,22,0)</f>
        <v>0</v>
      </c>
      <c r="L1324" s="50">
        <f>VLOOKUP(S1319,Marathi!$B$8:$AE$78,23,0)</f>
        <v>0</v>
      </c>
      <c r="M1324" s="50">
        <f>VLOOKUP(S1319,Marathi!$B$8:$AE$78,24,0)</f>
        <v>0</v>
      </c>
      <c r="N1324" s="50">
        <f>VLOOKUP(S1319,Marathi!$B$8:$AE$78,25,0)</f>
        <v>0</v>
      </c>
      <c r="O1324" s="50">
        <f>VLOOKUP(S1319,Marathi!$B$8:$AE$78,26,0)</f>
        <v>0</v>
      </c>
      <c r="P1324" s="50">
        <f>VLOOKUP(S1319,Marathi!$B$8:$AE$78,27,0)</f>
        <v>0</v>
      </c>
      <c r="Q1324" s="50">
        <f>VLOOKUP(S1319,Marathi!$B$8:$AE$78,28,0)</f>
        <v>0</v>
      </c>
      <c r="R1324" s="79">
        <f>VLOOKUP(S1319,Marathi!$B$8:$AE$78,29,0)</f>
        <v>0</v>
      </c>
      <c r="S1324" s="79">
        <f>VLOOKUP(S1319,Marathi!$B$8:$AE$78,30,0)</f>
        <v>0</v>
      </c>
      <c r="V1324" s="68"/>
      <c r="W1324" s="68"/>
      <c r="X1324" s="68"/>
      <c r="Y1324" s="68"/>
    </row>
    <row r="1325" spans="2:25" ht="27.9" customHeight="1">
      <c r="B1325" s="359">
        <v>2</v>
      </c>
      <c r="C1325" s="361" t="s">
        <v>3</v>
      </c>
      <c r="D1325" s="39" t="s">
        <v>63</v>
      </c>
      <c r="E1325" s="80"/>
      <c r="F1325" s="78">
        <f>Hindi!R$7</f>
        <v>15</v>
      </c>
      <c r="G1325" s="78">
        <f>Hindi!S$7</f>
        <v>15</v>
      </c>
      <c r="H1325" s="78">
        <f>Hindi!T$7</f>
        <v>15</v>
      </c>
      <c r="I1325" s="78">
        <f>Hindi!U$7</f>
        <v>15</v>
      </c>
      <c r="J1325" s="78">
        <f>Hindi!V$7</f>
        <v>15</v>
      </c>
      <c r="K1325" s="78">
        <f>Hindi!W$7</f>
        <v>10</v>
      </c>
      <c r="L1325" s="78">
        <f>Hindi!X$7</f>
        <v>0</v>
      </c>
      <c r="M1325" s="78">
        <f>Hindi!Y$7</f>
        <v>70</v>
      </c>
      <c r="N1325" s="78">
        <f>Hindi!Z$7</f>
        <v>5</v>
      </c>
      <c r="O1325" s="78">
        <f>Hindi!AA$7</f>
        <v>5</v>
      </c>
      <c r="P1325" s="78">
        <f>Hindi!AB$7</f>
        <v>20</v>
      </c>
      <c r="Q1325" s="78">
        <f>Hindi!AC$7</f>
        <v>30</v>
      </c>
      <c r="R1325" s="78">
        <f>Hindi!AD$7</f>
        <v>100</v>
      </c>
      <c r="S1325" s="78">
        <f>Hindi!AE$7</f>
        <v>0</v>
      </c>
      <c r="V1325" s="68"/>
      <c r="W1325" s="68"/>
      <c r="X1325" s="68"/>
      <c r="Y1325" s="68"/>
    </row>
    <row r="1326" spans="2:25" ht="27.9" customHeight="1" thickBot="1">
      <c r="B1326" s="360"/>
      <c r="C1326" s="362"/>
      <c r="D1326" s="40" t="s">
        <v>64</v>
      </c>
      <c r="E1326" s="81"/>
      <c r="F1326" s="50">
        <f>VLOOKUP(S1319,Hindi!$B$8:$AE$78,17,0)</f>
        <v>0</v>
      </c>
      <c r="G1326" s="50">
        <f>VLOOKUP(S1319,Hindi!$B$8:$AE$78,18,0)</f>
        <v>0</v>
      </c>
      <c r="H1326" s="50">
        <f>VLOOKUP(S1319,Hindi!$B$8:$AE$78,19,0)</f>
        <v>0</v>
      </c>
      <c r="I1326" s="50">
        <f>VLOOKUP(S1319,Hindi!$B$8:$AE$78,20,0)</f>
        <v>0</v>
      </c>
      <c r="J1326" s="50">
        <f>VLOOKUP(S1319,Hindi!$B$8:$AE$78,21,0)</f>
        <v>0</v>
      </c>
      <c r="K1326" s="50">
        <f>VLOOKUP(S1319,Hindi!$B$8:$AE$78,22,0)</f>
        <v>0</v>
      </c>
      <c r="L1326" s="50">
        <f>VLOOKUP(S1319,Hindi!$B$8:$AE$78,23,0)</f>
        <v>0</v>
      </c>
      <c r="M1326" s="50">
        <f>VLOOKUP(S1319,Hindi!$B$8:$AE$78,24,0)</f>
        <v>0</v>
      </c>
      <c r="N1326" s="50">
        <f>VLOOKUP(S1319,Hindi!$B$8:$AE$78,25,0)</f>
        <v>0</v>
      </c>
      <c r="O1326" s="50">
        <f>VLOOKUP(S1319,Hindi!$B$8:$AE$78,26,0)</f>
        <v>0</v>
      </c>
      <c r="P1326" s="50">
        <f>VLOOKUP(S1319,Hindi!$B$8:$AE$78,27,0)</f>
        <v>0</v>
      </c>
      <c r="Q1326" s="50">
        <f>VLOOKUP(S1319,Hindi!$B$8:$AE$78,28,0)</f>
        <v>0</v>
      </c>
      <c r="R1326" s="79">
        <f>VLOOKUP(S1319,Hindi!$B$8:$AE$78,29,0)</f>
        <v>0</v>
      </c>
      <c r="S1326" s="50">
        <f>VLOOKUP(S1319,Hindi!$B$8:$AE$78,30,0)</f>
        <v>0</v>
      </c>
      <c r="V1326" s="68"/>
      <c r="W1326" s="68"/>
      <c r="X1326" s="68"/>
      <c r="Y1326" s="68"/>
    </row>
    <row r="1327" spans="2:25" ht="27.9" customHeight="1">
      <c r="B1327" s="359">
        <v>3</v>
      </c>
      <c r="C1327" s="361" t="s">
        <v>4</v>
      </c>
      <c r="D1327" s="39" t="s">
        <v>63</v>
      </c>
      <c r="E1327" s="80"/>
      <c r="F1327" s="78">
        <f>English!R$7</f>
        <v>15</v>
      </c>
      <c r="G1327" s="78">
        <f>English!S$7</f>
        <v>15</v>
      </c>
      <c r="H1327" s="78">
        <f>English!T$7</f>
        <v>15</v>
      </c>
      <c r="I1327" s="78">
        <f>English!U$7</f>
        <v>15</v>
      </c>
      <c r="J1327" s="78">
        <f>English!V$7</f>
        <v>15</v>
      </c>
      <c r="K1327" s="78">
        <f>English!W$7</f>
        <v>10</v>
      </c>
      <c r="L1327" s="78">
        <f>English!X$7</f>
        <v>0</v>
      </c>
      <c r="M1327" s="78">
        <f>English!Y$7</f>
        <v>70</v>
      </c>
      <c r="N1327" s="78">
        <f>English!Z$7</f>
        <v>5</v>
      </c>
      <c r="O1327" s="78">
        <f>English!AA$7</f>
        <v>5</v>
      </c>
      <c r="P1327" s="78">
        <f>English!AB$7</f>
        <v>20</v>
      </c>
      <c r="Q1327" s="78">
        <f>English!AC$7</f>
        <v>30</v>
      </c>
      <c r="R1327" s="78">
        <f>English!AD$7</f>
        <v>100</v>
      </c>
      <c r="S1327" s="78">
        <f>English!AE$7</f>
        <v>0</v>
      </c>
      <c r="V1327" s="68"/>
      <c r="W1327" s="68"/>
      <c r="X1327" s="68"/>
      <c r="Y1327" s="68"/>
    </row>
    <row r="1328" spans="2:25" ht="27.9" customHeight="1" thickBot="1">
      <c r="B1328" s="360"/>
      <c r="C1328" s="362"/>
      <c r="D1328" s="40" t="s">
        <v>64</v>
      </c>
      <c r="E1328" s="81"/>
      <c r="F1328" s="50">
        <f>VLOOKUP(S1319,English!$B$8:$AE$78,17,0)</f>
        <v>0</v>
      </c>
      <c r="G1328" s="50">
        <f>VLOOKUP(S1319,English!$B$8:$AE$78,18,0)</f>
        <v>0</v>
      </c>
      <c r="H1328" s="50">
        <f>VLOOKUP(S1319,English!$B$8:$AE$78,19,0)</f>
        <v>0</v>
      </c>
      <c r="I1328" s="50">
        <f>VLOOKUP(S1319,English!$B$8:$AE$78,20,0)</f>
        <v>0</v>
      </c>
      <c r="J1328" s="50">
        <f>VLOOKUP(S1319,English!$B$8:$AE$78,21,0)</f>
        <v>0</v>
      </c>
      <c r="K1328" s="50">
        <f>VLOOKUP(S1319,English!$B$8:$AE$78,22,0)</f>
        <v>0</v>
      </c>
      <c r="L1328" s="50">
        <f>VLOOKUP(S1319,English!$B$8:$AE$78,23,0)</f>
        <v>0</v>
      </c>
      <c r="M1328" s="50">
        <f>VLOOKUP(S1319,English!$B$8:$AE$78,24,0)</f>
        <v>0</v>
      </c>
      <c r="N1328" s="50">
        <f>VLOOKUP(S1319,English!$B$8:$AE$78,25,0)</f>
        <v>0</v>
      </c>
      <c r="O1328" s="50">
        <f>VLOOKUP(S1319,English!$B$8:$AE$78,26,0)</f>
        <v>0</v>
      </c>
      <c r="P1328" s="50">
        <f>VLOOKUP(S1319,English!$B$8:$AE$78,27,0)</f>
        <v>0</v>
      </c>
      <c r="Q1328" s="50">
        <f>VLOOKUP(S1319,English!$B$8:$AE$78,28,0)</f>
        <v>0</v>
      </c>
      <c r="R1328" s="79">
        <f>VLOOKUP(S1319,English!$B$8:$AE$78,29,0)</f>
        <v>0</v>
      </c>
      <c r="S1328" s="50">
        <f>VLOOKUP(S1319,English!$B$8:$AE$78,30,0)</f>
        <v>0</v>
      </c>
      <c r="V1328" s="68"/>
      <c r="W1328" s="68"/>
      <c r="X1328" s="68"/>
      <c r="Y1328" s="68"/>
    </row>
    <row r="1329" spans="2:25" ht="27.9" customHeight="1">
      <c r="B1329" s="359">
        <v>4</v>
      </c>
      <c r="C1329" s="361" t="s">
        <v>5</v>
      </c>
      <c r="D1329" s="39" t="s">
        <v>63</v>
      </c>
      <c r="E1329" s="80"/>
      <c r="F1329" s="78">
        <f>Maths!R$7</f>
        <v>15</v>
      </c>
      <c r="G1329" s="78">
        <f>Maths!S$7</f>
        <v>15</v>
      </c>
      <c r="H1329" s="78">
        <f>Maths!T$7</f>
        <v>15</v>
      </c>
      <c r="I1329" s="78">
        <f>Maths!U$7</f>
        <v>15</v>
      </c>
      <c r="J1329" s="78">
        <f>Maths!V$7</f>
        <v>15</v>
      </c>
      <c r="K1329" s="78">
        <f>Maths!W$7</f>
        <v>10</v>
      </c>
      <c r="L1329" s="78">
        <f>Maths!X$7</f>
        <v>0</v>
      </c>
      <c r="M1329" s="78">
        <f>Maths!Y$7</f>
        <v>70</v>
      </c>
      <c r="N1329" s="78">
        <f>Maths!Z$7</f>
        <v>5</v>
      </c>
      <c r="O1329" s="78">
        <f>Maths!AA$7</f>
        <v>5</v>
      </c>
      <c r="P1329" s="78">
        <f>Maths!AB$7</f>
        <v>20</v>
      </c>
      <c r="Q1329" s="78">
        <f>Maths!AC$7</f>
        <v>30</v>
      </c>
      <c r="R1329" s="78">
        <f>Maths!AD$7</f>
        <v>100</v>
      </c>
      <c r="S1329" s="78">
        <f>Maths!AE$7</f>
        <v>0</v>
      </c>
      <c r="V1329" s="68"/>
      <c r="W1329" s="68"/>
      <c r="X1329" s="68"/>
      <c r="Y1329" s="68"/>
    </row>
    <row r="1330" spans="2:25" ht="27.9" customHeight="1" thickBot="1">
      <c r="B1330" s="360"/>
      <c r="C1330" s="362"/>
      <c r="D1330" s="40" t="s">
        <v>64</v>
      </c>
      <c r="E1330" s="81"/>
      <c r="F1330" s="50">
        <f>VLOOKUP(S1319,Maths!$B$8:$AE$78,17,0)</f>
        <v>0</v>
      </c>
      <c r="G1330" s="50">
        <f>VLOOKUP(S1319,Maths!$B$8:$AE$78,18,0)</f>
        <v>0</v>
      </c>
      <c r="H1330" s="50">
        <f>VLOOKUP(S1319,Maths!$B$8:$AE$78,19,0)</f>
        <v>0</v>
      </c>
      <c r="I1330" s="50">
        <f>VLOOKUP(S1319,Maths!$B$8:$AE$78,20,0)</f>
        <v>0</v>
      </c>
      <c r="J1330" s="50">
        <f>VLOOKUP(S1319,Maths!$B$8:$AE$78,21,0)</f>
        <v>0</v>
      </c>
      <c r="K1330" s="50">
        <f>VLOOKUP(S1319,Maths!$B$8:$AE$78,22,0)</f>
        <v>0</v>
      </c>
      <c r="L1330" s="50">
        <f>VLOOKUP(S1319,Maths!$B$8:$AE$78,23,0)</f>
        <v>0</v>
      </c>
      <c r="M1330" s="50">
        <f>VLOOKUP(S1319,Maths!$B$8:$AE$78,24,0)</f>
        <v>0</v>
      </c>
      <c r="N1330" s="50">
        <f>VLOOKUP(S1319,Maths!$B$8:$AE$78,25,0)</f>
        <v>0</v>
      </c>
      <c r="O1330" s="50">
        <f>VLOOKUP(S1319,Maths!$B$8:$AE$78,26,0)</f>
        <v>0</v>
      </c>
      <c r="P1330" s="50">
        <f>VLOOKUP(S1319,Maths!$B$8:$AE$78,27,0)</f>
        <v>0</v>
      </c>
      <c r="Q1330" s="50">
        <f>VLOOKUP(S1319,Maths!$B$8:$AE$78,28,0)</f>
        <v>0</v>
      </c>
      <c r="R1330" s="79">
        <f>VLOOKUP(S1319,Maths!$B$8:$AE$78,29,0)</f>
        <v>0</v>
      </c>
      <c r="S1330" s="50">
        <f>VLOOKUP(S1319,Maths!$B$8:$AE$78,30,0)</f>
        <v>0</v>
      </c>
      <c r="V1330" s="68"/>
      <c r="W1330" s="68"/>
      <c r="X1330" s="68"/>
      <c r="Y1330" s="68"/>
    </row>
    <row r="1331" spans="2:25" ht="27.9" customHeight="1">
      <c r="B1331" s="359">
        <v>5</v>
      </c>
      <c r="C1331" s="361" t="s">
        <v>6</v>
      </c>
      <c r="D1331" s="39" t="s">
        <v>63</v>
      </c>
      <c r="E1331" s="80"/>
      <c r="F1331" s="78">
        <f>Sci!R$7</f>
        <v>15</v>
      </c>
      <c r="G1331" s="78">
        <f>Sci!S$7</f>
        <v>15</v>
      </c>
      <c r="H1331" s="78">
        <f>Sci!T$7</f>
        <v>15</v>
      </c>
      <c r="I1331" s="78">
        <f>Sci!U$7</f>
        <v>15</v>
      </c>
      <c r="J1331" s="78">
        <f>Sci!V$7</f>
        <v>15</v>
      </c>
      <c r="K1331" s="78">
        <f>Sci!W$7</f>
        <v>10</v>
      </c>
      <c r="L1331" s="78">
        <f>Sci!X$7</f>
        <v>0</v>
      </c>
      <c r="M1331" s="78">
        <f>Sci!Y$7</f>
        <v>70</v>
      </c>
      <c r="N1331" s="78">
        <f>Sci!Z$7</f>
        <v>5</v>
      </c>
      <c r="O1331" s="78">
        <f>Sci!AA$7</f>
        <v>5</v>
      </c>
      <c r="P1331" s="78">
        <f>Sci!AB$7</f>
        <v>20</v>
      </c>
      <c r="Q1331" s="78">
        <f>Sci!AC$7</f>
        <v>30</v>
      </c>
      <c r="R1331" s="78">
        <f>Sci!AD$7</f>
        <v>100</v>
      </c>
      <c r="S1331" s="78">
        <f>Sci!AE$7</f>
        <v>0</v>
      </c>
      <c r="V1331" s="68"/>
      <c r="W1331" s="68"/>
      <c r="X1331" s="68"/>
      <c r="Y1331" s="68"/>
    </row>
    <row r="1332" spans="2:25" ht="27.9" customHeight="1" thickBot="1">
      <c r="B1332" s="360"/>
      <c r="C1332" s="362"/>
      <c r="D1332" s="40" t="s">
        <v>64</v>
      </c>
      <c r="E1332" s="81"/>
      <c r="F1332" s="50">
        <f>VLOOKUP(S1319,Sci!$B$8:$AE$78,17,0)</f>
        <v>0</v>
      </c>
      <c r="G1332" s="50">
        <f>VLOOKUP(S1319,Sci!$B$8:$AE$78,18,0)</f>
        <v>0</v>
      </c>
      <c r="H1332" s="50">
        <f>VLOOKUP(S1319,Sci!$B$8:$AE$78,19,0)</f>
        <v>0</v>
      </c>
      <c r="I1332" s="50">
        <f>VLOOKUP(S1319,Sci!$B$8:$AE$78,20,0)</f>
        <v>0</v>
      </c>
      <c r="J1332" s="50">
        <f>VLOOKUP(S1319,Sci!$B$8:$AE$78,21,0)</f>
        <v>0</v>
      </c>
      <c r="K1332" s="50">
        <f>VLOOKUP(S1319,Sci!$B$8:$AE$78,22,0)</f>
        <v>0</v>
      </c>
      <c r="L1332" s="50">
        <f>VLOOKUP(S1319,Sci!$B$8:$AE$78,23,0)</f>
        <v>0</v>
      </c>
      <c r="M1332" s="50">
        <f>VLOOKUP(S1319,Sci!$B$8:$AE$78,24,0)</f>
        <v>0</v>
      </c>
      <c r="N1332" s="50">
        <f>VLOOKUP(S1319,Sci!$B$8:$AE$78,24,0)</f>
        <v>0</v>
      </c>
      <c r="O1332" s="50">
        <f>VLOOKUP(S1319,Sci!$B$8:$AE$78,25,0)</f>
        <v>0</v>
      </c>
      <c r="P1332" s="50">
        <f>VLOOKUP(S1319,Sci!$B$8:$AE$78,26,0)</f>
        <v>0</v>
      </c>
      <c r="Q1332" s="50">
        <f>VLOOKUP(S1319,Sci!$B$8:$AE$78,27,0)</f>
        <v>0</v>
      </c>
      <c r="R1332" s="79">
        <f>VLOOKUP(S1319,Sci!$B$8:$AE$78,29,0)</f>
        <v>0</v>
      </c>
      <c r="S1332" s="50">
        <f>VLOOKUP(S1319,Sci!$B$8:$AE$78,30,0)</f>
        <v>0</v>
      </c>
      <c r="V1332" s="68"/>
      <c r="W1332" s="68"/>
      <c r="X1332" s="68"/>
      <c r="Y1332" s="68"/>
    </row>
    <row r="1333" spans="2:25" ht="27.9" customHeight="1">
      <c r="B1333" s="359">
        <v>6</v>
      </c>
      <c r="C1333" s="361" t="s">
        <v>7</v>
      </c>
      <c r="D1333" s="39" t="s">
        <v>63</v>
      </c>
      <c r="E1333" s="80"/>
      <c r="F1333" s="78">
        <f>Sco!R$7</f>
        <v>15</v>
      </c>
      <c r="G1333" s="78">
        <f>Sco!S$7</f>
        <v>15</v>
      </c>
      <c r="H1333" s="78">
        <f>Sco!T$7</f>
        <v>15</v>
      </c>
      <c r="I1333" s="78">
        <f>Sco!U$7</f>
        <v>15</v>
      </c>
      <c r="J1333" s="78">
        <f>Sco!V$7</f>
        <v>15</v>
      </c>
      <c r="K1333" s="78">
        <f>Sco!W$7</f>
        <v>10</v>
      </c>
      <c r="L1333" s="78">
        <f>Sco!X$7</f>
        <v>0</v>
      </c>
      <c r="M1333" s="78">
        <f>Sco!Y$7</f>
        <v>70</v>
      </c>
      <c r="N1333" s="78">
        <f>Sco!Z$7</f>
        <v>5</v>
      </c>
      <c r="O1333" s="78">
        <f>Sco!AA$7</f>
        <v>5</v>
      </c>
      <c r="P1333" s="78">
        <f>Sco!AB$7</f>
        <v>20</v>
      </c>
      <c r="Q1333" s="78">
        <f>Sco!AC$7</f>
        <v>30</v>
      </c>
      <c r="R1333" s="78">
        <f>Sco!AD$7</f>
        <v>100</v>
      </c>
      <c r="S1333" s="78">
        <f>Sco!AE$7</f>
        <v>0</v>
      </c>
      <c r="V1333" s="68"/>
      <c r="W1333" s="68"/>
      <c r="X1333" s="68"/>
      <c r="Y1333" s="68"/>
    </row>
    <row r="1334" spans="2:25" ht="27.9" customHeight="1" thickBot="1">
      <c r="B1334" s="360"/>
      <c r="C1334" s="362"/>
      <c r="D1334" s="40" t="s">
        <v>64</v>
      </c>
      <c r="E1334" s="81"/>
      <c r="F1334" s="50">
        <f>VLOOKUP(S1319,Sco!$B$8:$AE$78,17,0)</f>
        <v>0</v>
      </c>
      <c r="G1334" s="50">
        <f>VLOOKUP(S1319,Sco!$B$8:$AE$78,18,0)</f>
        <v>0</v>
      </c>
      <c r="H1334" s="50">
        <f>VLOOKUP(S1319,Sco!$B$8:$AE$78,19,0)</f>
        <v>0</v>
      </c>
      <c r="I1334" s="50">
        <f>VLOOKUP(S1319,Sco!$B$8:$AE$78,20,0)</f>
        <v>0</v>
      </c>
      <c r="J1334" s="50">
        <f>VLOOKUP(S1319,Sco!$B$8:$AE$78,21,0)</f>
        <v>0</v>
      </c>
      <c r="K1334" s="50">
        <f>VLOOKUP(S1319,Sco!$B$8:$AE$78,22,0)</f>
        <v>0</v>
      </c>
      <c r="L1334" s="50">
        <f>VLOOKUP(S1319,Sco!$B$8:$AE$78,23,0)</f>
        <v>0</v>
      </c>
      <c r="M1334" s="50">
        <f>VLOOKUP(S1319,Sco!$B$8:$AE$78,24,0)</f>
        <v>0</v>
      </c>
      <c r="N1334" s="50">
        <f>VLOOKUP(S1319,Sco!$B$8:$AE$78,25,0)</f>
        <v>0</v>
      </c>
      <c r="O1334" s="50">
        <f>VLOOKUP(S1319,Sco!$B$8:$AE$78,26,0)</f>
        <v>0</v>
      </c>
      <c r="P1334" s="50">
        <f>VLOOKUP(S1319,Sco!$B$8:$AE$78,27,0)</f>
        <v>0</v>
      </c>
      <c r="Q1334" s="50">
        <f>VLOOKUP(S1319,Sco!$B$8:$AE$78,28,0)</f>
        <v>0</v>
      </c>
      <c r="R1334" s="79">
        <f>VLOOKUP(S1319,Sco!$B$8:$AE$78,29,0)</f>
        <v>0</v>
      </c>
      <c r="S1334" s="50">
        <f>VLOOKUP(S1319,Sco!$B$8:$AE$78,30,0)</f>
        <v>0</v>
      </c>
    </row>
    <row r="1335" spans="2:25" ht="27.9" customHeight="1">
      <c r="B1335" s="359">
        <v>7</v>
      </c>
      <c r="C1335" s="361" t="s">
        <v>8</v>
      </c>
      <c r="D1335" s="39" t="s">
        <v>63</v>
      </c>
      <c r="E1335" s="80"/>
      <c r="F1335" s="78">
        <f>Kala!R$7</f>
        <v>20</v>
      </c>
      <c r="G1335" s="78">
        <f>Kala!S$7</f>
        <v>40</v>
      </c>
      <c r="H1335" s="78">
        <f>Kala!T$7</f>
        <v>20</v>
      </c>
      <c r="I1335" s="78">
        <f>Kala!U$7</f>
        <v>20</v>
      </c>
      <c r="J1335" s="78">
        <f>Kala!V$7</f>
        <v>0</v>
      </c>
      <c r="K1335" s="78">
        <f>Kala!W$7</f>
        <v>20</v>
      </c>
      <c r="L1335" s="78">
        <f>Kala!X$7</f>
        <v>0</v>
      </c>
      <c r="M1335" s="78">
        <f>Kala!Y$7</f>
        <v>100</v>
      </c>
      <c r="N1335" s="363"/>
      <c r="O1335" s="364"/>
      <c r="P1335" s="364"/>
      <c r="Q1335" s="365"/>
      <c r="R1335" s="82">
        <f t="shared" ref="R1335:R1340" si="47">M1335</f>
        <v>100</v>
      </c>
      <c r="S1335" s="83"/>
    </row>
    <row r="1336" spans="2:25" ht="27.9" customHeight="1" thickBot="1">
      <c r="B1336" s="360"/>
      <c r="C1336" s="362"/>
      <c r="D1336" s="40" t="s">
        <v>64</v>
      </c>
      <c r="E1336" s="81"/>
      <c r="F1336" s="50">
        <f>VLOOKUP(S1319,Kala!$B$8:$AE$78,17,0)</f>
        <v>0</v>
      </c>
      <c r="G1336" s="50">
        <f>VLOOKUP(S1319,Kala!$B$8:$AE$78,18,0)</f>
        <v>0</v>
      </c>
      <c r="H1336" s="50">
        <f>VLOOKUP(S1319,Kala!$B$8:$AE$78,19,0)</f>
        <v>0</v>
      </c>
      <c r="I1336" s="50">
        <f>VLOOKUP(S1319,Kala!$B$8:$AE$78,20,0)</f>
        <v>0</v>
      </c>
      <c r="J1336" s="50">
        <f>VLOOKUP(S1319,Kala!$B$8:$AE$78,21,0)</f>
        <v>0</v>
      </c>
      <c r="K1336" s="50">
        <f>VLOOKUP(S1319,Kala!$B$8:$AE$78,22,0)</f>
        <v>0</v>
      </c>
      <c r="L1336" s="50">
        <f>VLOOKUP(S1319,Kala!$B$8:$AE$78,23,0)</f>
        <v>0</v>
      </c>
      <c r="M1336" s="50">
        <f>VLOOKUP(S1319,Kala!$B$8:$AE$78,24,0)</f>
        <v>0</v>
      </c>
      <c r="N1336" s="366"/>
      <c r="O1336" s="367"/>
      <c r="P1336" s="367"/>
      <c r="Q1336" s="368"/>
      <c r="R1336" s="84">
        <f t="shared" si="47"/>
        <v>0</v>
      </c>
      <c r="S1336" s="85" t="str">
        <f>IF(R1336&gt;=91,"अ१",IF(R1336&gt;=81,"अ२",IF(R1336&gt;=71,"ब१",IF(R1336&gt;=61,"ब२",IF(R1336&gt;=51,"क१",IF(R1336&gt;=41,"क२",IF(R1336&gt;=33,"ड",IF(R1336&gt;=21,"ई१",IF(R1336&gt;=1,"ई२","")))))))))</f>
        <v/>
      </c>
    </row>
    <row r="1337" spans="2:25" ht="27.9" customHeight="1">
      <c r="B1337" s="359">
        <v>8</v>
      </c>
      <c r="C1337" s="361" t="s">
        <v>9</v>
      </c>
      <c r="D1337" s="39" t="s">
        <v>63</v>
      </c>
      <c r="E1337" s="80"/>
      <c r="F1337" s="78">
        <f>Karya!R$7</f>
        <v>20</v>
      </c>
      <c r="G1337" s="78">
        <f>Karya!S$7</f>
        <v>40</v>
      </c>
      <c r="H1337" s="78">
        <f>Karya!T$7</f>
        <v>20</v>
      </c>
      <c r="I1337" s="78">
        <f>Karya!U$7</f>
        <v>20</v>
      </c>
      <c r="J1337" s="78">
        <f>Karya!V$7</f>
        <v>0</v>
      </c>
      <c r="K1337" s="78">
        <f>Karya!W$7</f>
        <v>20</v>
      </c>
      <c r="L1337" s="78">
        <f>Karya!X$7</f>
        <v>0</v>
      </c>
      <c r="M1337" s="78">
        <f>Karya!Y$7</f>
        <v>100</v>
      </c>
      <c r="N1337" s="363"/>
      <c r="O1337" s="364"/>
      <c r="P1337" s="364"/>
      <c r="Q1337" s="365"/>
      <c r="R1337" s="82">
        <f t="shared" si="47"/>
        <v>100</v>
      </c>
      <c r="S1337" s="83"/>
    </row>
    <row r="1338" spans="2:25" ht="27.9" customHeight="1" thickBot="1">
      <c r="B1338" s="360"/>
      <c r="C1338" s="362"/>
      <c r="D1338" s="40" t="s">
        <v>64</v>
      </c>
      <c r="E1338" s="81"/>
      <c r="F1338" s="50">
        <f>VLOOKUP(S1319,Karya!$B$8:$AE$78,17,0)</f>
        <v>0</v>
      </c>
      <c r="G1338" s="50">
        <f>VLOOKUP(S1319,Karya!$B$8:$AE$78,18,0)</f>
        <v>0</v>
      </c>
      <c r="H1338" s="50">
        <f>VLOOKUP(S1319,Karya!$B$8:$AE$78,19,0)</f>
        <v>0</v>
      </c>
      <c r="I1338" s="50">
        <f>VLOOKUP(S1319,Karya!$B$8:$AE$78,20,0)</f>
        <v>0</v>
      </c>
      <c r="J1338" s="50">
        <f>VLOOKUP(S1319,Karya!$B$8:$AE$78,21,0)</f>
        <v>0</v>
      </c>
      <c r="K1338" s="50">
        <f>VLOOKUP(S1319,Karya!$B$8:$AE$78,22,0)</f>
        <v>0</v>
      </c>
      <c r="L1338" s="50">
        <f>VLOOKUP(S1319,Karya!$B$8:$AE$78,23,0)</f>
        <v>0</v>
      </c>
      <c r="M1338" s="50">
        <f>VLOOKUP(S1319,Karya!$B$8:$AE$78,24,0)</f>
        <v>0</v>
      </c>
      <c r="N1338" s="366"/>
      <c r="O1338" s="367"/>
      <c r="P1338" s="367"/>
      <c r="Q1338" s="368"/>
      <c r="R1338" s="84">
        <f t="shared" si="47"/>
        <v>0</v>
      </c>
      <c r="S1338" s="85" t="str">
        <f>IF(R1338&gt;=91,"अ१",IF(R1338&gt;=81,"अ२",IF(R1338&gt;=71,"ब१",IF(R1338&gt;=61,"ब२",IF(R1338&gt;=51,"क१",IF(R1338&gt;=41,"क२",IF(R1338&gt;=33,"ड",IF(R1338&gt;=21,"ई१",IF(R1338&gt;=1,"ई२","")))))))))</f>
        <v/>
      </c>
    </row>
    <row r="1339" spans="2:25" ht="27.9" customHeight="1">
      <c r="B1339" s="359">
        <v>9</v>
      </c>
      <c r="C1339" s="361" t="s">
        <v>10</v>
      </c>
      <c r="D1339" s="39" t="s">
        <v>63</v>
      </c>
      <c r="E1339" s="80"/>
      <c r="F1339" s="78">
        <f>Shashi!R$7</f>
        <v>20</v>
      </c>
      <c r="G1339" s="78">
        <f>Shashi!S$7</f>
        <v>40</v>
      </c>
      <c r="H1339" s="78">
        <f>Shashi!T$7</f>
        <v>20</v>
      </c>
      <c r="I1339" s="78">
        <f>Shashi!U$7</f>
        <v>20</v>
      </c>
      <c r="J1339" s="78">
        <f>Shashi!V$7</f>
        <v>0</v>
      </c>
      <c r="K1339" s="78">
        <f>Shashi!W$7</f>
        <v>20</v>
      </c>
      <c r="L1339" s="78">
        <f>Shashi!X$7</f>
        <v>0</v>
      </c>
      <c r="M1339" s="78">
        <f>Shashi!Y$7</f>
        <v>100</v>
      </c>
      <c r="N1339" s="363"/>
      <c r="O1339" s="364"/>
      <c r="P1339" s="364"/>
      <c r="Q1339" s="365"/>
      <c r="R1339" s="82">
        <f t="shared" si="47"/>
        <v>100</v>
      </c>
      <c r="S1339" s="83"/>
    </row>
    <row r="1340" spans="2:25" ht="27.9" customHeight="1" thickBot="1">
      <c r="B1340" s="360"/>
      <c r="C1340" s="362"/>
      <c r="D1340" s="40" t="s">
        <v>64</v>
      </c>
      <c r="E1340" s="81"/>
      <c r="F1340" s="50">
        <f>VLOOKUP(S1319,Shashi!$B$8:$AE$78,17,0)</f>
        <v>0</v>
      </c>
      <c r="G1340" s="50">
        <f>VLOOKUP(S1319,Shashi!$B$8:$AE$78,18,0)</f>
        <v>0</v>
      </c>
      <c r="H1340" s="50">
        <f>VLOOKUP(S1319,Shashi!$B$8:$AE$78,19,0)</f>
        <v>0</v>
      </c>
      <c r="I1340" s="50">
        <f>VLOOKUP(S1319,Shashi!$B$8:$AE$78,20,0)</f>
        <v>0</v>
      </c>
      <c r="J1340" s="50">
        <f>VLOOKUP(S1319,Shashi!$B$8:$AE$78,21,0)</f>
        <v>0</v>
      </c>
      <c r="K1340" s="50">
        <f>VLOOKUP(S1319,Shashi!$B$8:$AE$78,22,0)</f>
        <v>0</v>
      </c>
      <c r="L1340" s="50">
        <f>VLOOKUP(S1319,Shashi!$B$8:$AE$78,23,0)</f>
        <v>0</v>
      </c>
      <c r="M1340" s="50">
        <f>VLOOKUP(S1319,Shashi!$B$8:$AE$78,24,0)</f>
        <v>0</v>
      </c>
      <c r="N1340" s="366"/>
      <c r="O1340" s="367"/>
      <c r="P1340" s="367"/>
      <c r="Q1340" s="368"/>
      <c r="R1340" s="84">
        <f t="shared" si="47"/>
        <v>0</v>
      </c>
      <c r="S1340" s="85" t="str">
        <f>IF(R1340&gt;=91,"अ१",IF(R1340&gt;=81,"अ२",IF(R1340&gt;=71,"ब१",IF(R1340&gt;=61,"ब२",IF(R1340&gt;=51,"क१",IF(R1340&gt;=41,"क२",IF(R1340&gt;=33,"ड",IF(R1340&gt;=21,"ई१",IF(R1340&gt;=1,"ई२","")))))))))</f>
        <v/>
      </c>
      <c r="V1340" s="68"/>
      <c r="W1340" s="68"/>
      <c r="X1340" s="68"/>
      <c r="Y1340" s="68"/>
    </row>
    <row r="1341" spans="2:25" ht="27.9" customHeight="1" thickBot="1">
      <c r="B1341" s="369"/>
      <c r="C1341" s="370"/>
      <c r="D1341" s="370"/>
      <c r="E1341" s="370"/>
      <c r="F1341" s="370"/>
      <c r="G1341" s="370"/>
      <c r="H1341" s="370"/>
      <c r="I1341" s="370"/>
      <c r="J1341" s="370"/>
      <c r="K1341" s="370"/>
      <c r="L1341" s="370"/>
      <c r="M1341" s="370"/>
      <c r="N1341" s="370"/>
      <c r="O1341" s="370"/>
      <c r="P1341" s="370"/>
      <c r="Q1341" s="370"/>
      <c r="R1341" s="370"/>
      <c r="S1341" s="371"/>
      <c r="V1341" s="68"/>
      <c r="W1341" s="68"/>
      <c r="X1341" s="68"/>
      <c r="Y1341" s="68"/>
    </row>
    <row r="1342" spans="2:25" ht="27.9" customHeight="1">
      <c r="B1342" s="41"/>
      <c r="C1342" s="42"/>
      <c r="D1342" s="43"/>
      <c r="N1342" s="45"/>
      <c r="O1342" s="45"/>
      <c r="P1342" s="45"/>
      <c r="Q1342" s="45"/>
      <c r="S1342" s="46"/>
      <c r="V1342" s="68"/>
      <c r="W1342" s="68"/>
      <c r="X1342" s="68"/>
      <c r="Y1342" s="68"/>
    </row>
    <row r="1343" spans="2:25" ht="27.9" customHeight="1">
      <c r="B1343" s="372" t="s">
        <v>66</v>
      </c>
      <c r="C1343" s="373"/>
      <c r="D1343" s="373"/>
      <c r="E1343" s="373"/>
      <c r="F1343" s="373"/>
      <c r="G1343" s="374" t="s">
        <v>67</v>
      </c>
      <c r="H1343" s="374"/>
      <c r="I1343" s="374"/>
      <c r="J1343" s="374"/>
      <c r="K1343" s="374"/>
      <c r="L1343" s="374"/>
      <c r="M1343" s="374"/>
      <c r="N1343" s="375" t="s">
        <v>68</v>
      </c>
      <c r="O1343" s="375"/>
      <c r="P1343" s="375"/>
      <c r="Q1343" s="375"/>
      <c r="R1343" s="375"/>
      <c r="S1343" s="376"/>
      <c r="V1343" s="68"/>
      <c r="W1343" s="68"/>
      <c r="X1343" s="68"/>
      <c r="Y1343" s="68"/>
    </row>
    <row r="1344" spans="2:25" ht="27.9" customHeight="1" thickBot="1">
      <c r="B1344" s="377" t="str">
        <f>students!$G$4</f>
        <v xml:space="preserve">श्री. सागर दत्तात्रय शिंदे </v>
      </c>
      <c r="C1344" s="378"/>
      <c r="D1344" s="378"/>
      <c r="E1344" s="378"/>
      <c r="F1344" s="378"/>
      <c r="G1344" s="379"/>
      <c r="H1344" s="379"/>
      <c r="I1344" s="379"/>
      <c r="J1344" s="379"/>
      <c r="K1344" s="379"/>
      <c r="L1344" s="379"/>
      <c r="M1344" s="379"/>
      <c r="N1344" s="380"/>
      <c r="O1344" s="380"/>
      <c r="P1344" s="380"/>
      <c r="Q1344" s="380"/>
      <c r="R1344" s="380"/>
      <c r="S1344" s="381"/>
      <c r="V1344" s="68"/>
      <c r="W1344" s="68"/>
      <c r="X1344" s="68"/>
      <c r="Y1344" s="68"/>
    </row>
    <row r="1345" spans="2:25" ht="26.25" customHeight="1">
      <c r="B1345" s="402" t="s">
        <v>718</v>
      </c>
      <c r="C1345" s="402"/>
      <c r="D1345" s="402"/>
      <c r="E1345" s="402"/>
      <c r="F1345" s="402"/>
      <c r="G1345" s="402"/>
      <c r="H1345" s="402"/>
      <c r="I1345" s="402"/>
      <c r="J1345" s="402"/>
      <c r="K1345" s="402"/>
      <c r="L1345" s="402"/>
      <c r="M1345" s="402"/>
      <c r="N1345" s="402"/>
      <c r="O1345" s="402"/>
      <c r="P1345" s="402"/>
      <c r="Q1345" s="402"/>
      <c r="R1345" s="402"/>
      <c r="S1345" s="402"/>
      <c r="V1345" s="68"/>
      <c r="W1345" s="68"/>
      <c r="X1345" s="68"/>
      <c r="Y1345" s="68"/>
    </row>
    <row r="1346" spans="2:25" ht="24.75" customHeight="1" thickBot="1">
      <c r="B1346" s="403" t="s">
        <v>52</v>
      </c>
      <c r="C1346" s="403"/>
      <c r="D1346" s="403"/>
      <c r="E1346" s="404">
        <f>VLOOKUP(S1347,students!$B$8:$D$57,3,0)</f>
        <v>0</v>
      </c>
      <c r="F1346" s="405"/>
      <c r="G1346" s="405"/>
      <c r="H1346" s="405"/>
      <c r="I1346" s="405"/>
      <c r="J1346" s="405"/>
      <c r="K1346" s="405"/>
      <c r="L1346" s="405"/>
      <c r="M1346" s="405"/>
      <c r="N1346" s="405"/>
      <c r="O1346" s="405"/>
      <c r="P1346" s="406" t="s">
        <v>28</v>
      </c>
      <c r="Q1346" s="406"/>
      <c r="R1346" s="406" t="str">
        <f>students!$M$2</f>
        <v>पहिली</v>
      </c>
      <c r="S1346" s="406"/>
      <c r="V1346" s="68"/>
      <c r="W1346" s="68"/>
      <c r="X1346" s="68"/>
      <c r="Y1346" s="68"/>
    </row>
    <row r="1347" spans="2:25" ht="19.5" customHeight="1" thickBot="1">
      <c r="B1347" s="407"/>
      <c r="C1347" s="407"/>
      <c r="D1347" s="408"/>
      <c r="E1347" s="408"/>
      <c r="F1347" s="47"/>
      <c r="G1347" s="47"/>
      <c r="H1347" s="409" t="s">
        <v>33</v>
      </c>
      <c r="I1347" s="409"/>
      <c r="J1347" s="409"/>
      <c r="K1347" s="409"/>
      <c r="L1347" s="409"/>
      <c r="M1347" s="405">
        <f>[3]students!Y1346</f>
        <v>0</v>
      </c>
      <c r="N1347" s="405"/>
      <c r="O1347" s="405"/>
      <c r="P1347" s="406" t="s">
        <v>53</v>
      </c>
      <c r="Q1347" s="406"/>
      <c r="R1347" s="406"/>
      <c r="S1347" s="77">
        <v>49</v>
      </c>
      <c r="V1347" s="68"/>
      <c r="W1347" s="68"/>
      <c r="X1347" s="68"/>
      <c r="Y1347" s="68"/>
    </row>
    <row r="1348" spans="2:25" ht="21" customHeight="1">
      <c r="B1348" s="382" t="s">
        <v>37</v>
      </c>
      <c r="C1348" s="361" t="s">
        <v>54</v>
      </c>
      <c r="D1348" s="361"/>
      <c r="E1348" s="385" t="s">
        <v>55</v>
      </c>
      <c r="F1348" s="386"/>
      <c r="G1348" s="386"/>
      <c r="H1348" s="386"/>
      <c r="I1348" s="386"/>
      <c r="J1348" s="386"/>
      <c r="K1348" s="386"/>
      <c r="L1348" s="386"/>
      <c r="M1348" s="387"/>
      <c r="N1348" s="388" t="s">
        <v>56</v>
      </c>
      <c r="O1348" s="389"/>
      <c r="P1348" s="389"/>
      <c r="Q1348" s="390"/>
      <c r="R1348" s="394" t="s">
        <v>69</v>
      </c>
      <c r="S1348" s="397" t="s">
        <v>57</v>
      </c>
      <c r="V1348" s="68"/>
      <c r="W1348" s="68"/>
      <c r="X1348" s="68"/>
      <c r="Y1348" s="68"/>
    </row>
    <row r="1349" spans="2:25" s="1" customFormat="1" ht="73.5" customHeight="1">
      <c r="B1349" s="383"/>
      <c r="C1349" s="384"/>
      <c r="D1349" s="384"/>
      <c r="E1349" s="48" t="s">
        <v>58</v>
      </c>
      <c r="F1349" s="48" t="s">
        <v>15</v>
      </c>
      <c r="G1349" s="48" t="s">
        <v>59</v>
      </c>
      <c r="H1349" s="48" t="s">
        <v>17</v>
      </c>
      <c r="I1349" s="48" t="s">
        <v>18</v>
      </c>
      <c r="J1349" s="48" t="s">
        <v>19</v>
      </c>
      <c r="K1349" s="48" t="s">
        <v>20</v>
      </c>
      <c r="L1349" s="48" t="s">
        <v>21</v>
      </c>
      <c r="M1349" s="49"/>
      <c r="N1349" s="391"/>
      <c r="O1349" s="392"/>
      <c r="P1349" s="392"/>
      <c r="Q1349" s="393"/>
      <c r="R1349" s="395"/>
      <c r="S1349" s="398"/>
      <c r="V1349" s="68"/>
      <c r="W1349" s="68"/>
      <c r="X1349" s="68"/>
      <c r="Y1349" s="68"/>
    </row>
    <row r="1350" spans="2:25" ht="27.9" customHeight="1" thickBot="1">
      <c r="B1350" s="5"/>
      <c r="C1350" s="400" t="s">
        <v>60</v>
      </c>
      <c r="D1350" s="401"/>
      <c r="E1350" s="51">
        <v>1</v>
      </c>
      <c r="F1350" s="51">
        <v>2</v>
      </c>
      <c r="G1350" s="51">
        <v>3</v>
      </c>
      <c r="H1350" s="51">
        <v>4</v>
      </c>
      <c r="I1350" s="51">
        <v>5</v>
      </c>
      <c r="J1350" s="51">
        <v>6</v>
      </c>
      <c r="K1350" s="51">
        <v>7</v>
      </c>
      <c r="L1350" s="51">
        <v>8</v>
      </c>
      <c r="M1350" s="50" t="s">
        <v>22</v>
      </c>
      <c r="N1350" s="50" t="s">
        <v>23</v>
      </c>
      <c r="O1350" s="50" t="s">
        <v>61</v>
      </c>
      <c r="P1350" s="50" t="s">
        <v>25</v>
      </c>
      <c r="Q1350" s="50" t="s">
        <v>62</v>
      </c>
      <c r="R1350" s="396"/>
      <c r="S1350" s="399"/>
      <c r="V1350" s="68"/>
      <c r="W1350" s="68"/>
      <c r="X1350" s="68"/>
      <c r="Y1350" s="68"/>
    </row>
    <row r="1351" spans="2:25" ht="27.9" customHeight="1">
      <c r="B1351" s="359">
        <v>1</v>
      </c>
      <c r="C1351" s="361" t="s">
        <v>2</v>
      </c>
      <c r="D1351" s="39" t="s">
        <v>63</v>
      </c>
      <c r="E1351" s="80"/>
      <c r="F1351" s="78">
        <f>Marathi!R$7</f>
        <v>15</v>
      </c>
      <c r="G1351" s="78">
        <f>Marathi!S$7</f>
        <v>15</v>
      </c>
      <c r="H1351" s="78">
        <f>Marathi!T$7</f>
        <v>15</v>
      </c>
      <c r="I1351" s="78">
        <f>Marathi!U$7</f>
        <v>15</v>
      </c>
      <c r="J1351" s="78">
        <f>Marathi!V$7</f>
        <v>15</v>
      </c>
      <c r="K1351" s="78">
        <f>Marathi!W$7</f>
        <v>10</v>
      </c>
      <c r="L1351" s="78">
        <f>Marathi!X$7</f>
        <v>0</v>
      </c>
      <c r="M1351" s="78">
        <f>Marathi!Y$7</f>
        <v>70</v>
      </c>
      <c r="N1351" s="78">
        <f>Marathi!Z$7</f>
        <v>5</v>
      </c>
      <c r="O1351" s="78">
        <f>Marathi!AA$7</f>
        <v>5</v>
      </c>
      <c r="P1351" s="78">
        <f>Marathi!AB$7</f>
        <v>20</v>
      </c>
      <c r="Q1351" s="78">
        <f>Marathi!AC$7</f>
        <v>30</v>
      </c>
      <c r="R1351" s="78">
        <f>Marathi!AD$7</f>
        <v>100</v>
      </c>
      <c r="S1351" s="78">
        <f>Marathi!AE$7</f>
        <v>0</v>
      </c>
      <c r="V1351" s="68"/>
      <c r="W1351" s="68"/>
      <c r="X1351" s="68"/>
      <c r="Y1351" s="68"/>
    </row>
    <row r="1352" spans="2:25" ht="27.9" customHeight="1" thickBot="1">
      <c r="B1352" s="360"/>
      <c r="C1352" s="362"/>
      <c r="D1352" s="40" t="s">
        <v>64</v>
      </c>
      <c r="E1352" s="81"/>
      <c r="F1352" s="50">
        <f>VLOOKUP(S1347,Marathi!$B$8:$AE$78,17,0)</f>
        <v>0</v>
      </c>
      <c r="G1352" s="50">
        <f>VLOOKUP(S1347,Marathi!$B$8:$AE$78,18,0)</f>
        <v>0</v>
      </c>
      <c r="H1352" s="50">
        <f>VLOOKUP(S1347,Marathi!$B$8:$AE$78,19,0)</f>
        <v>0</v>
      </c>
      <c r="I1352" s="50">
        <f>VLOOKUP(S1347,Marathi!$B$8:$AE$78,20,0)</f>
        <v>0</v>
      </c>
      <c r="J1352" s="50">
        <f>VLOOKUP(S1347,Marathi!$B$8:$AE$78,21,0)</f>
        <v>0</v>
      </c>
      <c r="K1352" s="50">
        <f>VLOOKUP(S1347,Marathi!$B$8:$AE$78,22,0)</f>
        <v>0</v>
      </c>
      <c r="L1352" s="50">
        <f>VLOOKUP(S1347,Marathi!$B$8:$AE$78,23,0)</f>
        <v>0</v>
      </c>
      <c r="M1352" s="50">
        <f>VLOOKUP(S1347,Marathi!$B$8:$AE$78,24,0)</f>
        <v>0</v>
      </c>
      <c r="N1352" s="50">
        <f>VLOOKUP(S1347,Marathi!$B$8:$AE$78,25,0)</f>
        <v>0</v>
      </c>
      <c r="O1352" s="50">
        <f>VLOOKUP(S1347,Marathi!$B$8:$AE$78,26,0)</f>
        <v>0</v>
      </c>
      <c r="P1352" s="50">
        <f>VLOOKUP(S1347,Marathi!$B$8:$AE$78,27,0)</f>
        <v>0</v>
      </c>
      <c r="Q1352" s="50">
        <f>VLOOKUP(S1347,Marathi!$B$8:$AE$78,28,0)</f>
        <v>0</v>
      </c>
      <c r="R1352" s="79">
        <f>VLOOKUP(S1347,Marathi!$B$8:$AE$78,29,0)</f>
        <v>0</v>
      </c>
      <c r="S1352" s="79">
        <f>VLOOKUP(S1347,Marathi!$B$8:$AE$78,30,0)</f>
        <v>0</v>
      </c>
      <c r="V1352" s="68"/>
      <c r="W1352" s="68"/>
      <c r="X1352" s="68"/>
      <c r="Y1352" s="68"/>
    </row>
    <row r="1353" spans="2:25" ht="27.9" customHeight="1">
      <c r="B1353" s="359">
        <v>2</v>
      </c>
      <c r="C1353" s="361" t="s">
        <v>3</v>
      </c>
      <c r="D1353" s="39" t="s">
        <v>63</v>
      </c>
      <c r="E1353" s="80"/>
      <c r="F1353" s="78">
        <f>Hindi!R$7</f>
        <v>15</v>
      </c>
      <c r="G1353" s="78">
        <f>Hindi!S$7</f>
        <v>15</v>
      </c>
      <c r="H1353" s="78">
        <f>Hindi!T$7</f>
        <v>15</v>
      </c>
      <c r="I1353" s="78">
        <f>Hindi!U$7</f>
        <v>15</v>
      </c>
      <c r="J1353" s="78">
        <f>Hindi!V$7</f>
        <v>15</v>
      </c>
      <c r="K1353" s="78">
        <f>Hindi!W$7</f>
        <v>10</v>
      </c>
      <c r="L1353" s="78">
        <f>Hindi!X$7</f>
        <v>0</v>
      </c>
      <c r="M1353" s="78">
        <f>Hindi!Y$7</f>
        <v>70</v>
      </c>
      <c r="N1353" s="78">
        <f>Hindi!Z$7</f>
        <v>5</v>
      </c>
      <c r="O1353" s="78">
        <f>Hindi!AA$7</f>
        <v>5</v>
      </c>
      <c r="P1353" s="78">
        <f>Hindi!AB$7</f>
        <v>20</v>
      </c>
      <c r="Q1353" s="78">
        <f>Hindi!AC$7</f>
        <v>30</v>
      </c>
      <c r="R1353" s="78">
        <f>Hindi!AD$7</f>
        <v>100</v>
      </c>
      <c r="S1353" s="78">
        <f>Hindi!AE$7</f>
        <v>0</v>
      </c>
      <c r="V1353" s="68"/>
      <c r="W1353" s="68"/>
      <c r="X1353" s="68"/>
      <c r="Y1353" s="68"/>
    </row>
    <row r="1354" spans="2:25" ht="27.9" customHeight="1" thickBot="1">
      <c r="B1354" s="360"/>
      <c r="C1354" s="362"/>
      <c r="D1354" s="40" t="s">
        <v>64</v>
      </c>
      <c r="E1354" s="81"/>
      <c r="F1354" s="50">
        <f>VLOOKUP(S1347,Hindi!$B$8:$AE$78,17,0)</f>
        <v>0</v>
      </c>
      <c r="G1354" s="50">
        <f>VLOOKUP(S1347,Hindi!$B$8:$AE$78,18,0)</f>
        <v>0</v>
      </c>
      <c r="H1354" s="50">
        <f>VLOOKUP(S1347,Hindi!$B$8:$AE$78,19,0)</f>
        <v>0</v>
      </c>
      <c r="I1354" s="50">
        <f>VLOOKUP(S1347,Hindi!$B$8:$AE$78,20,0)</f>
        <v>0</v>
      </c>
      <c r="J1354" s="50">
        <f>VLOOKUP(S1347,Hindi!$B$8:$AE$78,21,0)</f>
        <v>0</v>
      </c>
      <c r="K1354" s="50">
        <f>VLOOKUP(S1347,Hindi!$B$8:$AE$78,22,0)</f>
        <v>0</v>
      </c>
      <c r="L1354" s="50">
        <f>VLOOKUP(S1347,Hindi!$B$8:$AE$78,23,0)</f>
        <v>0</v>
      </c>
      <c r="M1354" s="50">
        <f>VLOOKUP(S1347,Hindi!$B$8:$AE$78,24,0)</f>
        <v>0</v>
      </c>
      <c r="N1354" s="50">
        <f>VLOOKUP(S1347,Hindi!$B$8:$AE$78,25,0)</f>
        <v>0</v>
      </c>
      <c r="O1354" s="50">
        <f>VLOOKUP(S1347,Hindi!$B$8:$AE$78,26,0)</f>
        <v>0</v>
      </c>
      <c r="P1354" s="50">
        <f>VLOOKUP(S1347,Hindi!$B$8:$AE$78,27,0)</f>
        <v>0</v>
      </c>
      <c r="Q1354" s="50">
        <f>VLOOKUP(S1347,Hindi!$B$8:$AE$78,28,0)</f>
        <v>0</v>
      </c>
      <c r="R1354" s="79">
        <f>VLOOKUP(S1347,Hindi!$B$8:$AE$78,29,0)</f>
        <v>0</v>
      </c>
      <c r="S1354" s="50">
        <f>VLOOKUP(S1347,Hindi!$B$8:$AE$78,30,0)</f>
        <v>0</v>
      </c>
      <c r="V1354" s="68"/>
      <c r="W1354" s="68"/>
      <c r="X1354" s="68"/>
      <c r="Y1354" s="68"/>
    </row>
    <row r="1355" spans="2:25" ht="27.9" customHeight="1">
      <c r="B1355" s="359">
        <v>3</v>
      </c>
      <c r="C1355" s="361" t="s">
        <v>4</v>
      </c>
      <c r="D1355" s="39" t="s">
        <v>63</v>
      </c>
      <c r="E1355" s="80"/>
      <c r="F1355" s="78">
        <f>English!R$7</f>
        <v>15</v>
      </c>
      <c r="G1355" s="78">
        <f>English!S$7</f>
        <v>15</v>
      </c>
      <c r="H1355" s="78">
        <f>English!T$7</f>
        <v>15</v>
      </c>
      <c r="I1355" s="78">
        <f>English!U$7</f>
        <v>15</v>
      </c>
      <c r="J1355" s="78">
        <f>English!V$7</f>
        <v>15</v>
      </c>
      <c r="K1355" s="78">
        <f>English!W$7</f>
        <v>10</v>
      </c>
      <c r="L1355" s="78">
        <f>English!X$7</f>
        <v>0</v>
      </c>
      <c r="M1355" s="78">
        <f>English!Y$7</f>
        <v>70</v>
      </c>
      <c r="N1355" s="78">
        <f>English!Z$7</f>
        <v>5</v>
      </c>
      <c r="O1355" s="78">
        <f>English!AA$7</f>
        <v>5</v>
      </c>
      <c r="P1355" s="78">
        <f>English!AB$7</f>
        <v>20</v>
      </c>
      <c r="Q1355" s="78">
        <f>English!AC$7</f>
        <v>30</v>
      </c>
      <c r="R1355" s="78">
        <f>English!AD$7</f>
        <v>100</v>
      </c>
      <c r="S1355" s="78">
        <f>English!AE$7</f>
        <v>0</v>
      </c>
      <c r="V1355" s="68"/>
      <c r="W1355" s="68"/>
      <c r="X1355" s="68"/>
      <c r="Y1355" s="68"/>
    </row>
    <row r="1356" spans="2:25" ht="27.9" customHeight="1" thickBot="1">
      <c r="B1356" s="360"/>
      <c r="C1356" s="362"/>
      <c r="D1356" s="40" t="s">
        <v>64</v>
      </c>
      <c r="E1356" s="81"/>
      <c r="F1356" s="50">
        <f>VLOOKUP(S1347,English!$B$8:$AE$78,17,0)</f>
        <v>0</v>
      </c>
      <c r="G1356" s="50">
        <f>VLOOKUP(S1347,English!$B$8:$AE$78,18,0)</f>
        <v>0</v>
      </c>
      <c r="H1356" s="50">
        <f>VLOOKUP(S1347,English!$B$8:$AE$78,19,0)</f>
        <v>0</v>
      </c>
      <c r="I1356" s="50">
        <f>VLOOKUP(S1347,English!$B$8:$AE$78,20,0)</f>
        <v>0</v>
      </c>
      <c r="J1356" s="50">
        <f>VLOOKUP(S1347,English!$B$8:$AE$78,21,0)</f>
        <v>0</v>
      </c>
      <c r="K1356" s="50">
        <f>VLOOKUP(S1347,English!$B$8:$AE$78,22,0)</f>
        <v>0</v>
      </c>
      <c r="L1356" s="50">
        <f>VLOOKUP(S1347,English!$B$8:$AE$78,23,0)</f>
        <v>0</v>
      </c>
      <c r="M1356" s="50">
        <f>VLOOKUP(S1347,English!$B$8:$AE$78,24,0)</f>
        <v>0</v>
      </c>
      <c r="N1356" s="50">
        <f>VLOOKUP(S1347,English!$B$8:$AE$78,25,0)</f>
        <v>0</v>
      </c>
      <c r="O1356" s="50">
        <f>VLOOKUP(S1347,English!$B$8:$AE$78,26,0)</f>
        <v>0</v>
      </c>
      <c r="P1356" s="50">
        <f>VLOOKUP(S1347,English!$B$8:$AE$78,27,0)</f>
        <v>0</v>
      </c>
      <c r="Q1356" s="50">
        <f>VLOOKUP(S1347,English!$B$8:$AE$78,28,0)</f>
        <v>0</v>
      </c>
      <c r="R1356" s="79">
        <f>VLOOKUP(S1347,English!$B$8:$AE$78,29,0)</f>
        <v>0</v>
      </c>
      <c r="S1356" s="50">
        <f>VLOOKUP(S1347,English!$B$8:$AE$78,30,0)</f>
        <v>0</v>
      </c>
      <c r="V1356" s="68"/>
      <c r="W1356" s="68"/>
      <c r="X1356" s="68"/>
      <c r="Y1356" s="68"/>
    </row>
    <row r="1357" spans="2:25" ht="27.9" customHeight="1">
      <c r="B1357" s="359">
        <v>4</v>
      </c>
      <c r="C1357" s="361" t="s">
        <v>5</v>
      </c>
      <c r="D1357" s="39" t="s">
        <v>63</v>
      </c>
      <c r="E1357" s="80"/>
      <c r="F1357" s="78">
        <f>Maths!R$7</f>
        <v>15</v>
      </c>
      <c r="G1357" s="78">
        <f>Maths!S$7</f>
        <v>15</v>
      </c>
      <c r="H1357" s="78">
        <f>Maths!T$7</f>
        <v>15</v>
      </c>
      <c r="I1357" s="78">
        <f>Maths!U$7</f>
        <v>15</v>
      </c>
      <c r="J1357" s="78">
        <f>Maths!V$7</f>
        <v>15</v>
      </c>
      <c r="K1357" s="78">
        <f>Maths!W$7</f>
        <v>10</v>
      </c>
      <c r="L1357" s="78">
        <f>Maths!X$7</f>
        <v>0</v>
      </c>
      <c r="M1357" s="78">
        <f>Maths!Y$7</f>
        <v>70</v>
      </c>
      <c r="N1357" s="78">
        <f>Maths!Z$7</f>
        <v>5</v>
      </c>
      <c r="O1357" s="78">
        <f>Maths!AA$7</f>
        <v>5</v>
      </c>
      <c r="P1357" s="78">
        <f>Maths!AB$7</f>
        <v>20</v>
      </c>
      <c r="Q1357" s="78">
        <f>Maths!AC$7</f>
        <v>30</v>
      </c>
      <c r="R1357" s="78">
        <f>Maths!AD$7</f>
        <v>100</v>
      </c>
      <c r="S1357" s="78">
        <f>Maths!AE$7</f>
        <v>0</v>
      </c>
      <c r="V1357" s="68"/>
      <c r="W1357" s="68"/>
      <c r="X1357" s="68"/>
      <c r="Y1357" s="68"/>
    </row>
    <row r="1358" spans="2:25" ht="27.9" customHeight="1" thickBot="1">
      <c r="B1358" s="360"/>
      <c r="C1358" s="362"/>
      <c r="D1358" s="40" t="s">
        <v>64</v>
      </c>
      <c r="E1358" s="81"/>
      <c r="F1358" s="50">
        <f>VLOOKUP(S1347,Maths!$B$8:$AE$78,17,0)</f>
        <v>0</v>
      </c>
      <c r="G1358" s="50">
        <f>VLOOKUP(S1347,Maths!$B$8:$AE$78,18,0)</f>
        <v>0</v>
      </c>
      <c r="H1358" s="50">
        <f>VLOOKUP(S1347,Maths!$B$8:$AE$78,19,0)</f>
        <v>0</v>
      </c>
      <c r="I1358" s="50">
        <f>VLOOKUP(S1347,Maths!$B$8:$AE$78,20,0)</f>
        <v>0</v>
      </c>
      <c r="J1358" s="50">
        <f>VLOOKUP(S1347,Maths!$B$8:$AE$78,21,0)</f>
        <v>0</v>
      </c>
      <c r="K1358" s="50">
        <f>VLOOKUP(S1347,Maths!$B$8:$AE$78,22,0)</f>
        <v>0</v>
      </c>
      <c r="L1358" s="50">
        <f>VLOOKUP(S1347,Maths!$B$8:$AE$78,23,0)</f>
        <v>0</v>
      </c>
      <c r="M1358" s="50">
        <f>VLOOKUP(S1347,Maths!$B$8:$AE$78,24,0)</f>
        <v>0</v>
      </c>
      <c r="N1358" s="50">
        <f>VLOOKUP(S1347,Maths!$B$8:$AE$78,25,0)</f>
        <v>0</v>
      </c>
      <c r="O1358" s="50">
        <f>VLOOKUP(S1347,Maths!$B$8:$AE$78,26,0)</f>
        <v>0</v>
      </c>
      <c r="P1358" s="50">
        <f>VLOOKUP(S1347,Maths!$B$8:$AE$78,27,0)</f>
        <v>0</v>
      </c>
      <c r="Q1358" s="50">
        <f>VLOOKUP(S1347,Maths!$B$8:$AE$78,28,0)</f>
        <v>0</v>
      </c>
      <c r="R1358" s="79">
        <f>VLOOKUP(S1347,Maths!$B$8:$AE$78,29,0)</f>
        <v>0</v>
      </c>
      <c r="S1358" s="50">
        <f>VLOOKUP(S1347,Maths!$B$8:$AE$78,30,0)</f>
        <v>0</v>
      </c>
      <c r="V1358" s="68"/>
      <c r="W1358" s="68"/>
      <c r="X1358" s="68"/>
      <c r="Y1358" s="68"/>
    </row>
    <row r="1359" spans="2:25" ht="27.9" customHeight="1">
      <c r="B1359" s="359">
        <v>5</v>
      </c>
      <c r="C1359" s="361" t="s">
        <v>6</v>
      </c>
      <c r="D1359" s="39" t="s">
        <v>63</v>
      </c>
      <c r="E1359" s="80"/>
      <c r="F1359" s="78">
        <f>Sci!R$7</f>
        <v>15</v>
      </c>
      <c r="G1359" s="78">
        <f>Sci!S$7</f>
        <v>15</v>
      </c>
      <c r="H1359" s="78">
        <f>Sci!T$7</f>
        <v>15</v>
      </c>
      <c r="I1359" s="78">
        <f>Sci!U$7</f>
        <v>15</v>
      </c>
      <c r="J1359" s="78">
        <f>Sci!V$7</f>
        <v>15</v>
      </c>
      <c r="K1359" s="78">
        <f>Sci!W$7</f>
        <v>10</v>
      </c>
      <c r="L1359" s="78">
        <f>Sci!X$7</f>
        <v>0</v>
      </c>
      <c r="M1359" s="78">
        <f>Sci!Y$7</f>
        <v>70</v>
      </c>
      <c r="N1359" s="78">
        <f>Sci!Z$7</f>
        <v>5</v>
      </c>
      <c r="O1359" s="78">
        <f>Sci!AA$7</f>
        <v>5</v>
      </c>
      <c r="P1359" s="78">
        <f>Sci!AB$7</f>
        <v>20</v>
      </c>
      <c r="Q1359" s="78">
        <f>Sci!AC$7</f>
        <v>30</v>
      </c>
      <c r="R1359" s="78">
        <f>Sci!AD$7</f>
        <v>100</v>
      </c>
      <c r="S1359" s="78">
        <f>Sci!AE$7</f>
        <v>0</v>
      </c>
      <c r="V1359" s="68"/>
      <c r="W1359" s="68"/>
      <c r="X1359" s="68"/>
      <c r="Y1359" s="68"/>
    </row>
    <row r="1360" spans="2:25" ht="27.9" customHeight="1" thickBot="1">
      <c r="B1360" s="360"/>
      <c r="C1360" s="362"/>
      <c r="D1360" s="40" t="s">
        <v>64</v>
      </c>
      <c r="E1360" s="81"/>
      <c r="F1360" s="50">
        <f>VLOOKUP(S1347,Sci!$B$8:$AE$78,17,0)</f>
        <v>0</v>
      </c>
      <c r="G1360" s="50">
        <f>VLOOKUP(S1347,Sci!$B$8:$AE$78,18,0)</f>
        <v>0</v>
      </c>
      <c r="H1360" s="50">
        <f>VLOOKUP(S1347,Sci!$B$8:$AE$78,19,0)</f>
        <v>0</v>
      </c>
      <c r="I1360" s="50">
        <f>VLOOKUP(S1347,Sci!$B$8:$AE$78,20,0)</f>
        <v>0</v>
      </c>
      <c r="J1360" s="50">
        <f>VLOOKUP(S1347,Sci!$B$8:$AE$78,21,0)</f>
        <v>0</v>
      </c>
      <c r="K1360" s="50">
        <f>VLOOKUP(S1347,Sci!$B$8:$AE$78,22,0)</f>
        <v>0</v>
      </c>
      <c r="L1360" s="50">
        <f>VLOOKUP(S1347,Sci!$B$8:$AE$78,23,0)</f>
        <v>0</v>
      </c>
      <c r="M1360" s="50">
        <f>VLOOKUP(S1347,Sci!$B$8:$AE$78,24,0)</f>
        <v>0</v>
      </c>
      <c r="N1360" s="50">
        <f>VLOOKUP(S1347,Sci!$B$8:$AE$78,24,0)</f>
        <v>0</v>
      </c>
      <c r="O1360" s="50">
        <f>VLOOKUP(S1347,Sci!$B$8:$AE$78,25,0)</f>
        <v>0</v>
      </c>
      <c r="P1360" s="50">
        <f>VLOOKUP(S1347,Sci!$B$8:$AE$78,26,0)</f>
        <v>0</v>
      </c>
      <c r="Q1360" s="50">
        <f>VLOOKUP(S1347,Sci!$B$8:$AE$78,27,0)</f>
        <v>0</v>
      </c>
      <c r="R1360" s="79">
        <f>VLOOKUP(S1347,Sci!$B$8:$AE$78,29,0)</f>
        <v>0</v>
      </c>
      <c r="S1360" s="50">
        <f>VLOOKUP(S1347,Sci!$B$8:$AE$78,30,0)</f>
        <v>0</v>
      </c>
      <c r="V1360" s="68"/>
      <c r="W1360" s="68"/>
      <c r="X1360" s="68"/>
      <c r="Y1360" s="68"/>
    </row>
    <row r="1361" spans="2:25" ht="27.9" customHeight="1">
      <c r="B1361" s="359">
        <v>6</v>
      </c>
      <c r="C1361" s="361" t="s">
        <v>7</v>
      </c>
      <c r="D1361" s="39" t="s">
        <v>63</v>
      </c>
      <c r="E1361" s="80"/>
      <c r="F1361" s="78">
        <f>Sco!R$7</f>
        <v>15</v>
      </c>
      <c r="G1361" s="78">
        <f>Sco!S$7</f>
        <v>15</v>
      </c>
      <c r="H1361" s="78">
        <f>Sco!T$7</f>
        <v>15</v>
      </c>
      <c r="I1361" s="78">
        <f>Sco!U$7</f>
        <v>15</v>
      </c>
      <c r="J1361" s="78">
        <f>Sco!V$7</f>
        <v>15</v>
      </c>
      <c r="K1361" s="78">
        <f>Sco!W$7</f>
        <v>10</v>
      </c>
      <c r="L1361" s="78">
        <f>Sco!X$7</f>
        <v>0</v>
      </c>
      <c r="M1361" s="78">
        <f>Sco!Y$7</f>
        <v>70</v>
      </c>
      <c r="N1361" s="78">
        <f>Sco!Z$7</f>
        <v>5</v>
      </c>
      <c r="O1361" s="78">
        <f>Sco!AA$7</f>
        <v>5</v>
      </c>
      <c r="P1361" s="78">
        <f>Sco!AB$7</f>
        <v>20</v>
      </c>
      <c r="Q1361" s="78">
        <f>Sco!AC$7</f>
        <v>30</v>
      </c>
      <c r="R1361" s="78">
        <f>Sco!AD$7</f>
        <v>100</v>
      </c>
      <c r="S1361" s="78">
        <f>Sco!AE$7</f>
        <v>0</v>
      </c>
      <c r="V1361" s="68"/>
      <c r="W1361" s="68"/>
      <c r="X1361" s="68"/>
      <c r="Y1361" s="68"/>
    </row>
    <row r="1362" spans="2:25" ht="27.9" customHeight="1" thickBot="1">
      <c r="B1362" s="360"/>
      <c r="C1362" s="362"/>
      <c r="D1362" s="40" t="s">
        <v>64</v>
      </c>
      <c r="E1362" s="81"/>
      <c r="F1362" s="50">
        <f>VLOOKUP(S1347,Sco!$B$8:$AE$78,17,0)</f>
        <v>0</v>
      </c>
      <c r="G1362" s="50">
        <f>VLOOKUP(S1347,Sco!$B$8:$AE$78,18,0)</f>
        <v>0</v>
      </c>
      <c r="H1362" s="50">
        <f>VLOOKUP(S1347,Sco!$B$8:$AE$78,19,0)</f>
        <v>0</v>
      </c>
      <c r="I1362" s="50">
        <f>VLOOKUP(S1347,Sco!$B$8:$AE$78,20,0)</f>
        <v>0</v>
      </c>
      <c r="J1362" s="50">
        <f>VLOOKUP(S1347,Sco!$B$8:$AE$78,21,0)</f>
        <v>0</v>
      </c>
      <c r="K1362" s="50">
        <f>VLOOKUP(S1347,Sco!$B$8:$AE$78,22,0)</f>
        <v>0</v>
      </c>
      <c r="L1362" s="50">
        <f>VLOOKUP(S1347,Sco!$B$8:$AE$78,23,0)</f>
        <v>0</v>
      </c>
      <c r="M1362" s="50">
        <f>VLOOKUP(S1347,Sco!$B$8:$AE$78,24,0)</f>
        <v>0</v>
      </c>
      <c r="N1362" s="50">
        <f>VLOOKUP(S1347,Sco!$B$8:$AE$78,25,0)</f>
        <v>0</v>
      </c>
      <c r="O1362" s="50">
        <f>VLOOKUP(S1347,Sco!$B$8:$AE$78,26,0)</f>
        <v>0</v>
      </c>
      <c r="P1362" s="50">
        <f>VLOOKUP(S1347,Sco!$B$8:$AE$78,27,0)</f>
        <v>0</v>
      </c>
      <c r="Q1362" s="50">
        <f>VLOOKUP(S1347,Sco!$B$8:$AE$78,28,0)</f>
        <v>0</v>
      </c>
      <c r="R1362" s="79">
        <f>VLOOKUP(S1347,Sco!$B$8:$AE$78,29,0)</f>
        <v>0</v>
      </c>
      <c r="S1362" s="50">
        <f>VLOOKUP(S1347,Sco!$B$8:$AE$78,30,0)</f>
        <v>0</v>
      </c>
      <c r="V1362" s="68"/>
      <c r="W1362" s="68"/>
      <c r="X1362" s="68"/>
      <c r="Y1362" s="68"/>
    </row>
    <row r="1363" spans="2:25" ht="27.9" customHeight="1">
      <c r="B1363" s="359">
        <v>7</v>
      </c>
      <c r="C1363" s="361" t="s">
        <v>8</v>
      </c>
      <c r="D1363" s="39" t="s">
        <v>63</v>
      </c>
      <c r="E1363" s="80"/>
      <c r="F1363" s="78">
        <f>Kala!R$7</f>
        <v>20</v>
      </c>
      <c r="G1363" s="78">
        <f>Kala!S$7</f>
        <v>40</v>
      </c>
      <c r="H1363" s="78">
        <f>Kala!T$7</f>
        <v>20</v>
      </c>
      <c r="I1363" s="78">
        <f>Kala!U$7</f>
        <v>20</v>
      </c>
      <c r="J1363" s="78">
        <f>Kala!V$7</f>
        <v>0</v>
      </c>
      <c r="K1363" s="78">
        <f>Kala!W$7</f>
        <v>20</v>
      </c>
      <c r="L1363" s="78">
        <f>Kala!X$7</f>
        <v>0</v>
      </c>
      <c r="M1363" s="78">
        <f>Kala!Y$7</f>
        <v>100</v>
      </c>
      <c r="N1363" s="363"/>
      <c r="O1363" s="364"/>
      <c r="P1363" s="364"/>
      <c r="Q1363" s="365"/>
      <c r="R1363" s="82">
        <f t="shared" ref="R1363:R1368" si="48">M1363</f>
        <v>100</v>
      </c>
      <c r="S1363" s="83"/>
      <c r="V1363" s="68"/>
      <c r="W1363" s="68"/>
      <c r="X1363" s="68"/>
      <c r="Y1363" s="68"/>
    </row>
    <row r="1364" spans="2:25" ht="27.9" customHeight="1" thickBot="1">
      <c r="B1364" s="360"/>
      <c r="C1364" s="362"/>
      <c r="D1364" s="40" t="s">
        <v>64</v>
      </c>
      <c r="E1364" s="81"/>
      <c r="F1364" s="50">
        <f>VLOOKUP(S1347,Kala!$B$8:$AE$78,17,0)</f>
        <v>0</v>
      </c>
      <c r="G1364" s="50">
        <f>VLOOKUP(S1347,Kala!$B$8:$AE$78,18,0)</f>
        <v>0</v>
      </c>
      <c r="H1364" s="50">
        <f>VLOOKUP(S1347,Kala!$B$8:$AE$78,19,0)</f>
        <v>0</v>
      </c>
      <c r="I1364" s="50">
        <f>VLOOKUP(S1347,Kala!$B$8:$AE$78,20,0)</f>
        <v>0</v>
      </c>
      <c r="J1364" s="50">
        <f>VLOOKUP(S1347,Kala!$B$8:$AE$78,21,0)</f>
        <v>0</v>
      </c>
      <c r="K1364" s="50">
        <f>VLOOKUP(S1347,Kala!$B$8:$AE$78,22,0)</f>
        <v>0</v>
      </c>
      <c r="L1364" s="50">
        <f>VLOOKUP(S1347,Kala!$B$8:$AE$78,23,0)</f>
        <v>0</v>
      </c>
      <c r="M1364" s="50">
        <f>VLOOKUP(S1347,Kala!$B$8:$AE$78,24,0)</f>
        <v>0</v>
      </c>
      <c r="N1364" s="366"/>
      <c r="O1364" s="367"/>
      <c r="P1364" s="367"/>
      <c r="Q1364" s="368"/>
      <c r="R1364" s="84">
        <f t="shared" si="48"/>
        <v>0</v>
      </c>
      <c r="S1364" s="85" t="str">
        <f>IF(R1364&gt;=91,"अ१",IF(R1364&gt;=81,"अ२",IF(R1364&gt;=71,"ब१",IF(R1364&gt;=61,"ब२",IF(R1364&gt;=51,"क१",IF(R1364&gt;=41,"क२",IF(R1364&gt;=33,"ड",IF(R1364&gt;=21,"ई१",IF(R1364&gt;=1,"ई२","")))))))))</f>
        <v/>
      </c>
      <c r="V1364" s="68"/>
      <c r="W1364" s="68"/>
      <c r="X1364" s="68"/>
      <c r="Y1364" s="68"/>
    </row>
    <row r="1365" spans="2:25" ht="27.9" customHeight="1">
      <c r="B1365" s="359">
        <v>8</v>
      </c>
      <c r="C1365" s="361" t="s">
        <v>9</v>
      </c>
      <c r="D1365" s="39" t="s">
        <v>63</v>
      </c>
      <c r="E1365" s="80"/>
      <c r="F1365" s="78">
        <f>Karya!R$7</f>
        <v>20</v>
      </c>
      <c r="G1365" s="78">
        <f>Karya!S$7</f>
        <v>40</v>
      </c>
      <c r="H1365" s="78">
        <f>Karya!T$7</f>
        <v>20</v>
      </c>
      <c r="I1365" s="78">
        <f>Karya!U$7</f>
        <v>20</v>
      </c>
      <c r="J1365" s="78">
        <f>Karya!V$7</f>
        <v>0</v>
      </c>
      <c r="K1365" s="78">
        <f>Karya!W$7</f>
        <v>20</v>
      </c>
      <c r="L1365" s="78">
        <f>Karya!X$7</f>
        <v>0</v>
      </c>
      <c r="M1365" s="78">
        <f>Karya!Y$7</f>
        <v>100</v>
      </c>
      <c r="N1365" s="363"/>
      <c r="O1365" s="364"/>
      <c r="P1365" s="364"/>
      <c r="Q1365" s="365"/>
      <c r="R1365" s="82">
        <f t="shared" si="48"/>
        <v>100</v>
      </c>
      <c r="S1365" s="83"/>
    </row>
    <row r="1366" spans="2:25" ht="27.9" customHeight="1" thickBot="1">
      <c r="B1366" s="360"/>
      <c r="C1366" s="362"/>
      <c r="D1366" s="40" t="s">
        <v>64</v>
      </c>
      <c r="E1366" s="81"/>
      <c r="F1366" s="50">
        <f>VLOOKUP(S1347,Karya!$B$8:$AE$78,17,0)</f>
        <v>0</v>
      </c>
      <c r="G1366" s="50">
        <f>VLOOKUP(S1347,Karya!$B$8:$AE$78,18,0)</f>
        <v>0</v>
      </c>
      <c r="H1366" s="50">
        <f>VLOOKUP(S1347,Karya!$B$8:$AE$78,19,0)</f>
        <v>0</v>
      </c>
      <c r="I1366" s="50">
        <f>VLOOKUP(S1347,Karya!$B$8:$AE$78,20,0)</f>
        <v>0</v>
      </c>
      <c r="J1366" s="50">
        <f>VLOOKUP(S1347,Karya!$B$8:$AE$78,21,0)</f>
        <v>0</v>
      </c>
      <c r="K1366" s="50">
        <f>VLOOKUP(S1347,Karya!$B$8:$AE$78,22,0)</f>
        <v>0</v>
      </c>
      <c r="L1366" s="50">
        <f>VLOOKUP(S1347,Karya!$B$8:$AE$78,23,0)</f>
        <v>0</v>
      </c>
      <c r="M1366" s="50">
        <f>VLOOKUP(S1347,Karya!$B$8:$AE$78,24,0)</f>
        <v>0</v>
      </c>
      <c r="N1366" s="366"/>
      <c r="O1366" s="367"/>
      <c r="P1366" s="367"/>
      <c r="Q1366" s="368"/>
      <c r="R1366" s="84">
        <f t="shared" si="48"/>
        <v>0</v>
      </c>
      <c r="S1366" s="85" t="str">
        <f>IF(R1366&gt;=91,"अ१",IF(R1366&gt;=81,"अ२",IF(R1366&gt;=71,"ब१",IF(R1366&gt;=61,"ब२",IF(R1366&gt;=51,"क१",IF(R1366&gt;=41,"क२",IF(R1366&gt;=33,"ड",IF(R1366&gt;=21,"ई१",IF(R1366&gt;=1,"ई२","")))))))))</f>
        <v/>
      </c>
    </row>
    <row r="1367" spans="2:25" ht="27.9" customHeight="1">
      <c r="B1367" s="359">
        <v>9</v>
      </c>
      <c r="C1367" s="361" t="s">
        <v>10</v>
      </c>
      <c r="D1367" s="39" t="s">
        <v>63</v>
      </c>
      <c r="E1367" s="80"/>
      <c r="F1367" s="78">
        <f>Shashi!R$7</f>
        <v>20</v>
      </c>
      <c r="G1367" s="78">
        <f>Shashi!S$7</f>
        <v>40</v>
      </c>
      <c r="H1367" s="78">
        <f>Shashi!T$7</f>
        <v>20</v>
      </c>
      <c r="I1367" s="78">
        <f>Shashi!U$7</f>
        <v>20</v>
      </c>
      <c r="J1367" s="78">
        <f>Shashi!V$7</f>
        <v>0</v>
      </c>
      <c r="K1367" s="78">
        <f>Shashi!W$7</f>
        <v>20</v>
      </c>
      <c r="L1367" s="78">
        <f>Shashi!X$7</f>
        <v>0</v>
      </c>
      <c r="M1367" s="78">
        <f>Shashi!Y$7</f>
        <v>100</v>
      </c>
      <c r="N1367" s="363"/>
      <c r="O1367" s="364"/>
      <c r="P1367" s="364"/>
      <c r="Q1367" s="365"/>
      <c r="R1367" s="82">
        <f t="shared" si="48"/>
        <v>100</v>
      </c>
      <c r="S1367" s="83"/>
    </row>
    <row r="1368" spans="2:25" ht="27.9" customHeight="1" thickBot="1">
      <c r="B1368" s="360"/>
      <c r="C1368" s="362"/>
      <c r="D1368" s="40" t="s">
        <v>64</v>
      </c>
      <c r="E1368" s="81"/>
      <c r="F1368" s="50">
        <f>VLOOKUP(S1347,Shashi!$B$8:$AE$78,17,0)</f>
        <v>0</v>
      </c>
      <c r="G1368" s="50">
        <f>VLOOKUP(S1347,Shashi!$B$8:$AE$78,18,0)</f>
        <v>0</v>
      </c>
      <c r="H1368" s="50">
        <f>VLOOKUP(S1347,Shashi!$B$8:$AE$78,19,0)</f>
        <v>0</v>
      </c>
      <c r="I1368" s="50">
        <f>VLOOKUP(S1347,Shashi!$B$8:$AE$78,20,0)</f>
        <v>0</v>
      </c>
      <c r="J1368" s="50">
        <f>VLOOKUP(S1347,Shashi!$B$8:$AE$78,21,0)</f>
        <v>0</v>
      </c>
      <c r="K1368" s="50">
        <f>VLOOKUP(S1347,Shashi!$B$8:$AE$78,22,0)</f>
        <v>0</v>
      </c>
      <c r="L1368" s="50">
        <f>VLOOKUP(S1347,Shashi!$B$8:$AE$78,23,0)</f>
        <v>0</v>
      </c>
      <c r="M1368" s="50">
        <f>VLOOKUP(S1347,Shashi!$B$8:$AE$78,24,0)</f>
        <v>0</v>
      </c>
      <c r="N1368" s="366"/>
      <c r="O1368" s="367"/>
      <c r="P1368" s="367"/>
      <c r="Q1368" s="368"/>
      <c r="R1368" s="84">
        <f t="shared" si="48"/>
        <v>0</v>
      </c>
      <c r="S1368" s="85" t="str">
        <f>IF(R1368&gt;=91,"अ१",IF(R1368&gt;=81,"अ२",IF(R1368&gt;=71,"ब१",IF(R1368&gt;=61,"ब२",IF(R1368&gt;=51,"क१",IF(R1368&gt;=41,"क२",IF(R1368&gt;=33,"ड",IF(R1368&gt;=21,"ई१",IF(R1368&gt;=1,"ई२","")))))))))</f>
        <v/>
      </c>
    </row>
    <row r="1369" spans="2:25" ht="27.9" customHeight="1" thickBot="1">
      <c r="B1369" s="369"/>
      <c r="C1369" s="370"/>
      <c r="D1369" s="370"/>
      <c r="E1369" s="370"/>
      <c r="F1369" s="370"/>
      <c r="G1369" s="370"/>
      <c r="H1369" s="370"/>
      <c r="I1369" s="370"/>
      <c r="J1369" s="370"/>
      <c r="K1369" s="370"/>
      <c r="L1369" s="370"/>
      <c r="M1369" s="370"/>
      <c r="N1369" s="370"/>
      <c r="O1369" s="370"/>
      <c r="P1369" s="370"/>
      <c r="Q1369" s="370"/>
      <c r="R1369" s="370"/>
      <c r="S1369" s="371"/>
    </row>
    <row r="1370" spans="2:25" ht="27.9" customHeight="1">
      <c r="B1370" s="41"/>
      <c r="C1370" s="42"/>
      <c r="D1370" s="43"/>
      <c r="N1370" s="45"/>
      <c r="O1370" s="45"/>
      <c r="P1370" s="45"/>
      <c r="Q1370" s="45"/>
      <c r="S1370" s="46"/>
    </row>
    <row r="1371" spans="2:25" ht="27.9" customHeight="1">
      <c r="B1371" s="372" t="s">
        <v>66</v>
      </c>
      <c r="C1371" s="373"/>
      <c r="D1371" s="373"/>
      <c r="E1371" s="373"/>
      <c r="F1371" s="373"/>
      <c r="G1371" s="374" t="s">
        <v>67</v>
      </c>
      <c r="H1371" s="374"/>
      <c r="I1371" s="374"/>
      <c r="J1371" s="374"/>
      <c r="K1371" s="374"/>
      <c r="L1371" s="374"/>
      <c r="M1371" s="374"/>
      <c r="N1371" s="375" t="s">
        <v>68</v>
      </c>
      <c r="O1371" s="375"/>
      <c r="P1371" s="375"/>
      <c r="Q1371" s="375"/>
      <c r="R1371" s="375"/>
      <c r="S1371" s="376"/>
      <c r="V1371" s="68"/>
      <c r="W1371" s="68"/>
      <c r="X1371" s="68"/>
      <c r="Y1371" s="68"/>
    </row>
    <row r="1372" spans="2:25" ht="27.9" customHeight="1" thickBot="1">
      <c r="B1372" s="377" t="str">
        <f>students!$G$4</f>
        <v xml:space="preserve">श्री. सागर दत्तात्रय शिंदे </v>
      </c>
      <c r="C1372" s="378"/>
      <c r="D1372" s="378"/>
      <c r="E1372" s="378"/>
      <c r="F1372" s="378"/>
      <c r="G1372" s="379"/>
      <c r="H1372" s="379"/>
      <c r="I1372" s="379"/>
      <c r="J1372" s="379"/>
      <c r="K1372" s="379"/>
      <c r="L1372" s="379"/>
      <c r="M1372" s="379"/>
      <c r="N1372" s="380"/>
      <c r="O1372" s="380"/>
      <c r="P1372" s="380"/>
      <c r="Q1372" s="380"/>
      <c r="R1372" s="380"/>
      <c r="S1372" s="381"/>
      <c r="V1372" s="68"/>
      <c r="W1372" s="68"/>
      <c r="X1372" s="68"/>
      <c r="Y1372" s="68"/>
    </row>
    <row r="1373" spans="2:25" ht="26.25" customHeight="1">
      <c r="B1373" s="402" t="s">
        <v>718</v>
      </c>
      <c r="C1373" s="402"/>
      <c r="D1373" s="402"/>
      <c r="E1373" s="402"/>
      <c r="F1373" s="402"/>
      <c r="G1373" s="402"/>
      <c r="H1373" s="402"/>
      <c r="I1373" s="402"/>
      <c r="J1373" s="402"/>
      <c r="K1373" s="402"/>
      <c r="L1373" s="402"/>
      <c r="M1373" s="402"/>
      <c r="N1373" s="402"/>
      <c r="O1373" s="402"/>
      <c r="P1373" s="402"/>
      <c r="Q1373" s="402"/>
      <c r="R1373" s="402"/>
      <c r="S1373" s="402"/>
      <c r="V1373" s="68"/>
      <c r="W1373" s="68"/>
      <c r="X1373" s="68"/>
      <c r="Y1373" s="68"/>
    </row>
    <row r="1374" spans="2:25" ht="24.75" customHeight="1" thickBot="1">
      <c r="B1374" s="403" t="s">
        <v>52</v>
      </c>
      <c r="C1374" s="403"/>
      <c r="D1374" s="403"/>
      <c r="E1374" s="404">
        <f>VLOOKUP(S1375,students!$B$8:$R$77,3,0)</f>
        <v>0</v>
      </c>
      <c r="F1374" s="405"/>
      <c r="G1374" s="405"/>
      <c r="H1374" s="405"/>
      <c r="I1374" s="405"/>
      <c r="J1374" s="405"/>
      <c r="K1374" s="405"/>
      <c r="L1374" s="405"/>
      <c r="M1374" s="405"/>
      <c r="N1374" s="405"/>
      <c r="O1374" s="405"/>
      <c r="P1374" s="406" t="s">
        <v>28</v>
      </c>
      <c r="Q1374" s="406"/>
      <c r="R1374" s="406" t="str">
        <f>students!$M$2</f>
        <v>पहिली</v>
      </c>
      <c r="S1374" s="406"/>
      <c r="V1374" s="68"/>
      <c r="W1374" s="68"/>
      <c r="X1374" s="68"/>
      <c r="Y1374" s="68"/>
    </row>
    <row r="1375" spans="2:25" ht="19.5" customHeight="1" thickBot="1">
      <c r="B1375" s="407"/>
      <c r="C1375" s="407"/>
      <c r="D1375" s="408"/>
      <c r="E1375" s="408"/>
      <c r="F1375" s="47"/>
      <c r="G1375" s="47"/>
      <c r="H1375" s="409" t="s">
        <v>33</v>
      </c>
      <c r="I1375" s="409"/>
      <c r="J1375" s="409"/>
      <c r="K1375" s="409"/>
      <c r="L1375" s="409"/>
      <c r="M1375" s="405">
        <f>[3]students!Y1374</f>
        <v>0</v>
      </c>
      <c r="N1375" s="405"/>
      <c r="O1375" s="405"/>
      <c r="P1375" s="406" t="s">
        <v>53</v>
      </c>
      <c r="Q1375" s="406"/>
      <c r="R1375" s="406"/>
      <c r="S1375" s="77">
        <v>50</v>
      </c>
      <c r="V1375" s="68"/>
      <c r="W1375" s="68"/>
      <c r="X1375" s="68"/>
      <c r="Y1375" s="68"/>
    </row>
    <row r="1376" spans="2:25" ht="21" customHeight="1">
      <c r="B1376" s="382" t="s">
        <v>37</v>
      </c>
      <c r="C1376" s="361" t="s">
        <v>54</v>
      </c>
      <c r="D1376" s="361"/>
      <c r="E1376" s="385" t="s">
        <v>55</v>
      </c>
      <c r="F1376" s="386"/>
      <c r="G1376" s="386"/>
      <c r="H1376" s="386"/>
      <c r="I1376" s="386"/>
      <c r="J1376" s="386"/>
      <c r="K1376" s="386"/>
      <c r="L1376" s="386"/>
      <c r="M1376" s="387"/>
      <c r="N1376" s="388" t="s">
        <v>56</v>
      </c>
      <c r="O1376" s="389"/>
      <c r="P1376" s="389"/>
      <c r="Q1376" s="390"/>
      <c r="R1376" s="394" t="s">
        <v>69</v>
      </c>
      <c r="S1376" s="397" t="s">
        <v>57</v>
      </c>
      <c r="V1376" s="68"/>
      <c r="W1376" s="68"/>
      <c r="X1376" s="68"/>
      <c r="Y1376" s="68"/>
    </row>
    <row r="1377" spans="2:25" s="1" customFormat="1" ht="73.5" customHeight="1">
      <c r="B1377" s="383"/>
      <c r="C1377" s="384"/>
      <c r="D1377" s="384"/>
      <c r="E1377" s="48" t="s">
        <v>58</v>
      </c>
      <c r="F1377" s="48" t="s">
        <v>15</v>
      </c>
      <c r="G1377" s="48" t="s">
        <v>59</v>
      </c>
      <c r="H1377" s="48" t="s">
        <v>17</v>
      </c>
      <c r="I1377" s="48" t="s">
        <v>18</v>
      </c>
      <c r="J1377" s="48" t="s">
        <v>19</v>
      </c>
      <c r="K1377" s="48" t="s">
        <v>20</v>
      </c>
      <c r="L1377" s="48" t="s">
        <v>21</v>
      </c>
      <c r="M1377" s="49"/>
      <c r="N1377" s="391"/>
      <c r="O1377" s="392"/>
      <c r="P1377" s="392"/>
      <c r="Q1377" s="393"/>
      <c r="R1377" s="395"/>
      <c r="S1377" s="398"/>
      <c r="V1377" s="68"/>
      <c r="W1377" s="68"/>
      <c r="X1377" s="68"/>
      <c r="Y1377" s="68"/>
    </row>
    <row r="1378" spans="2:25" ht="27.9" customHeight="1" thickBot="1">
      <c r="B1378" s="5"/>
      <c r="C1378" s="400" t="s">
        <v>60</v>
      </c>
      <c r="D1378" s="401"/>
      <c r="E1378" s="51">
        <v>1</v>
      </c>
      <c r="F1378" s="51">
        <v>2</v>
      </c>
      <c r="G1378" s="51">
        <v>3</v>
      </c>
      <c r="H1378" s="51">
        <v>4</v>
      </c>
      <c r="I1378" s="51">
        <v>5</v>
      </c>
      <c r="J1378" s="51">
        <v>6</v>
      </c>
      <c r="K1378" s="51">
        <v>7</v>
      </c>
      <c r="L1378" s="51">
        <v>8</v>
      </c>
      <c r="M1378" s="50" t="s">
        <v>22</v>
      </c>
      <c r="N1378" s="50" t="s">
        <v>23</v>
      </c>
      <c r="O1378" s="50" t="s">
        <v>61</v>
      </c>
      <c r="P1378" s="50" t="s">
        <v>25</v>
      </c>
      <c r="Q1378" s="50" t="s">
        <v>62</v>
      </c>
      <c r="R1378" s="396"/>
      <c r="S1378" s="399"/>
      <c r="V1378" s="68"/>
      <c r="W1378" s="68"/>
      <c r="X1378" s="68"/>
      <c r="Y1378" s="68"/>
    </row>
    <row r="1379" spans="2:25" ht="27.9" customHeight="1">
      <c r="B1379" s="359">
        <v>1</v>
      </c>
      <c r="C1379" s="361" t="s">
        <v>2</v>
      </c>
      <c r="D1379" s="39" t="s">
        <v>63</v>
      </c>
      <c r="E1379" s="80"/>
      <c r="F1379" s="78">
        <f>Marathi!R$7</f>
        <v>15</v>
      </c>
      <c r="G1379" s="78">
        <f>Marathi!S$7</f>
        <v>15</v>
      </c>
      <c r="H1379" s="78">
        <f>Marathi!T$7</f>
        <v>15</v>
      </c>
      <c r="I1379" s="78">
        <f>Marathi!U$7</f>
        <v>15</v>
      </c>
      <c r="J1379" s="78">
        <f>Marathi!V$7</f>
        <v>15</v>
      </c>
      <c r="K1379" s="78">
        <f>Marathi!W$7</f>
        <v>10</v>
      </c>
      <c r="L1379" s="78">
        <f>Marathi!X$7</f>
        <v>0</v>
      </c>
      <c r="M1379" s="78">
        <f>Marathi!Y$7</f>
        <v>70</v>
      </c>
      <c r="N1379" s="78">
        <f>Marathi!Z$7</f>
        <v>5</v>
      </c>
      <c r="O1379" s="78">
        <f>Marathi!AA$7</f>
        <v>5</v>
      </c>
      <c r="P1379" s="78">
        <f>Marathi!AB$7</f>
        <v>20</v>
      </c>
      <c r="Q1379" s="78">
        <f>Marathi!AC$7</f>
        <v>30</v>
      </c>
      <c r="R1379" s="78">
        <f>Marathi!AD$7</f>
        <v>100</v>
      </c>
      <c r="S1379" s="78">
        <f>Marathi!AE$7</f>
        <v>0</v>
      </c>
      <c r="V1379" s="68"/>
      <c r="W1379" s="68"/>
      <c r="X1379" s="68"/>
      <c r="Y1379" s="68"/>
    </row>
    <row r="1380" spans="2:25" ht="27.9" customHeight="1" thickBot="1">
      <c r="B1380" s="360"/>
      <c r="C1380" s="362"/>
      <c r="D1380" s="40" t="s">
        <v>64</v>
      </c>
      <c r="E1380" s="81"/>
      <c r="F1380" s="50">
        <f>VLOOKUP(S1375,Marathi!$B$8:$AE$78,17,0)</f>
        <v>0</v>
      </c>
      <c r="G1380" s="50">
        <f>VLOOKUP(S1375,Marathi!$B$8:$AE$78,18,0)</f>
        <v>0</v>
      </c>
      <c r="H1380" s="50">
        <f>VLOOKUP(S1375,Marathi!$B$8:$AE$78,19,0)</f>
        <v>0</v>
      </c>
      <c r="I1380" s="50">
        <f>VLOOKUP(S1375,Marathi!$B$8:$AE$78,20,0)</f>
        <v>0</v>
      </c>
      <c r="J1380" s="50">
        <f>VLOOKUP(S1375,Marathi!$B$8:$AE$78,21,0)</f>
        <v>0</v>
      </c>
      <c r="K1380" s="50">
        <f>VLOOKUP(S1375,Marathi!$B$8:$AE$78,22,0)</f>
        <v>0</v>
      </c>
      <c r="L1380" s="50">
        <f>VLOOKUP(S1375,Marathi!$B$8:$AE$78,23,0)</f>
        <v>0</v>
      </c>
      <c r="M1380" s="50">
        <f>VLOOKUP(S1375,Marathi!$B$8:$AE$78,24,0)</f>
        <v>0</v>
      </c>
      <c r="N1380" s="50">
        <f>VLOOKUP(S1375,Marathi!$B$8:$AE$78,25,0)</f>
        <v>0</v>
      </c>
      <c r="O1380" s="50">
        <f>VLOOKUP(S1375,Marathi!$B$8:$AE$78,26,0)</f>
        <v>0</v>
      </c>
      <c r="P1380" s="50">
        <f>VLOOKUP(S1375,Marathi!$B$8:$AE$78,27,0)</f>
        <v>0</v>
      </c>
      <c r="Q1380" s="50">
        <f>VLOOKUP(S1375,Marathi!$B$8:$AE$78,28,0)</f>
        <v>0</v>
      </c>
      <c r="R1380" s="79">
        <f>VLOOKUP(S1375,Marathi!$B$8:$AE$78,29,0)</f>
        <v>0</v>
      </c>
      <c r="S1380" s="79">
        <f>VLOOKUP(S1375,Marathi!$B$8:$AE$78,30,0)</f>
        <v>0</v>
      </c>
      <c r="V1380" s="68"/>
      <c r="W1380" s="68"/>
      <c r="X1380" s="68"/>
      <c r="Y1380" s="68"/>
    </row>
    <row r="1381" spans="2:25" ht="27.9" customHeight="1">
      <c r="B1381" s="359">
        <v>2</v>
      </c>
      <c r="C1381" s="361" t="s">
        <v>3</v>
      </c>
      <c r="D1381" s="39" t="s">
        <v>63</v>
      </c>
      <c r="E1381" s="80"/>
      <c r="F1381" s="78">
        <f>Hindi!R$7</f>
        <v>15</v>
      </c>
      <c r="G1381" s="78">
        <f>Hindi!S$7</f>
        <v>15</v>
      </c>
      <c r="H1381" s="78">
        <f>Hindi!T$7</f>
        <v>15</v>
      </c>
      <c r="I1381" s="78">
        <f>Hindi!U$7</f>
        <v>15</v>
      </c>
      <c r="J1381" s="78">
        <f>Hindi!V$7</f>
        <v>15</v>
      </c>
      <c r="K1381" s="78">
        <f>Hindi!W$7</f>
        <v>10</v>
      </c>
      <c r="L1381" s="78">
        <f>Hindi!X$7</f>
        <v>0</v>
      </c>
      <c r="M1381" s="78">
        <f>Hindi!Y$7</f>
        <v>70</v>
      </c>
      <c r="N1381" s="78">
        <f>Hindi!Z$7</f>
        <v>5</v>
      </c>
      <c r="O1381" s="78">
        <f>Hindi!AA$7</f>
        <v>5</v>
      </c>
      <c r="P1381" s="78">
        <f>Hindi!AB$7</f>
        <v>20</v>
      </c>
      <c r="Q1381" s="78">
        <f>Hindi!AC$7</f>
        <v>30</v>
      </c>
      <c r="R1381" s="78">
        <f>Hindi!AD$7</f>
        <v>100</v>
      </c>
      <c r="S1381" s="78">
        <f>Hindi!AE$7</f>
        <v>0</v>
      </c>
      <c r="V1381" s="68"/>
      <c r="W1381" s="68"/>
      <c r="X1381" s="68"/>
      <c r="Y1381" s="68"/>
    </row>
    <row r="1382" spans="2:25" ht="27.9" customHeight="1" thickBot="1">
      <c r="B1382" s="360"/>
      <c r="C1382" s="362"/>
      <c r="D1382" s="40" t="s">
        <v>64</v>
      </c>
      <c r="E1382" s="81"/>
      <c r="F1382" s="50">
        <f>VLOOKUP(S1375,Hindi!$B$8:$AE$78,17,0)</f>
        <v>0</v>
      </c>
      <c r="G1382" s="50">
        <f>VLOOKUP(S1375,Hindi!$B$8:$AE$78,18,0)</f>
        <v>0</v>
      </c>
      <c r="H1382" s="50">
        <f>VLOOKUP(S1375,Hindi!$B$8:$AE$78,19,0)</f>
        <v>0</v>
      </c>
      <c r="I1382" s="50">
        <f>VLOOKUP(S1375,Hindi!$B$8:$AE$78,20,0)</f>
        <v>0</v>
      </c>
      <c r="J1382" s="50">
        <f>VLOOKUP(S1375,Hindi!$B$8:$AE$78,21,0)</f>
        <v>0</v>
      </c>
      <c r="K1382" s="50">
        <f>VLOOKUP(S1375,Hindi!$B$8:$AE$78,22,0)</f>
        <v>0</v>
      </c>
      <c r="L1382" s="50">
        <f>VLOOKUP(S1375,Hindi!$B$8:$AE$78,23,0)</f>
        <v>0</v>
      </c>
      <c r="M1382" s="50">
        <f>VLOOKUP(S1375,Hindi!$B$8:$AE$78,24,0)</f>
        <v>0</v>
      </c>
      <c r="N1382" s="50">
        <f>VLOOKUP(S1375,Hindi!$B$8:$AE$78,25,0)</f>
        <v>0</v>
      </c>
      <c r="O1382" s="50">
        <f>VLOOKUP(S1375,Hindi!$B$8:$AE$78,26,0)</f>
        <v>0</v>
      </c>
      <c r="P1382" s="50">
        <f>VLOOKUP(S1375,Hindi!$B$8:$AE$78,27,0)</f>
        <v>0</v>
      </c>
      <c r="Q1382" s="50">
        <f>VLOOKUP(S1375,Hindi!$B$8:$AE$78,28,0)</f>
        <v>0</v>
      </c>
      <c r="R1382" s="79">
        <f>VLOOKUP(S1375,Hindi!$B$8:$AE$78,29,0)</f>
        <v>0</v>
      </c>
      <c r="S1382" s="50">
        <f>VLOOKUP(S1375,Hindi!$B$8:$AE$78,30,0)</f>
        <v>0</v>
      </c>
      <c r="V1382" s="68"/>
      <c r="W1382" s="68"/>
      <c r="X1382" s="68"/>
      <c r="Y1382" s="68"/>
    </row>
    <row r="1383" spans="2:25" ht="27.9" customHeight="1">
      <c r="B1383" s="359">
        <v>3</v>
      </c>
      <c r="C1383" s="361" t="s">
        <v>4</v>
      </c>
      <c r="D1383" s="39" t="s">
        <v>63</v>
      </c>
      <c r="E1383" s="80"/>
      <c r="F1383" s="78">
        <f>English!R$7</f>
        <v>15</v>
      </c>
      <c r="G1383" s="78">
        <f>English!S$7</f>
        <v>15</v>
      </c>
      <c r="H1383" s="78">
        <f>English!T$7</f>
        <v>15</v>
      </c>
      <c r="I1383" s="78">
        <f>English!U$7</f>
        <v>15</v>
      </c>
      <c r="J1383" s="78">
        <f>English!V$7</f>
        <v>15</v>
      </c>
      <c r="K1383" s="78">
        <f>English!W$7</f>
        <v>10</v>
      </c>
      <c r="L1383" s="78">
        <f>English!X$7</f>
        <v>0</v>
      </c>
      <c r="M1383" s="78">
        <f>English!Y$7</f>
        <v>70</v>
      </c>
      <c r="N1383" s="78">
        <f>English!Z$7</f>
        <v>5</v>
      </c>
      <c r="O1383" s="78">
        <f>English!AA$7</f>
        <v>5</v>
      </c>
      <c r="P1383" s="78">
        <f>English!AB$7</f>
        <v>20</v>
      </c>
      <c r="Q1383" s="78">
        <f>English!AC$7</f>
        <v>30</v>
      </c>
      <c r="R1383" s="78">
        <f>English!AD$7</f>
        <v>100</v>
      </c>
      <c r="S1383" s="78">
        <f>English!AE$7</f>
        <v>0</v>
      </c>
      <c r="V1383" s="68"/>
      <c r="W1383" s="68"/>
      <c r="X1383" s="68"/>
      <c r="Y1383" s="68"/>
    </row>
    <row r="1384" spans="2:25" ht="27.9" customHeight="1" thickBot="1">
      <c r="B1384" s="360"/>
      <c r="C1384" s="362"/>
      <c r="D1384" s="40" t="s">
        <v>64</v>
      </c>
      <c r="E1384" s="81"/>
      <c r="F1384" s="50">
        <f>VLOOKUP(S1375,English!$B$8:$AE$78,17,0)</f>
        <v>0</v>
      </c>
      <c r="G1384" s="50">
        <f>VLOOKUP(S1375,English!$B$8:$AE$78,18,0)</f>
        <v>0</v>
      </c>
      <c r="H1384" s="50">
        <f>VLOOKUP(S1375,English!$B$8:$AE$78,19,0)</f>
        <v>0</v>
      </c>
      <c r="I1384" s="50">
        <f>VLOOKUP(S1375,English!$B$8:$AE$78,20,0)</f>
        <v>0</v>
      </c>
      <c r="J1384" s="50">
        <f>VLOOKUP(S1375,English!$B$8:$AE$78,21,0)</f>
        <v>0</v>
      </c>
      <c r="K1384" s="50">
        <f>VLOOKUP(S1375,English!$B$8:$AE$78,22,0)</f>
        <v>0</v>
      </c>
      <c r="L1384" s="50">
        <f>VLOOKUP(S1375,English!$B$8:$AE$78,23,0)</f>
        <v>0</v>
      </c>
      <c r="M1384" s="50">
        <f>VLOOKUP(S1375,English!$B$8:$AE$78,24,0)</f>
        <v>0</v>
      </c>
      <c r="N1384" s="50">
        <f>VLOOKUP(S1375,English!$B$8:$AE$78,25,0)</f>
        <v>0</v>
      </c>
      <c r="O1384" s="50">
        <f>VLOOKUP(S1375,English!$B$8:$AE$78,26,0)</f>
        <v>0</v>
      </c>
      <c r="P1384" s="50">
        <f>VLOOKUP(S1375,English!$B$8:$AE$78,27,0)</f>
        <v>0</v>
      </c>
      <c r="Q1384" s="50">
        <f>VLOOKUP(S1375,English!$B$8:$AE$78,28,0)</f>
        <v>0</v>
      </c>
      <c r="R1384" s="79">
        <f>VLOOKUP(S1375,English!$B$8:$AE$78,29,0)</f>
        <v>0</v>
      </c>
      <c r="S1384" s="50">
        <f>VLOOKUP(S1375,English!$B$8:$AE$78,30,0)</f>
        <v>0</v>
      </c>
      <c r="V1384" s="68"/>
      <c r="W1384" s="68"/>
      <c r="X1384" s="68"/>
      <c r="Y1384" s="68"/>
    </row>
    <row r="1385" spans="2:25" ht="27.9" customHeight="1">
      <c r="B1385" s="359">
        <v>4</v>
      </c>
      <c r="C1385" s="361" t="s">
        <v>5</v>
      </c>
      <c r="D1385" s="39" t="s">
        <v>63</v>
      </c>
      <c r="E1385" s="80"/>
      <c r="F1385" s="78">
        <f>Maths!R$7</f>
        <v>15</v>
      </c>
      <c r="G1385" s="78">
        <f>Maths!S$7</f>
        <v>15</v>
      </c>
      <c r="H1385" s="78">
        <f>Maths!T$7</f>
        <v>15</v>
      </c>
      <c r="I1385" s="78">
        <f>Maths!U$7</f>
        <v>15</v>
      </c>
      <c r="J1385" s="78">
        <f>Maths!V$7</f>
        <v>15</v>
      </c>
      <c r="K1385" s="78">
        <f>Maths!W$7</f>
        <v>10</v>
      </c>
      <c r="L1385" s="78">
        <f>Maths!X$7</f>
        <v>0</v>
      </c>
      <c r="M1385" s="78">
        <f>Maths!Y$7</f>
        <v>70</v>
      </c>
      <c r="N1385" s="78">
        <f>Maths!Z$7</f>
        <v>5</v>
      </c>
      <c r="O1385" s="78">
        <f>Maths!AA$7</f>
        <v>5</v>
      </c>
      <c r="P1385" s="78">
        <f>Maths!AB$7</f>
        <v>20</v>
      </c>
      <c r="Q1385" s="78">
        <f>Maths!AC$7</f>
        <v>30</v>
      </c>
      <c r="R1385" s="78">
        <f>Maths!AD$7</f>
        <v>100</v>
      </c>
      <c r="S1385" s="78">
        <f>Maths!AE$7</f>
        <v>0</v>
      </c>
      <c r="V1385" s="68"/>
      <c r="W1385" s="68"/>
      <c r="X1385" s="68"/>
      <c r="Y1385" s="68"/>
    </row>
    <row r="1386" spans="2:25" ht="27.9" customHeight="1" thickBot="1">
      <c r="B1386" s="360"/>
      <c r="C1386" s="362"/>
      <c r="D1386" s="40" t="s">
        <v>64</v>
      </c>
      <c r="E1386" s="81"/>
      <c r="F1386" s="50">
        <f>VLOOKUP(S1375,Maths!$B$8:$AE$78,17,0)</f>
        <v>0</v>
      </c>
      <c r="G1386" s="50">
        <f>VLOOKUP(S1375,Maths!$B$8:$AE$78,18,0)</f>
        <v>0</v>
      </c>
      <c r="H1386" s="50">
        <f>VLOOKUP(S1375,Maths!$B$8:$AE$78,19,0)</f>
        <v>0</v>
      </c>
      <c r="I1386" s="50">
        <f>VLOOKUP(S1375,Maths!$B$8:$AE$78,20,0)</f>
        <v>0</v>
      </c>
      <c r="J1386" s="50">
        <f>VLOOKUP(S1375,Maths!$B$8:$AE$78,21,0)</f>
        <v>0</v>
      </c>
      <c r="K1386" s="50">
        <f>VLOOKUP(S1375,Maths!$B$8:$AE$78,22,0)</f>
        <v>0</v>
      </c>
      <c r="L1386" s="50">
        <f>VLOOKUP(S1375,Maths!$B$8:$AE$78,23,0)</f>
        <v>0</v>
      </c>
      <c r="M1386" s="50">
        <f>VLOOKUP(S1375,Maths!$B$8:$AE$78,24,0)</f>
        <v>0</v>
      </c>
      <c r="N1386" s="50">
        <f>VLOOKUP(S1375,Maths!$B$8:$AE$78,25,0)</f>
        <v>0</v>
      </c>
      <c r="O1386" s="50">
        <f>VLOOKUP(S1375,Maths!$B$8:$AE$78,26,0)</f>
        <v>0</v>
      </c>
      <c r="P1386" s="50">
        <f>VLOOKUP(S1375,Maths!$B$8:$AE$78,27,0)</f>
        <v>0</v>
      </c>
      <c r="Q1386" s="50">
        <f>VLOOKUP(S1375,Maths!$B$8:$AE$78,28,0)</f>
        <v>0</v>
      </c>
      <c r="R1386" s="79">
        <f>VLOOKUP(S1375,Maths!$B$8:$AE$78,29,0)</f>
        <v>0</v>
      </c>
      <c r="S1386" s="50">
        <f>VLOOKUP(S1375,Maths!$B$8:$AE$78,30,0)</f>
        <v>0</v>
      </c>
      <c r="V1386" s="68"/>
      <c r="W1386" s="68"/>
      <c r="X1386" s="68"/>
      <c r="Y1386" s="68"/>
    </row>
    <row r="1387" spans="2:25" ht="27.9" customHeight="1">
      <c r="B1387" s="359">
        <v>5</v>
      </c>
      <c r="C1387" s="361" t="s">
        <v>6</v>
      </c>
      <c r="D1387" s="39" t="s">
        <v>63</v>
      </c>
      <c r="E1387" s="80"/>
      <c r="F1387" s="78">
        <f>Sci!R$7</f>
        <v>15</v>
      </c>
      <c r="G1387" s="78">
        <f>Sci!S$7</f>
        <v>15</v>
      </c>
      <c r="H1387" s="78">
        <f>Sci!T$7</f>
        <v>15</v>
      </c>
      <c r="I1387" s="78">
        <f>Sci!U$7</f>
        <v>15</v>
      </c>
      <c r="J1387" s="78">
        <f>Sci!V$7</f>
        <v>15</v>
      </c>
      <c r="K1387" s="78">
        <f>Sci!W$7</f>
        <v>10</v>
      </c>
      <c r="L1387" s="78">
        <f>Sci!X$7</f>
        <v>0</v>
      </c>
      <c r="M1387" s="78">
        <f>Sci!Y$7</f>
        <v>70</v>
      </c>
      <c r="N1387" s="78">
        <f>Sci!Z$7</f>
        <v>5</v>
      </c>
      <c r="O1387" s="78">
        <f>Sci!AA$7</f>
        <v>5</v>
      </c>
      <c r="P1387" s="78">
        <f>Sci!AB$7</f>
        <v>20</v>
      </c>
      <c r="Q1387" s="78">
        <f>Sci!AC$7</f>
        <v>30</v>
      </c>
      <c r="R1387" s="78">
        <f>Sci!AD$7</f>
        <v>100</v>
      </c>
      <c r="S1387" s="78">
        <f>Sci!AE$7</f>
        <v>0</v>
      </c>
      <c r="V1387" s="68"/>
      <c r="W1387" s="68"/>
      <c r="X1387" s="68"/>
      <c r="Y1387" s="68"/>
    </row>
    <row r="1388" spans="2:25" ht="27.9" customHeight="1" thickBot="1">
      <c r="B1388" s="360"/>
      <c r="C1388" s="362"/>
      <c r="D1388" s="40" t="s">
        <v>64</v>
      </c>
      <c r="E1388" s="81"/>
      <c r="F1388" s="50">
        <f>VLOOKUP(S1375,Sci!$B$8:$AE$78,17,0)</f>
        <v>0</v>
      </c>
      <c r="G1388" s="50">
        <f>VLOOKUP(S1375,Sci!$B$8:$AE$78,18,0)</f>
        <v>0</v>
      </c>
      <c r="H1388" s="50">
        <f>VLOOKUP(S1375,Sci!$B$8:$AE$78,19,0)</f>
        <v>0</v>
      </c>
      <c r="I1388" s="50">
        <f>VLOOKUP(S1375,Sci!$B$8:$AE$78,20,0)</f>
        <v>0</v>
      </c>
      <c r="J1388" s="50">
        <f>VLOOKUP(S1375,Sci!$B$8:$AE$78,21,0)</f>
        <v>0</v>
      </c>
      <c r="K1388" s="50">
        <f>VLOOKUP(S1375,Sci!$B$8:$AE$78,22,0)</f>
        <v>0</v>
      </c>
      <c r="L1388" s="50">
        <f>VLOOKUP(S1375,Sci!$B$8:$AE$78,23,0)</f>
        <v>0</v>
      </c>
      <c r="M1388" s="50">
        <f>VLOOKUP(S1375,Sci!$B$8:$AE$78,24,0)</f>
        <v>0</v>
      </c>
      <c r="N1388" s="50">
        <f>VLOOKUP(S1375,Sci!$B$8:$AE$78,24,0)</f>
        <v>0</v>
      </c>
      <c r="O1388" s="50">
        <f>VLOOKUP(S1375,Sci!$B$8:$AE$78,25,0)</f>
        <v>0</v>
      </c>
      <c r="P1388" s="50">
        <f>VLOOKUP(S1375,Sci!$B$8:$AE$78,26,0)</f>
        <v>0</v>
      </c>
      <c r="Q1388" s="50">
        <f>VLOOKUP(S1375,Sci!$B$8:$AE$78,27,0)</f>
        <v>0</v>
      </c>
      <c r="R1388" s="79">
        <f>VLOOKUP(S1375,Sci!$B$8:$AE$78,29,0)</f>
        <v>0</v>
      </c>
      <c r="S1388" s="50">
        <f>VLOOKUP(S1375,Sci!$B$8:$AE$78,30,0)</f>
        <v>0</v>
      </c>
      <c r="V1388" s="68"/>
      <c r="W1388" s="68"/>
      <c r="X1388" s="68"/>
      <c r="Y1388" s="68"/>
    </row>
    <row r="1389" spans="2:25" ht="27.9" customHeight="1">
      <c r="B1389" s="359">
        <v>6</v>
      </c>
      <c r="C1389" s="361" t="s">
        <v>7</v>
      </c>
      <c r="D1389" s="39" t="s">
        <v>63</v>
      </c>
      <c r="E1389" s="80"/>
      <c r="F1389" s="78">
        <f>Sco!R$7</f>
        <v>15</v>
      </c>
      <c r="G1389" s="78">
        <f>Sco!S$7</f>
        <v>15</v>
      </c>
      <c r="H1389" s="78">
        <f>Sco!T$7</f>
        <v>15</v>
      </c>
      <c r="I1389" s="78">
        <f>Sco!U$7</f>
        <v>15</v>
      </c>
      <c r="J1389" s="78">
        <f>Sco!V$7</f>
        <v>15</v>
      </c>
      <c r="K1389" s="78">
        <f>Sco!W$7</f>
        <v>10</v>
      </c>
      <c r="L1389" s="78">
        <f>Sco!X$7</f>
        <v>0</v>
      </c>
      <c r="M1389" s="78">
        <f>Sco!Y$7</f>
        <v>70</v>
      </c>
      <c r="N1389" s="78">
        <f>Sco!Z$7</f>
        <v>5</v>
      </c>
      <c r="O1389" s="78">
        <f>Sco!AA$7</f>
        <v>5</v>
      </c>
      <c r="P1389" s="78">
        <f>Sco!AB$7</f>
        <v>20</v>
      </c>
      <c r="Q1389" s="78">
        <f>Sco!AC$7</f>
        <v>30</v>
      </c>
      <c r="R1389" s="78">
        <f>Sco!AD$7</f>
        <v>100</v>
      </c>
      <c r="S1389" s="78">
        <f>Sco!AE$7</f>
        <v>0</v>
      </c>
      <c r="V1389" s="68"/>
      <c r="W1389" s="68"/>
      <c r="X1389" s="68"/>
      <c r="Y1389" s="68"/>
    </row>
    <row r="1390" spans="2:25" ht="27.9" customHeight="1" thickBot="1">
      <c r="B1390" s="360"/>
      <c r="C1390" s="362"/>
      <c r="D1390" s="40" t="s">
        <v>64</v>
      </c>
      <c r="E1390" s="81"/>
      <c r="F1390" s="50">
        <f>VLOOKUP(S1375,Sco!$B$8:$AE$78,17,0)</f>
        <v>0</v>
      </c>
      <c r="G1390" s="50">
        <f>VLOOKUP(S1375,Sco!$B$8:$AE$78,18,0)</f>
        <v>0</v>
      </c>
      <c r="H1390" s="50">
        <f>VLOOKUP(S1375,Sco!$B$8:$AE$78,19,0)</f>
        <v>0</v>
      </c>
      <c r="I1390" s="50">
        <f>VLOOKUP(S1375,Sco!$B$8:$AE$78,20,0)</f>
        <v>0</v>
      </c>
      <c r="J1390" s="50">
        <f>VLOOKUP(S1375,Sco!$B$8:$AE$78,21,0)</f>
        <v>0</v>
      </c>
      <c r="K1390" s="50">
        <f>VLOOKUP(S1375,Sco!$B$8:$AE$78,22,0)</f>
        <v>0</v>
      </c>
      <c r="L1390" s="50">
        <f>VLOOKUP(S1375,Sco!$B$8:$AE$78,23,0)</f>
        <v>0</v>
      </c>
      <c r="M1390" s="50">
        <f>VLOOKUP(S1375,Sco!$B$8:$AE$78,24,0)</f>
        <v>0</v>
      </c>
      <c r="N1390" s="50">
        <f>VLOOKUP(S1375,Sco!$B$8:$AE$78,25,0)</f>
        <v>0</v>
      </c>
      <c r="O1390" s="50">
        <f>VLOOKUP(S1375,Sco!$B$8:$AE$78,26,0)</f>
        <v>0</v>
      </c>
      <c r="P1390" s="50">
        <f>VLOOKUP(S1375,Sco!$B$8:$AE$78,27,0)</f>
        <v>0</v>
      </c>
      <c r="Q1390" s="50">
        <f>VLOOKUP(S1375,Sco!$B$8:$AE$78,28,0)</f>
        <v>0</v>
      </c>
      <c r="R1390" s="79">
        <f>VLOOKUP(S1375,Sco!$B$8:$AE$78,29,0)</f>
        <v>0</v>
      </c>
      <c r="S1390" s="50">
        <f>VLOOKUP(S1375,Sco!$B$8:$AE$78,30,0)</f>
        <v>0</v>
      </c>
      <c r="V1390" s="68"/>
      <c r="W1390" s="68"/>
      <c r="X1390" s="68"/>
      <c r="Y1390" s="68"/>
    </row>
    <row r="1391" spans="2:25" ht="27.9" customHeight="1">
      <c r="B1391" s="359">
        <v>7</v>
      </c>
      <c r="C1391" s="361" t="s">
        <v>8</v>
      </c>
      <c r="D1391" s="39" t="s">
        <v>63</v>
      </c>
      <c r="E1391" s="80"/>
      <c r="F1391" s="78">
        <f>Kala!R$7</f>
        <v>20</v>
      </c>
      <c r="G1391" s="78">
        <f>Kala!S$7</f>
        <v>40</v>
      </c>
      <c r="H1391" s="78">
        <f>Kala!T$7</f>
        <v>20</v>
      </c>
      <c r="I1391" s="78">
        <f>Kala!U$7</f>
        <v>20</v>
      </c>
      <c r="J1391" s="78">
        <f>Kala!V$7</f>
        <v>0</v>
      </c>
      <c r="K1391" s="78">
        <f>Kala!W$7</f>
        <v>20</v>
      </c>
      <c r="L1391" s="78">
        <f>Kala!X$7</f>
        <v>0</v>
      </c>
      <c r="M1391" s="78">
        <f>Kala!Y$7</f>
        <v>100</v>
      </c>
      <c r="N1391" s="363"/>
      <c r="O1391" s="364"/>
      <c r="P1391" s="364"/>
      <c r="Q1391" s="365"/>
      <c r="R1391" s="82">
        <f t="shared" ref="R1391:R1396" si="49">M1391</f>
        <v>100</v>
      </c>
      <c r="S1391" s="83"/>
      <c r="V1391" s="68"/>
      <c r="W1391" s="68"/>
      <c r="X1391" s="68"/>
      <c r="Y1391" s="68"/>
    </row>
    <row r="1392" spans="2:25" ht="27.9" customHeight="1" thickBot="1">
      <c r="B1392" s="360"/>
      <c r="C1392" s="362"/>
      <c r="D1392" s="40" t="s">
        <v>64</v>
      </c>
      <c r="E1392" s="81"/>
      <c r="F1392" s="50">
        <f>VLOOKUP(S1375,Kala!$B$8:$AE$78,17,0)</f>
        <v>0</v>
      </c>
      <c r="G1392" s="50">
        <f>VLOOKUP(S1375,Kala!$B$8:$AE$78,18,0)</f>
        <v>0</v>
      </c>
      <c r="H1392" s="50">
        <f>VLOOKUP(S1375,Kala!$B$8:$AE$78,19,0)</f>
        <v>0</v>
      </c>
      <c r="I1392" s="50">
        <f>VLOOKUP(S1375,Kala!$B$8:$AE$78,20,0)</f>
        <v>0</v>
      </c>
      <c r="J1392" s="50">
        <f>VLOOKUP(S1375,Kala!$B$8:$AE$78,21,0)</f>
        <v>0</v>
      </c>
      <c r="K1392" s="50">
        <f>VLOOKUP(S1375,Kala!$B$8:$AE$78,22,0)</f>
        <v>0</v>
      </c>
      <c r="L1392" s="50">
        <f>VLOOKUP(S1375,Kala!$B$8:$AE$78,23,0)</f>
        <v>0</v>
      </c>
      <c r="M1392" s="50">
        <f>VLOOKUP(S1375,Kala!$B$8:$AE$78,24,0)</f>
        <v>0</v>
      </c>
      <c r="N1392" s="366"/>
      <c r="O1392" s="367"/>
      <c r="P1392" s="367"/>
      <c r="Q1392" s="368"/>
      <c r="R1392" s="84">
        <f t="shared" si="49"/>
        <v>0</v>
      </c>
      <c r="S1392" s="85" t="str">
        <f>IF(R1392&gt;=91,"अ१",IF(R1392&gt;=81,"अ२",IF(R1392&gt;=71,"ब१",IF(R1392&gt;=61,"ब२",IF(R1392&gt;=51,"क१",IF(R1392&gt;=41,"क२",IF(R1392&gt;=33,"ड",IF(R1392&gt;=21,"ई१",IF(R1392&gt;=1,"ई२","")))))))))</f>
        <v/>
      </c>
      <c r="V1392" s="68"/>
      <c r="W1392" s="68"/>
      <c r="X1392" s="68"/>
      <c r="Y1392" s="68"/>
    </row>
    <row r="1393" spans="2:25" ht="27.9" customHeight="1">
      <c r="B1393" s="359">
        <v>8</v>
      </c>
      <c r="C1393" s="361" t="s">
        <v>9</v>
      </c>
      <c r="D1393" s="39" t="s">
        <v>63</v>
      </c>
      <c r="E1393" s="80"/>
      <c r="F1393" s="78">
        <f>Karya!R$7</f>
        <v>20</v>
      </c>
      <c r="G1393" s="78">
        <f>Karya!S$7</f>
        <v>40</v>
      </c>
      <c r="H1393" s="78">
        <f>Karya!T$7</f>
        <v>20</v>
      </c>
      <c r="I1393" s="78">
        <f>Karya!U$7</f>
        <v>20</v>
      </c>
      <c r="J1393" s="78">
        <f>Karya!V$7</f>
        <v>0</v>
      </c>
      <c r="K1393" s="78">
        <f>Karya!W$7</f>
        <v>20</v>
      </c>
      <c r="L1393" s="78">
        <f>Karya!X$7</f>
        <v>0</v>
      </c>
      <c r="M1393" s="78">
        <f>Karya!Y$7</f>
        <v>100</v>
      </c>
      <c r="N1393" s="363"/>
      <c r="O1393" s="364"/>
      <c r="P1393" s="364"/>
      <c r="Q1393" s="365"/>
      <c r="R1393" s="82">
        <f t="shared" si="49"/>
        <v>100</v>
      </c>
      <c r="S1393" s="83"/>
      <c r="V1393" s="68"/>
      <c r="W1393" s="68"/>
      <c r="X1393" s="68"/>
      <c r="Y1393" s="68"/>
    </row>
    <row r="1394" spans="2:25" ht="27.9" customHeight="1" thickBot="1">
      <c r="B1394" s="360"/>
      <c r="C1394" s="362"/>
      <c r="D1394" s="40" t="s">
        <v>64</v>
      </c>
      <c r="E1394" s="81"/>
      <c r="F1394" s="50">
        <f>VLOOKUP(S1375,Karya!$B$8:$AE$78,17,0)</f>
        <v>0</v>
      </c>
      <c r="G1394" s="50">
        <f>VLOOKUP(S1375,Karya!$B$8:$AE$78,18,0)</f>
        <v>0</v>
      </c>
      <c r="H1394" s="50">
        <f>VLOOKUP(S1375,Karya!$B$8:$AE$78,19,0)</f>
        <v>0</v>
      </c>
      <c r="I1394" s="50">
        <f>VLOOKUP(S1375,Karya!$B$8:$AE$78,20,0)</f>
        <v>0</v>
      </c>
      <c r="J1394" s="50">
        <f>VLOOKUP(S1375,Karya!$B$8:$AE$78,21,0)</f>
        <v>0</v>
      </c>
      <c r="K1394" s="50">
        <f>VLOOKUP(S1375,Karya!$B$8:$AE$78,22,0)</f>
        <v>0</v>
      </c>
      <c r="L1394" s="50">
        <f>VLOOKUP(S1375,Karya!$B$8:$AE$78,23,0)</f>
        <v>0</v>
      </c>
      <c r="M1394" s="50">
        <f>VLOOKUP(S1375,Karya!$B$8:$AE$78,24,0)</f>
        <v>0</v>
      </c>
      <c r="N1394" s="366"/>
      <c r="O1394" s="367"/>
      <c r="P1394" s="367"/>
      <c r="Q1394" s="368"/>
      <c r="R1394" s="84">
        <f t="shared" si="49"/>
        <v>0</v>
      </c>
      <c r="S1394" s="85" t="str">
        <f>IF(R1394&gt;=91,"अ१",IF(R1394&gt;=81,"अ२",IF(R1394&gt;=71,"ब१",IF(R1394&gt;=61,"ब२",IF(R1394&gt;=51,"क१",IF(R1394&gt;=41,"क२",IF(R1394&gt;=33,"ड",IF(R1394&gt;=21,"ई१",IF(R1394&gt;=1,"ई२","")))))))))</f>
        <v/>
      </c>
      <c r="V1394" s="68"/>
      <c r="W1394" s="68"/>
      <c r="X1394" s="68"/>
      <c r="Y1394" s="68"/>
    </row>
    <row r="1395" spans="2:25" ht="27.9" customHeight="1">
      <c r="B1395" s="359">
        <v>9</v>
      </c>
      <c r="C1395" s="361" t="s">
        <v>10</v>
      </c>
      <c r="D1395" s="39" t="s">
        <v>63</v>
      </c>
      <c r="E1395" s="80"/>
      <c r="F1395" s="78">
        <f>Shashi!R$7</f>
        <v>20</v>
      </c>
      <c r="G1395" s="78">
        <f>Shashi!S$7</f>
        <v>40</v>
      </c>
      <c r="H1395" s="78">
        <f>Shashi!T$7</f>
        <v>20</v>
      </c>
      <c r="I1395" s="78">
        <f>Shashi!U$7</f>
        <v>20</v>
      </c>
      <c r="J1395" s="78">
        <f>Shashi!V$7</f>
        <v>0</v>
      </c>
      <c r="K1395" s="78">
        <f>Shashi!W$7</f>
        <v>20</v>
      </c>
      <c r="L1395" s="78">
        <f>Shashi!X$7</f>
        <v>0</v>
      </c>
      <c r="M1395" s="78">
        <f>Shashi!Y$7</f>
        <v>100</v>
      </c>
      <c r="N1395" s="363"/>
      <c r="O1395" s="364"/>
      <c r="P1395" s="364"/>
      <c r="Q1395" s="365"/>
      <c r="R1395" s="82">
        <f t="shared" si="49"/>
        <v>100</v>
      </c>
      <c r="S1395" s="83"/>
      <c r="V1395" s="68"/>
      <c r="W1395" s="68"/>
      <c r="X1395" s="68"/>
      <c r="Y1395" s="68"/>
    </row>
    <row r="1396" spans="2:25" ht="27.9" customHeight="1" thickBot="1">
      <c r="B1396" s="360"/>
      <c r="C1396" s="362"/>
      <c r="D1396" s="40" t="s">
        <v>64</v>
      </c>
      <c r="E1396" s="81"/>
      <c r="F1396" s="50">
        <f>VLOOKUP(S1375,Shashi!$B$8:$AE$78,17,0)</f>
        <v>0</v>
      </c>
      <c r="G1396" s="50">
        <f>VLOOKUP(S1375,Shashi!$B$8:$AE$78,18,0)</f>
        <v>0</v>
      </c>
      <c r="H1396" s="50">
        <f>VLOOKUP(S1375,Shashi!$B$8:$AE$78,19,0)</f>
        <v>0</v>
      </c>
      <c r="I1396" s="50">
        <f>VLOOKUP(S1375,Shashi!$B$8:$AE$78,20,0)</f>
        <v>0</v>
      </c>
      <c r="J1396" s="50">
        <f>VLOOKUP(S1375,Shashi!$B$8:$AE$78,21,0)</f>
        <v>0</v>
      </c>
      <c r="K1396" s="50">
        <f>VLOOKUP(S1375,Shashi!$B$8:$AE$78,22,0)</f>
        <v>0</v>
      </c>
      <c r="L1396" s="50">
        <f>VLOOKUP(S1375,Shashi!$B$8:$AE$78,23,0)</f>
        <v>0</v>
      </c>
      <c r="M1396" s="50">
        <f>VLOOKUP(S1375,Shashi!$B$8:$AE$78,24,0)</f>
        <v>0</v>
      </c>
      <c r="N1396" s="366"/>
      <c r="O1396" s="367"/>
      <c r="P1396" s="367"/>
      <c r="Q1396" s="368"/>
      <c r="R1396" s="84">
        <f t="shared" si="49"/>
        <v>0</v>
      </c>
      <c r="S1396" s="85" t="str">
        <f>IF(R1396&gt;=91,"अ१",IF(R1396&gt;=81,"अ२",IF(R1396&gt;=71,"ब१",IF(R1396&gt;=61,"ब२",IF(R1396&gt;=51,"क१",IF(R1396&gt;=41,"क२",IF(R1396&gt;=33,"ड",IF(R1396&gt;=21,"ई१",IF(R1396&gt;=1,"ई२","")))))))))</f>
        <v/>
      </c>
    </row>
    <row r="1397" spans="2:25" ht="27.9" customHeight="1" thickBot="1">
      <c r="B1397" s="369"/>
      <c r="C1397" s="370"/>
      <c r="D1397" s="370"/>
      <c r="E1397" s="370"/>
      <c r="F1397" s="370"/>
      <c r="G1397" s="370"/>
      <c r="H1397" s="370"/>
      <c r="I1397" s="370"/>
      <c r="J1397" s="370"/>
      <c r="K1397" s="370"/>
      <c r="L1397" s="370"/>
      <c r="M1397" s="370"/>
      <c r="N1397" s="370"/>
      <c r="O1397" s="370"/>
      <c r="P1397" s="370"/>
      <c r="Q1397" s="370"/>
      <c r="R1397" s="370"/>
      <c r="S1397" s="371"/>
    </row>
    <row r="1398" spans="2:25" ht="27.9" customHeight="1">
      <c r="B1398" s="41"/>
      <c r="C1398" s="42"/>
      <c r="D1398" s="43"/>
      <c r="N1398" s="45"/>
      <c r="O1398" s="45"/>
      <c r="P1398" s="45"/>
      <c r="Q1398" s="45"/>
      <c r="S1398" s="46"/>
    </row>
    <row r="1399" spans="2:25" ht="27.9" customHeight="1">
      <c r="B1399" s="372" t="s">
        <v>66</v>
      </c>
      <c r="C1399" s="373"/>
      <c r="D1399" s="373"/>
      <c r="E1399" s="373"/>
      <c r="F1399" s="373"/>
      <c r="G1399" s="374" t="s">
        <v>67</v>
      </c>
      <c r="H1399" s="374"/>
      <c r="I1399" s="374"/>
      <c r="J1399" s="374"/>
      <c r="K1399" s="374"/>
      <c r="L1399" s="374"/>
      <c r="M1399" s="374"/>
      <c r="N1399" s="375" t="s">
        <v>68</v>
      </c>
      <c r="O1399" s="375"/>
      <c r="P1399" s="375"/>
      <c r="Q1399" s="375"/>
      <c r="R1399" s="375"/>
      <c r="S1399" s="376"/>
    </row>
    <row r="1400" spans="2:25" ht="27.9" customHeight="1" thickBot="1">
      <c r="B1400" s="377" t="str">
        <f>students!$G$4</f>
        <v xml:space="preserve">श्री. सागर दत्तात्रय शिंदे </v>
      </c>
      <c r="C1400" s="378"/>
      <c r="D1400" s="378"/>
      <c r="E1400" s="378"/>
      <c r="F1400" s="378"/>
      <c r="G1400" s="379"/>
      <c r="H1400" s="379"/>
      <c r="I1400" s="379"/>
      <c r="J1400" s="379"/>
      <c r="K1400" s="379"/>
      <c r="L1400" s="379"/>
      <c r="M1400" s="379"/>
      <c r="N1400" s="380"/>
      <c r="O1400" s="380"/>
      <c r="P1400" s="380"/>
      <c r="Q1400" s="380"/>
      <c r="R1400" s="380"/>
      <c r="S1400" s="381"/>
    </row>
    <row r="1401" spans="2:25" ht="26.25" customHeight="1">
      <c r="B1401" s="402" t="s">
        <v>718</v>
      </c>
      <c r="C1401" s="402"/>
      <c r="D1401" s="402"/>
      <c r="E1401" s="402"/>
      <c r="F1401" s="402"/>
      <c r="G1401" s="402"/>
      <c r="H1401" s="402"/>
      <c r="I1401" s="402"/>
      <c r="J1401" s="402"/>
      <c r="K1401" s="402"/>
      <c r="L1401" s="402"/>
      <c r="M1401" s="402"/>
      <c r="N1401" s="402"/>
      <c r="O1401" s="402"/>
      <c r="P1401" s="402"/>
      <c r="Q1401" s="402"/>
      <c r="R1401" s="402"/>
      <c r="S1401" s="402"/>
    </row>
    <row r="1402" spans="2:25" ht="24.75" customHeight="1" thickBot="1">
      <c r="B1402" s="403" t="s">
        <v>52</v>
      </c>
      <c r="C1402" s="403"/>
      <c r="D1402" s="403"/>
      <c r="E1402" s="404">
        <f>VLOOKUP(S1403,students!$B$8:$R$77,3,0)</f>
        <v>0</v>
      </c>
      <c r="F1402" s="405"/>
      <c r="G1402" s="405"/>
      <c r="H1402" s="405"/>
      <c r="I1402" s="405"/>
      <c r="J1402" s="405"/>
      <c r="K1402" s="405"/>
      <c r="L1402" s="405"/>
      <c r="M1402" s="405"/>
      <c r="N1402" s="405"/>
      <c r="O1402" s="405"/>
      <c r="P1402" s="406" t="s">
        <v>28</v>
      </c>
      <c r="Q1402" s="406"/>
      <c r="R1402" s="406" t="str">
        <f>students!$M$2</f>
        <v>पहिली</v>
      </c>
      <c r="S1402" s="406"/>
      <c r="V1402" s="68"/>
      <c r="W1402" s="68"/>
      <c r="X1402" s="68"/>
      <c r="Y1402" s="68"/>
    </row>
    <row r="1403" spans="2:25" ht="19.5" customHeight="1" thickBot="1">
      <c r="B1403" s="407"/>
      <c r="C1403" s="407"/>
      <c r="D1403" s="408"/>
      <c r="E1403" s="408"/>
      <c r="F1403" s="47"/>
      <c r="G1403" s="47"/>
      <c r="H1403" s="409" t="s">
        <v>33</v>
      </c>
      <c r="I1403" s="409"/>
      <c r="J1403" s="409"/>
      <c r="K1403" s="409"/>
      <c r="L1403" s="409"/>
      <c r="M1403" s="405">
        <f>[3]students!Y1402</f>
        <v>0</v>
      </c>
      <c r="N1403" s="405"/>
      <c r="O1403" s="405"/>
      <c r="P1403" s="406" t="s">
        <v>53</v>
      </c>
      <c r="Q1403" s="406"/>
      <c r="R1403" s="406"/>
      <c r="S1403" s="77">
        <v>51</v>
      </c>
      <c r="V1403" s="68"/>
      <c r="W1403" s="68"/>
      <c r="X1403" s="68"/>
      <c r="Y1403" s="68"/>
    </row>
    <row r="1404" spans="2:25" ht="21" customHeight="1">
      <c r="B1404" s="382" t="s">
        <v>37</v>
      </c>
      <c r="C1404" s="361" t="s">
        <v>54</v>
      </c>
      <c r="D1404" s="361"/>
      <c r="E1404" s="385" t="s">
        <v>55</v>
      </c>
      <c r="F1404" s="386"/>
      <c r="G1404" s="386"/>
      <c r="H1404" s="386"/>
      <c r="I1404" s="386"/>
      <c r="J1404" s="386"/>
      <c r="K1404" s="386"/>
      <c r="L1404" s="386"/>
      <c r="M1404" s="387"/>
      <c r="N1404" s="388" t="s">
        <v>56</v>
      </c>
      <c r="O1404" s="389"/>
      <c r="P1404" s="389"/>
      <c r="Q1404" s="390"/>
      <c r="R1404" s="394" t="s">
        <v>69</v>
      </c>
      <c r="S1404" s="397" t="s">
        <v>57</v>
      </c>
      <c r="V1404" s="68"/>
      <c r="W1404" s="68"/>
      <c r="X1404" s="68"/>
      <c r="Y1404" s="68"/>
    </row>
    <row r="1405" spans="2:25" s="1" customFormat="1" ht="73.5" customHeight="1">
      <c r="B1405" s="383"/>
      <c r="C1405" s="384"/>
      <c r="D1405" s="384"/>
      <c r="E1405" s="48" t="s">
        <v>58</v>
      </c>
      <c r="F1405" s="48" t="s">
        <v>15</v>
      </c>
      <c r="G1405" s="48" t="s">
        <v>59</v>
      </c>
      <c r="H1405" s="48" t="s">
        <v>17</v>
      </c>
      <c r="I1405" s="48" t="s">
        <v>18</v>
      </c>
      <c r="J1405" s="48" t="s">
        <v>19</v>
      </c>
      <c r="K1405" s="48" t="s">
        <v>20</v>
      </c>
      <c r="L1405" s="48" t="s">
        <v>21</v>
      </c>
      <c r="M1405" s="49"/>
      <c r="N1405" s="391"/>
      <c r="O1405" s="392"/>
      <c r="P1405" s="392"/>
      <c r="Q1405" s="393"/>
      <c r="R1405" s="395"/>
      <c r="S1405" s="398"/>
      <c r="V1405" s="68"/>
      <c r="W1405" s="68"/>
      <c r="X1405" s="68"/>
      <c r="Y1405" s="68"/>
    </row>
    <row r="1406" spans="2:25" ht="27.9" customHeight="1" thickBot="1">
      <c r="B1406" s="5"/>
      <c r="C1406" s="400" t="s">
        <v>60</v>
      </c>
      <c r="D1406" s="401"/>
      <c r="E1406" s="51">
        <v>1</v>
      </c>
      <c r="F1406" s="51">
        <v>2</v>
      </c>
      <c r="G1406" s="51">
        <v>3</v>
      </c>
      <c r="H1406" s="51">
        <v>4</v>
      </c>
      <c r="I1406" s="51">
        <v>5</v>
      </c>
      <c r="J1406" s="51">
        <v>6</v>
      </c>
      <c r="K1406" s="51">
        <v>7</v>
      </c>
      <c r="L1406" s="51">
        <v>8</v>
      </c>
      <c r="M1406" s="50" t="s">
        <v>22</v>
      </c>
      <c r="N1406" s="50" t="s">
        <v>23</v>
      </c>
      <c r="O1406" s="50" t="s">
        <v>61</v>
      </c>
      <c r="P1406" s="50" t="s">
        <v>25</v>
      </c>
      <c r="Q1406" s="50" t="s">
        <v>62</v>
      </c>
      <c r="R1406" s="396"/>
      <c r="S1406" s="399"/>
      <c r="V1406" s="68"/>
      <c r="W1406" s="68"/>
      <c r="X1406" s="68"/>
      <c r="Y1406" s="68"/>
    </row>
    <row r="1407" spans="2:25" ht="27.9" customHeight="1">
      <c r="B1407" s="359">
        <v>1</v>
      </c>
      <c r="C1407" s="361" t="s">
        <v>2</v>
      </c>
      <c r="D1407" s="39" t="s">
        <v>63</v>
      </c>
      <c r="E1407" s="80"/>
      <c r="F1407" s="78">
        <f>Marathi!R$7</f>
        <v>15</v>
      </c>
      <c r="G1407" s="78">
        <f>Marathi!S$7</f>
        <v>15</v>
      </c>
      <c r="H1407" s="78">
        <f>Marathi!T$7</f>
        <v>15</v>
      </c>
      <c r="I1407" s="78">
        <f>Marathi!U$7</f>
        <v>15</v>
      </c>
      <c r="J1407" s="78">
        <f>Marathi!V$7</f>
        <v>15</v>
      </c>
      <c r="K1407" s="78">
        <f>Marathi!W$7</f>
        <v>10</v>
      </c>
      <c r="L1407" s="78">
        <f>Marathi!X$7</f>
        <v>0</v>
      </c>
      <c r="M1407" s="78">
        <f>Marathi!Y$7</f>
        <v>70</v>
      </c>
      <c r="N1407" s="78">
        <f>Marathi!Z$7</f>
        <v>5</v>
      </c>
      <c r="O1407" s="78">
        <f>Marathi!AA$7</f>
        <v>5</v>
      </c>
      <c r="P1407" s="78">
        <f>Marathi!AB$7</f>
        <v>20</v>
      </c>
      <c r="Q1407" s="78">
        <f>Marathi!AC$7</f>
        <v>30</v>
      </c>
      <c r="R1407" s="78">
        <f>Marathi!AD$7</f>
        <v>100</v>
      </c>
      <c r="S1407" s="78">
        <f>Marathi!AE$7</f>
        <v>0</v>
      </c>
      <c r="V1407" s="68"/>
      <c r="W1407" s="68"/>
      <c r="X1407" s="68"/>
      <c r="Y1407" s="68"/>
    </row>
    <row r="1408" spans="2:25" ht="27.9" customHeight="1" thickBot="1">
      <c r="B1408" s="360"/>
      <c r="C1408" s="362"/>
      <c r="D1408" s="40" t="s">
        <v>64</v>
      </c>
      <c r="E1408" s="81"/>
      <c r="F1408" s="50">
        <f>VLOOKUP(S1403,Marathi!$B$8:$AE$78,17,0)</f>
        <v>0</v>
      </c>
      <c r="G1408" s="50">
        <f>VLOOKUP(S1403,Marathi!$B$8:$AE$78,18,0)</f>
        <v>0</v>
      </c>
      <c r="H1408" s="50">
        <f>VLOOKUP(S1403,Marathi!$B$8:$AE$78,19,0)</f>
        <v>0</v>
      </c>
      <c r="I1408" s="50">
        <f>VLOOKUP(S1403,Marathi!$B$8:$AE$78,20,0)</f>
        <v>0</v>
      </c>
      <c r="J1408" s="50">
        <f>VLOOKUP(S1403,Marathi!$B$8:$AE$78,21,0)</f>
        <v>0</v>
      </c>
      <c r="K1408" s="50">
        <f>VLOOKUP(S1403,Marathi!$B$8:$AE$78,22,0)</f>
        <v>0</v>
      </c>
      <c r="L1408" s="50">
        <f>VLOOKUP(S1403,Marathi!$B$8:$AE$78,23,0)</f>
        <v>0</v>
      </c>
      <c r="M1408" s="50">
        <f>VLOOKUP(S1403,Marathi!$B$8:$AE$78,24,0)</f>
        <v>0</v>
      </c>
      <c r="N1408" s="50">
        <f>VLOOKUP(S1403,Marathi!$B$8:$AE$78,25,0)</f>
        <v>0</v>
      </c>
      <c r="O1408" s="50">
        <f>VLOOKUP(S1403,Marathi!$B$8:$AE$78,26,0)</f>
        <v>0</v>
      </c>
      <c r="P1408" s="50">
        <f>VLOOKUP(S1403,Marathi!$B$8:$AE$78,27,0)</f>
        <v>0</v>
      </c>
      <c r="Q1408" s="50">
        <f>VLOOKUP(S1403,Marathi!$B$8:$AE$78,28,0)</f>
        <v>0</v>
      </c>
      <c r="R1408" s="79">
        <f>VLOOKUP(S1403,Marathi!$B$8:$AE$78,29,0)</f>
        <v>0</v>
      </c>
      <c r="S1408" s="79">
        <f>VLOOKUP(S1403,Marathi!$B$8:$AE$78,30,0)</f>
        <v>0</v>
      </c>
      <c r="V1408" s="68"/>
      <c r="W1408" s="68"/>
      <c r="X1408" s="68"/>
      <c r="Y1408" s="68"/>
    </row>
    <row r="1409" spans="2:25" ht="27.9" customHeight="1">
      <c r="B1409" s="359">
        <v>2</v>
      </c>
      <c r="C1409" s="361" t="s">
        <v>3</v>
      </c>
      <c r="D1409" s="39" t="s">
        <v>63</v>
      </c>
      <c r="E1409" s="80"/>
      <c r="F1409" s="78">
        <f>Hindi!R$7</f>
        <v>15</v>
      </c>
      <c r="G1409" s="78">
        <f>Hindi!S$7</f>
        <v>15</v>
      </c>
      <c r="H1409" s="78">
        <f>Hindi!T$7</f>
        <v>15</v>
      </c>
      <c r="I1409" s="78">
        <f>Hindi!U$7</f>
        <v>15</v>
      </c>
      <c r="J1409" s="78">
        <f>Hindi!V$7</f>
        <v>15</v>
      </c>
      <c r="K1409" s="78">
        <f>Hindi!W$7</f>
        <v>10</v>
      </c>
      <c r="L1409" s="78">
        <f>Hindi!X$7</f>
        <v>0</v>
      </c>
      <c r="M1409" s="78">
        <f>Hindi!Y$7</f>
        <v>70</v>
      </c>
      <c r="N1409" s="78">
        <f>Hindi!Z$7</f>
        <v>5</v>
      </c>
      <c r="O1409" s="78">
        <f>Hindi!AA$7</f>
        <v>5</v>
      </c>
      <c r="P1409" s="78">
        <f>Hindi!AB$7</f>
        <v>20</v>
      </c>
      <c r="Q1409" s="78">
        <f>Hindi!AC$7</f>
        <v>30</v>
      </c>
      <c r="R1409" s="78">
        <f>Hindi!AD$7</f>
        <v>100</v>
      </c>
      <c r="S1409" s="78">
        <f>Hindi!AE$7</f>
        <v>0</v>
      </c>
      <c r="V1409" s="68"/>
      <c r="W1409" s="68"/>
      <c r="X1409" s="68"/>
      <c r="Y1409" s="68"/>
    </row>
    <row r="1410" spans="2:25" ht="27.9" customHeight="1" thickBot="1">
      <c r="B1410" s="360"/>
      <c r="C1410" s="362"/>
      <c r="D1410" s="40" t="s">
        <v>64</v>
      </c>
      <c r="E1410" s="81"/>
      <c r="F1410" s="50">
        <f>VLOOKUP(S1403,Hindi!$B$8:$AE$78,17,0)</f>
        <v>0</v>
      </c>
      <c r="G1410" s="50">
        <f>VLOOKUP(S1403,Hindi!$B$8:$AE$78,18,0)</f>
        <v>0</v>
      </c>
      <c r="H1410" s="50">
        <f>VLOOKUP(S1403,Hindi!$B$8:$AE$78,19,0)</f>
        <v>0</v>
      </c>
      <c r="I1410" s="50">
        <f>VLOOKUP(S1403,Hindi!$B$8:$AE$78,20,0)</f>
        <v>0</v>
      </c>
      <c r="J1410" s="50">
        <f>VLOOKUP(S1403,Hindi!$B$8:$AE$78,21,0)</f>
        <v>0</v>
      </c>
      <c r="K1410" s="50">
        <f>VLOOKUP(S1403,Hindi!$B$8:$AE$78,22,0)</f>
        <v>0</v>
      </c>
      <c r="L1410" s="50">
        <f>VLOOKUP(S1403,Hindi!$B$8:$AE$78,23,0)</f>
        <v>0</v>
      </c>
      <c r="M1410" s="50">
        <f>VLOOKUP(S1403,Hindi!$B$8:$AE$78,24,0)</f>
        <v>0</v>
      </c>
      <c r="N1410" s="50">
        <f>VLOOKUP(S1403,Hindi!$B$8:$AE$78,25,0)</f>
        <v>0</v>
      </c>
      <c r="O1410" s="50">
        <f>VLOOKUP(S1403,Hindi!$B$8:$AE$78,26,0)</f>
        <v>0</v>
      </c>
      <c r="P1410" s="50">
        <f>VLOOKUP(S1403,Hindi!$B$8:$AE$78,27,0)</f>
        <v>0</v>
      </c>
      <c r="Q1410" s="50">
        <f>VLOOKUP(S1403,Hindi!$B$8:$AE$78,28,0)</f>
        <v>0</v>
      </c>
      <c r="R1410" s="79">
        <f>VLOOKUP(S1403,Hindi!$B$8:$AE$78,29,0)</f>
        <v>0</v>
      </c>
      <c r="S1410" s="50">
        <f>VLOOKUP(S1403,Hindi!$B$8:$AE$78,30,0)</f>
        <v>0</v>
      </c>
      <c r="V1410" s="68"/>
      <c r="W1410" s="68"/>
      <c r="X1410" s="68"/>
      <c r="Y1410" s="68"/>
    </row>
    <row r="1411" spans="2:25" ht="27.9" customHeight="1">
      <c r="B1411" s="359">
        <v>3</v>
      </c>
      <c r="C1411" s="361" t="s">
        <v>4</v>
      </c>
      <c r="D1411" s="39" t="s">
        <v>63</v>
      </c>
      <c r="E1411" s="80"/>
      <c r="F1411" s="78">
        <f>English!R$7</f>
        <v>15</v>
      </c>
      <c r="G1411" s="78">
        <f>English!S$7</f>
        <v>15</v>
      </c>
      <c r="H1411" s="78">
        <f>English!T$7</f>
        <v>15</v>
      </c>
      <c r="I1411" s="78">
        <f>English!U$7</f>
        <v>15</v>
      </c>
      <c r="J1411" s="78">
        <f>English!V$7</f>
        <v>15</v>
      </c>
      <c r="K1411" s="78">
        <f>English!W$7</f>
        <v>10</v>
      </c>
      <c r="L1411" s="78">
        <f>English!X$7</f>
        <v>0</v>
      </c>
      <c r="M1411" s="78">
        <f>English!Y$7</f>
        <v>70</v>
      </c>
      <c r="N1411" s="78">
        <f>English!Z$7</f>
        <v>5</v>
      </c>
      <c r="O1411" s="78">
        <f>English!AA$7</f>
        <v>5</v>
      </c>
      <c r="P1411" s="78">
        <f>English!AB$7</f>
        <v>20</v>
      </c>
      <c r="Q1411" s="78">
        <f>English!AC$7</f>
        <v>30</v>
      </c>
      <c r="R1411" s="78">
        <f>English!AD$7</f>
        <v>100</v>
      </c>
      <c r="S1411" s="78">
        <f>English!AE$7</f>
        <v>0</v>
      </c>
      <c r="V1411" s="68"/>
      <c r="W1411" s="68"/>
      <c r="X1411" s="68"/>
      <c r="Y1411" s="68"/>
    </row>
    <row r="1412" spans="2:25" ht="27.9" customHeight="1" thickBot="1">
      <c r="B1412" s="360"/>
      <c r="C1412" s="362"/>
      <c r="D1412" s="40" t="s">
        <v>64</v>
      </c>
      <c r="E1412" s="81"/>
      <c r="F1412" s="50">
        <f>VLOOKUP(S1403,English!$B$8:$AE$78,17,0)</f>
        <v>0</v>
      </c>
      <c r="G1412" s="50">
        <f>VLOOKUP(S1403,English!$B$8:$AE$78,18,0)</f>
        <v>0</v>
      </c>
      <c r="H1412" s="50">
        <f>VLOOKUP(S1403,English!$B$8:$AE$78,19,0)</f>
        <v>0</v>
      </c>
      <c r="I1412" s="50">
        <f>VLOOKUP(S1403,English!$B$8:$AE$78,20,0)</f>
        <v>0</v>
      </c>
      <c r="J1412" s="50">
        <f>VLOOKUP(S1403,English!$B$8:$AE$78,21,0)</f>
        <v>0</v>
      </c>
      <c r="K1412" s="50">
        <f>VLOOKUP(S1403,English!$B$8:$AE$78,22,0)</f>
        <v>0</v>
      </c>
      <c r="L1412" s="50">
        <f>VLOOKUP(S1403,English!$B$8:$AE$78,23,0)</f>
        <v>0</v>
      </c>
      <c r="M1412" s="50">
        <f>VLOOKUP(S1403,English!$B$8:$AE$78,24,0)</f>
        <v>0</v>
      </c>
      <c r="N1412" s="50">
        <f>VLOOKUP(S1403,English!$B$8:$AE$78,25,0)</f>
        <v>0</v>
      </c>
      <c r="O1412" s="50">
        <f>VLOOKUP(S1403,English!$B$8:$AE$78,26,0)</f>
        <v>0</v>
      </c>
      <c r="P1412" s="50">
        <f>VLOOKUP(S1403,English!$B$8:$AE$78,27,0)</f>
        <v>0</v>
      </c>
      <c r="Q1412" s="50">
        <f>VLOOKUP(S1403,English!$B$8:$AE$78,28,0)</f>
        <v>0</v>
      </c>
      <c r="R1412" s="79">
        <f>VLOOKUP(S1403,English!$B$8:$AE$78,29,0)</f>
        <v>0</v>
      </c>
      <c r="S1412" s="50">
        <f>VLOOKUP(S1403,English!$B$8:$AE$78,30,0)</f>
        <v>0</v>
      </c>
      <c r="V1412" s="68"/>
      <c r="W1412" s="68"/>
      <c r="X1412" s="68"/>
      <c r="Y1412" s="68"/>
    </row>
    <row r="1413" spans="2:25" ht="27.9" customHeight="1">
      <c r="B1413" s="359">
        <v>4</v>
      </c>
      <c r="C1413" s="361" t="s">
        <v>5</v>
      </c>
      <c r="D1413" s="39" t="s">
        <v>63</v>
      </c>
      <c r="E1413" s="80"/>
      <c r="F1413" s="78">
        <f>Maths!R$7</f>
        <v>15</v>
      </c>
      <c r="G1413" s="78">
        <f>Maths!S$7</f>
        <v>15</v>
      </c>
      <c r="H1413" s="78">
        <f>Maths!T$7</f>
        <v>15</v>
      </c>
      <c r="I1413" s="78">
        <f>Maths!U$7</f>
        <v>15</v>
      </c>
      <c r="J1413" s="78">
        <f>Maths!V$7</f>
        <v>15</v>
      </c>
      <c r="K1413" s="78">
        <f>Maths!W$7</f>
        <v>10</v>
      </c>
      <c r="L1413" s="78">
        <f>Maths!X$7</f>
        <v>0</v>
      </c>
      <c r="M1413" s="78">
        <f>Maths!Y$7</f>
        <v>70</v>
      </c>
      <c r="N1413" s="78">
        <f>Maths!Z$7</f>
        <v>5</v>
      </c>
      <c r="O1413" s="78">
        <f>Maths!AA$7</f>
        <v>5</v>
      </c>
      <c r="P1413" s="78">
        <f>Maths!AB$7</f>
        <v>20</v>
      </c>
      <c r="Q1413" s="78">
        <f>Maths!AC$7</f>
        <v>30</v>
      </c>
      <c r="R1413" s="78">
        <f>Maths!AD$7</f>
        <v>100</v>
      </c>
      <c r="S1413" s="78">
        <f>Maths!AE$7</f>
        <v>0</v>
      </c>
      <c r="V1413" s="68"/>
      <c r="W1413" s="68"/>
      <c r="X1413" s="68"/>
      <c r="Y1413" s="68"/>
    </row>
    <row r="1414" spans="2:25" ht="27.9" customHeight="1" thickBot="1">
      <c r="B1414" s="360"/>
      <c r="C1414" s="362"/>
      <c r="D1414" s="40" t="s">
        <v>64</v>
      </c>
      <c r="E1414" s="81"/>
      <c r="F1414" s="50">
        <f>VLOOKUP(S1403,Maths!$B$8:$AE$78,17,0)</f>
        <v>0</v>
      </c>
      <c r="G1414" s="50">
        <f>VLOOKUP(S1403,Maths!$B$8:$AE$78,18,0)</f>
        <v>0</v>
      </c>
      <c r="H1414" s="50">
        <f>VLOOKUP(S1403,Maths!$B$8:$AE$78,19,0)</f>
        <v>0</v>
      </c>
      <c r="I1414" s="50">
        <f>VLOOKUP(S1403,Maths!$B$8:$AE$78,20,0)</f>
        <v>0</v>
      </c>
      <c r="J1414" s="50">
        <f>VLOOKUP(S1403,Maths!$B$8:$AE$78,21,0)</f>
        <v>0</v>
      </c>
      <c r="K1414" s="50">
        <f>VLOOKUP(S1403,Maths!$B$8:$AE$78,22,0)</f>
        <v>0</v>
      </c>
      <c r="L1414" s="50">
        <f>VLOOKUP(S1403,Maths!$B$8:$AE$78,23,0)</f>
        <v>0</v>
      </c>
      <c r="M1414" s="50">
        <f>VLOOKUP(S1403,Maths!$B$8:$AE$78,24,0)</f>
        <v>0</v>
      </c>
      <c r="N1414" s="50">
        <f>VLOOKUP(S1403,Maths!$B$8:$AE$78,25,0)</f>
        <v>0</v>
      </c>
      <c r="O1414" s="50">
        <f>VLOOKUP(S1403,Maths!$B$8:$AE$78,26,0)</f>
        <v>0</v>
      </c>
      <c r="P1414" s="50">
        <f>VLOOKUP(S1403,Maths!$B$8:$AE$78,27,0)</f>
        <v>0</v>
      </c>
      <c r="Q1414" s="50">
        <f>VLOOKUP(S1403,Maths!$B$8:$AE$78,28,0)</f>
        <v>0</v>
      </c>
      <c r="R1414" s="79">
        <f>VLOOKUP(S1403,Maths!$B$8:$AE$78,29,0)</f>
        <v>0</v>
      </c>
      <c r="S1414" s="50">
        <f>VLOOKUP(S1403,Maths!$B$8:$AE$78,30,0)</f>
        <v>0</v>
      </c>
      <c r="V1414" s="68"/>
      <c r="W1414" s="68"/>
      <c r="X1414" s="68"/>
      <c r="Y1414" s="68"/>
    </row>
    <row r="1415" spans="2:25" ht="27.9" customHeight="1">
      <c r="B1415" s="359">
        <v>5</v>
      </c>
      <c r="C1415" s="361" t="s">
        <v>6</v>
      </c>
      <c r="D1415" s="39" t="s">
        <v>63</v>
      </c>
      <c r="E1415" s="80"/>
      <c r="F1415" s="78">
        <f>Sci!R$7</f>
        <v>15</v>
      </c>
      <c r="G1415" s="78">
        <f>Sci!S$7</f>
        <v>15</v>
      </c>
      <c r="H1415" s="78">
        <f>Sci!T$7</f>
        <v>15</v>
      </c>
      <c r="I1415" s="78">
        <f>Sci!U$7</f>
        <v>15</v>
      </c>
      <c r="J1415" s="78">
        <f>Sci!V$7</f>
        <v>15</v>
      </c>
      <c r="K1415" s="78">
        <f>Sci!W$7</f>
        <v>10</v>
      </c>
      <c r="L1415" s="78">
        <f>Sci!X$7</f>
        <v>0</v>
      </c>
      <c r="M1415" s="78">
        <f>Sci!Y$7</f>
        <v>70</v>
      </c>
      <c r="N1415" s="78">
        <f>Sci!Z$7</f>
        <v>5</v>
      </c>
      <c r="O1415" s="78">
        <f>Sci!AA$7</f>
        <v>5</v>
      </c>
      <c r="P1415" s="78">
        <f>Sci!AB$7</f>
        <v>20</v>
      </c>
      <c r="Q1415" s="78">
        <f>Sci!AC$7</f>
        <v>30</v>
      </c>
      <c r="R1415" s="78">
        <f>Sci!AD$7</f>
        <v>100</v>
      </c>
      <c r="S1415" s="78">
        <f>Sci!AE$7</f>
        <v>0</v>
      </c>
      <c r="V1415" s="68"/>
      <c r="W1415" s="68"/>
      <c r="X1415" s="68"/>
      <c r="Y1415" s="68"/>
    </row>
    <row r="1416" spans="2:25" ht="27.9" customHeight="1" thickBot="1">
      <c r="B1416" s="360"/>
      <c r="C1416" s="362"/>
      <c r="D1416" s="40" t="s">
        <v>64</v>
      </c>
      <c r="E1416" s="81"/>
      <c r="F1416" s="50">
        <f>VLOOKUP(S1403,Sci!$B$8:$AE$78,17,0)</f>
        <v>0</v>
      </c>
      <c r="G1416" s="50">
        <f>VLOOKUP(S1403,Sci!$B$8:$AE$78,18,0)</f>
        <v>0</v>
      </c>
      <c r="H1416" s="50">
        <f>VLOOKUP(S1403,Sci!$B$8:$AE$78,19,0)</f>
        <v>0</v>
      </c>
      <c r="I1416" s="50">
        <f>VLOOKUP(S1403,Sci!$B$8:$AE$78,20,0)</f>
        <v>0</v>
      </c>
      <c r="J1416" s="50">
        <f>VLOOKUP(S1403,Sci!$B$8:$AE$78,21,0)</f>
        <v>0</v>
      </c>
      <c r="K1416" s="50">
        <f>VLOOKUP(S1403,Sci!$B$8:$AE$78,22,0)</f>
        <v>0</v>
      </c>
      <c r="L1416" s="50">
        <f>VLOOKUP(S1403,Sci!$B$8:$AE$78,23,0)</f>
        <v>0</v>
      </c>
      <c r="M1416" s="50">
        <f>VLOOKUP(S1403,Sci!$B$8:$AE$78,24,0)</f>
        <v>0</v>
      </c>
      <c r="N1416" s="50">
        <f>VLOOKUP(S1403,Sci!$B$8:$AE$78,24,0)</f>
        <v>0</v>
      </c>
      <c r="O1416" s="50">
        <f>VLOOKUP(S1403,Sci!$B$8:$AE$78,25,0)</f>
        <v>0</v>
      </c>
      <c r="P1416" s="50">
        <f>VLOOKUP(S1403,Sci!$B$8:$AE$78,26,0)</f>
        <v>0</v>
      </c>
      <c r="Q1416" s="50">
        <f>VLOOKUP(S1403,Sci!$B$8:$AE$78,27,0)</f>
        <v>0</v>
      </c>
      <c r="R1416" s="79">
        <f>VLOOKUP(S1403,Sci!$B$8:$AE$78,29,0)</f>
        <v>0</v>
      </c>
      <c r="S1416" s="50">
        <f>VLOOKUP(S1403,Sci!$B$8:$AE$78,30,0)</f>
        <v>0</v>
      </c>
      <c r="V1416" s="68"/>
      <c r="W1416" s="68"/>
      <c r="X1416" s="68"/>
      <c r="Y1416" s="68"/>
    </row>
    <row r="1417" spans="2:25" ht="27.9" customHeight="1">
      <c r="B1417" s="359">
        <v>6</v>
      </c>
      <c r="C1417" s="361" t="s">
        <v>7</v>
      </c>
      <c r="D1417" s="39" t="s">
        <v>63</v>
      </c>
      <c r="E1417" s="80"/>
      <c r="F1417" s="78">
        <f>Sco!R$7</f>
        <v>15</v>
      </c>
      <c r="G1417" s="78">
        <f>Sco!S$7</f>
        <v>15</v>
      </c>
      <c r="H1417" s="78">
        <f>Sco!T$7</f>
        <v>15</v>
      </c>
      <c r="I1417" s="78">
        <f>Sco!U$7</f>
        <v>15</v>
      </c>
      <c r="J1417" s="78">
        <f>Sco!V$7</f>
        <v>15</v>
      </c>
      <c r="K1417" s="78">
        <f>Sco!W$7</f>
        <v>10</v>
      </c>
      <c r="L1417" s="78">
        <f>Sco!X$7</f>
        <v>0</v>
      </c>
      <c r="M1417" s="78">
        <f>Sco!Y$7</f>
        <v>70</v>
      </c>
      <c r="N1417" s="78">
        <f>Sco!Z$7</f>
        <v>5</v>
      </c>
      <c r="O1417" s="78">
        <f>Sco!AA$7</f>
        <v>5</v>
      </c>
      <c r="P1417" s="78">
        <f>Sco!AB$7</f>
        <v>20</v>
      </c>
      <c r="Q1417" s="78">
        <f>Sco!AC$7</f>
        <v>30</v>
      </c>
      <c r="R1417" s="78">
        <f>Sco!AD$7</f>
        <v>100</v>
      </c>
      <c r="S1417" s="78">
        <f>Sco!AE$7</f>
        <v>0</v>
      </c>
      <c r="V1417" s="68"/>
      <c r="W1417" s="68"/>
      <c r="X1417" s="68"/>
      <c r="Y1417" s="68"/>
    </row>
    <row r="1418" spans="2:25" ht="27.9" customHeight="1" thickBot="1">
      <c r="B1418" s="360"/>
      <c r="C1418" s="362"/>
      <c r="D1418" s="40" t="s">
        <v>64</v>
      </c>
      <c r="E1418" s="81"/>
      <c r="F1418" s="50">
        <f>VLOOKUP(S1403,Sco!$B$8:$AE$78,17,0)</f>
        <v>0</v>
      </c>
      <c r="G1418" s="50">
        <f>VLOOKUP(S1403,Sco!$B$8:$AE$78,18,0)</f>
        <v>0</v>
      </c>
      <c r="H1418" s="50">
        <f>VLOOKUP(S1403,Sco!$B$8:$AE$78,19,0)</f>
        <v>0</v>
      </c>
      <c r="I1418" s="50">
        <f>VLOOKUP(S1403,Sco!$B$8:$AE$78,20,0)</f>
        <v>0</v>
      </c>
      <c r="J1418" s="50">
        <f>VLOOKUP(S1403,Sco!$B$8:$AE$78,21,0)</f>
        <v>0</v>
      </c>
      <c r="K1418" s="50">
        <f>VLOOKUP(S1403,Sco!$B$8:$AE$78,22,0)</f>
        <v>0</v>
      </c>
      <c r="L1418" s="50">
        <f>VLOOKUP(S1403,Sco!$B$8:$AE$78,23,0)</f>
        <v>0</v>
      </c>
      <c r="M1418" s="50">
        <f>VLOOKUP(S1403,Sco!$B$8:$AE$78,24,0)</f>
        <v>0</v>
      </c>
      <c r="N1418" s="50">
        <f>VLOOKUP(S1403,Sco!$B$8:$AE$78,25,0)</f>
        <v>0</v>
      </c>
      <c r="O1418" s="50">
        <f>VLOOKUP(S1403,Sco!$B$8:$AE$78,26,0)</f>
        <v>0</v>
      </c>
      <c r="P1418" s="50">
        <f>VLOOKUP(S1403,Sco!$B$8:$AE$78,27,0)</f>
        <v>0</v>
      </c>
      <c r="Q1418" s="50">
        <f>VLOOKUP(S1403,Sco!$B$8:$AE$78,28,0)</f>
        <v>0</v>
      </c>
      <c r="R1418" s="79">
        <f>VLOOKUP(S1403,Sco!$B$8:$AE$78,29,0)</f>
        <v>0</v>
      </c>
      <c r="S1418" s="50">
        <f>VLOOKUP(S1403,Sco!$B$8:$AE$78,30,0)</f>
        <v>0</v>
      </c>
      <c r="V1418" s="68"/>
      <c r="W1418" s="68"/>
      <c r="X1418" s="68"/>
      <c r="Y1418" s="68"/>
    </row>
    <row r="1419" spans="2:25" ht="27.9" customHeight="1">
      <c r="B1419" s="359">
        <v>7</v>
      </c>
      <c r="C1419" s="361" t="s">
        <v>8</v>
      </c>
      <c r="D1419" s="39" t="s">
        <v>63</v>
      </c>
      <c r="E1419" s="80"/>
      <c r="F1419" s="78">
        <f>Kala!R$7</f>
        <v>20</v>
      </c>
      <c r="G1419" s="78">
        <f>Kala!S$7</f>
        <v>40</v>
      </c>
      <c r="H1419" s="78">
        <f>Kala!T$7</f>
        <v>20</v>
      </c>
      <c r="I1419" s="78">
        <f>Kala!U$7</f>
        <v>20</v>
      </c>
      <c r="J1419" s="78">
        <f>Kala!V$7</f>
        <v>0</v>
      </c>
      <c r="K1419" s="78">
        <f>Kala!W$7</f>
        <v>20</v>
      </c>
      <c r="L1419" s="78">
        <f>Kala!X$7</f>
        <v>0</v>
      </c>
      <c r="M1419" s="78">
        <f>Kala!Y$7</f>
        <v>100</v>
      </c>
      <c r="N1419" s="363"/>
      <c r="O1419" s="364"/>
      <c r="P1419" s="364"/>
      <c r="Q1419" s="365"/>
      <c r="R1419" s="82">
        <f t="shared" ref="R1419:R1424" si="50">M1419</f>
        <v>100</v>
      </c>
      <c r="S1419" s="83"/>
      <c r="V1419" s="68"/>
      <c r="W1419" s="68"/>
      <c r="X1419" s="68"/>
      <c r="Y1419" s="68"/>
    </row>
    <row r="1420" spans="2:25" ht="27.9" customHeight="1" thickBot="1">
      <c r="B1420" s="360"/>
      <c r="C1420" s="362"/>
      <c r="D1420" s="40" t="s">
        <v>64</v>
      </c>
      <c r="E1420" s="81"/>
      <c r="F1420" s="50">
        <f>VLOOKUP(S1403,Kala!$B$8:$AE$78,17,0)</f>
        <v>0</v>
      </c>
      <c r="G1420" s="50">
        <f>VLOOKUP(S1403,Kala!$B$8:$AE$78,18,0)</f>
        <v>0</v>
      </c>
      <c r="H1420" s="50">
        <f>VLOOKUP(S1403,Kala!$B$8:$AE$78,19,0)</f>
        <v>0</v>
      </c>
      <c r="I1420" s="50">
        <f>VLOOKUP(S1403,Kala!$B$8:$AE$78,20,0)</f>
        <v>0</v>
      </c>
      <c r="J1420" s="50">
        <f>VLOOKUP(S1403,Kala!$B$8:$AE$78,21,0)</f>
        <v>0</v>
      </c>
      <c r="K1420" s="50">
        <f>VLOOKUP(S1403,Kala!$B$8:$AE$78,22,0)</f>
        <v>0</v>
      </c>
      <c r="L1420" s="50">
        <f>VLOOKUP(S1403,Kala!$B$8:$AE$78,23,0)</f>
        <v>0</v>
      </c>
      <c r="M1420" s="50">
        <f>VLOOKUP(S1403,Kala!$B$8:$AE$78,24,0)</f>
        <v>0</v>
      </c>
      <c r="N1420" s="366"/>
      <c r="O1420" s="367"/>
      <c r="P1420" s="367"/>
      <c r="Q1420" s="368"/>
      <c r="R1420" s="84">
        <f t="shared" si="50"/>
        <v>0</v>
      </c>
      <c r="S1420" s="85" t="str">
        <f>IF(R1420&gt;=91,"अ१",IF(R1420&gt;=81,"अ२",IF(R1420&gt;=71,"ब१",IF(R1420&gt;=61,"ब२",IF(R1420&gt;=51,"क१",IF(R1420&gt;=41,"क२",IF(R1420&gt;=33,"ड",IF(R1420&gt;=21,"ई१",IF(R1420&gt;=1,"ई२","")))))))))</f>
        <v/>
      </c>
      <c r="V1420" s="68"/>
      <c r="W1420" s="68"/>
      <c r="X1420" s="68"/>
      <c r="Y1420" s="68"/>
    </row>
    <row r="1421" spans="2:25" ht="27.9" customHeight="1">
      <c r="B1421" s="359">
        <v>8</v>
      </c>
      <c r="C1421" s="361" t="s">
        <v>9</v>
      </c>
      <c r="D1421" s="39" t="s">
        <v>63</v>
      </c>
      <c r="E1421" s="80"/>
      <c r="F1421" s="78">
        <f>Karya!R$7</f>
        <v>20</v>
      </c>
      <c r="G1421" s="78">
        <f>Karya!S$7</f>
        <v>40</v>
      </c>
      <c r="H1421" s="78">
        <f>Karya!T$7</f>
        <v>20</v>
      </c>
      <c r="I1421" s="78">
        <f>Karya!U$7</f>
        <v>20</v>
      </c>
      <c r="J1421" s="78">
        <f>Karya!V$7</f>
        <v>0</v>
      </c>
      <c r="K1421" s="78">
        <f>Karya!W$7</f>
        <v>20</v>
      </c>
      <c r="L1421" s="78">
        <f>Karya!X$7</f>
        <v>0</v>
      </c>
      <c r="M1421" s="78">
        <f>Karya!Y$7</f>
        <v>100</v>
      </c>
      <c r="N1421" s="363"/>
      <c r="O1421" s="364"/>
      <c r="P1421" s="364"/>
      <c r="Q1421" s="365"/>
      <c r="R1421" s="82">
        <f t="shared" si="50"/>
        <v>100</v>
      </c>
      <c r="S1421" s="83"/>
      <c r="V1421" s="68"/>
      <c r="W1421" s="68"/>
      <c r="X1421" s="68"/>
      <c r="Y1421" s="68"/>
    </row>
    <row r="1422" spans="2:25" ht="27.9" customHeight="1" thickBot="1">
      <c r="B1422" s="360"/>
      <c r="C1422" s="362"/>
      <c r="D1422" s="40" t="s">
        <v>64</v>
      </c>
      <c r="E1422" s="81"/>
      <c r="F1422" s="50">
        <f>VLOOKUP(S1403,Karya!$B$8:$AE$78,17,0)</f>
        <v>0</v>
      </c>
      <c r="G1422" s="50">
        <f>VLOOKUP(S1403,Karya!$B$8:$AE$78,18,0)</f>
        <v>0</v>
      </c>
      <c r="H1422" s="50">
        <f>VLOOKUP(S1403,Karya!$B$8:$AE$78,19,0)</f>
        <v>0</v>
      </c>
      <c r="I1422" s="50">
        <f>VLOOKUP(S1403,Karya!$B$8:$AE$78,20,0)</f>
        <v>0</v>
      </c>
      <c r="J1422" s="50">
        <f>VLOOKUP(S1403,Karya!$B$8:$AE$78,21,0)</f>
        <v>0</v>
      </c>
      <c r="K1422" s="50">
        <f>VLOOKUP(S1403,Karya!$B$8:$AE$78,22,0)</f>
        <v>0</v>
      </c>
      <c r="L1422" s="50">
        <f>VLOOKUP(S1403,Karya!$B$8:$AE$78,23,0)</f>
        <v>0</v>
      </c>
      <c r="M1422" s="50">
        <f>VLOOKUP(S1403,Karya!$B$8:$AE$78,24,0)</f>
        <v>0</v>
      </c>
      <c r="N1422" s="366"/>
      <c r="O1422" s="367"/>
      <c r="P1422" s="367"/>
      <c r="Q1422" s="368"/>
      <c r="R1422" s="84">
        <f t="shared" si="50"/>
        <v>0</v>
      </c>
      <c r="S1422" s="85" t="str">
        <f>IF(R1422&gt;=91,"अ१",IF(R1422&gt;=81,"अ२",IF(R1422&gt;=71,"ब१",IF(R1422&gt;=61,"ब२",IF(R1422&gt;=51,"क१",IF(R1422&gt;=41,"क२",IF(R1422&gt;=33,"ड",IF(R1422&gt;=21,"ई१",IF(R1422&gt;=1,"ई२","")))))))))</f>
        <v/>
      </c>
      <c r="V1422" s="68"/>
      <c r="W1422" s="68"/>
      <c r="X1422" s="68"/>
      <c r="Y1422" s="68"/>
    </row>
    <row r="1423" spans="2:25" ht="27.9" customHeight="1">
      <c r="B1423" s="359">
        <v>9</v>
      </c>
      <c r="C1423" s="361" t="s">
        <v>10</v>
      </c>
      <c r="D1423" s="39" t="s">
        <v>63</v>
      </c>
      <c r="E1423" s="80"/>
      <c r="F1423" s="78">
        <f>Shashi!R$7</f>
        <v>20</v>
      </c>
      <c r="G1423" s="78">
        <f>Shashi!S$7</f>
        <v>40</v>
      </c>
      <c r="H1423" s="78">
        <f>Shashi!T$7</f>
        <v>20</v>
      </c>
      <c r="I1423" s="78">
        <f>Shashi!U$7</f>
        <v>20</v>
      </c>
      <c r="J1423" s="78">
        <f>Shashi!V$7</f>
        <v>0</v>
      </c>
      <c r="K1423" s="78">
        <f>Shashi!W$7</f>
        <v>20</v>
      </c>
      <c r="L1423" s="78">
        <f>Shashi!X$7</f>
        <v>0</v>
      </c>
      <c r="M1423" s="78">
        <f>Shashi!Y$7</f>
        <v>100</v>
      </c>
      <c r="N1423" s="363"/>
      <c r="O1423" s="364"/>
      <c r="P1423" s="364"/>
      <c r="Q1423" s="365"/>
      <c r="R1423" s="82">
        <f t="shared" si="50"/>
        <v>100</v>
      </c>
      <c r="S1423" s="83"/>
      <c r="V1423" s="68"/>
      <c r="W1423" s="68"/>
      <c r="X1423" s="68"/>
      <c r="Y1423" s="68"/>
    </row>
    <row r="1424" spans="2:25" ht="27.9" customHeight="1" thickBot="1">
      <c r="B1424" s="360"/>
      <c r="C1424" s="362"/>
      <c r="D1424" s="40" t="s">
        <v>64</v>
      </c>
      <c r="E1424" s="81"/>
      <c r="F1424" s="50">
        <f>VLOOKUP(S1403,Shashi!$B$8:$AE$78,17,0)</f>
        <v>0</v>
      </c>
      <c r="G1424" s="50">
        <f>VLOOKUP(S1403,Shashi!$B$8:$AE$78,18,0)</f>
        <v>0</v>
      </c>
      <c r="H1424" s="50">
        <f>VLOOKUP(S1403,Shashi!$B$8:$AE$78,19,0)</f>
        <v>0</v>
      </c>
      <c r="I1424" s="50">
        <f>VLOOKUP(S1403,Shashi!$B$8:$AE$78,20,0)</f>
        <v>0</v>
      </c>
      <c r="J1424" s="50">
        <f>VLOOKUP(S1403,Shashi!$B$8:$AE$78,21,0)</f>
        <v>0</v>
      </c>
      <c r="K1424" s="50">
        <f>VLOOKUP(S1403,Shashi!$B$8:$AE$78,22,0)</f>
        <v>0</v>
      </c>
      <c r="L1424" s="50">
        <f>VLOOKUP(S1403,Shashi!$B$8:$AE$78,23,0)</f>
        <v>0</v>
      </c>
      <c r="M1424" s="50">
        <f>VLOOKUP(S1403,Shashi!$B$8:$AE$78,24,0)</f>
        <v>0</v>
      </c>
      <c r="N1424" s="366"/>
      <c r="O1424" s="367"/>
      <c r="P1424" s="367"/>
      <c r="Q1424" s="368"/>
      <c r="R1424" s="84">
        <f t="shared" si="50"/>
        <v>0</v>
      </c>
      <c r="S1424" s="85" t="str">
        <f>IF(R1424&gt;=91,"अ१",IF(R1424&gt;=81,"अ२",IF(R1424&gt;=71,"ब१",IF(R1424&gt;=61,"ब२",IF(R1424&gt;=51,"क१",IF(R1424&gt;=41,"क२",IF(R1424&gt;=33,"ड",IF(R1424&gt;=21,"ई१",IF(R1424&gt;=1,"ई२","")))))))))</f>
        <v/>
      </c>
      <c r="V1424" s="68"/>
      <c r="W1424" s="68"/>
      <c r="X1424" s="68"/>
      <c r="Y1424" s="68"/>
    </row>
    <row r="1425" spans="2:25" ht="27.9" customHeight="1" thickBot="1">
      <c r="B1425" s="369"/>
      <c r="C1425" s="370"/>
      <c r="D1425" s="370"/>
      <c r="E1425" s="370"/>
      <c r="F1425" s="370"/>
      <c r="G1425" s="370"/>
      <c r="H1425" s="370"/>
      <c r="I1425" s="370"/>
      <c r="J1425" s="370"/>
      <c r="K1425" s="370"/>
      <c r="L1425" s="370"/>
      <c r="M1425" s="370"/>
      <c r="N1425" s="370"/>
      <c r="O1425" s="370"/>
      <c r="P1425" s="370"/>
      <c r="Q1425" s="370"/>
      <c r="R1425" s="370"/>
      <c r="S1425" s="371"/>
      <c r="V1425" s="68"/>
      <c r="W1425" s="68"/>
      <c r="X1425" s="68"/>
      <c r="Y1425" s="68"/>
    </row>
    <row r="1426" spans="2:25" ht="27.9" customHeight="1">
      <c r="B1426" s="41"/>
      <c r="C1426" s="42"/>
      <c r="D1426" s="43"/>
      <c r="N1426" s="45"/>
      <c r="O1426" s="45"/>
      <c r="P1426" s="45"/>
      <c r="Q1426" s="45"/>
      <c r="S1426" s="46"/>
      <c r="V1426" s="68"/>
      <c r="W1426" s="68"/>
      <c r="X1426" s="68"/>
      <c r="Y1426" s="68"/>
    </row>
    <row r="1427" spans="2:25" ht="27.9" customHeight="1">
      <c r="B1427" s="372" t="s">
        <v>66</v>
      </c>
      <c r="C1427" s="373"/>
      <c r="D1427" s="373"/>
      <c r="E1427" s="373"/>
      <c r="F1427" s="373"/>
      <c r="G1427" s="374" t="s">
        <v>67</v>
      </c>
      <c r="H1427" s="374"/>
      <c r="I1427" s="374"/>
      <c r="J1427" s="374"/>
      <c r="K1427" s="374"/>
      <c r="L1427" s="374"/>
      <c r="M1427" s="374"/>
      <c r="N1427" s="375" t="s">
        <v>68</v>
      </c>
      <c r="O1427" s="375"/>
      <c r="P1427" s="375"/>
      <c r="Q1427" s="375"/>
      <c r="R1427" s="375"/>
      <c r="S1427" s="376"/>
    </row>
    <row r="1428" spans="2:25" ht="27.9" customHeight="1" thickBot="1">
      <c r="B1428" s="377" t="str">
        <f>students!$G$4</f>
        <v xml:space="preserve">श्री. सागर दत्तात्रय शिंदे </v>
      </c>
      <c r="C1428" s="378"/>
      <c r="D1428" s="378"/>
      <c r="E1428" s="378"/>
      <c r="F1428" s="378"/>
      <c r="G1428" s="379"/>
      <c r="H1428" s="379"/>
      <c r="I1428" s="379"/>
      <c r="J1428" s="379"/>
      <c r="K1428" s="379"/>
      <c r="L1428" s="379"/>
      <c r="M1428" s="379"/>
      <c r="N1428" s="380"/>
      <c r="O1428" s="380"/>
      <c r="P1428" s="380"/>
      <c r="Q1428" s="380"/>
      <c r="R1428" s="380"/>
      <c r="S1428" s="381"/>
    </row>
    <row r="1429" spans="2:25" ht="26.25" customHeight="1">
      <c r="B1429" s="402" t="s">
        <v>718</v>
      </c>
      <c r="C1429" s="402"/>
      <c r="D1429" s="402"/>
      <c r="E1429" s="402"/>
      <c r="F1429" s="402"/>
      <c r="G1429" s="402"/>
      <c r="H1429" s="402"/>
      <c r="I1429" s="402"/>
      <c r="J1429" s="402"/>
      <c r="K1429" s="402"/>
      <c r="L1429" s="402"/>
      <c r="M1429" s="402"/>
      <c r="N1429" s="402"/>
      <c r="O1429" s="402"/>
      <c r="P1429" s="402"/>
      <c r="Q1429" s="402"/>
      <c r="R1429" s="402"/>
      <c r="S1429" s="402"/>
    </row>
    <row r="1430" spans="2:25" ht="24.75" customHeight="1" thickBot="1">
      <c r="B1430" s="403" t="s">
        <v>52</v>
      </c>
      <c r="C1430" s="403"/>
      <c r="D1430" s="403"/>
      <c r="E1430" s="404">
        <f>VLOOKUP(S1431,students!$B$8:$R$77,3,0)</f>
        <v>0</v>
      </c>
      <c r="F1430" s="405"/>
      <c r="G1430" s="405"/>
      <c r="H1430" s="405"/>
      <c r="I1430" s="405"/>
      <c r="J1430" s="405"/>
      <c r="K1430" s="405"/>
      <c r="L1430" s="405"/>
      <c r="M1430" s="405"/>
      <c r="N1430" s="405"/>
      <c r="O1430" s="405"/>
      <c r="P1430" s="406" t="s">
        <v>28</v>
      </c>
      <c r="Q1430" s="406"/>
      <c r="R1430" s="406" t="str">
        <f>students!$M$2</f>
        <v>पहिली</v>
      </c>
      <c r="S1430" s="406"/>
    </row>
    <row r="1431" spans="2:25" ht="19.5" customHeight="1" thickBot="1">
      <c r="B1431" s="407"/>
      <c r="C1431" s="407"/>
      <c r="D1431" s="408"/>
      <c r="E1431" s="408"/>
      <c r="F1431" s="47"/>
      <c r="G1431" s="47"/>
      <c r="H1431" s="409" t="s">
        <v>33</v>
      </c>
      <c r="I1431" s="409"/>
      <c r="J1431" s="409"/>
      <c r="K1431" s="409"/>
      <c r="L1431" s="409"/>
      <c r="M1431" s="405">
        <f>[3]students!Y1430</f>
        <v>0</v>
      </c>
      <c r="N1431" s="405"/>
      <c r="O1431" s="405"/>
      <c r="P1431" s="406" t="s">
        <v>53</v>
      </c>
      <c r="Q1431" s="406"/>
      <c r="R1431" s="406"/>
      <c r="S1431" s="77">
        <v>52</v>
      </c>
    </row>
    <row r="1432" spans="2:25" ht="21" customHeight="1">
      <c r="B1432" s="382" t="s">
        <v>37</v>
      </c>
      <c r="C1432" s="361" t="s">
        <v>54</v>
      </c>
      <c r="D1432" s="361"/>
      <c r="E1432" s="385" t="s">
        <v>55</v>
      </c>
      <c r="F1432" s="386"/>
      <c r="G1432" s="386"/>
      <c r="H1432" s="386"/>
      <c r="I1432" s="386"/>
      <c r="J1432" s="386"/>
      <c r="K1432" s="386"/>
      <c r="L1432" s="386"/>
      <c r="M1432" s="387"/>
      <c r="N1432" s="388" t="s">
        <v>56</v>
      </c>
      <c r="O1432" s="389"/>
      <c r="P1432" s="389"/>
      <c r="Q1432" s="390"/>
      <c r="R1432" s="394" t="s">
        <v>69</v>
      </c>
      <c r="S1432" s="397" t="s">
        <v>57</v>
      </c>
    </row>
    <row r="1433" spans="2:25" s="1" customFormat="1" ht="73.5" customHeight="1">
      <c r="B1433" s="383"/>
      <c r="C1433" s="384"/>
      <c r="D1433" s="384"/>
      <c r="E1433" s="48" t="s">
        <v>58</v>
      </c>
      <c r="F1433" s="48" t="s">
        <v>15</v>
      </c>
      <c r="G1433" s="48" t="s">
        <v>59</v>
      </c>
      <c r="H1433" s="48" t="s">
        <v>17</v>
      </c>
      <c r="I1433" s="48" t="s">
        <v>18</v>
      </c>
      <c r="J1433" s="48" t="s">
        <v>19</v>
      </c>
      <c r="K1433" s="48" t="s">
        <v>20</v>
      </c>
      <c r="L1433" s="48" t="s">
        <v>21</v>
      </c>
      <c r="M1433" s="49"/>
      <c r="N1433" s="391"/>
      <c r="O1433" s="392"/>
      <c r="P1433" s="392"/>
      <c r="Q1433" s="393"/>
      <c r="R1433" s="395"/>
      <c r="S1433" s="398"/>
      <c r="V1433" s="68"/>
      <c r="W1433" s="68"/>
      <c r="X1433" s="68"/>
      <c r="Y1433" s="68"/>
    </row>
    <row r="1434" spans="2:25" ht="27.9" customHeight="1" thickBot="1">
      <c r="B1434" s="5"/>
      <c r="C1434" s="400" t="s">
        <v>60</v>
      </c>
      <c r="D1434" s="401"/>
      <c r="E1434" s="51">
        <v>1</v>
      </c>
      <c r="F1434" s="51">
        <v>2</v>
      </c>
      <c r="G1434" s="51">
        <v>3</v>
      </c>
      <c r="H1434" s="51">
        <v>4</v>
      </c>
      <c r="I1434" s="51">
        <v>5</v>
      </c>
      <c r="J1434" s="51">
        <v>6</v>
      </c>
      <c r="K1434" s="51">
        <v>7</v>
      </c>
      <c r="L1434" s="51">
        <v>8</v>
      </c>
      <c r="M1434" s="50" t="s">
        <v>22</v>
      </c>
      <c r="N1434" s="50" t="s">
        <v>23</v>
      </c>
      <c r="O1434" s="50" t="s">
        <v>61</v>
      </c>
      <c r="P1434" s="50" t="s">
        <v>25</v>
      </c>
      <c r="Q1434" s="50" t="s">
        <v>62</v>
      </c>
      <c r="R1434" s="396"/>
      <c r="S1434" s="399"/>
      <c r="V1434" s="68"/>
      <c r="W1434" s="68"/>
      <c r="X1434" s="68"/>
      <c r="Y1434" s="68"/>
    </row>
    <row r="1435" spans="2:25" ht="27.9" customHeight="1">
      <c r="B1435" s="359">
        <v>1</v>
      </c>
      <c r="C1435" s="361" t="s">
        <v>2</v>
      </c>
      <c r="D1435" s="39" t="s">
        <v>63</v>
      </c>
      <c r="E1435" s="80"/>
      <c r="F1435" s="78">
        <f>Marathi!R$7</f>
        <v>15</v>
      </c>
      <c r="G1435" s="78">
        <f>Marathi!S$7</f>
        <v>15</v>
      </c>
      <c r="H1435" s="78">
        <f>Marathi!T$7</f>
        <v>15</v>
      </c>
      <c r="I1435" s="78">
        <f>Marathi!U$7</f>
        <v>15</v>
      </c>
      <c r="J1435" s="78">
        <f>Marathi!V$7</f>
        <v>15</v>
      </c>
      <c r="K1435" s="78">
        <f>Marathi!W$7</f>
        <v>10</v>
      </c>
      <c r="L1435" s="78">
        <f>Marathi!X$7</f>
        <v>0</v>
      </c>
      <c r="M1435" s="78">
        <f>Marathi!Y$7</f>
        <v>70</v>
      </c>
      <c r="N1435" s="78">
        <f>Marathi!Z$7</f>
        <v>5</v>
      </c>
      <c r="O1435" s="78">
        <f>Marathi!AA$7</f>
        <v>5</v>
      </c>
      <c r="P1435" s="78">
        <f>Marathi!AB$7</f>
        <v>20</v>
      </c>
      <c r="Q1435" s="78">
        <f>Marathi!AC$7</f>
        <v>30</v>
      </c>
      <c r="R1435" s="78">
        <f>Marathi!AD$7</f>
        <v>100</v>
      </c>
      <c r="S1435" s="78">
        <f>Marathi!AE$7</f>
        <v>0</v>
      </c>
      <c r="V1435" s="68"/>
      <c r="W1435" s="68"/>
      <c r="X1435" s="68"/>
      <c r="Y1435" s="68"/>
    </row>
    <row r="1436" spans="2:25" ht="27.9" customHeight="1" thickBot="1">
      <c r="B1436" s="360"/>
      <c r="C1436" s="362"/>
      <c r="D1436" s="40" t="s">
        <v>64</v>
      </c>
      <c r="E1436" s="81"/>
      <c r="F1436" s="50">
        <f>VLOOKUP(S1431,Marathi!$B$8:$AE$78,17,0)</f>
        <v>0</v>
      </c>
      <c r="G1436" s="50">
        <f>VLOOKUP(S1431,Marathi!$B$8:$AE$78,18,0)</f>
        <v>0</v>
      </c>
      <c r="H1436" s="50">
        <f>VLOOKUP(S1431,Marathi!$B$8:$AE$78,19,0)</f>
        <v>0</v>
      </c>
      <c r="I1436" s="50">
        <f>VLOOKUP(S1431,Marathi!$B$8:$AE$78,20,0)</f>
        <v>0</v>
      </c>
      <c r="J1436" s="50">
        <f>VLOOKUP(S1431,Marathi!$B$8:$AE$78,21,0)</f>
        <v>0</v>
      </c>
      <c r="K1436" s="50">
        <f>VLOOKUP(S1431,Marathi!$B$8:$AE$78,22,0)</f>
        <v>0</v>
      </c>
      <c r="L1436" s="50">
        <f>VLOOKUP(S1431,Marathi!$B$8:$AE$78,23,0)</f>
        <v>0</v>
      </c>
      <c r="M1436" s="50">
        <f>VLOOKUP(S1431,Marathi!$B$8:$AE$78,24,0)</f>
        <v>0</v>
      </c>
      <c r="N1436" s="50">
        <f>VLOOKUP(S1431,Marathi!$B$8:$AE$78,25,0)</f>
        <v>0</v>
      </c>
      <c r="O1436" s="50">
        <f>VLOOKUP(S1431,Marathi!$B$8:$AE$78,26,0)</f>
        <v>0</v>
      </c>
      <c r="P1436" s="50">
        <f>VLOOKUP(S1431,Marathi!$B$8:$AE$78,27,0)</f>
        <v>0</v>
      </c>
      <c r="Q1436" s="50">
        <f>VLOOKUP(S1431,Marathi!$B$8:$AE$78,28,0)</f>
        <v>0</v>
      </c>
      <c r="R1436" s="79">
        <f>VLOOKUP(S1431,Marathi!$B$8:$AE$78,29,0)</f>
        <v>0</v>
      </c>
      <c r="S1436" s="79">
        <f>VLOOKUP(S1431,Marathi!$B$8:$AE$78,30,0)</f>
        <v>0</v>
      </c>
      <c r="V1436" s="68"/>
      <c r="W1436" s="68"/>
      <c r="X1436" s="68"/>
      <c r="Y1436" s="68"/>
    </row>
    <row r="1437" spans="2:25" ht="27.9" customHeight="1">
      <c r="B1437" s="359">
        <v>2</v>
      </c>
      <c r="C1437" s="361" t="s">
        <v>3</v>
      </c>
      <c r="D1437" s="39" t="s">
        <v>63</v>
      </c>
      <c r="E1437" s="80"/>
      <c r="F1437" s="78">
        <f>Hindi!R$7</f>
        <v>15</v>
      </c>
      <c r="G1437" s="78">
        <f>Hindi!S$7</f>
        <v>15</v>
      </c>
      <c r="H1437" s="78">
        <f>Hindi!T$7</f>
        <v>15</v>
      </c>
      <c r="I1437" s="78">
        <f>Hindi!U$7</f>
        <v>15</v>
      </c>
      <c r="J1437" s="78">
        <f>Hindi!V$7</f>
        <v>15</v>
      </c>
      <c r="K1437" s="78">
        <f>Hindi!W$7</f>
        <v>10</v>
      </c>
      <c r="L1437" s="78">
        <f>Hindi!X$7</f>
        <v>0</v>
      </c>
      <c r="M1437" s="78">
        <f>Hindi!Y$7</f>
        <v>70</v>
      </c>
      <c r="N1437" s="78">
        <f>Hindi!Z$7</f>
        <v>5</v>
      </c>
      <c r="O1437" s="78">
        <f>Hindi!AA$7</f>
        <v>5</v>
      </c>
      <c r="P1437" s="78">
        <f>Hindi!AB$7</f>
        <v>20</v>
      </c>
      <c r="Q1437" s="78">
        <f>Hindi!AC$7</f>
        <v>30</v>
      </c>
      <c r="R1437" s="78">
        <f>Hindi!AD$7</f>
        <v>100</v>
      </c>
      <c r="S1437" s="78">
        <f>Hindi!AE$7</f>
        <v>0</v>
      </c>
      <c r="V1437" s="68"/>
      <c r="W1437" s="68"/>
      <c r="X1437" s="68"/>
      <c r="Y1437" s="68"/>
    </row>
    <row r="1438" spans="2:25" ht="27.9" customHeight="1" thickBot="1">
      <c r="B1438" s="360"/>
      <c r="C1438" s="362"/>
      <c r="D1438" s="40" t="s">
        <v>64</v>
      </c>
      <c r="E1438" s="81"/>
      <c r="F1438" s="50">
        <f>VLOOKUP(S1431,Hindi!$B$8:$AE$78,17,0)</f>
        <v>0</v>
      </c>
      <c r="G1438" s="50">
        <f>VLOOKUP(S1431,Hindi!$B$8:$AE$78,18,0)</f>
        <v>0</v>
      </c>
      <c r="H1438" s="50">
        <f>VLOOKUP(S1431,Hindi!$B$8:$AE$78,19,0)</f>
        <v>0</v>
      </c>
      <c r="I1438" s="50">
        <f>VLOOKUP(S1431,Hindi!$B$8:$AE$78,20,0)</f>
        <v>0</v>
      </c>
      <c r="J1438" s="50">
        <f>VLOOKUP(S1431,Hindi!$B$8:$AE$78,21,0)</f>
        <v>0</v>
      </c>
      <c r="K1438" s="50">
        <f>VLOOKUP(S1431,Hindi!$B$8:$AE$78,22,0)</f>
        <v>0</v>
      </c>
      <c r="L1438" s="50">
        <f>VLOOKUP(S1431,Hindi!$B$8:$AE$78,23,0)</f>
        <v>0</v>
      </c>
      <c r="M1438" s="50">
        <f>VLOOKUP(S1431,Hindi!$B$8:$AE$78,24,0)</f>
        <v>0</v>
      </c>
      <c r="N1438" s="50">
        <f>VLOOKUP(S1431,Hindi!$B$8:$AE$78,25,0)</f>
        <v>0</v>
      </c>
      <c r="O1438" s="50">
        <f>VLOOKUP(S1431,Hindi!$B$8:$AE$78,26,0)</f>
        <v>0</v>
      </c>
      <c r="P1438" s="50">
        <f>VLOOKUP(S1431,Hindi!$B$8:$AE$78,27,0)</f>
        <v>0</v>
      </c>
      <c r="Q1438" s="50">
        <f>VLOOKUP(S1431,Hindi!$B$8:$AE$78,28,0)</f>
        <v>0</v>
      </c>
      <c r="R1438" s="79">
        <f>VLOOKUP(S1431,Hindi!$B$8:$AE$78,29,0)</f>
        <v>0</v>
      </c>
      <c r="S1438" s="50">
        <f>VLOOKUP(S1431,Hindi!$B$8:$AE$78,30,0)</f>
        <v>0</v>
      </c>
      <c r="V1438" s="68"/>
      <c r="W1438" s="68"/>
      <c r="X1438" s="68"/>
      <c r="Y1438" s="68"/>
    </row>
    <row r="1439" spans="2:25" ht="27.9" customHeight="1">
      <c r="B1439" s="359">
        <v>3</v>
      </c>
      <c r="C1439" s="361" t="s">
        <v>4</v>
      </c>
      <c r="D1439" s="39" t="s">
        <v>63</v>
      </c>
      <c r="E1439" s="80"/>
      <c r="F1439" s="78">
        <f>English!R$7</f>
        <v>15</v>
      </c>
      <c r="G1439" s="78">
        <f>English!S$7</f>
        <v>15</v>
      </c>
      <c r="H1439" s="78">
        <f>English!T$7</f>
        <v>15</v>
      </c>
      <c r="I1439" s="78">
        <f>English!U$7</f>
        <v>15</v>
      </c>
      <c r="J1439" s="78">
        <f>English!V$7</f>
        <v>15</v>
      </c>
      <c r="K1439" s="78">
        <f>English!W$7</f>
        <v>10</v>
      </c>
      <c r="L1439" s="78">
        <f>English!X$7</f>
        <v>0</v>
      </c>
      <c r="M1439" s="78">
        <f>English!Y$7</f>
        <v>70</v>
      </c>
      <c r="N1439" s="78">
        <f>English!Z$7</f>
        <v>5</v>
      </c>
      <c r="O1439" s="78">
        <f>English!AA$7</f>
        <v>5</v>
      </c>
      <c r="P1439" s="78">
        <f>English!AB$7</f>
        <v>20</v>
      </c>
      <c r="Q1439" s="78">
        <f>English!AC$7</f>
        <v>30</v>
      </c>
      <c r="R1439" s="78">
        <f>English!AD$7</f>
        <v>100</v>
      </c>
      <c r="S1439" s="78">
        <f>English!AE$7</f>
        <v>0</v>
      </c>
      <c r="V1439" s="68"/>
      <c r="W1439" s="68"/>
      <c r="X1439" s="68"/>
      <c r="Y1439" s="68"/>
    </row>
    <row r="1440" spans="2:25" ht="27.9" customHeight="1" thickBot="1">
      <c r="B1440" s="360"/>
      <c r="C1440" s="362"/>
      <c r="D1440" s="40" t="s">
        <v>64</v>
      </c>
      <c r="E1440" s="81"/>
      <c r="F1440" s="50">
        <f>VLOOKUP(S1431,English!$B$8:$AE$78,17,0)</f>
        <v>0</v>
      </c>
      <c r="G1440" s="50">
        <f>VLOOKUP(S1431,English!$B$8:$AE$78,18,0)</f>
        <v>0</v>
      </c>
      <c r="H1440" s="50">
        <f>VLOOKUP(S1431,English!$B$8:$AE$78,19,0)</f>
        <v>0</v>
      </c>
      <c r="I1440" s="50">
        <f>VLOOKUP(S1431,English!$B$8:$AE$78,20,0)</f>
        <v>0</v>
      </c>
      <c r="J1440" s="50">
        <f>VLOOKUP(S1431,English!$B$8:$AE$78,21,0)</f>
        <v>0</v>
      </c>
      <c r="K1440" s="50">
        <f>VLOOKUP(S1431,English!$B$8:$AE$78,22,0)</f>
        <v>0</v>
      </c>
      <c r="L1440" s="50">
        <f>VLOOKUP(S1431,English!$B$8:$AE$78,23,0)</f>
        <v>0</v>
      </c>
      <c r="M1440" s="50">
        <f>VLOOKUP(S1431,English!$B$8:$AE$78,24,0)</f>
        <v>0</v>
      </c>
      <c r="N1440" s="50">
        <f>VLOOKUP(S1431,English!$B$8:$AE$78,25,0)</f>
        <v>0</v>
      </c>
      <c r="O1440" s="50">
        <f>VLOOKUP(S1431,English!$B$8:$AE$78,26,0)</f>
        <v>0</v>
      </c>
      <c r="P1440" s="50">
        <f>VLOOKUP(S1431,English!$B$8:$AE$78,27,0)</f>
        <v>0</v>
      </c>
      <c r="Q1440" s="50">
        <f>VLOOKUP(S1431,English!$B$8:$AE$78,28,0)</f>
        <v>0</v>
      </c>
      <c r="R1440" s="79">
        <f>VLOOKUP(S1431,English!$B$8:$AE$78,29,0)</f>
        <v>0</v>
      </c>
      <c r="S1440" s="50">
        <f>VLOOKUP(S1431,English!$B$8:$AE$78,30,0)</f>
        <v>0</v>
      </c>
      <c r="V1440" s="68"/>
      <c r="W1440" s="68"/>
      <c r="X1440" s="68"/>
      <c r="Y1440" s="68"/>
    </row>
    <row r="1441" spans="2:25" ht="27.9" customHeight="1">
      <c r="B1441" s="359">
        <v>4</v>
      </c>
      <c r="C1441" s="361" t="s">
        <v>5</v>
      </c>
      <c r="D1441" s="39" t="s">
        <v>63</v>
      </c>
      <c r="E1441" s="80"/>
      <c r="F1441" s="78">
        <f>Maths!R$7</f>
        <v>15</v>
      </c>
      <c r="G1441" s="78">
        <f>Maths!S$7</f>
        <v>15</v>
      </c>
      <c r="H1441" s="78">
        <f>Maths!T$7</f>
        <v>15</v>
      </c>
      <c r="I1441" s="78">
        <f>Maths!U$7</f>
        <v>15</v>
      </c>
      <c r="J1441" s="78">
        <f>Maths!V$7</f>
        <v>15</v>
      </c>
      <c r="K1441" s="78">
        <f>Maths!W$7</f>
        <v>10</v>
      </c>
      <c r="L1441" s="78">
        <f>Maths!X$7</f>
        <v>0</v>
      </c>
      <c r="M1441" s="78">
        <f>Maths!Y$7</f>
        <v>70</v>
      </c>
      <c r="N1441" s="78">
        <f>Maths!Z$7</f>
        <v>5</v>
      </c>
      <c r="O1441" s="78">
        <f>Maths!AA$7</f>
        <v>5</v>
      </c>
      <c r="P1441" s="78">
        <f>Maths!AB$7</f>
        <v>20</v>
      </c>
      <c r="Q1441" s="78">
        <f>Maths!AC$7</f>
        <v>30</v>
      </c>
      <c r="R1441" s="78">
        <f>Maths!AD$7</f>
        <v>100</v>
      </c>
      <c r="S1441" s="78">
        <f>Maths!AE$7</f>
        <v>0</v>
      </c>
      <c r="V1441" s="68"/>
      <c r="W1441" s="68"/>
      <c r="X1441" s="68"/>
      <c r="Y1441" s="68"/>
    </row>
    <row r="1442" spans="2:25" ht="27.9" customHeight="1" thickBot="1">
      <c r="B1442" s="360"/>
      <c r="C1442" s="362"/>
      <c r="D1442" s="40" t="s">
        <v>64</v>
      </c>
      <c r="E1442" s="81"/>
      <c r="F1442" s="50">
        <f>VLOOKUP(S1431,Maths!$B$8:$AE$78,17,0)</f>
        <v>0</v>
      </c>
      <c r="G1442" s="50">
        <f>VLOOKUP(S1431,Maths!$B$8:$AE$78,18,0)</f>
        <v>0</v>
      </c>
      <c r="H1442" s="50">
        <f>VLOOKUP(S1431,Maths!$B$8:$AE$78,19,0)</f>
        <v>0</v>
      </c>
      <c r="I1442" s="50">
        <f>VLOOKUP(S1431,Maths!$B$8:$AE$78,20,0)</f>
        <v>0</v>
      </c>
      <c r="J1442" s="50">
        <f>VLOOKUP(S1431,Maths!$B$8:$AE$78,21,0)</f>
        <v>0</v>
      </c>
      <c r="K1442" s="50">
        <f>VLOOKUP(S1431,Maths!$B$8:$AE$78,22,0)</f>
        <v>0</v>
      </c>
      <c r="L1442" s="50">
        <f>VLOOKUP(S1431,Maths!$B$8:$AE$78,23,0)</f>
        <v>0</v>
      </c>
      <c r="M1442" s="50">
        <f>VLOOKUP(S1431,Maths!$B$8:$AE$78,24,0)</f>
        <v>0</v>
      </c>
      <c r="N1442" s="50">
        <f>VLOOKUP(S1431,Maths!$B$8:$AE$78,25,0)</f>
        <v>0</v>
      </c>
      <c r="O1442" s="50">
        <f>VLOOKUP(S1431,Maths!$B$8:$AE$78,26,0)</f>
        <v>0</v>
      </c>
      <c r="P1442" s="50">
        <f>VLOOKUP(S1431,Maths!$B$8:$AE$78,27,0)</f>
        <v>0</v>
      </c>
      <c r="Q1442" s="50">
        <f>VLOOKUP(S1431,Maths!$B$8:$AE$78,28,0)</f>
        <v>0</v>
      </c>
      <c r="R1442" s="79">
        <f>VLOOKUP(S1431,Maths!$B$8:$AE$78,29,0)</f>
        <v>0</v>
      </c>
      <c r="S1442" s="50">
        <f>VLOOKUP(S1431,Maths!$B$8:$AE$78,30,0)</f>
        <v>0</v>
      </c>
      <c r="V1442" s="68"/>
      <c r="W1442" s="68"/>
      <c r="X1442" s="68"/>
      <c r="Y1442" s="68"/>
    </row>
    <row r="1443" spans="2:25" ht="27.9" customHeight="1">
      <c r="B1443" s="359">
        <v>5</v>
      </c>
      <c r="C1443" s="361" t="s">
        <v>6</v>
      </c>
      <c r="D1443" s="39" t="s">
        <v>63</v>
      </c>
      <c r="E1443" s="80"/>
      <c r="F1443" s="78">
        <f>Sci!R$7</f>
        <v>15</v>
      </c>
      <c r="G1443" s="78">
        <f>Sci!S$7</f>
        <v>15</v>
      </c>
      <c r="H1443" s="78">
        <f>Sci!T$7</f>
        <v>15</v>
      </c>
      <c r="I1443" s="78">
        <f>Sci!U$7</f>
        <v>15</v>
      </c>
      <c r="J1443" s="78">
        <f>Sci!V$7</f>
        <v>15</v>
      </c>
      <c r="K1443" s="78">
        <f>Sci!W$7</f>
        <v>10</v>
      </c>
      <c r="L1443" s="78">
        <f>Sci!X$7</f>
        <v>0</v>
      </c>
      <c r="M1443" s="78">
        <f>Sci!Y$7</f>
        <v>70</v>
      </c>
      <c r="N1443" s="78">
        <f>Sci!Z$7</f>
        <v>5</v>
      </c>
      <c r="O1443" s="78">
        <f>Sci!AA$7</f>
        <v>5</v>
      </c>
      <c r="P1443" s="78">
        <f>Sci!AB$7</f>
        <v>20</v>
      </c>
      <c r="Q1443" s="78">
        <f>Sci!AC$7</f>
        <v>30</v>
      </c>
      <c r="R1443" s="78">
        <f>Sci!AD$7</f>
        <v>100</v>
      </c>
      <c r="S1443" s="78">
        <f>Sci!AE$7</f>
        <v>0</v>
      </c>
      <c r="V1443" s="68"/>
      <c r="W1443" s="68"/>
      <c r="X1443" s="68"/>
      <c r="Y1443" s="68"/>
    </row>
    <row r="1444" spans="2:25" ht="27.9" customHeight="1" thickBot="1">
      <c r="B1444" s="360"/>
      <c r="C1444" s="362"/>
      <c r="D1444" s="40" t="s">
        <v>64</v>
      </c>
      <c r="E1444" s="81"/>
      <c r="F1444" s="50">
        <f>VLOOKUP(S1431,Sci!$B$8:$AE$78,17,0)</f>
        <v>0</v>
      </c>
      <c r="G1444" s="50">
        <f>VLOOKUP(S1431,Sci!$B$8:$AE$78,18,0)</f>
        <v>0</v>
      </c>
      <c r="H1444" s="50">
        <f>VLOOKUP(S1431,Sci!$B$8:$AE$78,19,0)</f>
        <v>0</v>
      </c>
      <c r="I1444" s="50">
        <f>VLOOKUP(S1431,Sci!$B$8:$AE$78,20,0)</f>
        <v>0</v>
      </c>
      <c r="J1444" s="50">
        <f>VLOOKUP(S1431,Sci!$B$8:$AE$78,21,0)</f>
        <v>0</v>
      </c>
      <c r="K1444" s="50">
        <f>VLOOKUP(S1431,Sci!$B$8:$AE$78,22,0)</f>
        <v>0</v>
      </c>
      <c r="L1444" s="50">
        <f>VLOOKUP(S1431,Sci!$B$8:$AE$78,23,0)</f>
        <v>0</v>
      </c>
      <c r="M1444" s="50">
        <f>VLOOKUP(S1431,Sci!$B$8:$AE$78,24,0)</f>
        <v>0</v>
      </c>
      <c r="N1444" s="50">
        <f>VLOOKUP(S1431,Sci!$B$8:$AE$78,24,0)</f>
        <v>0</v>
      </c>
      <c r="O1444" s="50">
        <f>VLOOKUP(S1431,Sci!$B$8:$AE$78,25,0)</f>
        <v>0</v>
      </c>
      <c r="P1444" s="50">
        <f>VLOOKUP(S1431,Sci!$B$8:$AE$78,26,0)</f>
        <v>0</v>
      </c>
      <c r="Q1444" s="50">
        <f>VLOOKUP(S1431,Sci!$B$8:$AE$78,27,0)</f>
        <v>0</v>
      </c>
      <c r="R1444" s="79">
        <f>VLOOKUP(S1431,Sci!$B$8:$AE$78,29,0)</f>
        <v>0</v>
      </c>
      <c r="S1444" s="50">
        <f>VLOOKUP(S1431,Sci!$B$8:$AE$78,30,0)</f>
        <v>0</v>
      </c>
      <c r="V1444" s="68"/>
      <c r="W1444" s="68"/>
      <c r="X1444" s="68"/>
      <c r="Y1444" s="68"/>
    </row>
    <row r="1445" spans="2:25" ht="27.9" customHeight="1">
      <c r="B1445" s="359">
        <v>6</v>
      </c>
      <c r="C1445" s="361" t="s">
        <v>7</v>
      </c>
      <c r="D1445" s="39" t="s">
        <v>63</v>
      </c>
      <c r="E1445" s="80"/>
      <c r="F1445" s="78">
        <f>Sco!R$7</f>
        <v>15</v>
      </c>
      <c r="G1445" s="78">
        <f>Sco!S$7</f>
        <v>15</v>
      </c>
      <c r="H1445" s="78">
        <f>Sco!T$7</f>
        <v>15</v>
      </c>
      <c r="I1445" s="78">
        <f>Sco!U$7</f>
        <v>15</v>
      </c>
      <c r="J1445" s="78">
        <f>Sco!V$7</f>
        <v>15</v>
      </c>
      <c r="K1445" s="78">
        <f>Sco!W$7</f>
        <v>10</v>
      </c>
      <c r="L1445" s="78">
        <f>Sco!X$7</f>
        <v>0</v>
      </c>
      <c r="M1445" s="78">
        <f>Sco!Y$7</f>
        <v>70</v>
      </c>
      <c r="N1445" s="78">
        <f>Sco!Z$7</f>
        <v>5</v>
      </c>
      <c r="O1445" s="78">
        <f>Sco!AA$7</f>
        <v>5</v>
      </c>
      <c r="P1445" s="78">
        <f>Sco!AB$7</f>
        <v>20</v>
      </c>
      <c r="Q1445" s="78">
        <f>Sco!AC$7</f>
        <v>30</v>
      </c>
      <c r="R1445" s="78">
        <f>Sco!AD$7</f>
        <v>100</v>
      </c>
      <c r="S1445" s="78">
        <f>Sco!AE$7</f>
        <v>0</v>
      </c>
      <c r="V1445" s="68"/>
      <c r="W1445" s="68"/>
      <c r="X1445" s="68"/>
      <c r="Y1445" s="68"/>
    </row>
    <row r="1446" spans="2:25" ht="27.9" customHeight="1" thickBot="1">
      <c r="B1446" s="360"/>
      <c r="C1446" s="362"/>
      <c r="D1446" s="40" t="s">
        <v>64</v>
      </c>
      <c r="E1446" s="81"/>
      <c r="F1446" s="50">
        <f>VLOOKUP(S1431,Sco!$B$8:$AE$78,17,0)</f>
        <v>0</v>
      </c>
      <c r="G1446" s="50">
        <f>VLOOKUP(S1431,Sco!$B$8:$AE$78,18,0)</f>
        <v>0</v>
      </c>
      <c r="H1446" s="50">
        <f>VLOOKUP(S1431,Sco!$B$8:$AE$78,19,0)</f>
        <v>0</v>
      </c>
      <c r="I1446" s="50">
        <f>VLOOKUP(S1431,Sco!$B$8:$AE$78,20,0)</f>
        <v>0</v>
      </c>
      <c r="J1446" s="50">
        <f>VLOOKUP(S1431,Sco!$B$8:$AE$78,21,0)</f>
        <v>0</v>
      </c>
      <c r="K1446" s="50">
        <f>VLOOKUP(S1431,Sco!$B$8:$AE$78,22,0)</f>
        <v>0</v>
      </c>
      <c r="L1446" s="50">
        <f>VLOOKUP(S1431,Sco!$B$8:$AE$78,23,0)</f>
        <v>0</v>
      </c>
      <c r="M1446" s="50">
        <f>VLOOKUP(S1431,Sco!$B$8:$AE$78,24,0)</f>
        <v>0</v>
      </c>
      <c r="N1446" s="50">
        <f>VLOOKUP(S1431,Sco!$B$8:$AE$78,25,0)</f>
        <v>0</v>
      </c>
      <c r="O1446" s="50">
        <f>VLOOKUP(S1431,Sco!$B$8:$AE$78,26,0)</f>
        <v>0</v>
      </c>
      <c r="P1446" s="50">
        <f>VLOOKUP(S1431,Sco!$B$8:$AE$78,27,0)</f>
        <v>0</v>
      </c>
      <c r="Q1446" s="50">
        <f>VLOOKUP(S1431,Sco!$B$8:$AE$78,28,0)</f>
        <v>0</v>
      </c>
      <c r="R1446" s="79">
        <f>VLOOKUP(S1431,Sco!$B$8:$AE$78,29,0)</f>
        <v>0</v>
      </c>
      <c r="S1446" s="50">
        <f>VLOOKUP(S1431,Sco!$B$8:$AE$78,30,0)</f>
        <v>0</v>
      </c>
      <c r="V1446" s="68"/>
      <c r="W1446" s="68"/>
      <c r="X1446" s="68"/>
      <c r="Y1446" s="68"/>
    </row>
    <row r="1447" spans="2:25" ht="27.9" customHeight="1">
      <c r="B1447" s="359">
        <v>7</v>
      </c>
      <c r="C1447" s="361" t="s">
        <v>8</v>
      </c>
      <c r="D1447" s="39" t="s">
        <v>63</v>
      </c>
      <c r="E1447" s="80"/>
      <c r="F1447" s="78">
        <f>Kala!R$7</f>
        <v>20</v>
      </c>
      <c r="G1447" s="78">
        <f>Kala!S$7</f>
        <v>40</v>
      </c>
      <c r="H1447" s="78">
        <f>Kala!T$7</f>
        <v>20</v>
      </c>
      <c r="I1447" s="78">
        <f>Kala!U$7</f>
        <v>20</v>
      </c>
      <c r="J1447" s="78">
        <f>Kala!V$7</f>
        <v>0</v>
      </c>
      <c r="K1447" s="78">
        <f>Kala!W$7</f>
        <v>20</v>
      </c>
      <c r="L1447" s="78">
        <f>Kala!X$7</f>
        <v>0</v>
      </c>
      <c r="M1447" s="78">
        <f>Kala!Y$7</f>
        <v>100</v>
      </c>
      <c r="N1447" s="363"/>
      <c r="O1447" s="364"/>
      <c r="P1447" s="364"/>
      <c r="Q1447" s="365"/>
      <c r="R1447" s="82">
        <f t="shared" ref="R1447:R1452" si="51">M1447</f>
        <v>100</v>
      </c>
      <c r="S1447" s="83"/>
      <c r="V1447" s="68"/>
      <c r="W1447" s="68"/>
      <c r="X1447" s="68"/>
      <c r="Y1447" s="68"/>
    </row>
    <row r="1448" spans="2:25" ht="27.9" customHeight="1" thickBot="1">
      <c r="B1448" s="360"/>
      <c r="C1448" s="362"/>
      <c r="D1448" s="40" t="s">
        <v>64</v>
      </c>
      <c r="E1448" s="81"/>
      <c r="F1448" s="50">
        <f>VLOOKUP(S1431,Kala!$B$8:$AE$78,17,0)</f>
        <v>0</v>
      </c>
      <c r="G1448" s="50">
        <f>VLOOKUP(S1431,Kala!$B$8:$AE$78,18,0)</f>
        <v>0</v>
      </c>
      <c r="H1448" s="50">
        <f>VLOOKUP(S1431,Kala!$B$8:$AE$78,19,0)</f>
        <v>0</v>
      </c>
      <c r="I1448" s="50">
        <f>VLOOKUP(S1431,Kala!$B$8:$AE$78,20,0)</f>
        <v>0</v>
      </c>
      <c r="J1448" s="50">
        <f>VLOOKUP(S1431,Kala!$B$8:$AE$78,21,0)</f>
        <v>0</v>
      </c>
      <c r="K1448" s="50">
        <f>VLOOKUP(S1431,Kala!$B$8:$AE$78,22,0)</f>
        <v>0</v>
      </c>
      <c r="L1448" s="50">
        <f>VLOOKUP(S1431,Kala!$B$8:$AE$78,23,0)</f>
        <v>0</v>
      </c>
      <c r="M1448" s="50">
        <f>VLOOKUP(S1431,Kala!$B$8:$AE$78,24,0)</f>
        <v>0</v>
      </c>
      <c r="N1448" s="366"/>
      <c r="O1448" s="367"/>
      <c r="P1448" s="367"/>
      <c r="Q1448" s="368"/>
      <c r="R1448" s="84">
        <f t="shared" si="51"/>
        <v>0</v>
      </c>
      <c r="S1448" s="85" t="str">
        <f>IF(R1448&gt;=91,"अ१",IF(R1448&gt;=81,"अ२",IF(R1448&gt;=71,"ब१",IF(R1448&gt;=61,"ब२",IF(R1448&gt;=51,"क१",IF(R1448&gt;=41,"क२",IF(R1448&gt;=33,"ड",IF(R1448&gt;=21,"ई१",IF(R1448&gt;=1,"ई२","")))))))))</f>
        <v/>
      </c>
      <c r="V1448" s="68"/>
      <c r="W1448" s="68"/>
      <c r="X1448" s="68"/>
      <c r="Y1448" s="68"/>
    </row>
    <row r="1449" spans="2:25" ht="27.9" customHeight="1">
      <c r="B1449" s="359">
        <v>8</v>
      </c>
      <c r="C1449" s="361" t="s">
        <v>9</v>
      </c>
      <c r="D1449" s="39" t="s">
        <v>63</v>
      </c>
      <c r="E1449" s="80"/>
      <c r="F1449" s="78">
        <f>Karya!R$7</f>
        <v>20</v>
      </c>
      <c r="G1449" s="78">
        <f>Karya!S$7</f>
        <v>40</v>
      </c>
      <c r="H1449" s="78">
        <f>Karya!T$7</f>
        <v>20</v>
      </c>
      <c r="I1449" s="78">
        <f>Karya!U$7</f>
        <v>20</v>
      </c>
      <c r="J1449" s="78">
        <f>Karya!V$7</f>
        <v>0</v>
      </c>
      <c r="K1449" s="78">
        <f>Karya!W$7</f>
        <v>20</v>
      </c>
      <c r="L1449" s="78">
        <f>Karya!X$7</f>
        <v>0</v>
      </c>
      <c r="M1449" s="78">
        <f>Karya!Y$7</f>
        <v>100</v>
      </c>
      <c r="N1449" s="363"/>
      <c r="O1449" s="364"/>
      <c r="P1449" s="364"/>
      <c r="Q1449" s="365"/>
      <c r="R1449" s="82">
        <f t="shared" si="51"/>
        <v>100</v>
      </c>
      <c r="S1449" s="83"/>
      <c r="V1449" s="68"/>
      <c r="W1449" s="68"/>
      <c r="X1449" s="68"/>
      <c r="Y1449" s="68"/>
    </row>
    <row r="1450" spans="2:25" ht="27.9" customHeight="1" thickBot="1">
      <c r="B1450" s="360"/>
      <c r="C1450" s="362"/>
      <c r="D1450" s="40" t="s">
        <v>64</v>
      </c>
      <c r="E1450" s="81"/>
      <c r="F1450" s="50">
        <f>VLOOKUP(S1431,Karya!$B$8:$AE$78,17,0)</f>
        <v>0</v>
      </c>
      <c r="G1450" s="50">
        <f>VLOOKUP(S1431,Karya!$B$8:$AE$78,18,0)</f>
        <v>0</v>
      </c>
      <c r="H1450" s="50">
        <f>VLOOKUP(S1431,Karya!$B$8:$AE$78,19,0)</f>
        <v>0</v>
      </c>
      <c r="I1450" s="50">
        <f>VLOOKUP(S1431,Karya!$B$8:$AE$78,20,0)</f>
        <v>0</v>
      </c>
      <c r="J1450" s="50">
        <f>VLOOKUP(S1431,Karya!$B$8:$AE$78,21,0)</f>
        <v>0</v>
      </c>
      <c r="K1450" s="50">
        <f>VLOOKUP(S1431,Karya!$B$8:$AE$78,22,0)</f>
        <v>0</v>
      </c>
      <c r="L1450" s="50">
        <f>VLOOKUP(S1431,Karya!$B$8:$AE$78,23,0)</f>
        <v>0</v>
      </c>
      <c r="M1450" s="50">
        <f>VLOOKUP(S1431,Karya!$B$8:$AE$78,24,0)</f>
        <v>0</v>
      </c>
      <c r="N1450" s="366"/>
      <c r="O1450" s="367"/>
      <c r="P1450" s="367"/>
      <c r="Q1450" s="368"/>
      <c r="R1450" s="84">
        <f t="shared" si="51"/>
        <v>0</v>
      </c>
      <c r="S1450" s="85" t="str">
        <f>IF(R1450&gt;=91,"अ१",IF(R1450&gt;=81,"अ२",IF(R1450&gt;=71,"ब१",IF(R1450&gt;=61,"ब२",IF(R1450&gt;=51,"क१",IF(R1450&gt;=41,"क२",IF(R1450&gt;=33,"ड",IF(R1450&gt;=21,"ई१",IF(R1450&gt;=1,"ई२","")))))))))</f>
        <v/>
      </c>
      <c r="V1450" s="68"/>
      <c r="W1450" s="68"/>
      <c r="X1450" s="68"/>
      <c r="Y1450" s="68"/>
    </row>
    <row r="1451" spans="2:25" ht="27.9" customHeight="1">
      <c r="B1451" s="359">
        <v>9</v>
      </c>
      <c r="C1451" s="361" t="s">
        <v>10</v>
      </c>
      <c r="D1451" s="39" t="s">
        <v>63</v>
      </c>
      <c r="E1451" s="80"/>
      <c r="F1451" s="78">
        <f>Shashi!R$7</f>
        <v>20</v>
      </c>
      <c r="G1451" s="78">
        <f>Shashi!S$7</f>
        <v>40</v>
      </c>
      <c r="H1451" s="78">
        <f>Shashi!T$7</f>
        <v>20</v>
      </c>
      <c r="I1451" s="78">
        <f>Shashi!U$7</f>
        <v>20</v>
      </c>
      <c r="J1451" s="78">
        <f>Shashi!V$7</f>
        <v>0</v>
      </c>
      <c r="K1451" s="78">
        <f>Shashi!W$7</f>
        <v>20</v>
      </c>
      <c r="L1451" s="78">
        <f>Shashi!X$7</f>
        <v>0</v>
      </c>
      <c r="M1451" s="78">
        <f>Shashi!Y$7</f>
        <v>100</v>
      </c>
      <c r="N1451" s="363"/>
      <c r="O1451" s="364"/>
      <c r="P1451" s="364"/>
      <c r="Q1451" s="365"/>
      <c r="R1451" s="82">
        <f t="shared" si="51"/>
        <v>100</v>
      </c>
      <c r="S1451" s="83"/>
      <c r="V1451" s="68"/>
      <c r="W1451" s="68"/>
      <c r="X1451" s="68"/>
      <c r="Y1451" s="68"/>
    </row>
    <row r="1452" spans="2:25" ht="27.9" customHeight="1" thickBot="1">
      <c r="B1452" s="360"/>
      <c r="C1452" s="362"/>
      <c r="D1452" s="40" t="s">
        <v>64</v>
      </c>
      <c r="E1452" s="81"/>
      <c r="F1452" s="50">
        <f>VLOOKUP(S1431,Shashi!$B$8:$AE$78,17,0)</f>
        <v>0</v>
      </c>
      <c r="G1452" s="50">
        <f>VLOOKUP(S1431,Shashi!$B$8:$AE$78,18,0)</f>
        <v>0</v>
      </c>
      <c r="H1452" s="50">
        <f>VLOOKUP(S1431,Shashi!$B$8:$AE$78,19,0)</f>
        <v>0</v>
      </c>
      <c r="I1452" s="50">
        <f>VLOOKUP(S1431,Shashi!$B$8:$AE$78,20,0)</f>
        <v>0</v>
      </c>
      <c r="J1452" s="50">
        <f>VLOOKUP(S1431,Shashi!$B$8:$AE$78,21,0)</f>
        <v>0</v>
      </c>
      <c r="K1452" s="50">
        <f>VLOOKUP(S1431,Shashi!$B$8:$AE$78,22,0)</f>
        <v>0</v>
      </c>
      <c r="L1452" s="50">
        <f>VLOOKUP(S1431,Shashi!$B$8:$AE$78,23,0)</f>
        <v>0</v>
      </c>
      <c r="M1452" s="50">
        <f>VLOOKUP(S1431,Shashi!$B$8:$AE$78,24,0)</f>
        <v>0</v>
      </c>
      <c r="N1452" s="366"/>
      <c r="O1452" s="367"/>
      <c r="P1452" s="367"/>
      <c r="Q1452" s="368"/>
      <c r="R1452" s="84">
        <f t="shared" si="51"/>
        <v>0</v>
      </c>
      <c r="S1452" s="85" t="str">
        <f>IF(R1452&gt;=91,"अ१",IF(R1452&gt;=81,"अ२",IF(R1452&gt;=71,"ब१",IF(R1452&gt;=61,"ब२",IF(R1452&gt;=51,"क१",IF(R1452&gt;=41,"क२",IF(R1452&gt;=33,"ड",IF(R1452&gt;=21,"ई१",IF(R1452&gt;=1,"ई२","")))))))))</f>
        <v/>
      </c>
      <c r="V1452" s="68"/>
      <c r="W1452" s="68"/>
      <c r="X1452" s="68"/>
      <c r="Y1452" s="68"/>
    </row>
    <row r="1453" spans="2:25" ht="27.9" customHeight="1" thickBot="1">
      <c r="B1453" s="369"/>
      <c r="C1453" s="370"/>
      <c r="D1453" s="370"/>
      <c r="E1453" s="370"/>
      <c r="F1453" s="370"/>
      <c r="G1453" s="370"/>
      <c r="H1453" s="370"/>
      <c r="I1453" s="370"/>
      <c r="J1453" s="370"/>
      <c r="K1453" s="370"/>
      <c r="L1453" s="370"/>
      <c r="M1453" s="370"/>
      <c r="N1453" s="370"/>
      <c r="O1453" s="370"/>
      <c r="P1453" s="370"/>
      <c r="Q1453" s="370"/>
      <c r="R1453" s="370"/>
      <c r="S1453" s="371"/>
      <c r="V1453" s="68"/>
      <c r="W1453" s="68"/>
      <c r="X1453" s="68"/>
      <c r="Y1453" s="68"/>
    </row>
    <row r="1454" spans="2:25" ht="27.9" customHeight="1">
      <c r="B1454" s="41"/>
      <c r="C1454" s="42"/>
      <c r="D1454" s="43"/>
      <c r="N1454" s="45"/>
      <c r="O1454" s="45"/>
      <c r="P1454" s="45"/>
      <c r="Q1454" s="45"/>
      <c r="S1454" s="46"/>
      <c r="V1454" s="68"/>
      <c r="W1454" s="68"/>
      <c r="X1454" s="68"/>
      <c r="Y1454" s="68"/>
    </row>
    <row r="1455" spans="2:25" ht="27.9" customHeight="1">
      <c r="B1455" s="372" t="s">
        <v>66</v>
      </c>
      <c r="C1455" s="373"/>
      <c r="D1455" s="373"/>
      <c r="E1455" s="373"/>
      <c r="F1455" s="373"/>
      <c r="G1455" s="374" t="s">
        <v>67</v>
      </c>
      <c r="H1455" s="374"/>
      <c r="I1455" s="374"/>
      <c r="J1455" s="374"/>
      <c r="K1455" s="374"/>
      <c r="L1455" s="374"/>
      <c r="M1455" s="374"/>
      <c r="N1455" s="375" t="s">
        <v>68</v>
      </c>
      <c r="O1455" s="375"/>
      <c r="P1455" s="375"/>
      <c r="Q1455" s="375"/>
      <c r="R1455" s="375"/>
      <c r="S1455" s="376"/>
      <c r="V1455" s="68"/>
      <c r="W1455" s="68"/>
      <c r="X1455" s="68"/>
      <c r="Y1455" s="68"/>
    </row>
    <row r="1456" spans="2:25" ht="27.9" customHeight="1" thickBot="1">
      <c r="B1456" s="377" t="str">
        <f>students!$G$4</f>
        <v xml:space="preserve">श्री. सागर दत्तात्रय शिंदे </v>
      </c>
      <c r="C1456" s="378"/>
      <c r="D1456" s="378"/>
      <c r="E1456" s="378"/>
      <c r="F1456" s="378"/>
      <c r="G1456" s="379"/>
      <c r="H1456" s="379"/>
      <c r="I1456" s="379"/>
      <c r="J1456" s="379"/>
      <c r="K1456" s="379"/>
      <c r="L1456" s="379"/>
      <c r="M1456" s="379"/>
      <c r="N1456" s="380"/>
      <c r="O1456" s="380"/>
      <c r="P1456" s="380"/>
      <c r="Q1456" s="380"/>
      <c r="R1456" s="380"/>
      <c r="S1456" s="381"/>
      <c r="V1456" s="68"/>
      <c r="W1456" s="68"/>
      <c r="X1456" s="68"/>
      <c r="Y1456" s="68"/>
    </row>
    <row r="1457" spans="2:25" ht="26.25" customHeight="1">
      <c r="B1457" s="402" t="s">
        <v>718</v>
      </c>
      <c r="C1457" s="402"/>
      <c r="D1457" s="402"/>
      <c r="E1457" s="402"/>
      <c r="F1457" s="402"/>
      <c r="G1457" s="402"/>
      <c r="H1457" s="402"/>
      <c r="I1457" s="402"/>
      <c r="J1457" s="402"/>
      <c r="K1457" s="402"/>
      <c r="L1457" s="402"/>
      <c r="M1457" s="402"/>
      <c r="N1457" s="402"/>
      <c r="O1457" s="402"/>
      <c r="P1457" s="402"/>
      <c r="Q1457" s="402"/>
      <c r="R1457" s="402"/>
      <c r="S1457" s="402"/>
      <c r="V1457" s="68"/>
      <c r="W1457" s="68"/>
      <c r="X1457" s="68"/>
      <c r="Y1457" s="68"/>
    </row>
    <row r="1458" spans="2:25" ht="24.75" customHeight="1" thickBot="1">
      <c r="B1458" s="403" t="s">
        <v>52</v>
      </c>
      <c r="C1458" s="403"/>
      <c r="D1458" s="403"/>
      <c r="E1458" s="404">
        <f>VLOOKUP(S1459,students!$B$8:$R$77,3,0)</f>
        <v>0</v>
      </c>
      <c r="F1458" s="405"/>
      <c r="G1458" s="405"/>
      <c r="H1458" s="405"/>
      <c r="I1458" s="405"/>
      <c r="J1458" s="405"/>
      <c r="K1458" s="405"/>
      <c r="L1458" s="405"/>
      <c r="M1458" s="405"/>
      <c r="N1458" s="405"/>
      <c r="O1458" s="405"/>
      <c r="P1458" s="406" t="s">
        <v>28</v>
      </c>
      <c r="Q1458" s="406"/>
      <c r="R1458" s="406" t="str">
        <f>students!$M$2</f>
        <v>पहिली</v>
      </c>
      <c r="S1458" s="406"/>
    </row>
    <row r="1459" spans="2:25" ht="19.5" customHeight="1" thickBot="1">
      <c r="B1459" s="407"/>
      <c r="C1459" s="407"/>
      <c r="D1459" s="408"/>
      <c r="E1459" s="408"/>
      <c r="F1459" s="47"/>
      <c r="G1459" s="47"/>
      <c r="H1459" s="409" t="s">
        <v>33</v>
      </c>
      <c r="I1459" s="409"/>
      <c r="J1459" s="409"/>
      <c r="K1459" s="409"/>
      <c r="L1459" s="409"/>
      <c r="M1459" s="405">
        <f>[3]students!Y1458</f>
        <v>0</v>
      </c>
      <c r="N1459" s="405"/>
      <c r="O1459" s="405"/>
      <c r="P1459" s="406" t="s">
        <v>53</v>
      </c>
      <c r="Q1459" s="406"/>
      <c r="R1459" s="406"/>
      <c r="S1459" s="77">
        <v>53</v>
      </c>
    </row>
    <row r="1460" spans="2:25" ht="21" customHeight="1">
      <c r="B1460" s="382" t="s">
        <v>37</v>
      </c>
      <c r="C1460" s="361" t="s">
        <v>54</v>
      </c>
      <c r="D1460" s="361"/>
      <c r="E1460" s="385" t="s">
        <v>55</v>
      </c>
      <c r="F1460" s="386"/>
      <c r="G1460" s="386"/>
      <c r="H1460" s="386"/>
      <c r="I1460" s="386"/>
      <c r="J1460" s="386"/>
      <c r="K1460" s="386"/>
      <c r="L1460" s="386"/>
      <c r="M1460" s="387"/>
      <c r="N1460" s="388" t="s">
        <v>56</v>
      </c>
      <c r="O1460" s="389"/>
      <c r="P1460" s="389"/>
      <c r="Q1460" s="390"/>
      <c r="R1460" s="394" t="s">
        <v>69</v>
      </c>
      <c r="S1460" s="397" t="s">
        <v>57</v>
      </c>
    </row>
    <row r="1461" spans="2:25" s="1" customFormat="1" ht="73.5" customHeight="1">
      <c r="B1461" s="383"/>
      <c r="C1461" s="384"/>
      <c r="D1461" s="384"/>
      <c r="E1461" s="48" t="s">
        <v>58</v>
      </c>
      <c r="F1461" s="48" t="s">
        <v>15</v>
      </c>
      <c r="G1461" s="48" t="s">
        <v>59</v>
      </c>
      <c r="H1461" s="48" t="s">
        <v>17</v>
      </c>
      <c r="I1461" s="48" t="s">
        <v>18</v>
      </c>
      <c r="J1461" s="48" t="s">
        <v>19</v>
      </c>
      <c r="K1461" s="48" t="s">
        <v>20</v>
      </c>
      <c r="L1461" s="48" t="s">
        <v>21</v>
      </c>
      <c r="M1461" s="49"/>
      <c r="N1461" s="391"/>
      <c r="O1461" s="392"/>
      <c r="P1461" s="392"/>
      <c r="Q1461" s="393"/>
      <c r="R1461" s="395"/>
      <c r="S1461" s="398"/>
      <c r="V1461" s="18"/>
      <c r="W1461" s="18"/>
      <c r="X1461" s="18"/>
      <c r="Y1461" s="18"/>
    </row>
    <row r="1462" spans="2:25" ht="27.9" customHeight="1" thickBot="1">
      <c r="B1462" s="5"/>
      <c r="C1462" s="400" t="s">
        <v>60</v>
      </c>
      <c r="D1462" s="401"/>
      <c r="E1462" s="51">
        <v>1</v>
      </c>
      <c r="F1462" s="51">
        <v>2</v>
      </c>
      <c r="G1462" s="51">
        <v>3</v>
      </c>
      <c r="H1462" s="51">
        <v>4</v>
      </c>
      <c r="I1462" s="51">
        <v>5</v>
      </c>
      <c r="J1462" s="51">
        <v>6</v>
      </c>
      <c r="K1462" s="51">
        <v>7</v>
      </c>
      <c r="L1462" s="51">
        <v>8</v>
      </c>
      <c r="M1462" s="50" t="s">
        <v>22</v>
      </c>
      <c r="N1462" s="50" t="s">
        <v>23</v>
      </c>
      <c r="O1462" s="50" t="s">
        <v>61</v>
      </c>
      <c r="P1462" s="50" t="s">
        <v>25</v>
      </c>
      <c r="Q1462" s="50" t="s">
        <v>62</v>
      </c>
      <c r="R1462" s="396"/>
      <c r="S1462" s="399"/>
    </row>
    <row r="1463" spans="2:25" ht="27.9" customHeight="1">
      <c r="B1463" s="359">
        <v>1</v>
      </c>
      <c r="C1463" s="361" t="s">
        <v>2</v>
      </c>
      <c r="D1463" s="39" t="s">
        <v>63</v>
      </c>
      <c r="E1463" s="80"/>
      <c r="F1463" s="78">
        <f>Marathi!R$7</f>
        <v>15</v>
      </c>
      <c r="G1463" s="78">
        <f>Marathi!S$7</f>
        <v>15</v>
      </c>
      <c r="H1463" s="78">
        <f>Marathi!T$7</f>
        <v>15</v>
      </c>
      <c r="I1463" s="78">
        <f>Marathi!U$7</f>
        <v>15</v>
      </c>
      <c r="J1463" s="78">
        <f>Marathi!V$7</f>
        <v>15</v>
      </c>
      <c r="K1463" s="78">
        <f>Marathi!W$7</f>
        <v>10</v>
      </c>
      <c r="L1463" s="78">
        <f>Marathi!X$7</f>
        <v>0</v>
      </c>
      <c r="M1463" s="78">
        <f>Marathi!Y$7</f>
        <v>70</v>
      </c>
      <c r="N1463" s="78">
        <f>Marathi!Z$7</f>
        <v>5</v>
      </c>
      <c r="O1463" s="78">
        <f>Marathi!AA$7</f>
        <v>5</v>
      </c>
      <c r="P1463" s="78">
        <f>Marathi!AB$7</f>
        <v>20</v>
      </c>
      <c r="Q1463" s="78">
        <f>Marathi!AC$7</f>
        <v>30</v>
      </c>
      <c r="R1463" s="78">
        <f>Marathi!AD$7</f>
        <v>100</v>
      </c>
      <c r="S1463" s="78">
        <f>Marathi!AE$7</f>
        <v>0</v>
      </c>
    </row>
    <row r="1464" spans="2:25" ht="27.9" customHeight="1" thickBot="1">
      <c r="B1464" s="360"/>
      <c r="C1464" s="362"/>
      <c r="D1464" s="40" t="s">
        <v>64</v>
      </c>
      <c r="E1464" s="81"/>
      <c r="F1464" s="50">
        <f>VLOOKUP(S1459,Marathi!$B$8:$AE$78,17,0)</f>
        <v>0</v>
      </c>
      <c r="G1464" s="50">
        <f>VLOOKUP(S1459,Marathi!$B$8:$AE$78,18,0)</f>
        <v>0</v>
      </c>
      <c r="H1464" s="50">
        <f>VLOOKUP(S1459,Marathi!$B$8:$AE$78,19,0)</f>
        <v>0</v>
      </c>
      <c r="I1464" s="50">
        <f>VLOOKUP(S1459,Marathi!$B$8:$AE$78,20,0)</f>
        <v>0</v>
      </c>
      <c r="J1464" s="50">
        <f>VLOOKUP(S1459,Marathi!$B$8:$AE$78,21,0)</f>
        <v>0</v>
      </c>
      <c r="K1464" s="50">
        <f>VLOOKUP(S1459,Marathi!$B$8:$AE$78,22,0)</f>
        <v>0</v>
      </c>
      <c r="L1464" s="50">
        <f>VLOOKUP(S1459,Marathi!$B$8:$AE$78,23,0)</f>
        <v>0</v>
      </c>
      <c r="M1464" s="50">
        <f>VLOOKUP(S1459,Marathi!$B$8:$AE$78,24,0)</f>
        <v>0</v>
      </c>
      <c r="N1464" s="50">
        <f>VLOOKUP(S1459,Marathi!$B$8:$AE$78,25,0)</f>
        <v>0</v>
      </c>
      <c r="O1464" s="50">
        <f>VLOOKUP(S1459,Marathi!$B$8:$AE$78,26,0)</f>
        <v>0</v>
      </c>
      <c r="P1464" s="50">
        <f>VLOOKUP(S1459,Marathi!$B$8:$AE$78,27,0)</f>
        <v>0</v>
      </c>
      <c r="Q1464" s="50">
        <f>VLOOKUP(S1459,Marathi!$B$8:$AE$78,28,0)</f>
        <v>0</v>
      </c>
      <c r="R1464" s="79">
        <f>VLOOKUP(S1459,Marathi!$B$8:$AE$78,29,0)</f>
        <v>0</v>
      </c>
      <c r="S1464" s="79">
        <f>VLOOKUP(S1459,Marathi!$B$8:$AE$78,30,0)</f>
        <v>0</v>
      </c>
      <c r="V1464" s="68"/>
      <c r="W1464" s="68"/>
      <c r="X1464" s="68"/>
      <c r="Y1464" s="68"/>
    </row>
    <row r="1465" spans="2:25" ht="27.9" customHeight="1">
      <c r="B1465" s="359">
        <v>2</v>
      </c>
      <c r="C1465" s="361" t="s">
        <v>3</v>
      </c>
      <c r="D1465" s="39" t="s">
        <v>63</v>
      </c>
      <c r="E1465" s="80"/>
      <c r="F1465" s="78">
        <f>Hindi!R$7</f>
        <v>15</v>
      </c>
      <c r="G1465" s="78">
        <f>Hindi!S$7</f>
        <v>15</v>
      </c>
      <c r="H1465" s="78">
        <f>Hindi!T$7</f>
        <v>15</v>
      </c>
      <c r="I1465" s="78">
        <f>Hindi!U$7</f>
        <v>15</v>
      </c>
      <c r="J1465" s="78">
        <f>Hindi!V$7</f>
        <v>15</v>
      </c>
      <c r="K1465" s="78">
        <f>Hindi!W$7</f>
        <v>10</v>
      </c>
      <c r="L1465" s="78">
        <f>Hindi!X$7</f>
        <v>0</v>
      </c>
      <c r="M1465" s="78">
        <f>Hindi!Y$7</f>
        <v>70</v>
      </c>
      <c r="N1465" s="78">
        <f>Hindi!Z$7</f>
        <v>5</v>
      </c>
      <c r="O1465" s="78">
        <f>Hindi!AA$7</f>
        <v>5</v>
      </c>
      <c r="P1465" s="78">
        <f>Hindi!AB$7</f>
        <v>20</v>
      </c>
      <c r="Q1465" s="78">
        <f>Hindi!AC$7</f>
        <v>30</v>
      </c>
      <c r="R1465" s="78">
        <f>Hindi!AD$7</f>
        <v>100</v>
      </c>
      <c r="S1465" s="78">
        <f>Hindi!AE$7</f>
        <v>0</v>
      </c>
      <c r="V1465" s="68"/>
      <c r="W1465" s="68"/>
      <c r="X1465" s="68"/>
      <c r="Y1465" s="68"/>
    </row>
    <row r="1466" spans="2:25" ht="27.9" customHeight="1" thickBot="1">
      <c r="B1466" s="360"/>
      <c r="C1466" s="362"/>
      <c r="D1466" s="40" t="s">
        <v>64</v>
      </c>
      <c r="E1466" s="81"/>
      <c r="F1466" s="50">
        <f>VLOOKUP(S1459,Hindi!$B$8:$AE$78,17,0)</f>
        <v>0</v>
      </c>
      <c r="G1466" s="50">
        <f>VLOOKUP(S1459,Hindi!$B$8:$AE$78,18,0)</f>
        <v>0</v>
      </c>
      <c r="H1466" s="50">
        <f>VLOOKUP(S1459,Hindi!$B$8:$AE$78,19,0)</f>
        <v>0</v>
      </c>
      <c r="I1466" s="50">
        <f>VLOOKUP(S1459,Hindi!$B$8:$AE$78,20,0)</f>
        <v>0</v>
      </c>
      <c r="J1466" s="50">
        <f>VLOOKUP(S1459,Hindi!$B$8:$AE$78,21,0)</f>
        <v>0</v>
      </c>
      <c r="K1466" s="50">
        <f>VLOOKUP(S1459,Hindi!$B$8:$AE$78,22,0)</f>
        <v>0</v>
      </c>
      <c r="L1466" s="50">
        <f>VLOOKUP(S1459,Hindi!$B$8:$AE$78,23,0)</f>
        <v>0</v>
      </c>
      <c r="M1466" s="50">
        <f>VLOOKUP(S1459,Hindi!$B$8:$AE$78,24,0)</f>
        <v>0</v>
      </c>
      <c r="N1466" s="50">
        <f>VLOOKUP(S1459,Hindi!$B$8:$AE$78,25,0)</f>
        <v>0</v>
      </c>
      <c r="O1466" s="50">
        <f>VLOOKUP(S1459,Hindi!$B$8:$AE$78,26,0)</f>
        <v>0</v>
      </c>
      <c r="P1466" s="50">
        <f>VLOOKUP(S1459,Hindi!$B$8:$AE$78,27,0)</f>
        <v>0</v>
      </c>
      <c r="Q1466" s="50">
        <f>VLOOKUP(S1459,Hindi!$B$8:$AE$78,28,0)</f>
        <v>0</v>
      </c>
      <c r="R1466" s="79">
        <f>VLOOKUP(S1459,Hindi!$B$8:$AE$78,29,0)</f>
        <v>0</v>
      </c>
      <c r="S1466" s="50">
        <f>VLOOKUP(S1459,Hindi!$B$8:$AE$78,30,0)</f>
        <v>0</v>
      </c>
      <c r="V1466" s="68"/>
      <c r="W1466" s="68"/>
      <c r="X1466" s="68"/>
      <c r="Y1466" s="68"/>
    </row>
    <row r="1467" spans="2:25" ht="27.9" customHeight="1">
      <c r="B1467" s="359">
        <v>3</v>
      </c>
      <c r="C1467" s="361" t="s">
        <v>4</v>
      </c>
      <c r="D1467" s="39" t="s">
        <v>63</v>
      </c>
      <c r="E1467" s="80"/>
      <c r="F1467" s="78">
        <f>English!R$7</f>
        <v>15</v>
      </c>
      <c r="G1467" s="78">
        <f>English!S$7</f>
        <v>15</v>
      </c>
      <c r="H1467" s="78">
        <f>English!T$7</f>
        <v>15</v>
      </c>
      <c r="I1467" s="78">
        <f>English!U$7</f>
        <v>15</v>
      </c>
      <c r="J1467" s="78">
        <f>English!V$7</f>
        <v>15</v>
      </c>
      <c r="K1467" s="78">
        <f>English!W$7</f>
        <v>10</v>
      </c>
      <c r="L1467" s="78">
        <f>English!X$7</f>
        <v>0</v>
      </c>
      <c r="M1467" s="78">
        <f>English!Y$7</f>
        <v>70</v>
      </c>
      <c r="N1467" s="78">
        <f>English!Z$7</f>
        <v>5</v>
      </c>
      <c r="O1467" s="78">
        <f>English!AA$7</f>
        <v>5</v>
      </c>
      <c r="P1467" s="78">
        <f>English!AB$7</f>
        <v>20</v>
      </c>
      <c r="Q1467" s="78">
        <f>English!AC$7</f>
        <v>30</v>
      </c>
      <c r="R1467" s="78">
        <f>English!AD$7</f>
        <v>100</v>
      </c>
      <c r="S1467" s="78">
        <f>English!AE$7</f>
        <v>0</v>
      </c>
      <c r="V1467" s="68"/>
      <c r="W1467" s="68"/>
      <c r="X1467" s="68"/>
      <c r="Y1467" s="68"/>
    </row>
    <row r="1468" spans="2:25" ht="27.9" customHeight="1" thickBot="1">
      <c r="B1468" s="360"/>
      <c r="C1468" s="362"/>
      <c r="D1468" s="40" t="s">
        <v>64</v>
      </c>
      <c r="E1468" s="81"/>
      <c r="F1468" s="50">
        <f>VLOOKUP(S1459,English!$B$8:$AE$78,17,0)</f>
        <v>0</v>
      </c>
      <c r="G1468" s="50">
        <f>VLOOKUP(S1459,English!$B$8:$AE$78,18,0)</f>
        <v>0</v>
      </c>
      <c r="H1468" s="50">
        <f>VLOOKUP(S1459,English!$B$8:$AE$78,19,0)</f>
        <v>0</v>
      </c>
      <c r="I1468" s="50">
        <f>VLOOKUP(S1459,English!$B$8:$AE$78,20,0)</f>
        <v>0</v>
      </c>
      <c r="J1468" s="50">
        <f>VLOOKUP(S1459,English!$B$8:$AE$78,21,0)</f>
        <v>0</v>
      </c>
      <c r="K1468" s="50">
        <f>VLOOKUP(S1459,English!$B$8:$AE$78,22,0)</f>
        <v>0</v>
      </c>
      <c r="L1468" s="50">
        <f>VLOOKUP(S1459,English!$B$8:$AE$78,23,0)</f>
        <v>0</v>
      </c>
      <c r="M1468" s="50">
        <f>VLOOKUP(S1459,English!$B$8:$AE$78,24,0)</f>
        <v>0</v>
      </c>
      <c r="N1468" s="50">
        <f>VLOOKUP(S1459,English!$B$8:$AE$78,25,0)</f>
        <v>0</v>
      </c>
      <c r="O1468" s="50">
        <f>VLOOKUP(S1459,English!$B$8:$AE$78,26,0)</f>
        <v>0</v>
      </c>
      <c r="P1468" s="50">
        <f>VLOOKUP(S1459,English!$B$8:$AE$78,27,0)</f>
        <v>0</v>
      </c>
      <c r="Q1468" s="50">
        <f>VLOOKUP(S1459,English!$B$8:$AE$78,28,0)</f>
        <v>0</v>
      </c>
      <c r="R1468" s="79">
        <f>VLOOKUP(S1459,English!$B$8:$AE$78,29,0)</f>
        <v>0</v>
      </c>
      <c r="S1468" s="50">
        <f>VLOOKUP(S1459,English!$B$8:$AE$78,30,0)</f>
        <v>0</v>
      </c>
      <c r="V1468" s="68"/>
      <c r="W1468" s="68"/>
      <c r="X1468" s="68"/>
      <c r="Y1468" s="68"/>
    </row>
    <row r="1469" spans="2:25" ht="27.9" customHeight="1">
      <c r="B1469" s="359">
        <v>4</v>
      </c>
      <c r="C1469" s="361" t="s">
        <v>5</v>
      </c>
      <c r="D1469" s="39" t="s">
        <v>63</v>
      </c>
      <c r="E1469" s="80"/>
      <c r="F1469" s="78">
        <f>Maths!R$7</f>
        <v>15</v>
      </c>
      <c r="G1469" s="78">
        <f>Maths!S$7</f>
        <v>15</v>
      </c>
      <c r="H1469" s="78">
        <f>Maths!T$7</f>
        <v>15</v>
      </c>
      <c r="I1469" s="78">
        <f>Maths!U$7</f>
        <v>15</v>
      </c>
      <c r="J1469" s="78">
        <f>Maths!V$7</f>
        <v>15</v>
      </c>
      <c r="K1469" s="78">
        <f>Maths!W$7</f>
        <v>10</v>
      </c>
      <c r="L1469" s="78">
        <f>Maths!X$7</f>
        <v>0</v>
      </c>
      <c r="M1469" s="78">
        <f>Maths!Y$7</f>
        <v>70</v>
      </c>
      <c r="N1469" s="78">
        <f>Maths!Z$7</f>
        <v>5</v>
      </c>
      <c r="O1469" s="78">
        <f>Maths!AA$7</f>
        <v>5</v>
      </c>
      <c r="P1469" s="78">
        <f>Maths!AB$7</f>
        <v>20</v>
      </c>
      <c r="Q1469" s="78">
        <f>Maths!AC$7</f>
        <v>30</v>
      </c>
      <c r="R1469" s="78">
        <f>Maths!AD$7</f>
        <v>100</v>
      </c>
      <c r="S1469" s="78">
        <f>Maths!AE$7</f>
        <v>0</v>
      </c>
      <c r="V1469" s="68"/>
      <c r="W1469" s="68"/>
      <c r="X1469" s="68"/>
      <c r="Y1469" s="68"/>
    </row>
    <row r="1470" spans="2:25" ht="27.9" customHeight="1" thickBot="1">
      <c r="B1470" s="360"/>
      <c r="C1470" s="362"/>
      <c r="D1470" s="40" t="s">
        <v>64</v>
      </c>
      <c r="E1470" s="81"/>
      <c r="F1470" s="50">
        <f>VLOOKUP(S1459,Maths!$B$8:$AE$78,17,0)</f>
        <v>0</v>
      </c>
      <c r="G1470" s="50">
        <f>VLOOKUP(S1459,Maths!$B$8:$AE$78,18,0)</f>
        <v>0</v>
      </c>
      <c r="H1470" s="50">
        <f>VLOOKUP(S1459,Maths!$B$8:$AE$78,19,0)</f>
        <v>0</v>
      </c>
      <c r="I1470" s="50">
        <f>VLOOKUP(S1459,Maths!$B$8:$AE$78,20,0)</f>
        <v>0</v>
      </c>
      <c r="J1470" s="50">
        <f>VLOOKUP(S1459,Maths!$B$8:$AE$78,21,0)</f>
        <v>0</v>
      </c>
      <c r="K1470" s="50">
        <f>VLOOKUP(S1459,Maths!$B$8:$AE$78,22,0)</f>
        <v>0</v>
      </c>
      <c r="L1470" s="50">
        <f>VLOOKUP(S1459,Maths!$B$8:$AE$78,23,0)</f>
        <v>0</v>
      </c>
      <c r="M1470" s="50">
        <f>VLOOKUP(S1459,Maths!$B$8:$AE$78,24,0)</f>
        <v>0</v>
      </c>
      <c r="N1470" s="50">
        <f>VLOOKUP(S1459,Maths!$B$8:$AE$78,25,0)</f>
        <v>0</v>
      </c>
      <c r="O1470" s="50">
        <f>VLOOKUP(S1459,Maths!$B$8:$AE$78,26,0)</f>
        <v>0</v>
      </c>
      <c r="P1470" s="50">
        <f>VLOOKUP(S1459,Maths!$B$8:$AE$78,27,0)</f>
        <v>0</v>
      </c>
      <c r="Q1470" s="50">
        <f>VLOOKUP(S1459,Maths!$B$8:$AE$78,28,0)</f>
        <v>0</v>
      </c>
      <c r="R1470" s="79">
        <f>VLOOKUP(S1459,Maths!$B$8:$AE$78,29,0)</f>
        <v>0</v>
      </c>
      <c r="S1470" s="50">
        <f>VLOOKUP(S1459,Maths!$B$8:$AE$78,30,0)</f>
        <v>0</v>
      </c>
      <c r="V1470" s="68"/>
      <c r="W1470" s="68"/>
      <c r="X1470" s="68"/>
      <c r="Y1470" s="68"/>
    </row>
    <row r="1471" spans="2:25" ht="27.9" customHeight="1">
      <c r="B1471" s="359">
        <v>5</v>
      </c>
      <c r="C1471" s="361" t="s">
        <v>6</v>
      </c>
      <c r="D1471" s="39" t="s">
        <v>63</v>
      </c>
      <c r="E1471" s="80"/>
      <c r="F1471" s="78">
        <f>Sci!R$7</f>
        <v>15</v>
      </c>
      <c r="G1471" s="78">
        <f>Sci!S$7</f>
        <v>15</v>
      </c>
      <c r="H1471" s="78">
        <f>Sci!T$7</f>
        <v>15</v>
      </c>
      <c r="I1471" s="78">
        <f>Sci!U$7</f>
        <v>15</v>
      </c>
      <c r="J1471" s="78">
        <f>Sci!V$7</f>
        <v>15</v>
      </c>
      <c r="K1471" s="78">
        <f>Sci!W$7</f>
        <v>10</v>
      </c>
      <c r="L1471" s="78">
        <f>Sci!X$7</f>
        <v>0</v>
      </c>
      <c r="M1471" s="78">
        <f>Sci!Y$7</f>
        <v>70</v>
      </c>
      <c r="N1471" s="78">
        <f>Sci!Z$7</f>
        <v>5</v>
      </c>
      <c r="O1471" s="78">
        <f>Sci!AA$7</f>
        <v>5</v>
      </c>
      <c r="P1471" s="78">
        <f>Sci!AB$7</f>
        <v>20</v>
      </c>
      <c r="Q1471" s="78">
        <f>Sci!AC$7</f>
        <v>30</v>
      </c>
      <c r="R1471" s="78">
        <f>Sci!AD$7</f>
        <v>100</v>
      </c>
      <c r="S1471" s="78">
        <f>Sci!AE$7</f>
        <v>0</v>
      </c>
      <c r="V1471" s="68"/>
      <c r="W1471" s="68"/>
      <c r="X1471" s="68"/>
      <c r="Y1471" s="68"/>
    </row>
    <row r="1472" spans="2:25" ht="27.9" customHeight="1" thickBot="1">
      <c r="B1472" s="360"/>
      <c r="C1472" s="362"/>
      <c r="D1472" s="40" t="s">
        <v>64</v>
      </c>
      <c r="E1472" s="81"/>
      <c r="F1472" s="50">
        <f>VLOOKUP(S1459,Sci!$B$8:$AE$78,17,0)</f>
        <v>0</v>
      </c>
      <c r="G1472" s="50">
        <f>VLOOKUP(S1459,Sci!$B$8:$AE$78,18,0)</f>
        <v>0</v>
      </c>
      <c r="H1472" s="50">
        <f>VLOOKUP(S1459,Sci!$B$8:$AE$78,19,0)</f>
        <v>0</v>
      </c>
      <c r="I1472" s="50">
        <f>VLOOKUP(S1459,Sci!$B$8:$AE$78,20,0)</f>
        <v>0</v>
      </c>
      <c r="J1472" s="50">
        <f>VLOOKUP(S1459,Sci!$B$8:$AE$78,21,0)</f>
        <v>0</v>
      </c>
      <c r="K1472" s="50">
        <f>VLOOKUP(S1459,Sci!$B$8:$AE$78,22,0)</f>
        <v>0</v>
      </c>
      <c r="L1472" s="50">
        <f>VLOOKUP(S1459,Sci!$B$8:$AE$78,23,0)</f>
        <v>0</v>
      </c>
      <c r="M1472" s="50">
        <f>VLOOKUP(S1459,Sci!$B$8:$AE$78,24,0)</f>
        <v>0</v>
      </c>
      <c r="N1472" s="50">
        <f>VLOOKUP(S1459,Sci!$B$8:$AE$78,24,0)</f>
        <v>0</v>
      </c>
      <c r="O1472" s="50">
        <f>VLOOKUP(S1459,Sci!$B$8:$AE$78,25,0)</f>
        <v>0</v>
      </c>
      <c r="P1472" s="50">
        <f>VLOOKUP(S1459,Sci!$B$8:$AE$78,26,0)</f>
        <v>0</v>
      </c>
      <c r="Q1472" s="50">
        <f>VLOOKUP(S1459,Sci!$B$8:$AE$78,27,0)</f>
        <v>0</v>
      </c>
      <c r="R1472" s="79">
        <f>VLOOKUP(S1459,Sci!$B$8:$AE$78,29,0)</f>
        <v>0</v>
      </c>
      <c r="S1472" s="50">
        <f>VLOOKUP(S1459,Sci!$B$8:$AE$78,30,0)</f>
        <v>0</v>
      </c>
      <c r="V1472" s="68"/>
      <c r="W1472" s="68"/>
      <c r="X1472" s="68"/>
      <c r="Y1472" s="68"/>
    </row>
    <row r="1473" spans="2:25" ht="27.9" customHeight="1">
      <c r="B1473" s="359">
        <v>6</v>
      </c>
      <c r="C1473" s="361" t="s">
        <v>7</v>
      </c>
      <c r="D1473" s="39" t="s">
        <v>63</v>
      </c>
      <c r="E1473" s="80"/>
      <c r="F1473" s="78">
        <f>Sco!R$7</f>
        <v>15</v>
      </c>
      <c r="G1473" s="78">
        <f>Sco!S$7</f>
        <v>15</v>
      </c>
      <c r="H1473" s="78">
        <f>Sco!T$7</f>
        <v>15</v>
      </c>
      <c r="I1473" s="78">
        <f>Sco!U$7</f>
        <v>15</v>
      </c>
      <c r="J1473" s="78">
        <f>Sco!V$7</f>
        <v>15</v>
      </c>
      <c r="K1473" s="78">
        <f>Sco!W$7</f>
        <v>10</v>
      </c>
      <c r="L1473" s="78">
        <f>Sco!X$7</f>
        <v>0</v>
      </c>
      <c r="M1473" s="78">
        <f>Sco!Y$7</f>
        <v>70</v>
      </c>
      <c r="N1473" s="78">
        <f>Sco!Z$7</f>
        <v>5</v>
      </c>
      <c r="O1473" s="78">
        <f>Sco!AA$7</f>
        <v>5</v>
      </c>
      <c r="P1473" s="78">
        <f>Sco!AB$7</f>
        <v>20</v>
      </c>
      <c r="Q1473" s="78">
        <f>Sco!AC$7</f>
        <v>30</v>
      </c>
      <c r="R1473" s="78">
        <f>Sco!AD$7</f>
        <v>100</v>
      </c>
      <c r="S1473" s="78">
        <f>Sco!AE$7</f>
        <v>0</v>
      </c>
      <c r="V1473" s="68"/>
      <c r="W1473" s="68"/>
      <c r="X1473" s="68"/>
      <c r="Y1473" s="68"/>
    </row>
    <row r="1474" spans="2:25" ht="27.9" customHeight="1" thickBot="1">
      <c r="B1474" s="360"/>
      <c r="C1474" s="362"/>
      <c r="D1474" s="40" t="s">
        <v>64</v>
      </c>
      <c r="E1474" s="81"/>
      <c r="F1474" s="50">
        <f>VLOOKUP(S1459,Sco!$B$8:$AE$78,17,0)</f>
        <v>0</v>
      </c>
      <c r="G1474" s="50">
        <f>VLOOKUP(S1459,Sco!$B$8:$AE$78,18,0)</f>
        <v>0</v>
      </c>
      <c r="H1474" s="50">
        <f>VLOOKUP(S1459,Sco!$B$8:$AE$78,19,0)</f>
        <v>0</v>
      </c>
      <c r="I1474" s="50">
        <f>VLOOKUP(S1459,Sco!$B$8:$AE$78,20,0)</f>
        <v>0</v>
      </c>
      <c r="J1474" s="50">
        <f>VLOOKUP(S1459,Sco!$B$8:$AE$78,21,0)</f>
        <v>0</v>
      </c>
      <c r="K1474" s="50">
        <f>VLOOKUP(S1459,Sco!$B$8:$AE$78,22,0)</f>
        <v>0</v>
      </c>
      <c r="L1474" s="50">
        <f>VLOOKUP(S1459,Sco!$B$8:$AE$78,23,0)</f>
        <v>0</v>
      </c>
      <c r="M1474" s="50">
        <f>VLOOKUP(S1459,Sco!$B$8:$AE$78,24,0)</f>
        <v>0</v>
      </c>
      <c r="N1474" s="50">
        <f>VLOOKUP(S1459,Sco!$B$8:$AE$78,25,0)</f>
        <v>0</v>
      </c>
      <c r="O1474" s="50">
        <f>VLOOKUP(S1459,Sco!$B$8:$AE$78,26,0)</f>
        <v>0</v>
      </c>
      <c r="P1474" s="50">
        <f>VLOOKUP(S1459,Sco!$B$8:$AE$78,27,0)</f>
        <v>0</v>
      </c>
      <c r="Q1474" s="50">
        <f>VLOOKUP(S1459,Sco!$B$8:$AE$78,28,0)</f>
        <v>0</v>
      </c>
      <c r="R1474" s="79">
        <f>VLOOKUP(S1459,Sco!$B$8:$AE$78,29,0)</f>
        <v>0</v>
      </c>
      <c r="S1474" s="50">
        <f>VLOOKUP(S1459,Sco!$B$8:$AE$78,30,0)</f>
        <v>0</v>
      </c>
      <c r="V1474" s="68"/>
      <c r="W1474" s="68"/>
      <c r="X1474" s="68"/>
      <c r="Y1474" s="68"/>
    </row>
    <row r="1475" spans="2:25" ht="27.9" customHeight="1">
      <c r="B1475" s="359">
        <v>7</v>
      </c>
      <c r="C1475" s="361" t="s">
        <v>8</v>
      </c>
      <c r="D1475" s="39" t="s">
        <v>63</v>
      </c>
      <c r="E1475" s="80"/>
      <c r="F1475" s="78">
        <f>Kala!R$7</f>
        <v>20</v>
      </c>
      <c r="G1475" s="78">
        <f>Kala!S$7</f>
        <v>40</v>
      </c>
      <c r="H1475" s="78">
        <f>Kala!T$7</f>
        <v>20</v>
      </c>
      <c r="I1475" s="78">
        <f>Kala!U$7</f>
        <v>20</v>
      </c>
      <c r="J1475" s="78">
        <f>Kala!V$7</f>
        <v>0</v>
      </c>
      <c r="K1475" s="78">
        <f>Kala!W$7</f>
        <v>20</v>
      </c>
      <c r="L1475" s="78">
        <f>Kala!X$7</f>
        <v>0</v>
      </c>
      <c r="M1475" s="78">
        <f>Kala!Y$7</f>
        <v>100</v>
      </c>
      <c r="N1475" s="363"/>
      <c r="O1475" s="364"/>
      <c r="P1475" s="364"/>
      <c r="Q1475" s="365"/>
      <c r="R1475" s="82">
        <f t="shared" ref="R1475:R1480" si="52">M1475</f>
        <v>100</v>
      </c>
      <c r="S1475" s="83"/>
      <c r="V1475" s="68"/>
      <c r="W1475" s="68"/>
      <c r="X1475" s="68"/>
      <c r="Y1475" s="68"/>
    </row>
    <row r="1476" spans="2:25" ht="27.9" customHeight="1" thickBot="1">
      <c r="B1476" s="360"/>
      <c r="C1476" s="362"/>
      <c r="D1476" s="40" t="s">
        <v>64</v>
      </c>
      <c r="E1476" s="81"/>
      <c r="F1476" s="50">
        <f>VLOOKUP(S1459,Kala!$B$8:$AE$78,17,0)</f>
        <v>0</v>
      </c>
      <c r="G1476" s="50">
        <f>VLOOKUP(S1459,Kala!$B$8:$AE$78,18,0)</f>
        <v>0</v>
      </c>
      <c r="H1476" s="50">
        <f>VLOOKUP(S1459,Kala!$B$8:$AE$78,19,0)</f>
        <v>0</v>
      </c>
      <c r="I1476" s="50">
        <f>VLOOKUP(S1459,Kala!$B$8:$AE$78,20,0)</f>
        <v>0</v>
      </c>
      <c r="J1476" s="50">
        <f>VLOOKUP(S1459,Kala!$B$8:$AE$78,21,0)</f>
        <v>0</v>
      </c>
      <c r="K1476" s="50">
        <f>VLOOKUP(S1459,Kala!$B$8:$AE$78,22,0)</f>
        <v>0</v>
      </c>
      <c r="L1476" s="50">
        <f>VLOOKUP(S1459,Kala!$B$8:$AE$78,23,0)</f>
        <v>0</v>
      </c>
      <c r="M1476" s="50">
        <f>VLOOKUP(S1459,Kala!$B$8:$AE$78,24,0)</f>
        <v>0</v>
      </c>
      <c r="N1476" s="366"/>
      <c r="O1476" s="367"/>
      <c r="P1476" s="367"/>
      <c r="Q1476" s="368"/>
      <c r="R1476" s="84">
        <f t="shared" si="52"/>
        <v>0</v>
      </c>
      <c r="S1476" s="85" t="str">
        <f>IF(R1476&gt;=91,"अ१",IF(R1476&gt;=81,"अ२",IF(R1476&gt;=71,"ब१",IF(R1476&gt;=61,"ब२",IF(R1476&gt;=51,"क१",IF(R1476&gt;=41,"क२",IF(R1476&gt;=33,"ड",IF(R1476&gt;=21,"ई१",IF(R1476&gt;=1,"ई२","")))))))))</f>
        <v/>
      </c>
      <c r="V1476" s="68"/>
      <c r="W1476" s="68"/>
      <c r="X1476" s="68"/>
      <c r="Y1476" s="68"/>
    </row>
    <row r="1477" spans="2:25" ht="27.9" customHeight="1">
      <c r="B1477" s="359">
        <v>8</v>
      </c>
      <c r="C1477" s="361" t="s">
        <v>9</v>
      </c>
      <c r="D1477" s="39" t="s">
        <v>63</v>
      </c>
      <c r="E1477" s="80"/>
      <c r="F1477" s="78">
        <f>Karya!R$7</f>
        <v>20</v>
      </c>
      <c r="G1477" s="78">
        <f>Karya!S$7</f>
        <v>40</v>
      </c>
      <c r="H1477" s="78">
        <f>Karya!T$7</f>
        <v>20</v>
      </c>
      <c r="I1477" s="78">
        <f>Karya!U$7</f>
        <v>20</v>
      </c>
      <c r="J1477" s="78">
        <f>Karya!V$7</f>
        <v>0</v>
      </c>
      <c r="K1477" s="78">
        <f>Karya!W$7</f>
        <v>20</v>
      </c>
      <c r="L1477" s="78">
        <f>Karya!X$7</f>
        <v>0</v>
      </c>
      <c r="M1477" s="78">
        <f>Karya!Y$7</f>
        <v>100</v>
      </c>
      <c r="N1477" s="363"/>
      <c r="O1477" s="364"/>
      <c r="P1477" s="364"/>
      <c r="Q1477" s="365"/>
      <c r="R1477" s="82">
        <f t="shared" si="52"/>
        <v>100</v>
      </c>
      <c r="S1477" s="83"/>
      <c r="V1477" s="68"/>
      <c r="W1477" s="68"/>
      <c r="X1477" s="68"/>
      <c r="Y1477" s="68"/>
    </row>
    <row r="1478" spans="2:25" ht="27.9" customHeight="1" thickBot="1">
      <c r="B1478" s="360"/>
      <c r="C1478" s="362"/>
      <c r="D1478" s="40" t="s">
        <v>64</v>
      </c>
      <c r="E1478" s="81"/>
      <c r="F1478" s="50">
        <f>VLOOKUP(S1459,Karya!$B$8:$AE$78,17,0)</f>
        <v>0</v>
      </c>
      <c r="G1478" s="50">
        <f>VLOOKUP(S1459,Karya!$B$8:$AE$78,18,0)</f>
        <v>0</v>
      </c>
      <c r="H1478" s="50">
        <f>VLOOKUP(S1459,Karya!$B$8:$AE$78,19,0)</f>
        <v>0</v>
      </c>
      <c r="I1478" s="50">
        <f>VLOOKUP(S1459,Karya!$B$8:$AE$78,20,0)</f>
        <v>0</v>
      </c>
      <c r="J1478" s="50">
        <f>VLOOKUP(S1459,Karya!$B$8:$AE$78,21,0)</f>
        <v>0</v>
      </c>
      <c r="K1478" s="50">
        <f>VLOOKUP(S1459,Karya!$B$8:$AE$78,22,0)</f>
        <v>0</v>
      </c>
      <c r="L1478" s="50">
        <f>VLOOKUP(S1459,Karya!$B$8:$AE$78,23,0)</f>
        <v>0</v>
      </c>
      <c r="M1478" s="50">
        <f>VLOOKUP(S1459,Karya!$B$8:$AE$78,24,0)</f>
        <v>0</v>
      </c>
      <c r="N1478" s="366"/>
      <c r="O1478" s="367"/>
      <c r="P1478" s="367"/>
      <c r="Q1478" s="368"/>
      <c r="R1478" s="84">
        <f t="shared" si="52"/>
        <v>0</v>
      </c>
      <c r="S1478" s="85" t="str">
        <f>IF(R1478&gt;=91,"अ१",IF(R1478&gt;=81,"अ२",IF(R1478&gt;=71,"ब१",IF(R1478&gt;=61,"ब२",IF(R1478&gt;=51,"क१",IF(R1478&gt;=41,"क२",IF(R1478&gt;=33,"ड",IF(R1478&gt;=21,"ई१",IF(R1478&gt;=1,"ई२","")))))))))</f>
        <v/>
      </c>
      <c r="V1478" s="68"/>
      <c r="W1478" s="68"/>
      <c r="X1478" s="68"/>
      <c r="Y1478" s="68"/>
    </row>
    <row r="1479" spans="2:25" ht="27.9" customHeight="1">
      <c r="B1479" s="359">
        <v>9</v>
      </c>
      <c r="C1479" s="361" t="s">
        <v>10</v>
      </c>
      <c r="D1479" s="39" t="s">
        <v>63</v>
      </c>
      <c r="E1479" s="80"/>
      <c r="F1479" s="78">
        <f>Shashi!R$7</f>
        <v>20</v>
      </c>
      <c r="G1479" s="78">
        <f>Shashi!S$7</f>
        <v>40</v>
      </c>
      <c r="H1479" s="78">
        <f>Shashi!T$7</f>
        <v>20</v>
      </c>
      <c r="I1479" s="78">
        <f>Shashi!U$7</f>
        <v>20</v>
      </c>
      <c r="J1479" s="78">
        <f>Shashi!V$7</f>
        <v>0</v>
      </c>
      <c r="K1479" s="78">
        <f>Shashi!W$7</f>
        <v>20</v>
      </c>
      <c r="L1479" s="78">
        <f>Shashi!X$7</f>
        <v>0</v>
      </c>
      <c r="M1479" s="78">
        <f>Shashi!Y$7</f>
        <v>100</v>
      </c>
      <c r="N1479" s="363"/>
      <c r="O1479" s="364"/>
      <c r="P1479" s="364"/>
      <c r="Q1479" s="365"/>
      <c r="R1479" s="82">
        <f t="shared" si="52"/>
        <v>100</v>
      </c>
      <c r="S1479" s="83"/>
      <c r="V1479" s="68"/>
      <c r="W1479" s="68"/>
      <c r="X1479" s="68"/>
      <c r="Y1479" s="68"/>
    </row>
    <row r="1480" spans="2:25" ht="27.9" customHeight="1" thickBot="1">
      <c r="B1480" s="360"/>
      <c r="C1480" s="362"/>
      <c r="D1480" s="40" t="s">
        <v>64</v>
      </c>
      <c r="E1480" s="81"/>
      <c r="F1480" s="50">
        <f>VLOOKUP(S1459,Shashi!$B$8:$AE$78,17,0)</f>
        <v>0</v>
      </c>
      <c r="G1480" s="50">
        <f>VLOOKUP(S1459,Shashi!$B$8:$AE$78,18,0)</f>
        <v>0</v>
      </c>
      <c r="H1480" s="50">
        <f>VLOOKUP(S1459,Shashi!$B$8:$AE$78,19,0)</f>
        <v>0</v>
      </c>
      <c r="I1480" s="50">
        <f>VLOOKUP(S1459,Shashi!$B$8:$AE$78,20,0)</f>
        <v>0</v>
      </c>
      <c r="J1480" s="50">
        <f>VLOOKUP(S1459,Shashi!$B$8:$AE$78,21,0)</f>
        <v>0</v>
      </c>
      <c r="K1480" s="50">
        <f>VLOOKUP(S1459,Shashi!$B$8:$AE$78,22,0)</f>
        <v>0</v>
      </c>
      <c r="L1480" s="50">
        <f>VLOOKUP(S1459,Shashi!$B$8:$AE$78,23,0)</f>
        <v>0</v>
      </c>
      <c r="M1480" s="50">
        <f>VLOOKUP(S1459,Shashi!$B$8:$AE$78,24,0)</f>
        <v>0</v>
      </c>
      <c r="N1480" s="366"/>
      <c r="O1480" s="367"/>
      <c r="P1480" s="367"/>
      <c r="Q1480" s="368"/>
      <c r="R1480" s="84">
        <f t="shared" si="52"/>
        <v>0</v>
      </c>
      <c r="S1480" s="85" t="str">
        <f>IF(R1480&gt;=91,"अ१",IF(R1480&gt;=81,"अ२",IF(R1480&gt;=71,"ब१",IF(R1480&gt;=61,"ब२",IF(R1480&gt;=51,"क१",IF(R1480&gt;=41,"क२",IF(R1480&gt;=33,"ड",IF(R1480&gt;=21,"ई१",IF(R1480&gt;=1,"ई२","")))))))))</f>
        <v/>
      </c>
      <c r="V1480" s="68"/>
      <c r="W1480" s="68"/>
      <c r="X1480" s="68"/>
      <c r="Y1480" s="68"/>
    </row>
    <row r="1481" spans="2:25" ht="27.9" customHeight="1" thickBot="1">
      <c r="B1481" s="369"/>
      <c r="C1481" s="370"/>
      <c r="D1481" s="370"/>
      <c r="E1481" s="370"/>
      <c r="F1481" s="370"/>
      <c r="G1481" s="370"/>
      <c r="H1481" s="370"/>
      <c r="I1481" s="370"/>
      <c r="J1481" s="370"/>
      <c r="K1481" s="370"/>
      <c r="L1481" s="370"/>
      <c r="M1481" s="370"/>
      <c r="N1481" s="370"/>
      <c r="O1481" s="370"/>
      <c r="P1481" s="370"/>
      <c r="Q1481" s="370"/>
      <c r="R1481" s="370"/>
      <c r="S1481" s="371"/>
      <c r="V1481" s="68"/>
      <c r="W1481" s="68"/>
      <c r="X1481" s="68"/>
      <c r="Y1481" s="68"/>
    </row>
    <row r="1482" spans="2:25" ht="27.9" customHeight="1">
      <c r="B1482" s="41"/>
      <c r="C1482" s="42"/>
      <c r="D1482" s="43"/>
      <c r="N1482" s="45"/>
      <c r="O1482" s="45"/>
      <c r="P1482" s="45"/>
      <c r="Q1482" s="45"/>
      <c r="S1482" s="46"/>
      <c r="V1482" s="68"/>
      <c r="W1482" s="68"/>
      <c r="X1482" s="68"/>
      <c r="Y1482" s="68"/>
    </row>
    <row r="1483" spans="2:25" ht="27.9" customHeight="1">
      <c r="B1483" s="372" t="s">
        <v>66</v>
      </c>
      <c r="C1483" s="373"/>
      <c r="D1483" s="373"/>
      <c r="E1483" s="373"/>
      <c r="F1483" s="373"/>
      <c r="G1483" s="374" t="s">
        <v>67</v>
      </c>
      <c r="H1483" s="374"/>
      <c r="I1483" s="374"/>
      <c r="J1483" s="374"/>
      <c r="K1483" s="374"/>
      <c r="L1483" s="374"/>
      <c r="M1483" s="374"/>
      <c r="N1483" s="375" t="s">
        <v>68</v>
      </c>
      <c r="O1483" s="375"/>
      <c r="P1483" s="375"/>
      <c r="Q1483" s="375"/>
      <c r="R1483" s="375"/>
      <c r="S1483" s="376"/>
      <c r="V1483" s="68"/>
      <c r="W1483" s="68"/>
      <c r="X1483" s="68"/>
      <c r="Y1483" s="68"/>
    </row>
    <row r="1484" spans="2:25" ht="27.9" customHeight="1" thickBot="1">
      <c r="B1484" s="377" t="str">
        <f>students!$G$4</f>
        <v xml:space="preserve">श्री. सागर दत्तात्रय शिंदे </v>
      </c>
      <c r="C1484" s="378"/>
      <c r="D1484" s="378"/>
      <c r="E1484" s="378"/>
      <c r="F1484" s="378"/>
      <c r="G1484" s="379"/>
      <c r="H1484" s="379"/>
      <c r="I1484" s="379"/>
      <c r="J1484" s="379"/>
      <c r="K1484" s="379"/>
      <c r="L1484" s="379"/>
      <c r="M1484" s="379"/>
      <c r="N1484" s="380"/>
      <c r="O1484" s="380"/>
      <c r="P1484" s="380"/>
      <c r="Q1484" s="380"/>
      <c r="R1484" s="380"/>
      <c r="S1484" s="381"/>
      <c r="V1484" s="68"/>
      <c r="W1484" s="68"/>
      <c r="X1484" s="68"/>
      <c r="Y1484" s="68"/>
    </row>
    <row r="1485" spans="2:25" ht="26.25" customHeight="1">
      <c r="B1485" s="402" t="s">
        <v>718</v>
      </c>
      <c r="C1485" s="402"/>
      <c r="D1485" s="402"/>
      <c r="E1485" s="402"/>
      <c r="F1485" s="402"/>
      <c r="G1485" s="402"/>
      <c r="H1485" s="402"/>
      <c r="I1485" s="402"/>
      <c r="J1485" s="402"/>
      <c r="K1485" s="402"/>
      <c r="L1485" s="402"/>
      <c r="M1485" s="402"/>
      <c r="N1485" s="402"/>
      <c r="O1485" s="402"/>
      <c r="P1485" s="402"/>
      <c r="Q1485" s="402"/>
      <c r="R1485" s="402"/>
      <c r="S1485" s="402"/>
      <c r="V1485" s="68"/>
      <c r="W1485" s="68"/>
      <c r="X1485" s="68"/>
      <c r="Y1485" s="68"/>
    </row>
    <row r="1486" spans="2:25" ht="24.75" customHeight="1" thickBot="1">
      <c r="B1486" s="403" t="s">
        <v>52</v>
      </c>
      <c r="C1486" s="403"/>
      <c r="D1486" s="403"/>
      <c r="E1486" s="404">
        <f>VLOOKUP(S1487,students!$B$8:$R$77,3,0)</f>
        <v>0</v>
      </c>
      <c r="F1486" s="405"/>
      <c r="G1486" s="405"/>
      <c r="H1486" s="405"/>
      <c r="I1486" s="405"/>
      <c r="J1486" s="405"/>
      <c r="K1486" s="405"/>
      <c r="L1486" s="405"/>
      <c r="M1486" s="405"/>
      <c r="N1486" s="405"/>
      <c r="O1486" s="405"/>
      <c r="P1486" s="406" t="s">
        <v>28</v>
      </c>
      <c r="Q1486" s="406"/>
      <c r="R1486" s="406" t="str">
        <f>students!$M$2</f>
        <v>पहिली</v>
      </c>
      <c r="S1486" s="406"/>
      <c r="V1486" s="68"/>
      <c r="W1486" s="68"/>
      <c r="X1486" s="68"/>
      <c r="Y1486" s="68"/>
    </row>
    <row r="1487" spans="2:25" ht="19.5" customHeight="1" thickBot="1">
      <c r="B1487" s="407"/>
      <c r="C1487" s="407"/>
      <c r="D1487" s="408"/>
      <c r="E1487" s="408"/>
      <c r="F1487" s="47"/>
      <c r="G1487" s="47"/>
      <c r="H1487" s="409" t="s">
        <v>33</v>
      </c>
      <c r="I1487" s="409"/>
      <c r="J1487" s="409"/>
      <c r="K1487" s="409"/>
      <c r="L1487" s="409"/>
      <c r="M1487" s="405">
        <f>[3]students!Y1486</f>
        <v>0</v>
      </c>
      <c r="N1487" s="405"/>
      <c r="O1487" s="405"/>
      <c r="P1487" s="406" t="s">
        <v>53</v>
      </c>
      <c r="Q1487" s="406"/>
      <c r="R1487" s="406"/>
      <c r="S1487" s="77">
        <v>54</v>
      </c>
      <c r="V1487" s="68"/>
      <c r="W1487" s="68"/>
      <c r="X1487" s="68"/>
      <c r="Y1487" s="68"/>
    </row>
    <row r="1488" spans="2:25" ht="21" customHeight="1">
      <c r="B1488" s="382" t="s">
        <v>37</v>
      </c>
      <c r="C1488" s="361" t="s">
        <v>54</v>
      </c>
      <c r="D1488" s="361"/>
      <c r="E1488" s="385" t="s">
        <v>55</v>
      </c>
      <c r="F1488" s="386"/>
      <c r="G1488" s="386"/>
      <c r="H1488" s="386"/>
      <c r="I1488" s="386"/>
      <c r="J1488" s="386"/>
      <c r="K1488" s="386"/>
      <c r="L1488" s="386"/>
      <c r="M1488" s="387"/>
      <c r="N1488" s="388" t="s">
        <v>56</v>
      </c>
      <c r="O1488" s="389"/>
      <c r="P1488" s="389"/>
      <c r="Q1488" s="390"/>
      <c r="R1488" s="394" t="s">
        <v>69</v>
      </c>
      <c r="S1488" s="397" t="s">
        <v>57</v>
      </c>
      <c r="V1488" s="68"/>
      <c r="W1488" s="68"/>
      <c r="X1488" s="68"/>
      <c r="Y1488" s="68"/>
    </row>
    <row r="1489" spans="2:25" s="1" customFormat="1" ht="73.5" customHeight="1">
      <c r="B1489" s="383"/>
      <c r="C1489" s="384"/>
      <c r="D1489" s="384"/>
      <c r="E1489" s="48" t="s">
        <v>58</v>
      </c>
      <c r="F1489" s="48" t="s">
        <v>15</v>
      </c>
      <c r="G1489" s="48" t="s">
        <v>59</v>
      </c>
      <c r="H1489" s="48" t="s">
        <v>17</v>
      </c>
      <c r="I1489" s="48" t="s">
        <v>18</v>
      </c>
      <c r="J1489" s="48" t="s">
        <v>19</v>
      </c>
      <c r="K1489" s="48" t="s">
        <v>20</v>
      </c>
      <c r="L1489" s="48" t="s">
        <v>21</v>
      </c>
      <c r="M1489" s="49"/>
      <c r="N1489" s="391"/>
      <c r="O1489" s="392"/>
      <c r="P1489" s="392"/>
      <c r="Q1489" s="393"/>
      <c r="R1489" s="395"/>
      <c r="S1489" s="398"/>
      <c r="V1489" s="18"/>
      <c r="W1489" s="18"/>
      <c r="X1489" s="18"/>
      <c r="Y1489" s="18"/>
    </row>
    <row r="1490" spans="2:25" ht="27.9" customHeight="1" thickBot="1">
      <c r="B1490" s="5"/>
      <c r="C1490" s="400" t="s">
        <v>60</v>
      </c>
      <c r="D1490" s="401"/>
      <c r="E1490" s="51">
        <v>1</v>
      </c>
      <c r="F1490" s="51">
        <v>2</v>
      </c>
      <c r="G1490" s="51">
        <v>3</v>
      </c>
      <c r="H1490" s="51">
        <v>4</v>
      </c>
      <c r="I1490" s="51">
        <v>5</v>
      </c>
      <c r="J1490" s="51">
        <v>6</v>
      </c>
      <c r="K1490" s="51">
        <v>7</v>
      </c>
      <c r="L1490" s="51">
        <v>8</v>
      </c>
      <c r="M1490" s="50" t="s">
        <v>22</v>
      </c>
      <c r="N1490" s="50" t="s">
        <v>23</v>
      </c>
      <c r="O1490" s="50" t="s">
        <v>61</v>
      </c>
      <c r="P1490" s="50" t="s">
        <v>25</v>
      </c>
      <c r="Q1490" s="50" t="s">
        <v>62</v>
      </c>
      <c r="R1490" s="396"/>
      <c r="S1490" s="399"/>
    </row>
    <row r="1491" spans="2:25" ht="27.9" customHeight="1">
      <c r="B1491" s="359">
        <v>1</v>
      </c>
      <c r="C1491" s="361" t="s">
        <v>2</v>
      </c>
      <c r="D1491" s="39" t="s">
        <v>63</v>
      </c>
      <c r="E1491" s="80"/>
      <c r="F1491" s="78">
        <f>Marathi!R$7</f>
        <v>15</v>
      </c>
      <c r="G1491" s="78">
        <f>Marathi!S$7</f>
        <v>15</v>
      </c>
      <c r="H1491" s="78">
        <f>Marathi!T$7</f>
        <v>15</v>
      </c>
      <c r="I1491" s="78">
        <f>Marathi!U$7</f>
        <v>15</v>
      </c>
      <c r="J1491" s="78">
        <f>Marathi!V$7</f>
        <v>15</v>
      </c>
      <c r="K1491" s="78">
        <f>Marathi!W$7</f>
        <v>10</v>
      </c>
      <c r="L1491" s="78">
        <f>Marathi!X$7</f>
        <v>0</v>
      </c>
      <c r="M1491" s="78">
        <f>Marathi!Y$7</f>
        <v>70</v>
      </c>
      <c r="N1491" s="78">
        <f>Marathi!Z$7</f>
        <v>5</v>
      </c>
      <c r="O1491" s="78">
        <f>Marathi!AA$7</f>
        <v>5</v>
      </c>
      <c r="P1491" s="78">
        <f>Marathi!AB$7</f>
        <v>20</v>
      </c>
      <c r="Q1491" s="78">
        <f>Marathi!AC$7</f>
        <v>30</v>
      </c>
      <c r="R1491" s="78">
        <f>Marathi!AD$7</f>
        <v>100</v>
      </c>
      <c r="S1491" s="78">
        <f>Marathi!AE$7</f>
        <v>0</v>
      </c>
    </row>
    <row r="1492" spans="2:25" ht="27.9" customHeight="1" thickBot="1">
      <c r="B1492" s="360"/>
      <c r="C1492" s="362"/>
      <c r="D1492" s="40" t="s">
        <v>64</v>
      </c>
      <c r="E1492" s="81"/>
      <c r="F1492" s="50">
        <f>VLOOKUP(S1487,Marathi!$B$8:$AE$78,17,0)</f>
        <v>0</v>
      </c>
      <c r="G1492" s="50">
        <f>VLOOKUP(S1487,Marathi!$B$8:$AE$78,18,0)</f>
        <v>0</v>
      </c>
      <c r="H1492" s="50">
        <f>VLOOKUP(S1487,Marathi!$B$8:$AE$78,19,0)</f>
        <v>0</v>
      </c>
      <c r="I1492" s="50">
        <f>VLOOKUP(S1487,Marathi!$B$8:$AE$78,20,0)</f>
        <v>0</v>
      </c>
      <c r="J1492" s="50">
        <f>VLOOKUP(S1487,Marathi!$B$8:$AE$78,21,0)</f>
        <v>0</v>
      </c>
      <c r="K1492" s="50">
        <f>VLOOKUP(S1487,Marathi!$B$8:$AE$78,22,0)</f>
        <v>0</v>
      </c>
      <c r="L1492" s="50">
        <f>VLOOKUP(S1487,Marathi!$B$8:$AE$78,23,0)</f>
        <v>0</v>
      </c>
      <c r="M1492" s="50">
        <f>VLOOKUP(S1487,Marathi!$B$8:$AE$78,24,0)</f>
        <v>0</v>
      </c>
      <c r="N1492" s="50">
        <f>VLOOKUP(S1487,Marathi!$B$8:$AE$78,25,0)</f>
        <v>0</v>
      </c>
      <c r="O1492" s="50">
        <f>VLOOKUP(S1487,Marathi!$B$8:$AE$78,26,0)</f>
        <v>0</v>
      </c>
      <c r="P1492" s="50">
        <f>VLOOKUP(S1487,Marathi!$B$8:$AE$78,27,0)</f>
        <v>0</v>
      </c>
      <c r="Q1492" s="50">
        <f>VLOOKUP(S1487,Marathi!$B$8:$AE$78,28,0)</f>
        <v>0</v>
      </c>
      <c r="R1492" s="79">
        <f>VLOOKUP(S1487,Marathi!$B$8:$AE$78,29,0)</f>
        <v>0</v>
      </c>
      <c r="S1492" s="79">
        <f>VLOOKUP(S1487,Marathi!$B$8:$AE$78,30,0)</f>
        <v>0</v>
      </c>
    </row>
    <row r="1493" spans="2:25" ht="27.9" customHeight="1">
      <c r="B1493" s="359">
        <v>2</v>
      </c>
      <c r="C1493" s="361" t="s">
        <v>3</v>
      </c>
      <c r="D1493" s="39" t="s">
        <v>63</v>
      </c>
      <c r="E1493" s="80"/>
      <c r="F1493" s="78">
        <f>Hindi!R$7</f>
        <v>15</v>
      </c>
      <c r="G1493" s="78">
        <f>Hindi!S$7</f>
        <v>15</v>
      </c>
      <c r="H1493" s="78">
        <f>Hindi!T$7</f>
        <v>15</v>
      </c>
      <c r="I1493" s="78">
        <f>Hindi!U$7</f>
        <v>15</v>
      </c>
      <c r="J1493" s="78">
        <f>Hindi!V$7</f>
        <v>15</v>
      </c>
      <c r="K1493" s="78">
        <f>Hindi!W$7</f>
        <v>10</v>
      </c>
      <c r="L1493" s="78">
        <f>Hindi!X$7</f>
        <v>0</v>
      </c>
      <c r="M1493" s="78">
        <f>Hindi!Y$7</f>
        <v>70</v>
      </c>
      <c r="N1493" s="78">
        <f>Hindi!Z$7</f>
        <v>5</v>
      </c>
      <c r="O1493" s="78">
        <f>Hindi!AA$7</f>
        <v>5</v>
      </c>
      <c r="P1493" s="78">
        <f>Hindi!AB$7</f>
        <v>20</v>
      </c>
      <c r="Q1493" s="78">
        <f>Hindi!AC$7</f>
        <v>30</v>
      </c>
      <c r="R1493" s="78">
        <f>Hindi!AD$7</f>
        <v>100</v>
      </c>
      <c r="S1493" s="78">
        <f>Hindi!AE$7</f>
        <v>0</v>
      </c>
    </row>
    <row r="1494" spans="2:25" ht="27.9" customHeight="1" thickBot="1">
      <c r="B1494" s="360"/>
      <c r="C1494" s="362"/>
      <c r="D1494" s="40" t="s">
        <v>64</v>
      </c>
      <c r="E1494" s="81"/>
      <c r="F1494" s="50">
        <f>VLOOKUP(S1487,Hindi!$B$8:$AE$78,17,0)</f>
        <v>0</v>
      </c>
      <c r="G1494" s="50">
        <f>VLOOKUP(S1487,Hindi!$B$8:$AE$78,18,0)</f>
        <v>0</v>
      </c>
      <c r="H1494" s="50">
        <f>VLOOKUP(S1487,Hindi!$B$8:$AE$78,19,0)</f>
        <v>0</v>
      </c>
      <c r="I1494" s="50">
        <f>VLOOKUP(S1487,Hindi!$B$8:$AE$78,20,0)</f>
        <v>0</v>
      </c>
      <c r="J1494" s="50">
        <f>VLOOKUP(S1487,Hindi!$B$8:$AE$78,21,0)</f>
        <v>0</v>
      </c>
      <c r="K1494" s="50">
        <f>VLOOKUP(S1487,Hindi!$B$8:$AE$78,22,0)</f>
        <v>0</v>
      </c>
      <c r="L1494" s="50">
        <f>VLOOKUP(S1487,Hindi!$B$8:$AE$78,23,0)</f>
        <v>0</v>
      </c>
      <c r="M1494" s="50">
        <f>VLOOKUP(S1487,Hindi!$B$8:$AE$78,24,0)</f>
        <v>0</v>
      </c>
      <c r="N1494" s="50">
        <f>VLOOKUP(S1487,Hindi!$B$8:$AE$78,25,0)</f>
        <v>0</v>
      </c>
      <c r="O1494" s="50">
        <f>VLOOKUP(S1487,Hindi!$B$8:$AE$78,26,0)</f>
        <v>0</v>
      </c>
      <c r="P1494" s="50">
        <f>VLOOKUP(S1487,Hindi!$B$8:$AE$78,27,0)</f>
        <v>0</v>
      </c>
      <c r="Q1494" s="50">
        <f>VLOOKUP(S1487,Hindi!$B$8:$AE$78,28,0)</f>
        <v>0</v>
      </c>
      <c r="R1494" s="79">
        <f>VLOOKUP(S1487,Hindi!$B$8:$AE$78,29,0)</f>
        <v>0</v>
      </c>
      <c r="S1494" s="50">
        <f>VLOOKUP(S1487,Hindi!$B$8:$AE$78,30,0)</f>
        <v>0</v>
      </c>
    </row>
    <row r="1495" spans="2:25" ht="27.9" customHeight="1">
      <c r="B1495" s="359">
        <v>3</v>
      </c>
      <c r="C1495" s="361" t="s">
        <v>4</v>
      </c>
      <c r="D1495" s="39" t="s">
        <v>63</v>
      </c>
      <c r="E1495" s="80"/>
      <c r="F1495" s="78">
        <f>English!R$7</f>
        <v>15</v>
      </c>
      <c r="G1495" s="78">
        <f>English!S$7</f>
        <v>15</v>
      </c>
      <c r="H1495" s="78">
        <f>English!T$7</f>
        <v>15</v>
      </c>
      <c r="I1495" s="78">
        <f>English!U$7</f>
        <v>15</v>
      </c>
      <c r="J1495" s="78">
        <f>English!V$7</f>
        <v>15</v>
      </c>
      <c r="K1495" s="78">
        <f>English!W$7</f>
        <v>10</v>
      </c>
      <c r="L1495" s="78">
        <f>English!X$7</f>
        <v>0</v>
      </c>
      <c r="M1495" s="78">
        <f>English!Y$7</f>
        <v>70</v>
      </c>
      <c r="N1495" s="78">
        <f>English!Z$7</f>
        <v>5</v>
      </c>
      <c r="O1495" s="78">
        <f>English!AA$7</f>
        <v>5</v>
      </c>
      <c r="P1495" s="78">
        <f>English!AB$7</f>
        <v>20</v>
      </c>
      <c r="Q1495" s="78">
        <f>English!AC$7</f>
        <v>30</v>
      </c>
      <c r="R1495" s="78">
        <f>English!AD$7</f>
        <v>100</v>
      </c>
      <c r="S1495" s="78">
        <f>English!AE$7</f>
        <v>0</v>
      </c>
      <c r="V1495" s="68"/>
      <c r="W1495" s="68"/>
      <c r="X1495" s="68"/>
      <c r="Y1495" s="68"/>
    </row>
    <row r="1496" spans="2:25" ht="27.9" customHeight="1" thickBot="1">
      <c r="B1496" s="360"/>
      <c r="C1496" s="362"/>
      <c r="D1496" s="40" t="s">
        <v>64</v>
      </c>
      <c r="E1496" s="81"/>
      <c r="F1496" s="50">
        <f>VLOOKUP(S1487,English!$B$8:$AE$78,17,0)</f>
        <v>0</v>
      </c>
      <c r="G1496" s="50">
        <f>VLOOKUP(S1487,English!$B$8:$AE$78,18,0)</f>
        <v>0</v>
      </c>
      <c r="H1496" s="50">
        <f>VLOOKUP(S1487,English!$B$8:$AE$78,19,0)</f>
        <v>0</v>
      </c>
      <c r="I1496" s="50">
        <f>VLOOKUP(S1487,English!$B$8:$AE$78,20,0)</f>
        <v>0</v>
      </c>
      <c r="J1496" s="50">
        <f>VLOOKUP(S1487,English!$B$8:$AE$78,21,0)</f>
        <v>0</v>
      </c>
      <c r="K1496" s="50">
        <f>VLOOKUP(S1487,English!$B$8:$AE$78,22,0)</f>
        <v>0</v>
      </c>
      <c r="L1496" s="50">
        <f>VLOOKUP(S1487,English!$B$8:$AE$78,23,0)</f>
        <v>0</v>
      </c>
      <c r="M1496" s="50">
        <f>VLOOKUP(S1487,English!$B$8:$AE$78,24,0)</f>
        <v>0</v>
      </c>
      <c r="N1496" s="50">
        <f>VLOOKUP(S1487,English!$B$8:$AE$78,25,0)</f>
        <v>0</v>
      </c>
      <c r="O1496" s="50">
        <f>VLOOKUP(S1487,English!$B$8:$AE$78,26,0)</f>
        <v>0</v>
      </c>
      <c r="P1496" s="50">
        <f>VLOOKUP(S1487,English!$B$8:$AE$78,27,0)</f>
        <v>0</v>
      </c>
      <c r="Q1496" s="50">
        <f>VLOOKUP(S1487,English!$B$8:$AE$78,28,0)</f>
        <v>0</v>
      </c>
      <c r="R1496" s="79">
        <f>VLOOKUP(S1487,English!$B$8:$AE$78,29,0)</f>
        <v>0</v>
      </c>
      <c r="S1496" s="50">
        <f>VLOOKUP(S1487,English!$B$8:$AE$78,30,0)</f>
        <v>0</v>
      </c>
      <c r="V1496" s="68"/>
      <c r="W1496" s="68"/>
      <c r="X1496" s="68"/>
      <c r="Y1496" s="68"/>
    </row>
    <row r="1497" spans="2:25" ht="27.9" customHeight="1">
      <c r="B1497" s="359">
        <v>4</v>
      </c>
      <c r="C1497" s="361" t="s">
        <v>5</v>
      </c>
      <c r="D1497" s="39" t="s">
        <v>63</v>
      </c>
      <c r="E1497" s="80"/>
      <c r="F1497" s="78">
        <f>Maths!R$7</f>
        <v>15</v>
      </c>
      <c r="G1497" s="78">
        <f>Maths!S$7</f>
        <v>15</v>
      </c>
      <c r="H1497" s="78">
        <f>Maths!T$7</f>
        <v>15</v>
      </c>
      <c r="I1497" s="78">
        <f>Maths!U$7</f>
        <v>15</v>
      </c>
      <c r="J1497" s="78">
        <f>Maths!V$7</f>
        <v>15</v>
      </c>
      <c r="K1497" s="78">
        <f>Maths!W$7</f>
        <v>10</v>
      </c>
      <c r="L1497" s="78">
        <f>Maths!X$7</f>
        <v>0</v>
      </c>
      <c r="M1497" s="78">
        <f>Maths!Y$7</f>
        <v>70</v>
      </c>
      <c r="N1497" s="78">
        <f>Maths!Z$7</f>
        <v>5</v>
      </c>
      <c r="O1497" s="78">
        <f>Maths!AA$7</f>
        <v>5</v>
      </c>
      <c r="P1497" s="78">
        <f>Maths!AB$7</f>
        <v>20</v>
      </c>
      <c r="Q1497" s="78">
        <f>Maths!AC$7</f>
        <v>30</v>
      </c>
      <c r="R1497" s="78">
        <f>Maths!AD$7</f>
        <v>100</v>
      </c>
      <c r="S1497" s="78">
        <f>Maths!AE$7</f>
        <v>0</v>
      </c>
      <c r="V1497" s="68"/>
      <c r="W1497" s="68"/>
      <c r="X1497" s="68"/>
      <c r="Y1497" s="68"/>
    </row>
    <row r="1498" spans="2:25" ht="27.9" customHeight="1" thickBot="1">
      <c r="B1498" s="360"/>
      <c r="C1498" s="362"/>
      <c r="D1498" s="40" t="s">
        <v>64</v>
      </c>
      <c r="E1498" s="81"/>
      <c r="F1498" s="50">
        <f>VLOOKUP(S1487,Maths!$B$8:$AE$78,17,0)</f>
        <v>0</v>
      </c>
      <c r="G1498" s="50">
        <f>VLOOKUP(S1487,Maths!$B$8:$AE$78,18,0)</f>
        <v>0</v>
      </c>
      <c r="H1498" s="50">
        <f>VLOOKUP(S1487,Maths!$B$8:$AE$78,19,0)</f>
        <v>0</v>
      </c>
      <c r="I1498" s="50">
        <f>VLOOKUP(S1487,Maths!$B$8:$AE$78,20,0)</f>
        <v>0</v>
      </c>
      <c r="J1498" s="50">
        <f>VLOOKUP(S1487,Maths!$B$8:$AE$78,21,0)</f>
        <v>0</v>
      </c>
      <c r="K1498" s="50">
        <f>VLOOKUP(S1487,Maths!$B$8:$AE$78,22,0)</f>
        <v>0</v>
      </c>
      <c r="L1498" s="50">
        <f>VLOOKUP(S1487,Maths!$B$8:$AE$78,23,0)</f>
        <v>0</v>
      </c>
      <c r="M1498" s="50">
        <f>VLOOKUP(S1487,Maths!$B$8:$AE$78,24,0)</f>
        <v>0</v>
      </c>
      <c r="N1498" s="50">
        <f>VLOOKUP(S1487,Maths!$B$8:$AE$78,25,0)</f>
        <v>0</v>
      </c>
      <c r="O1498" s="50">
        <f>VLOOKUP(S1487,Maths!$B$8:$AE$78,26,0)</f>
        <v>0</v>
      </c>
      <c r="P1498" s="50">
        <f>VLOOKUP(S1487,Maths!$B$8:$AE$78,27,0)</f>
        <v>0</v>
      </c>
      <c r="Q1498" s="50">
        <f>VLOOKUP(S1487,Maths!$B$8:$AE$78,28,0)</f>
        <v>0</v>
      </c>
      <c r="R1498" s="79">
        <f>VLOOKUP(S1487,Maths!$B$8:$AE$78,29,0)</f>
        <v>0</v>
      </c>
      <c r="S1498" s="50">
        <f>VLOOKUP(S1487,Maths!$B$8:$AE$78,30,0)</f>
        <v>0</v>
      </c>
      <c r="V1498" s="68"/>
      <c r="W1498" s="68"/>
      <c r="X1498" s="68"/>
      <c r="Y1498" s="68"/>
    </row>
    <row r="1499" spans="2:25" ht="27.9" customHeight="1">
      <c r="B1499" s="359">
        <v>5</v>
      </c>
      <c r="C1499" s="361" t="s">
        <v>6</v>
      </c>
      <c r="D1499" s="39" t="s">
        <v>63</v>
      </c>
      <c r="E1499" s="80"/>
      <c r="F1499" s="78">
        <f>Sci!R$7</f>
        <v>15</v>
      </c>
      <c r="G1499" s="78">
        <f>Sci!S$7</f>
        <v>15</v>
      </c>
      <c r="H1499" s="78">
        <f>Sci!T$7</f>
        <v>15</v>
      </c>
      <c r="I1499" s="78">
        <f>Sci!U$7</f>
        <v>15</v>
      </c>
      <c r="J1499" s="78">
        <f>Sci!V$7</f>
        <v>15</v>
      </c>
      <c r="K1499" s="78">
        <f>Sci!W$7</f>
        <v>10</v>
      </c>
      <c r="L1499" s="78">
        <f>Sci!X$7</f>
        <v>0</v>
      </c>
      <c r="M1499" s="78">
        <f>Sci!Y$7</f>
        <v>70</v>
      </c>
      <c r="N1499" s="78">
        <f>Sci!Z$7</f>
        <v>5</v>
      </c>
      <c r="O1499" s="78">
        <f>Sci!AA$7</f>
        <v>5</v>
      </c>
      <c r="P1499" s="78">
        <f>Sci!AB$7</f>
        <v>20</v>
      </c>
      <c r="Q1499" s="78">
        <f>Sci!AC$7</f>
        <v>30</v>
      </c>
      <c r="R1499" s="78">
        <f>Sci!AD$7</f>
        <v>100</v>
      </c>
      <c r="S1499" s="78">
        <f>Sci!AE$7</f>
        <v>0</v>
      </c>
      <c r="V1499" s="68"/>
      <c r="W1499" s="68"/>
      <c r="X1499" s="68"/>
      <c r="Y1499" s="68"/>
    </row>
    <row r="1500" spans="2:25" ht="27.9" customHeight="1" thickBot="1">
      <c r="B1500" s="360"/>
      <c r="C1500" s="362"/>
      <c r="D1500" s="40" t="s">
        <v>64</v>
      </c>
      <c r="E1500" s="81"/>
      <c r="F1500" s="50">
        <f>VLOOKUP(S1487,Sci!$B$8:$AE$78,17,0)</f>
        <v>0</v>
      </c>
      <c r="G1500" s="50">
        <f>VLOOKUP(S1487,Sci!$B$8:$AE$78,18,0)</f>
        <v>0</v>
      </c>
      <c r="H1500" s="50">
        <f>VLOOKUP(S1487,Sci!$B$8:$AE$78,19,0)</f>
        <v>0</v>
      </c>
      <c r="I1500" s="50">
        <f>VLOOKUP(S1487,Sci!$B$8:$AE$78,20,0)</f>
        <v>0</v>
      </c>
      <c r="J1500" s="50">
        <f>VLOOKUP(S1487,Sci!$B$8:$AE$78,21,0)</f>
        <v>0</v>
      </c>
      <c r="K1500" s="50">
        <f>VLOOKUP(S1487,Sci!$B$8:$AE$78,22,0)</f>
        <v>0</v>
      </c>
      <c r="L1500" s="50">
        <f>VLOOKUP(S1487,Sci!$B$8:$AE$78,23,0)</f>
        <v>0</v>
      </c>
      <c r="M1500" s="50">
        <f>VLOOKUP(S1487,Sci!$B$8:$AE$78,24,0)</f>
        <v>0</v>
      </c>
      <c r="N1500" s="50">
        <f>VLOOKUP(S1487,Sci!$B$8:$AE$78,24,0)</f>
        <v>0</v>
      </c>
      <c r="O1500" s="50">
        <f>VLOOKUP(S1487,Sci!$B$8:$AE$78,25,0)</f>
        <v>0</v>
      </c>
      <c r="P1500" s="50">
        <f>VLOOKUP(S1487,Sci!$B$8:$AE$78,26,0)</f>
        <v>0</v>
      </c>
      <c r="Q1500" s="50">
        <f>VLOOKUP(S1487,Sci!$B$8:$AE$78,27,0)</f>
        <v>0</v>
      </c>
      <c r="R1500" s="79">
        <f>VLOOKUP(S1487,Sci!$B$8:$AE$78,29,0)</f>
        <v>0</v>
      </c>
      <c r="S1500" s="50">
        <f>VLOOKUP(S1487,Sci!$B$8:$AE$78,30,0)</f>
        <v>0</v>
      </c>
      <c r="V1500" s="68"/>
      <c r="W1500" s="68"/>
      <c r="X1500" s="68"/>
      <c r="Y1500" s="68"/>
    </row>
    <row r="1501" spans="2:25" ht="27.9" customHeight="1">
      <c r="B1501" s="359">
        <v>6</v>
      </c>
      <c r="C1501" s="361" t="s">
        <v>7</v>
      </c>
      <c r="D1501" s="39" t="s">
        <v>63</v>
      </c>
      <c r="E1501" s="80"/>
      <c r="F1501" s="78">
        <f>Sco!R$7</f>
        <v>15</v>
      </c>
      <c r="G1501" s="78">
        <f>Sco!S$7</f>
        <v>15</v>
      </c>
      <c r="H1501" s="78">
        <f>Sco!T$7</f>
        <v>15</v>
      </c>
      <c r="I1501" s="78">
        <f>Sco!U$7</f>
        <v>15</v>
      </c>
      <c r="J1501" s="78">
        <f>Sco!V$7</f>
        <v>15</v>
      </c>
      <c r="K1501" s="78">
        <f>Sco!W$7</f>
        <v>10</v>
      </c>
      <c r="L1501" s="78">
        <f>Sco!X$7</f>
        <v>0</v>
      </c>
      <c r="M1501" s="78">
        <f>Sco!Y$7</f>
        <v>70</v>
      </c>
      <c r="N1501" s="78">
        <f>Sco!Z$7</f>
        <v>5</v>
      </c>
      <c r="O1501" s="78">
        <f>Sco!AA$7</f>
        <v>5</v>
      </c>
      <c r="P1501" s="78">
        <f>Sco!AB$7</f>
        <v>20</v>
      </c>
      <c r="Q1501" s="78">
        <f>Sco!AC$7</f>
        <v>30</v>
      </c>
      <c r="R1501" s="78">
        <f>Sco!AD$7</f>
        <v>100</v>
      </c>
      <c r="S1501" s="78">
        <f>Sco!AE$7</f>
        <v>0</v>
      </c>
      <c r="V1501" s="68"/>
      <c r="W1501" s="68"/>
      <c r="X1501" s="68"/>
      <c r="Y1501" s="68"/>
    </row>
    <row r="1502" spans="2:25" ht="27.9" customHeight="1" thickBot="1">
      <c r="B1502" s="360"/>
      <c r="C1502" s="362"/>
      <c r="D1502" s="40" t="s">
        <v>64</v>
      </c>
      <c r="E1502" s="81"/>
      <c r="F1502" s="50">
        <f>VLOOKUP(S1487,Sco!$B$8:$AE$78,17,0)</f>
        <v>0</v>
      </c>
      <c r="G1502" s="50">
        <f>VLOOKUP(S1487,Sco!$B$8:$AE$78,18,0)</f>
        <v>0</v>
      </c>
      <c r="H1502" s="50">
        <f>VLOOKUP(S1487,Sco!$B$8:$AE$78,19,0)</f>
        <v>0</v>
      </c>
      <c r="I1502" s="50">
        <f>VLOOKUP(S1487,Sco!$B$8:$AE$78,20,0)</f>
        <v>0</v>
      </c>
      <c r="J1502" s="50">
        <f>VLOOKUP(S1487,Sco!$B$8:$AE$78,21,0)</f>
        <v>0</v>
      </c>
      <c r="K1502" s="50">
        <f>VLOOKUP(S1487,Sco!$B$8:$AE$78,22,0)</f>
        <v>0</v>
      </c>
      <c r="L1502" s="50">
        <f>VLOOKUP(S1487,Sco!$B$8:$AE$78,23,0)</f>
        <v>0</v>
      </c>
      <c r="M1502" s="50">
        <f>VLOOKUP(S1487,Sco!$B$8:$AE$78,24,0)</f>
        <v>0</v>
      </c>
      <c r="N1502" s="50">
        <f>VLOOKUP(S1487,Sco!$B$8:$AE$78,25,0)</f>
        <v>0</v>
      </c>
      <c r="O1502" s="50">
        <f>VLOOKUP(S1487,Sco!$B$8:$AE$78,26,0)</f>
        <v>0</v>
      </c>
      <c r="P1502" s="50">
        <f>VLOOKUP(S1487,Sco!$B$8:$AE$78,27,0)</f>
        <v>0</v>
      </c>
      <c r="Q1502" s="50">
        <f>VLOOKUP(S1487,Sco!$B$8:$AE$78,28,0)</f>
        <v>0</v>
      </c>
      <c r="R1502" s="79">
        <f>VLOOKUP(S1487,Sco!$B$8:$AE$78,29,0)</f>
        <v>0</v>
      </c>
      <c r="S1502" s="50">
        <f>VLOOKUP(S1487,Sco!$B$8:$AE$78,30,0)</f>
        <v>0</v>
      </c>
      <c r="V1502" s="68"/>
      <c r="W1502" s="68"/>
      <c r="X1502" s="68"/>
      <c r="Y1502" s="68"/>
    </row>
    <row r="1503" spans="2:25" ht="27.9" customHeight="1">
      <c r="B1503" s="359">
        <v>7</v>
      </c>
      <c r="C1503" s="361" t="s">
        <v>8</v>
      </c>
      <c r="D1503" s="39" t="s">
        <v>63</v>
      </c>
      <c r="E1503" s="80"/>
      <c r="F1503" s="78">
        <f>Kala!R$7</f>
        <v>20</v>
      </c>
      <c r="G1503" s="78">
        <f>Kala!S$7</f>
        <v>40</v>
      </c>
      <c r="H1503" s="78">
        <f>Kala!T$7</f>
        <v>20</v>
      </c>
      <c r="I1503" s="78">
        <f>Kala!U$7</f>
        <v>20</v>
      </c>
      <c r="J1503" s="78">
        <f>Kala!V$7</f>
        <v>0</v>
      </c>
      <c r="K1503" s="78">
        <f>Kala!W$7</f>
        <v>20</v>
      </c>
      <c r="L1503" s="78">
        <f>Kala!X$7</f>
        <v>0</v>
      </c>
      <c r="M1503" s="78">
        <f>Kala!Y$7</f>
        <v>100</v>
      </c>
      <c r="N1503" s="363"/>
      <c r="O1503" s="364"/>
      <c r="P1503" s="364"/>
      <c r="Q1503" s="365"/>
      <c r="R1503" s="82">
        <f t="shared" ref="R1503:R1508" si="53">M1503</f>
        <v>100</v>
      </c>
      <c r="S1503" s="83"/>
      <c r="V1503" s="68"/>
      <c r="W1503" s="68"/>
      <c r="X1503" s="68"/>
      <c r="Y1503" s="68"/>
    </row>
    <row r="1504" spans="2:25" ht="27.9" customHeight="1" thickBot="1">
      <c r="B1504" s="360"/>
      <c r="C1504" s="362"/>
      <c r="D1504" s="40" t="s">
        <v>64</v>
      </c>
      <c r="E1504" s="81"/>
      <c r="F1504" s="50">
        <f>VLOOKUP(S1487,Kala!$B$8:$AE$78,17,0)</f>
        <v>0</v>
      </c>
      <c r="G1504" s="50">
        <f>VLOOKUP(S1487,Kala!$B$8:$AE$78,18,0)</f>
        <v>0</v>
      </c>
      <c r="H1504" s="50">
        <f>VLOOKUP(S1487,Kala!$B$8:$AE$78,19,0)</f>
        <v>0</v>
      </c>
      <c r="I1504" s="50">
        <f>VLOOKUP(S1487,Kala!$B$8:$AE$78,20,0)</f>
        <v>0</v>
      </c>
      <c r="J1504" s="50">
        <f>VLOOKUP(S1487,Kala!$B$8:$AE$78,21,0)</f>
        <v>0</v>
      </c>
      <c r="K1504" s="50">
        <f>VLOOKUP(S1487,Kala!$B$8:$AE$78,22,0)</f>
        <v>0</v>
      </c>
      <c r="L1504" s="50">
        <f>VLOOKUP(S1487,Kala!$B$8:$AE$78,23,0)</f>
        <v>0</v>
      </c>
      <c r="M1504" s="50">
        <f>VLOOKUP(S1487,Kala!$B$8:$AE$78,24,0)</f>
        <v>0</v>
      </c>
      <c r="N1504" s="366"/>
      <c r="O1504" s="367"/>
      <c r="P1504" s="367"/>
      <c r="Q1504" s="368"/>
      <c r="R1504" s="84">
        <f t="shared" si="53"/>
        <v>0</v>
      </c>
      <c r="S1504" s="85" t="str">
        <f>IF(R1504&gt;=91,"अ१",IF(R1504&gt;=81,"अ२",IF(R1504&gt;=71,"ब१",IF(R1504&gt;=61,"ब२",IF(R1504&gt;=51,"क१",IF(R1504&gt;=41,"क२",IF(R1504&gt;=33,"ड",IF(R1504&gt;=21,"ई१",IF(R1504&gt;=1,"ई२","")))))))))</f>
        <v/>
      </c>
      <c r="V1504" s="68"/>
      <c r="W1504" s="68"/>
      <c r="X1504" s="68"/>
      <c r="Y1504" s="68"/>
    </row>
    <row r="1505" spans="2:25" ht="27.9" customHeight="1">
      <c r="B1505" s="359">
        <v>8</v>
      </c>
      <c r="C1505" s="361" t="s">
        <v>9</v>
      </c>
      <c r="D1505" s="39" t="s">
        <v>63</v>
      </c>
      <c r="E1505" s="80"/>
      <c r="F1505" s="78">
        <f>Karya!R$7</f>
        <v>20</v>
      </c>
      <c r="G1505" s="78">
        <f>Karya!S$7</f>
        <v>40</v>
      </c>
      <c r="H1505" s="78">
        <f>Karya!T$7</f>
        <v>20</v>
      </c>
      <c r="I1505" s="78">
        <f>Karya!U$7</f>
        <v>20</v>
      </c>
      <c r="J1505" s="78">
        <f>Karya!V$7</f>
        <v>0</v>
      </c>
      <c r="K1505" s="78">
        <f>Karya!W$7</f>
        <v>20</v>
      </c>
      <c r="L1505" s="78">
        <f>Karya!X$7</f>
        <v>0</v>
      </c>
      <c r="M1505" s="78">
        <f>Karya!Y$7</f>
        <v>100</v>
      </c>
      <c r="N1505" s="363"/>
      <c r="O1505" s="364"/>
      <c r="P1505" s="364"/>
      <c r="Q1505" s="365"/>
      <c r="R1505" s="82">
        <f t="shared" si="53"/>
        <v>100</v>
      </c>
      <c r="S1505" s="83"/>
      <c r="V1505" s="68"/>
      <c r="W1505" s="68"/>
      <c r="X1505" s="68"/>
      <c r="Y1505" s="68"/>
    </row>
    <row r="1506" spans="2:25" ht="27.9" customHeight="1" thickBot="1">
      <c r="B1506" s="360"/>
      <c r="C1506" s="362"/>
      <c r="D1506" s="40" t="s">
        <v>64</v>
      </c>
      <c r="E1506" s="81"/>
      <c r="F1506" s="50">
        <f>VLOOKUP(S1487,Karya!$B$8:$AE$78,17,0)</f>
        <v>0</v>
      </c>
      <c r="G1506" s="50">
        <f>VLOOKUP(S1487,Karya!$B$8:$AE$78,18,0)</f>
        <v>0</v>
      </c>
      <c r="H1506" s="50">
        <f>VLOOKUP(S1487,Karya!$B$8:$AE$78,19,0)</f>
        <v>0</v>
      </c>
      <c r="I1506" s="50">
        <f>VLOOKUP(S1487,Karya!$B$8:$AE$78,20,0)</f>
        <v>0</v>
      </c>
      <c r="J1506" s="50">
        <f>VLOOKUP(S1487,Karya!$B$8:$AE$78,21,0)</f>
        <v>0</v>
      </c>
      <c r="K1506" s="50">
        <f>VLOOKUP(S1487,Karya!$B$8:$AE$78,22,0)</f>
        <v>0</v>
      </c>
      <c r="L1506" s="50">
        <f>VLOOKUP(S1487,Karya!$B$8:$AE$78,23,0)</f>
        <v>0</v>
      </c>
      <c r="M1506" s="50">
        <f>VLOOKUP(S1487,Karya!$B$8:$AE$78,24,0)</f>
        <v>0</v>
      </c>
      <c r="N1506" s="366"/>
      <c r="O1506" s="367"/>
      <c r="P1506" s="367"/>
      <c r="Q1506" s="368"/>
      <c r="R1506" s="84">
        <f t="shared" si="53"/>
        <v>0</v>
      </c>
      <c r="S1506" s="85" t="str">
        <f>IF(R1506&gt;=91,"अ१",IF(R1506&gt;=81,"अ२",IF(R1506&gt;=71,"ब१",IF(R1506&gt;=61,"ब२",IF(R1506&gt;=51,"क१",IF(R1506&gt;=41,"क२",IF(R1506&gt;=33,"ड",IF(R1506&gt;=21,"ई१",IF(R1506&gt;=1,"ई२","")))))))))</f>
        <v/>
      </c>
      <c r="V1506" s="68"/>
      <c r="W1506" s="68"/>
      <c r="X1506" s="68"/>
      <c r="Y1506" s="68"/>
    </row>
    <row r="1507" spans="2:25" ht="27.9" customHeight="1">
      <c r="B1507" s="359">
        <v>9</v>
      </c>
      <c r="C1507" s="361" t="s">
        <v>10</v>
      </c>
      <c r="D1507" s="39" t="s">
        <v>63</v>
      </c>
      <c r="E1507" s="80"/>
      <c r="F1507" s="78">
        <f>Shashi!R$7</f>
        <v>20</v>
      </c>
      <c r="G1507" s="78">
        <f>Shashi!S$7</f>
        <v>40</v>
      </c>
      <c r="H1507" s="78">
        <f>Shashi!T$7</f>
        <v>20</v>
      </c>
      <c r="I1507" s="78">
        <f>Shashi!U$7</f>
        <v>20</v>
      </c>
      <c r="J1507" s="78">
        <f>Shashi!V$7</f>
        <v>0</v>
      </c>
      <c r="K1507" s="78">
        <f>Shashi!W$7</f>
        <v>20</v>
      </c>
      <c r="L1507" s="78">
        <f>Shashi!X$7</f>
        <v>0</v>
      </c>
      <c r="M1507" s="78">
        <f>Shashi!Y$7</f>
        <v>100</v>
      </c>
      <c r="N1507" s="363"/>
      <c r="O1507" s="364"/>
      <c r="P1507" s="364"/>
      <c r="Q1507" s="365"/>
      <c r="R1507" s="82">
        <f t="shared" si="53"/>
        <v>100</v>
      </c>
      <c r="S1507" s="83"/>
      <c r="V1507" s="68"/>
      <c r="W1507" s="68"/>
      <c r="X1507" s="68"/>
      <c r="Y1507" s="68"/>
    </row>
    <row r="1508" spans="2:25" ht="27.9" customHeight="1" thickBot="1">
      <c r="B1508" s="360"/>
      <c r="C1508" s="362"/>
      <c r="D1508" s="40" t="s">
        <v>64</v>
      </c>
      <c r="E1508" s="81"/>
      <c r="F1508" s="50">
        <f>VLOOKUP(S1487,Shashi!$B$8:$AE$78,17,0)</f>
        <v>0</v>
      </c>
      <c r="G1508" s="50">
        <f>VLOOKUP(S1487,Shashi!$B$8:$AE$78,18,0)</f>
        <v>0</v>
      </c>
      <c r="H1508" s="50">
        <f>VLOOKUP(S1487,Shashi!$B$8:$AE$78,19,0)</f>
        <v>0</v>
      </c>
      <c r="I1508" s="50">
        <f>VLOOKUP(S1487,Shashi!$B$8:$AE$78,20,0)</f>
        <v>0</v>
      </c>
      <c r="J1508" s="50">
        <f>VLOOKUP(S1487,Shashi!$B$8:$AE$78,21,0)</f>
        <v>0</v>
      </c>
      <c r="K1508" s="50">
        <f>VLOOKUP(S1487,Shashi!$B$8:$AE$78,22,0)</f>
        <v>0</v>
      </c>
      <c r="L1508" s="50">
        <f>VLOOKUP(S1487,Shashi!$B$8:$AE$78,23,0)</f>
        <v>0</v>
      </c>
      <c r="M1508" s="50">
        <f>VLOOKUP(S1487,Shashi!$B$8:$AE$78,24,0)</f>
        <v>0</v>
      </c>
      <c r="N1508" s="366"/>
      <c r="O1508" s="367"/>
      <c r="P1508" s="367"/>
      <c r="Q1508" s="368"/>
      <c r="R1508" s="84">
        <f t="shared" si="53"/>
        <v>0</v>
      </c>
      <c r="S1508" s="85" t="str">
        <f>IF(R1508&gt;=91,"अ१",IF(R1508&gt;=81,"अ२",IF(R1508&gt;=71,"ब१",IF(R1508&gt;=61,"ब२",IF(R1508&gt;=51,"क१",IF(R1508&gt;=41,"क२",IF(R1508&gt;=33,"ड",IF(R1508&gt;=21,"ई१",IF(R1508&gt;=1,"ई२","")))))))))</f>
        <v/>
      </c>
      <c r="V1508" s="68"/>
      <c r="W1508" s="68"/>
      <c r="X1508" s="68"/>
      <c r="Y1508" s="68"/>
    </row>
    <row r="1509" spans="2:25" ht="27.9" customHeight="1" thickBot="1">
      <c r="B1509" s="369"/>
      <c r="C1509" s="370"/>
      <c r="D1509" s="370"/>
      <c r="E1509" s="370"/>
      <c r="F1509" s="370"/>
      <c r="G1509" s="370"/>
      <c r="H1509" s="370"/>
      <c r="I1509" s="370"/>
      <c r="J1509" s="370"/>
      <c r="K1509" s="370"/>
      <c r="L1509" s="370"/>
      <c r="M1509" s="370"/>
      <c r="N1509" s="370"/>
      <c r="O1509" s="370"/>
      <c r="P1509" s="370"/>
      <c r="Q1509" s="370"/>
      <c r="R1509" s="370"/>
      <c r="S1509" s="371"/>
      <c r="V1509" s="68"/>
      <c r="W1509" s="68"/>
      <c r="X1509" s="68"/>
      <c r="Y1509" s="68"/>
    </row>
    <row r="1510" spans="2:25" ht="27.9" customHeight="1">
      <c r="B1510" s="41"/>
      <c r="C1510" s="42"/>
      <c r="D1510" s="43"/>
      <c r="N1510" s="45"/>
      <c r="O1510" s="45"/>
      <c r="P1510" s="45"/>
      <c r="Q1510" s="45"/>
      <c r="S1510" s="46"/>
      <c r="V1510" s="68"/>
      <c r="W1510" s="68"/>
      <c r="X1510" s="68"/>
      <c r="Y1510" s="68"/>
    </row>
    <row r="1511" spans="2:25" ht="27.9" customHeight="1">
      <c r="B1511" s="372" t="s">
        <v>66</v>
      </c>
      <c r="C1511" s="373"/>
      <c r="D1511" s="373"/>
      <c r="E1511" s="373"/>
      <c r="F1511" s="373"/>
      <c r="G1511" s="374" t="s">
        <v>67</v>
      </c>
      <c r="H1511" s="374"/>
      <c r="I1511" s="374"/>
      <c r="J1511" s="374"/>
      <c r="K1511" s="374"/>
      <c r="L1511" s="374"/>
      <c r="M1511" s="374"/>
      <c r="N1511" s="375" t="s">
        <v>68</v>
      </c>
      <c r="O1511" s="375"/>
      <c r="P1511" s="375"/>
      <c r="Q1511" s="375"/>
      <c r="R1511" s="375"/>
      <c r="S1511" s="376"/>
      <c r="V1511" s="68"/>
      <c r="W1511" s="68"/>
      <c r="X1511" s="68"/>
      <c r="Y1511" s="68"/>
    </row>
    <row r="1512" spans="2:25" ht="27.9" customHeight="1" thickBot="1">
      <c r="B1512" s="377" t="str">
        <f>students!$G$4</f>
        <v xml:space="preserve">श्री. सागर दत्तात्रय शिंदे </v>
      </c>
      <c r="C1512" s="378"/>
      <c r="D1512" s="378"/>
      <c r="E1512" s="378"/>
      <c r="F1512" s="378"/>
      <c r="G1512" s="379"/>
      <c r="H1512" s="379"/>
      <c r="I1512" s="379"/>
      <c r="J1512" s="379"/>
      <c r="K1512" s="379"/>
      <c r="L1512" s="379"/>
      <c r="M1512" s="379"/>
      <c r="N1512" s="380"/>
      <c r="O1512" s="380"/>
      <c r="P1512" s="380"/>
      <c r="Q1512" s="380"/>
      <c r="R1512" s="380"/>
      <c r="S1512" s="381"/>
      <c r="V1512" s="68"/>
      <c r="W1512" s="68"/>
      <c r="X1512" s="68"/>
      <c r="Y1512" s="68"/>
    </row>
    <row r="1513" spans="2:25" ht="26.25" customHeight="1">
      <c r="B1513" s="402" t="s">
        <v>718</v>
      </c>
      <c r="C1513" s="402"/>
      <c r="D1513" s="402"/>
      <c r="E1513" s="402"/>
      <c r="F1513" s="402"/>
      <c r="G1513" s="402"/>
      <c r="H1513" s="402"/>
      <c r="I1513" s="402"/>
      <c r="J1513" s="402"/>
      <c r="K1513" s="402"/>
      <c r="L1513" s="402"/>
      <c r="M1513" s="402"/>
      <c r="N1513" s="402"/>
      <c r="O1513" s="402"/>
      <c r="P1513" s="402"/>
      <c r="Q1513" s="402"/>
      <c r="R1513" s="402"/>
      <c r="S1513" s="402"/>
      <c r="V1513" s="68"/>
      <c r="W1513" s="68"/>
      <c r="X1513" s="68"/>
      <c r="Y1513" s="68"/>
    </row>
    <row r="1514" spans="2:25" ht="24.75" customHeight="1" thickBot="1">
      <c r="B1514" s="403" t="s">
        <v>52</v>
      </c>
      <c r="C1514" s="403"/>
      <c r="D1514" s="403"/>
      <c r="E1514" s="404">
        <f>VLOOKUP(S1515,students!$B$8:$R$77,3,0)</f>
        <v>0</v>
      </c>
      <c r="F1514" s="405"/>
      <c r="G1514" s="405"/>
      <c r="H1514" s="405"/>
      <c r="I1514" s="405"/>
      <c r="J1514" s="405"/>
      <c r="K1514" s="405"/>
      <c r="L1514" s="405"/>
      <c r="M1514" s="405"/>
      <c r="N1514" s="405"/>
      <c r="O1514" s="405"/>
      <c r="P1514" s="406" t="s">
        <v>28</v>
      </c>
      <c r="Q1514" s="406"/>
      <c r="R1514" s="406" t="str">
        <f>students!$M$2</f>
        <v>पहिली</v>
      </c>
      <c r="S1514" s="406"/>
      <c r="V1514" s="68"/>
      <c r="W1514" s="68"/>
      <c r="X1514" s="68"/>
      <c r="Y1514" s="68"/>
    </row>
    <row r="1515" spans="2:25" ht="19.5" customHeight="1" thickBot="1">
      <c r="B1515" s="407"/>
      <c r="C1515" s="407"/>
      <c r="D1515" s="408"/>
      <c r="E1515" s="408"/>
      <c r="F1515" s="47"/>
      <c r="G1515" s="47"/>
      <c r="H1515" s="409" t="s">
        <v>33</v>
      </c>
      <c r="I1515" s="409"/>
      <c r="J1515" s="409"/>
      <c r="K1515" s="409"/>
      <c r="L1515" s="409"/>
      <c r="M1515" s="405">
        <f>[3]students!Y1514</f>
        <v>0</v>
      </c>
      <c r="N1515" s="405"/>
      <c r="O1515" s="405"/>
      <c r="P1515" s="406" t="s">
        <v>53</v>
      </c>
      <c r="Q1515" s="406"/>
      <c r="R1515" s="406"/>
      <c r="S1515" s="77">
        <v>55</v>
      </c>
      <c r="V1515" s="68"/>
      <c r="W1515" s="68"/>
      <c r="X1515" s="68"/>
      <c r="Y1515" s="68"/>
    </row>
    <row r="1516" spans="2:25" ht="21" customHeight="1">
      <c r="B1516" s="382" t="s">
        <v>37</v>
      </c>
      <c r="C1516" s="361" t="s">
        <v>54</v>
      </c>
      <c r="D1516" s="361"/>
      <c r="E1516" s="385" t="s">
        <v>55</v>
      </c>
      <c r="F1516" s="386"/>
      <c r="G1516" s="386"/>
      <c r="H1516" s="386"/>
      <c r="I1516" s="386"/>
      <c r="J1516" s="386"/>
      <c r="K1516" s="386"/>
      <c r="L1516" s="386"/>
      <c r="M1516" s="387"/>
      <c r="N1516" s="388" t="s">
        <v>56</v>
      </c>
      <c r="O1516" s="389"/>
      <c r="P1516" s="389"/>
      <c r="Q1516" s="390"/>
      <c r="R1516" s="394" t="s">
        <v>69</v>
      </c>
      <c r="S1516" s="397" t="s">
        <v>57</v>
      </c>
      <c r="V1516" s="68"/>
      <c r="W1516" s="68"/>
      <c r="X1516" s="68"/>
      <c r="Y1516" s="68"/>
    </row>
    <row r="1517" spans="2:25" s="1" customFormat="1" ht="73.5" customHeight="1">
      <c r="B1517" s="383"/>
      <c r="C1517" s="384"/>
      <c r="D1517" s="384"/>
      <c r="E1517" s="48" t="s">
        <v>58</v>
      </c>
      <c r="F1517" s="48" t="s">
        <v>15</v>
      </c>
      <c r="G1517" s="48" t="s">
        <v>59</v>
      </c>
      <c r="H1517" s="48" t="s">
        <v>17</v>
      </c>
      <c r="I1517" s="48" t="s">
        <v>18</v>
      </c>
      <c r="J1517" s="48" t="s">
        <v>19</v>
      </c>
      <c r="K1517" s="48" t="s">
        <v>20</v>
      </c>
      <c r="L1517" s="48" t="s">
        <v>21</v>
      </c>
      <c r="M1517" s="49"/>
      <c r="N1517" s="391"/>
      <c r="O1517" s="392"/>
      <c r="P1517" s="392"/>
      <c r="Q1517" s="393"/>
      <c r="R1517" s="395"/>
      <c r="S1517" s="398"/>
      <c r="V1517" s="68"/>
      <c r="W1517" s="68"/>
      <c r="X1517" s="68"/>
      <c r="Y1517" s="68"/>
    </row>
    <row r="1518" spans="2:25" ht="27.9" customHeight="1" thickBot="1">
      <c r="B1518" s="5"/>
      <c r="C1518" s="400" t="s">
        <v>60</v>
      </c>
      <c r="D1518" s="401"/>
      <c r="E1518" s="51">
        <v>1</v>
      </c>
      <c r="F1518" s="51">
        <v>2</v>
      </c>
      <c r="G1518" s="51">
        <v>3</v>
      </c>
      <c r="H1518" s="51">
        <v>4</v>
      </c>
      <c r="I1518" s="51">
        <v>5</v>
      </c>
      <c r="J1518" s="51">
        <v>6</v>
      </c>
      <c r="K1518" s="51">
        <v>7</v>
      </c>
      <c r="L1518" s="51">
        <v>8</v>
      </c>
      <c r="M1518" s="50" t="s">
        <v>22</v>
      </c>
      <c r="N1518" s="50" t="s">
        <v>23</v>
      </c>
      <c r="O1518" s="50" t="s">
        <v>61</v>
      </c>
      <c r="P1518" s="50" t="s">
        <v>25</v>
      </c>
      <c r="Q1518" s="50" t="s">
        <v>62</v>
      </c>
      <c r="R1518" s="396"/>
      <c r="S1518" s="399"/>
      <c r="V1518" s="68"/>
      <c r="W1518" s="68"/>
      <c r="X1518" s="68"/>
      <c r="Y1518" s="68"/>
    </row>
    <row r="1519" spans="2:25" ht="27.9" customHeight="1">
      <c r="B1519" s="359">
        <v>1</v>
      </c>
      <c r="C1519" s="361" t="s">
        <v>2</v>
      </c>
      <c r="D1519" s="39" t="s">
        <v>63</v>
      </c>
      <c r="E1519" s="80"/>
      <c r="F1519" s="78">
        <f>Marathi!R$7</f>
        <v>15</v>
      </c>
      <c r="G1519" s="78">
        <f>Marathi!S$7</f>
        <v>15</v>
      </c>
      <c r="H1519" s="78">
        <f>Marathi!T$7</f>
        <v>15</v>
      </c>
      <c r="I1519" s="78">
        <f>Marathi!U$7</f>
        <v>15</v>
      </c>
      <c r="J1519" s="78">
        <f>Marathi!V$7</f>
        <v>15</v>
      </c>
      <c r="K1519" s="78">
        <f>Marathi!W$7</f>
        <v>10</v>
      </c>
      <c r="L1519" s="78">
        <f>Marathi!X$7</f>
        <v>0</v>
      </c>
      <c r="M1519" s="78">
        <f>Marathi!Y$7</f>
        <v>70</v>
      </c>
      <c r="N1519" s="78">
        <f>Marathi!Z$7</f>
        <v>5</v>
      </c>
      <c r="O1519" s="78">
        <f>Marathi!AA$7</f>
        <v>5</v>
      </c>
      <c r="P1519" s="78">
        <f>Marathi!AB$7</f>
        <v>20</v>
      </c>
      <c r="Q1519" s="78">
        <f>Marathi!AC$7</f>
        <v>30</v>
      </c>
      <c r="R1519" s="78">
        <f>Marathi!AD$7</f>
        <v>100</v>
      </c>
      <c r="S1519" s="78">
        <f>Marathi!AE$7</f>
        <v>0</v>
      </c>
      <c r="V1519" s="68"/>
      <c r="W1519" s="68"/>
      <c r="X1519" s="68"/>
      <c r="Y1519" s="68"/>
    </row>
    <row r="1520" spans="2:25" ht="27.9" customHeight="1" thickBot="1">
      <c r="B1520" s="360"/>
      <c r="C1520" s="362"/>
      <c r="D1520" s="40" t="s">
        <v>64</v>
      </c>
      <c r="E1520" s="81"/>
      <c r="F1520" s="50">
        <f>VLOOKUP(S1515,Marathi!$B$8:$AE$78,17,0)</f>
        <v>0</v>
      </c>
      <c r="G1520" s="50">
        <f>VLOOKUP(S1515,Marathi!$B$8:$AE$78,18,0)</f>
        <v>0</v>
      </c>
      <c r="H1520" s="50">
        <f>VLOOKUP(S1515,Marathi!$B$8:$AE$78,19,0)</f>
        <v>0</v>
      </c>
      <c r="I1520" s="50">
        <f>VLOOKUP(S1515,Marathi!$B$8:$AE$78,20,0)</f>
        <v>0</v>
      </c>
      <c r="J1520" s="50">
        <f>VLOOKUP(S1515,Marathi!$B$8:$AE$78,21,0)</f>
        <v>0</v>
      </c>
      <c r="K1520" s="50">
        <f>VLOOKUP(S1515,Marathi!$B$8:$AE$78,22,0)</f>
        <v>0</v>
      </c>
      <c r="L1520" s="50">
        <f>VLOOKUP(S1515,Marathi!$B$8:$AE$78,23,0)</f>
        <v>0</v>
      </c>
      <c r="M1520" s="50">
        <f>VLOOKUP(S1515,Marathi!$B$8:$AE$78,24,0)</f>
        <v>0</v>
      </c>
      <c r="N1520" s="50">
        <f>VLOOKUP(S1515,Marathi!$B$8:$AE$78,25,0)</f>
        <v>0</v>
      </c>
      <c r="O1520" s="50">
        <f>VLOOKUP(S1515,Marathi!$B$8:$AE$78,26,0)</f>
        <v>0</v>
      </c>
      <c r="P1520" s="50">
        <f>VLOOKUP(S1515,Marathi!$B$8:$AE$78,27,0)</f>
        <v>0</v>
      </c>
      <c r="Q1520" s="50">
        <f>VLOOKUP(S1515,Marathi!$B$8:$AE$78,28,0)</f>
        <v>0</v>
      </c>
      <c r="R1520" s="79">
        <f>VLOOKUP(S1515,Marathi!$B$8:$AE$78,29,0)</f>
        <v>0</v>
      </c>
      <c r="S1520" s="79">
        <f>VLOOKUP(S1515,Marathi!$B$8:$AE$78,30,0)</f>
        <v>0</v>
      </c>
    </row>
    <row r="1521" spans="2:25" ht="27.9" customHeight="1">
      <c r="B1521" s="359">
        <v>2</v>
      </c>
      <c r="C1521" s="361" t="s">
        <v>3</v>
      </c>
      <c r="D1521" s="39" t="s">
        <v>63</v>
      </c>
      <c r="E1521" s="80"/>
      <c r="F1521" s="78">
        <f>Hindi!R$7</f>
        <v>15</v>
      </c>
      <c r="G1521" s="78">
        <f>Hindi!S$7</f>
        <v>15</v>
      </c>
      <c r="H1521" s="78">
        <f>Hindi!T$7</f>
        <v>15</v>
      </c>
      <c r="I1521" s="78">
        <f>Hindi!U$7</f>
        <v>15</v>
      </c>
      <c r="J1521" s="78">
        <f>Hindi!V$7</f>
        <v>15</v>
      </c>
      <c r="K1521" s="78">
        <f>Hindi!W$7</f>
        <v>10</v>
      </c>
      <c r="L1521" s="78">
        <f>Hindi!X$7</f>
        <v>0</v>
      </c>
      <c r="M1521" s="78">
        <f>Hindi!Y$7</f>
        <v>70</v>
      </c>
      <c r="N1521" s="78">
        <f>Hindi!Z$7</f>
        <v>5</v>
      </c>
      <c r="O1521" s="78">
        <f>Hindi!AA$7</f>
        <v>5</v>
      </c>
      <c r="P1521" s="78">
        <f>Hindi!AB$7</f>
        <v>20</v>
      </c>
      <c r="Q1521" s="78">
        <f>Hindi!AC$7</f>
        <v>30</v>
      </c>
      <c r="R1521" s="78">
        <f>Hindi!AD$7</f>
        <v>100</v>
      </c>
      <c r="S1521" s="78">
        <f>Hindi!AE$7</f>
        <v>0</v>
      </c>
    </row>
    <row r="1522" spans="2:25" ht="27.9" customHeight="1" thickBot="1">
      <c r="B1522" s="360"/>
      <c r="C1522" s="362"/>
      <c r="D1522" s="40" t="s">
        <v>64</v>
      </c>
      <c r="E1522" s="81"/>
      <c r="F1522" s="50">
        <f>VLOOKUP(S1515,Hindi!$B$8:$AE$78,17,0)</f>
        <v>0</v>
      </c>
      <c r="G1522" s="50">
        <f>VLOOKUP(S1515,Hindi!$B$8:$AE$78,18,0)</f>
        <v>0</v>
      </c>
      <c r="H1522" s="50">
        <f>VLOOKUP(S1515,Hindi!$B$8:$AE$78,19,0)</f>
        <v>0</v>
      </c>
      <c r="I1522" s="50">
        <f>VLOOKUP(S1515,Hindi!$B$8:$AE$78,20,0)</f>
        <v>0</v>
      </c>
      <c r="J1522" s="50">
        <f>VLOOKUP(S1515,Hindi!$B$8:$AE$78,21,0)</f>
        <v>0</v>
      </c>
      <c r="K1522" s="50">
        <f>VLOOKUP(S1515,Hindi!$B$8:$AE$78,22,0)</f>
        <v>0</v>
      </c>
      <c r="L1522" s="50">
        <f>VLOOKUP(S1515,Hindi!$B$8:$AE$78,23,0)</f>
        <v>0</v>
      </c>
      <c r="M1522" s="50">
        <f>VLOOKUP(S1515,Hindi!$B$8:$AE$78,24,0)</f>
        <v>0</v>
      </c>
      <c r="N1522" s="50">
        <f>VLOOKUP(S1515,Hindi!$B$8:$AE$78,25,0)</f>
        <v>0</v>
      </c>
      <c r="O1522" s="50">
        <f>VLOOKUP(S1515,Hindi!$B$8:$AE$78,26,0)</f>
        <v>0</v>
      </c>
      <c r="P1522" s="50">
        <f>VLOOKUP(S1515,Hindi!$B$8:$AE$78,27,0)</f>
        <v>0</v>
      </c>
      <c r="Q1522" s="50">
        <f>VLOOKUP(S1515,Hindi!$B$8:$AE$78,28,0)</f>
        <v>0</v>
      </c>
      <c r="R1522" s="79">
        <f>VLOOKUP(S1515,Hindi!$B$8:$AE$78,29,0)</f>
        <v>0</v>
      </c>
      <c r="S1522" s="50">
        <f>VLOOKUP(S1515,Hindi!$B$8:$AE$78,30,0)</f>
        <v>0</v>
      </c>
    </row>
    <row r="1523" spans="2:25" ht="27.9" customHeight="1">
      <c r="B1523" s="359">
        <v>3</v>
      </c>
      <c r="C1523" s="361" t="s">
        <v>4</v>
      </c>
      <c r="D1523" s="39" t="s">
        <v>63</v>
      </c>
      <c r="E1523" s="80"/>
      <c r="F1523" s="78">
        <f>English!R$7</f>
        <v>15</v>
      </c>
      <c r="G1523" s="78">
        <f>English!S$7</f>
        <v>15</v>
      </c>
      <c r="H1523" s="78">
        <f>English!T$7</f>
        <v>15</v>
      </c>
      <c r="I1523" s="78">
        <f>English!U$7</f>
        <v>15</v>
      </c>
      <c r="J1523" s="78">
        <f>English!V$7</f>
        <v>15</v>
      </c>
      <c r="K1523" s="78">
        <f>English!W$7</f>
        <v>10</v>
      </c>
      <c r="L1523" s="78">
        <f>English!X$7</f>
        <v>0</v>
      </c>
      <c r="M1523" s="78">
        <f>English!Y$7</f>
        <v>70</v>
      </c>
      <c r="N1523" s="78">
        <f>English!Z$7</f>
        <v>5</v>
      </c>
      <c r="O1523" s="78">
        <f>English!AA$7</f>
        <v>5</v>
      </c>
      <c r="P1523" s="78">
        <f>English!AB$7</f>
        <v>20</v>
      </c>
      <c r="Q1523" s="78">
        <f>English!AC$7</f>
        <v>30</v>
      </c>
      <c r="R1523" s="78">
        <f>English!AD$7</f>
        <v>100</v>
      </c>
      <c r="S1523" s="78">
        <f>English!AE$7</f>
        <v>0</v>
      </c>
    </row>
    <row r="1524" spans="2:25" ht="27.9" customHeight="1" thickBot="1">
      <c r="B1524" s="360"/>
      <c r="C1524" s="362"/>
      <c r="D1524" s="40" t="s">
        <v>64</v>
      </c>
      <c r="E1524" s="81"/>
      <c r="F1524" s="50">
        <f>VLOOKUP(S1515,English!$B$8:$AE$78,17,0)</f>
        <v>0</v>
      </c>
      <c r="G1524" s="50">
        <f>VLOOKUP(S1515,English!$B$8:$AE$78,18,0)</f>
        <v>0</v>
      </c>
      <c r="H1524" s="50">
        <f>VLOOKUP(S1515,English!$B$8:$AE$78,19,0)</f>
        <v>0</v>
      </c>
      <c r="I1524" s="50">
        <f>VLOOKUP(S1515,English!$B$8:$AE$78,20,0)</f>
        <v>0</v>
      </c>
      <c r="J1524" s="50">
        <f>VLOOKUP(S1515,English!$B$8:$AE$78,21,0)</f>
        <v>0</v>
      </c>
      <c r="K1524" s="50">
        <f>VLOOKUP(S1515,English!$B$8:$AE$78,22,0)</f>
        <v>0</v>
      </c>
      <c r="L1524" s="50">
        <f>VLOOKUP(S1515,English!$B$8:$AE$78,23,0)</f>
        <v>0</v>
      </c>
      <c r="M1524" s="50">
        <f>VLOOKUP(S1515,English!$B$8:$AE$78,24,0)</f>
        <v>0</v>
      </c>
      <c r="N1524" s="50">
        <f>VLOOKUP(S1515,English!$B$8:$AE$78,25,0)</f>
        <v>0</v>
      </c>
      <c r="O1524" s="50">
        <f>VLOOKUP(S1515,English!$B$8:$AE$78,26,0)</f>
        <v>0</v>
      </c>
      <c r="P1524" s="50">
        <f>VLOOKUP(S1515,English!$B$8:$AE$78,27,0)</f>
        <v>0</v>
      </c>
      <c r="Q1524" s="50">
        <f>VLOOKUP(S1515,English!$B$8:$AE$78,28,0)</f>
        <v>0</v>
      </c>
      <c r="R1524" s="79">
        <f>VLOOKUP(S1515,English!$B$8:$AE$78,29,0)</f>
        <v>0</v>
      </c>
      <c r="S1524" s="50">
        <f>VLOOKUP(S1515,English!$B$8:$AE$78,30,0)</f>
        <v>0</v>
      </c>
    </row>
    <row r="1525" spans="2:25" ht="27.9" customHeight="1">
      <c r="B1525" s="359">
        <v>4</v>
      </c>
      <c r="C1525" s="361" t="s">
        <v>5</v>
      </c>
      <c r="D1525" s="39" t="s">
        <v>63</v>
      </c>
      <c r="E1525" s="80"/>
      <c r="F1525" s="78">
        <f>Maths!R$7</f>
        <v>15</v>
      </c>
      <c r="G1525" s="78">
        <f>Maths!S$7</f>
        <v>15</v>
      </c>
      <c r="H1525" s="78">
        <f>Maths!T$7</f>
        <v>15</v>
      </c>
      <c r="I1525" s="78">
        <f>Maths!U$7</f>
        <v>15</v>
      </c>
      <c r="J1525" s="78">
        <f>Maths!V$7</f>
        <v>15</v>
      </c>
      <c r="K1525" s="78">
        <f>Maths!W$7</f>
        <v>10</v>
      </c>
      <c r="L1525" s="78">
        <f>Maths!X$7</f>
        <v>0</v>
      </c>
      <c r="M1525" s="78">
        <f>Maths!Y$7</f>
        <v>70</v>
      </c>
      <c r="N1525" s="78">
        <f>Maths!Z$7</f>
        <v>5</v>
      </c>
      <c r="O1525" s="78">
        <f>Maths!AA$7</f>
        <v>5</v>
      </c>
      <c r="P1525" s="78">
        <f>Maths!AB$7</f>
        <v>20</v>
      </c>
      <c r="Q1525" s="78">
        <f>Maths!AC$7</f>
        <v>30</v>
      </c>
      <c r="R1525" s="78">
        <f>Maths!AD$7</f>
        <v>100</v>
      </c>
      <c r="S1525" s="78">
        <f>Maths!AE$7</f>
        <v>0</v>
      </c>
    </row>
    <row r="1526" spans="2:25" ht="27.9" customHeight="1" thickBot="1">
      <c r="B1526" s="360"/>
      <c r="C1526" s="362"/>
      <c r="D1526" s="40" t="s">
        <v>64</v>
      </c>
      <c r="E1526" s="81"/>
      <c r="F1526" s="50">
        <f>VLOOKUP(S1515,Maths!$B$8:$AE$78,17,0)</f>
        <v>0</v>
      </c>
      <c r="G1526" s="50">
        <f>VLOOKUP(S1515,Maths!$B$8:$AE$78,18,0)</f>
        <v>0</v>
      </c>
      <c r="H1526" s="50">
        <f>VLOOKUP(S1515,Maths!$B$8:$AE$78,19,0)</f>
        <v>0</v>
      </c>
      <c r="I1526" s="50">
        <f>VLOOKUP(S1515,Maths!$B$8:$AE$78,20,0)</f>
        <v>0</v>
      </c>
      <c r="J1526" s="50">
        <f>VLOOKUP(S1515,Maths!$B$8:$AE$78,21,0)</f>
        <v>0</v>
      </c>
      <c r="K1526" s="50">
        <f>VLOOKUP(S1515,Maths!$B$8:$AE$78,22,0)</f>
        <v>0</v>
      </c>
      <c r="L1526" s="50">
        <f>VLOOKUP(S1515,Maths!$B$8:$AE$78,23,0)</f>
        <v>0</v>
      </c>
      <c r="M1526" s="50">
        <f>VLOOKUP(S1515,Maths!$B$8:$AE$78,24,0)</f>
        <v>0</v>
      </c>
      <c r="N1526" s="50">
        <f>VLOOKUP(S1515,Maths!$B$8:$AE$78,25,0)</f>
        <v>0</v>
      </c>
      <c r="O1526" s="50">
        <f>VLOOKUP(S1515,Maths!$B$8:$AE$78,26,0)</f>
        <v>0</v>
      </c>
      <c r="P1526" s="50">
        <f>VLOOKUP(S1515,Maths!$B$8:$AE$78,27,0)</f>
        <v>0</v>
      </c>
      <c r="Q1526" s="50">
        <f>VLOOKUP(S1515,Maths!$B$8:$AE$78,28,0)</f>
        <v>0</v>
      </c>
      <c r="R1526" s="79">
        <f>VLOOKUP(S1515,Maths!$B$8:$AE$78,29,0)</f>
        <v>0</v>
      </c>
      <c r="S1526" s="50">
        <f>VLOOKUP(S1515,Maths!$B$8:$AE$78,30,0)</f>
        <v>0</v>
      </c>
      <c r="V1526" s="68"/>
      <c r="W1526" s="68"/>
      <c r="X1526" s="68"/>
      <c r="Y1526" s="68"/>
    </row>
    <row r="1527" spans="2:25" ht="27.9" customHeight="1">
      <c r="B1527" s="359">
        <v>5</v>
      </c>
      <c r="C1527" s="361" t="s">
        <v>6</v>
      </c>
      <c r="D1527" s="39" t="s">
        <v>63</v>
      </c>
      <c r="E1527" s="80"/>
      <c r="F1527" s="78">
        <f>Sci!R$7</f>
        <v>15</v>
      </c>
      <c r="G1527" s="78">
        <f>Sci!S$7</f>
        <v>15</v>
      </c>
      <c r="H1527" s="78">
        <f>Sci!T$7</f>
        <v>15</v>
      </c>
      <c r="I1527" s="78">
        <f>Sci!U$7</f>
        <v>15</v>
      </c>
      <c r="J1527" s="78">
        <f>Sci!V$7</f>
        <v>15</v>
      </c>
      <c r="K1527" s="78">
        <f>Sci!W$7</f>
        <v>10</v>
      </c>
      <c r="L1527" s="78">
        <f>Sci!X$7</f>
        <v>0</v>
      </c>
      <c r="M1527" s="78">
        <f>Sci!Y$7</f>
        <v>70</v>
      </c>
      <c r="N1527" s="78">
        <f>Sci!Z$7</f>
        <v>5</v>
      </c>
      <c r="O1527" s="78">
        <f>Sci!AA$7</f>
        <v>5</v>
      </c>
      <c r="P1527" s="78">
        <f>Sci!AB$7</f>
        <v>20</v>
      </c>
      <c r="Q1527" s="78">
        <f>Sci!AC$7</f>
        <v>30</v>
      </c>
      <c r="R1527" s="78">
        <f>Sci!AD$7</f>
        <v>100</v>
      </c>
      <c r="S1527" s="78">
        <f>Sci!AE$7</f>
        <v>0</v>
      </c>
      <c r="V1527" s="68"/>
      <c r="W1527" s="68"/>
      <c r="X1527" s="68"/>
      <c r="Y1527" s="68"/>
    </row>
    <row r="1528" spans="2:25" ht="27.9" customHeight="1" thickBot="1">
      <c r="B1528" s="360"/>
      <c r="C1528" s="362"/>
      <c r="D1528" s="40" t="s">
        <v>64</v>
      </c>
      <c r="E1528" s="81"/>
      <c r="F1528" s="50">
        <f>VLOOKUP(S1515,Sci!$B$8:$AE$78,17,0)</f>
        <v>0</v>
      </c>
      <c r="G1528" s="50">
        <f>VLOOKUP(S1515,Sci!$B$8:$AE$78,18,0)</f>
        <v>0</v>
      </c>
      <c r="H1528" s="50">
        <f>VLOOKUP(S1515,Sci!$B$8:$AE$78,19,0)</f>
        <v>0</v>
      </c>
      <c r="I1528" s="50">
        <f>VLOOKUP(S1515,Sci!$B$8:$AE$78,20,0)</f>
        <v>0</v>
      </c>
      <c r="J1528" s="50">
        <f>VLOOKUP(S1515,Sci!$B$8:$AE$78,21,0)</f>
        <v>0</v>
      </c>
      <c r="K1528" s="50">
        <f>VLOOKUP(S1515,Sci!$B$8:$AE$78,22,0)</f>
        <v>0</v>
      </c>
      <c r="L1528" s="50">
        <f>VLOOKUP(S1515,Sci!$B$8:$AE$78,23,0)</f>
        <v>0</v>
      </c>
      <c r="M1528" s="50">
        <f>VLOOKUP(S1515,Sci!$B$8:$AE$78,24,0)</f>
        <v>0</v>
      </c>
      <c r="N1528" s="50">
        <f>VLOOKUP(S1515,Sci!$B$8:$AE$78,24,0)</f>
        <v>0</v>
      </c>
      <c r="O1528" s="50">
        <f>VLOOKUP(S1515,Sci!$B$8:$AE$78,25,0)</f>
        <v>0</v>
      </c>
      <c r="P1528" s="50">
        <f>VLOOKUP(S1515,Sci!$B$8:$AE$78,26,0)</f>
        <v>0</v>
      </c>
      <c r="Q1528" s="50">
        <f>VLOOKUP(S1515,Sci!$B$8:$AE$78,27,0)</f>
        <v>0</v>
      </c>
      <c r="R1528" s="79">
        <f>VLOOKUP(S1515,Sci!$B$8:$AE$78,29,0)</f>
        <v>0</v>
      </c>
      <c r="S1528" s="50">
        <f>VLOOKUP(S1515,Sci!$B$8:$AE$78,30,0)</f>
        <v>0</v>
      </c>
      <c r="V1528" s="68"/>
      <c r="W1528" s="68"/>
      <c r="X1528" s="68"/>
      <c r="Y1528" s="68"/>
    </row>
    <row r="1529" spans="2:25" ht="27.9" customHeight="1">
      <c r="B1529" s="359">
        <v>6</v>
      </c>
      <c r="C1529" s="361" t="s">
        <v>7</v>
      </c>
      <c r="D1529" s="39" t="s">
        <v>63</v>
      </c>
      <c r="E1529" s="80"/>
      <c r="F1529" s="78">
        <f>Sco!R$7</f>
        <v>15</v>
      </c>
      <c r="G1529" s="78">
        <f>Sco!S$7</f>
        <v>15</v>
      </c>
      <c r="H1529" s="78">
        <f>Sco!T$7</f>
        <v>15</v>
      </c>
      <c r="I1529" s="78">
        <f>Sco!U$7</f>
        <v>15</v>
      </c>
      <c r="J1529" s="78">
        <f>Sco!V$7</f>
        <v>15</v>
      </c>
      <c r="K1529" s="78">
        <f>Sco!W$7</f>
        <v>10</v>
      </c>
      <c r="L1529" s="78">
        <f>Sco!X$7</f>
        <v>0</v>
      </c>
      <c r="M1529" s="78">
        <f>Sco!Y$7</f>
        <v>70</v>
      </c>
      <c r="N1529" s="78">
        <f>Sco!Z$7</f>
        <v>5</v>
      </c>
      <c r="O1529" s="78">
        <f>Sco!AA$7</f>
        <v>5</v>
      </c>
      <c r="P1529" s="78">
        <f>Sco!AB$7</f>
        <v>20</v>
      </c>
      <c r="Q1529" s="78">
        <f>Sco!AC$7</f>
        <v>30</v>
      </c>
      <c r="R1529" s="78">
        <f>Sco!AD$7</f>
        <v>100</v>
      </c>
      <c r="S1529" s="78">
        <f>Sco!AE$7</f>
        <v>0</v>
      </c>
      <c r="V1529" s="68"/>
      <c r="W1529" s="68"/>
      <c r="X1529" s="68"/>
      <c r="Y1529" s="68"/>
    </row>
    <row r="1530" spans="2:25" ht="27.9" customHeight="1" thickBot="1">
      <c r="B1530" s="360"/>
      <c r="C1530" s="362"/>
      <c r="D1530" s="40" t="s">
        <v>64</v>
      </c>
      <c r="E1530" s="81"/>
      <c r="F1530" s="50">
        <f>VLOOKUP(S1515,Sco!$B$8:$AE$78,17,0)</f>
        <v>0</v>
      </c>
      <c r="G1530" s="50">
        <f>VLOOKUP(S1515,Sco!$B$8:$AE$78,18,0)</f>
        <v>0</v>
      </c>
      <c r="H1530" s="50">
        <f>VLOOKUP(S1515,Sco!$B$8:$AE$78,19,0)</f>
        <v>0</v>
      </c>
      <c r="I1530" s="50">
        <f>VLOOKUP(S1515,Sco!$B$8:$AE$78,20,0)</f>
        <v>0</v>
      </c>
      <c r="J1530" s="50">
        <f>VLOOKUP(S1515,Sco!$B$8:$AE$78,21,0)</f>
        <v>0</v>
      </c>
      <c r="K1530" s="50">
        <f>VLOOKUP(S1515,Sco!$B$8:$AE$78,22,0)</f>
        <v>0</v>
      </c>
      <c r="L1530" s="50">
        <f>VLOOKUP(S1515,Sco!$B$8:$AE$78,23,0)</f>
        <v>0</v>
      </c>
      <c r="M1530" s="50">
        <f>VLOOKUP(S1515,Sco!$B$8:$AE$78,24,0)</f>
        <v>0</v>
      </c>
      <c r="N1530" s="50">
        <f>VLOOKUP(S1515,Sco!$B$8:$AE$78,25,0)</f>
        <v>0</v>
      </c>
      <c r="O1530" s="50">
        <f>VLOOKUP(S1515,Sco!$B$8:$AE$78,26,0)</f>
        <v>0</v>
      </c>
      <c r="P1530" s="50">
        <f>VLOOKUP(S1515,Sco!$B$8:$AE$78,27,0)</f>
        <v>0</v>
      </c>
      <c r="Q1530" s="50">
        <f>VLOOKUP(S1515,Sco!$B$8:$AE$78,28,0)</f>
        <v>0</v>
      </c>
      <c r="R1530" s="79">
        <f>VLOOKUP(S1515,Sco!$B$8:$AE$78,29,0)</f>
        <v>0</v>
      </c>
      <c r="S1530" s="50">
        <f>VLOOKUP(S1515,Sco!$B$8:$AE$78,30,0)</f>
        <v>0</v>
      </c>
      <c r="V1530" s="68"/>
      <c r="W1530" s="68"/>
      <c r="X1530" s="68"/>
      <c r="Y1530" s="68"/>
    </row>
    <row r="1531" spans="2:25" ht="27.9" customHeight="1">
      <c r="B1531" s="359">
        <v>7</v>
      </c>
      <c r="C1531" s="361" t="s">
        <v>8</v>
      </c>
      <c r="D1531" s="39" t="s">
        <v>63</v>
      </c>
      <c r="E1531" s="80"/>
      <c r="F1531" s="78">
        <f>Kala!R$7</f>
        <v>20</v>
      </c>
      <c r="G1531" s="78">
        <f>Kala!S$7</f>
        <v>40</v>
      </c>
      <c r="H1531" s="78">
        <f>Kala!T$7</f>
        <v>20</v>
      </c>
      <c r="I1531" s="78">
        <f>Kala!U$7</f>
        <v>20</v>
      </c>
      <c r="J1531" s="78">
        <f>Kala!V$7</f>
        <v>0</v>
      </c>
      <c r="K1531" s="78">
        <f>Kala!W$7</f>
        <v>20</v>
      </c>
      <c r="L1531" s="78">
        <f>Kala!X$7</f>
        <v>0</v>
      </c>
      <c r="M1531" s="78">
        <f>Kala!Y$7</f>
        <v>100</v>
      </c>
      <c r="N1531" s="363"/>
      <c r="O1531" s="364"/>
      <c r="P1531" s="364"/>
      <c r="Q1531" s="365"/>
      <c r="R1531" s="82">
        <f t="shared" ref="R1531:R1536" si="54">M1531</f>
        <v>100</v>
      </c>
      <c r="S1531" s="83"/>
      <c r="V1531" s="68"/>
      <c r="W1531" s="68"/>
      <c r="X1531" s="68"/>
      <c r="Y1531" s="68"/>
    </row>
    <row r="1532" spans="2:25" ht="27.9" customHeight="1" thickBot="1">
      <c r="B1532" s="360"/>
      <c r="C1532" s="362"/>
      <c r="D1532" s="40" t="s">
        <v>64</v>
      </c>
      <c r="E1532" s="81"/>
      <c r="F1532" s="50">
        <f>VLOOKUP(S1515,Kala!$B$8:$AE$78,17,0)</f>
        <v>0</v>
      </c>
      <c r="G1532" s="50">
        <f>VLOOKUP(S1515,Kala!$B$8:$AE$78,18,0)</f>
        <v>0</v>
      </c>
      <c r="H1532" s="50">
        <f>VLOOKUP(S1515,Kala!$B$8:$AE$78,19,0)</f>
        <v>0</v>
      </c>
      <c r="I1532" s="50">
        <f>VLOOKUP(S1515,Kala!$B$8:$AE$78,20,0)</f>
        <v>0</v>
      </c>
      <c r="J1532" s="50">
        <f>VLOOKUP(S1515,Kala!$B$8:$AE$78,21,0)</f>
        <v>0</v>
      </c>
      <c r="K1532" s="50">
        <f>VLOOKUP(S1515,Kala!$B$8:$AE$78,22,0)</f>
        <v>0</v>
      </c>
      <c r="L1532" s="50">
        <f>VLOOKUP(S1515,Kala!$B$8:$AE$78,23,0)</f>
        <v>0</v>
      </c>
      <c r="M1532" s="50">
        <f>VLOOKUP(S1515,Kala!$B$8:$AE$78,24,0)</f>
        <v>0</v>
      </c>
      <c r="N1532" s="366"/>
      <c r="O1532" s="367"/>
      <c r="P1532" s="367"/>
      <c r="Q1532" s="368"/>
      <c r="R1532" s="84">
        <f t="shared" si="54"/>
        <v>0</v>
      </c>
      <c r="S1532" s="85" t="str">
        <f>IF(R1532&gt;=91,"अ१",IF(R1532&gt;=81,"अ२",IF(R1532&gt;=71,"ब१",IF(R1532&gt;=61,"ब२",IF(R1532&gt;=51,"क१",IF(R1532&gt;=41,"क२",IF(R1532&gt;=33,"ड",IF(R1532&gt;=21,"ई१",IF(R1532&gt;=1,"ई२","")))))))))</f>
        <v/>
      </c>
      <c r="V1532" s="68"/>
      <c r="W1532" s="68"/>
      <c r="X1532" s="68"/>
      <c r="Y1532" s="68"/>
    </row>
    <row r="1533" spans="2:25" ht="27.9" customHeight="1">
      <c r="B1533" s="359">
        <v>8</v>
      </c>
      <c r="C1533" s="361" t="s">
        <v>9</v>
      </c>
      <c r="D1533" s="39" t="s">
        <v>63</v>
      </c>
      <c r="E1533" s="80"/>
      <c r="F1533" s="78">
        <f>Karya!R$7</f>
        <v>20</v>
      </c>
      <c r="G1533" s="78">
        <f>Karya!S$7</f>
        <v>40</v>
      </c>
      <c r="H1533" s="78">
        <f>Karya!T$7</f>
        <v>20</v>
      </c>
      <c r="I1533" s="78">
        <f>Karya!U$7</f>
        <v>20</v>
      </c>
      <c r="J1533" s="78">
        <f>Karya!V$7</f>
        <v>0</v>
      </c>
      <c r="K1533" s="78">
        <f>Karya!W$7</f>
        <v>20</v>
      </c>
      <c r="L1533" s="78">
        <f>Karya!X$7</f>
        <v>0</v>
      </c>
      <c r="M1533" s="78">
        <f>Karya!Y$7</f>
        <v>100</v>
      </c>
      <c r="N1533" s="363"/>
      <c r="O1533" s="364"/>
      <c r="P1533" s="364"/>
      <c r="Q1533" s="365"/>
      <c r="R1533" s="82">
        <f t="shared" si="54"/>
        <v>100</v>
      </c>
      <c r="S1533" s="83"/>
      <c r="V1533" s="68"/>
      <c r="W1533" s="68"/>
      <c r="X1533" s="68"/>
      <c r="Y1533" s="68"/>
    </row>
    <row r="1534" spans="2:25" ht="27.9" customHeight="1" thickBot="1">
      <c r="B1534" s="360"/>
      <c r="C1534" s="362"/>
      <c r="D1534" s="40" t="s">
        <v>64</v>
      </c>
      <c r="E1534" s="81"/>
      <c r="F1534" s="50">
        <f>VLOOKUP(S1515,Karya!$B$8:$AE$78,17,0)</f>
        <v>0</v>
      </c>
      <c r="G1534" s="50">
        <f>VLOOKUP(S1515,Karya!$B$8:$AE$78,18,0)</f>
        <v>0</v>
      </c>
      <c r="H1534" s="50">
        <f>VLOOKUP(S1515,Karya!$B$8:$AE$78,19,0)</f>
        <v>0</v>
      </c>
      <c r="I1534" s="50">
        <f>VLOOKUP(S1515,Karya!$B$8:$AE$78,20,0)</f>
        <v>0</v>
      </c>
      <c r="J1534" s="50">
        <f>VLOOKUP(S1515,Karya!$B$8:$AE$78,21,0)</f>
        <v>0</v>
      </c>
      <c r="K1534" s="50">
        <f>VLOOKUP(S1515,Karya!$B$8:$AE$78,22,0)</f>
        <v>0</v>
      </c>
      <c r="L1534" s="50">
        <f>VLOOKUP(S1515,Karya!$B$8:$AE$78,23,0)</f>
        <v>0</v>
      </c>
      <c r="M1534" s="50">
        <f>VLOOKUP(S1515,Karya!$B$8:$AE$78,24,0)</f>
        <v>0</v>
      </c>
      <c r="N1534" s="366"/>
      <c r="O1534" s="367"/>
      <c r="P1534" s="367"/>
      <c r="Q1534" s="368"/>
      <c r="R1534" s="84">
        <f t="shared" si="54"/>
        <v>0</v>
      </c>
      <c r="S1534" s="85" t="str">
        <f>IF(R1534&gt;=91,"अ१",IF(R1534&gt;=81,"अ२",IF(R1534&gt;=71,"ब१",IF(R1534&gt;=61,"ब२",IF(R1534&gt;=51,"क१",IF(R1534&gt;=41,"क२",IF(R1534&gt;=33,"ड",IF(R1534&gt;=21,"ई१",IF(R1534&gt;=1,"ई२","")))))))))</f>
        <v/>
      </c>
      <c r="V1534" s="68"/>
      <c r="W1534" s="68"/>
      <c r="X1534" s="68"/>
      <c r="Y1534" s="68"/>
    </row>
    <row r="1535" spans="2:25" ht="27.9" customHeight="1">
      <c r="B1535" s="359">
        <v>9</v>
      </c>
      <c r="C1535" s="361" t="s">
        <v>10</v>
      </c>
      <c r="D1535" s="39" t="s">
        <v>63</v>
      </c>
      <c r="E1535" s="80"/>
      <c r="F1535" s="78">
        <f>Shashi!R$7</f>
        <v>20</v>
      </c>
      <c r="G1535" s="78">
        <f>Shashi!S$7</f>
        <v>40</v>
      </c>
      <c r="H1535" s="78">
        <f>Shashi!T$7</f>
        <v>20</v>
      </c>
      <c r="I1535" s="78">
        <f>Shashi!U$7</f>
        <v>20</v>
      </c>
      <c r="J1535" s="78">
        <f>Shashi!V$7</f>
        <v>0</v>
      </c>
      <c r="K1535" s="78">
        <f>Shashi!W$7</f>
        <v>20</v>
      </c>
      <c r="L1535" s="78">
        <f>Shashi!X$7</f>
        <v>0</v>
      </c>
      <c r="M1535" s="78">
        <f>Shashi!Y$7</f>
        <v>100</v>
      </c>
      <c r="N1535" s="363"/>
      <c r="O1535" s="364"/>
      <c r="P1535" s="364"/>
      <c r="Q1535" s="365"/>
      <c r="R1535" s="82">
        <f t="shared" si="54"/>
        <v>100</v>
      </c>
      <c r="S1535" s="83"/>
      <c r="V1535" s="68"/>
      <c r="W1535" s="68"/>
      <c r="X1535" s="68"/>
      <c r="Y1535" s="68"/>
    </row>
    <row r="1536" spans="2:25" ht="27.9" customHeight="1" thickBot="1">
      <c r="B1536" s="360"/>
      <c r="C1536" s="362"/>
      <c r="D1536" s="40" t="s">
        <v>64</v>
      </c>
      <c r="E1536" s="81"/>
      <c r="F1536" s="50">
        <f>VLOOKUP(S1515,Shashi!$B$8:$AE$78,17,0)</f>
        <v>0</v>
      </c>
      <c r="G1536" s="50">
        <f>VLOOKUP(S1515,Shashi!$B$8:$AE$78,18,0)</f>
        <v>0</v>
      </c>
      <c r="H1536" s="50">
        <f>VLOOKUP(S1515,Shashi!$B$8:$AE$78,19,0)</f>
        <v>0</v>
      </c>
      <c r="I1536" s="50">
        <f>VLOOKUP(S1515,Shashi!$B$8:$AE$78,20,0)</f>
        <v>0</v>
      </c>
      <c r="J1536" s="50">
        <f>VLOOKUP(S1515,Shashi!$B$8:$AE$78,21,0)</f>
        <v>0</v>
      </c>
      <c r="K1536" s="50">
        <f>VLOOKUP(S1515,Shashi!$B$8:$AE$78,22,0)</f>
        <v>0</v>
      </c>
      <c r="L1536" s="50">
        <f>VLOOKUP(S1515,Shashi!$B$8:$AE$78,23,0)</f>
        <v>0</v>
      </c>
      <c r="M1536" s="50">
        <f>VLOOKUP(S1515,Shashi!$B$8:$AE$78,24,0)</f>
        <v>0</v>
      </c>
      <c r="N1536" s="366"/>
      <c r="O1536" s="367"/>
      <c r="P1536" s="367"/>
      <c r="Q1536" s="368"/>
      <c r="R1536" s="84">
        <f t="shared" si="54"/>
        <v>0</v>
      </c>
      <c r="S1536" s="85" t="str">
        <f>IF(R1536&gt;=91,"अ१",IF(R1536&gt;=81,"अ२",IF(R1536&gt;=71,"ब१",IF(R1536&gt;=61,"ब२",IF(R1536&gt;=51,"क१",IF(R1536&gt;=41,"क२",IF(R1536&gt;=33,"ड",IF(R1536&gt;=21,"ई१",IF(R1536&gt;=1,"ई२","")))))))))</f>
        <v/>
      </c>
      <c r="V1536" s="68"/>
      <c r="W1536" s="68"/>
      <c r="X1536" s="68"/>
      <c r="Y1536" s="68"/>
    </row>
    <row r="1537" spans="2:25" ht="27.9" customHeight="1" thickBot="1">
      <c r="B1537" s="369"/>
      <c r="C1537" s="370"/>
      <c r="D1537" s="370"/>
      <c r="E1537" s="370"/>
      <c r="F1537" s="370"/>
      <c r="G1537" s="370"/>
      <c r="H1537" s="370"/>
      <c r="I1537" s="370"/>
      <c r="J1537" s="370"/>
      <c r="K1537" s="370"/>
      <c r="L1537" s="370"/>
      <c r="M1537" s="370"/>
      <c r="N1537" s="370"/>
      <c r="O1537" s="370"/>
      <c r="P1537" s="370"/>
      <c r="Q1537" s="370"/>
      <c r="R1537" s="370"/>
      <c r="S1537" s="371"/>
      <c r="V1537" s="68"/>
      <c r="W1537" s="68"/>
      <c r="X1537" s="68"/>
      <c r="Y1537" s="68"/>
    </row>
    <row r="1538" spans="2:25" ht="27.9" customHeight="1">
      <c r="B1538" s="41"/>
      <c r="C1538" s="42"/>
      <c r="D1538" s="43"/>
      <c r="N1538" s="45"/>
      <c r="O1538" s="45"/>
      <c r="P1538" s="45"/>
      <c r="Q1538" s="45"/>
      <c r="S1538" s="46"/>
      <c r="V1538" s="68"/>
      <c r="W1538" s="68"/>
      <c r="X1538" s="68"/>
      <c r="Y1538" s="68"/>
    </row>
    <row r="1539" spans="2:25" ht="27.9" customHeight="1">
      <c r="B1539" s="372" t="s">
        <v>66</v>
      </c>
      <c r="C1539" s="373"/>
      <c r="D1539" s="373"/>
      <c r="E1539" s="373"/>
      <c r="F1539" s="373"/>
      <c r="G1539" s="374" t="s">
        <v>67</v>
      </c>
      <c r="H1539" s="374"/>
      <c r="I1539" s="374"/>
      <c r="J1539" s="374"/>
      <c r="K1539" s="374"/>
      <c r="L1539" s="374"/>
      <c r="M1539" s="374"/>
      <c r="N1539" s="375" t="s">
        <v>68</v>
      </c>
      <c r="O1539" s="375"/>
      <c r="P1539" s="375"/>
      <c r="Q1539" s="375"/>
      <c r="R1539" s="375"/>
      <c r="S1539" s="376"/>
      <c r="V1539" s="68"/>
      <c r="W1539" s="68"/>
      <c r="X1539" s="68"/>
      <c r="Y1539" s="68"/>
    </row>
    <row r="1540" spans="2:25" ht="27.9" customHeight="1" thickBot="1">
      <c r="B1540" s="377" t="str">
        <f>students!$G$4</f>
        <v xml:space="preserve">श्री. सागर दत्तात्रय शिंदे </v>
      </c>
      <c r="C1540" s="378"/>
      <c r="D1540" s="378"/>
      <c r="E1540" s="378"/>
      <c r="F1540" s="378"/>
      <c r="G1540" s="379"/>
      <c r="H1540" s="379"/>
      <c r="I1540" s="379"/>
      <c r="J1540" s="379"/>
      <c r="K1540" s="379"/>
      <c r="L1540" s="379"/>
      <c r="M1540" s="379"/>
      <c r="N1540" s="380"/>
      <c r="O1540" s="380"/>
      <c r="P1540" s="380"/>
      <c r="Q1540" s="380"/>
      <c r="R1540" s="380"/>
      <c r="S1540" s="381"/>
      <c r="V1540" s="68"/>
      <c r="W1540" s="68"/>
      <c r="X1540" s="68"/>
      <c r="Y1540" s="68"/>
    </row>
    <row r="1541" spans="2:25" ht="26.25" customHeight="1">
      <c r="B1541" s="402" t="s">
        <v>718</v>
      </c>
      <c r="C1541" s="402"/>
      <c r="D1541" s="402"/>
      <c r="E1541" s="402"/>
      <c r="F1541" s="402"/>
      <c r="G1541" s="402"/>
      <c r="H1541" s="402"/>
      <c r="I1541" s="402"/>
      <c r="J1541" s="402"/>
      <c r="K1541" s="402"/>
      <c r="L1541" s="402"/>
      <c r="M1541" s="402"/>
      <c r="N1541" s="402"/>
      <c r="O1541" s="402"/>
      <c r="P1541" s="402"/>
      <c r="Q1541" s="402"/>
      <c r="R1541" s="402"/>
      <c r="S1541" s="402"/>
      <c r="V1541" s="68"/>
      <c r="W1541" s="68"/>
      <c r="X1541" s="68"/>
      <c r="Y1541" s="68"/>
    </row>
    <row r="1542" spans="2:25" ht="24.75" customHeight="1" thickBot="1">
      <c r="B1542" s="403" t="s">
        <v>52</v>
      </c>
      <c r="C1542" s="403"/>
      <c r="D1542" s="403"/>
      <c r="E1542" s="404">
        <f>VLOOKUP(S1543,students!$B$8:$R$77,3,0)</f>
        <v>0</v>
      </c>
      <c r="F1542" s="405"/>
      <c r="G1542" s="405"/>
      <c r="H1542" s="405"/>
      <c r="I1542" s="405"/>
      <c r="J1542" s="405"/>
      <c r="K1542" s="405"/>
      <c r="L1542" s="405"/>
      <c r="M1542" s="405"/>
      <c r="N1542" s="405"/>
      <c r="O1542" s="405"/>
      <c r="P1542" s="406" t="s">
        <v>28</v>
      </c>
      <c r="Q1542" s="406"/>
      <c r="R1542" s="406" t="str">
        <f>students!$M$2</f>
        <v>पहिली</v>
      </c>
      <c r="S1542" s="406"/>
      <c r="V1542" s="68"/>
      <c r="W1542" s="68"/>
      <c r="X1542" s="68"/>
      <c r="Y1542" s="68"/>
    </row>
    <row r="1543" spans="2:25" ht="19.5" customHeight="1" thickBot="1">
      <c r="B1543" s="407"/>
      <c r="C1543" s="407"/>
      <c r="D1543" s="408"/>
      <c r="E1543" s="408"/>
      <c r="F1543" s="47"/>
      <c r="G1543" s="47"/>
      <c r="H1543" s="409" t="s">
        <v>33</v>
      </c>
      <c r="I1543" s="409"/>
      <c r="J1543" s="409"/>
      <c r="K1543" s="409"/>
      <c r="L1543" s="409"/>
      <c r="M1543" s="405">
        <f>[3]students!Y1542</f>
        <v>0</v>
      </c>
      <c r="N1543" s="405"/>
      <c r="O1543" s="405"/>
      <c r="P1543" s="406" t="s">
        <v>53</v>
      </c>
      <c r="Q1543" s="406"/>
      <c r="R1543" s="406"/>
      <c r="S1543" s="77">
        <v>56</v>
      </c>
      <c r="V1543" s="68"/>
      <c r="W1543" s="68"/>
      <c r="X1543" s="68"/>
      <c r="Y1543" s="68"/>
    </row>
    <row r="1544" spans="2:25" ht="21" customHeight="1">
      <c r="B1544" s="382" t="s">
        <v>37</v>
      </c>
      <c r="C1544" s="361" t="s">
        <v>54</v>
      </c>
      <c r="D1544" s="361"/>
      <c r="E1544" s="385" t="s">
        <v>55</v>
      </c>
      <c r="F1544" s="386"/>
      <c r="G1544" s="386"/>
      <c r="H1544" s="386"/>
      <c r="I1544" s="386"/>
      <c r="J1544" s="386"/>
      <c r="K1544" s="386"/>
      <c r="L1544" s="386"/>
      <c r="M1544" s="387"/>
      <c r="N1544" s="388" t="s">
        <v>56</v>
      </c>
      <c r="O1544" s="389"/>
      <c r="P1544" s="389"/>
      <c r="Q1544" s="390"/>
      <c r="R1544" s="394" t="s">
        <v>69</v>
      </c>
      <c r="S1544" s="397" t="s">
        <v>57</v>
      </c>
      <c r="V1544" s="68"/>
      <c r="W1544" s="68"/>
      <c r="X1544" s="68"/>
      <c r="Y1544" s="68"/>
    </row>
    <row r="1545" spans="2:25" s="1" customFormat="1" ht="73.5" customHeight="1">
      <c r="B1545" s="383"/>
      <c r="C1545" s="384"/>
      <c r="D1545" s="384"/>
      <c r="E1545" s="48" t="s">
        <v>58</v>
      </c>
      <c r="F1545" s="48" t="s">
        <v>15</v>
      </c>
      <c r="G1545" s="48" t="s">
        <v>59</v>
      </c>
      <c r="H1545" s="48" t="s">
        <v>17</v>
      </c>
      <c r="I1545" s="48" t="s">
        <v>18</v>
      </c>
      <c r="J1545" s="48" t="s">
        <v>19</v>
      </c>
      <c r="K1545" s="48" t="s">
        <v>20</v>
      </c>
      <c r="L1545" s="48" t="s">
        <v>21</v>
      </c>
      <c r="M1545" s="49"/>
      <c r="N1545" s="391"/>
      <c r="O1545" s="392"/>
      <c r="P1545" s="392"/>
      <c r="Q1545" s="393"/>
      <c r="R1545" s="395"/>
      <c r="S1545" s="398"/>
      <c r="V1545" s="68"/>
      <c r="W1545" s="68"/>
      <c r="X1545" s="68"/>
      <c r="Y1545" s="68"/>
    </row>
    <row r="1546" spans="2:25" ht="27.9" customHeight="1" thickBot="1">
      <c r="B1546" s="5"/>
      <c r="C1546" s="400" t="s">
        <v>60</v>
      </c>
      <c r="D1546" s="401"/>
      <c r="E1546" s="51">
        <v>1</v>
      </c>
      <c r="F1546" s="51">
        <v>2</v>
      </c>
      <c r="G1546" s="51">
        <v>3</v>
      </c>
      <c r="H1546" s="51">
        <v>4</v>
      </c>
      <c r="I1546" s="51">
        <v>5</v>
      </c>
      <c r="J1546" s="51">
        <v>6</v>
      </c>
      <c r="K1546" s="51">
        <v>7</v>
      </c>
      <c r="L1546" s="51">
        <v>8</v>
      </c>
      <c r="M1546" s="50" t="s">
        <v>22</v>
      </c>
      <c r="N1546" s="50" t="s">
        <v>23</v>
      </c>
      <c r="O1546" s="50" t="s">
        <v>61</v>
      </c>
      <c r="P1546" s="50" t="s">
        <v>25</v>
      </c>
      <c r="Q1546" s="50" t="s">
        <v>62</v>
      </c>
      <c r="R1546" s="396"/>
      <c r="S1546" s="399"/>
      <c r="V1546" s="68"/>
      <c r="W1546" s="68"/>
      <c r="X1546" s="68"/>
      <c r="Y1546" s="68"/>
    </row>
    <row r="1547" spans="2:25" ht="27.9" customHeight="1">
      <c r="B1547" s="359">
        <v>1</v>
      </c>
      <c r="C1547" s="361" t="s">
        <v>2</v>
      </c>
      <c r="D1547" s="39" t="s">
        <v>63</v>
      </c>
      <c r="E1547" s="80"/>
      <c r="F1547" s="78">
        <f>Marathi!R$7</f>
        <v>15</v>
      </c>
      <c r="G1547" s="78">
        <f>Marathi!S$7</f>
        <v>15</v>
      </c>
      <c r="H1547" s="78">
        <f>Marathi!T$7</f>
        <v>15</v>
      </c>
      <c r="I1547" s="78">
        <f>Marathi!U$7</f>
        <v>15</v>
      </c>
      <c r="J1547" s="78">
        <f>Marathi!V$7</f>
        <v>15</v>
      </c>
      <c r="K1547" s="78">
        <f>Marathi!W$7</f>
        <v>10</v>
      </c>
      <c r="L1547" s="78">
        <f>Marathi!X$7</f>
        <v>0</v>
      </c>
      <c r="M1547" s="78">
        <f>Marathi!Y$7</f>
        <v>70</v>
      </c>
      <c r="N1547" s="78">
        <f>Marathi!Z$7</f>
        <v>5</v>
      </c>
      <c r="O1547" s="78">
        <f>Marathi!AA$7</f>
        <v>5</v>
      </c>
      <c r="P1547" s="78">
        <f>Marathi!AB$7</f>
        <v>20</v>
      </c>
      <c r="Q1547" s="78">
        <f>Marathi!AC$7</f>
        <v>30</v>
      </c>
      <c r="R1547" s="78">
        <f>Marathi!AD$7</f>
        <v>100</v>
      </c>
      <c r="S1547" s="78">
        <f>Marathi!AE$7</f>
        <v>0</v>
      </c>
      <c r="V1547" s="68"/>
      <c r="W1547" s="68"/>
      <c r="X1547" s="68"/>
      <c r="Y1547" s="68"/>
    </row>
    <row r="1548" spans="2:25" ht="27.9" customHeight="1" thickBot="1">
      <c r="B1548" s="360"/>
      <c r="C1548" s="362"/>
      <c r="D1548" s="40" t="s">
        <v>64</v>
      </c>
      <c r="E1548" s="81"/>
      <c r="F1548" s="50">
        <f>VLOOKUP(S1543,Marathi!$B$8:$AE$78,17,0)</f>
        <v>0</v>
      </c>
      <c r="G1548" s="50">
        <f>VLOOKUP(S1543,Marathi!$B$8:$AE$78,18,0)</f>
        <v>0</v>
      </c>
      <c r="H1548" s="50">
        <f>VLOOKUP(S1543,Marathi!$B$8:$AE$78,19,0)</f>
        <v>0</v>
      </c>
      <c r="I1548" s="50">
        <f>VLOOKUP(S1543,Marathi!$B$8:$AE$78,20,0)</f>
        <v>0</v>
      </c>
      <c r="J1548" s="50">
        <f>VLOOKUP(S1543,Marathi!$B$8:$AE$78,21,0)</f>
        <v>0</v>
      </c>
      <c r="K1548" s="50">
        <f>VLOOKUP(S1543,Marathi!$B$8:$AE$78,22,0)</f>
        <v>0</v>
      </c>
      <c r="L1548" s="50">
        <f>VLOOKUP(S1543,Marathi!$B$8:$AE$78,23,0)</f>
        <v>0</v>
      </c>
      <c r="M1548" s="50">
        <f>VLOOKUP(S1543,Marathi!$B$8:$AE$78,24,0)</f>
        <v>0</v>
      </c>
      <c r="N1548" s="50">
        <f>VLOOKUP(S1543,Marathi!$B$8:$AE$78,25,0)</f>
        <v>0</v>
      </c>
      <c r="O1548" s="50">
        <f>VLOOKUP(S1543,Marathi!$B$8:$AE$78,26,0)</f>
        <v>0</v>
      </c>
      <c r="P1548" s="50">
        <f>VLOOKUP(S1543,Marathi!$B$8:$AE$78,27,0)</f>
        <v>0</v>
      </c>
      <c r="Q1548" s="50">
        <f>VLOOKUP(S1543,Marathi!$B$8:$AE$78,28,0)</f>
        <v>0</v>
      </c>
      <c r="R1548" s="79">
        <f>VLOOKUP(S1543,Marathi!$B$8:$AE$78,29,0)</f>
        <v>0</v>
      </c>
      <c r="S1548" s="79">
        <f>VLOOKUP(S1543,Marathi!$B$8:$AE$78,30,0)</f>
        <v>0</v>
      </c>
      <c r="V1548" s="68"/>
      <c r="W1548" s="68"/>
      <c r="X1548" s="68"/>
      <c r="Y1548" s="68"/>
    </row>
    <row r="1549" spans="2:25" ht="27.9" customHeight="1">
      <c r="B1549" s="359">
        <v>2</v>
      </c>
      <c r="C1549" s="361" t="s">
        <v>3</v>
      </c>
      <c r="D1549" s="39" t="s">
        <v>63</v>
      </c>
      <c r="E1549" s="80"/>
      <c r="F1549" s="78">
        <f>Hindi!R$7</f>
        <v>15</v>
      </c>
      <c r="G1549" s="78">
        <f>Hindi!S$7</f>
        <v>15</v>
      </c>
      <c r="H1549" s="78">
        <f>Hindi!T$7</f>
        <v>15</v>
      </c>
      <c r="I1549" s="78">
        <f>Hindi!U$7</f>
        <v>15</v>
      </c>
      <c r="J1549" s="78">
        <f>Hindi!V$7</f>
        <v>15</v>
      </c>
      <c r="K1549" s="78">
        <f>Hindi!W$7</f>
        <v>10</v>
      </c>
      <c r="L1549" s="78">
        <f>Hindi!X$7</f>
        <v>0</v>
      </c>
      <c r="M1549" s="78">
        <f>Hindi!Y$7</f>
        <v>70</v>
      </c>
      <c r="N1549" s="78">
        <f>Hindi!Z$7</f>
        <v>5</v>
      </c>
      <c r="O1549" s="78">
        <f>Hindi!AA$7</f>
        <v>5</v>
      </c>
      <c r="P1549" s="78">
        <f>Hindi!AB$7</f>
        <v>20</v>
      </c>
      <c r="Q1549" s="78">
        <f>Hindi!AC$7</f>
        <v>30</v>
      </c>
      <c r="R1549" s="78">
        <f>Hindi!AD$7</f>
        <v>100</v>
      </c>
      <c r="S1549" s="78">
        <f>Hindi!AE$7</f>
        <v>0</v>
      </c>
      <c r="V1549" s="68"/>
      <c r="W1549" s="68"/>
      <c r="X1549" s="68"/>
      <c r="Y1549" s="68"/>
    </row>
    <row r="1550" spans="2:25" ht="27.9" customHeight="1" thickBot="1">
      <c r="B1550" s="360"/>
      <c r="C1550" s="362"/>
      <c r="D1550" s="40" t="s">
        <v>64</v>
      </c>
      <c r="E1550" s="81"/>
      <c r="F1550" s="50">
        <f>VLOOKUP(S1543,Hindi!$B$8:$AE$78,17,0)</f>
        <v>0</v>
      </c>
      <c r="G1550" s="50">
        <f>VLOOKUP(S1543,Hindi!$B$8:$AE$78,18,0)</f>
        <v>0</v>
      </c>
      <c r="H1550" s="50">
        <f>VLOOKUP(S1543,Hindi!$B$8:$AE$78,19,0)</f>
        <v>0</v>
      </c>
      <c r="I1550" s="50">
        <f>VLOOKUP(S1543,Hindi!$B$8:$AE$78,20,0)</f>
        <v>0</v>
      </c>
      <c r="J1550" s="50">
        <f>VLOOKUP(S1543,Hindi!$B$8:$AE$78,21,0)</f>
        <v>0</v>
      </c>
      <c r="K1550" s="50">
        <f>VLOOKUP(S1543,Hindi!$B$8:$AE$78,22,0)</f>
        <v>0</v>
      </c>
      <c r="L1550" s="50">
        <f>VLOOKUP(S1543,Hindi!$B$8:$AE$78,23,0)</f>
        <v>0</v>
      </c>
      <c r="M1550" s="50">
        <f>VLOOKUP(S1543,Hindi!$B$8:$AE$78,24,0)</f>
        <v>0</v>
      </c>
      <c r="N1550" s="50">
        <f>VLOOKUP(S1543,Hindi!$B$8:$AE$78,25,0)</f>
        <v>0</v>
      </c>
      <c r="O1550" s="50">
        <f>VLOOKUP(S1543,Hindi!$B$8:$AE$78,26,0)</f>
        <v>0</v>
      </c>
      <c r="P1550" s="50">
        <f>VLOOKUP(S1543,Hindi!$B$8:$AE$78,27,0)</f>
        <v>0</v>
      </c>
      <c r="Q1550" s="50">
        <f>VLOOKUP(S1543,Hindi!$B$8:$AE$78,28,0)</f>
        <v>0</v>
      </c>
      <c r="R1550" s="79">
        <f>VLOOKUP(S1543,Hindi!$B$8:$AE$78,29,0)</f>
        <v>0</v>
      </c>
      <c r="S1550" s="50">
        <f>VLOOKUP(S1543,Hindi!$B$8:$AE$78,30,0)</f>
        <v>0</v>
      </c>
      <c r="V1550" s="68"/>
      <c r="W1550" s="68"/>
      <c r="X1550" s="68"/>
      <c r="Y1550" s="68"/>
    </row>
    <row r="1551" spans="2:25" ht="27.9" customHeight="1">
      <c r="B1551" s="359">
        <v>3</v>
      </c>
      <c r="C1551" s="361" t="s">
        <v>4</v>
      </c>
      <c r="D1551" s="39" t="s">
        <v>63</v>
      </c>
      <c r="E1551" s="80"/>
      <c r="F1551" s="78">
        <f>English!R$7</f>
        <v>15</v>
      </c>
      <c r="G1551" s="78">
        <f>English!S$7</f>
        <v>15</v>
      </c>
      <c r="H1551" s="78">
        <f>English!T$7</f>
        <v>15</v>
      </c>
      <c r="I1551" s="78">
        <f>English!U$7</f>
        <v>15</v>
      </c>
      <c r="J1551" s="78">
        <f>English!V$7</f>
        <v>15</v>
      </c>
      <c r="K1551" s="78">
        <f>English!W$7</f>
        <v>10</v>
      </c>
      <c r="L1551" s="78">
        <f>English!X$7</f>
        <v>0</v>
      </c>
      <c r="M1551" s="78">
        <f>English!Y$7</f>
        <v>70</v>
      </c>
      <c r="N1551" s="78">
        <f>English!Z$7</f>
        <v>5</v>
      </c>
      <c r="O1551" s="78">
        <f>English!AA$7</f>
        <v>5</v>
      </c>
      <c r="P1551" s="78">
        <f>English!AB$7</f>
        <v>20</v>
      </c>
      <c r="Q1551" s="78">
        <f>English!AC$7</f>
        <v>30</v>
      </c>
      <c r="R1551" s="78">
        <f>English!AD$7</f>
        <v>100</v>
      </c>
      <c r="S1551" s="78">
        <f>English!AE$7</f>
        <v>0</v>
      </c>
    </row>
    <row r="1552" spans="2:25" ht="27.9" customHeight="1" thickBot="1">
      <c r="B1552" s="360"/>
      <c r="C1552" s="362"/>
      <c r="D1552" s="40" t="s">
        <v>64</v>
      </c>
      <c r="E1552" s="81"/>
      <c r="F1552" s="50">
        <f>VLOOKUP(S1543,English!$B$8:$AE$78,17,0)</f>
        <v>0</v>
      </c>
      <c r="G1552" s="50">
        <f>VLOOKUP(S1543,English!$B$8:$AE$78,18,0)</f>
        <v>0</v>
      </c>
      <c r="H1552" s="50">
        <f>VLOOKUP(S1543,English!$B$8:$AE$78,19,0)</f>
        <v>0</v>
      </c>
      <c r="I1552" s="50">
        <f>VLOOKUP(S1543,English!$B$8:$AE$78,20,0)</f>
        <v>0</v>
      </c>
      <c r="J1552" s="50">
        <f>VLOOKUP(S1543,English!$B$8:$AE$78,21,0)</f>
        <v>0</v>
      </c>
      <c r="K1552" s="50">
        <f>VLOOKUP(S1543,English!$B$8:$AE$78,22,0)</f>
        <v>0</v>
      </c>
      <c r="L1552" s="50">
        <f>VLOOKUP(S1543,English!$B$8:$AE$78,23,0)</f>
        <v>0</v>
      </c>
      <c r="M1552" s="50">
        <f>VLOOKUP(S1543,English!$B$8:$AE$78,24,0)</f>
        <v>0</v>
      </c>
      <c r="N1552" s="50">
        <f>VLOOKUP(S1543,English!$B$8:$AE$78,25,0)</f>
        <v>0</v>
      </c>
      <c r="O1552" s="50">
        <f>VLOOKUP(S1543,English!$B$8:$AE$78,26,0)</f>
        <v>0</v>
      </c>
      <c r="P1552" s="50">
        <f>VLOOKUP(S1543,English!$B$8:$AE$78,27,0)</f>
        <v>0</v>
      </c>
      <c r="Q1552" s="50">
        <f>VLOOKUP(S1543,English!$B$8:$AE$78,28,0)</f>
        <v>0</v>
      </c>
      <c r="R1552" s="79">
        <f>VLOOKUP(S1543,English!$B$8:$AE$78,29,0)</f>
        <v>0</v>
      </c>
      <c r="S1552" s="50">
        <f>VLOOKUP(S1543,English!$B$8:$AE$78,30,0)</f>
        <v>0</v>
      </c>
    </row>
    <row r="1553" spans="2:25" ht="27.9" customHeight="1">
      <c r="B1553" s="359">
        <v>4</v>
      </c>
      <c r="C1553" s="361" t="s">
        <v>5</v>
      </c>
      <c r="D1553" s="39" t="s">
        <v>63</v>
      </c>
      <c r="E1553" s="80"/>
      <c r="F1553" s="78">
        <f>Maths!R$7</f>
        <v>15</v>
      </c>
      <c r="G1553" s="78">
        <f>Maths!S$7</f>
        <v>15</v>
      </c>
      <c r="H1553" s="78">
        <f>Maths!T$7</f>
        <v>15</v>
      </c>
      <c r="I1553" s="78">
        <f>Maths!U$7</f>
        <v>15</v>
      </c>
      <c r="J1553" s="78">
        <f>Maths!V$7</f>
        <v>15</v>
      </c>
      <c r="K1553" s="78">
        <f>Maths!W$7</f>
        <v>10</v>
      </c>
      <c r="L1553" s="78">
        <f>Maths!X$7</f>
        <v>0</v>
      </c>
      <c r="M1553" s="78">
        <f>Maths!Y$7</f>
        <v>70</v>
      </c>
      <c r="N1553" s="78">
        <f>Maths!Z$7</f>
        <v>5</v>
      </c>
      <c r="O1553" s="78">
        <f>Maths!AA$7</f>
        <v>5</v>
      </c>
      <c r="P1553" s="78">
        <f>Maths!AB$7</f>
        <v>20</v>
      </c>
      <c r="Q1553" s="78">
        <f>Maths!AC$7</f>
        <v>30</v>
      </c>
      <c r="R1553" s="78">
        <f>Maths!AD$7</f>
        <v>100</v>
      </c>
      <c r="S1553" s="78">
        <f>Maths!AE$7</f>
        <v>0</v>
      </c>
    </row>
    <row r="1554" spans="2:25" ht="27.9" customHeight="1" thickBot="1">
      <c r="B1554" s="360"/>
      <c r="C1554" s="362"/>
      <c r="D1554" s="40" t="s">
        <v>64</v>
      </c>
      <c r="E1554" s="81"/>
      <c r="F1554" s="50">
        <f>VLOOKUP(S1543,Maths!$B$8:$AE$78,17,0)</f>
        <v>0</v>
      </c>
      <c r="G1554" s="50">
        <f>VLOOKUP(S1543,Maths!$B$8:$AE$78,18,0)</f>
        <v>0</v>
      </c>
      <c r="H1554" s="50">
        <f>VLOOKUP(S1543,Maths!$B$8:$AE$78,19,0)</f>
        <v>0</v>
      </c>
      <c r="I1554" s="50">
        <f>VLOOKUP(S1543,Maths!$B$8:$AE$78,20,0)</f>
        <v>0</v>
      </c>
      <c r="J1554" s="50">
        <f>VLOOKUP(S1543,Maths!$B$8:$AE$78,21,0)</f>
        <v>0</v>
      </c>
      <c r="K1554" s="50">
        <f>VLOOKUP(S1543,Maths!$B$8:$AE$78,22,0)</f>
        <v>0</v>
      </c>
      <c r="L1554" s="50">
        <f>VLOOKUP(S1543,Maths!$B$8:$AE$78,23,0)</f>
        <v>0</v>
      </c>
      <c r="M1554" s="50">
        <f>VLOOKUP(S1543,Maths!$B$8:$AE$78,24,0)</f>
        <v>0</v>
      </c>
      <c r="N1554" s="50">
        <f>VLOOKUP(S1543,Maths!$B$8:$AE$78,25,0)</f>
        <v>0</v>
      </c>
      <c r="O1554" s="50">
        <f>VLOOKUP(S1543,Maths!$B$8:$AE$78,26,0)</f>
        <v>0</v>
      </c>
      <c r="P1554" s="50">
        <f>VLOOKUP(S1543,Maths!$B$8:$AE$78,27,0)</f>
        <v>0</v>
      </c>
      <c r="Q1554" s="50">
        <f>VLOOKUP(S1543,Maths!$B$8:$AE$78,28,0)</f>
        <v>0</v>
      </c>
      <c r="R1554" s="79">
        <f>VLOOKUP(S1543,Maths!$B$8:$AE$78,29,0)</f>
        <v>0</v>
      </c>
      <c r="S1554" s="50">
        <f>VLOOKUP(S1543,Maths!$B$8:$AE$78,30,0)</f>
        <v>0</v>
      </c>
    </row>
    <row r="1555" spans="2:25" ht="27.9" customHeight="1">
      <c r="B1555" s="359">
        <v>5</v>
      </c>
      <c r="C1555" s="361" t="s">
        <v>6</v>
      </c>
      <c r="D1555" s="39" t="s">
        <v>63</v>
      </c>
      <c r="E1555" s="80"/>
      <c r="F1555" s="78">
        <f>Sci!R$7</f>
        <v>15</v>
      </c>
      <c r="G1555" s="78">
        <f>Sci!S$7</f>
        <v>15</v>
      </c>
      <c r="H1555" s="78">
        <f>Sci!T$7</f>
        <v>15</v>
      </c>
      <c r="I1555" s="78">
        <f>Sci!U$7</f>
        <v>15</v>
      </c>
      <c r="J1555" s="78">
        <f>Sci!V$7</f>
        <v>15</v>
      </c>
      <c r="K1555" s="78">
        <f>Sci!W$7</f>
        <v>10</v>
      </c>
      <c r="L1555" s="78">
        <f>Sci!X$7</f>
        <v>0</v>
      </c>
      <c r="M1555" s="78">
        <f>Sci!Y$7</f>
        <v>70</v>
      </c>
      <c r="N1555" s="78">
        <f>Sci!Z$7</f>
        <v>5</v>
      </c>
      <c r="O1555" s="78">
        <f>Sci!AA$7</f>
        <v>5</v>
      </c>
      <c r="P1555" s="78">
        <f>Sci!AB$7</f>
        <v>20</v>
      </c>
      <c r="Q1555" s="78">
        <f>Sci!AC$7</f>
        <v>30</v>
      </c>
      <c r="R1555" s="78">
        <f>Sci!AD$7</f>
        <v>100</v>
      </c>
      <c r="S1555" s="78">
        <f>Sci!AE$7</f>
        <v>0</v>
      </c>
    </row>
    <row r="1556" spans="2:25" ht="27.9" customHeight="1" thickBot="1">
      <c r="B1556" s="360"/>
      <c r="C1556" s="362"/>
      <c r="D1556" s="40" t="s">
        <v>64</v>
      </c>
      <c r="E1556" s="81"/>
      <c r="F1556" s="50">
        <f>VLOOKUP(S1543,Sci!$B$8:$AE$78,17,0)</f>
        <v>0</v>
      </c>
      <c r="G1556" s="50">
        <f>VLOOKUP(S1543,Sci!$B$8:$AE$78,18,0)</f>
        <v>0</v>
      </c>
      <c r="H1556" s="50">
        <f>VLOOKUP(S1543,Sci!$B$8:$AE$78,19,0)</f>
        <v>0</v>
      </c>
      <c r="I1556" s="50">
        <f>VLOOKUP(S1543,Sci!$B$8:$AE$78,20,0)</f>
        <v>0</v>
      </c>
      <c r="J1556" s="50">
        <f>VLOOKUP(S1543,Sci!$B$8:$AE$78,21,0)</f>
        <v>0</v>
      </c>
      <c r="K1556" s="50">
        <f>VLOOKUP(S1543,Sci!$B$8:$AE$78,22,0)</f>
        <v>0</v>
      </c>
      <c r="L1556" s="50">
        <f>VLOOKUP(S1543,Sci!$B$8:$AE$78,23,0)</f>
        <v>0</v>
      </c>
      <c r="M1556" s="50">
        <f>VLOOKUP(S1543,Sci!$B$8:$AE$78,24,0)</f>
        <v>0</v>
      </c>
      <c r="N1556" s="50">
        <f>VLOOKUP(S1543,Sci!$B$8:$AE$78,24,0)</f>
        <v>0</v>
      </c>
      <c r="O1556" s="50">
        <f>VLOOKUP(S1543,Sci!$B$8:$AE$78,25,0)</f>
        <v>0</v>
      </c>
      <c r="P1556" s="50">
        <f>VLOOKUP(S1543,Sci!$B$8:$AE$78,26,0)</f>
        <v>0</v>
      </c>
      <c r="Q1556" s="50">
        <f>VLOOKUP(S1543,Sci!$B$8:$AE$78,27,0)</f>
        <v>0</v>
      </c>
      <c r="R1556" s="79">
        <f>VLOOKUP(S1543,Sci!$B$8:$AE$78,29,0)</f>
        <v>0</v>
      </c>
      <c r="S1556" s="50">
        <f>VLOOKUP(S1543,Sci!$B$8:$AE$78,30,0)</f>
        <v>0</v>
      </c>
    </row>
    <row r="1557" spans="2:25" ht="27.9" customHeight="1">
      <c r="B1557" s="359">
        <v>6</v>
      </c>
      <c r="C1557" s="361" t="s">
        <v>7</v>
      </c>
      <c r="D1557" s="39" t="s">
        <v>63</v>
      </c>
      <c r="E1557" s="80"/>
      <c r="F1557" s="78">
        <f>Sco!R$7</f>
        <v>15</v>
      </c>
      <c r="G1557" s="78">
        <f>Sco!S$7</f>
        <v>15</v>
      </c>
      <c r="H1557" s="78">
        <f>Sco!T$7</f>
        <v>15</v>
      </c>
      <c r="I1557" s="78">
        <f>Sco!U$7</f>
        <v>15</v>
      </c>
      <c r="J1557" s="78">
        <f>Sco!V$7</f>
        <v>15</v>
      </c>
      <c r="K1557" s="78">
        <f>Sco!W$7</f>
        <v>10</v>
      </c>
      <c r="L1557" s="78">
        <f>Sco!X$7</f>
        <v>0</v>
      </c>
      <c r="M1557" s="78">
        <f>Sco!Y$7</f>
        <v>70</v>
      </c>
      <c r="N1557" s="78">
        <f>Sco!Z$7</f>
        <v>5</v>
      </c>
      <c r="O1557" s="78">
        <f>Sco!AA$7</f>
        <v>5</v>
      </c>
      <c r="P1557" s="78">
        <f>Sco!AB$7</f>
        <v>20</v>
      </c>
      <c r="Q1557" s="78">
        <f>Sco!AC$7</f>
        <v>30</v>
      </c>
      <c r="R1557" s="78">
        <f>Sco!AD$7</f>
        <v>100</v>
      </c>
      <c r="S1557" s="78">
        <f>Sco!AE$7</f>
        <v>0</v>
      </c>
      <c r="V1557" s="68"/>
      <c r="W1557" s="68"/>
      <c r="X1557" s="68"/>
      <c r="Y1557" s="68"/>
    </row>
    <row r="1558" spans="2:25" ht="27.9" customHeight="1" thickBot="1">
      <c r="B1558" s="360"/>
      <c r="C1558" s="362"/>
      <c r="D1558" s="40" t="s">
        <v>64</v>
      </c>
      <c r="E1558" s="81"/>
      <c r="F1558" s="50">
        <f>VLOOKUP(S1543,Sco!$B$8:$AE$78,17,0)</f>
        <v>0</v>
      </c>
      <c r="G1558" s="50">
        <f>VLOOKUP(S1543,Sco!$B$8:$AE$78,18,0)</f>
        <v>0</v>
      </c>
      <c r="H1558" s="50">
        <f>VLOOKUP(S1543,Sco!$B$8:$AE$78,19,0)</f>
        <v>0</v>
      </c>
      <c r="I1558" s="50">
        <f>VLOOKUP(S1543,Sco!$B$8:$AE$78,20,0)</f>
        <v>0</v>
      </c>
      <c r="J1558" s="50">
        <f>VLOOKUP(S1543,Sco!$B$8:$AE$78,21,0)</f>
        <v>0</v>
      </c>
      <c r="K1558" s="50">
        <f>VLOOKUP(S1543,Sco!$B$8:$AE$78,22,0)</f>
        <v>0</v>
      </c>
      <c r="L1558" s="50">
        <f>VLOOKUP(S1543,Sco!$B$8:$AE$78,23,0)</f>
        <v>0</v>
      </c>
      <c r="M1558" s="50">
        <f>VLOOKUP(S1543,Sco!$B$8:$AE$78,24,0)</f>
        <v>0</v>
      </c>
      <c r="N1558" s="50">
        <f>VLOOKUP(S1543,Sco!$B$8:$AE$78,25,0)</f>
        <v>0</v>
      </c>
      <c r="O1558" s="50">
        <f>VLOOKUP(S1543,Sco!$B$8:$AE$78,26,0)</f>
        <v>0</v>
      </c>
      <c r="P1558" s="50">
        <f>VLOOKUP(S1543,Sco!$B$8:$AE$78,27,0)</f>
        <v>0</v>
      </c>
      <c r="Q1558" s="50">
        <f>VLOOKUP(S1543,Sco!$B$8:$AE$78,28,0)</f>
        <v>0</v>
      </c>
      <c r="R1558" s="79">
        <f>VLOOKUP(S1543,Sco!$B$8:$AE$78,29,0)</f>
        <v>0</v>
      </c>
      <c r="S1558" s="50">
        <f>VLOOKUP(S1543,Sco!$B$8:$AE$78,30,0)</f>
        <v>0</v>
      </c>
      <c r="V1558" s="68"/>
      <c r="W1558" s="68"/>
      <c r="X1558" s="68"/>
      <c r="Y1558" s="68"/>
    </row>
    <row r="1559" spans="2:25" ht="27.9" customHeight="1">
      <c r="B1559" s="359">
        <v>7</v>
      </c>
      <c r="C1559" s="361" t="s">
        <v>8</v>
      </c>
      <c r="D1559" s="39" t="s">
        <v>63</v>
      </c>
      <c r="E1559" s="80"/>
      <c r="F1559" s="78">
        <f>Kala!R$7</f>
        <v>20</v>
      </c>
      <c r="G1559" s="78">
        <f>Kala!S$7</f>
        <v>40</v>
      </c>
      <c r="H1559" s="78">
        <f>Kala!T$7</f>
        <v>20</v>
      </c>
      <c r="I1559" s="78">
        <f>Kala!U$7</f>
        <v>20</v>
      </c>
      <c r="J1559" s="78">
        <f>Kala!V$7</f>
        <v>0</v>
      </c>
      <c r="K1559" s="78">
        <f>Kala!W$7</f>
        <v>20</v>
      </c>
      <c r="L1559" s="78">
        <f>Kala!X$7</f>
        <v>0</v>
      </c>
      <c r="M1559" s="78">
        <f>Kala!Y$7</f>
        <v>100</v>
      </c>
      <c r="N1559" s="363"/>
      <c r="O1559" s="364"/>
      <c r="P1559" s="364"/>
      <c r="Q1559" s="365"/>
      <c r="R1559" s="82">
        <f t="shared" ref="R1559:R1564" si="55">M1559</f>
        <v>100</v>
      </c>
      <c r="S1559" s="83"/>
      <c r="V1559" s="68"/>
      <c r="W1559" s="68"/>
      <c r="X1559" s="68"/>
      <c r="Y1559" s="68"/>
    </row>
    <row r="1560" spans="2:25" ht="27.9" customHeight="1" thickBot="1">
      <c r="B1560" s="360"/>
      <c r="C1560" s="362"/>
      <c r="D1560" s="40" t="s">
        <v>64</v>
      </c>
      <c r="E1560" s="81"/>
      <c r="F1560" s="50">
        <f>VLOOKUP(S1543,Kala!$B$8:$AE$78,17,0)</f>
        <v>0</v>
      </c>
      <c r="G1560" s="50">
        <f>VLOOKUP(S1543,Kala!$B$8:$AE$78,18,0)</f>
        <v>0</v>
      </c>
      <c r="H1560" s="50">
        <f>VLOOKUP(S1543,Kala!$B$8:$AE$78,19,0)</f>
        <v>0</v>
      </c>
      <c r="I1560" s="50">
        <f>VLOOKUP(S1543,Kala!$B$8:$AE$78,20,0)</f>
        <v>0</v>
      </c>
      <c r="J1560" s="50">
        <f>VLOOKUP(S1543,Kala!$B$8:$AE$78,21,0)</f>
        <v>0</v>
      </c>
      <c r="K1560" s="50">
        <f>VLOOKUP(S1543,Kala!$B$8:$AE$78,22,0)</f>
        <v>0</v>
      </c>
      <c r="L1560" s="50">
        <f>VLOOKUP(S1543,Kala!$B$8:$AE$78,23,0)</f>
        <v>0</v>
      </c>
      <c r="M1560" s="50">
        <f>VLOOKUP(S1543,Kala!$B$8:$AE$78,24,0)</f>
        <v>0</v>
      </c>
      <c r="N1560" s="366"/>
      <c r="O1560" s="367"/>
      <c r="P1560" s="367"/>
      <c r="Q1560" s="368"/>
      <c r="R1560" s="84">
        <f t="shared" si="55"/>
        <v>0</v>
      </c>
      <c r="S1560" s="85" t="str">
        <f>IF(R1560&gt;=91,"अ१",IF(R1560&gt;=81,"अ२",IF(R1560&gt;=71,"ब१",IF(R1560&gt;=61,"ब२",IF(R1560&gt;=51,"क१",IF(R1560&gt;=41,"क२",IF(R1560&gt;=33,"ड",IF(R1560&gt;=21,"ई१",IF(R1560&gt;=1,"ई२","")))))))))</f>
        <v/>
      </c>
      <c r="V1560" s="68"/>
      <c r="W1560" s="68"/>
      <c r="X1560" s="68"/>
      <c r="Y1560" s="68"/>
    </row>
    <row r="1561" spans="2:25" ht="27.9" customHeight="1">
      <c r="B1561" s="359">
        <v>8</v>
      </c>
      <c r="C1561" s="361" t="s">
        <v>9</v>
      </c>
      <c r="D1561" s="39" t="s">
        <v>63</v>
      </c>
      <c r="E1561" s="80"/>
      <c r="F1561" s="78">
        <f>Karya!R$7</f>
        <v>20</v>
      </c>
      <c r="G1561" s="78">
        <f>Karya!S$7</f>
        <v>40</v>
      </c>
      <c r="H1561" s="78">
        <f>Karya!T$7</f>
        <v>20</v>
      </c>
      <c r="I1561" s="78">
        <f>Karya!U$7</f>
        <v>20</v>
      </c>
      <c r="J1561" s="78">
        <f>Karya!V$7</f>
        <v>0</v>
      </c>
      <c r="K1561" s="78">
        <f>Karya!W$7</f>
        <v>20</v>
      </c>
      <c r="L1561" s="78">
        <f>Karya!X$7</f>
        <v>0</v>
      </c>
      <c r="M1561" s="78">
        <f>Karya!Y$7</f>
        <v>100</v>
      </c>
      <c r="N1561" s="363"/>
      <c r="O1561" s="364"/>
      <c r="P1561" s="364"/>
      <c r="Q1561" s="365"/>
      <c r="R1561" s="82">
        <f t="shared" si="55"/>
        <v>100</v>
      </c>
      <c r="S1561" s="83"/>
      <c r="V1561" s="68"/>
      <c r="W1561" s="68"/>
      <c r="X1561" s="68"/>
      <c r="Y1561" s="68"/>
    </row>
    <row r="1562" spans="2:25" ht="27.9" customHeight="1" thickBot="1">
      <c r="B1562" s="360"/>
      <c r="C1562" s="362"/>
      <c r="D1562" s="40" t="s">
        <v>64</v>
      </c>
      <c r="E1562" s="81"/>
      <c r="F1562" s="50">
        <f>VLOOKUP(S1543,Karya!$B$8:$AE$78,17,0)</f>
        <v>0</v>
      </c>
      <c r="G1562" s="50">
        <f>VLOOKUP(S1543,Karya!$B$8:$AE$78,18,0)</f>
        <v>0</v>
      </c>
      <c r="H1562" s="50">
        <f>VLOOKUP(S1543,Karya!$B$8:$AE$78,19,0)</f>
        <v>0</v>
      </c>
      <c r="I1562" s="50">
        <f>VLOOKUP(S1543,Karya!$B$8:$AE$78,20,0)</f>
        <v>0</v>
      </c>
      <c r="J1562" s="50">
        <f>VLOOKUP(S1543,Karya!$B$8:$AE$78,21,0)</f>
        <v>0</v>
      </c>
      <c r="K1562" s="50">
        <f>VLOOKUP(S1543,Karya!$B$8:$AE$78,22,0)</f>
        <v>0</v>
      </c>
      <c r="L1562" s="50">
        <f>VLOOKUP(S1543,Karya!$B$8:$AE$78,23,0)</f>
        <v>0</v>
      </c>
      <c r="M1562" s="50">
        <f>VLOOKUP(S1543,Karya!$B$8:$AE$78,24,0)</f>
        <v>0</v>
      </c>
      <c r="N1562" s="366"/>
      <c r="O1562" s="367"/>
      <c r="P1562" s="367"/>
      <c r="Q1562" s="368"/>
      <c r="R1562" s="84">
        <f t="shared" si="55"/>
        <v>0</v>
      </c>
      <c r="S1562" s="85" t="str">
        <f>IF(R1562&gt;=91,"अ१",IF(R1562&gt;=81,"अ२",IF(R1562&gt;=71,"ब१",IF(R1562&gt;=61,"ब२",IF(R1562&gt;=51,"क१",IF(R1562&gt;=41,"क२",IF(R1562&gt;=33,"ड",IF(R1562&gt;=21,"ई१",IF(R1562&gt;=1,"ई२","")))))))))</f>
        <v/>
      </c>
      <c r="V1562" s="68"/>
      <c r="W1562" s="68"/>
      <c r="X1562" s="68"/>
      <c r="Y1562" s="68"/>
    </row>
    <row r="1563" spans="2:25" ht="27.9" customHeight="1">
      <c r="B1563" s="359">
        <v>9</v>
      </c>
      <c r="C1563" s="361" t="s">
        <v>10</v>
      </c>
      <c r="D1563" s="39" t="s">
        <v>63</v>
      </c>
      <c r="E1563" s="80"/>
      <c r="F1563" s="78">
        <f>Shashi!R$7</f>
        <v>20</v>
      </c>
      <c r="G1563" s="78">
        <f>Shashi!S$7</f>
        <v>40</v>
      </c>
      <c r="H1563" s="78">
        <f>Shashi!T$7</f>
        <v>20</v>
      </c>
      <c r="I1563" s="78">
        <f>Shashi!U$7</f>
        <v>20</v>
      </c>
      <c r="J1563" s="78">
        <f>Shashi!V$7</f>
        <v>0</v>
      </c>
      <c r="K1563" s="78">
        <f>Shashi!W$7</f>
        <v>20</v>
      </c>
      <c r="L1563" s="78">
        <f>Shashi!X$7</f>
        <v>0</v>
      </c>
      <c r="M1563" s="78">
        <f>Shashi!Y$7</f>
        <v>100</v>
      </c>
      <c r="N1563" s="363"/>
      <c r="O1563" s="364"/>
      <c r="P1563" s="364"/>
      <c r="Q1563" s="365"/>
      <c r="R1563" s="82">
        <f t="shared" si="55"/>
        <v>100</v>
      </c>
      <c r="S1563" s="83"/>
      <c r="V1563" s="68"/>
      <c r="W1563" s="68"/>
      <c r="X1563" s="68"/>
      <c r="Y1563" s="68"/>
    </row>
    <row r="1564" spans="2:25" ht="27.9" customHeight="1" thickBot="1">
      <c r="B1564" s="360"/>
      <c r="C1564" s="362"/>
      <c r="D1564" s="40" t="s">
        <v>64</v>
      </c>
      <c r="E1564" s="81"/>
      <c r="F1564" s="50">
        <f>VLOOKUP(S1543,Shashi!$B$8:$AE$78,17,0)</f>
        <v>0</v>
      </c>
      <c r="G1564" s="50">
        <f>VLOOKUP(S1543,Shashi!$B$8:$AE$78,18,0)</f>
        <v>0</v>
      </c>
      <c r="H1564" s="50">
        <f>VLOOKUP(S1543,Shashi!$B$8:$AE$78,19,0)</f>
        <v>0</v>
      </c>
      <c r="I1564" s="50">
        <f>VLOOKUP(S1543,Shashi!$B$8:$AE$78,20,0)</f>
        <v>0</v>
      </c>
      <c r="J1564" s="50">
        <f>VLOOKUP(S1543,Shashi!$B$8:$AE$78,21,0)</f>
        <v>0</v>
      </c>
      <c r="K1564" s="50">
        <f>VLOOKUP(S1543,Shashi!$B$8:$AE$78,22,0)</f>
        <v>0</v>
      </c>
      <c r="L1564" s="50">
        <f>VLOOKUP(S1543,Shashi!$B$8:$AE$78,23,0)</f>
        <v>0</v>
      </c>
      <c r="M1564" s="50">
        <f>VLOOKUP(S1543,Shashi!$B$8:$AE$78,24,0)</f>
        <v>0</v>
      </c>
      <c r="N1564" s="366"/>
      <c r="O1564" s="367"/>
      <c r="P1564" s="367"/>
      <c r="Q1564" s="368"/>
      <c r="R1564" s="84">
        <f t="shared" si="55"/>
        <v>0</v>
      </c>
      <c r="S1564" s="85" t="str">
        <f>IF(R1564&gt;=91,"अ१",IF(R1564&gt;=81,"अ२",IF(R1564&gt;=71,"ब१",IF(R1564&gt;=61,"ब२",IF(R1564&gt;=51,"क१",IF(R1564&gt;=41,"क२",IF(R1564&gt;=33,"ड",IF(R1564&gt;=21,"ई१",IF(R1564&gt;=1,"ई२","")))))))))</f>
        <v/>
      </c>
      <c r="V1564" s="68"/>
      <c r="W1564" s="68"/>
      <c r="X1564" s="68"/>
      <c r="Y1564" s="68"/>
    </row>
    <row r="1565" spans="2:25" ht="27.9" customHeight="1" thickBot="1">
      <c r="B1565" s="369"/>
      <c r="C1565" s="370"/>
      <c r="D1565" s="370"/>
      <c r="E1565" s="370"/>
      <c r="F1565" s="370"/>
      <c r="G1565" s="370"/>
      <c r="H1565" s="370"/>
      <c r="I1565" s="370"/>
      <c r="J1565" s="370"/>
      <c r="K1565" s="370"/>
      <c r="L1565" s="370"/>
      <c r="M1565" s="370"/>
      <c r="N1565" s="370"/>
      <c r="O1565" s="370"/>
      <c r="P1565" s="370"/>
      <c r="Q1565" s="370"/>
      <c r="R1565" s="370"/>
      <c r="S1565" s="371"/>
      <c r="V1565" s="68"/>
      <c r="W1565" s="68"/>
      <c r="X1565" s="68"/>
      <c r="Y1565" s="68"/>
    </row>
    <row r="1566" spans="2:25" ht="27.9" customHeight="1">
      <c r="B1566" s="41"/>
      <c r="C1566" s="42"/>
      <c r="D1566" s="43"/>
      <c r="N1566" s="45"/>
      <c r="O1566" s="45"/>
      <c r="P1566" s="45"/>
      <c r="Q1566" s="45"/>
      <c r="S1566" s="46"/>
      <c r="V1566" s="68"/>
      <c r="W1566" s="68"/>
      <c r="X1566" s="68"/>
      <c r="Y1566" s="68"/>
    </row>
    <row r="1567" spans="2:25" ht="27.9" customHeight="1">
      <c r="B1567" s="372" t="s">
        <v>66</v>
      </c>
      <c r="C1567" s="373"/>
      <c r="D1567" s="373"/>
      <c r="E1567" s="373"/>
      <c r="F1567" s="373"/>
      <c r="G1567" s="374" t="s">
        <v>67</v>
      </c>
      <c r="H1567" s="374"/>
      <c r="I1567" s="374"/>
      <c r="J1567" s="374"/>
      <c r="K1567" s="374"/>
      <c r="L1567" s="374"/>
      <c r="M1567" s="374"/>
      <c r="N1567" s="375" t="s">
        <v>68</v>
      </c>
      <c r="O1567" s="375"/>
      <c r="P1567" s="375"/>
      <c r="Q1567" s="375"/>
      <c r="R1567" s="375"/>
      <c r="S1567" s="376"/>
      <c r="V1567" s="68"/>
      <c r="W1567" s="68"/>
      <c r="X1567" s="68"/>
      <c r="Y1567" s="68"/>
    </row>
    <row r="1568" spans="2:25" ht="27.9" customHeight="1" thickBot="1">
      <c r="B1568" s="377" t="str">
        <f>students!$G$4</f>
        <v xml:space="preserve">श्री. सागर दत्तात्रय शिंदे </v>
      </c>
      <c r="C1568" s="378"/>
      <c r="D1568" s="378"/>
      <c r="E1568" s="378"/>
      <c r="F1568" s="378"/>
      <c r="G1568" s="379"/>
      <c r="H1568" s="379"/>
      <c r="I1568" s="379"/>
      <c r="J1568" s="379"/>
      <c r="K1568" s="379"/>
      <c r="L1568" s="379"/>
      <c r="M1568" s="379"/>
      <c r="N1568" s="380"/>
      <c r="O1568" s="380"/>
      <c r="P1568" s="380"/>
      <c r="Q1568" s="380"/>
      <c r="R1568" s="380"/>
      <c r="S1568" s="381"/>
      <c r="V1568" s="68"/>
      <c r="W1568" s="68"/>
      <c r="X1568" s="68"/>
      <c r="Y1568" s="68"/>
    </row>
    <row r="1569" spans="2:25" ht="26.25" customHeight="1">
      <c r="B1569" s="402" t="s">
        <v>718</v>
      </c>
      <c r="C1569" s="402"/>
      <c r="D1569" s="402"/>
      <c r="E1569" s="402"/>
      <c r="F1569" s="402"/>
      <c r="G1569" s="402"/>
      <c r="H1569" s="402"/>
      <c r="I1569" s="402"/>
      <c r="J1569" s="402"/>
      <c r="K1569" s="402"/>
      <c r="L1569" s="402"/>
      <c r="M1569" s="402"/>
      <c r="N1569" s="402"/>
      <c r="O1569" s="402"/>
      <c r="P1569" s="402"/>
      <c r="Q1569" s="402"/>
      <c r="R1569" s="402"/>
      <c r="S1569" s="402"/>
      <c r="V1569" s="68"/>
      <c r="W1569" s="68"/>
      <c r="X1569" s="68"/>
      <c r="Y1569" s="68"/>
    </row>
    <row r="1570" spans="2:25" ht="24.75" customHeight="1" thickBot="1">
      <c r="B1570" s="403" t="s">
        <v>52</v>
      </c>
      <c r="C1570" s="403"/>
      <c r="D1570" s="403"/>
      <c r="E1570" s="404">
        <f>VLOOKUP(S1571,students!$B$8:$R$77,3,0)</f>
        <v>0</v>
      </c>
      <c r="F1570" s="405"/>
      <c r="G1570" s="405"/>
      <c r="H1570" s="405"/>
      <c r="I1570" s="405"/>
      <c r="J1570" s="405"/>
      <c r="K1570" s="405"/>
      <c r="L1570" s="405"/>
      <c r="M1570" s="405"/>
      <c r="N1570" s="405"/>
      <c r="O1570" s="405"/>
      <c r="P1570" s="406" t="s">
        <v>28</v>
      </c>
      <c r="Q1570" s="406"/>
      <c r="R1570" s="406" t="str">
        <f>students!$M$2</f>
        <v>पहिली</v>
      </c>
      <c r="S1570" s="406"/>
      <c r="V1570" s="68"/>
      <c r="W1570" s="68"/>
      <c r="X1570" s="68"/>
      <c r="Y1570" s="68"/>
    </row>
    <row r="1571" spans="2:25" ht="19.5" customHeight="1" thickBot="1">
      <c r="B1571" s="407"/>
      <c r="C1571" s="407"/>
      <c r="D1571" s="408"/>
      <c r="E1571" s="408"/>
      <c r="F1571" s="47"/>
      <c r="G1571" s="47"/>
      <c r="H1571" s="409" t="s">
        <v>33</v>
      </c>
      <c r="I1571" s="409"/>
      <c r="J1571" s="409"/>
      <c r="K1571" s="409"/>
      <c r="L1571" s="409"/>
      <c r="M1571" s="405">
        <f>[3]students!Y1570</f>
        <v>0</v>
      </c>
      <c r="N1571" s="405"/>
      <c r="O1571" s="405"/>
      <c r="P1571" s="406" t="s">
        <v>53</v>
      </c>
      <c r="Q1571" s="406"/>
      <c r="R1571" s="406"/>
      <c r="S1571" s="77">
        <v>57</v>
      </c>
      <c r="V1571" s="68"/>
      <c r="W1571" s="68"/>
      <c r="X1571" s="68"/>
      <c r="Y1571" s="68"/>
    </row>
    <row r="1572" spans="2:25" ht="21" customHeight="1">
      <c r="B1572" s="382" t="s">
        <v>37</v>
      </c>
      <c r="C1572" s="361" t="s">
        <v>54</v>
      </c>
      <c r="D1572" s="361"/>
      <c r="E1572" s="385" t="s">
        <v>55</v>
      </c>
      <c r="F1572" s="386"/>
      <c r="G1572" s="386"/>
      <c r="H1572" s="386"/>
      <c r="I1572" s="386"/>
      <c r="J1572" s="386"/>
      <c r="K1572" s="386"/>
      <c r="L1572" s="386"/>
      <c r="M1572" s="387"/>
      <c r="N1572" s="388" t="s">
        <v>56</v>
      </c>
      <c r="O1572" s="389"/>
      <c r="P1572" s="389"/>
      <c r="Q1572" s="390"/>
      <c r="R1572" s="394" t="s">
        <v>69</v>
      </c>
      <c r="S1572" s="397" t="s">
        <v>57</v>
      </c>
      <c r="V1572" s="68"/>
      <c r="W1572" s="68"/>
      <c r="X1572" s="68"/>
      <c r="Y1572" s="68"/>
    </row>
    <row r="1573" spans="2:25" s="1" customFormat="1" ht="73.5" customHeight="1">
      <c r="B1573" s="383"/>
      <c r="C1573" s="384"/>
      <c r="D1573" s="384"/>
      <c r="E1573" s="48" t="s">
        <v>58</v>
      </c>
      <c r="F1573" s="48" t="s">
        <v>15</v>
      </c>
      <c r="G1573" s="48" t="s">
        <v>59</v>
      </c>
      <c r="H1573" s="48" t="s">
        <v>17</v>
      </c>
      <c r="I1573" s="48" t="s">
        <v>18</v>
      </c>
      <c r="J1573" s="48" t="s">
        <v>19</v>
      </c>
      <c r="K1573" s="48" t="s">
        <v>20</v>
      </c>
      <c r="L1573" s="48" t="s">
        <v>21</v>
      </c>
      <c r="M1573" s="49"/>
      <c r="N1573" s="391"/>
      <c r="O1573" s="392"/>
      <c r="P1573" s="392"/>
      <c r="Q1573" s="393"/>
      <c r="R1573" s="395"/>
      <c r="S1573" s="398"/>
      <c r="V1573" s="68"/>
      <c r="W1573" s="68"/>
      <c r="X1573" s="68"/>
      <c r="Y1573" s="68"/>
    </row>
    <row r="1574" spans="2:25" ht="27.9" customHeight="1" thickBot="1">
      <c r="B1574" s="5"/>
      <c r="C1574" s="400" t="s">
        <v>60</v>
      </c>
      <c r="D1574" s="401"/>
      <c r="E1574" s="51">
        <v>1</v>
      </c>
      <c r="F1574" s="51">
        <v>2</v>
      </c>
      <c r="G1574" s="51">
        <v>3</v>
      </c>
      <c r="H1574" s="51">
        <v>4</v>
      </c>
      <c r="I1574" s="51">
        <v>5</v>
      </c>
      <c r="J1574" s="51">
        <v>6</v>
      </c>
      <c r="K1574" s="51">
        <v>7</v>
      </c>
      <c r="L1574" s="51">
        <v>8</v>
      </c>
      <c r="M1574" s="50" t="s">
        <v>22</v>
      </c>
      <c r="N1574" s="50" t="s">
        <v>23</v>
      </c>
      <c r="O1574" s="50" t="s">
        <v>61</v>
      </c>
      <c r="P1574" s="50" t="s">
        <v>25</v>
      </c>
      <c r="Q1574" s="50" t="s">
        <v>62</v>
      </c>
      <c r="R1574" s="396"/>
      <c r="S1574" s="399"/>
      <c r="V1574" s="68"/>
      <c r="W1574" s="68"/>
      <c r="X1574" s="68"/>
      <c r="Y1574" s="68"/>
    </row>
    <row r="1575" spans="2:25" ht="27.9" customHeight="1">
      <c r="B1575" s="359">
        <v>1</v>
      </c>
      <c r="C1575" s="361" t="s">
        <v>2</v>
      </c>
      <c r="D1575" s="39" t="s">
        <v>63</v>
      </c>
      <c r="E1575" s="80"/>
      <c r="F1575" s="78">
        <f>Marathi!R$7</f>
        <v>15</v>
      </c>
      <c r="G1575" s="78">
        <f>Marathi!S$7</f>
        <v>15</v>
      </c>
      <c r="H1575" s="78">
        <f>Marathi!T$7</f>
        <v>15</v>
      </c>
      <c r="I1575" s="78">
        <f>Marathi!U$7</f>
        <v>15</v>
      </c>
      <c r="J1575" s="78">
        <f>Marathi!V$7</f>
        <v>15</v>
      </c>
      <c r="K1575" s="78">
        <f>Marathi!W$7</f>
        <v>10</v>
      </c>
      <c r="L1575" s="78">
        <f>Marathi!X$7</f>
        <v>0</v>
      </c>
      <c r="M1575" s="78">
        <f>Marathi!Y$7</f>
        <v>70</v>
      </c>
      <c r="N1575" s="78">
        <f>Marathi!Z$7</f>
        <v>5</v>
      </c>
      <c r="O1575" s="78">
        <f>Marathi!AA$7</f>
        <v>5</v>
      </c>
      <c r="P1575" s="78">
        <f>Marathi!AB$7</f>
        <v>20</v>
      </c>
      <c r="Q1575" s="78">
        <f>Marathi!AC$7</f>
        <v>30</v>
      </c>
      <c r="R1575" s="78">
        <f>Marathi!AD$7</f>
        <v>100</v>
      </c>
      <c r="S1575" s="78">
        <f>Marathi!AE$7</f>
        <v>0</v>
      </c>
      <c r="V1575" s="68"/>
      <c r="W1575" s="68"/>
      <c r="X1575" s="68"/>
      <c r="Y1575" s="68"/>
    </row>
    <row r="1576" spans="2:25" ht="27.9" customHeight="1" thickBot="1">
      <c r="B1576" s="360"/>
      <c r="C1576" s="362"/>
      <c r="D1576" s="40" t="s">
        <v>64</v>
      </c>
      <c r="E1576" s="81"/>
      <c r="F1576" s="50">
        <f>VLOOKUP(S1571,Marathi!$B$8:$AE$78,17,0)</f>
        <v>0</v>
      </c>
      <c r="G1576" s="50">
        <f>VLOOKUP(S1571,Marathi!$B$8:$AE$78,18,0)</f>
        <v>0</v>
      </c>
      <c r="H1576" s="50">
        <f>VLOOKUP(S1571,Marathi!$B$8:$AE$78,19,0)</f>
        <v>0</v>
      </c>
      <c r="I1576" s="50">
        <f>VLOOKUP(S1571,Marathi!$B$8:$AE$78,20,0)</f>
        <v>0</v>
      </c>
      <c r="J1576" s="50">
        <f>VLOOKUP(S1571,Marathi!$B$8:$AE$78,21,0)</f>
        <v>0</v>
      </c>
      <c r="K1576" s="50">
        <f>VLOOKUP(S1571,Marathi!$B$8:$AE$78,22,0)</f>
        <v>0</v>
      </c>
      <c r="L1576" s="50">
        <f>VLOOKUP(S1571,Marathi!$B$8:$AE$78,23,0)</f>
        <v>0</v>
      </c>
      <c r="M1576" s="50">
        <f>VLOOKUP(S1571,Marathi!$B$8:$AE$78,24,0)</f>
        <v>0</v>
      </c>
      <c r="N1576" s="50">
        <f>VLOOKUP(S1571,Marathi!$B$8:$AE$78,25,0)</f>
        <v>0</v>
      </c>
      <c r="O1576" s="50">
        <f>VLOOKUP(S1571,Marathi!$B$8:$AE$78,26,0)</f>
        <v>0</v>
      </c>
      <c r="P1576" s="50">
        <f>VLOOKUP(S1571,Marathi!$B$8:$AE$78,27,0)</f>
        <v>0</v>
      </c>
      <c r="Q1576" s="50">
        <f>VLOOKUP(S1571,Marathi!$B$8:$AE$78,28,0)</f>
        <v>0</v>
      </c>
      <c r="R1576" s="79">
        <f>VLOOKUP(S1571,Marathi!$B$8:$AE$78,29,0)</f>
        <v>0</v>
      </c>
      <c r="S1576" s="79">
        <f>VLOOKUP(S1571,Marathi!$B$8:$AE$78,30,0)</f>
        <v>0</v>
      </c>
      <c r="V1576" s="68"/>
      <c r="W1576" s="68"/>
      <c r="X1576" s="68"/>
      <c r="Y1576" s="68"/>
    </row>
    <row r="1577" spans="2:25" ht="27.9" customHeight="1">
      <c r="B1577" s="359">
        <v>2</v>
      </c>
      <c r="C1577" s="361" t="s">
        <v>3</v>
      </c>
      <c r="D1577" s="39" t="s">
        <v>63</v>
      </c>
      <c r="E1577" s="80"/>
      <c r="F1577" s="78">
        <f>Hindi!R$7</f>
        <v>15</v>
      </c>
      <c r="G1577" s="78">
        <f>Hindi!S$7</f>
        <v>15</v>
      </c>
      <c r="H1577" s="78">
        <f>Hindi!T$7</f>
        <v>15</v>
      </c>
      <c r="I1577" s="78">
        <f>Hindi!U$7</f>
        <v>15</v>
      </c>
      <c r="J1577" s="78">
        <f>Hindi!V$7</f>
        <v>15</v>
      </c>
      <c r="K1577" s="78">
        <f>Hindi!W$7</f>
        <v>10</v>
      </c>
      <c r="L1577" s="78">
        <f>Hindi!X$7</f>
        <v>0</v>
      </c>
      <c r="M1577" s="78">
        <f>Hindi!Y$7</f>
        <v>70</v>
      </c>
      <c r="N1577" s="78">
        <f>Hindi!Z$7</f>
        <v>5</v>
      </c>
      <c r="O1577" s="78">
        <f>Hindi!AA$7</f>
        <v>5</v>
      </c>
      <c r="P1577" s="78">
        <f>Hindi!AB$7</f>
        <v>20</v>
      </c>
      <c r="Q1577" s="78">
        <f>Hindi!AC$7</f>
        <v>30</v>
      </c>
      <c r="R1577" s="78">
        <f>Hindi!AD$7</f>
        <v>100</v>
      </c>
      <c r="S1577" s="78">
        <f>Hindi!AE$7</f>
        <v>0</v>
      </c>
      <c r="V1577" s="68"/>
      <c r="W1577" s="68"/>
      <c r="X1577" s="68"/>
      <c r="Y1577" s="68"/>
    </row>
    <row r="1578" spans="2:25" ht="27.9" customHeight="1" thickBot="1">
      <c r="B1578" s="360"/>
      <c r="C1578" s="362"/>
      <c r="D1578" s="40" t="s">
        <v>64</v>
      </c>
      <c r="E1578" s="81"/>
      <c r="F1578" s="50">
        <f>VLOOKUP(S1571,Hindi!$B$8:$AE$78,17,0)</f>
        <v>0</v>
      </c>
      <c r="G1578" s="50">
        <f>VLOOKUP(S1571,Hindi!$B$8:$AE$78,18,0)</f>
        <v>0</v>
      </c>
      <c r="H1578" s="50">
        <f>VLOOKUP(S1571,Hindi!$B$8:$AE$78,19,0)</f>
        <v>0</v>
      </c>
      <c r="I1578" s="50">
        <f>VLOOKUP(S1571,Hindi!$B$8:$AE$78,20,0)</f>
        <v>0</v>
      </c>
      <c r="J1578" s="50">
        <f>VLOOKUP(S1571,Hindi!$B$8:$AE$78,21,0)</f>
        <v>0</v>
      </c>
      <c r="K1578" s="50">
        <f>VLOOKUP(S1571,Hindi!$B$8:$AE$78,22,0)</f>
        <v>0</v>
      </c>
      <c r="L1578" s="50">
        <f>VLOOKUP(S1571,Hindi!$B$8:$AE$78,23,0)</f>
        <v>0</v>
      </c>
      <c r="M1578" s="50">
        <f>VLOOKUP(S1571,Hindi!$B$8:$AE$78,24,0)</f>
        <v>0</v>
      </c>
      <c r="N1578" s="50">
        <f>VLOOKUP(S1571,Hindi!$B$8:$AE$78,25,0)</f>
        <v>0</v>
      </c>
      <c r="O1578" s="50">
        <f>VLOOKUP(S1571,Hindi!$B$8:$AE$78,26,0)</f>
        <v>0</v>
      </c>
      <c r="P1578" s="50">
        <f>VLOOKUP(S1571,Hindi!$B$8:$AE$78,27,0)</f>
        <v>0</v>
      </c>
      <c r="Q1578" s="50">
        <f>VLOOKUP(S1571,Hindi!$B$8:$AE$78,28,0)</f>
        <v>0</v>
      </c>
      <c r="R1578" s="79">
        <f>VLOOKUP(S1571,Hindi!$B$8:$AE$78,29,0)</f>
        <v>0</v>
      </c>
      <c r="S1578" s="50">
        <f>VLOOKUP(S1571,Hindi!$B$8:$AE$78,30,0)</f>
        <v>0</v>
      </c>
      <c r="V1578" s="68"/>
      <c r="W1578" s="68"/>
      <c r="X1578" s="68"/>
      <c r="Y1578" s="68"/>
    </row>
    <row r="1579" spans="2:25" ht="27.9" customHeight="1">
      <c r="B1579" s="359">
        <v>3</v>
      </c>
      <c r="C1579" s="361" t="s">
        <v>4</v>
      </c>
      <c r="D1579" s="39" t="s">
        <v>63</v>
      </c>
      <c r="E1579" s="80"/>
      <c r="F1579" s="78">
        <f>English!R$7</f>
        <v>15</v>
      </c>
      <c r="G1579" s="78">
        <f>English!S$7</f>
        <v>15</v>
      </c>
      <c r="H1579" s="78">
        <f>English!T$7</f>
        <v>15</v>
      </c>
      <c r="I1579" s="78">
        <f>English!U$7</f>
        <v>15</v>
      </c>
      <c r="J1579" s="78">
        <f>English!V$7</f>
        <v>15</v>
      </c>
      <c r="K1579" s="78">
        <f>English!W$7</f>
        <v>10</v>
      </c>
      <c r="L1579" s="78">
        <f>English!X$7</f>
        <v>0</v>
      </c>
      <c r="M1579" s="78">
        <f>English!Y$7</f>
        <v>70</v>
      </c>
      <c r="N1579" s="78">
        <f>English!Z$7</f>
        <v>5</v>
      </c>
      <c r="O1579" s="78">
        <f>English!AA$7</f>
        <v>5</v>
      </c>
      <c r="P1579" s="78">
        <f>English!AB$7</f>
        <v>20</v>
      </c>
      <c r="Q1579" s="78">
        <f>English!AC$7</f>
        <v>30</v>
      </c>
      <c r="R1579" s="78">
        <f>English!AD$7</f>
        <v>100</v>
      </c>
      <c r="S1579" s="78">
        <f>English!AE$7</f>
        <v>0</v>
      </c>
      <c r="V1579" s="68"/>
      <c r="W1579" s="68"/>
      <c r="X1579" s="68"/>
      <c r="Y1579" s="68"/>
    </row>
    <row r="1580" spans="2:25" ht="27.9" customHeight="1" thickBot="1">
      <c r="B1580" s="360"/>
      <c r="C1580" s="362"/>
      <c r="D1580" s="40" t="s">
        <v>64</v>
      </c>
      <c r="E1580" s="81"/>
      <c r="F1580" s="50">
        <f>VLOOKUP(S1571,English!$B$8:$AE$78,17,0)</f>
        <v>0</v>
      </c>
      <c r="G1580" s="50">
        <f>VLOOKUP(S1571,English!$B$8:$AE$78,18,0)</f>
        <v>0</v>
      </c>
      <c r="H1580" s="50">
        <f>VLOOKUP(S1571,English!$B$8:$AE$78,19,0)</f>
        <v>0</v>
      </c>
      <c r="I1580" s="50">
        <f>VLOOKUP(S1571,English!$B$8:$AE$78,20,0)</f>
        <v>0</v>
      </c>
      <c r="J1580" s="50">
        <f>VLOOKUP(S1571,English!$B$8:$AE$78,21,0)</f>
        <v>0</v>
      </c>
      <c r="K1580" s="50">
        <f>VLOOKUP(S1571,English!$B$8:$AE$78,22,0)</f>
        <v>0</v>
      </c>
      <c r="L1580" s="50">
        <f>VLOOKUP(S1571,English!$B$8:$AE$78,23,0)</f>
        <v>0</v>
      </c>
      <c r="M1580" s="50">
        <f>VLOOKUP(S1571,English!$B$8:$AE$78,24,0)</f>
        <v>0</v>
      </c>
      <c r="N1580" s="50">
        <f>VLOOKUP(S1571,English!$B$8:$AE$78,25,0)</f>
        <v>0</v>
      </c>
      <c r="O1580" s="50">
        <f>VLOOKUP(S1571,English!$B$8:$AE$78,26,0)</f>
        <v>0</v>
      </c>
      <c r="P1580" s="50">
        <f>VLOOKUP(S1571,English!$B$8:$AE$78,27,0)</f>
        <v>0</v>
      </c>
      <c r="Q1580" s="50">
        <f>VLOOKUP(S1571,English!$B$8:$AE$78,28,0)</f>
        <v>0</v>
      </c>
      <c r="R1580" s="79">
        <f>VLOOKUP(S1571,English!$B$8:$AE$78,29,0)</f>
        <v>0</v>
      </c>
      <c r="S1580" s="50">
        <f>VLOOKUP(S1571,English!$B$8:$AE$78,30,0)</f>
        <v>0</v>
      </c>
      <c r="V1580" s="68"/>
      <c r="W1580" s="68"/>
      <c r="X1580" s="68"/>
      <c r="Y1580" s="68"/>
    </row>
    <row r="1581" spans="2:25" ht="27.9" customHeight="1">
      <c r="B1581" s="359">
        <v>4</v>
      </c>
      <c r="C1581" s="361" t="s">
        <v>5</v>
      </c>
      <c r="D1581" s="39" t="s">
        <v>63</v>
      </c>
      <c r="E1581" s="80"/>
      <c r="F1581" s="78">
        <f>Maths!R$7</f>
        <v>15</v>
      </c>
      <c r="G1581" s="78">
        <f>Maths!S$7</f>
        <v>15</v>
      </c>
      <c r="H1581" s="78">
        <f>Maths!T$7</f>
        <v>15</v>
      </c>
      <c r="I1581" s="78">
        <f>Maths!U$7</f>
        <v>15</v>
      </c>
      <c r="J1581" s="78">
        <f>Maths!V$7</f>
        <v>15</v>
      </c>
      <c r="K1581" s="78">
        <f>Maths!W$7</f>
        <v>10</v>
      </c>
      <c r="L1581" s="78">
        <f>Maths!X$7</f>
        <v>0</v>
      </c>
      <c r="M1581" s="78">
        <f>Maths!Y$7</f>
        <v>70</v>
      </c>
      <c r="N1581" s="78">
        <f>Maths!Z$7</f>
        <v>5</v>
      </c>
      <c r="O1581" s="78">
        <f>Maths!AA$7</f>
        <v>5</v>
      </c>
      <c r="P1581" s="78">
        <f>Maths!AB$7</f>
        <v>20</v>
      </c>
      <c r="Q1581" s="78">
        <f>Maths!AC$7</f>
        <v>30</v>
      </c>
      <c r="R1581" s="78">
        <f>Maths!AD$7</f>
        <v>100</v>
      </c>
      <c r="S1581" s="78">
        <f>Maths!AE$7</f>
        <v>0</v>
      </c>
      <c r="V1581" s="68"/>
      <c r="W1581" s="68"/>
      <c r="X1581" s="68"/>
      <c r="Y1581" s="68"/>
    </row>
    <row r="1582" spans="2:25" ht="27.9" customHeight="1" thickBot="1">
      <c r="B1582" s="360"/>
      <c r="C1582" s="362"/>
      <c r="D1582" s="40" t="s">
        <v>64</v>
      </c>
      <c r="E1582" s="81"/>
      <c r="F1582" s="50">
        <f>VLOOKUP(S1571,Maths!$B$8:$AE$78,17,0)</f>
        <v>0</v>
      </c>
      <c r="G1582" s="50">
        <f>VLOOKUP(S1571,Maths!$B$8:$AE$78,18,0)</f>
        <v>0</v>
      </c>
      <c r="H1582" s="50">
        <f>VLOOKUP(S1571,Maths!$B$8:$AE$78,19,0)</f>
        <v>0</v>
      </c>
      <c r="I1582" s="50">
        <f>VLOOKUP(S1571,Maths!$B$8:$AE$78,20,0)</f>
        <v>0</v>
      </c>
      <c r="J1582" s="50">
        <f>VLOOKUP(S1571,Maths!$B$8:$AE$78,21,0)</f>
        <v>0</v>
      </c>
      <c r="K1582" s="50">
        <f>VLOOKUP(S1571,Maths!$B$8:$AE$78,22,0)</f>
        <v>0</v>
      </c>
      <c r="L1582" s="50">
        <f>VLOOKUP(S1571,Maths!$B$8:$AE$78,23,0)</f>
        <v>0</v>
      </c>
      <c r="M1582" s="50">
        <f>VLOOKUP(S1571,Maths!$B$8:$AE$78,24,0)</f>
        <v>0</v>
      </c>
      <c r="N1582" s="50">
        <f>VLOOKUP(S1571,Maths!$B$8:$AE$78,25,0)</f>
        <v>0</v>
      </c>
      <c r="O1582" s="50">
        <f>VLOOKUP(S1571,Maths!$B$8:$AE$78,26,0)</f>
        <v>0</v>
      </c>
      <c r="P1582" s="50">
        <f>VLOOKUP(S1571,Maths!$B$8:$AE$78,27,0)</f>
        <v>0</v>
      </c>
      <c r="Q1582" s="50">
        <f>VLOOKUP(S1571,Maths!$B$8:$AE$78,28,0)</f>
        <v>0</v>
      </c>
      <c r="R1582" s="79">
        <f>VLOOKUP(S1571,Maths!$B$8:$AE$78,29,0)</f>
        <v>0</v>
      </c>
      <c r="S1582" s="50">
        <f>VLOOKUP(S1571,Maths!$B$8:$AE$78,30,0)</f>
        <v>0</v>
      </c>
    </row>
    <row r="1583" spans="2:25" ht="27.9" customHeight="1">
      <c r="B1583" s="359">
        <v>5</v>
      </c>
      <c r="C1583" s="361" t="s">
        <v>6</v>
      </c>
      <c r="D1583" s="39" t="s">
        <v>63</v>
      </c>
      <c r="E1583" s="80"/>
      <c r="F1583" s="78">
        <f>Sci!R$7</f>
        <v>15</v>
      </c>
      <c r="G1583" s="78">
        <f>Sci!S$7</f>
        <v>15</v>
      </c>
      <c r="H1583" s="78">
        <f>Sci!T$7</f>
        <v>15</v>
      </c>
      <c r="I1583" s="78">
        <f>Sci!U$7</f>
        <v>15</v>
      </c>
      <c r="J1583" s="78">
        <f>Sci!V$7</f>
        <v>15</v>
      </c>
      <c r="K1583" s="78">
        <f>Sci!W$7</f>
        <v>10</v>
      </c>
      <c r="L1583" s="78">
        <f>Sci!X$7</f>
        <v>0</v>
      </c>
      <c r="M1583" s="78">
        <f>Sci!Y$7</f>
        <v>70</v>
      </c>
      <c r="N1583" s="78">
        <f>Sci!Z$7</f>
        <v>5</v>
      </c>
      <c r="O1583" s="78">
        <f>Sci!AA$7</f>
        <v>5</v>
      </c>
      <c r="P1583" s="78">
        <f>Sci!AB$7</f>
        <v>20</v>
      </c>
      <c r="Q1583" s="78">
        <f>Sci!AC$7</f>
        <v>30</v>
      </c>
      <c r="R1583" s="78">
        <f>Sci!AD$7</f>
        <v>100</v>
      </c>
      <c r="S1583" s="78">
        <f>Sci!AE$7</f>
        <v>0</v>
      </c>
    </row>
    <row r="1584" spans="2:25" ht="27.9" customHeight="1" thickBot="1">
      <c r="B1584" s="360"/>
      <c r="C1584" s="362"/>
      <c r="D1584" s="40" t="s">
        <v>64</v>
      </c>
      <c r="E1584" s="81"/>
      <c r="F1584" s="50">
        <f>VLOOKUP(S1571,Sci!$B$8:$AE$78,17,0)</f>
        <v>0</v>
      </c>
      <c r="G1584" s="50">
        <f>VLOOKUP(S1571,Sci!$B$8:$AE$78,18,0)</f>
        <v>0</v>
      </c>
      <c r="H1584" s="50">
        <f>VLOOKUP(S1571,Sci!$B$8:$AE$78,19,0)</f>
        <v>0</v>
      </c>
      <c r="I1584" s="50">
        <f>VLOOKUP(S1571,Sci!$B$8:$AE$78,20,0)</f>
        <v>0</v>
      </c>
      <c r="J1584" s="50">
        <f>VLOOKUP(S1571,Sci!$B$8:$AE$78,21,0)</f>
        <v>0</v>
      </c>
      <c r="K1584" s="50">
        <f>VLOOKUP(S1571,Sci!$B$8:$AE$78,22,0)</f>
        <v>0</v>
      </c>
      <c r="L1584" s="50">
        <f>VLOOKUP(S1571,Sci!$B$8:$AE$78,23,0)</f>
        <v>0</v>
      </c>
      <c r="M1584" s="50">
        <f>VLOOKUP(S1571,Sci!$B$8:$AE$78,24,0)</f>
        <v>0</v>
      </c>
      <c r="N1584" s="50">
        <f>VLOOKUP(S1571,Sci!$B$8:$AE$78,24,0)</f>
        <v>0</v>
      </c>
      <c r="O1584" s="50">
        <f>VLOOKUP(S1571,Sci!$B$8:$AE$78,25,0)</f>
        <v>0</v>
      </c>
      <c r="P1584" s="50">
        <f>VLOOKUP(S1571,Sci!$B$8:$AE$78,26,0)</f>
        <v>0</v>
      </c>
      <c r="Q1584" s="50">
        <f>VLOOKUP(S1571,Sci!$B$8:$AE$78,27,0)</f>
        <v>0</v>
      </c>
      <c r="R1584" s="79">
        <f>VLOOKUP(S1571,Sci!$B$8:$AE$78,29,0)</f>
        <v>0</v>
      </c>
      <c r="S1584" s="50">
        <f>VLOOKUP(S1571,Sci!$B$8:$AE$78,30,0)</f>
        <v>0</v>
      </c>
    </row>
    <row r="1585" spans="2:25" ht="27.9" customHeight="1">
      <c r="B1585" s="359">
        <v>6</v>
      </c>
      <c r="C1585" s="361" t="s">
        <v>7</v>
      </c>
      <c r="D1585" s="39" t="s">
        <v>63</v>
      </c>
      <c r="E1585" s="80"/>
      <c r="F1585" s="78">
        <f>Sco!R$7</f>
        <v>15</v>
      </c>
      <c r="G1585" s="78">
        <f>Sco!S$7</f>
        <v>15</v>
      </c>
      <c r="H1585" s="78">
        <f>Sco!T$7</f>
        <v>15</v>
      </c>
      <c r="I1585" s="78">
        <f>Sco!U$7</f>
        <v>15</v>
      </c>
      <c r="J1585" s="78">
        <f>Sco!V$7</f>
        <v>15</v>
      </c>
      <c r="K1585" s="78">
        <f>Sco!W$7</f>
        <v>10</v>
      </c>
      <c r="L1585" s="78">
        <f>Sco!X$7</f>
        <v>0</v>
      </c>
      <c r="M1585" s="78">
        <f>Sco!Y$7</f>
        <v>70</v>
      </c>
      <c r="N1585" s="78">
        <f>Sco!Z$7</f>
        <v>5</v>
      </c>
      <c r="O1585" s="78">
        <f>Sco!AA$7</f>
        <v>5</v>
      </c>
      <c r="P1585" s="78">
        <f>Sco!AB$7</f>
        <v>20</v>
      </c>
      <c r="Q1585" s="78">
        <f>Sco!AC$7</f>
        <v>30</v>
      </c>
      <c r="R1585" s="78">
        <f>Sco!AD$7</f>
        <v>100</v>
      </c>
      <c r="S1585" s="78">
        <f>Sco!AE$7</f>
        <v>0</v>
      </c>
    </row>
    <row r="1586" spans="2:25" ht="27.9" customHeight="1" thickBot="1">
      <c r="B1586" s="360"/>
      <c r="C1586" s="362"/>
      <c r="D1586" s="40" t="s">
        <v>64</v>
      </c>
      <c r="E1586" s="81"/>
      <c r="F1586" s="50">
        <f>VLOOKUP(S1571,Sco!$B$8:$AE$78,17,0)</f>
        <v>0</v>
      </c>
      <c r="G1586" s="50">
        <f>VLOOKUP(S1571,Sco!$B$8:$AE$78,18,0)</f>
        <v>0</v>
      </c>
      <c r="H1586" s="50">
        <f>VLOOKUP(S1571,Sco!$B$8:$AE$78,19,0)</f>
        <v>0</v>
      </c>
      <c r="I1586" s="50">
        <f>VLOOKUP(S1571,Sco!$B$8:$AE$78,20,0)</f>
        <v>0</v>
      </c>
      <c r="J1586" s="50">
        <f>VLOOKUP(S1571,Sco!$B$8:$AE$78,21,0)</f>
        <v>0</v>
      </c>
      <c r="K1586" s="50">
        <f>VLOOKUP(S1571,Sco!$B$8:$AE$78,22,0)</f>
        <v>0</v>
      </c>
      <c r="L1586" s="50">
        <f>VLOOKUP(S1571,Sco!$B$8:$AE$78,23,0)</f>
        <v>0</v>
      </c>
      <c r="M1586" s="50">
        <f>VLOOKUP(S1571,Sco!$B$8:$AE$78,24,0)</f>
        <v>0</v>
      </c>
      <c r="N1586" s="50">
        <f>VLOOKUP(S1571,Sco!$B$8:$AE$78,25,0)</f>
        <v>0</v>
      </c>
      <c r="O1586" s="50">
        <f>VLOOKUP(S1571,Sco!$B$8:$AE$78,26,0)</f>
        <v>0</v>
      </c>
      <c r="P1586" s="50">
        <f>VLOOKUP(S1571,Sco!$B$8:$AE$78,27,0)</f>
        <v>0</v>
      </c>
      <c r="Q1586" s="50">
        <f>VLOOKUP(S1571,Sco!$B$8:$AE$78,28,0)</f>
        <v>0</v>
      </c>
      <c r="R1586" s="79">
        <f>VLOOKUP(S1571,Sco!$B$8:$AE$78,29,0)</f>
        <v>0</v>
      </c>
      <c r="S1586" s="50">
        <f>VLOOKUP(S1571,Sco!$B$8:$AE$78,30,0)</f>
        <v>0</v>
      </c>
    </row>
    <row r="1587" spans="2:25" ht="27.9" customHeight="1">
      <c r="B1587" s="359">
        <v>7</v>
      </c>
      <c r="C1587" s="361" t="s">
        <v>8</v>
      </c>
      <c r="D1587" s="39" t="s">
        <v>63</v>
      </c>
      <c r="E1587" s="80"/>
      <c r="F1587" s="78">
        <f>Kala!R$7</f>
        <v>20</v>
      </c>
      <c r="G1587" s="78">
        <f>Kala!S$7</f>
        <v>40</v>
      </c>
      <c r="H1587" s="78">
        <f>Kala!T$7</f>
        <v>20</v>
      </c>
      <c r="I1587" s="78">
        <f>Kala!U$7</f>
        <v>20</v>
      </c>
      <c r="J1587" s="78">
        <f>Kala!V$7</f>
        <v>0</v>
      </c>
      <c r="K1587" s="78">
        <f>Kala!W$7</f>
        <v>20</v>
      </c>
      <c r="L1587" s="78">
        <f>Kala!X$7</f>
        <v>0</v>
      </c>
      <c r="M1587" s="78">
        <f>Kala!Y$7</f>
        <v>100</v>
      </c>
      <c r="N1587" s="363"/>
      <c r="O1587" s="364"/>
      <c r="P1587" s="364"/>
      <c r="Q1587" s="365"/>
      <c r="R1587" s="82">
        <f t="shared" ref="R1587:R1592" si="56">M1587</f>
        <v>100</v>
      </c>
      <c r="S1587" s="83"/>
    </row>
    <row r="1588" spans="2:25" ht="27.9" customHeight="1" thickBot="1">
      <c r="B1588" s="360"/>
      <c r="C1588" s="362"/>
      <c r="D1588" s="40" t="s">
        <v>64</v>
      </c>
      <c r="E1588" s="81"/>
      <c r="F1588" s="50">
        <f>VLOOKUP(S1571,Kala!$B$8:$AE$78,17,0)</f>
        <v>0</v>
      </c>
      <c r="G1588" s="50">
        <f>VLOOKUP(S1571,Kala!$B$8:$AE$78,18,0)</f>
        <v>0</v>
      </c>
      <c r="H1588" s="50">
        <f>VLOOKUP(S1571,Kala!$B$8:$AE$78,19,0)</f>
        <v>0</v>
      </c>
      <c r="I1588" s="50">
        <f>VLOOKUP(S1571,Kala!$B$8:$AE$78,20,0)</f>
        <v>0</v>
      </c>
      <c r="J1588" s="50">
        <f>VLOOKUP(S1571,Kala!$B$8:$AE$78,21,0)</f>
        <v>0</v>
      </c>
      <c r="K1588" s="50">
        <f>VLOOKUP(S1571,Kala!$B$8:$AE$78,22,0)</f>
        <v>0</v>
      </c>
      <c r="L1588" s="50">
        <f>VLOOKUP(S1571,Kala!$B$8:$AE$78,23,0)</f>
        <v>0</v>
      </c>
      <c r="M1588" s="50">
        <f>VLOOKUP(S1571,Kala!$B$8:$AE$78,24,0)</f>
        <v>0</v>
      </c>
      <c r="N1588" s="366"/>
      <c r="O1588" s="367"/>
      <c r="P1588" s="367"/>
      <c r="Q1588" s="368"/>
      <c r="R1588" s="84">
        <f t="shared" si="56"/>
        <v>0</v>
      </c>
      <c r="S1588" s="85" t="str">
        <f>IF(R1588&gt;=91,"अ१",IF(R1588&gt;=81,"अ२",IF(R1588&gt;=71,"ब१",IF(R1588&gt;=61,"ब२",IF(R1588&gt;=51,"क१",IF(R1588&gt;=41,"क२",IF(R1588&gt;=33,"ड",IF(R1588&gt;=21,"ई१",IF(R1588&gt;=1,"ई२","")))))))))</f>
        <v/>
      </c>
      <c r="V1588" s="68"/>
      <c r="W1588" s="68"/>
      <c r="X1588" s="68"/>
      <c r="Y1588" s="68"/>
    </row>
    <row r="1589" spans="2:25" ht="27.9" customHeight="1">
      <c r="B1589" s="359">
        <v>8</v>
      </c>
      <c r="C1589" s="361" t="s">
        <v>9</v>
      </c>
      <c r="D1589" s="39" t="s">
        <v>63</v>
      </c>
      <c r="E1589" s="80"/>
      <c r="F1589" s="78">
        <f>Karya!R$7</f>
        <v>20</v>
      </c>
      <c r="G1589" s="78">
        <f>Karya!S$7</f>
        <v>40</v>
      </c>
      <c r="H1589" s="78">
        <f>Karya!T$7</f>
        <v>20</v>
      </c>
      <c r="I1589" s="78">
        <f>Karya!U$7</f>
        <v>20</v>
      </c>
      <c r="J1589" s="78">
        <f>Karya!V$7</f>
        <v>0</v>
      </c>
      <c r="K1589" s="78">
        <f>Karya!W$7</f>
        <v>20</v>
      </c>
      <c r="L1589" s="78">
        <f>Karya!X$7</f>
        <v>0</v>
      </c>
      <c r="M1589" s="78">
        <f>Karya!Y$7</f>
        <v>100</v>
      </c>
      <c r="N1589" s="363"/>
      <c r="O1589" s="364"/>
      <c r="P1589" s="364"/>
      <c r="Q1589" s="365"/>
      <c r="R1589" s="82">
        <f t="shared" si="56"/>
        <v>100</v>
      </c>
      <c r="S1589" s="83"/>
      <c r="V1589" s="68"/>
      <c r="W1589" s="68"/>
      <c r="X1589" s="68"/>
      <c r="Y1589" s="68"/>
    </row>
    <row r="1590" spans="2:25" ht="27.9" customHeight="1" thickBot="1">
      <c r="B1590" s="360"/>
      <c r="C1590" s="362"/>
      <c r="D1590" s="40" t="s">
        <v>64</v>
      </c>
      <c r="E1590" s="81"/>
      <c r="F1590" s="50">
        <f>VLOOKUP(S1571,Karya!$B$8:$AE$78,17,0)</f>
        <v>0</v>
      </c>
      <c r="G1590" s="50">
        <f>VLOOKUP(S1571,Karya!$B$8:$AE$78,18,0)</f>
        <v>0</v>
      </c>
      <c r="H1590" s="50">
        <f>VLOOKUP(S1571,Karya!$B$8:$AE$78,19,0)</f>
        <v>0</v>
      </c>
      <c r="I1590" s="50">
        <f>VLOOKUP(S1571,Karya!$B$8:$AE$78,20,0)</f>
        <v>0</v>
      </c>
      <c r="J1590" s="50">
        <f>VLOOKUP(S1571,Karya!$B$8:$AE$78,21,0)</f>
        <v>0</v>
      </c>
      <c r="K1590" s="50">
        <f>VLOOKUP(S1571,Karya!$B$8:$AE$78,22,0)</f>
        <v>0</v>
      </c>
      <c r="L1590" s="50">
        <f>VLOOKUP(S1571,Karya!$B$8:$AE$78,23,0)</f>
        <v>0</v>
      </c>
      <c r="M1590" s="50">
        <f>VLOOKUP(S1571,Karya!$B$8:$AE$78,24,0)</f>
        <v>0</v>
      </c>
      <c r="N1590" s="366"/>
      <c r="O1590" s="367"/>
      <c r="P1590" s="367"/>
      <c r="Q1590" s="368"/>
      <c r="R1590" s="84">
        <f t="shared" si="56"/>
        <v>0</v>
      </c>
      <c r="S1590" s="85" t="str">
        <f>IF(R1590&gt;=91,"अ१",IF(R1590&gt;=81,"अ२",IF(R1590&gt;=71,"ब१",IF(R1590&gt;=61,"ब२",IF(R1590&gt;=51,"क१",IF(R1590&gt;=41,"क२",IF(R1590&gt;=33,"ड",IF(R1590&gt;=21,"ई१",IF(R1590&gt;=1,"ई२","")))))))))</f>
        <v/>
      </c>
      <c r="V1590" s="68"/>
      <c r="W1590" s="68"/>
      <c r="X1590" s="68"/>
      <c r="Y1590" s="68"/>
    </row>
    <row r="1591" spans="2:25" ht="27.9" customHeight="1">
      <c r="B1591" s="359">
        <v>9</v>
      </c>
      <c r="C1591" s="361" t="s">
        <v>10</v>
      </c>
      <c r="D1591" s="39" t="s">
        <v>63</v>
      </c>
      <c r="E1591" s="80"/>
      <c r="F1591" s="78">
        <f>Shashi!R$7</f>
        <v>20</v>
      </c>
      <c r="G1591" s="78">
        <f>Shashi!S$7</f>
        <v>40</v>
      </c>
      <c r="H1591" s="78">
        <f>Shashi!T$7</f>
        <v>20</v>
      </c>
      <c r="I1591" s="78">
        <f>Shashi!U$7</f>
        <v>20</v>
      </c>
      <c r="J1591" s="78">
        <f>Shashi!V$7</f>
        <v>0</v>
      </c>
      <c r="K1591" s="78">
        <f>Shashi!W$7</f>
        <v>20</v>
      </c>
      <c r="L1591" s="78">
        <f>Shashi!X$7</f>
        <v>0</v>
      </c>
      <c r="M1591" s="78">
        <f>Shashi!Y$7</f>
        <v>100</v>
      </c>
      <c r="N1591" s="363"/>
      <c r="O1591" s="364"/>
      <c r="P1591" s="364"/>
      <c r="Q1591" s="365"/>
      <c r="R1591" s="82">
        <f t="shared" si="56"/>
        <v>100</v>
      </c>
      <c r="S1591" s="83"/>
      <c r="V1591" s="68"/>
      <c r="W1591" s="68"/>
      <c r="X1591" s="68"/>
      <c r="Y1591" s="68"/>
    </row>
    <row r="1592" spans="2:25" ht="27.9" customHeight="1" thickBot="1">
      <c r="B1592" s="360"/>
      <c r="C1592" s="362"/>
      <c r="D1592" s="40" t="s">
        <v>64</v>
      </c>
      <c r="E1592" s="81"/>
      <c r="F1592" s="50">
        <f>VLOOKUP(S1571,Shashi!$B$8:$AE$78,17,0)</f>
        <v>0</v>
      </c>
      <c r="G1592" s="50">
        <f>VLOOKUP(S1571,Shashi!$B$8:$AE$78,18,0)</f>
        <v>0</v>
      </c>
      <c r="H1592" s="50">
        <f>VLOOKUP(S1571,Shashi!$B$8:$AE$78,19,0)</f>
        <v>0</v>
      </c>
      <c r="I1592" s="50">
        <f>VLOOKUP(S1571,Shashi!$B$8:$AE$78,20,0)</f>
        <v>0</v>
      </c>
      <c r="J1592" s="50">
        <f>VLOOKUP(S1571,Shashi!$B$8:$AE$78,21,0)</f>
        <v>0</v>
      </c>
      <c r="K1592" s="50">
        <f>VLOOKUP(S1571,Shashi!$B$8:$AE$78,22,0)</f>
        <v>0</v>
      </c>
      <c r="L1592" s="50">
        <f>VLOOKUP(S1571,Shashi!$B$8:$AE$78,23,0)</f>
        <v>0</v>
      </c>
      <c r="M1592" s="50">
        <f>VLOOKUP(S1571,Shashi!$B$8:$AE$78,24,0)</f>
        <v>0</v>
      </c>
      <c r="N1592" s="366"/>
      <c r="O1592" s="367"/>
      <c r="P1592" s="367"/>
      <c r="Q1592" s="368"/>
      <c r="R1592" s="84">
        <f t="shared" si="56"/>
        <v>0</v>
      </c>
      <c r="S1592" s="85" t="str">
        <f>IF(R1592&gt;=91,"अ१",IF(R1592&gt;=81,"अ२",IF(R1592&gt;=71,"ब१",IF(R1592&gt;=61,"ब२",IF(R1592&gt;=51,"क१",IF(R1592&gt;=41,"क२",IF(R1592&gt;=33,"ड",IF(R1592&gt;=21,"ई१",IF(R1592&gt;=1,"ई२","")))))))))</f>
        <v/>
      </c>
      <c r="V1592" s="68"/>
      <c r="W1592" s="68"/>
      <c r="X1592" s="68"/>
      <c r="Y1592" s="68"/>
    </row>
    <row r="1593" spans="2:25" ht="27.9" customHeight="1" thickBot="1">
      <c r="B1593" s="369"/>
      <c r="C1593" s="370"/>
      <c r="D1593" s="370"/>
      <c r="E1593" s="370"/>
      <c r="F1593" s="370"/>
      <c r="G1593" s="370"/>
      <c r="H1593" s="370"/>
      <c r="I1593" s="370"/>
      <c r="J1593" s="370"/>
      <c r="K1593" s="370"/>
      <c r="L1593" s="370"/>
      <c r="M1593" s="370"/>
      <c r="N1593" s="370"/>
      <c r="O1593" s="370"/>
      <c r="P1593" s="370"/>
      <c r="Q1593" s="370"/>
      <c r="R1593" s="370"/>
      <c r="S1593" s="371"/>
      <c r="V1593" s="68"/>
      <c r="W1593" s="68"/>
      <c r="X1593" s="68"/>
      <c r="Y1593" s="68"/>
    </row>
    <row r="1594" spans="2:25" ht="27.9" customHeight="1">
      <c r="B1594" s="41"/>
      <c r="C1594" s="42"/>
      <c r="D1594" s="43"/>
      <c r="N1594" s="45"/>
      <c r="O1594" s="45"/>
      <c r="P1594" s="45"/>
      <c r="Q1594" s="45"/>
      <c r="S1594" s="46"/>
      <c r="V1594" s="68"/>
      <c r="W1594" s="68"/>
      <c r="X1594" s="68"/>
      <c r="Y1594" s="68"/>
    </row>
    <row r="1595" spans="2:25" ht="27.9" customHeight="1">
      <c r="B1595" s="372" t="s">
        <v>66</v>
      </c>
      <c r="C1595" s="373"/>
      <c r="D1595" s="373"/>
      <c r="E1595" s="373"/>
      <c r="F1595" s="373"/>
      <c r="G1595" s="374" t="s">
        <v>67</v>
      </c>
      <c r="H1595" s="374"/>
      <c r="I1595" s="374"/>
      <c r="J1595" s="374"/>
      <c r="K1595" s="374"/>
      <c r="L1595" s="374"/>
      <c r="M1595" s="374"/>
      <c r="N1595" s="375" t="s">
        <v>68</v>
      </c>
      <c r="O1595" s="375"/>
      <c r="P1595" s="375"/>
      <c r="Q1595" s="375"/>
      <c r="R1595" s="375"/>
      <c r="S1595" s="376"/>
      <c r="V1595" s="68"/>
      <c r="W1595" s="68"/>
      <c r="X1595" s="68"/>
      <c r="Y1595" s="68"/>
    </row>
    <row r="1596" spans="2:25" ht="27.9" customHeight="1" thickBot="1">
      <c r="B1596" s="377" t="str">
        <f>students!$G$4</f>
        <v xml:space="preserve">श्री. सागर दत्तात्रय शिंदे </v>
      </c>
      <c r="C1596" s="378"/>
      <c r="D1596" s="378"/>
      <c r="E1596" s="378"/>
      <c r="F1596" s="378"/>
      <c r="G1596" s="379"/>
      <c r="H1596" s="379"/>
      <c r="I1596" s="379"/>
      <c r="J1596" s="379"/>
      <c r="K1596" s="379"/>
      <c r="L1596" s="379"/>
      <c r="M1596" s="379"/>
      <c r="N1596" s="380"/>
      <c r="O1596" s="380"/>
      <c r="P1596" s="380"/>
      <c r="Q1596" s="380"/>
      <c r="R1596" s="380"/>
      <c r="S1596" s="381"/>
      <c r="V1596" s="68"/>
      <c r="W1596" s="68"/>
      <c r="X1596" s="68"/>
      <c r="Y1596" s="68"/>
    </row>
    <row r="1597" spans="2:25" ht="26.25" customHeight="1">
      <c r="B1597" s="402" t="s">
        <v>718</v>
      </c>
      <c r="C1597" s="402"/>
      <c r="D1597" s="402"/>
      <c r="E1597" s="402"/>
      <c r="F1597" s="402"/>
      <c r="G1597" s="402"/>
      <c r="H1597" s="402"/>
      <c r="I1597" s="402"/>
      <c r="J1597" s="402"/>
      <c r="K1597" s="402"/>
      <c r="L1597" s="402"/>
      <c r="M1597" s="402"/>
      <c r="N1597" s="402"/>
      <c r="O1597" s="402"/>
      <c r="P1597" s="402"/>
      <c r="Q1597" s="402"/>
      <c r="R1597" s="402"/>
      <c r="S1597" s="402"/>
      <c r="V1597" s="68"/>
      <c r="W1597" s="68"/>
      <c r="X1597" s="68"/>
      <c r="Y1597" s="68"/>
    </row>
    <row r="1598" spans="2:25" ht="24.75" customHeight="1" thickBot="1">
      <c r="B1598" s="403" t="s">
        <v>52</v>
      </c>
      <c r="C1598" s="403"/>
      <c r="D1598" s="403"/>
      <c r="E1598" s="404">
        <f>VLOOKUP(S1599,students!$B$8:$R$77,3,0)</f>
        <v>0</v>
      </c>
      <c r="F1598" s="405"/>
      <c r="G1598" s="405"/>
      <c r="H1598" s="405"/>
      <c r="I1598" s="405"/>
      <c r="J1598" s="405"/>
      <c r="K1598" s="405"/>
      <c r="L1598" s="405"/>
      <c r="M1598" s="405"/>
      <c r="N1598" s="405"/>
      <c r="O1598" s="405"/>
      <c r="P1598" s="406" t="s">
        <v>28</v>
      </c>
      <c r="Q1598" s="406"/>
      <c r="R1598" s="406" t="str">
        <f>students!$M$2</f>
        <v>पहिली</v>
      </c>
      <c r="S1598" s="406"/>
      <c r="V1598" s="68"/>
      <c r="W1598" s="68"/>
      <c r="X1598" s="68"/>
      <c r="Y1598" s="68"/>
    </row>
    <row r="1599" spans="2:25" ht="19.5" customHeight="1" thickBot="1">
      <c r="B1599" s="407"/>
      <c r="C1599" s="407"/>
      <c r="D1599" s="408"/>
      <c r="E1599" s="408"/>
      <c r="F1599" s="47"/>
      <c r="G1599" s="47"/>
      <c r="H1599" s="409" t="s">
        <v>33</v>
      </c>
      <c r="I1599" s="409"/>
      <c r="J1599" s="409"/>
      <c r="K1599" s="409"/>
      <c r="L1599" s="409"/>
      <c r="M1599" s="405">
        <f>[3]students!Y1598</f>
        <v>0</v>
      </c>
      <c r="N1599" s="405"/>
      <c r="O1599" s="405"/>
      <c r="P1599" s="406" t="s">
        <v>53</v>
      </c>
      <c r="Q1599" s="406"/>
      <c r="R1599" s="406"/>
      <c r="S1599" s="77">
        <v>58</v>
      </c>
      <c r="V1599" s="68"/>
      <c r="W1599" s="68"/>
      <c r="X1599" s="68"/>
      <c r="Y1599" s="68"/>
    </row>
    <row r="1600" spans="2:25" ht="21" customHeight="1">
      <c r="B1600" s="382" t="s">
        <v>37</v>
      </c>
      <c r="C1600" s="361" t="s">
        <v>54</v>
      </c>
      <c r="D1600" s="361"/>
      <c r="E1600" s="385" t="s">
        <v>55</v>
      </c>
      <c r="F1600" s="386"/>
      <c r="G1600" s="386"/>
      <c r="H1600" s="386"/>
      <c r="I1600" s="386"/>
      <c r="J1600" s="386"/>
      <c r="K1600" s="386"/>
      <c r="L1600" s="386"/>
      <c r="M1600" s="387"/>
      <c r="N1600" s="388" t="s">
        <v>56</v>
      </c>
      <c r="O1600" s="389"/>
      <c r="P1600" s="389"/>
      <c r="Q1600" s="390"/>
      <c r="R1600" s="394" t="s">
        <v>69</v>
      </c>
      <c r="S1600" s="397" t="s">
        <v>57</v>
      </c>
      <c r="V1600" s="68"/>
      <c r="W1600" s="68"/>
      <c r="X1600" s="68"/>
      <c r="Y1600" s="68"/>
    </row>
    <row r="1601" spans="2:25" s="1" customFormat="1" ht="73.5" customHeight="1">
      <c r="B1601" s="383"/>
      <c r="C1601" s="384"/>
      <c r="D1601" s="384"/>
      <c r="E1601" s="48" t="s">
        <v>58</v>
      </c>
      <c r="F1601" s="48" t="s">
        <v>15</v>
      </c>
      <c r="G1601" s="48" t="s">
        <v>59</v>
      </c>
      <c r="H1601" s="48" t="s">
        <v>17</v>
      </c>
      <c r="I1601" s="48" t="s">
        <v>18</v>
      </c>
      <c r="J1601" s="48" t="s">
        <v>19</v>
      </c>
      <c r="K1601" s="48" t="s">
        <v>20</v>
      </c>
      <c r="L1601" s="48" t="s">
        <v>21</v>
      </c>
      <c r="M1601" s="49"/>
      <c r="N1601" s="391"/>
      <c r="O1601" s="392"/>
      <c r="P1601" s="392"/>
      <c r="Q1601" s="393"/>
      <c r="R1601" s="395"/>
      <c r="S1601" s="398"/>
      <c r="V1601" s="68"/>
      <c r="W1601" s="68"/>
      <c r="X1601" s="68"/>
      <c r="Y1601" s="68"/>
    </row>
    <row r="1602" spans="2:25" ht="27.9" customHeight="1" thickBot="1">
      <c r="B1602" s="5"/>
      <c r="C1602" s="400" t="s">
        <v>60</v>
      </c>
      <c r="D1602" s="401"/>
      <c r="E1602" s="51">
        <v>1</v>
      </c>
      <c r="F1602" s="51">
        <v>2</v>
      </c>
      <c r="G1602" s="51">
        <v>3</v>
      </c>
      <c r="H1602" s="51">
        <v>4</v>
      </c>
      <c r="I1602" s="51">
        <v>5</v>
      </c>
      <c r="J1602" s="51">
        <v>6</v>
      </c>
      <c r="K1602" s="51">
        <v>7</v>
      </c>
      <c r="L1602" s="51">
        <v>8</v>
      </c>
      <c r="M1602" s="50" t="s">
        <v>22</v>
      </c>
      <c r="N1602" s="50" t="s">
        <v>23</v>
      </c>
      <c r="O1602" s="50" t="s">
        <v>61</v>
      </c>
      <c r="P1602" s="50" t="s">
        <v>25</v>
      </c>
      <c r="Q1602" s="50" t="s">
        <v>62</v>
      </c>
      <c r="R1602" s="396"/>
      <c r="S1602" s="399"/>
      <c r="V1602" s="68"/>
      <c r="W1602" s="68"/>
      <c r="X1602" s="68"/>
      <c r="Y1602" s="68"/>
    </row>
    <row r="1603" spans="2:25" ht="27.9" customHeight="1">
      <c r="B1603" s="359">
        <v>1</v>
      </c>
      <c r="C1603" s="361" t="s">
        <v>2</v>
      </c>
      <c r="D1603" s="39" t="s">
        <v>63</v>
      </c>
      <c r="E1603" s="80"/>
      <c r="F1603" s="78">
        <f>Marathi!R$7</f>
        <v>15</v>
      </c>
      <c r="G1603" s="78">
        <f>Marathi!S$7</f>
        <v>15</v>
      </c>
      <c r="H1603" s="78">
        <f>Marathi!T$7</f>
        <v>15</v>
      </c>
      <c r="I1603" s="78">
        <f>Marathi!U$7</f>
        <v>15</v>
      </c>
      <c r="J1603" s="78">
        <f>Marathi!V$7</f>
        <v>15</v>
      </c>
      <c r="K1603" s="78">
        <f>Marathi!W$7</f>
        <v>10</v>
      </c>
      <c r="L1603" s="78">
        <f>Marathi!X$7</f>
        <v>0</v>
      </c>
      <c r="M1603" s="78">
        <f>Marathi!Y$7</f>
        <v>70</v>
      </c>
      <c r="N1603" s="78">
        <f>Marathi!Z$7</f>
        <v>5</v>
      </c>
      <c r="O1603" s="78">
        <f>Marathi!AA$7</f>
        <v>5</v>
      </c>
      <c r="P1603" s="78">
        <f>Marathi!AB$7</f>
        <v>20</v>
      </c>
      <c r="Q1603" s="78">
        <f>Marathi!AC$7</f>
        <v>30</v>
      </c>
      <c r="R1603" s="78">
        <f>Marathi!AD$7</f>
        <v>100</v>
      </c>
      <c r="S1603" s="78">
        <f>Marathi!AE$7</f>
        <v>0</v>
      </c>
      <c r="V1603" s="68"/>
      <c r="W1603" s="68"/>
      <c r="X1603" s="68"/>
      <c r="Y1603" s="68"/>
    </row>
    <row r="1604" spans="2:25" ht="27.9" customHeight="1" thickBot="1">
      <c r="B1604" s="360"/>
      <c r="C1604" s="362"/>
      <c r="D1604" s="40" t="s">
        <v>64</v>
      </c>
      <c r="E1604" s="81"/>
      <c r="F1604" s="50">
        <f>VLOOKUP(S1599,Marathi!$B$8:$AE$78,17,0)</f>
        <v>0</v>
      </c>
      <c r="G1604" s="50">
        <f>VLOOKUP(S1599,Marathi!$B$8:$AE$78,18,0)</f>
        <v>0</v>
      </c>
      <c r="H1604" s="50">
        <f>VLOOKUP(S1599,Marathi!$B$8:$AE$78,19,0)</f>
        <v>0</v>
      </c>
      <c r="I1604" s="50">
        <f>VLOOKUP(S1599,Marathi!$B$8:$AE$78,20,0)</f>
        <v>0</v>
      </c>
      <c r="J1604" s="50">
        <f>VLOOKUP(S1599,Marathi!$B$8:$AE$78,21,0)</f>
        <v>0</v>
      </c>
      <c r="K1604" s="50">
        <f>VLOOKUP(S1599,Marathi!$B$8:$AE$78,22,0)</f>
        <v>0</v>
      </c>
      <c r="L1604" s="50">
        <f>VLOOKUP(S1599,Marathi!$B$8:$AE$78,23,0)</f>
        <v>0</v>
      </c>
      <c r="M1604" s="50">
        <f>VLOOKUP(S1599,Marathi!$B$8:$AE$78,24,0)</f>
        <v>0</v>
      </c>
      <c r="N1604" s="50">
        <f>VLOOKUP(S1599,Marathi!$B$8:$AE$78,25,0)</f>
        <v>0</v>
      </c>
      <c r="O1604" s="50">
        <f>VLOOKUP(S1599,Marathi!$B$8:$AE$78,26,0)</f>
        <v>0</v>
      </c>
      <c r="P1604" s="50">
        <f>VLOOKUP(S1599,Marathi!$B$8:$AE$78,27,0)</f>
        <v>0</v>
      </c>
      <c r="Q1604" s="50">
        <f>VLOOKUP(S1599,Marathi!$B$8:$AE$78,28,0)</f>
        <v>0</v>
      </c>
      <c r="R1604" s="79">
        <f>VLOOKUP(S1599,Marathi!$B$8:$AE$78,29,0)</f>
        <v>0</v>
      </c>
      <c r="S1604" s="79">
        <f>VLOOKUP(S1599,Marathi!$B$8:$AE$78,30,0)</f>
        <v>0</v>
      </c>
      <c r="V1604" s="68"/>
      <c r="W1604" s="68"/>
      <c r="X1604" s="68"/>
      <c r="Y1604" s="68"/>
    </row>
    <row r="1605" spans="2:25" ht="27.9" customHeight="1">
      <c r="B1605" s="359">
        <v>2</v>
      </c>
      <c r="C1605" s="361" t="s">
        <v>3</v>
      </c>
      <c r="D1605" s="39" t="s">
        <v>63</v>
      </c>
      <c r="E1605" s="80"/>
      <c r="F1605" s="78">
        <f>Hindi!R$7</f>
        <v>15</v>
      </c>
      <c r="G1605" s="78">
        <f>Hindi!S$7</f>
        <v>15</v>
      </c>
      <c r="H1605" s="78">
        <f>Hindi!T$7</f>
        <v>15</v>
      </c>
      <c r="I1605" s="78">
        <f>Hindi!U$7</f>
        <v>15</v>
      </c>
      <c r="J1605" s="78">
        <f>Hindi!V$7</f>
        <v>15</v>
      </c>
      <c r="K1605" s="78">
        <f>Hindi!W$7</f>
        <v>10</v>
      </c>
      <c r="L1605" s="78">
        <f>Hindi!X$7</f>
        <v>0</v>
      </c>
      <c r="M1605" s="78">
        <f>Hindi!Y$7</f>
        <v>70</v>
      </c>
      <c r="N1605" s="78">
        <f>Hindi!Z$7</f>
        <v>5</v>
      </c>
      <c r="O1605" s="78">
        <f>Hindi!AA$7</f>
        <v>5</v>
      </c>
      <c r="P1605" s="78">
        <f>Hindi!AB$7</f>
        <v>20</v>
      </c>
      <c r="Q1605" s="78">
        <f>Hindi!AC$7</f>
        <v>30</v>
      </c>
      <c r="R1605" s="78">
        <f>Hindi!AD$7</f>
        <v>100</v>
      </c>
      <c r="S1605" s="78">
        <f>Hindi!AE$7</f>
        <v>0</v>
      </c>
      <c r="V1605" s="68"/>
      <c r="W1605" s="68"/>
      <c r="X1605" s="68"/>
      <c r="Y1605" s="68"/>
    </row>
    <row r="1606" spans="2:25" ht="27.9" customHeight="1" thickBot="1">
      <c r="B1606" s="360"/>
      <c r="C1606" s="362"/>
      <c r="D1606" s="40" t="s">
        <v>64</v>
      </c>
      <c r="E1606" s="81"/>
      <c r="F1606" s="50">
        <f>VLOOKUP(S1599,Hindi!$B$8:$AE$78,17,0)</f>
        <v>0</v>
      </c>
      <c r="G1606" s="50">
        <f>VLOOKUP(S1599,Hindi!$B$8:$AE$78,18,0)</f>
        <v>0</v>
      </c>
      <c r="H1606" s="50">
        <f>VLOOKUP(S1599,Hindi!$B$8:$AE$78,19,0)</f>
        <v>0</v>
      </c>
      <c r="I1606" s="50">
        <f>VLOOKUP(S1599,Hindi!$B$8:$AE$78,20,0)</f>
        <v>0</v>
      </c>
      <c r="J1606" s="50">
        <f>VLOOKUP(S1599,Hindi!$B$8:$AE$78,21,0)</f>
        <v>0</v>
      </c>
      <c r="K1606" s="50">
        <f>VLOOKUP(S1599,Hindi!$B$8:$AE$78,22,0)</f>
        <v>0</v>
      </c>
      <c r="L1606" s="50">
        <f>VLOOKUP(S1599,Hindi!$B$8:$AE$78,23,0)</f>
        <v>0</v>
      </c>
      <c r="M1606" s="50">
        <f>VLOOKUP(S1599,Hindi!$B$8:$AE$78,24,0)</f>
        <v>0</v>
      </c>
      <c r="N1606" s="50">
        <f>VLOOKUP(S1599,Hindi!$B$8:$AE$78,25,0)</f>
        <v>0</v>
      </c>
      <c r="O1606" s="50">
        <f>VLOOKUP(S1599,Hindi!$B$8:$AE$78,26,0)</f>
        <v>0</v>
      </c>
      <c r="P1606" s="50">
        <f>VLOOKUP(S1599,Hindi!$B$8:$AE$78,27,0)</f>
        <v>0</v>
      </c>
      <c r="Q1606" s="50">
        <f>VLOOKUP(S1599,Hindi!$B$8:$AE$78,28,0)</f>
        <v>0</v>
      </c>
      <c r="R1606" s="79">
        <f>VLOOKUP(S1599,Hindi!$B$8:$AE$78,29,0)</f>
        <v>0</v>
      </c>
      <c r="S1606" s="50">
        <f>VLOOKUP(S1599,Hindi!$B$8:$AE$78,30,0)</f>
        <v>0</v>
      </c>
      <c r="V1606" s="68"/>
      <c r="W1606" s="68"/>
      <c r="X1606" s="68"/>
      <c r="Y1606" s="68"/>
    </row>
    <row r="1607" spans="2:25" ht="27.9" customHeight="1">
      <c r="B1607" s="359">
        <v>3</v>
      </c>
      <c r="C1607" s="361" t="s">
        <v>4</v>
      </c>
      <c r="D1607" s="39" t="s">
        <v>63</v>
      </c>
      <c r="E1607" s="80"/>
      <c r="F1607" s="78">
        <f>English!R$7</f>
        <v>15</v>
      </c>
      <c r="G1607" s="78">
        <f>English!S$7</f>
        <v>15</v>
      </c>
      <c r="H1607" s="78">
        <f>English!T$7</f>
        <v>15</v>
      </c>
      <c r="I1607" s="78">
        <f>English!U$7</f>
        <v>15</v>
      </c>
      <c r="J1607" s="78">
        <f>English!V$7</f>
        <v>15</v>
      </c>
      <c r="K1607" s="78">
        <f>English!W$7</f>
        <v>10</v>
      </c>
      <c r="L1607" s="78">
        <f>English!X$7</f>
        <v>0</v>
      </c>
      <c r="M1607" s="78">
        <f>English!Y$7</f>
        <v>70</v>
      </c>
      <c r="N1607" s="78">
        <f>English!Z$7</f>
        <v>5</v>
      </c>
      <c r="O1607" s="78">
        <f>English!AA$7</f>
        <v>5</v>
      </c>
      <c r="P1607" s="78">
        <f>English!AB$7</f>
        <v>20</v>
      </c>
      <c r="Q1607" s="78">
        <f>English!AC$7</f>
        <v>30</v>
      </c>
      <c r="R1607" s="78">
        <f>English!AD$7</f>
        <v>100</v>
      </c>
      <c r="S1607" s="78">
        <f>English!AE$7</f>
        <v>0</v>
      </c>
      <c r="V1607" s="68"/>
      <c r="W1607" s="68"/>
      <c r="X1607" s="68"/>
      <c r="Y1607" s="68"/>
    </row>
    <row r="1608" spans="2:25" ht="27.9" customHeight="1" thickBot="1">
      <c r="B1608" s="360"/>
      <c r="C1608" s="362"/>
      <c r="D1608" s="40" t="s">
        <v>64</v>
      </c>
      <c r="E1608" s="81"/>
      <c r="F1608" s="50">
        <f>VLOOKUP(S1599,English!$B$8:$AE$78,17,0)</f>
        <v>0</v>
      </c>
      <c r="G1608" s="50">
        <f>VLOOKUP(S1599,English!$B$8:$AE$78,18,0)</f>
        <v>0</v>
      </c>
      <c r="H1608" s="50">
        <f>VLOOKUP(S1599,English!$B$8:$AE$78,19,0)</f>
        <v>0</v>
      </c>
      <c r="I1608" s="50">
        <f>VLOOKUP(S1599,English!$B$8:$AE$78,20,0)</f>
        <v>0</v>
      </c>
      <c r="J1608" s="50">
        <f>VLOOKUP(S1599,English!$B$8:$AE$78,21,0)</f>
        <v>0</v>
      </c>
      <c r="K1608" s="50">
        <f>VLOOKUP(S1599,English!$B$8:$AE$78,22,0)</f>
        <v>0</v>
      </c>
      <c r="L1608" s="50">
        <f>VLOOKUP(S1599,English!$B$8:$AE$78,23,0)</f>
        <v>0</v>
      </c>
      <c r="M1608" s="50">
        <f>VLOOKUP(S1599,English!$B$8:$AE$78,24,0)</f>
        <v>0</v>
      </c>
      <c r="N1608" s="50">
        <f>VLOOKUP(S1599,English!$B$8:$AE$78,25,0)</f>
        <v>0</v>
      </c>
      <c r="O1608" s="50">
        <f>VLOOKUP(S1599,English!$B$8:$AE$78,26,0)</f>
        <v>0</v>
      </c>
      <c r="P1608" s="50">
        <f>VLOOKUP(S1599,English!$B$8:$AE$78,27,0)</f>
        <v>0</v>
      </c>
      <c r="Q1608" s="50">
        <f>VLOOKUP(S1599,English!$B$8:$AE$78,28,0)</f>
        <v>0</v>
      </c>
      <c r="R1608" s="79">
        <f>VLOOKUP(S1599,English!$B$8:$AE$78,29,0)</f>
        <v>0</v>
      </c>
      <c r="S1608" s="50">
        <f>VLOOKUP(S1599,English!$B$8:$AE$78,30,0)</f>
        <v>0</v>
      </c>
      <c r="V1608" s="68"/>
      <c r="W1608" s="68"/>
      <c r="X1608" s="68"/>
      <c r="Y1608" s="68"/>
    </row>
    <row r="1609" spans="2:25" ht="27.9" customHeight="1">
      <c r="B1609" s="359">
        <v>4</v>
      </c>
      <c r="C1609" s="361" t="s">
        <v>5</v>
      </c>
      <c r="D1609" s="39" t="s">
        <v>63</v>
      </c>
      <c r="E1609" s="80"/>
      <c r="F1609" s="78">
        <f>Maths!R$7</f>
        <v>15</v>
      </c>
      <c r="G1609" s="78">
        <f>Maths!S$7</f>
        <v>15</v>
      </c>
      <c r="H1609" s="78">
        <f>Maths!T$7</f>
        <v>15</v>
      </c>
      <c r="I1609" s="78">
        <f>Maths!U$7</f>
        <v>15</v>
      </c>
      <c r="J1609" s="78">
        <f>Maths!V$7</f>
        <v>15</v>
      </c>
      <c r="K1609" s="78">
        <f>Maths!W$7</f>
        <v>10</v>
      </c>
      <c r="L1609" s="78">
        <f>Maths!X$7</f>
        <v>0</v>
      </c>
      <c r="M1609" s="78">
        <f>Maths!Y$7</f>
        <v>70</v>
      </c>
      <c r="N1609" s="78">
        <f>Maths!Z$7</f>
        <v>5</v>
      </c>
      <c r="O1609" s="78">
        <f>Maths!AA$7</f>
        <v>5</v>
      </c>
      <c r="P1609" s="78">
        <f>Maths!AB$7</f>
        <v>20</v>
      </c>
      <c r="Q1609" s="78">
        <f>Maths!AC$7</f>
        <v>30</v>
      </c>
      <c r="R1609" s="78">
        <f>Maths!AD$7</f>
        <v>100</v>
      </c>
      <c r="S1609" s="78">
        <f>Maths!AE$7</f>
        <v>0</v>
      </c>
      <c r="V1609" s="68"/>
      <c r="W1609" s="68"/>
      <c r="X1609" s="68"/>
      <c r="Y1609" s="68"/>
    </row>
    <row r="1610" spans="2:25" ht="27.9" customHeight="1" thickBot="1">
      <c r="B1610" s="360"/>
      <c r="C1610" s="362"/>
      <c r="D1610" s="40" t="s">
        <v>64</v>
      </c>
      <c r="E1610" s="81"/>
      <c r="F1610" s="50">
        <f>VLOOKUP(S1599,Maths!$B$8:$AE$78,17,0)</f>
        <v>0</v>
      </c>
      <c r="G1610" s="50">
        <f>VLOOKUP(S1599,Maths!$B$8:$AE$78,18,0)</f>
        <v>0</v>
      </c>
      <c r="H1610" s="50">
        <f>VLOOKUP(S1599,Maths!$B$8:$AE$78,19,0)</f>
        <v>0</v>
      </c>
      <c r="I1610" s="50">
        <f>VLOOKUP(S1599,Maths!$B$8:$AE$78,20,0)</f>
        <v>0</v>
      </c>
      <c r="J1610" s="50">
        <f>VLOOKUP(S1599,Maths!$B$8:$AE$78,21,0)</f>
        <v>0</v>
      </c>
      <c r="K1610" s="50">
        <f>VLOOKUP(S1599,Maths!$B$8:$AE$78,22,0)</f>
        <v>0</v>
      </c>
      <c r="L1610" s="50">
        <f>VLOOKUP(S1599,Maths!$B$8:$AE$78,23,0)</f>
        <v>0</v>
      </c>
      <c r="M1610" s="50">
        <f>VLOOKUP(S1599,Maths!$B$8:$AE$78,24,0)</f>
        <v>0</v>
      </c>
      <c r="N1610" s="50">
        <f>VLOOKUP(S1599,Maths!$B$8:$AE$78,25,0)</f>
        <v>0</v>
      </c>
      <c r="O1610" s="50">
        <f>VLOOKUP(S1599,Maths!$B$8:$AE$78,26,0)</f>
        <v>0</v>
      </c>
      <c r="P1610" s="50">
        <f>VLOOKUP(S1599,Maths!$B$8:$AE$78,27,0)</f>
        <v>0</v>
      </c>
      <c r="Q1610" s="50">
        <f>VLOOKUP(S1599,Maths!$B$8:$AE$78,28,0)</f>
        <v>0</v>
      </c>
      <c r="R1610" s="79">
        <f>VLOOKUP(S1599,Maths!$B$8:$AE$78,29,0)</f>
        <v>0</v>
      </c>
      <c r="S1610" s="50">
        <f>VLOOKUP(S1599,Maths!$B$8:$AE$78,30,0)</f>
        <v>0</v>
      </c>
      <c r="V1610" s="68"/>
      <c r="W1610" s="68"/>
      <c r="X1610" s="68"/>
      <c r="Y1610" s="68"/>
    </row>
    <row r="1611" spans="2:25" ht="27.9" customHeight="1">
      <c r="B1611" s="359">
        <v>5</v>
      </c>
      <c r="C1611" s="361" t="s">
        <v>6</v>
      </c>
      <c r="D1611" s="39" t="s">
        <v>63</v>
      </c>
      <c r="E1611" s="80"/>
      <c r="F1611" s="78">
        <f>Sci!R$7</f>
        <v>15</v>
      </c>
      <c r="G1611" s="78">
        <f>Sci!S$7</f>
        <v>15</v>
      </c>
      <c r="H1611" s="78">
        <f>Sci!T$7</f>
        <v>15</v>
      </c>
      <c r="I1611" s="78">
        <f>Sci!U$7</f>
        <v>15</v>
      </c>
      <c r="J1611" s="78">
        <f>Sci!V$7</f>
        <v>15</v>
      </c>
      <c r="K1611" s="78">
        <f>Sci!W$7</f>
        <v>10</v>
      </c>
      <c r="L1611" s="78">
        <f>Sci!X$7</f>
        <v>0</v>
      </c>
      <c r="M1611" s="78">
        <f>Sci!Y$7</f>
        <v>70</v>
      </c>
      <c r="N1611" s="78">
        <f>Sci!Z$7</f>
        <v>5</v>
      </c>
      <c r="O1611" s="78">
        <f>Sci!AA$7</f>
        <v>5</v>
      </c>
      <c r="P1611" s="78">
        <f>Sci!AB$7</f>
        <v>20</v>
      </c>
      <c r="Q1611" s="78">
        <f>Sci!AC$7</f>
        <v>30</v>
      </c>
      <c r="R1611" s="78">
        <f>Sci!AD$7</f>
        <v>100</v>
      </c>
      <c r="S1611" s="78">
        <f>Sci!AE$7</f>
        <v>0</v>
      </c>
      <c r="V1611" s="68"/>
      <c r="W1611" s="68"/>
      <c r="X1611" s="68"/>
      <c r="Y1611" s="68"/>
    </row>
    <row r="1612" spans="2:25" ht="27.9" customHeight="1" thickBot="1">
      <c r="B1612" s="360"/>
      <c r="C1612" s="362"/>
      <c r="D1612" s="40" t="s">
        <v>64</v>
      </c>
      <c r="E1612" s="81"/>
      <c r="F1612" s="50">
        <f>VLOOKUP(S1599,Sci!$B$8:$AE$78,17,0)</f>
        <v>0</v>
      </c>
      <c r="G1612" s="50">
        <f>VLOOKUP(S1599,Sci!$B$8:$AE$78,18,0)</f>
        <v>0</v>
      </c>
      <c r="H1612" s="50">
        <f>VLOOKUP(S1599,Sci!$B$8:$AE$78,19,0)</f>
        <v>0</v>
      </c>
      <c r="I1612" s="50">
        <f>VLOOKUP(S1599,Sci!$B$8:$AE$78,20,0)</f>
        <v>0</v>
      </c>
      <c r="J1612" s="50">
        <f>VLOOKUP(S1599,Sci!$B$8:$AE$78,21,0)</f>
        <v>0</v>
      </c>
      <c r="K1612" s="50">
        <f>VLOOKUP(S1599,Sci!$B$8:$AE$78,22,0)</f>
        <v>0</v>
      </c>
      <c r="L1612" s="50">
        <f>VLOOKUP(S1599,Sci!$B$8:$AE$78,23,0)</f>
        <v>0</v>
      </c>
      <c r="M1612" s="50">
        <f>VLOOKUP(S1599,Sci!$B$8:$AE$78,24,0)</f>
        <v>0</v>
      </c>
      <c r="N1612" s="50">
        <f>VLOOKUP(S1599,Sci!$B$8:$AE$78,24,0)</f>
        <v>0</v>
      </c>
      <c r="O1612" s="50">
        <f>VLOOKUP(S1599,Sci!$B$8:$AE$78,25,0)</f>
        <v>0</v>
      </c>
      <c r="P1612" s="50">
        <f>VLOOKUP(S1599,Sci!$B$8:$AE$78,26,0)</f>
        <v>0</v>
      </c>
      <c r="Q1612" s="50">
        <f>VLOOKUP(S1599,Sci!$B$8:$AE$78,27,0)</f>
        <v>0</v>
      </c>
      <c r="R1612" s="79">
        <f>VLOOKUP(S1599,Sci!$B$8:$AE$78,29,0)</f>
        <v>0</v>
      </c>
      <c r="S1612" s="50">
        <f>VLOOKUP(S1599,Sci!$B$8:$AE$78,30,0)</f>
        <v>0</v>
      </c>
      <c r="V1612" s="68"/>
      <c r="W1612" s="68"/>
      <c r="X1612" s="68"/>
      <c r="Y1612" s="68"/>
    </row>
    <row r="1613" spans="2:25" ht="27.9" customHeight="1">
      <c r="B1613" s="359">
        <v>6</v>
      </c>
      <c r="C1613" s="361" t="s">
        <v>7</v>
      </c>
      <c r="D1613" s="39" t="s">
        <v>63</v>
      </c>
      <c r="E1613" s="80"/>
      <c r="F1613" s="78">
        <f>Sco!R$7</f>
        <v>15</v>
      </c>
      <c r="G1613" s="78">
        <f>Sco!S$7</f>
        <v>15</v>
      </c>
      <c r="H1613" s="78">
        <f>Sco!T$7</f>
        <v>15</v>
      </c>
      <c r="I1613" s="78">
        <f>Sco!U$7</f>
        <v>15</v>
      </c>
      <c r="J1613" s="78">
        <f>Sco!V$7</f>
        <v>15</v>
      </c>
      <c r="K1613" s="78">
        <f>Sco!W$7</f>
        <v>10</v>
      </c>
      <c r="L1613" s="78">
        <f>Sco!X$7</f>
        <v>0</v>
      </c>
      <c r="M1613" s="78">
        <f>Sco!Y$7</f>
        <v>70</v>
      </c>
      <c r="N1613" s="78">
        <f>Sco!Z$7</f>
        <v>5</v>
      </c>
      <c r="O1613" s="78">
        <f>Sco!AA$7</f>
        <v>5</v>
      </c>
      <c r="P1613" s="78">
        <f>Sco!AB$7</f>
        <v>20</v>
      </c>
      <c r="Q1613" s="78">
        <f>Sco!AC$7</f>
        <v>30</v>
      </c>
      <c r="R1613" s="78">
        <f>Sco!AD$7</f>
        <v>100</v>
      </c>
      <c r="S1613" s="78">
        <f>Sco!AE$7</f>
        <v>0</v>
      </c>
    </row>
    <row r="1614" spans="2:25" ht="27.9" customHeight="1" thickBot="1">
      <c r="B1614" s="360"/>
      <c r="C1614" s="362"/>
      <c r="D1614" s="40" t="s">
        <v>64</v>
      </c>
      <c r="E1614" s="81"/>
      <c r="F1614" s="50">
        <f>VLOOKUP(S1599,Sco!$B$8:$AE$78,17,0)</f>
        <v>0</v>
      </c>
      <c r="G1614" s="50">
        <f>VLOOKUP(S1599,Sco!$B$8:$AE$78,18,0)</f>
        <v>0</v>
      </c>
      <c r="H1614" s="50">
        <f>VLOOKUP(S1599,Sco!$B$8:$AE$78,19,0)</f>
        <v>0</v>
      </c>
      <c r="I1614" s="50">
        <f>VLOOKUP(S1599,Sco!$B$8:$AE$78,20,0)</f>
        <v>0</v>
      </c>
      <c r="J1614" s="50">
        <f>VLOOKUP(S1599,Sco!$B$8:$AE$78,21,0)</f>
        <v>0</v>
      </c>
      <c r="K1614" s="50">
        <f>VLOOKUP(S1599,Sco!$B$8:$AE$78,22,0)</f>
        <v>0</v>
      </c>
      <c r="L1614" s="50">
        <f>VLOOKUP(S1599,Sco!$B$8:$AE$78,23,0)</f>
        <v>0</v>
      </c>
      <c r="M1614" s="50">
        <f>VLOOKUP(S1599,Sco!$B$8:$AE$78,24,0)</f>
        <v>0</v>
      </c>
      <c r="N1614" s="50">
        <f>VLOOKUP(S1599,Sco!$B$8:$AE$78,25,0)</f>
        <v>0</v>
      </c>
      <c r="O1614" s="50">
        <f>VLOOKUP(S1599,Sco!$B$8:$AE$78,26,0)</f>
        <v>0</v>
      </c>
      <c r="P1614" s="50">
        <f>VLOOKUP(S1599,Sco!$B$8:$AE$78,27,0)</f>
        <v>0</v>
      </c>
      <c r="Q1614" s="50">
        <f>VLOOKUP(S1599,Sco!$B$8:$AE$78,28,0)</f>
        <v>0</v>
      </c>
      <c r="R1614" s="79">
        <f>VLOOKUP(S1599,Sco!$B$8:$AE$78,29,0)</f>
        <v>0</v>
      </c>
      <c r="S1614" s="50">
        <f>VLOOKUP(S1599,Sco!$B$8:$AE$78,30,0)</f>
        <v>0</v>
      </c>
    </row>
    <row r="1615" spans="2:25" ht="27.9" customHeight="1">
      <c r="B1615" s="359">
        <v>7</v>
      </c>
      <c r="C1615" s="361" t="s">
        <v>8</v>
      </c>
      <c r="D1615" s="39" t="s">
        <v>63</v>
      </c>
      <c r="E1615" s="80"/>
      <c r="F1615" s="78">
        <f>Kala!R$7</f>
        <v>20</v>
      </c>
      <c r="G1615" s="78">
        <f>Kala!S$7</f>
        <v>40</v>
      </c>
      <c r="H1615" s="78">
        <f>Kala!T$7</f>
        <v>20</v>
      </c>
      <c r="I1615" s="78">
        <f>Kala!U$7</f>
        <v>20</v>
      </c>
      <c r="J1615" s="78">
        <f>Kala!V$7</f>
        <v>0</v>
      </c>
      <c r="K1615" s="78">
        <f>Kala!W$7</f>
        <v>20</v>
      </c>
      <c r="L1615" s="78">
        <f>Kala!X$7</f>
        <v>0</v>
      </c>
      <c r="M1615" s="78">
        <f>Kala!Y$7</f>
        <v>100</v>
      </c>
      <c r="N1615" s="363"/>
      <c r="O1615" s="364"/>
      <c r="P1615" s="364"/>
      <c r="Q1615" s="365"/>
      <c r="R1615" s="82">
        <f t="shared" ref="R1615:R1620" si="57">M1615</f>
        <v>100</v>
      </c>
      <c r="S1615" s="83"/>
    </row>
    <row r="1616" spans="2:25" ht="27.9" customHeight="1" thickBot="1">
      <c r="B1616" s="360"/>
      <c r="C1616" s="362"/>
      <c r="D1616" s="40" t="s">
        <v>64</v>
      </c>
      <c r="E1616" s="81"/>
      <c r="F1616" s="50">
        <f>VLOOKUP(S1599,Kala!$B$8:$AE$78,17,0)</f>
        <v>0</v>
      </c>
      <c r="G1616" s="50">
        <f>VLOOKUP(S1599,Kala!$B$8:$AE$78,18,0)</f>
        <v>0</v>
      </c>
      <c r="H1616" s="50">
        <f>VLOOKUP(S1599,Kala!$B$8:$AE$78,19,0)</f>
        <v>0</v>
      </c>
      <c r="I1616" s="50">
        <f>VLOOKUP(S1599,Kala!$B$8:$AE$78,20,0)</f>
        <v>0</v>
      </c>
      <c r="J1616" s="50">
        <f>VLOOKUP(S1599,Kala!$B$8:$AE$78,21,0)</f>
        <v>0</v>
      </c>
      <c r="K1616" s="50">
        <f>VLOOKUP(S1599,Kala!$B$8:$AE$78,22,0)</f>
        <v>0</v>
      </c>
      <c r="L1616" s="50">
        <f>VLOOKUP(S1599,Kala!$B$8:$AE$78,23,0)</f>
        <v>0</v>
      </c>
      <c r="M1616" s="50">
        <f>VLOOKUP(S1599,Kala!$B$8:$AE$78,24,0)</f>
        <v>0</v>
      </c>
      <c r="N1616" s="366"/>
      <c r="O1616" s="367"/>
      <c r="P1616" s="367"/>
      <c r="Q1616" s="368"/>
      <c r="R1616" s="84">
        <f t="shared" si="57"/>
        <v>0</v>
      </c>
      <c r="S1616" s="85" t="str">
        <f>IF(R1616&gt;=91,"अ१",IF(R1616&gt;=81,"अ२",IF(R1616&gt;=71,"ब१",IF(R1616&gt;=61,"ब२",IF(R1616&gt;=51,"क१",IF(R1616&gt;=41,"क२",IF(R1616&gt;=33,"ड",IF(R1616&gt;=21,"ई१",IF(R1616&gt;=1,"ई२","")))))))))</f>
        <v/>
      </c>
    </row>
    <row r="1617" spans="2:25" ht="27.9" customHeight="1">
      <c r="B1617" s="359">
        <v>8</v>
      </c>
      <c r="C1617" s="361" t="s">
        <v>9</v>
      </c>
      <c r="D1617" s="39" t="s">
        <v>63</v>
      </c>
      <c r="E1617" s="80"/>
      <c r="F1617" s="78">
        <f>Karya!R$7</f>
        <v>20</v>
      </c>
      <c r="G1617" s="78">
        <f>Karya!S$7</f>
        <v>40</v>
      </c>
      <c r="H1617" s="78">
        <f>Karya!T$7</f>
        <v>20</v>
      </c>
      <c r="I1617" s="78">
        <f>Karya!U$7</f>
        <v>20</v>
      </c>
      <c r="J1617" s="78">
        <f>Karya!V$7</f>
        <v>0</v>
      </c>
      <c r="K1617" s="78">
        <f>Karya!W$7</f>
        <v>20</v>
      </c>
      <c r="L1617" s="78">
        <f>Karya!X$7</f>
        <v>0</v>
      </c>
      <c r="M1617" s="78">
        <f>Karya!Y$7</f>
        <v>100</v>
      </c>
      <c r="N1617" s="363"/>
      <c r="O1617" s="364"/>
      <c r="P1617" s="364"/>
      <c r="Q1617" s="365"/>
      <c r="R1617" s="82">
        <f t="shared" si="57"/>
        <v>100</v>
      </c>
      <c r="S1617" s="83"/>
    </row>
    <row r="1618" spans="2:25" ht="27.9" customHeight="1" thickBot="1">
      <c r="B1618" s="360"/>
      <c r="C1618" s="362"/>
      <c r="D1618" s="40" t="s">
        <v>64</v>
      </c>
      <c r="E1618" s="81"/>
      <c r="F1618" s="50">
        <f>VLOOKUP(S1599,Karya!$B$8:$AE$78,17,0)</f>
        <v>0</v>
      </c>
      <c r="G1618" s="50">
        <f>VLOOKUP(S1599,Karya!$B$8:$AE$78,18,0)</f>
        <v>0</v>
      </c>
      <c r="H1618" s="50">
        <f>VLOOKUP(S1599,Karya!$B$8:$AE$78,19,0)</f>
        <v>0</v>
      </c>
      <c r="I1618" s="50">
        <f>VLOOKUP(S1599,Karya!$B$8:$AE$78,20,0)</f>
        <v>0</v>
      </c>
      <c r="J1618" s="50">
        <f>VLOOKUP(S1599,Karya!$B$8:$AE$78,21,0)</f>
        <v>0</v>
      </c>
      <c r="K1618" s="50">
        <f>VLOOKUP(S1599,Karya!$B$8:$AE$78,22,0)</f>
        <v>0</v>
      </c>
      <c r="L1618" s="50">
        <f>VLOOKUP(S1599,Karya!$B$8:$AE$78,23,0)</f>
        <v>0</v>
      </c>
      <c r="M1618" s="50">
        <f>VLOOKUP(S1599,Karya!$B$8:$AE$78,24,0)</f>
        <v>0</v>
      </c>
      <c r="N1618" s="366"/>
      <c r="O1618" s="367"/>
      <c r="P1618" s="367"/>
      <c r="Q1618" s="368"/>
      <c r="R1618" s="84">
        <f t="shared" si="57"/>
        <v>0</v>
      </c>
      <c r="S1618" s="85" t="str">
        <f>IF(R1618&gt;=91,"अ१",IF(R1618&gt;=81,"अ२",IF(R1618&gt;=71,"ब१",IF(R1618&gt;=61,"ब२",IF(R1618&gt;=51,"क१",IF(R1618&gt;=41,"क२",IF(R1618&gt;=33,"ड",IF(R1618&gt;=21,"ई१",IF(R1618&gt;=1,"ई२","")))))))))</f>
        <v/>
      </c>
    </row>
    <row r="1619" spans="2:25" ht="27.9" customHeight="1">
      <c r="B1619" s="359">
        <v>9</v>
      </c>
      <c r="C1619" s="361" t="s">
        <v>10</v>
      </c>
      <c r="D1619" s="39" t="s">
        <v>63</v>
      </c>
      <c r="E1619" s="80"/>
      <c r="F1619" s="78">
        <f>Shashi!R$7</f>
        <v>20</v>
      </c>
      <c r="G1619" s="78">
        <f>Shashi!S$7</f>
        <v>40</v>
      </c>
      <c r="H1619" s="78">
        <f>Shashi!T$7</f>
        <v>20</v>
      </c>
      <c r="I1619" s="78">
        <f>Shashi!U$7</f>
        <v>20</v>
      </c>
      <c r="J1619" s="78">
        <f>Shashi!V$7</f>
        <v>0</v>
      </c>
      <c r="K1619" s="78">
        <f>Shashi!W$7</f>
        <v>20</v>
      </c>
      <c r="L1619" s="78">
        <f>Shashi!X$7</f>
        <v>0</v>
      </c>
      <c r="M1619" s="78">
        <f>Shashi!Y$7</f>
        <v>100</v>
      </c>
      <c r="N1619" s="363"/>
      <c r="O1619" s="364"/>
      <c r="P1619" s="364"/>
      <c r="Q1619" s="365"/>
      <c r="R1619" s="82">
        <f t="shared" si="57"/>
        <v>100</v>
      </c>
      <c r="S1619" s="83"/>
      <c r="V1619" s="68"/>
      <c r="W1619" s="68"/>
      <c r="X1619" s="68"/>
      <c r="Y1619" s="68"/>
    </row>
    <row r="1620" spans="2:25" ht="27.9" customHeight="1" thickBot="1">
      <c r="B1620" s="360"/>
      <c r="C1620" s="362"/>
      <c r="D1620" s="40" t="s">
        <v>64</v>
      </c>
      <c r="E1620" s="81"/>
      <c r="F1620" s="50">
        <f>VLOOKUP(S1599,Shashi!$B$8:$AE$78,17,0)</f>
        <v>0</v>
      </c>
      <c r="G1620" s="50">
        <f>VLOOKUP(S1599,Shashi!$B$8:$AE$78,18,0)</f>
        <v>0</v>
      </c>
      <c r="H1620" s="50">
        <f>VLOOKUP(S1599,Shashi!$B$8:$AE$78,19,0)</f>
        <v>0</v>
      </c>
      <c r="I1620" s="50">
        <f>VLOOKUP(S1599,Shashi!$B$8:$AE$78,20,0)</f>
        <v>0</v>
      </c>
      <c r="J1620" s="50">
        <f>VLOOKUP(S1599,Shashi!$B$8:$AE$78,21,0)</f>
        <v>0</v>
      </c>
      <c r="K1620" s="50">
        <f>VLOOKUP(S1599,Shashi!$B$8:$AE$78,22,0)</f>
        <v>0</v>
      </c>
      <c r="L1620" s="50">
        <f>VLOOKUP(S1599,Shashi!$B$8:$AE$78,23,0)</f>
        <v>0</v>
      </c>
      <c r="M1620" s="50">
        <f>VLOOKUP(S1599,Shashi!$B$8:$AE$78,24,0)</f>
        <v>0</v>
      </c>
      <c r="N1620" s="366"/>
      <c r="O1620" s="367"/>
      <c r="P1620" s="367"/>
      <c r="Q1620" s="368"/>
      <c r="R1620" s="84">
        <f t="shared" si="57"/>
        <v>0</v>
      </c>
      <c r="S1620" s="85" t="str">
        <f>IF(R1620&gt;=91,"अ१",IF(R1620&gt;=81,"अ२",IF(R1620&gt;=71,"ब१",IF(R1620&gt;=61,"ब२",IF(R1620&gt;=51,"क१",IF(R1620&gt;=41,"क२",IF(R1620&gt;=33,"ड",IF(R1620&gt;=21,"ई१",IF(R1620&gt;=1,"ई२","")))))))))</f>
        <v/>
      </c>
      <c r="V1620" s="68"/>
      <c r="W1620" s="68"/>
      <c r="X1620" s="68"/>
      <c r="Y1620" s="68"/>
    </row>
    <row r="1621" spans="2:25" ht="27.9" customHeight="1" thickBot="1">
      <c r="B1621" s="369"/>
      <c r="C1621" s="370"/>
      <c r="D1621" s="370"/>
      <c r="E1621" s="370"/>
      <c r="F1621" s="370"/>
      <c r="G1621" s="370"/>
      <c r="H1621" s="370"/>
      <c r="I1621" s="370"/>
      <c r="J1621" s="370"/>
      <c r="K1621" s="370"/>
      <c r="L1621" s="370"/>
      <c r="M1621" s="370"/>
      <c r="N1621" s="370"/>
      <c r="O1621" s="370"/>
      <c r="P1621" s="370"/>
      <c r="Q1621" s="370"/>
      <c r="R1621" s="370"/>
      <c r="S1621" s="371"/>
      <c r="V1621" s="68"/>
      <c r="W1621" s="68"/>
      <c r="X1621" s="68"/>
      <c r="Y1621" s="68"/>
    </row>
    <row r="1622" spans="2:25" ht="27.9" customHeight="1">
      <c r="B1622" s="41"/>
      <c r="C1622" s="42"/>
      <c r="D1622" s="43"/>
      <c r="N1622" s="45"/>
      <c r="O1622" s="45"/>
      <c r="P1622" s="45"/>
      <c r="Q1622" s="45"/>
      <c r="S1622" s="46"/>
      <c r="V1622" s="68"/>
      <c r="W1622" s="68"/>
      <c r="X1622" s="68"/>
      <c r="Y1622" s="68"/>
    </row>
    <row r="1623" spans="2:25" ht="27.9" customHeight="1">
      <c r="B1623" s="372" t="s">
        <v>66</v>
      </c>
      <c r="C1623" s="373"/>
      <c r="D1623" s="373"/>
      <c r="E1623" s="373"/>
      <c r="F1623" s="373"/>
      <c r="G1623" s="374" t="s">
        <v>67</v>
      </c>
      <c r="H1623" s="374"/>
      <c r="I1623" s="374"/>
      <c r="J1623" s="374"/>
      <c r="K1623" s="374"/>
      <c r="L1623" s="374"/>
      <c r="M1623" s="374"/>
      <c r="N1623" s="375" t="s">
        <v>68</v>
      </c>
      <c r="O1623" s="375"/>
      <c r="P1623" s="375"/>
      <c r="Q1623" s="375"/>
      <c r="R1623" s="375"/>
      <c r="S1623" s="376"/>
      <c r="V1623" s="68"/>
      <c r="W1623" s="68"/>
      <c r="X1623" s="68"/>
      <c r="Y1623" s="68"/>
    </row>
    <row r="1624" spans="2:25" ht="27.9" customHeight="1" thickBot="1">
      <c r="B1624" s="377" t="str">
        <f>students!$G$4</f>
        <v xml:space="preserve">श्री. सागर दत्तात्रय शिंदे </v>
      </c>
      <c r="C1624" s="378"/>
      <c r="D1624" s="378"/>
      <c r="E1624" s="378"/>
      <c r="F1624" s="378"/>
      <c r="G1624" s="379"/>
      <c r="H1624" s="379"/>
      <c r="I1624" s="379"/>
      <c r="J1624" s="379"/>
      <c r="K1624" s="379"/>
      <c r="L1624" s="379"/>
      <c r="M1624" s="379"/>
      <c r="N1624" s="380"/>
      <c r="O1624" s="380"/>
      <c r="P1624" s="380"/>
      <c r="Q1624" s="380"/>
      <c r="R1624" s="380"/>
      <c r="S1624" s="381"/>
      <c r="V1624" s="68"/>
      <c r="W1624" s="68"/>
      <c r="X1624" s="68"/>
      <c r="Y1624" s="68"/>
    </row>
    <row r="1625" spans="2:25" ht="26.25" customHeight="1">
      <c r="B1625" s="402" t="s">
        <v>718</v>
      </c>
      <c r="C1625" s="402"/>
      <c r="D1625" s="402"/>
      <c r="E1625" s="402"/>
      <c r="F1625" s="402"/>
      <c r="G1625" s="402"/>
      <c r="H1625" s="402"/>
      <c r="I1625" s="402"/>
      <c r="J1625" s="402"/>
      <c r="K1625" s="402"/>
      <c r="L1625" s="402"/>
      <c r="M1625" s="402"/>
      <c r="N1625" s="402"/>
      <c r="O1625" s="402"/>
      <c r="P1625" s="402"/>
      <c r="Q1625" s="402"/>
      <c r="R1625" s="402"/>
      <c r="S1625" s="402"/>
      <c r="V1625" s="68"/>
      <c r="W1625" s="68"/>
      <c r="X1625" s="68"/>
      <c r="Y1625" s="68"/>
    </row>
    <row r="1626" spans="2:25" ht="24.75" customHeight="1" thickBot="1">
      <c r="B1626" s="403" t="s">
        <v>52</v>
      </c>
      <c r="C1626" s="403"/>
      <c r="D1626" s="403"/>
      <c r="E1626" s="404">
        <f>VLOOKUP(S1627,students!$B$8:$R$77,3,0)</f>
        <v>0</v>
      </c>
      <c r="F1626" s="405"/>
      <c r="G1626" s="405"/>
      <c r="H1626" s="405"/>
      <c r="I1626" s="405"/>
      <c r="J1626" s="405"/>
      <c r="K1626" s="405"/>
      <c r="L1626" s="405"/>
      <c r="M1626" s="405"/>
      <c r="N1626" s="405"/>
      <c r="O1626" s="405"/>
      <c r="P1626" s="406" t="s">
        <v>28</v>
      </c>
      <c r="Q1626" s="406"/>
      <c r="R1626" s="406" t="str">
        <f>students!$M$2</f>
        <v>पहिली</v>
      </c>
      <c r="S1626" s="406"/>
      <c r="V1626" s="68"/>
      <c r="W1626" s="68"/>
      <c r="X1626" s="68"/>
      <c r="Y1626" s="68"/>
    </row>
    <row r="1627" spans="2:25" ht="19.5" customHeight="1" thickBot="1">
      <c r="B1627" s="407"/>
      <c r="C1627" s="407"/>
      <c r="D1627" s="408"/>
      <c r="E1627" s="408"/>
      <c r="F1627" s="47"/>
      <c r="G1627" s="47"/>
      <c r="H1627" s="409" t="s">
        <v>33</v>
      </c>
      <c r="I1627" s="409"/>
      <c r="J1627" s="409"/>
      <c r="K1627" s="409"/>
      <c r="L1627" s="409"/>
      <c r="M1627" s="405">
        <f>[3]students!Y1626</f>
        <v>0</v>
      </c>
      <c r="N1627" s="405"/>
      <c r="O1627" s="405"/>
      <c r="P1627" s="406" t="s">
        <v>53</v>
      </c>
      <c r="Q1627" s="406"/>
      <c r="R1627" s="406"/>
      <c r="S1627" s="77">
        <v>59</v>
      </c>
      <c r="V1627" s="68"/>
      <c r="W1627" s="68"/>
      <c r="X1627" s="68"/>
      <c r="Y1627" s="68"/>
    </row>
    <row r="1628" spans="2:25" ht="21" customHeight="1">
      <c r="B1628" s="382" t="s">
        <v>37</v>
      </c>
      <c r="C1628" s="361" t="s">
        <v>54</v>
      </c>
      <c r="D1628" s="361"/>
      <c r="E1628" s="385" t="s">
        <v>55</v>
      </c>
      <c r="F1628" s="386"/>
      <c r="G1628" s="386"/>
      <c r="H1628" s="386"/>
      <c r="I1628" s="386"/>
      <c r="J1628" s="386"/>
      <c r="K1628" s="386"/>
      <c r="L1628" s="386"/>
      <c r="M1628" s="387"/>
      <c r="N1628" s="388" t="s">
        <v>56</v>
      </c>
      <c r="O1628" s="389"/>
      <c r="P1628" s="389"/>
      <c r="Q1628" s="390"/>
      <c r="R1628" s="394" t="s">
        <v>69</v>
      </c>
      <c r="S1628" s="397" t="s">
        <v>57</v>
      </c>
      <c r="V1628" s="68"/>
      <c r="W1628" s="68"/>
      <c r="X1628" s="68"/>
      <c r="Y1628" s="68"/>
    </row>
    <row r="1629" spans="2:25" s="1" customFormat="1" ht="73.5" customHeight="1">
      <c r="B1629" s="383"/>
      <c r="C1629" s="384"/>
      <c r="D1629" s="384"/>
      <c r="E1629" s="48" t="s">
        <v>58</v>
      </c>
      <c r="F1629" s="48" t="s">
        <v>15</v>
      </c>
      <c r="G1629" s="48" t="s">
        <v>59</v>
      </c>
      <c r="H1629" s="48" t="s">
        <v>17</v>
      </c>
      <c r="I1629" s="48" t="s">
        <v>18</v>
      </c>
      <c r="J1629" s="48" t="s">
        <v>19</v>
      </c>
      <c r="K1629" s="48" t="s">
        <v>20</v>
      </c>
      <c r="L1629" s="48" t="s">
        <v>21</v>
      </c>
      <c r="M1629" s="49"/>
      <c r="N1629" s="391"/>
      <c r="O1629" s="392"/>
      <c r="P1629" s="392"/>
      <c r="Q1629" s="393"/>
      <c r="R1629" s="395"/>
      <c r="S1629" s="398"/>
      <c r="V1629" s="68"/>
      <c r="W1629" s="68"/>
      <c r="X1629" s="68"/>
      <c r="Y1629" s="68"/>
    </row>
    <row r="1630" spans="2:25" ht="27.9" customHeight="1" thickBot="1">
      <c r="B1630" s="5"/>
      <c r="C1630" s="400" t="s">
        <v>60</v>
      </c>
      <c r="D1630" s="401"/>
      <c r="E1630" s="51">
        <v>1</v>
      </c>
      <c r="F1630" s="51">
        <v>2</v>
      </c>
      <c r="G1630" s="51">
        <v>3</v>
      </c>
      <c r="H1630" s="51">
        <v>4</v>
      </c>
      <c r="I1630" s="51">
        <v>5</v>
      </c>
      <c r="J1630" s="51">
        <v>6</v>
      </c>
      <c r="K1630" s="51">
        <v>7</v>
      </c>
      <c r="L1630" s="51">
        <v>8</v>
      </c>
      <c r="M1630" s="50" t="s">
        <v>22</v>
      </c>
      <c r="N1630" s="50" t="s">
        <v>23</v>
      </c>
      <c r="O1630" s="50" t="s">
        <v>61</v>
      </c>
      <c r="P1630" s="50" t="s">
        <v>25</v>
      </c>
      <c r="Q1630" s="50" t="s">
        <v>62</v>
      </c>
      <c r="R1630" s="396"/>
      <c r="S1630" s="399"/>
      <c r="V1630" s="68"/>
      <c r="W1630" s="68"/>
      <c r="X1630" s="68"/>
      <c r="Y1630" s="68"/>
    </row>
    <row r="1631" spans="2:25" ht="27.9" customHeight="1">
      <c r="B1631" s="359">
        <v>1</v>
      </c>
      <c r="C1631" s="361" t="s">
        <v>2</v>
      </c>
      <c r="D1631" s="39" t="s">
        <v>63</v>
      </c>
      <c r="E1631" s="80"/>
      <c r="F1631" s="78">
        <f>Marathi!R$7</f>
        <v>15</v>
      </c>
      <c r="G1631" s="78">
        <f>Marathi!S$7</f>
        <v>15</v>
      </c>
      <c r="H1631" s="78">
        <f>Marathi!T$7</f>
        <v>15</v>
      </c>
      <c r="I1631" s="78">
        <f>Marathi!U$7</f>
        <v>15</v>
      </c>
      <c r="J1631" s="78">
        <f>Marathi!V$7</f>
        <v>15</v>
      </c>
      <c r="K1631" s="78">
        <f>Marathi!W$7</f>
        <v>10</v>
      </c>
      <c r="L1631" s="78">
        <f>Marathi!X$7</f>
        <v>0</v>
      </c>
      <c r="M1631" s="78">
        <f>Marathi!Y$7</f>
        <v>70</v>
      </c>
      <c r="N1631" s="78">
        <f>Marathi!Z$7</f>
        <v>5</v>
      </c>
      <c r="O1631" s="78">
        <f>Marathi!AA$7</f>
        <v>5</v>
      </c>
      <c r="P1631" s="78">
        <f>Marathi!AB$7</f>
        <v>20</v>
      </c>
      <c r="Q1631" s="78">
        <f>Marathi!AC$7</f>
        <v>30</v>
      </c>
      <c r="R1631" s="78">
        <f>Marathi!AD$7</f>
        <v>100</v>
      </c>
      <c r="S1631" s="78">
        <f>Marathi!AE$7</f>
        <v>0</v>
      </c>
      <c r="V1631" s="68"/>
      <c r="W1631" s="68"/>
      <c r="X1631" s="68"/>
      <c r="Y1631" s="68"/>
    </row>
    <row r="1632" spans="2:25" ht="27.9" customHeight="1" thickBot="1">
      <c r="B1632" s="360"/>
      <c r="C1632" s="362"/>
      <c r="D1632" s="40" t="s">
        <v>64</v>
      </c>
      <c r="E1632" s="81"/>
      <c r="F1632" s="50">
        <f>VLOOKUP(S1627,Marathi!$B$8:$AE$78,17,0)</f>
        <v>0</v>
      </c>
      <c r="G1632" s="50">
        <f>VLOOKUP(S1627,Marathi!$B$8:$AE$78,18,0)</f>
        <v>0</v>
      </c>
      <c r="H1632" s="50">
        <f>VLOOKUP(S1627,Marathi!$B$8:$AE$78,19,0)</f>
        <v>0</v>
      </c>
      <c r="I1632" s="50">
        <f>VLOOKUP(S1627,Marathi!$B$8:$AE$78,20,0)</f>
        <v>0</v>
      </c>
      <c r="J1632" s="50">
        <f>VLOOKUP(S1627,Marathi!$B$8:$AE$78,21,0)</f>
        <v>0</v>
      </c>
      <c r="K1632" s="50">
        <f>VLOOKUP(S1627,Marathi!$B$8:$AE$78,22,0)</f>
        <v>0</v>
      </c>
      <c r="L1632" s="50">
        <f>VLOOKUP(S1627,Marathi!$B$8:$AE$78,23,0)</f>
        <v>0</v>
      </c>
      <c r="M1632" s="50">
        <f>VLOOKUP(S1627,Marathi!$B$8:$AE$78,24,0)</f>
        <v>0</v>
      </c>
      <c r="N1632" s="50">
        <f>VLOOKUP(S1627,Marathi!$B$8:$AE$78,25,0)</f>
        <v>0</v>
      </c>
      <c r="O1632" s="50">
        <f>VLOOKUP(S1627,Marathi!$B$8:$AE$78,26,0)</f>
        <v>0</v>
      </c>
      <c r="P1632" s="50">
        <f>VLOOKUP(S1627,Marathi!$B$8:$AE$78,27,0)</f>
        <v>0</v>
      </c>
      <c r="Q1632" s="50">
        <f>VLOOKUP(S1627,Marathi!$B$8:$AE$78,28,0)</f>
        <v>0</v>
      </c>
      <c r="R1632" s="79">
        <f>VLOOKUP(S1627,Marathi!$B$8:$AE$78,29,0)</f>
        <v>0</v>
      </c>
      <c r="S1632" s="79">
        <f>VLOOKUP(S1627,Marathi!$B$8:$AE$78,30,0)</f>
        <v>0</v>
      </c>
      <c r="V1632" s="68"/>
      <c r="W1632" s="68"/>
      <c r="X1632" s="68"/>
      <c r="Y1632" s="68"/>
    </row>
    <row r="1633" spans="2:25" ht="27.9" customHeight="1">
      <c r="B1633" s="359">
        <v>2</v>
      </c>
      <c r="C1633" s="361" t="s">
        <v>3</v>
      </c>
      <c r="D1633" s="39" t="s">
        <v>63</v>
      </c>
      <c r="E1633" s="80"/>
      <c r="F1633" s="78">
        <f>Hindi!R$7</f>
        <v>15</v>
      </c>
      <c r="G1633" s="78">
        <f>Hindi!S$7</f>
        <v>15</v>
      </c>
      <c r="H1633" s="78">
        <f>Hindi!T$7</f>
        <v>15</v>
      </c>
      <c r="I1633" s="78">
        <f>Hindi!U$7</f>
        <v>15</v>
      </c>
      <c r="J1633" s="78">
        <f>Hindi!V$7</f>
        <v>15</v>
      </c>
      <c r="K1633" s="78">
        <f>Hindi!W$7</f>
        <v>10</v>
      </c>
      <c r="L1633" s="78">
        <f>Hindi!X$7</f>
        <v>0</v>
      </c>
      <c r="M1633" s="78">
        <f>Hindi!Y$7</f>
        <v>70</v>
      </c>
      <c r="N1633" s="78">
        <f>Hindi!Z$7</f>
        <v>5</v>
      </c>
      <c r="O1633" s="78">
        <f>Hindi!AA$7</f>
        <v>5</v>
      </c>
      <c r="P1633" s="78">
        <f>Hindi!AB$7</f>
        <v>20</v>
      </c>
      <c r="Q1633" s="78">
        <f>Hindi!AC$7</f>
        <v>30</v>
      </c>
      <c r="R1633" s="78">
        <f>Hindi!AD$7</f>
        <v>100</v>
      </c>
      <c r="S1633" s="78">
        <f>Hindi!AE$7</f>
        <v>0</v>
      </c>
      <c r="V1633" s="68"/>
      <c r="W1633" s="68"/>
      <c r="X1633" s="68"/>
      <c r="Y1633" s="68"/>
    </row>
    <row r="1634" spans="2:25" ht="27.9" customHeight="1" thickBot="1">
      <c r="B1634" s="360"/>
      <c r="C1634" s="362"/>
      <c r="D1634" s="40" t="s">
        <v>64</v>
      </c>
      <c r="E1634" s="81"/>
      <c r="F1634" s="50">
        <f>VLOOKUP(S1627,Hindi!$B$8:$AE$78,17,0)</f>
        <v>0</v>
      </c>
      <c r="G1634" s="50">
        <f>VLOOKUP(S1627,Hindi!$B$8:$AE$78,18,0)</f>
        <v>0</v>
      </c>
      <c r="H1634" s="50">
        <f>VLOOKUP(S1627,Hindi!$B$8:$AE$78,19,0)</f>
        <v>0</v>
      </c>
      <c r="I1634" s="50">
        <f>VLOOKUP(S1627,Hindi!$B$8:$AE$78,20,0)</f>
        <v>0</v>
      </c>
      <c r="J1634" s="50">
        <f>VLOOKUP(S1627,Hindi!$B$8:$AE$78,21,0)</f>
        <v>0</v>
      </c>
      <c r="K1634" s="50">
        <f>VLOOKUP(S1627,Hindi!$B$8:$AE$78,22,0)</f>
        <v>0</v>
      </c>
      <c r="L1634" s="50">
        <f>VLOOKUP(S1627,Hindi!$B$8:$AE$78,23,0)</f>
        <v>0</v>
      </c>
      <c r="M1634" s="50">
        <f>VLOOKUP(S1627,Hindi!$B$8:$AE$78,24,0)</f>
        <v>0</v>
      </c>
      <c r="N1634" s="50">
        <f>VLOOKUP(S1627,Hindi!$B$8:$AE$78,25,0)</f>
        <v>0</v>
      </c>
      <c r="O1634" s="50">
        <f>VLOOKUP(S1627,Hindi!$B$8:$AE$78,26,0)</f>
        <v>0</v>
      </c>
      <c r="P1634" s="50">
        <f>VLOOKUP(S1627,Hindi!$B$8:$AE$78,27,0)</f>
        <v>0</v>
      </c>
      <c r="Q1634" s="50">
        <f>VLOOKUP(S1627,Hindi!$B$8:$AE$78,28,0)</f>
        <v>0</v>
      </c>
      <c r="R1634" s="79">
        <f>VLOOKUP(S1627,Hindi!$B$8:$AE$78,29,0)</f>
        <v>0</v>
      </c>
      <c r="S1634" s="50">
        <f>VLOOKUP(S1627,Hindi!$B$8:$AE$78,30,0)</f>
        <v>0</v>
      </c>
      <c r="V1634" s="68"/>
      <c r="W1634" s="68"/>
      <c r="X1634" s="68"/>
      <c r="Y1634" s="68"/>
    </row>
    <row r="1635" spans="2:25" ht="27.9" customHeight="1">
      <c r="B1635" s="359">
        <v>3</v>
      </c>
      <c r="C1635" s="361" t="s">
        <v>4</v>
      </c>
      <c r="D1635" s="39" t="s">
        <v>63</v>
      </c>
      <c r="E1635" s="80"/>
      <c r="F1635" s="78">
        <f>English!R$7</f>
        <v>15</v>
      </c>
      <c r="G1635" s="78">
        <f>English!S$7</f>
        <v>15</v>
      </c>
      <c r="H1635" s="78">
        <f>English!T$7</f>
        <v>15</v>
      </c>
      <c r="I1635" s="78">
        <f>English!U$7</f>
        <v>15</v>
      </c>
      <c r="J1635" s="78">
        <f>English!V$7</f>
        <v>15</v>
      </c>
      <c r="K1635" s="78">
        <f>English!W$7</f>
        <v>10</v>
      </c>
      <c r="L1635" s="78">
        <f>English!X$7</f>
        <v>0</v>
      </c>
      <c r="M1635" s="78">
        <f>English!Y$7</f>
        <v>70</v>
      </c>
      <c r="N1635" s="78">
        <f>English!Z$7</f>
        <v>5</v>
      </c>
      <c r="O1635" s="78">
        <f>English!AA$7</f>
        <v>5</v>
      </c>
      <c r="P1635" s="78">
        <f>English!AB$7</f>
        <v>20</v>
      </c>
      <c r="Q1635" s="78">
        <f>English!AC$7</f>
        <v>30</v>
      </c>
      <c r="R1635" s="78">
        <f>English!AD$7</f>
        <v>100</v>
      </c>
      <c r="S1635" s="78">
        <f>English!AE$7</f>
        <v>0</v>
      </c>
      <c r="V1635" s="68"/>
      <c r="W1635" s="68"/>
      <c r="X1635" s="68"/>
      <c r="Y1635" s="68"/>
    </row>
    <row r="1636" spans="2:25" ht="27.9" customHeight="1" thickBot="1">
      <c r="B1636" s="360"/>
      <c r="C1636" s="362"/>
      <c r="D1636" s="40" t="s">
        <v>64</v>
      </c>
      <c r="E1636" s="81"/>
      <c r="F1636" s="50">
        <f>VLOOKUP(S1627,English!$B$8:$AE$78,17,0)</f>
        <v>0</v>
      </c>
      <c r="G1636" s="50">
        <f>VLOOKUP(S1627,English!$B$8:$AE$78,18,0)</f>
        <v>0</v>
      </c>
      <c r="H1636" s="50">
        <f>VLOOKUP(S1627,English!$B$8:$AE$78,19,0)</f>
        <v>0</v>
      </c>
      <c r="I1636" s="50">
        <f>VLOOKUP(S1627,English!$B$8:$AE$78,20,0)</f>
        <v>0</v>
      </c>
      <c r="J1636" s="50">
        <f>VLOOKUP(S1627,English!$B$8:$AE$78,21,0)</f>
        <v>0</v>
      </c>
      <c r="K1636" s="50">
        <f>VLOOKUP(S1627,English!$B$8:$AE$78,22,0)</f>
        <v>0</v>
      </c>
      <c r="L1636" s="50">
        <f>VLOOKUP(S1627,English!$B$8:$AE$78,23,0)</f>
        <v>0</v>
      </c>
      <c r="M1636" s="50">
        <f>VLOOKUP(S1627,English!$B$8:$AE$78,24,0)</f>
        <v>0</v>
      </c>
      <c r="N1636" s="50">
        <f>VLOOKUP(S1627,English!$B$8:$AE$78,25,0)</f>
        <v>0</v>
      </c>
      <c r="O1636" s="50">
        <f>VLOOKUP(S1627,English!$B$8:$AE$78,26,0)</f>
        <v>0</v>
      </c>
      <c r="P1636" s="50">
        <f>VLOOKUP(S1627,English!$B$8:$AE$78,27,0)</f>
        <v>0</v>
      </c>
      <c r="Q1636" s="50">
        <f>VLOOKUP(S1627,English!$B$8:$AE$78,28,0)</f>
        <v>0</v>
      </c>
      <c r="R1636" s="79">
        <f>VLOOKUP(S1627,English!$B$8:$AE$78,29,0)</f>
        <v>0</v>
      </c>
      <c r="S1636" s="50">
        <f>VLOOKUP(S1627,English!$B$8:$AE$78,30,0)</f>
        <v>0</v>
      </c>
      <c r="V1636" s="68"/>
      <c r="W1636" s="68"/>
      <c r="X1636" s="68"/>
      <c r="Y1636" s="68"/>
    </row>
    <row r="1637" spans="2:25" ht="27.9" customHeight="1">
      <c r="B1637" s="359">
        <v>4</v>
      </c>
      <c r="C1637" s="361" t="s">
        <v>5</v>
      </c>
      <c r="D1637" s="39" t="s">
        <v>63</v>
      </c>
      <c r="E1637" s="80"/>
      <c r="F1637" s="78">
        <f>Maths!R$7</f>
        <v>15</v>
      </c>
      <c r="G1637" s="78">
        <f>Maths!S$7</f>
        <v>15</v>
      </c>
      <c r="H1637" s="78">
        <f>Maths!T$7</f>
        <v>15</v>
      </c>
      <c r="I1637" s="78">
        <f>Maths!U$7</f>
        <v>15</v>
      </c>
      <c r="J1637" s="78">
        <f>Maths!V$7</f>
        <v>15</v>
      </c>
      <c r="K1637" s="78">
        <f>Maths!W$7</f>
        <v>10</v>
      </c>
      <c r="L1637" s="78">
        <f>Maths!X$7</f>
        <v>0</v>
      </c>
      <c r="M1637" s="78">
        <f>Maths!Y$7</f>
        <v>70</v>
      </c>
      <c r="N1637" s="78">
        <f>Maths!Z$7</f>
        <v>5</v>
      </c>
      <c r="O1637" s="78">
        <f>Maths!AA$7</f>
        <v>5</v>
      </c>
      <c r="P1637" s="78">
        <f>Maths!AB$7</f>
        <v>20</v>
      </c>
      <c r="Q1637" s="78">
        <f>Maths!AC$7</f>
        <v>30</v>
      </c>
      <c r="R1637" s="78">
        <f>Maths!AD$7</f>
        <v>100</v>
      </c>
      <c r="S1637" s="78">
        <f>Maths!AE$7</f>
        <v>0</v>
      </c>
      <c r="V1637" s="68"/>
      <c r="W1637" s="68"/>
      <c r="X1637" s="68"/>
      <c r="Y1637" s="68"/>
    </row>
    <row r="1638" spans="2:25" ht="27.9" customHeight="1" thickBot="1">
      <c r="B1638" s="360"/>
      <c r="C1638" s="362"/>
      <c r="D1638" s="40" t="s">
        <v>64</v>
      </c>
      <c r="E1638" s="81"/>
      <c r="F1638" s="50">
        <f>VLOOKUP(S1627,Maths!$B$8:$AE$78,17,0)</f>
        <v>0</v>
      </c>
      <c r="G1638" s="50">
        <f>VLOOKUP(S1627,Maths!$B$8:$AE$78,18,0)</f>
        <v>0</v>
      </c>
      <c r="H1638" s="50">
        <f>VLOOKUP(S1627,Maths!$B$8:$AE$78,19,0)</f>
        <v>0</v>
      </c>
      <c r="I1638" s="50">
        <f>VLOOKUP(S1627,Maths!$B$8:$AE$78,20,0)</f>
        <v>0</v>
      </c>
      <c r="J1638" s="50">
        <f>VLOOKUP(S1627,Maths!$B$8:$AE$78,21,0)</f>
        <v>0</v>
      </c>
      <c r="K1638" s="50">
        <f>VLOOKUP(S1627,Maths!$B$8:$AE$78,22,0)</f>
        <v>0</v>
      </c>
      <c r="L1638" s="50">
        <f>VLOOKUP(S1627,Maths!$B$8:$AE$78,23,0)</f>
        <v>0</v>
      </c>
      <c r="M1638" s="50">
        <f>VLOOKUP(S1627,Maths!$B$8:$AE$78,24,0)</f>
        <v>0</v>
      </c>
      <c r="N1638" s="50">
        <f>VLOOKUP(S1627,Maths!$B$8:$AE$78,25,0)</f>
        <v>0</v>
      </c>
      <c r="O1638" s="50">
        <f>VLOOKUP(S1627,Maths!$B$8:$AE$78,26,0)</f>
        <v>0</v>
      </c>
      <c r="P1638" s="50">
        <f>VLOOKUP(S1627,Maths!$B$8:$AE$78,27,0)</f>
        <v>0</v>
      </c>
      <c r="Q1638" s="50">
        <f>VLOOKUP(S1627,Maths!$B$8:$AE$78,28,0)</f>
        <v>0</v>
      </c>
      <c r="R1638" s="79">
        <f>VLOOKUP(S1627,Maths!$B$8:$AE$78,29,0)</f>
        <v>0</v>
      </c>
      <c r="S1638" s="50">
        <f>VLOOKUP(S1627,Maths!$B$8:$AE$78,30,0)</f>
        <v>0</v>
      </c>
      <c r="V1638" s="68"/>
      <c r="W1638" s="68"/>
      <c r="X1638" s="68"/>
      <c r="Y1638" s="68"/>
    </row>
    <row r="1639" spans="2:25" ht="27.9" customHeight="1">
      <c r="B1639" s="359">
        <v>5</v>
      </c>
      <c r="C1639" s="361" t="s">
        <v>6</v>
      </c>
      <c r="D1639" s="39" t="s">
        <v>63</v>
      </c>
      <c r="E1639" s="80"/>
      <c r="F1639" s="78">
        <f>Sci!R$7</f>
        <v>15</v>
      </c>
      <c r="G1639" s="78">
        <f>Sci!S$7</f>
        <v>15</v>
      </c>
      <c r="H1639" s="78">
        <f>Sci!T$7</f>
        <v>15</v>
      </c>
      <c r="I1639" s="78">
        <f>Sci!U$7</f>
        <v>15</v>
      </c>
      <c r="J1639" s="78">
        <f>Sci!V$7</f>
        <v>15</v>
      </c>
      <c r="K1639" s="78">
        <f>Sci!W$7</f>
        <v>10</v>
      </c>
      <c r="L1639" s="78">
        <f>Sci!X$7</f>
        <v>0</v>
      </c>
      <c r="M1639" s="78">
        <f>Sci!Y$7</f>
        <v>70</v>
      </c>
      <c r="N1639" s="78">
        <f>Sci!Z$7</f>
        <v>5</v>
      </c>
      <c r="O1639" s="78">
        <f>Sci!AA$7</f>
        <v>5</v>
      </c>
      <c r="P1639" s="78">
        <f>Sci!AB$7</f>
        <v>20</v>
      </c>
      <c r="Q1639" s="78">
        <f>Sci!AC$7</f>
        <v>30</v>
      </c>
      <c r="R1639" s="78">
        <f>Sci!AD$7</f>
        <v>100</v>
      </c>
      <c r="S1639" s="78">
        <f>Sci!AE$7</f>
        <v>0</v>
      </c>
      <c r="V1639" s="68"/>
      <c r="W1639" s="68"/>
      <c r="X1639" s="68"/>
      <c r="Y1639" s="68"/>
    </row>
    <row r="1640" spans="2:25" ht="27.9" customHeight="1" thickBot="1">
      <c r="B1640" s="360"/>
      <c r="C1640" s="362"/>
      <c r="D1640" s="40" t="s">
        <v>64</v>
      </c>
      <c r="E1640" s="81"/>
      <c r="F1640" s="50">
        <f>VLOOKUP(S1627,Sci!$B$8:$AE$78,17,0)</f>
        <v>0</v>
      </c>
      <c r="G1640" s="50">
        <f>VLOOKUP(S1627,Sci!$B$8:$AE$78,18,0)</f>
        <v>0</v>
      </c>
      <c r="H1640" s="50">
        <f>VLOOKUP(S1627,Sci!$B$8:$AE$78,19,0)</f>
        <v>0</v>
      </c>
      <c r="I1640" s="50">
        <f>VLOOKUP(S1627,Sci!$B$8:$AE$78,20,0)</f>
        <v>0</v>
      </c>
      <c r="J1640" s="50">
        <f>VLOOKUP(S1627,Sci!$B$8:$AE$78,21,0)</f>
        <v>0</v>
      </c>
      <c r="K1640" s="50">
        <f>VLOOKUP(S1627,Sci!$B$8:$AE$78,22,0)</f>
        <v>0</v>
      </c>
      <c r="L1640" s="50">
        <f>VLOOKUP(S1627,Sci!$B$8:$AE$78,23,0)</f>
        <v>0</v>
      </c>
      <c r="M1640" s="50">
        <f>VLOOKUP(S1627,Sci!$B$8:$AE$78,24,0)</f>
        <v>0</v>
      </c>
      <c r="N1640" s="50">
        <f>VLOOKUP(S1627,Sci!$B$8:$AE$78,24,0)</f>
        <v>0</v>
      </c>
      <c r="O1640" s="50">
        <f>VLOOKUP(S1627,Sci!$B$8:$AE$78,25,0)</f>
        <v>0</v>
      </c>
      <c r="P1640" s="50">
        <f>VLOOKUP(S1627,Sci!$B$8:$AE$78,26,0)</f>
        <v>0</v>
      </c>
      <c r="Q1640" s="50">
        <f>VLOOKUP(S1627,Sci!$B$8:$AE$78,27,0)</f>
        <v>0</v>
      </c>
      <c r="R1640" s="79">
        <f>VLOOKUP(S1627,Sci!$B$8:$AE$78,29,0)</f>
        <v>0</v>
      </c>
      <c r="S1640" s="50">
        <f>VLOOKUP(S1627,Sci!$B$8:$AE$78,30,0)</f>
        <v>0</v>
      </c>
      <c r="V1640" s="68"/>
      <c r="W1640" s="68"/>
      <c r="X1640" s="68"/>
      <c r="Y1640" s="68"/>
    </row>
    <row r="1641" spans="2:25" ht="27.9" customHeight="1">
      <c r="B1641" s="359">
        <v>6</v>
      </c>
      <c r="C1641" s="361" t="s">
        <v>7</v>
      </c>
      <c r="D1641" s="39" t="s">
        <v>63</v>
      </c>
      <c r="E1641" s="80"/>
      <c r="F1641" s="78">
        <f>Sco!R$7</f>
        <v>15</v>
      </c>
      <c r="G1641" s="78">
        <f>Sco!S$7</f>
        <v>15</v>
      </c>
      <c r="H1641" s="78">
        <f>Sco!T$7</f>
        <v>15</v>
      </c>
      <c r="I1641" s="78">
        <f>Sco!U$7</f>
        <v>15</v>
      </c>
      <c r="J1641" s="78">
        <f>Sco!V$7</f>
        <v>15</v>
      </c>
      <c r="K1641" s="78">
        <f>Sco!W$7</f>
        <v>10</v>
      </c>
      <c r="L1641" s="78">
        <f>Sco!X$7</f>
        <v>0</v>
      </c>
      <c r="M1641" s="78">
        <f>Sco!Y$7</f>
        <v>70</v>
      </c>
      <c r="N1641" s="78">
        <f>Sco!Z$7</f>
        <v>5</v>
      </c>
      <c r="O1641" s="78">
        <f>Sco!AA$7</f>
        <v>5</v>
      </c>
      <c r="P1641" s="78">
        <f>Sco!AB$7</f>
        <v>20</v>
      </c>
      <c r="Q1641" s="78">
        <f>Sco!AC$7</f>
        <v>30</v>
      </c>
      <c r="R1641" s="78">
        <f>Sco!AD$7</f>
        <v>100</v>
      </c>
      <c r="S1641" s="78">
        <f>Sco!AE$7</f>
        <v>0</v>
      </c>
      <c r="V1641" s="68"/>
      <c r="W1641" s="68"/>
      <c r="X1641" s="68"/>
      <c r="Y1641" s="68"/>
    </row>
    <row r="1642" spans="2:25" ht="27.9" customHeight="1" thickBot="1">
      <c r="B1642" s="360"/>
      <c r="C1642" s="362"/>
      <c r="D1642" s="40" t="s">
        <v>64</v>
      </c>
      <c r="E1642" s="81"/>
      <c r="F1642" s="50">
        <f>VLOOKUP(S1627,Sco!$B$8:$AE$78,17,0)</f>
        <v>0</v>
      </c>
      <c r="G1642" s="50">
        <f>VLOOKUP(S1627,Sco!$B$8:$AE$78,18,0)</f>
        <v>0</v>
      </c>
      <c r="H1642" s="50">
        <f>VLOOKUP(S1627,Sco!$B$8:$AE$78,19,0)</f>
        <v>0</v>
      </c>
      <c r="I1642" s="50">
        <f>VLOOKUP(S1627,Sco!$B$8:$AE$78,20,0)</f>
        <v>0</v>
      </c>
      <c r="J1642" s="50">
        <f>VLOOKUP(S1627,Sco!$B$8:$AE$78,21,0)</f>
        <v>0</v>
      </c>
      <c r="K1642" s="50">
        <f>VLOOKUP(S1627,Sco!$B$8:$AE$78,22,0)</f>
        <v>0</v>
      </c>
      <c r="L1642" s="50">
        <f>VLOOKUP(S1627,Sco!$B$8:$AE$78,23,0)</f>
        <v>0</v>
      </c>
      <c r="M1642" s="50">
        <f>VLOOKUP(S1627,Sco!$B$8:$AE$78,24,0)</f>
        <v>0</v>
      </c>
      <c r="N1642" s="50">
        <f>VLOOKUP(S1627,Sco!$B$8:$AE$78,25,0)</f>
        <v>0</v>
      </c>
      <c r="O1642" s="50">
        <f>VLOOKUP(S1627,Sco!$B$8:$AE$78,26,0)</f>
        <v>0</v>
      </c>
      <c r="P1642" s="50">
        <f>VLOOKUP(S1627,Sco!$B$8:$AE$78,27,0)</f>
        <v>0</v>
      </c>
      <c r="Q1642" s="50">
        <f>VLOOKUP(S1627,Sco!$B$8:$AE$78,28,0)</f>
        <v>0</v>
      </c>
      <c r="R1642" s="79">
        <f>VLOOKUP(S1627,Sco!$B$8:$AE$78,29,0)</f>
        <v>0</v>
      </c>
      <c r="S1642" s="50">
        <f>VLOOKUP(S1627,Sco!$B$8:$AE$78,30,0)</f>
        <v>0</v>
      </c>
      <c r="V1642" s="68"/>
      <c r="W1642" s="68"/>
      <c r="X1642" s="68"/>
      <c r="Y1642" s="68"/>
    </row>
    <row r="1643" spans="2:25" ht="27.9" customHeight="1">
      <c r="B1643" s="359">
        <v>7</v>
      </c>
      <c r="C1643" s="361" t="s">
        <v>8</v>
      </c>
      <c r="D1643" s="39" t="s">
        <v>63</v>
      </c>
      <c r="E1643" s="80"/>
      <c r="F1643" s="78">
        <f>Kala!R$7</f>
        <v>20</v>
      </c>
      <c r="G1643" s="78">
        <f>Kala!S$7</f>
        <v>40</v>
      </c>
      <c r="H1643" s="78">
        <f>Kala!T$7</f>
        <v>20</v>
      </c>
      <c r="I1643" s="78">
        <f>Kala!U$7</f>
        <v>20</v>
      </c>
      <c r="J1643" s="78">
        <f>Kala!V$7</f>
        <v>0</v>
      </c>
      <c r="K1643" s="78">
        <f>Kala!W$7</f>
        <v>20</v>
      </c>
      <c r="L1643" s="78">
        <f>Kala!X$7</f>
        <v>0</v>
      </c>
      <c r="M1643" s="78">
        <f>Kala!Y$7</f>
        <v>100</v>
      </c>
      <c r="N1643" s="363"/>
      <c r="O1643" s="364"/>
      <c r="P1643" s="364"/>
      <c r="Q1643" s="365"/>
      <c r="R1643" s="82">
        <f t="shared" ref="R1643:R1648" si="58">M1643</f>
        <v>100</v>
      </c>
      <c r="S1643" s="83"/>
      <c r="V1643" s="68"/>
      <c r="W1643" s="68"/>
      <c r="X1643" s="68"/>
      <c r="Y1643" s="68"/>
    </row>
    <row r="1644" spans="2:25" ht="27.9" customHeight="1" thickBot="1">
      <c r="B1644" s="360"/>
      <c r="C1644" s="362"/>
      <c r="D1644" s="40" t="s">
        <v>64</v>
      </c>
      <c r="E1644" s="81"/>
      <c r="F1644" s="50">
        <f>VLOOKUP(S1627,Kala!$B$8:$AE$78,17,0)</f>
        <v>0</v>
      </c>
      <c r="G1644" s="50">
        <f>VLOOKUP(S1627,Kala!$B$8:$AE$78,18,0)</f>
        <v>0</v>
      </c>
      <c r="H1644" s="50">
        <f>VLOOKUP(S1627,Kala!$B$8:$AE$78,19,0)</f>
        <v>0</v>
      </c>
      <c r="I1644" s="50">
        <f>VLOOKUP(S1627,Kala!$B$8:$AE$78,20,0)</f>
        <v>0</v>
      </c>
      <c r="J1644" s="50">
        <f>VLOOKUP(S1627,Kala!$B$8:$AE$78,21,0)</f>
        <v>0</v>
      </c>
      <c r="K1644" s="50">
        <f>VLOOKUP(S1627,Kala!$B$8:$AE$78,22,0)</f>
        <v>0</v>
      </c>
      <c r="L1644" s="50">
        <f>VLOOKUP(S1627,Kala!$B$8:$AE$78,23,0)</f>
        <v>0</v>
      </c>
      <c r="M1644" s="50">
        <f>VLOOKUP(S1627,Kala!$B$8:$AE$78,24,0)</f>
        <v>0</v>
      </c>
      <c r="N1644" s="366"/>
      <c r="O1644" s="367"/>
      <c r="P1644" s="367"/>
      <c r="Q1644" s="368"/>
      <c r="R1644" s="84">
        <f t="shared" si="58"/>
        <v>0</v>
      </c>
      <c r="S1644" s="85" t="str">
        <f>IF(R1644&gt;=91,"अ१",IF(R1644&gt;=81,"अ२",IF(R1644&gt;=71,"ब१",IF(R1644&gt;=61,"ब२",IF(R1644&gt;=51,"क१",IF(R1644&gt;=41,"क२",IF(R1644&gt;=33,"ड",IF(R1644&gt;=21,"ई१",IF(R1644&gt;=1,"ई२","")))))))))</f>
        <v/>
      </c>
    </row>
    <row r="1645" spans="2:25" ht="27.9" customHeight="1">
      <c r="B1645" s="359">
        <v>8</v>
      </c>
      <c r="C1645" s="361" t="s">
        <v>9</v>
      </c>
      <c r="D1645" s="39" t="s">
        <v>63</v>
      </c>
      <c r="E1645" s="80"/>
      <c r="F1645" s="78">
        <f>Karya!R$7</f>
        <v>20</v>
      </c>
      <c r="G1645" s="78">
        <f>Karya!S$7</f>
        <v>40</v>
      </c>
      <c r="H1645" s="78">
        <f>Karya!T$7</f>
        <v>20</v>
      </c>
      <c r="I1645" s="78">
        <f>Karya!U$7</f>
        <v>20</v>
      </c>
      <c r="J1645" s="78">
        <f>Karya!V$7</f>
        <v>0</v>
      </c>
      <c r="K1645" s="78">
        <f>Karya!W$7</f>
        <v>20</v>
      </c>
      <c r="L1645" s="78">
        <f>Karya!X$7</f>
        <v>0</v>
      </c>
      <c r="M1645" s="78">
        <f>Karya!Y$7</f>
        <v>100</v>
      </c>
      <c r="N1645" s="363"/>
      <c r="O1645" s="364"/>
      <c r="P1645" s="364"/>
      <c r="Q1645" s="365"/>
      <c r="R1645" s="82">
        <f t="shared" si="58"/>
        <v>100</v>
      </c>
      <c r="S1645" s="83"/>
    </row>
    <row r="1646" spans="2:25" ht="27.9" customHeight="1" thickBot="1">
      <c r="B1646" s="360"/>
      <c r="C1646" s="362"/>
      <c r="D1646" s="40" t="s">
        <v>64</v>
      </c>
      <c r="E1646" s="81"/>
      <c r="F1646" s="50">
        <f>VLOOKUP(S1627,Karya!$B$8:$AE$78,17,0)</f>
        <v>0</v>
      </c>
      <c r="G1646" s="50">
        <f>VLOOKUP(S1627,Karya!$B$8:$AE$78,18,0)</f>
        <v>0</v>
      </c>
      <c r="H1646" s="50">
        <f>VLOOKUP(S1627,Karya!$B$8:$AE$78,19,0)</f>
        <v>0</v>
      </c>
      <c r="I1646" s="50">
        <f>VLOOKUP(S1627,Karya!$B$8:$AE$78,20,0)</f>
        <v>0</v>
      </c>
      <c r="J1646" s="50">
        <f>VLOOKUP(S1627,Karya!$B$8:$AE$78,21,0)</f>
        <v>0</v>
      </c>
      <c r="K1646" s="50">
        <f>VLOOKUP(S1627,Karya!$B$8:$AE$78,22,0)</f>
        <v>0</v>
      </c>
      <c r="L1646" s="50">
        <f>VLOOKUP(S1627,Karya!$B$8:$AE$78,23,0)</f>
        <v>0</v>
      </c>
      <c r="M1646" s="50">
        <f>VLOOKUP(S1627,Karya!$B$8:$AE$78,24,0)</f>
        <v>0</v>
      </c>
      <c r="N1646" s="366"/>
      <c r="O1646" s="367"/>
      <c r="P1646" s="367"/>
      <c r="Q1646" s="368"/>
      <c r="R1646" s="84">
        <f t="shared" si="58"/>
        <v>0</v>
      </c>
      <c r="S1646" s="85" t="str">
        <f>IF(R1646&gt;=91,"अ१",IF(R1646&gt;=81,"अ२",IF(R1646&gt;=71,"ब१",IF(R1646&gt;=61,"ब२",IF(R1646&gt;=51,"क१",IF(R1646&gt;=41,"क२",IF(R1646&gt;=33,"ड",IF(R1646&gt;=21,"ई१",IF(R1646&gt;=1,"ई२","")))))))))</f>
        <v/>
      </c>
    </row>
    <row r="1647" spans="2:25" ht="27.9" customHeight="1">
      <c r="B1647" s="359">
        <v>9</v>
      </c>
      <c r="C1647" s="361" t="s">
        <v>10</v>
      </c>
      <c r="D1647" s="39" t="s">
        <v>63</v>
      </c>
      <c r="E1647" s="80"/>
      <c r="F1647" s="78">
        <f>Shashi!R$7</f>
        <v>20</v>
      </c>
      <c r="G1647" s="78">
        <f>Shashi!S$7</f>
        <v>40</v>
      </c>
      <c r="H1647" s="78">
        <f>Shashi!T$7</f>
        <v>20</v>
      </c>
      <c r="I1647" s="78">
        <f>Shashi!U$7</f>
        <v>20</v>
      </c>
      <c r="J1647" s="78">
        <f>Shashi!V$7</f>
        <v>0</v>
      </c>
      <c r="K1647" s="78">
        <f>Shashi!W$7</f>
        <v>20</v>
      </c>
      <c r="L1647" s="78">
        <f>Shashi!X$7</f>
        <v>0</v>
      </c>
      <c r="M1647" s="78">
        <f>Shashi!Y$7</f>
        <v>100</v>
      </c>
      <c r="N1647" s="363"/>
      <c r="O1647" s="364"/>
      <c r="P1647" s="364"/>
      <c r="Q1647" s="365"/>
      <c r="R1647" s="82">
        <f t="shared" si="58"/>
        <v>100</v>
      </c>
      <c r="S1647" s="83"/>
    </row>
    <row r="1648" spans="2:25" ht="27.9" customHeight="1" thickBot="1">
      <c r="B1648" s="360"/>
      <c r="C1648" s="362"/>
      <c r="D1648" s="40" t="s">
        <v>64</v>
      </c>
      <c r="E1648" s="81"/>
      <c r="F1648" s="50">
        <f>VLOOKUP(S1627,Shashi!$B$8:$AE$78,17,0)</f>
        <v>0</v>
      </c>
      <c r="G1648" s="50">
        <f>VLOOKUP(S1627,Shashi!$B$8:$AE$78,18,0)</f>
        <v>0</v>
      </c>
      <c r="H1648" s="50">
        <f>VLOOKUP(S1627,Shashi!$B$8:$AE$78,19,0)</f>
        <v>0</v>
      </c>
      <c r="I1648" s="50">
        <f>VLOOKUP(S1627,Shashi!$B$8:$AE$78,20,0)</f>
        <v>0</v>
      </c>
      <c r="J1648" s="50">
        <f>VLOOKUP(S1627,Shashi!$B$8:$AE$78,21,0)</f>
        <v>0</v>
      </c>
      <c r="K1648" s="50">
        <f>VLOOKUP(S1627,Shashi!$B$8:$AE$78,22,0)</f>
        <v>0</v>
      </c>
      <c r="L1648" s="50">
        <f>VLOOKUP(S1627,Shashi!$B$8:$AE$78,23,0)</f>
        <v>0</v>
      </c>
      <c r="M1648" s="50">
        <f>VLOOKUP(S1627,Shashi!$B$8:$AE$78,24,0)</f>
        <v>0</v>
      </c>
      <c r="N1648" s="366"/>
      <c r="O1648" s="367"/>
      <c r="P1648" s="367"/>
      <c r="Q1648" s="368"/>
      <c r="R1648" s="84">
        <f t="shared" si="58"/>
        <v>0</v>
      </c>
      <c r="S1648" s="85" t="str">
        <f>IF(R1648&gt;=91,"अ१",IF(R1648&gt;=81,"अ२",IF(R1648&gt;=71,"ब१",IF(R1648&gt;=61,"ब२",IF(R1648&gt;=51,"क१",IF(R1648&gt;=41,"क२",IF(R1648&gt;=33,"ड",IF(R1648&gt;=21,"ई१",IF(R1648&gt;=1,"ई२","")))))))))</f>
        <v/>
      </c>
    </row>
    <row r="1649" spans="2:25" ht="27.9" customHeight="1" thickBot="1">
      <c r="B1649" s="369"/>
      <c r="C1649" s="370"/>
      <c r="D1649" s="370"/>
      <c r="E1649" s="370"/>
      <c r="F1649" s="370"/>
      <c r="G1649" s="370"/>
      <c r="H1649" s="370"/>
      <c r="I1649" s="370"/>
      <c r="J1649" s="370"/>
      <c r="K1649" s="370"/>
      <c r="L1649" s="370"/>
      <c r="M1649" s="370"/>
      <c r="N1649" s="370"/>
      <c r="O1649" s="370"/>
      <c r="P1649" s="370"/>
      <c r="Q1649" s="370"/>
      <c r="R1649" s="370"/>
      <c r="S1649" s="371"/>
    </row>
    <row r="1650" spans="2:25" ht="27.9" customHeight="1">
      <c r="B1650" s="41"/>
      <c r="C1650" s="42"/>
      <c r="D1650" s="43"/>
      <c r="N1650" s="45"/>
      <c r="O1650" s="45"/>
      <c r="P1650" s="45"/>
      <c r="Q1650" s="45"/>
      <c r="S1650" s="46"/>
      <c r="V1650" s="68"/>
      <c r="W1650" s="68"/>
      <c r="X1650" s="68"/>
      <c r="Y1650" s="68"/>
    </row>
    <row r="1651" spans="2:25" ht="27.9" customHeight="1">
      <c r="B1651" s="372" t="s">
        <v>66</v>
      </c>
      <c r="C1651" s="373"/>
      <c r="D1651" s="373"/>
      <c r="E1651" s="373"/>
      <c r="F1651" s="373"/>
      <c r="G1651" s="374" t="s">
        <v>67</v>
      </c>
      <c r="H1651" s="374"/>
      <c r="I1651" s="374"/>
      <c r="J1651" s="374"/>
      <c r="K1651" s="374"/>
      <c r="L1651" s="374"/>
      <c r="M1651" s="374"/>
      <c r="N1651" s="375" t="s">
        <v>68</v>
      </c>
      <c r="O1651" s="375"/>
      <c r="P1651" s="375"/>
      <c r="Q1651" s="375"/>
      <c r="R1651" s="375"/>
      <c r="S1651" s="376"/>
      <c r="V1651" s="68"/>
      <c r="W1651" s="68"/>
      <c r="X1651" s="68"/>
      <c r="Y1651" s="68"/>
    </row>
    <row r="1652" spans="2:25" ht="27.9" customHeight="1" thickBot="1">
      <c r="B1652" s="377" t="str">
        <f>students!$G$4</f>
        <v xml:space="preserve">श्री. सागर दत्तात्रय शिंदे </v>
      </c>
      <c r="C1652" s="378"/>
      <c r="D1652" s="378"/>
      <c r="E1652" s="378"/>
      <c r="F1652" s="378"/>
      <c r="G1652" s="379"/>
      <c r="H1652" s="379"/>
      <c r="I1652" s="379"/>
      <c r="J1652" s="379"/>
      <c r="K1652" s="379"/>
      <c r="L1652" s="379"/>
      <c r="M1652" s="379"/>
      <c r="N1652" s="380"/>
      <c r="O1652" s="380"/>
      <c r="P1652" s="380"/>
      <c r="Q1652" s="380"/>
      <c r="R1652" s="380"/>
      <c r="S1652" s="381"/>
      <c r="V1652" s="68"/>
      <c r="W1652" s="68"/>
      <c r="X1652" s="68"/>
      <c r="Y1652" s="68"/>
    </row>
    <row r="1653" spans="2:25" ht="26.25" customHeight="1">
      <c r="B1653" s="402" t="s">
        <v>718</v>
      </c>
      <c r="C1653" s="402"/>
      <c r="D1653" s="402"/>
      <c r="E1653" s="402"/>
      <c r="F1653" s="402"/>
      <c r="G1653" s="402"/>
      <c r="H1653" s="402"/>
      <c r="I1653" s="402"/>
      <c r="J1653" s="402"/>
      <c r="K1653" s="402"/>
      <c r="L1653" s="402"/>
      <c r="M1653" s="402"/>
      <c r="N1653" s="402"/>
      <c r="O1653" s="402"/>
      <c r="P1653" s="402"/>
      <c r="Q1653" s="402"/>
      <c r="R1653" s="402"/>
      <c r="S1653" s="402"/>
      <c r="V1653" s="68"/>
      <c r="W1653" s="68"/>
      <c r="X1653" s="68"/>
      <c r="Y1653" s="68"/>
    </row>
    <row r="1654" spans="2:25" ht="24.75" customHeight="1" thickBot="1">
      <c r="B1654" s="403" t="s">
        <v>52</v>
      </c>
      <c r="C1654" s="403"/>
      <c r="D1654" s="403"/>
      <c r="E1654" s="404">
        <f>VLOOKUP(S1655,students!$B$8:$R$77,3,0)</f>
        <v>0</v>
      </c>
      <c r="F1654" s="405"/>
      <c r="G1654" s="405"/>
      <c r="H1654" s="405"/>
      <c r="I1654" s="405"/>
      <c r="J1654" s="405"/>
      <c r="K1654" s="405"/>
      <c r="L1654" s="405"/>
      <c r="M1654" s="405"/>
      <c r="N1654" s="405"/>
      <c r="O1654" s="405"/>
      <c r="P1654" s="406" t="s">
        <v>28</v>
      </c>
      <c r="Q1654" s="406"/>
      <c r="R1654" s="406" t="str">
        <f>students!$M$2</f>
        <v>पहिली</v>
      </c>
      <c r="S1654" s="406"/>
      <c r="V1654" s="68"/>
      <c r="W1654" s="68"/>
      <c r="X1654" s="68"/>
      <c r="Y1654" s="68"/>
    </row>
    <row r="1655" spans="2:25" ht="19.5" customHeight="1" thickBot="1">
      <c r="B1655" s="407"/>
      <c r="C1655" s="407"/>
      <c r="D1655" s="408"/>
      <c r="E1655" s="408"/>
      <c r="F1655" s="47"/>
      <c r="G1655" s="47"/>
      <c r="H1655" s="409" t="s">
        <v>33</v>
      </c>
      <c r="I1655" s="409"/>
      <c r="J1655" s="409"/>
      <c r="K1655" s="409"/>
      <c r="L1655" s="409"/>
      <c r="M1655" s="405">
        <f>[3]students!Y1654</f>
        <v>0</v>
      </c>
      <c r="N1655" s="405"/>
      <c r="O1655" s="405"/>
      <c r="P1655" s="406" t="s">
        <v>53</v>
      </c>
      <c r="Q1655" s="406"/>
      <c r="R1655" s="406"/>
      <c r="S1655" s="77">
        <v>60</v>
      </c>
      <c r="V1655" s="68"/>
      <c r="W1655" s="68"/>
      <c r="X1655" s="68"/>
      <c r="Y1655" s="68"/>
    </row>
    <row r="1656" spans="2:25" ht="21" customHeight="1">
      <c r="B1656" s="382" t="s">
        <v>37</v>
      </c>
      <c r="C1656" s="361" t="s">
        <v>54</v>
      </c>
      <c r="D1656" s="361"/>
      <c r="E1656" s="385" t="s">
        <v>55</v>
      </c>
      <c r="F1656" s="386"/>
      <c r="G1656" s="386"/>
      <c r="H1656" s="386"/>
      <c r="I1656" s="386"/>
      <c r="J1656" s="386"/>
      <c r="K1656" s="386"/>
      <c r="L1656" s="386"/>
      <c r="M1656" s="387"/>
      <c r="N1656" s="388" t="s">
        <v>56</v>
      </c>
      <c r="O1656" s="389"/>
      <c r="P1656" s="389"/>
      <c r="Q1656" s="390"/>
      <c r="R1656" s="394" t="s">
        <v>69</v>
      </c>
      <c r="S1656" s="397" t="s">
        <v>57</v>
      </c>
      <c r="V1656" s="68"/>
      <c r="W1656" s="68"/>
      <c r="X1656" s="68"/>
      <c r="Y1656" s="68"/>
    </row>
    <row r="1657" spans="2:25" s="1" customFormat="1" ht="73.5" customHeight="1">
      <c r="B1657" s="383"/>
      <c r="C1657" s="384"/>
      <c r="D1657" s="384"/>
      <c r="E1657" s="48" t="s">
        <v>58</v>
      </c>
      <c r="F1657" s="48" t="s">
        <v>15</v>
      </c>
      <c r="G1657" s="48" t="s">
        <v>59</v>
      </c>
      <c r="H1657" s="48" t="s">
        <v>17</v>
      </c>
      <c r="I1657" s="48" t="s">
        <v>18</v>
      </c>
      <c r="J1657" s="48" t="s">
        <v>19</v>
      </c>
      <c r="K1657" s="48" t="s">
        <v>20</v>
      </c>
      <c r="L1657" s="48" t="s">
        <v>21</v>
      </c>
      <c r="M1657" s="49"/>
      <c r="N1657" s="391"/>
      <c r="O1657" s="392"/>
      <c r="P1657" s="392"/>
      <c r="Q1657" s="393"/>
      <c r="R1657" s="395"/>
      <c r="S1657" s="398"/>
      <c r="V1657" s="68"/>
      <c r="W1657" s="68"/>
      <c r="X1657" s="68"/>
      <c r="Y1657" s="68"/>
    </row>
    <row r="1658" spans="2:25" ht="27.9" customHeight="1" thickBot="1">
      <c r="B1658" s="5"/>
      <c r="C1658" s="400" t="s">
        <v>60</v>
      </c>
      <c r="D1658" s="401"/>
      <c r="E1658" s="51">
        <v>1</v>
      </c>
      <c r="F1658" s="51">
        <v>2</v>
      </c>
      <c r="G1658" s="51">
        <v>3</v>
      </c>
      <c r="H1658" s="51">
        <v>4</v>
      </c>
      <c r="I1658" s="51">
        <v>5</v>
      </c>
      <c r="J1658" s="51">
        <v>6</v>
      </c>
      <c r="K1658" s="51">
        <v>7</v>
      </c>
      <c r="L1658" s="51">
        <v>8</v>
      </c>
      <c r="M1658" s="50" t="s">
        <v>22</v>
      </c>
      <c r="N1658" s="50" t="s">
        <v>23</v>
      </c>
      <c r="O1658" s="50" t="s">
        <v>61</v>
      </c>
      <c r="P1658" s="50" t="s">
        <v>25</v>
      </c>
      <c r="Q1658" s="50" t="s">
        <v>62</v>
      </c>
      <c r="R1658" s="396"/>
      <c r="S1658" s="399"/>
      <c r="V1658" s="68"/>
      <c r="W1658" s="68"/>
      <c r="X1658" s="68"/>
      <c r="Y1658" s="68"/>
    </row>
    <row r="1659" spans="2:25" ht="27.9" customHeight="1">
      <c r="B1659" s="359">
        <v>1</v>
      </c>
      <c r="C1659" s="361" t="s">
        <v>2</v>
      </c>
      <c r="D1659" s="39" t="s">
        <v>63</v>
      </c>
      <c r="E1659" s="80"/>
      <c r="F1659" s="78">
        <f>Marathi!R$7</f>
        <v>15</v>
      </c>
      <c r="G1659" s="78">
        <f>Marathi!S$7</f>
        <v>15</v>
      </c>
      <c r="H1659" s="78">
        <f>Marathi!T$7</f>
        <v>15</v>
      </c>
      <c r="I1659" s="78">
        <f>Marathi!U$7</f>
        <v>15</v>
      </c>
      <c r="J1659" s="78">
        <f>Marathi!V$7</f>
        <v>15</v>
      </c>
      <c r="K1659" s="78">
        <f>Marathi!W$7</f>
        <v>10</v>
      </c>
      <c r="L1659" s="78">
        <f>Marathi!X$7</f>
        <v>0</v>
      </c>
      <c r="M1659" s="78">
        <f>Marathi!Y$7</f>
        <v>70</v>
      </c>
      <c r="N1659" s="78">
        <f>Marathi!Z$7</f>
        <v>5</v>
      </c>
      <c r="O1659" s="78">
        <f>Marathi!AA$7</f>
        <v>5</v>
      </c>
      <c r="P1659" s="78">
        <f>Marathi!AB$7</f>
        <v>20</v>
      </c>
      <c r="Q1659" s="78">
        <f>Marathi!AC$7</f>
        <v>30</v>
      </c>
      <c r="R1659" s="78">
        <f>Marathi!AD$7</f>
        <v>100</v>
      </c>
      <c r="S1659" s="78">
        <f>Marathi!AE$7</f>
        <v>0</v>
      </c>
      <c r="V1659" s="68"/>
      <c r="W1659" s="68"/>
      <c r="X1659" s="68"/>
      <c r="Y1659" s="68"/>
    </row>
    <row r="1660" spans="2:25" ht="27.9" customHeight="1" thickBot="1">
      <c r="B1660" s="360"/>
      <c r="C1660" s="362"/>
      <c r="D1660" s="40" t="s">
        <v>64</v>
      </c>
      <c r="E1660" s="81"/>
      <c r="F1660" s="50">
        <f>VLOOKUP(S1655,Marathi!$B$8:$AE$78,17,0)</f>
        <v>0</v>
      </c>
      <c r="G1660" s="50">
        <f>VLOOKUP(S1655,Marathi!$B$8:$AE$78,18,0)</f>
        <v>0</v>
      </c>
      <c r="H1660" s="50">
        <f>VLOOKUP(S1655,Marathi!$B$8:$AE$78,19,0)</f>
        <v>0</v>
      </c>
      <c r="I1660" s="50">
        <f>VLOOKUP(S1655,Marathi!$B$8:$AE$78,20,0)</f>
        <v>0</v>
      </c>
      <c r="J1660" s="50">
        <f>VLOOKUP(S1655,Marathi!$B$8:$AE$78,21,0)</f>
        <v>0</v>
      </c>
      <c r="K1660" s="50">
        <f>VLOOKUP(S1655,Marathi!$B$8:$AE$78,22,0)</f>
        <v>0</v>
      </c>
      <c r="L1660" s="50">
        <f>VLOOKUP(S1655,Marathi!$B$8:$AE$78,23,0)</f>
        <v>0</v>
      </c>
      <c r="M1660" s="50">
        <f>VLOOKUP(S1655,Marathi!$B$8:$AE$78,24,0)</f>
        <v>0</v>
      </c>
      <c r="N1660" s="50">
        <f>VLOOKUP(S1655,Marathi!$B$8:$AE$78,25,0)</f>
        <v>0</v>
      </c>
      <c r="O1660" s="50">
        <f>VLOOKUP(S1655,Marathi!$B$8:$AE$78,26,0)</f>
        <v>0</v>
      </c>
      <c r="P1660" s="50">
        <f>VLOOKUP(S1655,Marathi!$B$8:$AE$78,27,0)</f>
        <v>0</v>
      </c>
      <c r="Q1660" s="50">
        <f>VLOOKUP(S1655,Marathi!$B$8:$AE$78,28,0)</f>
        <v>0</v>
      </c>
      <c r="R1660" s="79">
        <f>VLOOKUP(S1655,Marathi!$B$8:$AE$78,29,0)</f>
        <v>0</v>
      </c>
      <c r="S1660" s="79">
        <f>VLOOKUP(S1655,Marathi!$B$8:$AE$78,30,0)</f>
        <v>0</v>
      </c>
      <c r="V1660" s="68"/>
      <c r="W1660" s="68"/>
      <c r="X1660" s="68"/>
      <c r="Y1660" s="68"/>
    </row>
    <row r="1661" spans="2:25" ht="27.9" customHeight="1">
      <c r="B1661" s="359">
        <v>2</v>
      </c>
      <c r="C1661" s="361" t="s">
        <v>3</v>
      </c>
      <c r="D1661" s="39" t="s">
        <v>63</v>
      </c>
      <c r="E1661" s="80"/>
      <c r="F1661" s="78">
        <f>Hindi!R$7</f>
        <v>15</v>
      </c>
      <c r="G1661" s="78">
        <f>Hindi!S$7</f>
        <v>15</v>
      </c>
      <c r="H1661" s="78">
        <f>Hindi!T$7</f>
        <v>15</v>
      </c>
      <c r="I1661" s="78">
        <f>Hindi!U$7</f>
        <v>15</v>
      </c>
      <c r="J1661" s="78">
        <f>Hindi!V$7</f>
        <v>15</v>
      </c>
      <c r="K1661" s="78">
        <f>Hindi!W$7</f>
        <v>10</v>
      </c>
      <c r="L1661" s="78">
        <f>Hindi!X$7</f>
        <v>0</v>
      </c>
      <c r="M1661" s="78">
        <f>Hindi!Y$7</f>
        <v>70</v>
      </c>
      <c r="N1661" s="78">
        <f>Hindi!Z$7</f>
        <v>5</v>
      </c>
      <c r="O1661" s="78">
        <f>Hindi!AA$7</f>
        <v>5</v>
      </c>
      <c r="P1661" s="78">
        <f>Hindi!AB$7</f>
        <v>20</v>
      </c>
      <c r="Q1661" s="78">
        <f>Hindi!AC$7</f>
        <v>30</v>
      </c>
      <c r="R1661" s="78">
        <f>Hindi!AD$7</f>
        <v>100</v>
      </c>
      <c r="S1661" s="78">
        <f>Hindi!AE$7</f>
        <v>0</v>
      </c>
      <c r="V1661" s="68"/>
      <c r="W1661" s="68"/>
      <c r="X1661" s="68"/>
      <c r="Y1661" s="68"/>
    </row>
    <row r="1662" spans="2:25" ht="27.9" customHeight="1" thickBot="1">
      <c r="B1662" s="360"/>
      <c r="C1662" s="362"/>
      <c r="D1662" s="40" t="s">
        <v>64</v>
      </c>
      <c r="E1662" s="81"/>
      <c r="F1662" s="50">
        <f>VLOOKUP(S1655,Hindi!$B$8:$AE$78,17,0)</f>
        <v>0</v>
      </c>
      <c r="G1662" s="50">
        <f>VLOOKUP(S1655,Hindi!$B$8:$AE$78,18,0)</f>
        <v>0</v>
      </c>
      <c r="H1662" s="50">
        <f>VLOOKUP(S1655,Hindi!$B$8:$AE$78,19,0)</f>
        <v>0</v>
      </c>
      <c r="I1662" s="50">
        <f>VLOOKUP(S1655,Hindi!$B$8:$AE$78,20,0)</f>
        <v>0</v>
      </c>
      <c r="J1662" s="50">
        <f>VLOOKUP(S1655,Hindi!$B$8:$AE$78,21,0)</f>
        <v>0</v>
      </c>
      <c r="K1662" s="50">
        <f>VLOOKUP(S1655,Hindi!$B$8:$AE$78,22,0)</f>
        <v>0</v>
      </c>
      <c r="L1662" s="50">
        <f>VLOOKUP(S1655,Hindi!$B$8:$AE$78,23,0)</f>
        <v>0</v>
      </c>
      <c r="M1662" s="50">
        <f>VLOOKUP(S1655,Hindi!$B$8:$AE$78,24,0)</f>
        <v>0</v>
      </c>
      <c r="N1662" s="50">
        <f>VLOOKUP(S1655,Hindi!$B$8:$AE$78,25,0)</f>
        <v>0</v>
      </c>
      <c r="O1662" s="50">
        <f>VLOOKUP(S1655,Hindi!$B$8:$AE$78,26,0)</f>
        <v>0</v>
      </c>
      <c r="P1662" s="50">
        <f>VLOOKUP(S1655,Hindi!$B$8:$AE$78,27,0)</f>
        <v>0</v>
      </c>
      <c r="Q1662" s="50">
        <f>VLOOKUP(S1655,Hindi!$B$8:$AE$78,28,0)</f>
        <v>0</v>
      </c>
      <c r="R1662" s="79">
        <f>VLOOKUP(S1655,Hindi!$B$8:$AE$78,29,0)</f>
        <v>0</v>
      </c>
      <c r="S1662" s="50">
        <f>VLOOKUP(S1655,Hindi!$B$8:$AE$78,30,0)</f>
        <v>0</v>
      </c>
      <c r="V1662" s="68"/>
      <c r="W1662" s="68"/>
      <c r="X1662" s="68"/>
      <c r="Y1662" s="68"/>
    </row>
    <row r="1663" spans="2:25" ht="27.9" customHeight="1">
      <c r="B1663" s="359">
        <v>3</v>
      </c>
      <c r="C1663" s="361" t="s">
        <v>4</v>
      </c>
      <c r="D1663" s="39" t="s">
        <v>63</v>
      </c>
      <c r="E1663" s="80"/>
      <c r="F1663" s="78">
        <f>English!R$7</f>
        <v>15</v>
      </c>
      <c r="G1663" s="78">
        <f>English!S$7</f>
        <v>15</v>
      </c>
      <c r="H1663" s="78">
        <f>English!T$7</f>
        <v>15</v>
      </c>
      <c r="I1663" s="78">
        <f>English!U$7</f>
        <v>15</v>
      </c>
      <c r="J1663" s="78">
        <f>English!V$7</f>
        <v>15</v>
      </c>
      <c r="K1663" s="78">
        <f>English!W$7</f>
        <v>10</v>
      </c>
      <c r="L1663" s="78">
        <f>English!X$7</f>
        <v>0</v>
      </c>
      <c r="M1663" s="78">
        <f>English!Y$7</f>
        <v>70</v>
      </c>
      <c r="N1663" s="78">
        <f>English!Z$7</f>
        <v>5</v>
      </c>
      <c r="O1663" s="78">
        <f>English!AA$7</f>
        <v>5</v>
      </c>
      <c r="P1663" s="78">
        <f>English!AB$7</f>
        <v>20</v>
      </c>
      <c r="Q1663" s="78">
        <f>English!AC$7</f>
        <v>30</v>
      </c>
      <c r="R1663" s="78">
        <f>English!AD$7</f>
        <v>100</v>
      </c>
      <c r="S1663" s="78">
        <f>English!AE$7</f>
        <v>0</v>
      </c>
      <c r="V1663" s="68"/>
      <c r="W1663" s="68"/>
      <c r="X1663" s="68"/>
      <c r="Y1663" s="68"/>
    </row>
    <row r="1664" spans="2:25" ht="27.9" customHeight="1" thickBot="1">
      <c r="B1664" s="360"/>
      <c r="C1664" s="362"/>
      <c r="D1664" s="40" t="s">
        <v>64</v>
      </c>
      <c r="E1664" s="81"/>
      <c r="F1664" s="50">
        <f>VLOOKUP(S1655,English!$B$8:$AE$78,17,0)</f>
        <v>0</v>
      </c>
      <c r="G1664" s="50">
        <f>VLOOKUP(S1655,English!$B$8:$AE$78,18,0)</f>
        <v>0</v>
      </c>
      <c r="H1664" s="50">
        <f>VLOOKUP(S1655,English!$B$8:$AE$78,19,0)</f>
        <v>0</v>
      </c>
      <c r="I1664" s="50">
        <f>VLOOKUP(S1655,English!$B$8:$AE$78,20,0)</f>
        <v>0</v>
      </c>
      <c r="J1664" s="50">
        <f>VLOOKUP(S1655,English!$B$8:$AE$78,21,0)</f>
        <v>0</v>
      </c>
      <c r="K1664" s="50">
        <f>VLOOKUP(S1655,English!$B$8:$AE$78,22,0)</f>
        <v>0</v>
      </c>
      <c r="L1664" s="50">
        <f>VLOOKUP(S1655,English!$B$8:$AE$78,23,0)</f>
        <v>0</v>
      </c>
      <c r="M1664" s="50">
        <f>VLOOKUP(S1655,English!$B$8:$AE$78,24,0)</f>
        <v>0</v>
      </c>
      <c r="N1664" s="50">
        <f>VLOOKUP(S1655,English!$B$8:$AE$78,25,0)</f>
        <v>0</v>
      </c>
      <c r="O1664" s="50">
        <f>VLOOKUP(S1655,English!$B$8:$AE$78,26,0)</f>
        <v>0</v>
      </c>
      <c r="P1664" s="50">
        <f>VLOOKUP(S1655,English!$B$8:$AE$78,27,0)</f>
        <v>0</v>
      </c>
      <c r="Q1664" s="50">
        <f>VLOOKUP(S1655,English!$B$8:$AE$78,28,0)</f>
        <v>0</v>
      </c>
      <c r="R1664" s="79">
        <f>VLOOKUP(S1655,English!$B$8:$AE$78,29,0)</f>
        <v>0</v>
      </c>
      <c r="S1664" s="50">
        <f>VLOOKUP(S1655,English!$B$8:$AE$78,30,0)</f>
        <v>0</v>
      </c>
      <c r="V1664" s="68"/>
      <c r="W1664" s="68"/>
      <c r="X1664" s="68"/>
      <c r="Y1664" s="68"/>
    </row>
    <row r="1665" spans="2:25" ht="27.9" customHeight="1">
      <c r="B1665" s="359">
        <v>4</v>
      </c>
      <c r="C1665" s="361" t="s">
        <v>5</v>
      </c>
      <c r="D1665" s="39" t="s">
        <v>63</v>
      </c>
      <c r="E1665" s="80"/>
      <c r="F1665" s="78">
        <f>Maths!R$7</f>
        <v>15</v>
      </c>
      <c r="G1665" s="78">
        <f>Maths!S$7</f>
        <v>15</v>
      </c>
      <c r="H1665" s="78">
        <f>Maths!T$7</f>
        <v>15</v>
      </c>
      <c r="I1665" s="78">
        <f>Maths!U$7</f>
        <v>15</v>
      </c>
      <c r="J1665" s="78">
        <f>Maths!V$7</f>
        <v>15</v>
      </c>
      <c r="K1665" s="78">
        <f>Maths!W$7</f>
        <v>10</v>
      </c>
      <c r="L1665" s="78">
        <f>Maths!X$7</f>
        <v>0</v>
      </c>
      <c r="M1665" s="78">
        <f>Maths!Y$7</f>
        <v>70</v>
      </c>
      <c r="N1665" s="78">
        <f>Maths!Z$7</f>
        <v>5</v>
      </c>
      <c r="O1665" s="78">
        <f>Maths!AA$7</f>
        <v>5</v>
      </c>
      <c r="P1665" s="78">
        <f>Maths!AB$7</f>
        <v>20</v>
      </c>
      <c r="Q1665" s="78">
        <f>Maths!AC$7</f>
        <v>30</v>
      </c>
      <c r="R1665" s="78">
        <f>Maths!AD$7</f>
        <v>100</v>
      </c>
      <c r="S1665" s="78">
        <f>Maths!AE$7</f>
        <v>0</v>
      </c>
      <c r="V1665" s="68"/>
      <c r="W1665" s="68"/>
      <c r="X1665" s="68"/>
      <c r="Y1665" s="68"/>
    </row>
    <row r="1666" spans="2:25" ht="27.9" customHeight="1" thickBot="1">
      <c r="B1666" s="360"/>
      <c r="C1666" s="362"/>
      <c r="D1666" s="40" t="s">
        <v>64</v>
      </c>
      <c r="E1666" s="81"/>
      <c r="F1666" s="50">
        <f>VLOOKUP(S1655,Maths!$B$8:$AE$78,17,0)</f>
        <v>0</v>
      </c>
      <c r="G1666" s="50">
        <f>VLOOKUP(S1655,Maths!$B$8:$AE$78,18,0)</f>
        <v>0</v>
      </c>
      <c r="H1666" s="50">
        <f>VLOOKUP(S1655,Maths!$B$8:$AE$78,19,0)</f>
        <v>0</v>
      </c>
      <c r="I1666" s="50">
        <f>VLOOKUP(S1655,Maths!$B$8:$AE$78,20,0)</f>
        <v>0</v>
      </c>
      <c r="J1666" s="50">
        <f>VLOOKUP(S1655,Maths!$B$8:$AE$78,21,0)</f>
        <v>0</v>
      </c>
      <c r="K1666" s="50">
        <f>VLOOKUP(S1655,Maths!$B$8:$AE$78,22,0)</f>
        <v>0</v>
      </c>
      <c r="L1666" s="50">
        <f>VLOOKUP(S1655,Maths!$B$8:$AE$78,23,0)</f>
        <v>0</v>
      </c>
      <c r="M1666" s="50">
        <f>VLOOKUP(S1655,Maths!$B$8:$AE$78,24,0)</f>
        <v>0</v>
      </c>
      <c r="N1666" s="50">
        <f>VLOOKUP(S1655,Maths!$B$8:$AE$78,25,0)</f>
        <v>0</v>
      </c>
      <c r="O1666" s="50">
        <f>VLOOKUP(S1655,Maths!$B$8:$AE$78,26,0)</f>
        <v>0</v>
      </c>
      <c r="P1666" s="50">
        <f>VLOOKUP(S1655,Maths!$B$8:$AE$78,27,0)</f>
        <v>0</v>
      </c>
      <c r="Q1666" s="50">
        <f>VLOOKUP(S1655,Maths!$B$8:$AE$78,28,0)</f>
        <v>0</v>
      </c>
      <c r="R1666" s="79">
        <f>VLOOKUP(S1655,Maths!$B$8:$AE$78,29,0)</f>
        <v>0</v>
      </c>
      <c r="S1666" s="50">
        <f>VLOOKUP(S1655,Maths!$B$8:$AE$78,30,0)</f>
        <v>0</v>
      </c>
      <c r="V1666" s="68"/>
      <c r="W1666" s="68"/>
      <c r="X1666" s="68"/>
      <c r="Y1666" s="68"/>
    </row>
    <row r="1667" spans="2:25" ht="27.9" customHeight="1">
      <c r="B1667" s="359">
        <v>5</v>
      </c>
      <c r="C1667" s="361" t="s">
        <v>6</v>
      </c>
      <c r="D1667" s="39" t="s">
        <v>63</v>
      </c>
      <c r="E1667" s="80"/>
      <c r="F1667" s="78">
        <f>Sci!R$7</f>
        <v>15</v>
      </c>
      <c r="G1667" s="78">
        <f>Sci!S$7</f>
        <v>15</v>
      </c>
      <c r="H1667" s="78">
        <f>Sci!T$7</f>
        <v>15</v>
      </c>
      <c r="I1667" s="78">
        <f>Sci!U$7</f>
        <v>15</v>
      </c>
      <c r="J1667" s="78">
        <f>Sci!V$7</f>
        <v>15</v>
      </c>
      <c r="K1667" s="78">
        <f>Sci!W$7</f>
        <v>10</v>
      </c>
      <c r="L1667" s="78">
        <f>Sci!X$7</f>
        <v>0</v>
      </c>
      <c r="M1667" s="78">
        <f>Sci!Y$7</f>
        <v>70</v>
      </c>
      <c r="N1667" s="78">
        <f>Sci!Z$7</f>
        <v>5</v>
      </c>
      <c r="O1667" s="78">
        <f>Sci!AA$7</f>
        <v>5</v>
      </c>
      <c r="P1667" s="78">
        <f>Sci!AB$7</f>
        <v>20</v>
      </c>
      <c r="Q1667" s="78">
        <f>Sci!AC$7</f>
        <v>30</v>
      </c>
      <c r="R1667" s="78">
        <f>Sci!AD$7</f>
        <v>100</v>
      </c>
      <c r="S1667" s="78">
        <f>Sci!AE$7</f>
        <v>0</v>
      </c>
      <c r="V1667" s="68"/>
      <c r="W1667" s="68"/>
      <c r="X1667" s="68"/>
      <c r="Y1667" s="68"/>
    </row>
    <row r="1668" spans="2:25" ht="27.9" customHeight="1" thickBot="1">
      <c r="B1668" s="360"/>
      <c r="C1668" s="362"/>
      <c r="D1668" s="40" t="s">
        <v>64</v>
      </c>
      <c r="E1668" s="81"/>
      <c r="F1668" s="50">
        <f>VLOOKUP(S1655,Sci!$B$8:$AE$78,17,0)</f>
        <v>0</v>
      </c>
      <c r="G1668" s="50">
        <f>VLOOKUP(S1655,Sci!$B$8:$AE$78,18,0)</f>
        <v>0</v>
      </c>
      <c r="H1668" s="50">
        <f>VLOOKUP(S1655,Sci!$B$8:$AE$78,19,0)</f>
        <v>0</v>
      </c>
      <c r="I1668" s="50">
        <f>VLOOKUP(S1655,Sci!$B$8:$AE$78,20,0)</f>
        <v>0</v>
      </c>
      <c r="J1668" s="50">
        <f>VLOOKUP(S1655,Sci!$B$8:$AE$78,21,0)</f>
        <v>0</v>
      </c>
      <c r="K1668" s="50">
        <f>VLOOKUP(S1655,Sci!$B$8:$AE$78,22,0)</f>
        <v>0</v>
      </c>
      <c r="L1668" s="50">
        <f>VLOOKUP(S1655,Sci!$B$8:$AE$78,23,0)</f>
        <v>0</v>
      </c>
      <c r="M1668" s="50">
        <f>VLOOKUP(S1655,Sci!$B$8:$AE$78,24,0)</f>
        <v>0</v>
      </c>
      <c r="N1668" s="50">
        <f>VLOOKUP(S1655,Sci!$B$8:$AE$78,24,0)</f>
        <v>0</v>
      </c>
      <c r="O1668" s="50">
        <f>VLOOKUP(S1655,Sci!$B$8:$AE$78,25,0)</f>
        <v>0</v>
      </c>
      <c r="P1668" s="50">
        <f>VLOOKUP(S1655,Sci!$B$8:$AE$78,26,0)</f>
        <v>0</v>
      </c>
      <c r="Q1668" s="50">
        <f>VLOOKUP(S1655,Sci!$B$8:$AE$78,27,0)</f>
        <v>0</v>
      </c>
      <c r="R1668" s="79">
        <f>VLOOKUP(S1655,Sci!$B$8:$AE$78,29,0)</f>
        <v>0</v>
      </c>
      <c r="S1668" s="50">
        <f>VLOOKUP(S1655,Sci!$B$8:$AE$78,30,0)</f>
        <v>0</v>
      </c>
      <c r="V1668" s="68"/>
      <c r="W1668" s="68"/>
      <c r="X1668" s="68"/>
      <c r="Y1668" s="68"/>
    </row>
    <row r="1669" spans="2:25" ht="27.9" customHeight="1">
      <c r="B1669" s="359">
        <v>6</v>
      </c>
      <c r="C1669" s="361" t="s">
        <v>7</v>
      </c>
      <c r="D1669" s="39" t="s">
        <v>63</v>
      </c>
      <c r="E1669" s="80"/>
      <c r="F1669" s="78">
        <f>Sco!R$7</f>
        <v>15</v>
      </c>
      <c r="G1669" s="78">
        <f>Sco!S$7</f>
        <v>15</v>
      </c>
      <c r="H1669" s="78">
        <f>Sco!T$7</f>
        <v>15</v>
      </c>
      <c r="I1669" s="78">
        <f>Sco!U$7</f>
        <v>15</v>
      </c>
      <c r="J1669" s="78">
        <f>Sco!V$7</f>
        <v>15</v>
      </c>
      <c r="K1669" s="78">
        <f>Sco!W$7</f>
        <v>10</v>
      </c>
      <c r="L1669" s="78">
        <f>Sco!X$7</f>
        <v>0</v>
      </c>
      <c r="M1669" s="78">
        <f>Sco!Y$7</f>
        <v>70</v>
      </c>
      <c r="N1669" s="78">
        <f>Sco!Z$7</f>
        <v>5</v>
      </c>
      <c r="O1669" s="78">
        <f>Sco!AA$7</f>
        <v>5</v>
      </c>
      <c r="P1669" s="78">
        <f>Sco!AB$7</f>
        <v>20</v>
      </c>
      <c r="Q1669" s="78">
        <f>Sco!AC$7</f>
        <v>30</v>
      </c>
      <c r="R1669" s="78">
        <f>Sco!AD$7</f>
        <v>100</v>
      </c>
      <c r="S1669" s="78">
        <f>Sco!AE$7</f>
        <v>0</v>
      </c>
      <c r="V1669" s="68"/>
      <c r="W1669" s="68"/>
      <c r="X1669" s="68"/>
      <c r="Y1669" s="68"/>
    </row>
    <row r="1670" spans="2:25" ht="27.9" customHeight="1" thickBot="1">
      <c r="B1670" s="360"/>
      <c r="C1670" s="362"/>
      <c r="D1670" s="40" t="s">
        <v>64</v>
      </c>
      <c r="E1670" s="81"/>
      <c r="F1670" s="50">
        <f>VLOOKUP(S1655,Sco!$B$8:$AE$78,17,0)</f>
        <v>0</v>
      </c>
      <c r="G1670" s="50">
        <f>VLOOKUP(S1655,Sco!$B$8:$AE$78,18,0)</f>
        <v>0</v>
      </c>
      <c r="H1670" s="50">
        <f>VLOOKUP(S1655,Sco!$B$8:$AE$78,19,0)</f>
        <v>0</v>
      </c>
      <c r="I1670" s="50">
        <f>VLOOKUP(S1655,Sco!$B$8:$AE$78,20,0)</f>
        <v>0</v>
      </c>
      <c r="J1670" s="50">
        <f>VLOOKUP(S1655,Sco!$B$8:$AE$78,21,0)</f>
        <v>0</v>
      </c>
      <c r="K1670" s="50">
        <f>VLOOKUP(S1655,Sco!$B$8:$AE$78,22,0)</f>
        <v>0</v>
      </c>
      <c r="L1670" s="50">
        <f>VLOOKUP(S1655,Sco!$B$8:$AE$78,23,0)</f>
        <v>0</v>
      </c>
      <c r="M1670" s="50">
        <f>VLOOKUP(S1655,Sco!$B$8:$AE$78,24,0)</f>
        <v>0</v>
      </c>
      <c r="N1670" s="50">
        <f>VLOOKUP(S1655,Sco!$B$8:$AE$78,25,0)</f>
        <v>0</v>
      </c>
      <c r="O1670" s="50">
        <f>VLOOKUP(S1655,Sco!$B$8:$AE$78,26,0)</f>
        <v>0</v>
      </c>
      <c r="P1670" s="50">
        <f>VLOOKUP(S1655,Sco!$B$8:$AE$78,27,0)</f>
        <v>0</v>
      </c>
      <c r="Q1670" s="50">
        <f>VLOOKUP(S1655,Sco!$B$8:$AE$78,28,0)</f>
        <v>0</v>
      </c>
      <c r="R1670" s="79">
        <f>VLOOKUP(S1655,Sco!$B$8:$AE$78,29,0)</f>
        <v>0</v>
      </c>
      <c r="S1670" s="50">
        <f>VLOOKUP(S1655,Sco!$B$8:$AE$78,30,0)</f>
        <v>0</v>
      </c>
      <c r="V1670" s="68"/>
      <c r="W1670" s="68"/>
      <c r="X1670" s="68"/>
      <c r="Y1670" s="68"/>
    </row>
    <row r="1671" spans="2:25" ht="27.9" customHeight="1">
      <c r="B1671" s="359">
        <v>7</v>
      </c>
      <c r="C1671" s="361" t="s">
        <v>8</v>
      </c>
      <c r="D1671" s="39" t="s">
        <v>63</v>
      </c>
      <c r="E1671" s="80"/>
      <c r="F1671" s="78">
        <f>Kala!R$7</f>
        <v>20</v>
      </c>
      <c r="G1671" s="78">
        <f>Kala!S$7</f>
        <v>40</v>
      </c>
      <c r="H1671" s="78">
        <f>Kala!T$7</f>
        <v>20</v>
      </c>
      <c r="I1671" s="78">
        <f>Kala!U$7</f>
        <v>20</v>
      </c>
      <c r="J1671" s="78">
        <f>Kala!V$7</f>
        <v>0</v>
      </c>
      <c r="K1671" s="78">
        <f>Kala!W$7</f>
        <v>20</v>
      </c>
      <c r="L1671" s="78">
        <f>Kala!X$7</f>
        <v>0</v>
      </c>
      <c r="M1671" s="78">
        <f>Kala!Y$7</f>
        <v>100</v>
      </c>
      <c r="N1671" s="363"/>
      <c r="O1671" s="364"/>
      <c r="P1671" s="364"/>
      <c r="Q1671" s="365"/>
      <c r="R1671" s="82">
        <f t="shared" ref="R1671:R1676" si="59">M1671</f>
        <v>100</v>
      </c>
      <c r="S1671" s="83"/>
      <c r="V1671" s="68"/>
      <c r="W1671" s="68"/>
      <c r="X1671" s="68"/>
      <c r="Y1671" s="68"/>
    </row>
    <row r="1672" spans="2:25" ht="27.9" customHeight="1" thickBot="1">
      <c r="B1672" s="360"/>
      <c r="C1672" s="362"/>
      <c r="D1672" s="40" t="s">
        <v>64</v>
      </c>
      <c r="E1672" s="81"/>
      <c r="F1672" s="50">
        <f>VLOOKUP(S1655,Kala!$B$8:$AE$78,17,0)</f>
        <v>0</v>
      </c>
      <c r="G1672" s="50">
        <f>VLOOKUP(S1655,Kala!$B$8:$AE$78,18,0)</f>
        <v>0</v>
      </c>
      <c r="H1672" s="50">
        <f>VLOOKUP(S1655,Kala!$B$8:$AE$78,19,0)</f>
        <v>0</v>
      </c>
      <c r="I1672" s="50">
        <f>VLOOKUP(S1655,Kala!$B$8:$AE$78,20,0)</f>
        <v>0</v>
      </c>
      <c r="J1672" s="50">
        <f>VLOOKUP(S1655,Kala!$B$8:$AE$78,21,0)</f>
        <v>0</v>
      </c>
      <c r="K1672" s="50">
        <f>VLOOKUP(S1655,Kala!$B$8:$AE$78,22,0)</f>
        <v>0</v>
      </c>
      <c r="L1672" s="50">
        <f>VLOOKUP(S1655,Kala!$B$8:$AE$78,23,0)</f>
        <v>0</v>
      </c>
      <c r="M1672" s="50">
        <f>VLOOKUP(S1655,Kala!$B$8:$AE$78,24,0)</f>
        <v>0</v>
      </c>
      <c r="N1672" s="366"/>
      <c r="O1672" s="367"/>
      <c r="P1672" s="367"/>
      <c r="Q1672" s="368"/>
      <c r="R1672" s="84">
        <f t="shared" si="59"/>
        <v>0</v>
      </c>
      <c r="S1672" s="85" t="str">
        <f>IF(R1672&gt;=91,"अ१",IF(R1672&gt;=81,"अ२",IF(R1672&gt;=71,"ब१",IF(R1672&gt;=61,"ब२",IF(R1672&gt;=51,"क१",IF(R1672&gt;=41,"क२",IF(R1672&gt;=33,"ड",IF(R1672&gt;=21,"ई१",IF(R1672&gt;=1,"ई२","")))))))))</f>
        <v/>
      </c>
      <c r="V1672" s="68"/>
      <c r="W1672" s="68"/>
      <c r="X1672" s="68"/>
      <c r="Y1672" s="68"/>
    </row>
    <row r="1673" spans="2:25" ht="27.9" customHeight="1">
      <c r="B1673" s="359">
        <v>8</v>
      </c>
      <c r="C1673" s="361" t="s">
        <v>9</v>
      </c>
      <c r="D1673" s="39" t="s">
        <v>63</v>
      </c>
      <c r="E1673" s="80"/>
      <c r="F1673" s="78">
        <f>Karya!R$7</f>
        <v>20</v>
      </c>
      <c r="G1673" s="78">
        <f>Karya!S$7</f>
        <v>40</v>
      </c>
      <c r="H1673" s="78">
        <f>Karya!T$7</f>
        <v>20</v>
      </c>
      <c r="I1673" s="78">
        <f>Karya!U$7</f>
        <v>20</v>
      </c>
      <c r="J1673" s="78">
        <f>Karya!V$7</f>
        <v>0</v>
      </c>
      <c r="K1673" s="78">
        <f>Karya!W$7</f>
        <v>20</v>
      </c>
      <c r="L1673" s="78">
        <f>Karya!X$7</f>
        <v>0</v>
      </c>
      <c r="M1673" s="78">
        <f>Karya!Y$7</f>
        <v>100</v>
      </c>
      <c r="N1673" s="363"/>
      <c r="O1673" s="364"/>
      <c r="P1673" s="364"/>
      <c r="Q1673" s="365"/>
      <c r="R1673" s="82">
        <f t="shared" si="59"/>
        <v>100</v>
      </c>
      <c r="S1673" s="83"/>
      <c r="V1673" s="68"/>
      <c r="W1673" s="68"/>
      <c r="X1673" s="68"/>
      <c r="Y1673" s="68"/>
    </row>
    <row r="1674" spans="2:25" ht="27.9" customHeight="1" thickBot="1">
      <c r="B1674" s="360"/>
      <c r="C1674" s="362"/>
      <c r="D1674" s="40" t="s">
        <v>64</v>
      </c>
      <c r="E1674" s="81"/>
      <c r="F1674" s="50">
        <f>VLOOKUP(S1655,Karya!$B$8:$AE$78,17,0)</f>
        <v>0</v>
      </c>
      <c r="G1674" s="50">
        <f>VLOOKUP(S1655,Karya!$B$8:$AE$78,18,0)</f>
        <v>0</v>
      </c>
      <c r="H1674" s="50">
        <f>VLOOKUP(S1655,Karya!$B$8:$AE$78,19,0)</f>
        <v>0</v>
      </c>
      <c r="I1674" s="50">
        <f>VLOOKUP(S1655,Karya!$B$8:$AE$78,20,0)</f>
        <v>0</v>
      </c>
      <c r="J1674" s="50">
        <f>VLOOKUP(S1655,Karya!$B$8:$AE$78,21,0)</f>
        <v>0</v>
      </c>
      <c r="K1674" s="50">
        <f>VLOOKUP(S1655,Karya!$B$8:$AE$78,22,0)</f>
        <v>0</v>
      </c>
      <c r="L1674" s="50">
        <f>VLOOKUP(S1655,Karya!$B$8:$AE$78,23,0)</f>
        <v>0</v>
      </c>
      <c r="M1674" s="50">
        <f>VLOOKUP(S1655,Karya!$B$8:$AE$78,24,0)</f>
        <v>0</v>
      </c>
      <c r="N1674" s="366"/>
      <c r="O1674" s="367"/>
      <c r="P1674" s="367"/>
      <c r="Q1674" s="368"/>
      <c r="R1674" s="84">
        <f t="shared" si="59"/>
        <v>0</v>
      </c>
      <c r="S1674" s="85" t="str">
        <f>IF(R1674&gt;=91,"अ१",IF(R1674&gt;=81,"अ२",IF(R1674&gt;=71,"ब१",IF(R1674&gt;=61,"ब२",IF(R1674&gt;=51,"क१",IF(R1674&gt;=41,"क२",IF(R1674&gt;=33,"ड",IF(R1674&gt;=21,"ई१",IF(R1674&gt;=1,"ई२","")))))))))</f>
        <v/>
      </c>
      <c r="V1674" s="68"/>
      <c r="W1674" s="68"/>
      <c r="X1674" s="68"/>
      <c r="Y1674" s="68"/>
    </row>
    <row r="1675" spans="2:25" ht="27.9" customHeight="1">
      <c r="B1675" s="359">
        <v>9</v>
      </c>
      <c r="C1675" s="361" t="s">
        <v>10</v>
      </c>
      <c r="D1675" s="39" t="s">
        <v>63</v>
      </c>
      <c r="E1675" s="80"/>
      <c r="F1675" s="78">
        <f>Shashi!R$7</f>
        <v>20</v>
      </c>
      <c r="G1675" s="78">
        <f>Shashi!S$7</f>
        <v>40</v>
      </c>
      <c r="H1675" s="78">
        <f>Shashi!T$7</f>
        <v>20</v>
      </c>
      <c r="I1675" s="78">
        <f>Shashi!U$7</f>
        <v>20</v>
      </c>
      <c r="J1675" s="78">
        <f>Shashi!V$7</f>
        <v>0</v>
      </c>
      <c r="K1675" s="78">
        <f>Shashi!W$7</f>
        <v>20</v>
      </c>
      <c r="L1675" s="78">
        <f>Shashi!X$7</f>
        <v>0</v>
      </c>
      <c r="M1675" s="78">
        <f>Shashi!Y$7</f>
        <v>100</v>
      </c>
      <c r="N1675" s="363"/>
      <c r="O1675" s="364"/>
      <c r="P1675" s="364"/>
      <c r="Q1675" s="365"/>
      <c r="R1675" s="82">
        <f t="shared" si="59"/>
        <v>100</v>
      </c>
      <c r="S1675" s="83"/>
    </row>
    <row r="1676" spans="2:25" ht="27.9" customHeight="1" thickBot="1">
      <c r="B1676" s="360"/>
      <c r="C1676" s="362"/>
      <c r="D1676" s="40" t="s">
        <v>64</v>
      </c>
      <c r="E1676" s="81"/>
      <c r="F1676" s="50">
        <f>VLOOKUP(S1655,Shashi!$B$8:$AE$78,17,0)</f>
        <v>0</v>
      </c>
      <c r="G1676" s="50">
        <f>VLOOKUP(S1655,Shashi!$B$8:$AE$78,18,0)</f>
        <v>0</v>
      </c>
      <c r="H1676" s="50">
        <f>VLOOKUP(S1655,Shashi!$B$8:$AE$78,19,0)</f>
        <v>0</v>
      </c>
      <c r="I1676" s="50">
        <f>VLOOKUP(S1655,Shashi!$B$8:$AE$78,20,0)</f>
        <v>0</v>
      </c>
      <c r="J1676" s="50">
        <f>VLOOKUP(S1655,Shashi!$B$8:$AE$78,21,0)</f>
        <v>0</v>
      </c>
      <c r="K1676" s="50">
        <f>VLOOKUP(S1655,Shashi!$B$8:$AE$78,22,0)</f>
        <v>0</v>
      </c>
      <c r="L1676" s="50">
        <f>VLOOKUP(S1655,Shashi!$B$8:$AE$78,23,0)</f>
        <v>0</v>
      </c>
      <c r="M1676" s="50">
        <f>VLOOKUP(S1655,Shashi!$B$8:$AE$78,24,0)</f>
        <v>0</v>
      </c>
      <c r="N1676" s="366"/>
      <c r="O1676" s="367"/>
      <c r="P1676" s="367"/>
      <c r="Q1676" s="368"/>
      <c r="R1676" s="84">
        <f t="shared" si="59"/>
        <v>0</v>
      </c>
      <c r="S1676" s="85" t="str">
        <f>IF(R1676&gt;=91,"अ१",IF(R1676&gt;=81,"अ२",IF(R1676&gt;=71,"ब१",IF(R1676&gt;=61,"ब२",IF(R1676&gt;=51,"क१",IF(R1676&gt;=41,"क२",IF(R1676&gt;=33,"ड",IF(R1676&gt;=21,"ई१",IF(R1676&gt;=1,"ई२","")))))))))</f>
        <v/>
      </c>
    </row>
    <row r="1677" spans="2:25" ht="27.9" customHeight="1" thickBot="1">
      <c r="B1677" s="369"/>
      <c r="C1677" s="370"/>
      <c r="D1677" s="370"/>
      <c r="E1677" s="370"/>
      <c r="F1677" s="370"/>
      <c r="G1677" s="370"/>
      <c r="H1677" s="370"/>
      <c r="I1677" s="370"/>
      <c r="J1677" s="370"/>
      <c r="K1677" s="370"/>
      <c r="L1677" s="370"/>
      <c r="M1677" s="370"/>
      <c r="N1677" s="370"/>
      <c r="O1677" s="370"/>
      <c r="P1677" s="370"/>
      <c r="Q1677" s="370"/>
      <c r="R1677" s="370"/>
      <c r="S1677" s="371"/>
    </row>
    <row r="1678" spans="2:25" ht="27.9" customHeight="1">
      <c r="B1678" s="41"/>
      <c r="C1678" s="42"/>
      <c r="D1678" s="43"/>
      <c r="N1678" s="45"/>
      <c r="O1678" s="45"/>
      <c r="P1678" s="45"/>
      <c r="Q1678" s="45"/>
      <c r="S1678" s="46"/>
    </row>
    <row r="1679" spans="2:25" ht="27.9" customHeight="1">
      <c r="B1679" s="372" t="s">
        <v>66</v>
      </c>
      <c r="C1679" s="373"/>
      <c r="D1679" s="373"/>
      <c r="E1679" s="373"/>
      <c r="F1679" s="373"/>
      <c r="G1679" s="374" t="s">
        <v>67</v>
      </c>
      <c r="H1679" s="374"/>
      <c r="I1679" s="374"/>
      <c r="J1679" s="374"/>
      <c r="K1679" s="374"/>
      <c r="L1679" s="374"/>
      <c r="M1679" s="374"/>
      <c r="N1679" s="375" t="s">
        <v>68</v>
      </c>
      <c r="O1679" s="375"/>
      <c r="P1679" s="375"/>
      <c r="Q1679" s="375"/>
      <c r="R1679" s="375"/>
      <c r="S1679" s="376"/>
    </row>
    <row r="1680" spans="2:25" ht="27.9" customHeight="1" thickBot="1">
      <c r="B1680" s="377" t="str">
        <f>students!$G$4</f>
        <v xml:space="preserve">श्री. सागर दत्तात्रय शिंदे </v>
      </c>
      <c r="C1680" s="378"/>
      <c r="D1680" s="378"/>
      <c r="E1680" s="378"/>
      <c r="F1680" s="378"/>
      <c r="G1680" s="379"/>
      <c r="H1680" s="379"/>
      <c r="I1680" s="379"/>
      <c r="J1680" s="379"/>
      <c r="K1680" s="379"/>
      <c r="L1680" s="379"/>
      <c r="M1680" s="379"/>
      <c r="N1680" s="380"/>
      <c r="O1680" s="380"/>
      <c r="P1680" s="380"/>
      <c r="Q1680" s="380"/>
      <c r="R1680" s="380"/>
      <c r="S1680" s="381"/>
    </row>
    <row r="1681" spans="2:25" ht="26.25" customHeight="1">
      <c r="B1681" s="402" t="s">
        <v>718</v>
      </c>
      <c r="C1681" s="402"/>
      <c r="D1681" s="402"/>
      <c r="E1681" s="402"/>
      <c r="F1681" s="402"/>
      <c r="G1681" s="402"/>
      <c r="H1681" s="402"/>
      <c r="I1681" s="402"/>
      <c r="J1681" s="402"/>
      <c r="K1681" s="402"/>
      <c r="L1681" s="402"/>
      <c r="M1681" s="402"/>
      <c r="N1681" s="402"/>
      <c r="O1681" s="402"/>
      <c r="P1681" s="402"/>
      <c r="Q1681" s="402"/>
      <c r="R1681" s="402"/>
      <c r="S1681" s="402"/>
    </row>
    <row r="1682" spans="2:25" ht="24.75" customHeight="1" thickBot="1">
      <c r="B1682" s="403" t="s">
        <v>52</v>
      </c>
      <c r="C1682" s="403"/>
      <c r="D1682" s="403"/>
      <c r="E1682" s="404">
        <f>VLOOKUP(S1683,students!$B$8:$R$77,3,0)</f>
        <v>0</v>
      </c>
      <c r="F1682" s="405"/>
      <c r="G1682" s="405"/>
      <c r="H1682" s="405"/>
      <c r="I1682" s="405"/>
      <c r="J1682" s="405"/>
      <c r="K1682" s="405"/>
      <c r="L1682" s="405"/>
      <c r="M1682" s="405"/>
      <c r="N1682" s="405"/>
      <c r="O1682" s="405"/>
      <c r="P1682" s="406" t="s">
        <v>28</v>
      </c>
      <c r="Q1682" s="406"/>
      <c r="R1682" s="406" t="str">
        <f>students!$M$2</f>
        <v>पहिली</v>
      </c>
      <c r="S1682" s="406"/>
      <c r="V1682" s="68"/>
      <c r="W1682" s="68"/>
      <c r="X1682" s="68"/>
      <c r="Y1682" s="68"/>
    </row>
    <row r="1683" spans="2:25" ht="19.5" customHeight="1" thickBot="1">
      <c r="B1683" s="407"/>
      <c r="C1683" s="407"/>
      <c r="D1683" s="408"/>
      <c r="E1683" s="408"/>
      <c r="F1683" s="47"/>
      <c r="G1683" s="47"/>
      <c r="H1683" s="409" t="s">
        <v>33</v>
      </c>
      <c r="I1683" s="409"/>
      <c r="J1683" s="409"/>
      <c r="K1683" s="409"/>
      <c r="L1683" s="409"/>
      <c r="M1683" s="405">
        <f>[3]students!Y1682</f>
        <v>0</v>
      </c>
      <c r="N1683" s="405"/>
      <c r="O1683" s="405"/>
      <c r="P1683" s="406" t="s">
        <v>53</v>
      </c>
      <c r="Q1683" s="406"/>
      <c r="R1683" s="406"/>
      <c r="S1683" s="77">
        <v>61</v>
      </c>
      <c r="V1683" s="68"/>
      <c r="W1683" s="68"/>
      <c r="X1683" s="68"/>
      <c r="Y1683" s="68"/>
    </row>
    <row r="1684" spans="2:25" ht="21" customHeight="1">
      <c r="B1684" s="382" t="s">
        <v>37</v>
      </c>
      <c r="C1684" s="361" t="s">
        <v>54</v>
      </c>
      <c r="D1684" s="361"/>
      <c r="E1684" s="385" t="s">
        <v>55</v>
      </c>
      <c r="F1684" s="386"/>
      <c r="G1684" s="386"/>
      <c r="H1684" s="386"/>
      <c r="I1684" s="386"/>
      <c r="J1684" s="386"/>
      <c r="K1684" s="386"/>
      <c r="L1684" s="386"/>
      <c r="M1684" s="387"/>
      <c r="N1684" s="388" t="s">
        <v>56</v>
      </c>
      <c r="O1684" s="389"/>
      <c r="P1684" s="389"/>
      <c r="Q1684" s="390"/>
      <c r="R1684" s="394" t="s">
        <v>69</v>
      </c>
      <c r="S1684" s="397" t="s">
        <v>57</v>
      </c>
      <c r="V1684" s="68"/>
      <c r="W1684" s="68"/>
      <c r="X1684" s="68"/>
      <c r="Y1684" s="68"/>
    </row>
    <row r="1685" spans="2:25" s="1" customFormat="1" ht="73.5" customHeight="1">
      <c r="B1685" s="383"/>
      <c r="C1685" s="384"/>
      <c r="D1685" s="384"/>
      <c r="E1685" s="48" t="s">
        <v>58</v>
      </c>
      <c r="F1685" s="48" t="s">
        <v>15</v>
      </c>
      <c r="G1685" s="48" t="s">
        <v>59</v>
      </c>
      <c r="H1685" s="48" t="s">
        <v>17</v>
      </c>
      <c r="I1685" s="48" t="s">
        <v>18</v>
      </c>
      <c r="J1685" s="48" t="s">
        <v>19</v>
      </c>
      <c r="K1685" s="48" t="s">
        <v>20</v>
      </c>
      <c r="L1685" s="48" t="s">
        <v>21</v>
      </c>
      <c r="M1685" s="49"/>
      <c r="N1685" s="391"/>
      <c r="O1685" s="392"/>
      <c r="P1685" s="392"/>
      <c r="Q1685" s="393"/>
      <c r="R1685" s="395"/>
      <c r="S1685" s="398"/>
      <c r="V1685" s="68"/>
      <c r="W1685" s="68"/>
      <c r="X1685" s="68"/>
      <c r="Y1685" s="68"/>
    </row>
    <row r="1686" spans="2:25" ht="27.9" customHeight="1" thickBot="1">
      <c r="B1686" s="5"/>
      <c r="C1686" s="400" t="s">
        <v>60</v>
      </c>
      <c r="D1686" s="401"/>
      <c r="E1686" s="51">
        <v>1</v>
      </c>
      <c r="F1686" s="51">
        <v>2</v>
      </c>
      <c r="G1686" s="51">
        <v>3</v>
      </c>
      <c r="H1686" s="51">
        <v>4</v>
      </c>
      <c r="I1686" s="51">
        <v>5</v>
      </c>
      <c r="J1686" s="51">
        <v>6</v>
      </c>
      <c r="K1686" s="51">
        <v>7</v>
      </c>
      <c r="L1686" s="51">
        <v>8</v>
      </c>
      <c r="M1686" s="50" t="s">
        <v>22</v>
      </c>
      <c r="N1686" s="50" t="s">
        <v>23</v>
      </c>
      <c r="O1686" s="50" t="s">
        <v>61</v>
      </c>
      <c r="P1686" s="50" t="s">
        <v>25</v>
      </c>
      <c r="Q1686" s="50" t="s">
        <v>62</v>
      </c>
      <c r="R1686" s="396"/>
      <c r="S1686" s="399"/>
      <c r="V1686" s="68"/>
      <c r="W1686" s="68"/>
      <c r="X1686" s="68"/>
      <c r="Y1686" s="68"/>
    </row>
    <row r="1687" spans="2:25" ht="27.9" customHeight="1">
      <c r="B1687" s="359">
        <v>1</v>
      </c>
      <c r="C1687" s="361" t="s">
        <v>2</v>
      </c>
      <c r="D1687" s="39" t="s">
        <v>63</v>
      </c>
      <c r="E1687" s="80"/>
      <c r="F1687" s="78">
        <f>Marathi!R$7</f>
        <v>15</v>
      </c>
      <c r="G1687" s="78">
        <f>Marathi!S$7</f>
        <v>15</v>
      </c>
      <c r="H1687" s="78">
        <f>Marathi!T$7</f>
        <v>15</v>
      </c>
      <c r="I1687" s="78">
        <f>Marathi!U$7</f>
        <v>15</v>
      </c>
      <c r="J1687" s="78">
        <f>Marathi!V$7</f>
        <v>15</v>
      </c>
      <c r="K1687" s="78">
        <f>Marathi!W$7</f>
        <v>10</v>
      </c>
      <c r="L1687" s="78">
        <f>Marathi!X$7</f>
        <v>0</v>
      </c>
      <c r="M1687" s="78">
        <f>Marathi!Y$7</f>
        <v>70</v>
      </c>
      <c r="N1687" s="78">
        <f>Marathi!Z$7</f>
        <v>5</v>
      </c>
      <c r="O1687" s="78">
        <f>Marathi!AA$7</f>
        <v>5</v>
      </c>
      <c r="P1687" s="78">
        <f>Marathi!AB$7</f>
        <v>20</v>
      </c>
      <c r="Q1687" s="78">
        <f>Marathi!AC$7</f>
        <v>30</v>
      </c>
      <c r="R1687" s="78">
        <f>Marathi!AD$7</f>
        <v>100</v>
      </c>
      <c r="S1687" s="78">
        <f>Marathi!AE$7</f>
        <v>0</v>
      </c>
      <c r="V1687" s="68"/>
      <c r="W1687" s="68"/>
      <c r="X1687" s="68"/>
      <c r="Y1687" s="68"/>
    </row>
    <row r="1688" spans="2:25" ht="27.9" customHeight="1" thickBot="1">
      <c r="B1688" s="360"/>
      <c r="C1688" s="362"/>
      <c r="D1688" s="40" t="s">
        <v>64</v>
      </c>
      <c r="E1688" s="81"/>
      <c r="F1688" s="50">
        <f>VLOOKUP(S1683,Marathi!$B$8:$AE$78,17,0)</f>
        <v>0</v>
      </c>
      <c r="G1688" s="50">
        <f>VLOOKUP(S1683,Marathi!$B$8:$AE$78,18,0)</f>
        <v>0</v>
      </c>
      <c r="H1688" s="50">
        <f>VLOOKUP(S1683,Marathi!$B$8:$AE$78,19,0)</f>
        <v>0</v>
      </c>
      <c r="I1688" s="50">
        <f>VLOOKUP(S1683,Marathi!$B$8:$AE$78,20,0)</f>
        <v>0</v>
      </c>
      <c r="J1688" s="50">
        <f>VLOOKUP(S1683,Marathi!$B$8:$AE$78,21,0)</f>
        <v>0</v>
      </c>
      <c r="K1688" s="50">
        <f>VLOOKUP(S1683,Marathi!$B$8:$AE$78,22,0)</f>
        <v>0</v>
      </c>
      <c r="L1688" s="50">
        <f>VLOOKUP(S1683,Marathi!$B$8:$AE$78,23,0)</f>
        <v>0</v>
      </c>
      <c r="M1688" s="50">
        <f>VLOOKUP(S1683,Marathi!$B$8:$AE$78,24,0)</f>
        <v>0</v>
      </c>
      <c r="N1688" s="50">
        <f>VLOOKUP(S1683,Marathi!$B$8:$AE$78,25,0)</f>
        <v>0</v>
      </c>
      <c r="O1688" s="50">
        <f>VLOOKUP(S1683,Marathi!$B$8:$AE$78,26,0)</f>
        <v>0</v>
      </c>
      <c r="P1688" s="50">
        <f>VLOOKUP(S1683,Marathi!$B$8:$AE$78,27,0)</f>
        <v>0</v>
      </c>
      <c r="Q1688" s="50">
        <f>VLOOKUP(S1683,Marathi!$B$8:$AE$78,28,0)</f>
        <v>0</v>
      </c>
      <c r="R1688" s="79">
        <f>VLOOKUP(S1683,Marathi!$B$8:$AE$78,29,0)</f>
        <v>0</v>
      </c>
      <c r="S1688" s="79">
        <f>VLOOKUP(S1683,Marathi!$B$8:$AE$78,30,0)</f>
        <v>0</v>
      </c>
      <c r="V1688" s="68"/>
      <c r="W1688" s="68"/>
      <c r="X1688" s="68"/>
      <c r="Y1688" s="68"/>
    </row>
    <row r="1689" spans="2:25" ht="27.9" customHeight="1">
      <c r="B1689" s="359">
        <v>2</v>
      </c>
      <c r="C1689" s="361" t="s">
        <v>3</v>
      </c>
      <c r="D1689" s="39" t="s">
        <v>63</v>
      </c>
      <c r="E1689" s="80"/>
      <c r="F1689" s="78">
        <f>Hindi!R$7</f>
        <v>15</v>
      </c>
      <c r="G1689" s="78">
        <f>Hindi!S$7</f>
        <v>15</v>
      </c>
      <c r="H1689" s="78">
        <f>Hindi!T$7</f>
        <v>15</v>
      </c>
      <c r="I1689" s="78">
        <f>Hindi!U$7</f>
        <v>15</v>
      </c>
      <c r="J1689" s="78">
        <f>Hindi!V$7</f>
        <v>15</v>
      </c>
      <c r="K1689" s="78">
        <f>Hindi!W$7</f>
        <v>10</v>
      </c>
      <c r="L1689" s="78">
        <f>Hindi!X$7</f>
        <v>0</v>
      </c>
      <c r="M1689" s="78">
        <f>Hindi!Y$7</f>
        <v>70</v>
      </c>
      <c r="N1689" s="78">
        <f>Hindi!Z$7</f>
        <v>5</v>
      </c>
      <c r="O1689" s="78">
        <f>Hindi!AA$7</f>
        <v>5</v>
      </c>
      <c r="P1689" s="78">
        <f>Hindi!AB$7</f>
        <v>20</v>
      </c>
      <c r="Q1689" s="78">
        <f>Hindi!AC$7</f>
        <v>30</v>
      </c>
      <c r="R1689" s="78">
        <f>Hindi!AD$7</f>
        <v>100</v>
      </c>
      <c r="S1689" s="78">
        <f>Hindi!AE$7</f>
        <v>0</v>
      </c>
      <c r="V1689" s="68"/>
      <c r="W1689" s="68"/>
      <c r="X1689" s="68"/>
      <c r="Y1689" s="68"/>
    </row>
    <row r="1690" spans="2:25" ht="27.9" customHeight="1" thickBot="1">
      <c r="B1690" s="360"/>
      <c r="C1690" s="362"/>
      <c r="D1690" s="40" t="s">
        <v>64</v>
      </c>
      <c r="E1690" s="81"/>
      <c r="F1690" s="50">
        <f>VLOOKUP(S1683,Hindi!$B$8:$AE$78,17,0)</f>
        <v>0</v>
      </c>
      <c r="G1690" s="50">
        <f>VLOOKUP(S1683,Hindi!$B$8:$AE$78,18,0)</f>
        <v>0</v>
      </c>
      <c r="H1690" s="50">
        <f>VLOOKUP(S1683,Hindi!$B$8:$AE$78,19,0)</f>
        <v>0</v>
      </c>
      <c r="I1690" s="50">
        <f>VLOOKUP(S1683,Hindi!$B$8:$AE$78,20,0)</f>
        <v>0</v>
      </c>
      <c r="J1690" s="50">
        <f>VLOOKUP(S1683,Hindi!$B$8:$AE$78,21,0)</f>
        <v>0</v>
      </c>
      <c r="K1690" s="50">
        <f>VLOOKUP(S1683,Hindi!$B$8:$AE$78,22,0)</f>
        <v>0</v>
      </c>
      <c r="L1690" s="50">
        <f>VLOOKUP(S1683,Hindi!$B$8:$AE$78,23,0)</f>
        <v>0</v>
      </c>
      <c r="M1690" s="50">
        <f>VLOOKUP(S1683,Hindi!$B$8:$AE$78,24,0)</f>
        <v>0</v>
      </c>
      <c r="N1690" s="50">
        <f>VLOOKUP(S1683,Hindi!$B$8:$AE$78,25,0)</f>
        <v>0</v>
      </c>
      <c r="O1690" s="50">
        <f>VLOOKUP(S1683,Hindi!$B$8:$AE$78,26,0)</f>
        <v>0</v>
      </c>
      <c r="P1690" s="50">
        <f>VLOOKUP(S1683,Hindi!$B$8:$AE$78,27,0)</f>
        <v>0</v>
      </c>
      <c r="Q1690" s="50">
        <f>VLOOKUP(S1683,Hindi!$B$8:$AE$78,28,0)</f>
        <v>0</v>
      </c>
      <c r="R1690" s="79">
        <f>VLOOKUP(S1683,Hindi!$B$8:$AE$78,29,0)</f>
        <v>0</v>
      </c>
      <c r="S1690" s="50">
        <f>VLOOKUP(S1683,Hindi!$B$8:$AE$78,30,0)</f>
        <v>0</v>
      </c>
      <c r="V1690" s="68"/>
      <c r="W1690" s="68"/>
      <c r="X1690" s="68"/>
      <c r="Y1690" s="68"/>
    </row>
    <row r="1691" spans="2:25" ht="27.9" customHeight="1">
      <c r="B1691" s="359">
        <v>3</v>
      </c>
      <c r="C1691" s="361" t="s">
        <v>4</v>
      </c>
      <c r="D1691" s="39" t="s">
        <v>63</v>
      </c>
      <c r="E1691" s="80"/>
      <c r="F1691" s="78">
        <f>English!R$7</f>
        <v>15</v>
      </c>
      <c r="G1691" s="78">
        <f>English!S$7</f>
        <v>15</v>
      </c>
      <c r="H1691" s="78">
        <f>English!T$7</f>
        <v>15</v>
      </c>
      <c r="I1691" s="78">
        <f>English!U$7</f>
        <v>15</v>
      </c>
      <c r="J1691" s="78">
        <f>English!V$7</f>
        <v>15</v>
      </c>
      <c r="K1691" s="78">
        <f>English!W$7</f>
        <v>10</v>
      </c>
      <c r="L1691" s="78">
        <f>English!X$7</f>
        <v>0</v>
      </c>
      <c r="M1691" s="78">
        <f>English!Y$7</f>
        <v>70</v>
      </c>
      <c r="N1691" s="78">
        <f>English!Z$7</f>
        <v>5</v>
      </c>
      <c r="O1691" s="78">
        <f>English!AA$7</f>
        <v>5</v>
      </c>
      <c r="P1691" s="78">
        <f>English!AB$7</f>
        <v>20</v>
      </c>
      <c r="Q1691" s="78">
        <f>English!AC$7</f>
        <v>30</v>
      </c>
      <c r="R1691" s="78">
        <f>English!AD$7</f>
        <v>100</v>
      </c>
      <c r="S1691" s="78">
        <f>English!AE$7</f>
        <v>0</v>
      </c>
      <c r="V1691" s="68"/>
      <c r="W1691" s="68"/>
      <c r="X1691" s="68"/>
      <c r="Y1691" s="68"/>
    </row>
    <row r="1692" spans="2:25" ht="27.9" customHeight="1" thickBot="1">
      <c r="B1692" s="360"/>
      <c r="C1692" s="362"/>
      <c r="D1692" s="40" t="s">
        <v>64</v>
      </c>
      <c r="E1692" s="81"/>
      <c r="F1692" s="50">
        <f>VLOOKUP(S1683,English!$B$8:$AE$78,17,0)</f>
        <v>0</v>
      </c>
      <c r="G1692" s="50">
        <f>VLOOKUP(S1683,English!$B$8:$AE$78,18,0)</f>
        <v>0</v>
      </c>
      <c r="H1692" s="50">
        <f>VLOOKUP(S1683,English!$B$8:$AE$78,19,0)</f>
        <v>0</v>
      </c>
      <c r="I1692" s="50">
        <f>VLOOKUP(S1683,English!$B$8:$AE$78,20,0)</f>
        <v>0</v>
      </c>
      <c r="J1692" s="50">
        <f>VLOOKUP(S1683,English!$B$8:$AE$78,21,0)</f>
        <v>0</v>
      </c>
      <c r="K1692" s="50">
        <f>VLOOKUP(S1683,English!$B$8:$AE$78,22,0)</f>
        <v>0</v>
      </c>
      <c r="L1692" s="50">
        <f>VLOOKUP(S1683,English!$B$8:$AE$78,23,0)</f>
        <v>0</v>
      </c>
      <c r="M1692" s="50">
        <f>VLOOKUP(S1683,English!$B$8:$AE$78,24,0)</f>
        <v>0</v>
      </c>
      <c r="N1692" s="50">
        <f>VLOOKUP(S1683,English!$B$8:$AE$78,25,0)</f>
        <v>0</v>
      </c>
      <c r="O1692" s="50">
        <f>VLOOKUP(S1683,English!$B$8:$AE$78,26,0)</f>
        <v>0</v>
      </c>
      <c r="P1692" s="50">
        <f>VLOOKUP(S1683,English!$B$8:$AE$78,27,0)</f>
        <v>0</v>
      </c>
      <c r="Q1692" s="50">
        <f>VLOOKUP(S1683,English!$B$8:$AE$78,28,0)</f>
        <v>0</v>
      </c>
      <c r="R1692" s="79">
        <f>VLOOKUP(S1683,English!$B$8:$AE$78,29,0)</f>
        <v>0</v>
      </c>
      <c r="S1692" s="50">
        <f>VLOOKUP(S1683,English!$B$8:$AE$78,30,0)</f>
        <v>0</v>
      </c>
      <c r="V1692" s="68"/>
      <c r="W1692" s="68"/>
      <c r="X1692" s="68"/>
      <c r="Y1692" s="68"/>
    </row>
    <row r="1693" spans="2:25" ht="27.9" customHeight="1">
      <c r="B1693" s="359">
        <v>4</v>
      </c>
      <c r="C1693" s="361" t="s">
        <v>5</v>
      </c>
      <c r="D1693" s="39" t="s">
        <v>63</v>
      </c>
      <c r="E1693" s="80"/>
      <c r="F1693" s="78">
        <f>Maths!R$7</f>
        <v>15</v>
      </c>
      <c r="G1693" s="78">
        <f>Maths!S$7</f>
        <v>15</v>
      </c>
      <c r="H1693" s="78">
        <f>Maths!T$7</f>
        <v>15</v>
      </c>
      <c r="I1693" s="78">
        <f>Maths!U$7</f>
        <v>15</v>
      </c>
      <c r="J1693" s="78">
        <f>Maths!V$7</f>
        <v>15</v>
      </c>
      <c r="K1693" s="78">
        <f>Maths!W$7</f>
        <v>10</v>
      </c>
      <c r="L1693" s="78">
        <f>Maths!X$7</f>
        <v>0</v>
      </c>
      <c r="M1693" s="78">
        <f>Maths!Y$7</f>
        <v>70</v>
      </c>
      <c r="N1693" s="78">
        <f>Maths!Z$7</f>
        <v>5</v>
      </c>
      <c r="O1693" s="78">
        <f>Maths!AA$7</f>
        <v>5</v>
      </c>
      <c r="P1693" s="78">
        <f>Maths!AB$7</f>
        <v>20</v>
      </c>
      <c r="Q1693" s="78">
        <f>Maths!AC$7</f>
        <v>30</v>
      </c>
      <c r="R1693" s="78">
        <f>Maths!AD$7</f>
        <v>100</v>
      </c>
      <c r="S1693" s="78">
        <f>Maths!AE$7</f>
        <v>0</v>
      </c>
      <c r="V1693" s="68"/>
      <c r="W1693" s="68"/>
      <c r="X1693" s="68"/>
      <c r="Y1693" s="68"/>
    </row>
    <row r="1694" spans="2:25" ht="27.9" customHeight="1" thickBot="1">
      <c r="B1694" s="360"/>
      <c r="C1694" s="362"/>
      <c r="D1694" s="40" t="s">
        <v>64</v>
      </c>
      <c r="E1694" s="81"/>
      <c r="F1694" s="50">
        <f>VLOOKUP(S1683,Maths!$B$8:$AE$78,17,0)</f>
        <v>0</v>
      </c>
      <c r="G1694" s="50">
        <f>VLOOKUP(S1683,Maths!$B$8:$AE$78,18,0)</f>
        <v>0</v>
      </c>
      <c r="H1694" s="50">
        <f>VLOOKUP(S1683,Maths!$B$8:$AE$78,19,0)</f>
        <v>0</v>
      </c>
      <c r="I1694" s="50">
        <f>VLOOKUP(S1683,Maths!$B$8:$AE$78,20,0)</f>
        <v>0</v>
      </c>
      <c r="J1694" s="50">
        <f>VLOOKUP(S1683,Maths!$B$8:$AE$78,21,0)</f>
        <v>0</v>
      </c>
      <c r="K1694" s="50">
        <f>VLOOKUP(S1683,Maths!$B$8:$AE$78,22,0)</f>
        <v>0</v>
      </c>
      <c r="L1694" s="50">
        <f>VLOOKUP(S1683,Maths!$B$8:$AE$78,23,0)</f>
        <v>0</v>
      </c>
      <c r="M1694" s="50">
        <f>VLOOKUP(S1683,Maths!$B$8:$AE$78,24,0)</f>
        <v>0</v>
      </c>
      <c r="N1694" s="50">
        <f>VLOOKUP(S1683,Maths!$B$8:$AE$78,25,0)</f>
        <v>0</v>
      </c>
      <c r="O1694" s="50">
        <f>VLOOKUP(S1683,Maths!$B$8:$AE$78,26,0)</f>
        <v>0</v>
      </c>
      <c r="P1694" s="50">
        <f>VLOOKUP(S1683,Maths!$B$8:$AE$78,27,0)</f>
        <v>0</v>
      </c>
      <c r="Q1694" s="50">
        <f>VLOOKUP(S1683,Maths!$B$8:$AE$78,28,0)</f>
        <v>0</v>
      </c>
      <c r="R1694" s="79">
        <f>VLOOKUP(S1683,Maths!$B$8:$AE$78,29,0)</f>
        <v>0</v>
      </c>
      <c r="S1694" s="50">
        <f>VLOOKUP(S1683,Maths!$B$8:$AE$78,30,0)</f>
        <v>0</v>
      </c>
      <c r="V1694" s="68"/>
      <c r="W1694" s="68"/>
      <c r="X1694" s="68"/>
      <c r="Y1694" s="68"/>
    </row>
    <row r="1695" spans="2:25" ht="27.9" customHeight="1">
      <c r="B1695" s="359">
        <v>5</v>
      </c>
      <c r="C1695" s="361" t="s">
        <v>6</v>
      </c>
      <c r="D1695" s="39" t="s">
        <v>63</v>
      </c>
      <c r="E1695" s="80"/>
      <c r="F1695" s="78">
        <f>Sci!R$7</f>
        <v>15</v>
      </c>
      <c r="G1695" s="78">
        <f>Sci!S$7</f>
        <v>15</v>
      </c>
      <c r="H1695" s="78">
        <f>Sci!T$7</f>
        <v>15</v>
      </c>
      <c r="I1695" s="78">
        <f>Sci!U$7</f>
        <v>15</v>
      </c>
      <c r="J1695" s="78">
        <f>Sci!V$7</f>
        <v>15</v>
      </c>
      <c r="K1695" s="78">
        <f>Sci!W$7</f>
        <v>10</v>
      </c>
      <c r="L1695" s="78">
        <f>Sci!X$7</f>
        <v>0</v>
      </c>
      <c r="M1695" s="78">
        <f>Sci!Y$7</f>
        <v>70</v>
      </c>
      <c r="N1695" s="78">
        <f>Sci!Z$7</f>
        <v>5</v>
      </c>
      <c r="O1695" s="78">
        <f>Sci!AA$7</f>
        <v>5</v>
      </c>
      <c r="P1695" s="78">
        <f>Sci!AB$7</f>
        <v>20</v>
      </c>
      <c r="Q1695" s="78">
        <f>Sci!AC$7</f>
        <v>30</v>
      </c>
      <c r="R1695" s="78">
        <f>Sci!AD$7</f>
        <v>100</v>
      </c>
      <c r="S1695" s="78">
        <f>Sci!AE$7</f>
        <v>0</v>
      </c>
      <c r="V1695" s="68"/>
      <c r="W1695" s="68"/>
      <c r="X1695" s="68"/>
      <c r="Y1695" s="68"/>
    </row>
    <row r="1696" spans="2:25" ht="27.9" customHeight="1" thickBot="1">
      <c r="B1696" s="360"/>
      <c r="C1696" s="362"/>
      <c r="D1696" s="40" t="s">
        <v>64</v>
      </c>
      <c r="E1696" s="81"/>
      <c r="F1696" s="50">
        <f>VLOOKUP(S1683,Sci!$B$8:$AE$78,17,0)</f>
        <v>0</v>
      </c>
      <c r="G1696" s="50">
        <f>VLOOKUP(S1683,Sci!$B$8:$AE$78,18,0)</f>
        <v>0</v>
      </c>
      <c r="H1696" s="50">
        <f>VLOOKUP(S1683,Sci!$B$8:$AE$78,19,0)</f>
        <v>0</v>
      </c>
      <c r="I1696" s="50">
        <f>VLOOKUP(S1683,Sci!$B$8:$AE$78,20,0)</f>
        <v>0</v>
      </c>
      <c r="J1696" s="50">
        <f>VLOOKUP(S1683,Sci!$B$8:$AE$78,21,0)</f>
        <v>0</v>
      </c>
      <c r="K1696" s="50">
        <f>VLOOKUP(S1683,Sci!$B$8:$AE$78,22,0)</f>
        <v>0</v>
      </c>
      <c r="L1696" s="50">
        <f>VLOOKUP(S1683,Sci!$B$8:$AE$78,23,0)</f>
        <v>0</v>
      </c>
      <c r="M1696" s="50">
        <f>VLOOKUP(S1683,Sci!$B$8:$AE$78,24,0)</f>
        <v>0</v>
      </c>
      <c r="N1696" s="50">
        <f>VLOOKUP(S1683,Sci!$B$8:$AE$78,24,0)</f>
        <v>0</v>
      </c>
      <c r="O1696" s="50">
        <f>VLOOKUP(S1683,Sci!$B$8:$AE$78,25,0)</f>
        <v>0</v>
      </c>
      <c r="P1696" s="50">
        <f>VLOOKUP(S1683,Sci!$B$8:$AE$78,26,0)</f>
        <v>0</v>
      </c>
      <c r="Q1696" s="50">
        <f>VLOOKUP(S1683,Sci!$B$8:$AE$78,27,0)</f>
        <v>0</v>
      </c>
      <c r="R1696" s="79">
        <f>VLOOKUP(S1683,Sci!$B$8:$AE$78,29,0)</f>
        <v>0</v>
      </c>
      <c r="S1696" s="50">
        <f>VLOOKUP(S1683,Sci!$B$8:$AE$78,30,0)</f>
        <v>0</v>
      </c>
      <c r="V1696" s="68"/>
      <c r="W1696" s="68"/>
      <c r="X1696" s="68"/>
      <c r="Y1696" s="68"/>
    </row>
    <row r="1697" spans="2:25" ht="27.9" customHeight="1">
      <c r="B1697" s="359">
        <v>6</v>
      </c>
      <c r="C1697" s="361" t="s">
        <v>7</v>
      </c>
      <c r="D1697" s="39" t="s">
        <v>63</v>
      </c>
      <c r="E1697" s="80"/>
      <c r="F1697" s="78">
        <f>Sco!R$7</f>
        <v>15</v>
      </c>
      <c r="G1697" s="78">
        <f>Sco!S$7</f>
        <v>15</v>
      </c>
      <c r="H1697" s="78">
        <f>Sco!T$7</f>
        <v>15</v>
      </c>
      <c r="I1697" s="78">
        <f>Sco!U$7</f>
        <v>15</v>
      </c>
      <c r="J1697" s="78">
        <f>Sco!V$7</f>
        <v>15</v>
      </c>
      <c r="K1697" s="78">
        <f>Sco!W$7</f>
        <v>10</v>
      </c>
      <c r="L1697" s="78">
        <f>Sco!X$7</f>
        <v>0</v>
      </c>
      <c r="M1697" s="78">
        <f>Sco!Y$7</f>
        <v>70</v>
      </c>
      <c r="N1697" s="78">
        <f>Sco!Z$7</f>
        <v>5</v>
      </c>
      <c r="O1697" s="78">
        <f>Sco!AA$7</f>
        <v>5</v>
      </c>
      <c r="P1697" s="78">
        <f>Sco!AB$7</f>
        <v>20</v>
      </c>
      <c r="Q1697" s="78">
        <f>Sco!AC$7</f>
        <v>30</v>
      </c>
      <c r="R1697" s="78">
        <f>Sco!AD$7</f>
        <v>100</v>
      </c>
      <c r="S1697" s="78">
        <f>Sco!AE$7</f>
        <v>0</v>
      </c>
      <c r="V1697" s="68"/>
      <c r="W1697" s="68"/>
      <c r="X1697" s="68"/>
      <c r="Y1697" s="68"/>
    </row>
    <row r="1698" spans="2:25" ht="27.9" customHeight="1" thickBot="1">
      <c r="B1698" s="360"/>
      <c r="C1698" s="362"/>
      <c r="D1698" s="40" t="s">
        <v>64</v>
      </c>
      <c r="E1698" s="81"/>
      <c r="F1698" s="50">
        <f>VLOOKUP(S1683,Sco!$B$8:$AE$78,17,0)</f>
        <v>0</v>
      </c>
      <c r="G1698" s="50">
        <f>VLOOKUP(S1683,Sco!$B$8:$AE$78,18,0)</f>
        <v>0</v>
      </c>
      <c r="H1698" s="50">
        <f>VLOOKUP(S1683,Sco!$B$8:$AE$78,19,0)</f>
        <v>0</v>
      </c>
      <c r="I1698" s="50">
        <f>VLOOKUP(S1683,Sco!$B$8:$AE$78,20,0)</f>
        <v>0</v>
      </c>
      <c r="J1698" s="50">
        <f>VLOOKUP(S1683,Sco!$B$8:$AE$78,21,0)</f>
        <v>0</v>
      </c>
      <c r="K1698" s="50">
        <f>VLOOKUP(S1683,Sco!$B$8:$AE$78,22,0)</f>
        <v>0</v>
      </c>
      <c r="L1698" s="50">
        <f>VLOOKUP(S1683,Sco!$B$8:$AE$78,23,0)</f>
        <v>0</v>
      </c>
      <c r="M1698" s="50">
        <f>VLOOKUP(S1683,Sco!$B$8:$AE$78,24,0)</f>
        <v>0</v>
      </c>
      <c r="N1698" s="50">
        <f>VLOOKUP(S1683,Sco!$B$8:$AE$78,25,0)</f>
        <v>0</v>
      </c>
      <c r="O1698" s="50">
        <f>VLOOKUP(S1683,Sco!$B$8:$AE$78,26,0)</f>
        <v>0</v>
      </c>
      <c r="P1698" s="50">
        <f>VLOOKUP(S1683,Sco!$B$8:$AE$78,27,0)</f>
        <v>0</v>
      </c>
      <c r="Q1698" s="50">
        <f>VLOOKUP(S1683,Sco!$B$8:$AE$78,28,0)</f>
        <v>0</v>
      </c>
      <c r="R1698" s="79">
        <f>VLOOKUP(S1683,Sco!$B$8:$AE$78,29,0)</f>
        <v>0</v>
      </c>
      <c r="S1698" s="50">
        <f>VLOOKUP(S1683,Sco!$B$8:$AE$78,30,0)</f>
        <v>0</v>
      </c>
      <c r="V1698" s="68"/>
      <c r="W1698" s="68"/>
      <c r="X1698" s="68"/>
      <c r="Y1698" s="68"/>
    </row>
    <row r="1699" spans="2:25" ht="27.9" customHeight="1">
      <c r="B1699" s="359">
        <v>7</v>
      </c>
      <c r="C1699" s="361" t="s">
        <v>8</v>
      </c>
      <c r="D1699" s="39" t="s">
        <v>63</v>
      </c>
      <c r="E1699" s="80"/>
      <c r="F1699" s="78">
        <f>Kala!R$7</f>
        <v>20</v>
      </c>
      <c r="G1699" s="78">
        <f>Kala!S$7</f>
        <v>40</v>
      </c>
      <c r="H1699" s="78">
        <f>Kala!T$7</f>
        <v>20</v>
      </c>
      <c r="I1699" s="78">
        <f>Kala!U$7</f>
        <v>20</v>
      </c>
      <c r="J1699" s="78">
        <f>Kala!V$7</f>
        <v>0</v>
      </c>
      <c r="K1699" s="78">
        <f>Kala!W$7</f>
        <v>20</v>
      </c>
      <c r="L1699" s="78">
        <f>Kala!X$7</f>
        <v>0</v>
      </c>
      <c r="M1699" s="78">
        <f>Kala!Y$7</f>
        <v>100</v>
      </c>
      <c r="N1699" s="363"/>
      <c r="O1699" s="364"/>
      <c r="P1699" s="364"/>
      <c r="Q1699" s="365"/>
      <c r="R1699" s="82">
        <f t="shared" ref="R1699:R1704" si="60">M1699</f>
        <v>100</v>
      </c>
      <c r="S1699" s="83"/>
      <c r="V1699" s="68"/>
      <c r="W1699" s="68"/>
      <c r="X1699" s="68"/>
      <c r="Y1699" s="68"/>
    </row>
    <row r="1700" spans="2:25" ht="27.9" customHeight="1" thickBot="1">
      <c r="B1700" s="360"/>
      <c r="C1700" s="362"/>
      <c r="D1700" s="40" t="s">
        <v>64</v>
      </c>
      <c r="E1700" s="81"/>
      <c r="F1700" s="50">
        <f>VLOOKUP(S1683,Kala!$B$8:$AE$78,17,0)</f>
        <v>0</v>
      </c>
      <c r="G1700" s="50">
        <f>VLOOKUP(S1683,Kala!$B$8:$AE$78,18,0)</f>
        <v>0</v>
      </c>
      <c r="H1700" s="50">
        <f>VLOOKUP(S1683,Kala!$B$8:$AE$78,19,0)</f>
        <v>0</v>
      </c>
      <c r="I1700" s="50">
        <f>VLOOKUP(S1683,Kala!$B$8:$AE$78,20,0)</f>
        <v>0</v>
      </c>
      <c r="J1700" s="50">
        <f>VLOOKUP(S1683,Kala!$B$8:$AE$78,21,0)</f>
        <v>0</v>
      </c>
      <c r="K1700" s="50">
        <f>VLOOKUP(S1683,Kala!$B$8:$AE$78,22,0)</f>
        <v>0</v>
      </c>
      <c r="L1700" s="50">
        <f>VLOOKUP(S1683,Kala!$B$8:$AE$78,23,0)</f>
        <v>0</v>
      </c>
      <c r="M1700" s="50">
        <f>VLOOKUP(S1683,Kala!$B$8:$AE$78,24,0)</f>
        <v>0</v>
      </c>
      <c r="N1700" s="366"/>
      <c r="O1700" s="367"/>
      <c r="P1700" s="367"/>
      <c r="Q1700" s="368"/>
      <c r="R1700" s="84">
        <f t="shared" si="60"/>
        <v>0</v>
      </c>
      <c r="S1700" s="85" t="str">
        <f>IF(R1700&gt;=91,"अ१",IF(R1700&gt;=81,"अ२",IF(R1700&gt;=71,"ब१",IF(R1700&gt;=61,"ब२",IF(R1700&gt;=51,"क१",IF(R1700&gt;=41,"क२",IF(R1700&gt;=33,"ड",IF(R1700&gt;=21,"ई१",IF(R1700&gt;=1,"ई२","")))))))))</f>
        <v/>
      </c>
      <c r="V1700" s="68"/>
      <c r="W1700" s="68"/>
      <c r="X1700" s="68"/>
      <c r="Y1700" s="68"/>
    </row>
    <row r="1701" spans="2:25" ht="27.9" customHeight="1">
      <c r="B1701" s="359">
        <v>8</v>
      </c>
      <c r="C1701" s="361" t="s">
        <v>9</v>
      </c>
      <c r="D1701" s="39" t="s">
        <v>63</v>
      </c>
      <c r="E1701" s="80"/>
      <c r="F1701" s="78">
        <f>Karya!R$7</f>
        <v>20</v>
      </c>
      <c r="G1701" s="78">
        <f>Karya!S$7</f>
        <v>40</v>
      </c>
      <c r="H1701" s="78">
        <f>Karya!T$7</f>
        <v>20</v>
      </c>
      <c r="I1701" s="78">
        <f>Karya!U$7</f>
        <v>20</v>
      </c>
      <c r="J1701" s="78">
        <f>Karya!V$7</f>
        <v>0</v>
      </c>
      <c r="K1701" s="78">
        <f>Karya!W$7</f>
        <v>20</v>
      </c>
      <c r="L1701" s="78">
        <f>Karya!X$7</f>
        <v>0</v>
      </c>
      <c r="M1701" s="78">
        <f>Karya!Y$7</f>
        <v>100</v>
      </c>
      <c r="N1701" s="363"/>
      <c r="O1701" s="364"/>
      <c r="P1701" s="364"/>
      <c r="Q1701" s="365"/>
      <c r="R1701" s="82">
        <f t="shared" si="60"/>
        <v>100</v>
      </c>
      <c r="S1701" s="83"/>
      <c r="V1701" s="68"/>
      <c r="W1701" s="68"/>
      <c r="X1701" s="68"/>
      <c r="Y1701" s="68"/>
    </row>
    <row r="1702" spans="2:25" ht="27.9" customHeight="1" thickBot="1">
      <c r="B1702" s="360"/>
      <c r="C1702" s="362"/>
      <c r="D1702" s="40" t="s">
        <v>64</v>
      </c>
      <c r="E1702" s="81"/>
      <c r="F1702" s="50">
        <f>VLOOKUP(S1683,Karya!$B$8:$AE$78,17,0)</f>
        <v>0</v>
      </c>
      <c r="G1702" s="50">
        <f>VLOOKUP(S1683,Karya!$B$8:$AE$78,18,0)</f>
        <v>0</v>
      </c>
      <c r="H1702" s="50">
        <f>VLOOKUP(S1683,Karya!$B$8:$AE$78,19,0)</f>
        <v>0</v>
      </c>
      <c r="I1702" s="50">
        <f>VLOOKUP(S1683,Karya!$B$8:$AE$78,20,0)</f>
        <v>0</v>
      </c>
      <c r="J1702" s="50">
        <f>VLOOKUP(S1683,Karya!$B$8:$AE$78,21,0)</f>
        <v>0</v>
      </c>
      <c r="K1702" s="50">
        <f>VLOOKUP(S1683,Karya!$B$8:$AE$78,22,0)</f>
        <v>0</v>
      </c>
      <c r="L1702" s="50">
        <f>VLOOKUP(S1683,Karya!$B$8:$AE$78,23,0)</f>
        <v>0</v>
      </c>
      <c r="M1702" s="50">
        <f>VLOOKUP(S1683,Karya!$B$8:$AE$78,24,0)</f>
        <v>0</v>
      </c>
      <c r="N1702" s="366"/>
      <c r="O1702" s="367"/>
      <c r="P1702" s="367"/>
      <c r="Q1702" s="368"/>
      <c r="R1702" s="84">
        <f t="shared" si="60"/>
        <v>0</v>
      </c>
      <c r="S1702" s="85" t="str">
        <f>IF(R1702&gt;=91,"अ१",IF(R1702&gt;=81,"अ२",IF(R1702&gt;=71,"ब१",IF(R1702&gt;=61,"ब२",IF(R1702&gt;=51,"क१",IF(R1702&gt;=41,"क२",IF(R1702&gt;=33,"ड",IF(R1702&gt;=21,"ई१",IF(R1702&gt;=1,"ई२","")))))))))</f>
        <v/>
      </c>
      <c r="V1702" s="68"/>
      <c r="W1702" s="68"/>
      <c r="X1702" s="68"/>
      <c r="Y1702" s="68"/>
    </row>
    <row r="1703" spans="2:25" ht="27.9" customHeight="1">
      <c r="B1703" s="359">
        <v>9</v>
      </c>
      <c r="C1703" s="361" t="s">
        <v>10</v>
      </c>
      <c r="D1703" s="39" t="s">
        <v>63</v>
      </c>
      <c r="E1703" s="80"/>
      <c r="F1703" s="78">
        <f>Shashi!R$7</f>
        <v>20</v>
      </c>
      <c r="G1703" s="78">
        <f>Shashi!S$7</f>
        <v>40</v>
      </c>
      <c r="H1703" s="78">
        <f>Shashi!T$7</f>
        <v>20</v>
      </c>
      <c r="I1703" s="78">
        <f>Shashi!U$7</f>
        <v>20</v>
      </c>
      <c r="J1703" s="78">
        <f>Shashi!V$7</f>
        <v>0</v>
      </c>
      <c r="K1703" s="78">
        <f>Shashi!W$7</f>
        <v>20</v>
      </c>
      <c r="L1703" s="78">
        <f>Shashi!X$7</f>
        <v>0</v>
      </c>
      <c r="M1703" s="78">
        <f>Shashi!Y$7</f>
        <v>100</v>
      </c>
      <c r="N1703" s="363"/>
      <c r="O1703" s="364"/>
      <c r="P1703" s="364"/>
      <c r="Q1703" s="365"/>
      <c r="R1703" s="82">
        <f t="shared" si="60"/>
        <v>100</v>
      </c>
      <c r="S1703" s="83"/>
      <c r="V1703" s="68"/>
      <c r="W1703" s="68"/>
      <c r="X1703" s="68"/>
      <c r="Y1703" s="68"/>
    </row>
    <row r="1704" spans="2:25" ht="27.9" customHeight="1" thickBot="1">
      <c r="B1704" s="360"/>
      <c r="C1704" s="362"/>
      <c r="D1704" s="40" t="s">
        <v>64</v>
      </c>
      <c r="E1704" s="81"/>
      <c r="F1704" s="50">
        <f>VLOOKUP(S1683,Shashi!$B$8:$AE$78,17,0)</f>
        <v>0</v>
      </c>
      <c r="G1704" s="50">
        <f>VLOOKUP(S1683,Shashi!$B$8:$AE$78,18,0)</f>
        <v>0</v>
      </c>
      <c r="H1704" s="50">
        <f>VLOOKUP(S1683,Shashi!$B$8:$AE$78,19,0)</f>
        <v>0</v>
      </c>
      <c r="I1704" s="50">
        <f>VLOOKUP(S1683,Shashi!$B$8:$AE$78,20,0)</f>
        <v>0</v>
      </c>
      <c r="J1704" s="50">
        <f>VLOOKUP(S1683,Shashi!$B$8:$AE$78,21,0)</f>
        <v>0</v>
      </c>
      <c r="K1704" s="50">
        <f>VLOOKUP(S1683,Shashi!$B$8:$AE$78,22,0)</f>
        <v>0</v>
      </c>
      <c r="L1704" s="50">
        <f>VLOOKUP(S1683,Shashi!$B$8:$AE$78,23,0)</f>
        <v>0</v>
      </c>
      <c r="M1704" s="50">
        <f>VLOOKUP(S1683,Shashi!$B$8:$AE$78,24,0)</f>
        <v>0</v>
      </c>
      <c r="N1704" s="366"/>
      <c r="O1704" s="367"/>
      <c r="P1704" s="367"/>
      <c r="Q1704" s="368"/>
      <c r="R1704" s="84">
        <f t="shared" si="60"/>
        <v>0</v>
      </c>
      <c r="S1704" s="85" t="str">
        <f>IF(R1704&gt;=91,"अ१",IF(R1704&gt;=81,"अ२",IF(R1704&gt;=71,"ब१",IF(R1704&gt;=61,"ब२",IF(R1704&gt;=51,"क१",IF(R1704&gt;=41,"क२",IF(R1704&gt;=33,"ड",IF(R1704&gt;=21,"ई१",IF(R1704&gt;=1,"ई२","")))))))))</f>
        <v/>
      </c>
      <c r="V1704" s="68"/>
      <c r="W1704" s="68"/>
      <c r="X1704" s="68"/>
      <c r="Y1704" s="68"/>
    </row>
    <row r="1705" spans="2:25" ht="27.9" customHeight="1" thickBot="1">
      <c r="B1705" s="369"/>
      <c r="C1705" s="370"/>
      <c r="D1705" s="370"/>
      <c r="E1705" s="370"/>
      <c r="F1705" s="370"/>
      <c r="G1705" s="370"/>
      <c r="H1705" s="370"/>
      <c r="I1705" s="370"/>
      <c r="J1705" s="370"/>
      <c r="K1705" s="370"/>
      <c r="L1705" s="370"/>
      <c r="M1705" s="370"/>
      <c r="N1705" s="370"/>
      <c r="O1705" s="370"/>
      <c r="P1705" s="370"/>
      <c r="Q1705" s="370"/>
      <c r="R1705" s="370"/>
      <c r="S1705" s="371"/>
      <c r="V1705" s="68"/>
      <c r="W1705" s="68"/>
      <c r="X1705" s="68"/>
      <c r="Y1705" s="68"/>
    </row>
    <row r="1706" spans="2:25" ht="27.9" customHeight="1">
      <c r="B1706" s="41"/>
      <c r="C1706" s="42"/>
      <c r="D1706" s="43"/>
      <c r="N1706" s="45"/>
      <c r="O1706" s="45"/>
      <c r="P1706" s="45"/>
      <c r="Q1706" s="45"/>
      <c r="S1706" s="46"/>
      <c r="V1706" s="68"/>
      <c r="W1706" s="68"/>
      <c r="X1706" s="68"/>
      <c r="Y1706" s="68"/>
    </row>
    <row r="1707" spans="2:25" ht="27.9" customHeight="1">
      <c r="B1707" s="372" t="s">
        <v>66</v>
      </c>
      <c r="C1707" s="373"/>
      <c r="D1707" s="373"/>
      <c r="E1707" s="373"/>
      <c r="F1707" s="373"/>
      <c r="G1707" s="374" t="s">
        <v>67</v>
      </c>
      <c r="H1707" s="374"/>
      <c r="I1707" s="374"/>
      <c r="J1707" s="374"/>
      <c r="K1707" s="374"/>
      <c r="L1707" s="374"/>
      <c r="M1707" s="374"/>
      <c r="N1707" s="375" t="s">
        <v>68</v>
      </c>
      <c r="O1707" s="375"/>
      <c r="P1707" s="375"/>
      <c r="Q1707" s="375"/>
      <c r="R1707" s="375"/>
      <c r="S1707" s="376"/>
    </row>
    <row r="1708" spans="2:25" ht="27.9" customHeight="1" thickBot="1">
      <c r="B1708" s="377" t="str">
        <f>students!$G$4</f>
        <v xml:space="preserve">श्री. सागर दत्तात्रय शिंदे </v>
      </c>
      <c r="C1708" s="378"/>
      <c r="D1708" s="378"/>
      <c r="E1708" s="378"/>
      <c r="F1708" s="378"/>
      <c r="G1708" s="379"/>
      <c r="H1708" s="379"/>
      <c r="I1708" s="379"/>
      <c r="J1708" s="379"/>
      <c r="K1708" s="379"/>
      <c r="L1708" s="379"/>
      <c r="M1708" s="379"/>
      <c r="N1708" s="380"/>
      <c r="O1708" s="380"/>
      <c r="P1708" s="380"/>
      <c r="Q1708" s="380"/>
      <c r="R1708" s="380"/>
      <c r="S1708" s="381"/>
    </row>
    <row r="1709" spans="2:25" ht="26.25" customHeight="1">
      <c r="B1709" s="402" t="s">
        <v>718</v>
      </c>
      <c r="C1709" s="402"/>
      <c r="D1709" s="402"/>
      <c r="E1709" s="402"/>
      <c r="F1709" s="402"/>
      <c r="G1709" s="402"/>
      <c r="H1709" s="402"/>
      <c r="I1709" s="402"/>
      <c r="J1709" s="402"/>
      <c r="K1709" s="402"/>
      <c r="L1709" s="402"/>
      <c r="M1709" s="402"/>
      <c r="N1709" s="402"/>
      <c r="O1709" s="402"/>
      <c r="P1709" s="402"/>
      <c r="Q1709" s="402"/>
      <c r="R1709" s="402"/>
      <c r="S1709" s="402"/>
    </row>
    <row r="1710" spans="2:25" ht="24.75" customHeight="1" thickBot="1">
      <c r="B1710" s="403" t="s">
        <v>52</v>
      </c>
      <c r="C1710" s="403"/>
      <c r="D1710" s="403"/>
      <c r="E1710" s="404">
        <f>VLOOKUP(S1711,students!$B$8:$R$77,3,0)</f>
        <v>0</v>
      </c>
      <c r="F1710" s="405"/>
      <c r="G1710" s="405"/>
      <c r="H1710" s="405"/>
      <c r="I1710" s="405"/>
      <c r="J1710" s="405"/>
      <c r="K1710" s="405"/>
      <c r="L1710" s="405"/>
      <c r="M1710" s="405"/>
      <c r="N1710" s="405"/>
      <c r="O1710" s="405"/>
      <c r="P1710" s="406" t="s">
        <v>28</v>
      </c>
      <c r="Q1710" s="406"/>
      <c r="R1710" s="406" t="str">
        <f>students!$M$2</f>
        <v>पहिली</v>
      </c>
      <c r="S1710" s="406"/>
    </row>
    <row r="1711" spans="2:25" ht="19.5" customHeight="1" thickBot="1">
      <c r="B1711" s="407"/>
      <c r="C1711" s="407"/>
      <c r="D1711" s="408"/>
      <c r="E1711" s="408"/>
      <c r="F1711" s="47"/>
      <c r="G1711" s="47"/>
      <c r="H1711" s="409" t="s">
        <v>33</v>
      </c>
      <c r="I1711" s="409"/>
      <c r="J1711" s="409"/>
      <c r="K1711" s="409"/>
      <c r="L1711" s="409"/>
      <c r="M1711" s="405">
        <f>[3]students!Y1710</f>
        <v>0</v>
      </c>
      <c r="N1711" s="405"/>
      <c r="O1711" s="405"/>
      <c r="P1711" s="406" t="s">
        <v>53</v>
      </c>
      <c r="Q1711" s="406"/>
      <c r="R1711" s="406"/>
      <c r="S1711" s="77">
        <v>62</v>
      </c>
    </row>
    <row r="1712" spans="2:25" ht="21" customHeight="1">
      <c r="B1712" s="382" t="s">
        <v>37</v>
      </c>
      <c r="C1712" s="361" t="s">
        <v>54</v>
      </c>
      <c r="D1712" s="361"/>
      <c r="E1712" s="385" t="s">
        <v>55</v>
      </c>
      <c r="F1712" s="386"/>
      <c r="G1712" s="386"/>
      <c r="H1712" s="386"/>
      <c r="I1712" s="386"/>
      <c r="J1712" s="386"/>
      <c r="K1712" s="386"/>
      <c r="L1712" s="386"/>
      <c r="M1712" s="387"/>
      <c r="N1712" s="388" t="s">
        <v>56</v>
      </c>
      <c r="O1712" s="389"/>
      <c r="P1712" s="389"/>
      <c r="Q1712" s="390"/>
      <c r="R1712" s="394" t="s">
        <v>69</v>
      </c>
      <c r="S1712" s="397" t="s">
        <v>57</v>
      </c>
    </row>
    <row r="1713" spans="2:25" s="1" customFormat="1" ht="73.5" customHeight="1">
      <c r="B1713" s="383"/>
      <c r="C1713" s="384"/>
      <c r="D1713" s="384"/>
      <c r="E1713" s="48" t="s">
        <v>58</v>
      </c>
      <c r="F1713" s="48" t="s">
        <v>15</v>
      </c>
      <c r="G1713" s="48" t="s">
        <v>59</v>
      </c>
      <c r="H1713" s="48" t="s">
        <v>17</v>
      </c>
      <c r="I1713" s="48" t="s">
        <v>18</v>
      </c>
      <c r="J1713" s="48" t="s">
        <v>19</v>
      </c>
      <c r="K1713" s="48" t="s">
        <v>20</v>
      </c>
      <c r="L1713" s="48" t="s">
        <v>21</v>
      </c>
      <c r="M1713" s="49"/>
      <c r="N1713" s="391"/>
      <c r="O1713" s="392"/>
      <c r="P1713" s="392"/>
      <c r="Q1713" s="393"/>
      <c r="R1713" s="395"/>
      <c r="S1713" s="398"/>
      <c r="V1713" s="68"/>
      <c r="W1713" s="68"/>
      <c r="X1713" s="68"/>
      <c r="Y1713" s="68"/>
    </row>
    <row r="1714" spans="2:25" ht="27.9" customHeight="1" thickBot="1">
      <c r="B1714" s="5"/>
      <c r="C1714" s="400" t="s">
        <v>60</v>
      </c>
      <c r="D1714" s="401"/>
      <c r="E1714" s="51">
        <v>1</v>
      </c>
      <c r="F1714" s="51">
        <v>2</v>
      </c>
      <c r="G1714" s="51">
        <v>3</v>
      </c>
      <c r="H1714" s="51">
        <v>4</v>
      </c>
      <c r="I1714" s="51">
        <v>5</v>
      </c>
      <c r="J1714" s="51">
        <v>6</v>
      </c>
      <c r="K1714" s="51">
        <v>7</v>
      </c>
      <c r="L1714" s="51">
        <v>8</v>
      </c>
      <c r="M1714" s="50" t="s">
        <v>22</v>
      </c>
      <c r="N1714" s="50" t="s">
        <v>23</v>
      </c>
      <c r="O1714" s="50" t="s">
        <v>61</v>
      </c>
      <c r="P1714" s="50" t="s">
        <v>25</v>
      </c>
      <c r="Q1714" s="50" t="s">
        <v>62</v>
      </c>
      <c r="R1714" s="396"/>
      <c r="S1714" s="399"/>
      <c r="V1714" s="68"/>
      <c r="W1714" s="68"/>
      <c r="X1714" s="68"/>
      <c r="Y1714" s="68"/>
    </row>
    <row r="1715" spans="2:25" ht="27.9" customHeight="1">
      <c r="B1715" s="359">
        <v>1</v>
      </c>
      <c r="C1715" s="361" t="s">
        <v>2</v>
      </c>
      <c r="D1715" s="39" t="s">
        <v>63</v>
      </c>
      <c r="E1715" s="80"/>
      <c r="F1715" s="78">
        <f>Marathi!R$7</f>
        <v>15</v>
      </c>
      <c r="G1715" s="78">
        <f>Marathi!S$7</f>
        <v>15</v>
      </c>
      <c r="H1715" s="78">
        <f>Marathi!T$7</f>
        <v>15</v>
      </c>
      <c r="I1715" s="78">
        <f>Marathi!U$7</f>
        <v>15</v>
      </c>
      <c r="J1715" s="78">
        <f>Marathi!V$7</f>
        <v>15</v>
      </c>
      <c r="K1715" s="78">
        <f>Marathi!W$7</f>
        <v>10</v>
      </c>
      <c r="L1715" s="78">
        <f>Marathi!X$7</f>
        <v>0</v>
      </c>
      <c r="M1715" s="78">
        <f>Marathi!Y$7</f>
        <v>70</v>
      </c>
      <c r="N1715" s="78">
        <f>Marathi!Z$7</f>
        <v>5</v>
      </c>
      <c r="O1715" s="78">
        <f>Marathi!AA$7</f>
        <v>5</v>
      </c>
      <c r="P1715" s="78">
        <f>Marathi!AB$7</f>
        <v>20</v>
      </c>
      <c r="Q1715" s="78">
        <f>Marathi!AC$7</f>
        <v>30</v>
      </c>
      <c r="R1715" s="78">
        <f>Marathi!AD$7</f>
        <v>100</v>
      </c>
      <c r="S1715" s="78">
        <f>Marathi!AE$7</f>
        <v>0</v>
      </c>
      <c r="V1715" s="68"/>
      <c r="W1715" s="68"/>
      <c r="X1715" s="68"/>
      <c r="Y1715" s="68"/>
    </row>
    <row r="1716" spans="2:25" ht="27.9" customHeight="1" thickBot="1">
      <c r="B1716" s="360"/>
      <c r="C1716" s="362"/>
      <c r="D1716" s="40" t="s">
        <v>64</v>
      </c>
      <c r="E1716" s="81"/>
      <c r="F1716" s="50">
        <f>VLOOKUP(S1711,Marathi!$B$8:$AE$78,17,0)</f>
        <v>0</v>
      </c>
      <c r="G1716" s="50">
        <f>VLOOKUP(S1711,Marathi!$B$8:$AE$78,18,0)</f>
        <v>0</v>
      </c>
      <c r="H1716" s="50">
        <f>VLOOKUP(S1711,Marathi!$B$8:$AE$78,19,0)</f>
        <v>0</v>
      </c>
      <c r="I1716" s="50">
        <f>VLOOKUP(S1711,Marathi!$B$8:$AE$78,20,0)</f>
        <v>0</v>
      </c>
      <c r="J1716" s="50">
        <f>VLOOKUP(S1711,Marathi!$B$8:$AE$78,21,0)</f>
        <v>0</v>
      </c>
      <c r="K1716" s="50">
        <f>VLOOKUP(S1711,Marathi!$B$8:$AE$78,22,0)</f>
        <v>0</v>
      </c>
      <c r="L1716" s="50">
        <f>VLOOKUP(S1711,Marathi!$B$8:$AE$78,23,0)</f>
        <v>0</v>
      </c>
      <c r="M1716" s="50">
        <f>VLOOKUP(S1711,Marathi!$B$8:$AE$78,24,0)</f>
        <v>0</v>
      </c>
      <c r="N1716" s="50">
        <f>VLOOKUP(S1711,Marathi!$B$8:$AE$78,25,0)</f>
        <v>0</v>
      </c>
      <c r="O1716" s="50">
        <f>VLOOKUP(S1711,Marathi!$B$8:$AE$78,26,0)</f>
        <v>0</v>
      </c>
      <c r="P1716" s="50">
        <f>VLOOKUP(S1711,Marathi!$B$8:$AE$78,27,0)</f>
        <v>0</v>
      </c>
      <c r="Q1716" s="50">
        <f>VLOOKUP(S1711,Marathi!$B$8:$AE$78,28,0)</f>
        <v>0</v>
      </c>
      <c r="R1716" s="79">
        <f>VLOOKUP(S1711,Marathi!$B$8:$AE$78,29,0)</f>
        <v>0</v>
      </c>
      <c r="S1716" s="79">
        <f>VLOOKUP(S1711,Marathi!$B$8:$AE$78,30,0)</f>
        <v>0</v>
      </c>
      <c r="V1716" s="68"/>
      <c r="W1716" s="68"/>
      <c r="X1716" s="68"/>
      <c r="Y1716" s="68"/>
    </row>
    <row r="1717" spans="2:25" ht="27.9" customHeight="1">
      <c r="B1717" s="359">
        <v>2</v>
      </c>
      <c r="C1717" s="361" t="s">
        <v>3</v>
      </c>
      <c r="D1717" s="39" t="s">
        <v>63</v>
      </c>
      <c r="E1717" s="80"/>
      <c r="F1717" s="78">
        <f>Hindi!R$7</f>
        <v>15</v>
      </c>
      <c r="G1717" s="78">
        <f>Hindi!S$7</f>
        <v>15</v>
      </c>
      <c r="H1717" s="78">
        <f>Hindi!T$7</f>
        <v>15</v>
      </c>
      <c r="I1717" s="78">
        <f>Hindi!U$7</f>
        <v>15</v>
      </c>
      <c r="J1717" s="78">
        <f>Hindi!V$7</f>
        <v>15</v>
      </c>
      <c r="K1717" s="78">
        <f>Hindi!W$7</f>
        <v>10</v>
      </c>
      <c r="L1717" s="78">
        <f>Hindi!X$7</f>
        <v>0</v>
      </c>
      <c r="M1717" s="78">
        <f>Hindi!Y$7</f>
        <v>70</v>
      </c>
      <c r="N1717" s="78">
        <f>Hindi!Z$7</f>
        <v>5</v>
      </c>
      <c r="O1717" s="78">
        <f>Hindi!AA$7</f>
        <v>5</v>
      </c>
      <c r="P1717" s="78">
        <f>Hindi!AB$7</f>
        <v>20</v>
      </c>
      <c r="Q1717" s="78">
        <f>Hindi!AC$7</f>
        <v>30</v>
      </c>
      <c r="R1717" s="78">
        <f>Hindi!AD$7</f>
        <v>100</v>
      </c>
      <c r="S1717" s="78">
        <f>Hindi!AE$7</f>
        <v>0</v>
      </c>
      <c r="V1717" s="68"/>
      <c r="W1717" s="68"/>
      <c r="X1717" s="68"/>
      <c r="Y1717" s="68"/>
    </row>
    <row r="1718" spans="2:25" ht="27.9" customHeight="1" thickBot="1">
      <c r="B1718" s="360"/>
      <c r="C1718" s="362"/>
      <c r="D1718" s="40" t="s">
        <v>64</v>
      </c>
      <c r="E1718" s="81"/>
      <c r="F1718" s="50">
        <f>VLOOKUP(S1711,Hindi!$B$8:$AE$78,17,0)</f>
        <v>0</v>
      </c>
      <c r="G1718" s="50">
        <f>VLOOKUP(S1711,Hindi!$B$8:$AE$78,18,0)</f>
        <v>0</v>
      </c>
      <c r="H1718" s="50">
        <f>VLOOKUP(S1711,Hindi!$B$8:$AE$78,19,0)</f>
        <v>0</v>
      </c>
      <c r="I1718" s="50">
        <f>VLOOKUP(S1711,Hindi!$B$8:$AE$78,20,0)</f>
        <v>0</v>
      </c>
      <c r="J1718" s="50">
        <f>VLOOKUP(S1711,Hindi!$B$8:$AE$78,21,0)</f>
        <v>0</v>
      </c>
      <c r="K1718" s="50">
        <f>VLOOKUP(S1711,Hindi!$B$8:$AE$78,22,0)</f>
        <v>0</v>
      </c>
      <c r="L1718" s="50">
        <f>VLOOKUP(S1711,Hindi!$B$8:$AE$78,23,0)</f>
        <v>0</v>
      </c>
      <c r="M1718" s="50">
        <f>VLOOKUP(S1711,Hindi!$B$8:$AE$78,24,0)</f>
        <v>0</v>
      </c>
      <c r="N1718" s="50">
        <f>VLOOKUP(S1711,Hindi!$B$8:$AE$78,25,0)</f>
        <v>0</v>
      </c>
      <c r="O1718" s="50">
        <f>VLOOKUP(S1711,Hindi!$B$8:$AE$78,26,0)</f>
        <v>0</v>
      </c>
      <c r="P1718" s="50">
        <f>VLOOKUP(S1711,Hindi!$B$8:$AE$78,27,0)</f>
        <v>0</v>
      </c>
      <c r="Q1718" s="50">
        <f>VLOOKUP(S1711,Hindi!$B$8:$AE$78,28,0)</f>
        <v>0</v>
      </c>
      <c r="R1718" s="79">
        <f>VLOOKUP(S1711,Hindi!$B$8:$AE$78,29,0)</f>
        <v>0</v>
      </c>
      <c r="S1718" s="50">
        <f>VLOOKUP(S1711,Hindi!$B$8:$AE$78,30,0)</f>
        <v>0</v>
      </c>
      <c r="V1718" s="68"/>
      <c r="W1718" s="68"/>
      <c r="X1718" s="68"/>
      <c r="Y1718" s="68"/>
    </row>
    <row r="1719" spans="2:25" ht="27.9" customHeight="1">
      <c r="B1719" s="359">
        <v>3</v>
      </c>
      <c r="C1719" s="361" t="s">
        <v>4</v>
      </c>
      <c r="D1719" s="39" t="s">
        <v>63</v>
      </c>
      <c r="E1719" s="80"/>
      <c r="F1719" s="78">
        <f>English!R$7</f>
        <v>15</v>
      </c>
      <c r="G1719" s="78">
        <f>English!S$7</f>
        <v>15</v>
      </c>
      <c r="H1719" s="78">
        <f>English!T$7</f>
        <v>15</v>
      </c>
      <c r="I1719" s="78">
        <f>English!U$7</f>
        <v>15</v>
      </c>
      <c r="J1719" s="78">
        <f>English!V$7</f>
        <v>15</v>
      </c>
      <c r="K1719" s="78">
        <f>English!W$7</f>
        <v>10</v>
      </c>
      <c r="L1719" s="78">
        <f>English!X$7</f>
        <v>0</v>
      </c>
      <c r="M1719" s="78">
        <f>English!Y$7</f>
        <v>70</v>
      </c>
      <c r="N1719" s="78">
        <f>English!Z$7</f>
        <v>5</v>
      </c>
      <c r="O1719" s="78">
        <f>English!AA$7</f>
        <v>5</v>
      </c>
      <c r="P1719" s="78">
        <f>English!AB$7</f>
        <v>20</v>
      </c>
      <c r="Q1719" s="78">
        <f>English!AC$7</f>
        <v>30</v>
      </c>
      <c r="R1719" s="78">
        <f>English!AD$7</f>
        <v>100</v>
      </c>
      <c r="S1719" s="78">
        <f>English!AE$7</f>
        <v>0</v>
      </c>
      <c r="V1719" s="68"/>
      <c r="W1719" s="68"/>
      <c r="X1719" s="68"/>
      <c r="Y1719" s="68"/>
    </row>
    <row r="1720" spans="2:25" ht="27.9" customHeight="1" thickBot="1">
      <c r="B1720" s="360"/>
      <c r="C1720" s="362"/>
      <c r="D1720" s="40" t="s">
        <v>64</v>
      </c>
      <c r="E1720" s="81"/>
      <c r="F1720" s="50">
        <f>VLOOKUP(S1711,English!$B$8:$AE$78,17,0)</f>
        <v>0</v>
      </c>
      <c r="G1720" s="50">
        <f>VLOOKUP(S1711,English!$B$8:$AE$78,18,0)</f>
        <v>0</v>
      </c>
      <c r="H1720" s="50">
        <f>VLOOKUP(S1711,English!$B$8:$AE$78,19,0)</f>
        <v>0</v>
      </c>
      <c r="I1720" s="50">
        <f>VLOOKUP(S1711,English!$B$8:$AE$78,20,0)</f>
        <v>0</v>
      </c>
      <c r="J1720" s="50">
        <f>VLOOKUP(S1711,English!$B$8:$AE$78,21,0)</f>
        <v>0</v>
      </c>
      <c r="K1720" s="50">
        <f>VLOOKUP(S1711,English!$B$8:$AE$78,22,0)</f>
        <v>0</v>
      </c>
      <c r="L1720" s="50">
        <f>VLOOKUP(S1711,English!$B$8:$AE$78,23,0)</f>
        <v>0</v>
      </c>
      <c r="M1720" s="50">
        <f>VLOOKUP(S1711,English!$B$8:$AE$78,24,0)</f>
        <v>0</v>
      </c>
      <c r="N1720" s="50">
        <f>VLOOKUP(S1711,English!$B$8:$AE$78,25,0)</f>
        <v>0</v>
      </c>
      <c r="O1720" s="50">
        <f>VLOOKUP(S1711,English!$B$8:$AE$78,26,0)</f>
        <v>0</v>
      </c>
      <c r="P1720" s="50">
        <f>VLOOKUP(S1711,English!$B$8:$AE$78,27,0)</f>
        <v>0</v>
      </c>
      <c r="Q1720" s="50">
        <f>VLOOKUP(S1711,English!$B$8:$AE$78,28,0)</f>
        <v>0</v>
      </c>
      <c r="R1720" s="79">
        <f>VLOOKUP(S1711,English!$B$8:$AE$78,29,0)</f>
        <v>0</v>
      </c>
      <c r="S1720" s="50">
        <f>VLOOKUP(S1711,English!$B$8:$AE$78,30,0)</f>
        <v>0</v>
      </c>
      <c r="V1720" s="68"/>
      <c r="W1720" s="68"/>
      <c r="X1720" s="68"/>
      <c r="Y1720" s="68"/>
    </row>
    <row r="1721" spans="2:25" ht="27.9" customHeight="1">
      <c r="B1721" s="359">
        <v>4</v>
      </c>
      <c r="C1721" s="361" t="s">
        <v>5</v>
      </c>
      <c r="D1721" s="39" t="s">
        <v>63</v>
      </c>
      <c r="E1721" s="80"/>
      <c r="F1721" s="78">
        <f>Maths!R$7</f>
        <v>15</v>
      </c>
      <c r="G1721" s="78">
        <f>Maths!S$7</f>
        <v>15</v>
      </c>
      <c r="H1721" s="78">
        <f>Maths!T$7</f>
        <v>15</v>
      </c>
      <c r="I1721" s="78">
        <f>Maths!U$7</f>
        <v>15</v>
      </c>
      <c r="J1721" s="78">
        <f>Maths!V$7</f>
        <v>15</v>
      </c>
      <c r="K1721" s="78">
        <f>Maths!W$7</f>
        <v>10</v>
      </c>
      <c r="L1721" s="78">
        <f>Maths!X$7</f>
        <v>0</v>
      </c>
      <c r="M1721" s="78">
        <f>Maths!Y$7</f>
        <v>70</v>
      </c>
      <c r="N1721" s="78">
        <f>Maths!Z$7</f>
        <v>5</v>
      </c>
      <c r="O1721" s="78">
        <f>Maths!AA$7</f>
        <v>5</v>
      </c>
      <c r="P1721" s="78">
        <f>Maths!AB$7</f>
        <v>20</v>
      </c>
      <c r="Q1721" s="78">
        <f>Maths!AC$7</f>
        <v>30</v>
      </c>
      <c r="R1721" s="78">
        <f>Maths!AD$7</f>
        <v>100</v>
      </c>
      <c r="S1721" s="78">
        <f>Maths!AE$7</f>
        <v>0</v>
      </c>
      <c r="V1721" s="68"/>
      <c r="W1721" s="68"/>
      <c r="X1721" s="68"/>
      <c r="Y1721" s="68"/>
    </row>
    <row r="1722" spans="2:25" ht="27.9" customHeight="1" thickBot="1">
      <c r="B1722" s="360"/>
      <c r="C1722" s="362"/>
      <c r="D1722" s="40" t="s">
        <v>64</v>
      </c>
      <c r="E1722" s="81"/>
      <c r="F1722" s="50">
        <f>VLOOKUP(S1711,Maths!$B$8:$AE$78,17,0)</f>
        <v>0</v>
      </c>
      <c r="G1722" s="50">
        <f>VLOOKUP(S1711,Maths!$B$8:$AE$78,18,0)</f>
        <v>0</v>
      </c>
      <c r="H1722" s="50">
        <f>VLOOKUP(S1711,Maths!$B$8:$AE$78,19,0)</f>
        <v>0</v>
      </c>
      <c r="I1722" s="50">
        <f>VLOOKUP(S1711,Maths!$B$8:$AE$78,20,0)</f>
        <v>0</v>
      </c>
      <c r="J1722" s="50">
        <f>VLOOKUP(S1711,Maths!$B$8:$AE$78,21,0)</f>
        <v>0</v>
      </c>
      <c r="K1722" s="50">
        <f>VLOOKUP(S1711,Maths!$B$8:$AE$78,22,0)</f>
        <v>0</v>
      </c>
      <c r="L1722" s="50">
        <f>VLOOKUP(S1711,Maths!$B$8:$AE$78,23,0)</f>
        <v>0</v>
      </c>
      <c r="M1722" s="50">
        <f>VLOOKUP(S1711,Maths!$B$8:$AE$78,24,0)</f>
        <v>0</v>
      </c>
      <c r="N1722" s="50">
        <f>VLOOKUP(S1711,Maths!$B$8:$AE$78,25,0)</f>
        <v>0</v>
      </c>
      <c r="O1722" s="50">
        <f>VLOOKUP(S1711,Maths!$B$8:$AE$78,26,0)</f>
        <v>0</v>
      </c>
      <c r="P1722" s="50">
        <f>VLOOKUP(S1711,Maths!$B$8:$AE$78,27,0)</f>
        <v>0</v>
      </c>
      <c r="Q1722" s="50">
        <f>VLOOKUP(S1711,Maths!$B$8:$AE$78,28,0)</f>
        <v>0</v>
      </c>
      <c r="R1722" s="79">
        <f>VLOOKUP(S1711,Maths!$B$8:$AE$78,29,0)</f>
        <v>0</v>
      </c>
      <c r="S1722" s="50">
        <f>VLOOKUP(S1711,Maths!$B$8:$AE$78,30,0)</f>
        <v>0</v>
      </c>
      <c r="V1722" s="68"/>
      <c r="W1722" s="68"/>
      <c r="X1722" s="68"/>
      <c r="Y1722" s="68"/>
    </row>
    <row r="1723" spans="2:25" ht="27.9" customHeight="1">
      <c r="B1723" s="359">
        <v>5</v>
      </c>
      <c r="C1723" s="361" t="s">
        <v>6</v>
      </c>
      <c r="D1723" s="39" t="s">
        <v>63</v>
      </c>
      <c r="E1723" s="80"/>
      <c r="F1723" s="78">
        <f>Sci!R$7</f>
        <v>15</v>
      </c>
      <c r="G1723" s="78">
        <f>Sci!S$7</f>
        <v>15</v>
      </c>
      <c r="H1723" s="78">
        <f>Sci!T$7</f>
        <v>15</v>
      </c>
      <c r="I1723" s="78">
        <f>Sci!U$7</f>
        <v>15</v>
      </c>
      <c r="J1723" s="78">
        <f>Sci!V$7</f>
        <v>15</v>
      </c>
      <c r="K1723" s="78">
        <f>Sci!W$7</f>
        <v>10</v>
      </c>
      <c r="L1723" s="78">
        <f>Sci!X$7</f>
        <v>0</v>
      </c>
      <c r="M1723" s="78">
        <f>Sci!Y$7</f>
        <v>70</v>
      </c>
      <c r="N1723" s="78">
        <f>Sci!Z$7</f>
        <v>5</v>
      </c>
      <c r="O1723" s="78">
        <f>Sci!AA$7</f>
        <v>5</v>
      </c>
      <c r="P1723" s="78">
        <f>Sci!AB$7</f>
        <v>20</v>
      </c>
      <c r="Q1723" s="78">
        <f>Sci!AC$7</f>
        <v>30</v>
      </c>
      <c r="R1723" s="78">
        <f>Sci!AD$7</f>
        <v>100</v>
      </c>
      <c r="S1723" s="78">
        <f>Sci!AE$7</f>
        <v>0</v>
      </c>
      <c r="V1723" s="68"/>
      <c r="W1723" s="68"/>
      <c r="X1723" s="68"/>
      <c r="Y1723" s="68"/>
    </row>
    <row r="1724" spans="2:25" ht="27.9" customHeight="1" thickBot="1">
      <c r="B1724" s="360"/>
      <c r="C1724" s="362"/>
      <c r="D1724" s="40" t="s">
        <v>64</v>
      </c>
      <c r="E1724" s="81"/>
      <c r="F1724" s="50">
        <f>VLOOKUP(S1711,Sci!$B$8:$AE$78,17,0)</f>
        <v>0</v>
      </c>
      <c r="G1724" s="50">
        <f>VLOOKUP(S1711,Sci!$B$8:$AE$78,18,0)</f>
        <v>0</v>
      </c>
      <c r="H1724" s="50">
        <f>VLOOKUP(S1711,Sci!$B$8:$AE$78,19,0)</f>
        <v>0</v>
      </c>
      <c r="I1724" s="50">
        <f>VLOOKUP(S1711,Sci!$B$8:$AE$78,20,0)</f>
        <v>0</v>
      </c>
      <c r="J1724" s="50">
        <f>VLOOKUP(S1711,Sci!$B$8:$AE$78,21,0)</f>
        <v>0</v>
      </c>
      <c r="K1724" s="50">
        <f>VLOOKUP(S1711,Sci!$B$8:$AE$78,22,0)</f>
        <v>0</v>
      </c>
      <c r="L1724" s="50">
        <f>VLOOKUP(S1711,Sci!$B$8:$AE$78,23,0)</f>
        <v>0</v>
      </c>
      <c r="M1724" s="50">
        <f>VLOOKUP(S1711,Sci!$B$8:$AE$78,24,0)</f>
        <v>0</v>
      </c>
      <c r="N1724" s="50">
        <f>VLOOKUP(S1711,Sci!$B$8:$AE$78,24,0)</f>
        <v>0</v>
      </c>
      <c r="O1724" s="50">
        <f>VLOOKUP(S1711,Sci!$B$8:$AE$78,25,0)</f>
        <v>0</v>
      </c>
      <c r="P1724" s="50">
        <f>VLOOKUP(S1711,Sci!$B$8:$AE$78,26,0)</f>
        <v>0</v>
      </c>
      <c r="Q1724" s="50">
        <f>VLOOKUP(S1711,Sci!$B$8:$AE$78,27,0)</f>
        <v>0</v>
      </c>
      <c r="R1724" s="79">
        <f>VLOOKUP(S1711,Sci!$B$8:$AE$78,29,0)</f>
        <v>0</v>
      </c>
      <c r="S1724" s="50">
        <f>VLOOKUP(S1711,Sci!$B$8:$AE$78,30,0)</f>
        <v>0</v>
      </c>
      <c r="V1724" s="68"/>
      <c r="W1724" s="68"/>
      <c r="X1724" s="68"/>
      <c r="Y1724" s="68"/>
    </row>
    <row r="1725" spans="2:25" ht="27.9" customHeight="1">
      <c r="B1725" s="359">
        <v>6</v>
      </c>
      <c r="C1725" s="361" t="s">
        <v>7</v>
      </c>
      <c r="D1725" s="39" t="s">
        <v>63</v>
      </c>
      <c r="E1725" s="80"/>
      <c r="F1725" s="78">
        <f>Sco!R$7</f>
        <v>15</v>
      </c>
      <c r="G1725" s="78">
        <f>Sco!S$7</f>
        <v>15</v>
      </c>
      <c r="H1725" s="78">
        <f>Sco!T$7</f>
        <v>15</v>
      </c>
      <c r="I1725" s="78">
        <f>Sco!U$7</f>
        <v>15</v>
      </c>
      <c r="J1725" s="78">
        <f>Sco!V$7</f>
        <v>15</v>
      </c>
      <c r="K1725" s="78">
        <f>Sco!W$7</f>
        <v>10</v>
      </c>
      <c r="L1725" s="78">
        <f>Sco!X$7</f>
        <v>0</v>
      </c>
      <c r="M1725" s="78">
        <f>Sco!Y$7</f>
        <v>70</v>
      </c>
      <c r="N1725" s="78">
        <f>Sco!Z$7</f>
        <v>5</v>
      </c>
      <c r="O1725" s="78">
        <f>Sco!AA$7</f>
        <v>5</v>
      </c>
      <c r="P1725" s="78">
        <f>Sco!AB$7</f>
        <v>20</v>
      </c>
      <c r="Q1725" s="78">
        <f>Sco!AC$7</f>
        <v>30</v>
      </c>
      <c r="R1725" s="78">
        <f>Sco!AD$7</f>
        <v>100</v>
      </c>
      <c r="S1725" s="78">
        <f>Sco!AE$7</f>
        <v>0</v>
      </c>
      <c r="V1725" s="68"/>
      <c r="W1725" s="68"/>
      <c r="X1725" s="68"/>
      <c r="Y1725" s="68"/>
    </row>
    <row r="1726" spans="2:25" ht="27.9" customHeight="1" thickBot="1">
      <c r="B1726" s="360"/>
      <c r="C1726" s="362"/>
      <c r="D1726" s="40" t="s">
        <v>64</v>
      </c>
      <c r="E1726" s="81"/>
      <c r="F1726" s="50">
        <f>VLOOKUP(S1711,Sco!$B$8:$AE$78,17,0)</f>
        <v>0</v>
      </c>
      <c r="G1726" s="50">
        <f>VLOOKUP(S1711,Sco!$B$8:$AE$78,18,0)</f>
        <v>0</v>
      </c>
      <c r="H1726" s="50">
        <f>VLOOKUP(S1711,Sco!$B$8:$AE$78,19,0)</f>
        <v>0</v>
      </c>
      <c r="I1726" s="50">
        <f>VLOOKUP(S1711,Sco!$B$8:$AE$78,20,0)</f>
        <v>0</v>
      </c>
      <c r="J1726" s="50">
        <f>VLOOKUP(S1711,Sco!$B$8:$AE$78,21,0)</f>
        <v>0</v>
      </c>
      <c r="K1726" s="50">
        <f>VLOOKUP(S1711,Sco!$B$8:$AE$78,22,0)</f>
        <v>0</v>
      </c>
      <c r="L1726" s="50">
        <f>VLOOKUP(S1711,Sco!$B$8:$AE$78,23,0)</f>
        <v>0</v>
      </c>
      <c r="M1726" s="50">
        <f>VLOOKUP(S1711,Sco!$B$8:$AE$78,24,0)</f>
        <v>0</v>
      </c>
      <c r="N1726" s="50">
        <f>VLOOKUP(S1711,Sco!$B$8:$AE$78,25,0)</f>
        <v>0</v>
      </c>
      <c r="O1726" s="50">
        <f>VLOOKUP(S1711,Sco!$B$8:$AE$78,26,0)</f>
        <v>0</v>
      </c>
      <c r="P1726" s="50">
        <f>VLOOKUP(S1711,Sco!$B$8:$AE$78,27,0)</f>
        <v>0</v>
      </c>
      <c r="Q1726" s="50">
        <f>VLOOKUP(S1711,Sco!$B$8:$AE$78,28,0)</f>
        <v>0</v>
      </c>
      <c r="R1726" s="79">
        <f>VLOOKUP(S1711,Sco!$B$8:$AE$78,29,0)</f>
        <v>0</v>
      </c>
      <c r="S1726" s="50">
        <f>VLOOKUP(S1711,Sco!$B$8:$AE$78,30,0)</f>
        <v>0</v>
      </c>
      <c r="V1726" s="68"/>
      <c r="W1726" s="68"/>
      <c r="X1726" s="68"/>
      <c r="Y1726" s="68"/>
    </row>
    <row r="1727" spans="2:25" ht="27.9" customHeight="1">
      <c r="B1727" s="359">
        <v>7</v>
      </c>
      <c r="C1727" s="361" t="s">
        <v>8</v>
      </c>
      <c r="D1727" s="39" t="s">
        <v>63</v>
      </c>
      <c r="E1727" s="80"/>
      <c r="F1727" s="78">
        <f>Kala!R$7</f>
        <v>20</v>
      </c>
      <c r="G1727" s="78">
        <f>Kala!S$7</f>
        <v>40</v>
      </c>
      <c r="H1727" s="78">
        <f>Kala!T$7</f>
        <v>20</v>
      </c>
      <c r="I1727" s="78">
        <f>Kala!U$7</f>
        <v>20</v>
      </c>
      <c r="J1727" s="78">
        <f>Kala!V$7</f>
        <v>0</v>
      </c>
      <c r="K1727" s="78">
        <f>Kala!W$7</f>
        <v>20</v>
      </c>
      <c r="L1727" s="78">
        <f>Kala!X$7</f>
        <v>0</v>
      </c>
      <c r="M1727" s="78">
        <f>Kala!Y$7</f>
        <v>100</v>
      </c>
      <c r="N1727" s="363"/>
      <c r="O1727" s="364"/>
      <c r="P1727" s="364"/>
      <c r="Q1727" s="365"/>
      <c r="R1727" s="82">
        <f t="shared" ref="R1727:R1732" si="61">M1727</f>
        <v>100</v>
      </c>
      <c r="S1727" s="83"/>
      <c r="V1727" s="68"/>
      <c r="W1727" s="68"/>
      <c r="X1727" s="68"/>
      <c r="Y1727" s="68"/>
    </row>
    <row r="1728" spans="2:25" ht="27.9" customHeight="1" thickBot="1">
      <c r="B1728" s="360"/>
      <c r="C1728" s="362"/>
      <c r="D1728" s="40" t="s">
        <v>64</v>
      </c>
      <c r="E1728" s="81"/>
      <c r="F1728" s="50">
        <f>VLOOKUP(S1711,Kala!$B$8:$AE$78,17,0)</f>
        <v>0</v>
      </c>
      <c r="G1728" s="50">
        <f>VLOOKUP(S1711,Kala!$B$8:$AE$78,18,0)</f>
        <v>0</v>
      </c>
      <c r="H1728" s="50">
        <f>VLOOKUP(S1711,Kala!$B$8:$AE$78,19,0)</f>
        <v>0</v>
      </c>
      <c r="I1728" s="50">
        <f>VLOOKUP(S1711,Kala!$B$8:$AE$78,20,0)</f>
        <v>0</v>
      </c>
      <c r="J1728" s="50">
        <f>VLOOKUP(S1711,Kala!$B$8:$AE$78,21,0)</f>
        <v>0</v>
      </c>
      <c r="K1728" s="50">
        <f>VLOOKUP(S1711,Kala!$B$8:$AE$78,22,0)</f>
        <v>0</v>
      </c>
      <c r="L1728" s="50">
        <f>VLOOKUP(S1711,Kala!$B$8:$AE$78,23,0)</f>
        <v>0</v>
      </c>
      <c r="M1728" s="50">
        <f>VLOOKUP(S1711,Kala!$B$8:$AE$78,24,0)</f>
        <v>0</v>
      </c>
      <c r="N1728" s="366"/>
      <c r="O1728" s="367"/>
      <c r="P1728" s="367"/>
      <c r="Q1728" s="368"/>
      <c r="R1728" s="84">
        <f t="shared" si="61"/>
        <v>0</v>
      </c>
      <c r="S1728" s="85" t="str">
        <f>IF(R1728&gt;=91,"अ१",IF(R1728&gt;=81,"अ२",IF(R1728&gt;=71,"ब१",IF(R1728&gt;=61,"ब२",IF(R1728&gt;=51,"क१",IF(R1728&gt;=41,"क२",IF(R1728&gt;=33,"ड",IF(R1728&gt;=21,"ई१",IF(R1728&gt;=1,"ई२","")))))))))</f>
        <v/>
      </c>
      <c r="V1728" s="68"/>
      <c r="W1728" s="68"/>
      <c r="X1728" s="68"/>
      <c r="Y1728" s="68"/>
    </row>
    <row r="1729" spans="2:25" ht="27.9" customHeight="1">
      <c r="B1729" s="359">
        <v>8</v>
      </c>
      <c r="C1729" s="361" t="s">
        <v>9</v>
      </c>
      <c r="D1729" s="39" t="s">
        <v>63</v>
      </c>
      <c r="E1729" s="80"/>
      <c r="F1729" s="78">
        <f>Karya!R$7</f>
        <v>20</v>
      </c>
      <c r="G1729" s="78">
        <f>Karya!S$7</f>
        <v>40</v>
      </c>
      <c r="H1729" s="78">
        <f>Karya!T$7</f>
        <v>20</v>
      </c>
      <c r="I1729" s="78">
        <f>Karya!U$7</f>
        <v>20</v>
      </c>
      <c r="J1729" s="78">
        <f>Karya!V$7</f>
        <v>0</v>
      </c>
      <c r="K1729" s="78">
        <f>Karya!W$7</f>
        <v>20</v>
      </c>
      <c r="L1729" s="78">
        <f>Karya!X$7</f>
        <v>0</v>
      </c>
      <c r="M1729" s="78">
        <f>Karya!Y$7</f>
        <v>100</v>
      </c>
      <c r="N1729" s="363"/>
      <c r="O1729" s="364"/>
      <c r="P1729" s="364"/>
      <c r="Q1729" s="365"/>
      <c r="R1729" s="82">
        <f t="shared" si="61"/>
        <v>100</v>
      </c>
      <c r="S1729" s="83"/>
      <c r="V1729" s="68"/>
      <c r="W1729" s="68"/>
      <c r="X1729" s="68"/>
      <c r="Y1729" s="68"/>
    </row>
    <row r="1730" spans="2:25" ht="27.9" customHeight="1" thickBot="1">
      <c r="B1730" s="360"/>
      <c r="C1730" s="362"/>
      <c r="D1730" s="40" t="s">
        <v>64</v>
      </c>
      <c r="E1730" s="81"/>
      <c r="F1730" s="50">
        <f>VLOOKUP(S1711,Karya!$B$8:$AE$78,17,0)</f>
        <v>0</v>
      </c>
      <c r="G1730" s="50">
        <f>VLOOKUP(S1711,Karya!$B$8:$AE$78,18,0)</f>
        <v>0</v>
      </c>
      <c r="H1730" s="50">
        <f>VLOOKUP(S1711,Karya!$B$8:$AE$78,19,0)</f>
        <v>0</v>
      </c>
      <c r="I1730" s="50">
        <f>VLOOKUP(S1711,Karya!$B$8:$AE$78,20,0)</f>
        <v>0</v>
      </c>
      <c r="J1730" s="50">
        <f>VLOOKUP(S1711,Karya!$B$8:$AE$78,21,0)</f>
        <v>0</v>
      </c>
      <c r="K1730" s="50">
        <f>VLOOKUP(S1711,Karya!$B$8:$AE$78,22,0)</f>
        <v>0</v>
      </c>
      <c r="L1730" s="50">
        <f>VLOOKUP(S1711,Karya!$B$8:$AE$78,23,0)</f>
        <v>0</v>
      </c>
      <c r="M1730" s="50">
        <f>VLOOKUP(S1711,Karya!$B$8:$AE$78,24,0)</f>
        <v>0</v>
      </c>
      <c r="N1730" s="366"/>
      <c r="O1730" s="367"/>
      <c r="P1730" s="367"/>
      <c r="Q1730" s="368"/>
      <c r="R1730" s="84">
        <f t="shared" si="61"/>
        <v>0</v>
      </c>
      <c r="S1730" s="85" t="str">
        <f>IF(R1730&gt;=91,"अ१",IF(R1730&gt;=81,"अ२",IF(R1730&gt;=71,"ब१",IF(R1730&gt;=61,"ब२",IF(R1730&gt;=51,"क१",IF(R1730&gt;=41,"क२",IF(R1730&gt;=33,"ड",IF(R1730&gt;=21,"ई१",IF(R1730&gt;=1,"ई२","")))))))))</f>
        <v/>
      </c>
      <c r="V1730" s="68"/>
      <c r="W1730" s="68"/>
      <c r="X1730" s="68"/>
      <c r="Y1730" s="68"/>
    </row>
    <row r="1731" spans="2:25" ht="27.9" customHeight="1">
      <c r="B1731" s="359">
        <v>9</v>
      </c>
      <c r="C1731" s="361" t="s">
        <v>10</v>
      </c>
      <c r="D1731" s="39" t="s">
        <v>63</v>
      </c>
      <c r="E1731" s="80"/>
      <c r="F1731" s="78">
        <f>Shashi!R$7</f>
        <v>20</v>
      </c>
      <c r="G1731" s="78">
        <f>Shashi!S$7</f>
        <v>40</v>
      </c>
      <c r="H1731" s="78">
        <f>Shashi!T$7</f>
        <v>20</v>
      </c>
      <c r="I1731" s="78">
        <f>Shashi!U$7</f>
        <v>20</v>
      </c>
      <c r="J1731" s="78">
        <f>Shashi!V$7</f>
        <v>0</v>
      </c>
      <c r="K1731" s="78">
        <f>Shashi!W$7</f>
        <v>20</v>
      </c>
      <c r="L1731" s="78">
        <f>Shashi!X$7</f>
        <v>0</v>
      </c>
      <c r="M1731" s="78">
        <f>Shashi!Y$7</f>
        <v>100</v>
      </c>
      <c r="N1731" s="363"/>
      <c r="O1731" s="364"/>
      <c r="P1731" s="364"/>
      <c r="Q1731" s="365"/>
      <c r="R1731" s="82">
        <f t="shared" si="61"/>
        <v>100</v>
      </c>
      <c r="S1731" s="83"/>
      <c r="V1731" s="68"/>
      <c r="W1731" s="68"/>
      <c r="X1731" s="68"/>
      <c r="Y1731" s="68"/>
    </row>
    <row r="1732" spans="2:25" ht="27.9" customHeight="1" thickBot="1">
      <c r="B1732" s="360"/>
      <c r="C1732" s="362"/>
      <c r="D1732" s="40" t="s">
        <v>64</v>
      </c>
      <c r="E1732" s="81"/>
      <c r="F1732" s="50">
        <f>VLOOKUP(S1711,Shashi!$B$8:$AE$78,17,0)</f>
        <v>0</v>
      </c>
      <c r="G1732" s="50">
        <f>VLOOKUP(S1711,Shashi!$B$8:$AE$78,18,0)</f>
        <v>0</v>
      </c>
      <c r="H1732" s="50">
        <f>VLOOKUP(S1711,Shashi!$B$8:$AE$78,19,0)</f>
        <v>0</v>
      </c>
      <c r="I1732" s="50">
        <f>VLOOKUP(S1711,Shashi!$B$8:$AE$78,20,0)</f>
        <v>0</v>
      </c>
      <c r="J1732" s="50">
        <f>VLOOKUP(S1711,Shashi!$B$8:$AE$78,21,0)</f>
        <v>0</v>
      </c>
      <c r="K1732" s="50">
        <f>VLOOKUP(S1711,Shashi!$B$8:$AE$78,22,0)</f>
        <v>0</v>
      </c>
      <c r="L1732" s="50">
        <f>VLOOKUP(S1711,Shashi!$B$8:$AE$78,23,0)</f>
        <v>0</v>
      </c>
      <c r="M1732" s="50">
        <f>VLOOKUP(S1711,Shashi!$B$8:$AE$78,24,0)</f>
        <v>0</v>
      </c>
      <c r="N1732" s="366"/>
      <c r="O1732" s="367"/>
      <c r="P1732" s="367"/>
      <c r="Q1732" s="368"/>
      <c r="R1732" s="84">
        <f t="shared" si="61"/>
        <v>0</v>
      </c>
      <c r="S1732" s="85" t="str">
        <f>IF(R1732&gt;=91,"अ१",IF(R1732&gt;=81,"अ२",IF(R1732&gt;=71,"ब१",IF(R1732&gt;=61,"ब२",IF(R1732&gt;=51,"क१",IF(R1732&gt;=41,"क२",IF(R1732&gt;=33,"ड",IF(R1732&gt;=21,"ई१",IF(R1732&gt;=1,"ई२","")))))))))</f>
        <v/>
      </c>
      <c r="V1732" s="68"/>
      <c r="W1732" s="68"/>
      <c r="X1732" s="68"/>
      <c r="Y1732" s="68"/>
    </row>
    <row r="1733" spans="2:25" ht="27.9" customHeight="1" thickBot="1">
      <c r="B1733" s="369"/>
      <c r="C1733" s="370"/>
      <c r="D1733" s="370"/>
      <c r="E1733" s="370"/>
      <c r="F1733" s="370"/>
      <c r="G1733" s="370"/>
      <c r="H1733" s="370"/>
      <c r="I1733" s="370"/>
      <c r="J1733" s="370"/>
      <c r="K1733" s="370"/>
      <c r="L1733" s="370"/>
      <c r="M1733" s="370"/>
      <c r="N1733" s="370"/>
      <c r="O1733" s="370"/>
      <c r="P1733" s="370"/>
      <c r="Q1733" s="370"/>
      <c r="R1733" s="370"/>
      <c r="S1733" s="371"/>
      <c r="V1733" s="68"/>
      <c r="W1733" s="68"/>
      <c r="X1733" s="68"/>
      <c r="Y1733" s="68"/>
    </row>
    <row r="1734" spans="2:25" ht="27.9" customHeight="1">
      <c r="B1734" s="41"/>
      <c r="C1734" s="42"/>
      <c r="D1734" s="43"/>
      <c r="N1734" s="45"/>
      <c r="O1734" s="45"/>
      <c r="P1734" s="45"/>
      <c r="Q1734" s="45"/>
      <c r="S1734" s="46"/>
      <c r="V1734" s="68"/>
      <c r="W1734" s="68"/>
      <c r="X1734" s="68"/>
      <c r="Y1734" s="68"/>
    </row>
    <row r="1735" spans="2:25" ht="27.9" customHeight="1">
      <c r="B1735" s="372" t="s">
        <v>66</v>
      </c>
      <c r="C1735" s="373"/>
      <c r="D1735" s="373"/>
      <c r="E1735" s="373"/>
      <c r="F1735" s="373"/>
      <c r="G1735" s="374" t="s">
        <v>67</v>
      </c>
      <c r="H1735" s="374"/>
      <c r="I1735" s="374"/>
      <c r="J1735" s="374"/>
      <c r="K1735" s="374"/>
      <c r="L1735" s="374"/>
      <c r="M1735" s="374"/>
      <c r="N1735" s="375" t="s">
        <v>68</v>
      </c>
      <c r="O1735" s="375"/>
      <c r="P1735" s="375"/>
      <c r="Q1735" s="375"/>
      <c r="R1735" s="375"/>
      <c r="S1735" s="376"/>
      <c r="V1735" s="68"/>
      <c r="W1735" s="68"/>
      <c r="X1735" s="68"/>
      <c r="Y1735" s="68"/>
    </row>
    <row r="1736" spans="2:25" ht="27.9" customHeight="1" thickBot="1">
      <c r="B1736" s="377" t="str">
        <f>students!$G$4</f>
        <v xml:space="preserve">श्री. सागर दत्तात्रय शिंदे </v>
      </c>
      <c r="C1736" s="378"/>
      <c r="D1736" s="378"/>
      <c r="E1736" s="378"/>
      <c r="F1736" s="378"/>
      <c r="G1736" s="379"/>
      <c r="H1736" s="379"/>
      <c r="I1736" s="379"/>
      <c r="J1736" s="379"/>
      <c r="K1736" s="379"/>
      <c r="L1736" s="379"/>
      <c r="M1736" s="379"/>
      <c r="N1736" s="380"/>
      <c r="O1736" s="380"/>
      <c r="P1736" s="380"/>
      <c r="Q1736" s="380"/>
      <c r="R1736" s="380"/>
      <c r="S1736" s="381"/>
      <c r="V1736" s="68"/>
      <c r="W1736" s="68"/>
      <c r="X1736" s="68"/>
      <c r="Y1736" s="68"/>
    </row>
    <row r="1737" spans="2:25" ht="26.25" customHeight="1">
      <c r="B1737" s="402" t="s">
        <v>718</v>
      </c>
      <c r="C1737" s="402"/>
      <c r="D1737" s="402"/>
      <c r="E1737" s="402"/>
      <c r="F1737" s="402"/>
      <c r="G1737" s="402"/>
      <c r="H1737" s="402"/>
      <c r="I1737" s="402"/>
      <c r="J1737" s="402"/>
      <c r="K1737" s="402"/>
      <c r="L1737" s="402"/>
      <c r="M1737" s="402"/>
      <c r="N1737" s="402"/>
      <c r="O1737" s="402"/>
      <c r="P1737" s="402"/>
      <c r="Q1737" s="402"/>
      <c r="R1737" s="402"/>
      <c r="S1737" s="402"/>
      <c r="V1737" s="68"/>
      <c r="W1737" s="68"/>
      <c r="X1737" s="68"/>
      <c r="Y1737" s="68"/>
    </row>
    <row r="1738" spans="2:25" ht="24.75" customHeight="1" thickBot="1">
      <c r="B1738" s="403" t="s">
        <v>52</v>
      </c>
      <c r="C1738" s="403"/>
      <c r="D1738" s="403"/>
      <c r="E1738" s="404">
        <f>VLOOKUP(S1739,students!$B$8:$R$77,3,0)</f>
        <v>0</v>
      </c>
      <c r="F1738" s="405"/>
      <c r="G1738" s="405"/>
      <c r="H1738" s="405"/>
      <c r="I1738" s="405"/>
      <c r="J1738" s="405"/>
      <c r="K1738" s="405"/>
      <c r="L1738" s="405"/>
      <c r="M1738" s="405"/>
      <c r="N1738" s="405"/>
      <c r="O1738" s="405"/>
      <c r="P1738" s="406" t="s">
        <v>28</v>
      </c>
      <c r="Q1738" s="406"/>
      <c r="R1738" s="406" t="str">
        <f>students!$M$2</f>
        <v>पहिली</v>
      </c>
      <c r="S1738" s="406"/>
    </row>
    <row r="1739" spans="2:25" ht="19.5" customHeight="1" thickBot="1">
      <c r="B1739" s="407"/>
      <c r="C1739" s="407"/>
      <c r="D1739" s="408"/>
      <c r="E1739" s="408"/>
      <c r="F1739" s="47"/>
      <c r="G1739" s="47"/>
      <c r="H1739" s="409" t="s">
        <v>33</v>
      </c>
      <c r="I1739" s="409"/>
      <c r="J1739" s="409"/>
      <c r="K1739" s="409"/>
      <c r="L1739" s="409"/>
      <c r="M1739" s="405">
        <f>[3]students!Y1738</f>
        <v>0</v>
      </c>
      <c r="N1739" s="405"/>
      <c r="O1739" s="405"/>
      <c r="P1739" s="406" t="s">
        <v>53</v>
      </c>
      <c r="Q1739" s="406"/>
      <c r="R1739" s="406"/>
      <c r="S1739" s="77">
        <v>63</v>
      </c>
    </row>
    <row r="1740" spans="2:25" ht="21" customHeight="1">
      <c r="B1740" s="382" t="s">
        <v>37</v>
      </c>
      <c r="C1740" s="361" t="s">
        <v>54</v>
      </c>
      <c r="D1740" s="361"/>
      <c r="E1740" s="385" t="s">
        <v>55</v>
      </c>
      <c r="F1740" s="386"/>
      <c r="G1740" s="386"/>
      <c r="H1740" s="386"/>
      <c r="I1740" s="386"/>
      <c r="J1740" s="386"/>
      <c r="K1740" s="386"/>
      <c r="L1740" s="386"/>
      <c r="M1740" s="387"/>
      <c r="N1740" s="388" t="s">
        <v>56</v>
      </c>
      <c r="O1740" s="389"/>
      <c r="P1740" s="389"/>
      <c r="Q1740" s="390"/>
      <c r="R1740" s="394" t="s">
        <v>69</v>
      </c>
      <c r="S1740" s="397" t="s">
        <v>57</v>
      </c>
    </row>
    <row r="1741" spans="2:25" s="1" customFormat="1" ht="73.5" customHeight="1">
      <c r="B1741" s="383"/>
      <c r="C1741" s="384"/>
      <c r="D1741" s="384"/>
      <c r="E1741" s="48" t="s">
        <v>58</v>
      </c>
      <c r="F1741" s="48" t="s">
        <v>15</v>
      </c>
      <c r="G1741" s="48" t="s">
        <v>59</v>
      </c>
      <c r="H1741" s="48" t="s">
        <v>17</v>
      </c>
      <c r="I1741" s="48" t="s">
        <v>18</v>
      </c>
      <c r="J1741" s="48" t="s">
        <v>19</v>
      </c>
      <c r="K1741" s="48" t="s">
        <v>20</v>
      </c>
      <c r="L1741" s="48" t="s">
        <v>21</v>
      </c>
      <c r="M1741" s="49"/>
      <c r="N1741" s="391"/>
      <c r="O1741" s="392"/>
      <c r="P1741" s="392"/>
      <c r="Q1741" s="393"/>
      <c r="R1741" s="395"/>
      <c r="S1741" s="398"/>
      <c r="V1741" s="18"/>
      <c r="W1741" s="18"/>
      <c r="X1741" s="18"/>
      <c r="Y1741" s="18"/>
    </row>
    <row r="1742" spans="2:25" ht="27.9" customHeight="1" thickBot="1">
      <c r="B1742" s="5"/>
      <c r="C1742" s="400" t="s">
        <v>60</v>
      </c>
      <c r="D1742" s="401"/>
      <c r="E1742" s="51">
        <v>1</v>
      </c>
      <c r="F1742" s="51">
        <v>2</v>
      </c>
      <c r="G1742" s="51">
        <v>3</v>
      </c>
      <c r="H1742" s="51">
        <v>4</v>
      </c>
      <c r="I1742" s="51">
        <v>5</v>
      </c>
      <c r="J1742" s="51">
        <v>6</v>
      </c>
      <c r="K1742" s="51">
        <v>7</v>
      </c>
      <c r="L1742" s="51">
        <v>8</v>
      </c>
      <c r="M1742" s="50" t="s">
        <v>22</v>
      </c>
      <c r="N1742" s="50" t="s">
        <v>23</v>
      </c>
      <c r="O1742" s="50" t="s">
        <v>61</v>
      </c>
      <c r="P1742" s="50" t="s">
        <v>25</v>
      </c>
      <c r="Q1742" s="50" t="s">
        <v>62</v>
      </c>
      <c r="R1742" s="396"/>
      <c r="S1742" s="399"/>
    </row>
    <row r="1743" spans="2:25" ht="27.9" customHeight="1">
      <c r="B1743" s="359">
        <v>1</v>
      </c>
      <c r="C1743" s="361" t="s">
        <v>2</v>
      </c>
      <c r="D1743" s="39" t="s">
        <v>63</v>
      </c>
      <c r="E1743" s="80"/>
      <c r="F1743" s="78">
        <f>Marathi!R$7</f>
        <v>15</v>
      </c>
      <c r="G1743" s="78">
        <f>Marathi!S$7</f>
        <v>15</v>
      </c>
      <c r="H1743" s="78">
        <f>Marathi!T$7</f>
        <v>15</v>
      </c>
      <c r="I1743" s="78">
        <f>Marathi!U$7</f>
        <v>15</v>
      </c>
      <c r="J1743" s="78">
        <f>Marathi!V$7</f>
        <v>15</v>
      </c>
      <c r="K1743" s="78">
        <f>Marathi!W$7</f>
        <v>10</v>
      </c>
      <c r="L1743" s="78">
        <f>Marathi!X$7</f>
        <v>0</v>
      </c>
      <c r="M1743" s="78">
        <f>Marathi!Y$7</f>
        <v>70</v>
      </c>
      <c r="N1743" s="78">
        <f>Marathi!Z$7</f>
        <v>5</v>
      </c>
      <c r="O1743" s="78">
        <f>Marathi!AA$7</f>
        <v>5</v>
      </c>
      <c r="P1743" s="78">
        <f>Marathi!AB$7</f>
        <v>20</v>
      </c>
      <c r="Q1743" s="78">
        <f>Marathi!AC$7</f>
        <v>30</v>
      </c>
      <c r="R1743" s="78">
        <f>Marathi!AD$7</f>
        <v>100</v>
      </c>
      <c r="S1743" s="78">
        <f>Marathi!AE$7</f>
        <v>0</v>
      </c>
    </row>
    <row r="1744" spans="2:25" ht="27.9" customHeight="1" thickBot="1">
      <c r="B1744" s="360"/>
      <c r="C1744" s="362"/>
      <c r="D1744" s="40" t="s">
        <v>64</v>
      </c>
      <c r="E1744" s="81"/>
      <c r="F1744" s="50">
        <f>VLOOKUP(S1739,Marathi!$B$8:$AE$78,17,0)</f>
        <v>0</v>
      </c>
      <c r="G1744" s="50">
        <f>VLOOKUP(S1739,Marathi!$B$8:$AE$78,18,0)</f>
        <v>0</v>
      </c>
      <c r="H1744" s="50">
        <f>VLOOKUP(S1739,Marathi!$B$8:$AE$78,19,0)</f>
        <v>0</v>
      </c>
      <c r="I1744" s="50">
        <f>VLOOKUP(S1739,Marathi!$B$8:$AE$78,20,0)</f>
        <v>0</v>
      </c>
      <c r="J1744" s="50">
        <f>VLOOKUP(S1739,Marathi!$B$8:$AE$78,21,0)</f>
        <v>0</v>
      </c>
      <c r="K1744" s="50">
        <f>VLOOKUP(S1739,Marathi!$B$8:$AE$78,22,0)</f>
        <v>0</v>
      </c>
      <c r="L1744" s="50">
        <f>VLOOKUP(S1739,Marathi!$B$8:$AE$78,23,0)</f>
        <v>0</v>
      </c>
      <c r="M1744" s="50">
        <f>VLOOKUP(S1739,Marathi!$B$8:$AE$78,24,0)</f>
        <v>0</v>
      </c>
      <c r="N1744" s="50">
        <f>VLOOKUP(S1739,Marathi!$B$8:$AE$78,25,0)</f>
        <v>0</v>
      </c>
      <c r="O1744" s="50">
        <f>VLOOKUP(S1739,Marathi!$B$8:$AE$78,26,0)</f>
        <v>0</v>
      </c>
      <c r="P1744" s="50">
        <f>VLOOKUP(S1739,Marathi!$B$8:$AE$78,27,0)</f>
        <v>0</v>
      </c>
      <c r="Q1744" s="50">
        <f>VLOOKUP(S1739,Marathi!$B$8:$AE$78,28,0)</f>
        <v>0</v>
      </c>
      <c r="R1744" s="79">
        <f>VLOOKUP(S1739,Marathi!$B$8:$AE$78,29,0)</f>
        <v>0</v>
      </c>
      <c r="S1744" s="79">
        <f>VLOOKUP(S1739,Marathi!$B$8:$AE$78,30,0)</f>
        <v>0</v>
      </c>
      <c r="V1744" s="68"/>
      <c r="W1744" s="68"/>
      <c r="X1744" s="68"/>
      <c r="Y1744" s="68"/>
    </row>
    <row r="1745" spans="2:25" ht="27.9" customHeight="1">
      <c r="B1745" s="359">
        <v>2</v>
      </c>
      <c r="C1745" s="361" t="s">
        <v>3</v>
      </c>
      <c r="D1745" s="39" t="s">
        <v>63</v>
      </c>
      <c r="E1745" s="80"/>
      <c r="F1745" s="78">
        <f>Hindi!R$7</f>
        <v>15</v>
      </c>
      <c r="G1745" s="78">
        <f>Hindi!S$7</f>
        <v>15</v>
      </c>
      <c r="H1745" s="78">
        <f>Hindi!T$7</f>
        <v>15</v>
      </c>
      <c r="I1745" s="78">
        <f>Hindi!U$7</f>
        <v>15</v>
      </c>
      <c r="J1745" s="78">
        <f>Hindi!V$7</f>
        <v>15</v>
      </c>
      <c r="K1745" s="78">
        <f>Hindi!W$7</f>
        <v>10</v>
      </c>
      <c r="L1745" s="78">
        <f>Hindi!X$7</f>
        <v>0</v>
      </c>
      <c r="M1745" s="78">
        <f>Hindi!Y$7</f>
        <v>70</v>
      </c>
      <c r="N1745" s="78">
        <f>Hindi!Z$7</f>
        <v>5</v>
      </c>
      <c r="O1745" s="78">
        <f>Hindi!AA$7</f>
        <v>5</v>
      </c>
      <c r="P1745" s="78">
        <f>Hindi!AB$7</f>
        <v>20</v>
      </c>
      <c r="Q1745" s="78">
        <f>Hindi!AC$7</f>
        <v>30</v>
      </c>
      <c r="R1745" s="78">
        <f>Hindi!AD$7</f>
        <v>100</v>
      </c>
      <c r="S1745" s="78">
        <f>Hindi!AE$7</f>
        <v>0</v>
      </c>
      <c r="V1745" s="68"/>
      <c r="W1745" s="68"/>
      <c r="X1745" s="68"/>
      <c r="Y1745" s="68"/>
    </row>
    <row r="1746" spans="2:25" ht="27.9" customHeight="1" thickBot="1">
      <c r="B1746" s="360"/>
      <c r="C1746" s="362"/>
      <c r="D1746" s="40" t="s">
        <v>64</v>
      </c>
      <c r="E1746" s="81"/>
      <c r="F1746" s="50">
        <f>VLOOKUP(S1739,Hindi!$B$8:$AE$78,17,0)</f>
        <v>0</v>
      </c>
      <c r="G1746" s="50">
        <f>VLOOKUP(S1739,Hindi!$B$8:$AE$78,18,0)</f>
        <v>0</v>
      </c>
      <c r="H1746" s="50">
        <f>VLOOKUP(S1739,Hindi!$B$8:$AE$78,19,0)</f>
        <v>0</v>
      </c>
      <c r="I1746" s="50">
        <f>VLOOKUP(S1739,Hindi!$B$8:$AE$78,20,0)</f>
        <v>0</v>
      </c>
      <c r="J1746" s="50">
        <f>VLOOKUP(S1739,Hindi!$B$8:$AE$78,21,0)</f>
        <v>0</v>
      </c>
      <c r="K1746" s="50">
        <f>VLOOKUP(S1739,Hindi!$B$8:$AE$78,22,0)</f>
        <v>0</v>
      </c>
      <c r="L1746" s="50">
        <f>VLOOKUP(S1739,Hindi!$B$8:$AE$78,23,0)</f>
        <v>0</v>
      </c>
      <c r="M1746" s="50">
        <f>VLOOKUP(S1739,Hindi!$B$8:$AE$78,24,0)</f>
        <v>0</v>
      </c>
      <c r="N1746" s="50">
        <f>VLOOKUP(S1739,Hindi!$B$8:$AE$78,25,0)</f>
        <v>0</v>
      </c>
      <c r="O1746" s="50">
        <f>VLOOKUP(S1739,Hindi!$B$8:$AE$78,26,0)</f>
        <v>0</v>
      </c>
      <c r="P1746" s="50">
        <f>VLOOKUP(S1739,Hindi!$B$8:$AE$78,27,0)</f>
        <v>0</v>
      </c>
      <c r="Q1746" s="50">
        <f>VLOOKUP(S1739,Hindi!$B$8:$AE$78,28,0)</f>
        <v>0</v>
      </c>
      <c r="R1746" s="79">
        <f>VLOOKUP(S1739,Hindi!$B$8:$AE$78,29,0)</f>
        <v>0</v>
      </c>
      <c r="S1746" s="50">
        <f>VLOOKUP(S1739,Hindi!$B$8:$AE$78,30,0)</f>
        <v>0</v>
      </c>
      <c r="V1746" s="68"/>
      <c r="W1746" s="68"/>
      <c r="X1746" s="68"/>
      <c r="Y1746" s="68"/>
    </row>
    <row r="1747" spans="2:25" ht="27.9" customHeight="1">
      <c r="B1747" s="359">
        <v>3</v>
      </c>
      <c r="C1747" s="361" t="s">
        <v>4</v>
      </c>
      <c r="D1747" s="39" t="s">
        <v>63</v>
      </c>
      <c r="E1747" s="80"/>
      <c r="F1747" s="78">
        <f>English!R$7</f>
        <v>15</v>
      </c>
      <c r="G1747" s="78">
        <f>English!S$7</f>
        <v>15</v>
      </c>
      <c r="H1747" s="78">
        <f>English!T$7</f>
        <v>15</v>
      </c>
      <c r="I1747" s="78">
        <f>English!U$7</f>
        <v>15</v>
      </c>
      <c r="J1747" s="78">
        <f>English!V$7</f>
        <v>15</v>
      </c>
      <c r="K1747" s="78">
        <f>English!W$7</f>
        <v>10</v>
      </c>
      <c r="L1747" s="78">
        <f>English!X$7</f>
        <v>0</v>
      </c>
      <c r="M1747" s="78">
        <f>English!Y$7</f>
        <v>70</v>
      </c>
      <c r="N1747" s="78">
        <f>English!Z$7</f>
        <v>5</v>
      </c>
      <c r="O1747" s="78">
        <f>English!AA$7</f>
        <v>5</v>
      </c>
      <c r="P1747" s="78">
        <f>English!AB$7</f>
        <v>20</v>
      </c>
      <c r="Q1747" s="78">
        <f>English!AC$7</f>
        <v>30</v>
      </c>
      <c r="R1747" s="78">
        <f>English!AD$7</f>
        <v>100</v>
      </c>
      <c r="S1747" s="78">
        <f>English!AE$7</f>
        <v>0</v>
      </c>
      <c r="V1747" s="68"/>
      <c r="W1747" s="68"/>
      <c r="X1747" s="68"/>
      <c r="Y1747" s="68"/>
    </row>
    <row r="1748" spans="2:25" ht="27.9" customHeight="1" thickBot="1">
      <c r="B1748" s="360"/>
      <c r="C1748" s="362"/>
      <c r="D1748" s="40" t="s">
        <v>64</v>
      </c>
      <c r="E1748" s="81"/>
      <c r="F1748" s="50">
        <f>VLOOKUP(S1739,English!$B$8:$AE$78,17,0)</f>
        <v>0</v>
      </c>
      <c r="G1748" s="50">
        <f>VLOOKUP(S1739,English!$B$8:$AE$78,18,0)</f>
        <v>0</v>
      </c>
      <c r="H1748" s="50">
        <f>VLOOKUP(S1739,English!$B$8:$AE$78,19,0)</f>
        <v>0</v>
      </c>
      <c r="I1748" s="50">
        <f>VLOOKUP(S1739,English!$B$8:$AE$78,20,0)</f>
        <v>0</v>
      </c>
      <c r="J1748" s="50">
        <f>VLOOKUP(S1739,English!$B$8:$AE$78,21,0)</f>
        <v>0</v>
      </c>
      <c r="K1748" s="50">
        <f>VLOOKUP(S1739,English!$B$8:$AE$78,22,0)</f>
        <v>0</v>
      </c>
      <c r="L1748" s="50">
        <f>VLOOKUP(S1739,English!$B$8:$AE$78,23,0)</f>
        <v>0</v>
      </c>
      <c r="M1748" s="50">
        <f>VLOOKUP(S1739,English!$B$8:$AE$78,24,0)</f>
        <v>0</v>
      </c>
      <c r="N1748" s="50">
        <f>VLOOKUP(S1739,English!$B$8:$AE$78,25,0)</f>
        <v>0</v>
      </c>
      <c r="O1748" s="50">
        <f>VLOOKUP(S1739,English!$B$8:$AE$78,26,0)</f>
        <v>0</v>
      </c>
      <c r="P1748" s="50">
        <f>VLOOKUP(S1739,English!$B$8:$AE$78,27,0)</f>
        <v>0</v>
      </c>
      <c r="Q1748" s="50">
        <f>VLOOKUP(S1739,English!$B$8:$AE$78,28,0)</f>
        <v>0</v>
      </c>
      <c r="R1748" s="79">
        <f>VLOOKUP(S1739,English!$B$8:$AE$78,29,0)</f>
        <v>0</v>
      </c>
      <c r="S1748" s="50">
        <f>VLOOKUP(S1739,English!$B$8:$AE$78,30,0)</f>
        <v>0</v>
      </c>
      <c r="V1748" s="68"/>
      <c r="W1748" s="68"/>
      <c r="X1748" s="68"/>
      <c r="Y1748" s="68"/>
    </row>
    <row r="1749" spans="2:25" ht="27.9" customHeight="1">
      <c r="B1749" s="359">
        <v>4</v>
      </c>
      <c r="C1749" s="361" t="s">
        <v>5</v>
      </c>
      <c r="D1749" s="39" t="s">
        <v>63</v>
      </c>
      <c r="E1749" s="80"/>
      <c r="F1749" s="78">
        <f>Maths!R$7</f>
        <v>15</v>
      </c>
      <c r="G1749" s="78">
        <f>Maths!S$7</f>
        <v>15</v>
      </c>
      <c r="H1749" s="78">
        <f>Maths!T$7</f>
        <v>15</v>
      </c>
      <c r="I1749" s="78">
        <f>Maths!U$7</f>
        <v>15</v>
      </c>
      <c r="J1749" s="78">
        <f>Maths!V$7</f>
        <v>15</v>
      </c>
      <c r="K1749" s="78">
        <f>Maths!W$7</f>
        <v>10</v>
      </c>
      <c r="L1749" s="78">
        <f>Maths!X$7</f>
        <v>0</v>
      </c>
      <c r="M1749" s="78">
        <f>Maths!Y$7</f>
        <v>70</v>
      </c>
      <c r="N1749" s="78">
        <f>Maths!Z$7</f>
        <v>5</v>
      </c>
      <c r="O1749" s="78">
        <f>Maths!AA$7</f>
        <v>5</v>
      </c>
      <c r="P1749" s="78">
        <f>Maths!AB$7</f>
        <v>20</v>
      </c>
      <c r="Q1749" s="78">
        <f>Maths!AC$7</f>
        <v>30</v>
      </c>
      <c r="R1749" s="78">
        <f>Maths!AD$7</f>
        <v>100</v>
      </c>
      <c r="S1749" s="78">
        <f>Maths!AE$7</f>
        <v>0</v>
      </c>
      <c r="V1749" s="68"/>
      <c r="W1749" s="68"/>
      <c r="X1749" s="68"/>
      <c r="Y1749" s="68"/>
    </row>
    <row r="1750" spans="2:25" ht="27.9" customHeight="1" thickBot="1">
      <c r="B1750" s="360"/>
      <c r="C1750" s="362"/>
      <c r="D1750" s="40" t="s">
        <v>64</v>
      </c>
      <c r="E1750" s="81"/>
      <c r="F1750" s="50">
        <f>VLOOKUP(S1739,Maths!$B$8:$AE$78,17,0)</f>
        <v>0</v>
      </c>
      <c r="G1750" s="50">
        <f>VLOOKUP(S1739,Maths!$B$8:$AE$78,18,0)</f>
        <v>0</v>
      </c>
      <c r="H1750" s="50">
        <f>VLOOKUP(S1739,Maths!$B$8:$AE$78,19,0)</f>
        <v>0</v>
      </c>
      <c r="I1750" s="50">
        <f>VLOOKUP(S1739,Maths!$B$8:$AE$78,20,0)</f>
        <v>0</v>
      </c>
      <c r="J1750" s="50">
        <f>VLOOKUP(S1739,Maths!$B$8:$AE$78,21,0)</f>
        <v>0</v>
      </c>
      <c r="K1750" s="50">
        <f>VLOOKUP(S1739,Maths!$B$8:$AE$78,22,0)</f>
        <v>0</v>
      </c>
      <c r="L1750" s="50">
        <f>VLOOKUP(S1739,Maths!$B$8:$AE$78,23,0)</f>
        <v>0</v>
      </c>
      <c r="M1750" s="50">
        <f>VLOOKUP(S1739,Maths!$B$8:$AE$78,24,0)</f>
        <v>0</v>
      </c>
      <c r="N1750" s="50">
        <f>VLOOKUP(S1739,Maths!$B$8:$AE$78,25,0)</f>
        <v>0</v>
      </c>
      <c r="O1750" s="50">
        <f>VLOOKUP(S1739,Maths!$B$8:$AE$78,26,0)</f>
        <v>0</v>
      </c>
      <c r="P1750" s="50">
        <f>VLOOKUP(S1739,Maths!$B$8:$AE$78,27,0)</f>
        <v>0</v>
      </c>
      <c r="Q1750" s="50">
        <f>VLOOKUP(S1739,Maths!$B$8:$AE$78,28,0)</f>
        <v>0</v>
      </c>
      <c r="R1750" s="79">
        <f>VLOOKUP(S1739,Maths!$B$8:$AE$78,29,0)</f>
        <v>0</v>
      </c>
      <c r="S1750" s="50">
        <f>VLOOKUP(S1739,Maths!$B$8:$AE$78,30,0)</f>
        <v>0</v>
      </c>
      <c r="V1750" s="68"/>
      <c r="W1750" s="68"/>
      <c r="X1750" s="68"/>
      <c r="Y1750" s="68"/>
    </row>
    <row r="1751" spans="2:25" ht="27.9" customHeight="1">
      <c r="B1751" s="359">
        <v>5</v>
      </c>
      <c r="C1751" s="361" t="s">
        <v>6</v>
      </c>
      <c r="D1751" s="39" t="s">
        <v>63</v>
      </c>
      <c r="E1751" s="80"/>
      <c r="F1751" s="78">
        <f>Sci!R$7</f>
        <v>15</v>
      </c>
      <c r="G1751" s="78">
        <f>Sci!S$7</f>
        <v>15</v>
      </c>
      <c r="H1751" s="78">
        <f>Sci!T$7</f>
        <v>15</v>
      </c>
      <c r="I1751" s="78">
        <f>Sci!U$7</f>
        <v>15</v>
      </c>
      <c r="J1751" s="78">
        <f>Sci!V$7</f>
        <v>15</v>
      </c>
      <c r="K1751" s="78">
        <f>Sci!W$7</f>
        <v>10</v>
      </c>
      <c r="L1751" s="78">
        <f>Sci!X$7</f>
        <v>0</v>
      </c>
      <c r="M1751" s="78">
        <f>Sci!Y$7</f>
        <v>70</v>
      </c>
      <c r="N1751" s="78">
        <f>Sci!Z$7</f>
        <v>5</v>
      </c>
      <c r="O1751" s="78">
        <f>Sci!AA$7</f>
        <v>5</v>
      </c>
      <c r="P1751" s="78">
        <f>Sci!AB$7</f>
        <v>20</v>
      </c>
      <c r="Q1751" s="78">
        <f>Sci!AC$7</f>
        <v>30</v>
      </c>
      <c r="R1751" s="78">
        <f>Sci!AD$7</f>
        <v>100</v>
      </c>
      <c r="S1751" s="78">
        <f>Sci!AE$7</f>
        <v>0</v>
      </c>
      <c r="V1751" s="68"/>
      <c r="W1751" s="68"/>
      <c r="X1751" s="68"/>
      <c r="Y1751" s="68"/>
    </row>
    <row r="1752" spans="2:25" ht="27.9" customHeight="1" thickBot="1">
      <c r="B1752" s="360"/>
      <c r="C1752" s="362"/>
      <c r="D1752" s="40" t="s">
        <v>64</v>
      </c>
      <c r="E1752" s="81"/>
      <c r="F1752" s="50">
        <f>VLOOKUP(S1739,Sci!$B$8:$AE$78,17,0)</f>
        <v>0</v>
      </c>
      <c r="G1752" s="50">
        <f>VLOOKUP(S1739,Sci!$B$8:$AE$78,18,0)</f>
        <v>0</v>
      </c>
      <c r="H1752" s="50">
        <f>VLOOKUP(S1739,Sci!$B$8:$AE$78,19,0)</f>
        <v>0</v>
      </c>
      <c r="I1752" s="50">
        <f>VLOOKUP(S1739,Sci!$B$8:$AE$78,20,0)</f>
        <v>0</v>
      </c>
      <c r="J1752" s="50">
        <f>VLOOKUP(S1739,Sci!$B$8:$AE$78,21,0)</f>
        <v>0</v>
      </c>
      <c r="K1752" s="50">
        <f>VLOOKUP(S1739,Sci!$B$8:$AE$78,22,0)</f>
        <v>0</v>
      </c>
      <c r="L1752" s="50">
        <f>VLOOKUP(S1739,Sci!$B$8:$AE$78,23,0)</f>
        <v>0</v>
      </c>
      <c r="M1752" s="50">
        <f>VLOOKUP(S1739,Sci!$B$8:$AE$78,24,0)</f>
        <v>0</v>
      </c>
      <c r="N1752" s="50">
        <f>VLOOKUP(S1739,Sci!$B$8:$AE$78,24,0)</f>
        <v>0</v>
      </c>
      <c r="O1752" s="50">
        <f>VLOOKUP(S1739,Sci!$B$8:$AE$78,25,0)</f>
        <v>0</v>
      </c>
      <c r="P1752" s="50">
        <f>VLOOKUP(S1739,Sci!$B$8:$AE$78,26,0)</f>
        <v>0</v>
      </c>
      <c r="Q1752" s="50">
        <f>VLOOKUP(S1739,Sci!$B$8:$AE$78,27,0)</f>
        <v>0</v>
      </c>
      <c r="R1752" s="79">
        <f>VLOOKUP(S1739,Sci!$B$8:$AE$78,29,0)</f>
        <v>0</v>
      </c>
      <c r="S1752" s="50">
        <f>VLOOKUP(S1739,Sci!$B$8:$AE$78,30,0)</f>
        <v>0</v>
      </c>
      <c r="V1752" s="68"/>
      <c r="W1752" s="68"/>
      <c r="X1752" s="68"/>
      <c r="Y1752" s="68"/>
    </row>
    <row r="1753" spans="2:25" ht="27.9" customHeight="1">
      <c r="B1753" s="359">
        <v>6</v>
      </c>
      <c r="C1753" s="361" t="s">
        <v>7</v>
      </c>
      <c r="D1753" s="39" t="s">
        <v>63</v>
      </c>
      <c r="E1753" s="80"/>
      <c r="F1753" s="78">
        <f>Sco!R$7</f>
        <v>15</v>
      </c>
      <c r="G1753" s="78">
        <f>Sco!S$7</f>
        <v>15</v>
      </c>
      <c r="H1753" s="78">
        <f>Sco!T$7</f>
        <v>15</v>
      </c>
      <c r="I1753" s="78">
        <f>Sco!U$7</f>
        <v>15</v>
      </c>
      <c r="J1753" s="78">
        <f>Sco!V$7</f>
        <v>15</v>
      </c>
      <c r="K1753" s="78">
        <f>Sco!W$7</f>
        <v>10</v>
      </c>
      <c r="L1753" s="78">
        <f>Sco!X$7</f>
        <v>0</v>
      </c>
      <c r="M1753" s="78">
        <f>Sco!Y$7</f>
        <v>70</v>
      </c>
      <c r="N1753" s="78">
        <f>Sco!Z$7</f>
        <v>5</v>
      </c>
      <c r="O1753" s="78">
        <f>Sco!AA$7</f>
        <v>5</v>
      </c>
      <c r="P1753" s="78">
        <f>Sco!AB$7</f>
        <v>20</v>
      </c>
      <c r="Q1753" s="78">
        <f>Sco!AC$7</f>
        <v>30</v>
      </c>
      <c r="R1753" s="78">
        <f>Sco!AD$7</f>
        <v>100</v>
      </c>
      <c r="S1753" s="78">
        <f>Sco!AE$7</f>
        <v>0</v>
      </c>
      <c r="V1753" s="68"/>
      <c r="W1753" s="68"/>
      <c r="X1753" s="68"/>
      <c r="Y1753" s="68"/>
    </row>
    <row r="1754" spans="2:25" ht="27.9" customHeight="1" thickBot="1">
      <c r="B1754" s="360"/>
      <c r="C1754" s="362"/>
      <c r="D1754" s="40" t="s">
        <v>64</v>
      </c>
      <c r="E1754" s="81"/>
      <c r="F1754" s="50">
        <f>VLOOKUP(S1739,Sco!$B$8:$AE$78,17,0)</f>
        <v>0</v>
      </c>
      <c r="G1754" s="50">
        <f>VLOOKUP(S1739,Sco!$B$8:$AE$78,18,0)</f>
        <v>0</v>
      </c>
      <c r="H1754" s="50">
        <f>VLOOKUP(S1739,Sco!$B$8:$AE$78,19,0)</f>
        <v>0</v>
      </c>
      <c r="I1754" s="50">
        <f>VLOOKUP(S1739,Sco!$B$8:$AE$78,20,0)</f>
        <v>0</v>
      </c>
      <c r="J1754" s="50">
        <f>VLOOKUP(S1739,Sco!$B$8:$AE$78,21,0)</f>
        <v>0</v>
      </c>
      <c r="K1754" s="50">
        <f>VLOOKUP(S1739,Sco!$B$8:$AE$78,22,0)</f>
        <v>0</v>
      </c>
      <c r="L1754" s="50">
        <f>VLOOKUP(S1739,Sco!$B$8:$AE$78,23,0)</f>
        <v>0</v>
      </c>
      <c r="M1754" s="50">
        <f>VLOOKUP(S1739,Sco!$B$8:$AE$78,24,0)</f>
        <v>0</v>
      </c>
      <c r="N1754" s="50">
        <f>VLOOKUP(S1739,Sco!$B$8:$AE$78,25,0)</f>
        <v>0</v>
      </c>
      <c r="O1754" s="50">
        <f>VLOOKUP(S1739,Sco!$B$8:$AE$78,26,0)</f>
        <v>0</v>
      </c>
      <c r="P1754" s="50">
        <f>VLOOKUP(S1739,Sco!$B$8:$AE$78,27,0)</f>
        <v>0</v>
      </c>
      <c r="Q1754" s="50">
        <f>VLOOKUP(S1739,Sco!$B$8:$AE$78,28,0)</f>
        <v>0</v>
      </c>
      <c r="R1754" s="79">
        <f>VLOOKUP(S1739,Sco!$B$8:$AE$78,29,0)</f>
        <v>0</v>
      </c>
      <c r="S1754" s="50">
        <f>VLOOKUP(S1739,Sco!$B$8:$AE$78,30,0)</f>
        <v>0</v>
      </c>
      <c r="V1754" s="68"/>
      <c r="W1754" s="68"/>
      <c r="X1754" s="68"/>
      <c r="Y1754" s="68"/>
    </row>
    <row r="1755" spans="2:25" ht="27.9" customHeight="1">
      <c r="B1755" s="359">
        <v>7</v>
      </c>
      <c r="C1755" s="361" t="s">
        <v>8</v>
      </c>
      <c r="D1755" s="39" t="s">
        <v>63</v>
      </c>
      <c r="E1755" s="80"/>
      <c r="F1755" s="78">
        <f>Kala!R$7</f>
        <v>20</v>
      </c>
      <c r="G1755" s="78">
        <f>Kala!S$7</f>
        <v>40</v>
      </c>
      <c r="H1755" s="78">
        <f>Kala!T$7</f>
        <v>20</v>
      </c>
      <c r="I1755" s="78">
        <f>Kala!U$7</f>
        <v>20</v>
      </c>
      <c r="J1755" s="78">
        <f>Kala!V$7</f>
        <v>0</v>
      </c>
      <c r="K1755" s="78">
        <f>Kala!W$7</f>
        <v>20</v>
      </c>
      <c r="L1755" s="78">
        <f>Kala!X$7</f>
        <v>0</v>
      </c>
      <c r="M1755" s="78">
        <f>Kala!Y$7</f>
        <v>100</v>
      </c>
      <c r="N1755" s="363"/>
      <c r="O1755" s="364"/>
      <c r="P1755" s="364"/>
      <c r="Q1755" s="365"/>
      <c r="R1755" s="82">
        <f t="shared" ref="R1755:R1760" si="62">M1755</f>
        <v>100</v>
      </c>
      <c r="S1755" s="83"/>
      <c r="V1755" s="68"/>
      <c r="W1755" s="68"/>
      <c r="X1755" s="68"/>
      <c r="Y1755" s="68"/>
    </row>
    <row r="1756" spans="2:25" ht="27.9" customHeight="1" thickBot="1">
      <c r="B1756" s="360"/>
      <c r="C1756" s="362"/>
      <c r="D1756" s="40" t="s">
        <v>64</v>
      </c>
      <c r="E1756" s="81"/>
      <c r="F1756" s="50">
        <f>VLOOKUP(S1739,Kala!$B$8:$AE$78,17,0)</f>
        <v>0</v>
      </c>
      <c r="G1756" s="50">
        <f>VLOOKUP(S1739,Kala!$B$8:$AE$78,18,0)</f>
        <v>0</v>
      </c>
      <c r="H1756" s="50">
        <f>VLOOKUP(S1739,Kala!$B$8:$AE$78,19,0)</f>
        <v>0</v>
      </c>
      <c r="I1756" s="50">
        <f>VLOOKUP(S1739,Kala!$B$8:$AE$78,20,0)</f>
        <v>0</v>
      </c>
      <c r="J1756" s="50">
        <f>VLOOKUP(S1739,Kala!$B$8:$AE$78,21,0)</f>
        <v>0</v>
      </c>
      <c r="K1756" s="50">
        <f>VLOOKUP(S1739,Kala!$B$8:$AE$78,22,0)</f>
        <v>0</v>
      </c>
      <c r="L1756" s="50">
        <f>VLOOKUP(S1739,Kala!$B$8:$AE$78,23,0)</f>
        <v>0</v>
      </c>
      <c r="M1756" s="50">
        <f>VLOOKUP(S1739,Kala!$B$8:$AE$78,24,0)</f>
        <v>0</v>
      </c>
      <c r="N1756" s="366"/>
      <c r="O1756" s="367"/>
      <c r="P1756" s="367"/>
      <c r="Q1756" s="368"/>
      <c r="R1756" s="84">
        <f t="shared" si="62"/>
        <v>0</v>
      </c>
      <c r="S1756" s="85" t="str">
        <f>IF(R1756&gt;=91,"अ१",IF(R1756&gt;=81,"अ२",IF(R1756&gt;=71,"ब१",IF(R1756&gt;=61,"ब२",IF(R1756&gt;=51,"क१",IF(R1756&gt;=41,"क२",IF(R1756&gt;=33,"ड",IF(R1756&gt;=21,"ई१",IF(R1756&gt;=1,"ई२","")))))))))</f>
        <v/>
      </c>
      <c r="V1756" s="68"/>
      <c r="W1756" s="68"/>
      <c r="X1756" s="68"/>
      <c r="Y1756" s="68"/>
    </row>
    <row r="1757" spans="2:25" ht="27.9" customHeight="1">
      <c r="B1757" s="359">
        <v>8</v>
      </c>
      <c r="C1757" s="361" t="s">
        <v>9</v>
      </c>
      <c r="D1757" s="39" t="s">
        <v>63</v>
      </c>
      <c r="E1757" s="80"/>
      <c r="F1757" s="78">
        <f>Karya!R$7</f>
        <v>20</v>
      </c>
      <c r="G1757" s="78">
        <f>Karya!S$7</f>
        <v>40</v>
      </c>
      <c r="H1757" s="78">
        <f>Karya!T$7</f>
        <v>20</v>
      </c>
      <c r="I1757" s="78">
        <f>Karya!U$7</f>
        <v>20</v>
      </c>
      <c r="J1757" s="78">
        <f>Karya!V$7</f>
        <v>0</v>
      </c>
      <c r="K1757" s="78">
        <f>Karya!W$7</f>
        <v>20</v>
      </c>
      <c r="L1757" s="78">
        <f>Karya!X$7</f>
        <v>0</v>
      </c>
      <c r="M1757" s="78">
        <f>Karya!Y$7</f>
        <v>100</v>
      </c>
      <c r="N1757" s="363"/>
      <c r="O1757" s="364"/>
      <c r="P1757" s="364"/>
      <c r="Q1757" s="365"/>
      <c r="R1757" s="82">
        <f t="shared" si="62"/>
        <v>100</v>
      </c>
      <c r="S1757" s="83"/>
      <c r="V1757" s="68"/>
      <c r="W1757" s="68"/>
      <c r="X1757" s="68"/>
      <c r="Y1757" s="68"/>
    </row>
    <row r="1758" spans="2:25" ht="27.9" customHeight="1" thickBot="1">
      <c r="B1758" s="360"/>
      <c r="C1758" s="362"/>
      <c r="D1758" s="40" t="s">
        <v>64</v>
      </c>
      <c r="E1758" s="81"/>
      <c r="F1758" s="50">
        <f>VLOOKUP(S1739,Karya!$B$8:$AE$78,17,0)</f>
        <v>0</v>
      </c>
      <c r="G1758" s="50">
        <f>VLOOKUP(S1739,Karya!$B$8:$AE$78,18,0)</f>
        <v>0</v>
      </c>
      <c r="H1758" s="50">
        <f>VLOOKUP(S1739,Karya!$B$8:$AE$78,19,0)</f>
        <v>0</v>
      </c>
      <c r="I1758" s="50">
        <f>VLOOKUP(S1739,Karya!$B$8:$AE$78,20,0)</f>
        <v>0</v>
      </c>
      <c r="J1758" s="50">
        <f>VLOOKUP(S1739,Karya!$B$8:$AE$78,21,0)</f>
        <v>0</v>
      </c>
      <c r="K1758" s="50">
        <f>VLOOKUP(S1739,Karya!$B$8:$AE$78,22,0)</f>
        <v>0</v>
      </c>
      <c r="L1758" s="50">
        <f>VLOOKUP(S1739,Karya!$B$8:$AE$78,23,0)</f>
        <v>0</v>
      </c>
      <c r="M1758" s="50">
        <f>VLOOKUP(S1739,Karya!$B$8:$AE$78,24,0)</f>
        <v>0</v>
      </c>
      <c r="N1758" s="366"/>
      <c r="O1758" s="367"/>
      <c r="P1758" s="367"/>
      <c r="Q1758" s="368"/>
      <c r="R1758" s="84">
        <f t="shared" si="62"/>
        <v>0</v>
      </c>
      <c r="S1758" s="85" t="str">
        <f>IF(R1758&gt;=91,"अ१",IF(R1758&gt;=81,"अ२",IF(R1758&gt;=71,"ब१",IF(R1758&gt;=61,"ब२",IF(R1758&gt;=51,"क१",IF(R1758&gt;=41,"क२",IF(R1758&gt;=33,"ड",IF(R1758&gt;=21,"ई१",IF(R1758&gt;=1,"ई२","")))))))))</f>
        <v/>
      </c>
      <c r="V1758" s="68"/>
      <c r="W1758" s="68"/>
      <c r="X1758" s="68"/>
      <c r="Y1758" s="68"/>
    </row>
    <row r="1759" spans="2:25" ht="27.9" customHeight="1">
      <c r="B1759" s="359">
        <v>9</v>
      </c>
      <c r="C1759" s="361" t="s">
        <v>10</v>
      </c>
      <c r="D1759" s="39" t="s">
        <v>63</v>
      </c>
      <c r="E1759" s="80"/>
      <c r="F1759" s="78">
        <f>Shashi!R$7</f>
        <v>20</v>
      </c>
      <c r="G1759" s="78">
        <f>Shashi!S$7</f>
        <v>40</v>
      </c>
      <c r="H1759" s="78">
        <f>Shashi!T$7</f>
        <v>20</v>
      </c>
      <c r="I1759" s="78">
        <f>Shashi!U$7</f>
        <v>20</v>
      </c>
      <c r="J1759" s="78">
        <f>Shashi!V$7</f>
        <v>0</v>
      </c>
      <c r="K1759" s="78">
        <f>Shashi!W$7</f>
        <v>20</v>
      </c>
      <c r="L1759" s="78">
        <f>Shashi!X$7</f>
        <v>0</v>
      </c>
      <c r="M1759" s="78">
        <f>Shashi!Y$7</f>
        <v>100</v>
      </c>
      <c r="N1759" s="363"/>
      <c r="O1759" s="364"/>
      <c r="P1759" s="364"/>
      <c r="Q1759" s="365"/>
      <c r="R1759" s="82">
        <f t="shared" si="62"/>
        <v>100</v>
      </c>
      <c r="S1759" s="83"/>
      <c r="V1759" s="68"/>
      <c r="W1759" s="68"/>
      <c r="X1759" s="68"/>
      <c r="Y1759" s="68"/>
    </row>
    <row r="1760" spans="2:25" ht="27.9" customHeight="1" thickBot="1">
      <c r="B1760" s="360"/>
      <c r="C1760" s="362"/>
      <c r="D1760" s="40" t="s">
        <v>64</v>
      </c>
      <c r="E1760" s="81"/>
      <c r="F1760" s="50">
        <f>VLOOKUP(S1739,Shashi!$B$8:$AE$78,17,0)</f>
        <v>0</v>
      </c>
      <c r="G1760" s="50">
        <f>VLOOKUP(S1739,Shashi!$B$8:$AE$78,18,0)</f>
        <v>0</v>
      </c>
      <c r="H1760" s="50">
        <f>VLOOKUP(S1739,Shashi!$B$8:$AE$78,19,0)</f>
        <v>0</v>
      </c>
      <c r="I1760" s="50">
        <f>VLOOKUP(S1739,Shashi!$B$8:$AE$78,20,0)</f>
        <v>0</v>
      </c>
      <c r="J1760" s="50">
        <f>VLOOKUP(S1739,Shashi!$B$8:$AE$78,21,0)</f>
        <v>0</v>
      </c>
      <c r="K1760" s="50">
        <f>VLOOKUP(S1739,Shashi!$B$8:$AE$78,22,0)</f>
        <v>0</v>
      </c>
      <c r="L1760" s="50">
        <f>VLOOKUP(S1739,Shashi!$B$8:$AE$78,23,0)</f>
        <v>0</v>
      </c>
      <c r="M1760" s="50">
        <f>VLOOKUP(S1739,Shashi!$B$8:$AE$78,24,0)</f>
        <v>0</v>
      </c>
      <c r="N1760" s="366"/>
      <c r="O1760" s="367"/>
      <c r="P1760" s="367"/>
      <c r="Q1760" s="368"/>
      <c r="R1760" s="84">
        <f t="shared" si="62"/>
        <v>0</v>
      </c>
      <c r="S1760" s="85" t="str">
        <f>IF(R1760&gt;=91,"अ१",IF(R1760&gt;=81,"अ२",IF(R1760&gt;=71,"ब१",IF(R1760&gt;=61,"ब२",IF(R1760&gt;=51,"क१",IF(R1760&gt;=41,"क२",IF(R1760&gt;=33,"ड",IF(R1760&gt;=21,"ई१",IF(R1760&gt;=1,"ई२","")))))))))</f>
        <v/>
      </c>
      <c r="V1760" s="68"/>
      <c r="W1760" s="68"/>
      <c r="X1760" s="68"/>
      <c r="Y1760" s="68"/>
    </row>
    <row r="1761" spans="2:25" ht="27.9" customHeight="1" thickBot="1">
      <c r="B1761" s="369"/>
      <c r="C1761" s="370"/>
      <c r="D1761" s="370"/>
      <c r="E1761" s="370"/>
      <c r="F1761" s="370"/>
      <c r="G1761" s="370"/>
      <c r="H1761" s="370"/>
      <c r="I1761" s="370"/>
      <c r="J1761" s="370"/>
      <c r="K1761" s="370"/>
      <c r="L1761" s="370"/>
      <c r="M1761" s="370"/>
      <c r="N1761" s="370"/>
      <c r="O1761" s="370"/>
      <c r="P1761" s="370"/>
      <c r="Q1761" s="370"/>
      <c r="R1761" s="370"/>
      <c r="S1761" s="371"/>
      <c r="V1761" s="68"/>
      <c r="W1761" s="68"/>
      <c r="X1761" s="68"/>
      <c r="Y1761" s="68"/>
    </row>
    <row r="1762" spans="2:25" ht="27.9" customHeight="1">
      <c r="B1762" s="41"/>
      <c r="C1762" s="42"/>
      <c r="D1762" s="43"/>
      <c r="N1762" s="45"/>
      <c r="O1762" s="45"/>
      <c r="P1762" s="45"/>
      <c r="Q1762" s="45"/>
      <c r="S1762" s="46"/>
      <c r="V1762" s="68"/>
      <c r="W1762" s="68"/>
      <c r="X1762" s="68"/>
      <c r="Y1762" s="68"/>
    </row>
    <row r="1763" spans="2:25" ht="27.9" customHeight="1">
      <c r="B1763" s="372" t="s">
        <v>66</v>
      </c>
      <c r="C1763" s="373"/>
      <c r="D1763" s="373"/>
      <c r="E1763" s="373"/>
      <c r="F1763" s="373"/>
      <c r="G1763" s="374" t="s">
        <v>67</v>
      </c>
      <c r="H1763" s="374"/>
      <c r="I1763" s="374"/>
      <c r="J1763" s="374"/>
      <c r="K1763" s="374"/>
      <c r="L1763" s="374"/>
      <c r="M1763" s="374"/>
      <c r="N1763" s="375" t="s">
        <v>68</v>
      </c>
      <c r="O1763" s="375"/>
      <c r="P1763" s="375"/>
      <c r="Q1763" s="375"/>
      <c r="R1763" s="375"/>
      <c r="S1763" s="376"/>
      <c r="V1763" s="68"/>
      <c r="W1763" s="68"/>
      <c r="X1763" s="68"/>
      <c r="Y1763" s="68"/>
    </row>
    <row r="1764" spans="2:25" ht="27.9" customHeight="1" thickBot="1">
      <c r="B1764" s="377" t="str">
        <f>students!$G$4</f>
        <v xml:space="preserve">श्री. सागर दत्तात्रय शिंदे </v>
      </c>
      <c r="C1764" s="378"/>
      <c r="D1764" s="378"/>
      <c r="E1764" s="378"/>
      <c r="F1764" s="378"/>
      <c r="G1764" s="379"/>
      <c r="H1764" s="379"/>
      <c r="I1764" s="379"/>
      <c r="J1764" s="379"/>
      <c r="K1764" s="379"/>
      <c r="L1764" s="379"/>
      <c r="M1764" s="379"/>
      <c r="N1764" s="380"/>
      <c r="O1764" s="380"/>
      <c r="P1764" s="380"/>
      <c r="Q1764" s="380"/>
      <c r="R1764" s="380"/>
      <c r="S1764" s="381"/>
      <c r="V1764" s="68"/>
      <c r="W1764" s="68"/>
      <c r="X1764" s="68"/>
      <c r="Y1764" s="68"/>
    </row>
    <row r="1765" spans="2:25" ht="26.25" customHeight="1">
      <c r="B1765" s="402" t="s">
        <v>718</v>
      </c>
      <c r="C1765" s="402"/>
      <c r="D1765" s="402"/>
      <c r="E1765" s="402"/>
      <c r="F1765" s="402"/>
      <c r="G1765" s="402"/>
      <c r="H1765" s="402"/>
      <c r="I1765" s="402"/>
      <c r="J1765" s="402"/>
      <c r="K1765" s="402"/>
      <c r="L1765" s="402"/>
      <c r="M1765" s="402"/>
      <c r="N1765" s="402"/>
      <c r="O1765" s="402"/>
      <c r="P1765" s="402"/>
      <c r="Q1765" s="402"/>
      <c r="R1765" s="402"/>
      <c r="S1765" s="402"/>
      <c r="V1765" s="68"/>
      <c r="W1765" s="68"/>
      <c r="X1765" s="68"/>
      <c r="Y1765" s="68"/>
    </row>
    <row r="1766" spans="2:25" ht="24.75" customHeight="1" thickBot="1">
      <c r="B1766" s="403" t="s">
        <v>52</v>
      </c>
      <c r="C1766" s="403"/>
      <c r="D1766" s="403"/>
      <c r="E1766" s="404">
        <f>VLOOKUP(S1767,students!$B$8:$R$77,3,0)</f>
        <v>0</v>
      </c>
      <c r="F1766" s="405"/>
      <c r="G1766" s="405"/>
      <c r="H1766" s="405"/>
      <c r="I1766" s="405"/>
      <c r="J1766" s="405"/>
      <c r="K1766" s="405"/>
      <c r="L1766" s="405"/>
      <c r="M1766" s="405"/>
      <c r="N1766" s="405"/>
      <c r="O1766" s="405"/>
      <c r="P1766" s="406" t="s">
        <v>28</v>
      </c>
      <c r="Q1766" s="406"/>
      <c r="R1766" s="406" t="str">
        <f>students!$M$2</f>
        <v>पहिली</v>
      </c>
      <c r="S1766" s="406"/>
      <c r="V1766" s="68"/>
      <c r="W1766" s="68"/>
      <c r="X1766" s="68"/>
      <c r="Y1766" s="68"/>
    </row>
    <row r="1767" spans="2:25" ht="19.5" customHeight="1" thickBot="1">
      <c r="B1767" s="407"/>
      <c r="C1767" s="407"/>
      <c r="D1767" s="408"/>
      <c r="E1767" s="408"/>
      <c r="F1767" s="47"/>
      <c r="G1767" s="47"/>
      <c r="H1767" s="409" t="s">
        <v>33</v>
      </c>
      <c r="I1767" s="409"/>
      <c r="J1767" s="409"/>
      <c r="K1767" s="409"/>
      <c r="L1767" s="409"/>
      <c r="M1767" s="405">
        <f>[3]students!Y1766</f>
        <v>0</v>
      </c>
      <c r="N1767" s="405"/>
      <c r="O1767" s="405"/>
      <c r="P1767" s="406" t="s">
        <v>53</v>
      </c>
      <c r="Q1767" s="406"/>
      <c r="R1767" s="406"/>
      <c r="S1767" s="77">
        <v>64</v>
      </c>
      <c r="V1767" s="68"/>
      <c r="W1767" s="68"/>
      <c r="X1767" s="68"/>
      <c r="Y1767" s="68"/>
    </row>
    <row r="1768" spans="2:25" ht="21" customHeight="1">
      <c r="B1768" s="382" t="s">
        <v>37</v>
      </c>
      <c r="C1768" s="361" t="s">
        <v>54</v>
      </c>
      <c r="D1768" s="361"/>
      <c r="E1768" s="385" t="s">
        <v>55</v>
      </c>
      <c r="F1768" s="386"/>
      <c r="G1768" s="386"/>
      <c r="H1768" s="386"/>
      <c r="I1768" s="386"/>
      <c r="J1768" s="386"/>
      <c r="K1768" s="386"/>
      <c r="L1768" s="386"/>
      <c r="M1768" s="387"/>
      <c r="N1768" s="388" t="s">
        <v>56</v>
      </c>
      <c r="O1768" s="389"/>
      <c r="P1768" s="389"/>
      <c r="Q1768" s="390"/>
      <c r="R1768" s="394" t="s">
        <v>69</v>
      </c>
      <c r="S1768" s="397" t="s">
        <v>57</v>
      </c>
      <c r="V1768" s="68"/>
      <c r="W1768" s="68"/>
      <c r="X1768" s="68"/>
      <c r="Y1768" s="68"/>
    </row>
    <row r="1769" spans="2:25" s="1" customFormat="1" ht="73.5" customHeight="1">
      <c r="B1769" s="383"/>
      <c r="C1769" s="384"/>
      <c r="D1769" s="384"/>
      <c r="E1769" s="48" t="s">
        <v>58</v>
      </c>
      <c r="F1769" s="48" t="s">
        <v>15</v>
      </c>
      <c r="G1769" s="48" t="s">
        <v>59</v>
      </c>
      <c r="H1769" s="48" t="s">
        <v>17</v>
      </c>
      <c r="I1769" s="48" t="s">
        <v>18</v>
      </c>
      <c r="J1769" s="48" t="s">
        <v>19</v>
      </c>
      <c r="K1769" s="48" t="s">
        <v>20</v>
      </c>
      <c r="L1769" s="48" t="s">
        <v>21</v>
      </c>
      <c r="M1769" s="49"/>
      <c r="N1769" s="391"/>
      <c r="O1769" s="392"/>
      <c r="P1769" s="392"/>
      <c r="Q1769" s="393"/>
      <c r="R1769" s="395"/>
      <c r="S1769" s="398"/>
      <c r="V1769" s="18"/>
      <c r="W1769" s="18"/>
      <c r="X1769" s="18"/>
      <c r="Y1769" s="18"/>
    </row>
    <row r="1770" spans="2:25" ht="27.9" customHeight="1" thickBot="1">
      <c r="B1770" s="5"/>
      <c r="C1770" s="400" t="s">
        <v>60</v>
      </c>
      <c r="D1770" s="401"/>
      <c r="E1770" s="51">
        <v>1</v>
      </c>
      <c r="F1770" s="51">
        <v>2</v>
      </c>
      <c r="G1770" s="51">
        <v>3</v>
      </c>
      <c r="H1770" s="51">
        <v>4</v>
      </c>
      <c r="I1770" s="51">
        <v>5</v>
      </c>
      <c r="J1770" s="51">
        <v>6</v>
      </c>
      <c r="K1770" s="51">
        <v>7</v>
      </c>
      <c r="L1770" s="51">
        <v>8</v>
      </c>
      <c r="M1770" s="50" t="s">
        <v>22</v>
      </c>
      <c r="N1770" s="50" t="s">
        <v>23</v>
      </c>
      <c r="O1770" s="50" t="s">
        <v>61</v>
      </c>
      <c r="P1770" s="50" t="s">
        <v>25</v>
      </c>
      <c r="Q1770" s="50" t="s">
        <v>62</v>
      </c>
      <c r="R1770" s="396"/>
      <c r="S1770" s="399"/>
    </row>
    <row r="1771" spans="2:25" ht="27.9" customHeight="1">
      <c r="B1771" s="359">
        <v>1</v>
      </c>
      <c r="C1771" s="361" t="s">
        <v>2</v>
      </c>
      <c r="D1771" s="39" t="s">
        <v>63</v>
      </c>
      <c r="E1771" s="80"/>
      <c r="F1771" s="78">
        <f>Marathi!R$7</f>
        <v>15</v>
      </c>
      <c r="G1771" s="78">
        <f>Marathi!S$7</f>
        <v>15</v>
      </c>
      <c r="H1771" s="78">
        <f>Marathi!T$7</f>
        <v>15</v>
      </c>
      <c r="I1771" s="78">
        <f>Marathi!U$7</f>
        <v>15</v>
      </c>
      <c r="J1771" s="78">
        <f>Marathi!V$7</f>
        <v>15</v>
      </c>
      <c r="K1771" s="78">
        <f>Marathi!W$7</f>
        <v>10</v>
      </c>
      <c r="L1771" s="78">
        <f>Marathi!X$7</f>
        <v>0</v>
      </c>
      <c r="M1771" s="78">
        <f>Marathi!Y$7</f>
        <v>70</v>
      </c>
      <c r="N1771" s="78">
        <f>Marathi!Z$7</f>
        <v>5</v>
      </c>
      <c r="O1771" s="78">
        <f>Marathi!AA$7</f>
        <v>5</v>
      </c>
      <c r="P1771" s="78">
        <f>Marathi!AB$7</f>
        <v>20</v>
      </c>
      <c r="Q1771" s="78">
        <f>Marathi!AC$7</f>
        <v>30</v>
      </c>
      <c r="R1771" s="78">
        <f>Marathi!AD$7</f>
        <v>100</v>
      </c>
      <c r="S1771" s="78">
        <f>Marathi!AE$7</f>
        <v>0</v>
      </c>
    </row>
    <row r="1772" spans="2:25" ht="27.9" customHeight="1" thickBot="1">
      <c r="B1772" s="360"/>
      <c r="C1772" s="362"/>
      <c r="D1772" s="40" t="s">
        <v>64</v>
      </c>
      <c r="E1772" s="81"/>
      <c r="F1772" s="50">
        <f>VLOOKUP(S1767,Marathi!$B$8:$AE$78,17,0)</f>
        <v>0</v>
      </c>
      <c r="G1772" s="50">
        <f>VLOOKUP(S1767,Marathi!$B$8:$AE$78,18,0)</f>
        <v>0</v>
      </c>
      <c r="H1772" s="50">
        <f>VLOOKUP(S1767,Marathi!$B$8:$AE$78,19,0)</f>
        <v>0</v>
      </c>
      <c r="I1772" s="50">
        <f>VLOOKUP(S1767,Marathi!$B$8:$AE$78,20,0)</f>
        <v>0</v>
      </c>
      <c r="J1772" s="50">
        <f>VLOOKUP(S1767,Marathi!$B$8:$AE$78,21,0)</f>
        <v>0</v>
      </c>
      <c r="K1772" s="50">
        <f>VLOOKUP(S1767,Marathi!$B$8:$AE$78,22,0)</f>
        <v>0</v>
      </c>
      <c r="L1772" s="50">
        <f>VLOOKUP(S1767,Marathi!$B$8:$AE$78,23,0)</f>
        <v>0</v>
      </c>
      <c r="M1772" s="50">
        <f>VLOOKUP(S1767,Marathi!$B$8:$AE$78,24,0)</f>
        <v>0</v>
      </c>
      <c r="N1772" s="50">
        <f>VLOOKUP(S1767,Marathi!$B$8:$AE$78,25,0)</f>
        <v>0</v>
      </c>
      <c r="O1772" s="50">
        <f>VLOOKUP(S1767,Marathi!$B$8:$AE$78,26,0)</f>
        <v>0</v>
      </c>
      <c r="P1772" s="50">
        <f>VLOOKUP(S1767,Marathi!$B$8:$AE$78,27,0)</f>
        <v>0</v>
      </c>
      <c r="Q1772" s="50">
        <f>VLOOKUP(S1767,Marathi!$B$8:$AE$78,28,0)</f>
        <v>0</v>
      </c>
      <c r="R1772" s="79">
        <f>VLOOKUP(S1767,Marathi!$B$8:$AE$78,29,0)</f>
        <v>0</v>
      </c>
      <c r="S1772" s="79">
        <f>VLOOKUP(S1767,Marathi!$B$8:$AE$78,30,0)</f>
        <v>0</v>
      </c>
    </row>
    <row r="1773" spans="2:25" ht="27.9" customHeight="1">
      <c r="B1773" s="359">
        <v>2</v>
      </c>
      <c r="C1773" s="361" t="s">
        <v>3</v>
      </c>
      <c r="D1773" s="39" t="s">
        <v>63</v>
      </c>
      <c r="E1773" s="80"/>
      <c r="F1773" s="78">
        <f>Hindi!R$7</f>
        <v>15</v>
      </c>
      <c r="G1773" s="78">
        <f>Hindi!S$7</f>
        <v>15</v>
      </c>
      <c r="H1773" s="78">
        <f>Hindi!T$7</f>
        <v>15</v>
      </c>
      <c r="I1773" s="78">
        <f>Hindi!U$7</f>
        <v>15</v>
      </c>
      <c r="J1773" s="78">
        <f>Hindi!V$7</f>
        <v>15</v>
      </c>
      <c r="K1773" s="78">
        <f>Hindi!W$7</f>
        <v>10</v>
      </c>
      <c r="L1773" s="78">
        <f>Hindi!X$7</f>
        <v>0</v>
      </c>
      <c r="M1773" s="78">
        <f>Hindi!Y$7</f>
        <v>70</v>
      </c>
      <c r="N1773" s="78">
        <f>Hindi!Z$7</f>
        <v>5</v>
      </c>
      <c r="O1773" s="78">
        <f>Hindi!AA$7</f>
        <v>5</v>
      </c>
      <c r="P1773" s="78">
        <f>Hindi!AB$7</f>
        <v>20</v>
      </c>
      <c r="Q1773" s="78">
        <f>Hindi!AC$7</f>
        <v>30</v>
      </c>
      <c r="R1773" s="78">
        <f>Hindi!AD$7</f>
        <v>100</v>
      </c>
      <c r="S1773" s="78">
        <f>Hindi!AE$7</f>
        <v>0</v>
      </c>
    </row>
    <row r="1774" spans="2:25" ht="27.9" customHeight="1" thickBot="1">
      <c r="B1774" s="360"/>
      <c r="C1774" s="362"/>
      <c r="D1774" s="40" t="s">
        <v>64</v>
      </c>
      <c r="E1774" s="81"/>
      <c r="F1774" s="50">
        <f>VLOOKUP(S1767,Hindi!$B$8:$AE$78,17,0)</f>
        <v>0</v>
      </c>
      <c r="G1774" s="50">
        <f>VLOOKUP(S1767,Hindi!$B$8:$AE$78,18,0)</f>
        <v>0</v>
      </c>
      <c r="H1774" s="50">
        <f>VLOOKUP(S1767,Hindi!$B$8:$AE$78,19,0)</f>
        <v>0</v>
      </c>
      <c r="I1774" s="50">
        <f>VLOOKUP(S1767,Hindi!$B$8:$AE$78,20,0)</f>
        <v>0</v>
      </c>
      <c r="J1774" s="50">
        <f>VLOOKUP(S1767,Hindi!$B$8:$AE$78,21,0)</f>
        <v>0</v>
      </c>
      <c r="K1774" s="50">
        <f>VLOOKUP(S1767,Hindi!$B$8:$AE$78,22,0)</f>
        <v>0</v>
      </c>
      <c r="L1774" s="50">
        <f>VLOOKUP(S1767,Hindi!$B$8:$AE$78,23,0)</f>
        <v>0</v>
      </c>
      <c r="M1774" s="50">
        <f>VLOOKUP(S1767,Hindi!$B$8:$AE$78,24,0)</f>
        <v>0</v>
      </c>
      <c r="N1774" s="50">
        <f>VLOOKUP(S1767,Hindi!$B$8:$AE$78,25,0)</f>
        <v>0</v>
      </c>
      <c r="O1774" s="50">
        <f>VLOOKUP(S1767,Hindi!$B$8:$AE$78,26,0)</f>
        <v>0</v>
      </c>
      <c r="P1774" s="50">
        <f>VLOOKUP(S1767,Hindi!$B$8:$AE$78,27,0)</f>
        <v>0</v>
      </c>
      <c r="Q1774" s="50">
        <f>VLOOKUP(S1767,Hindi!$B$8:$AE$78,28,0)</f>
        <v>0</v>
      </c>
      <c r="R1774" s="79">
        <f>VLOOKUP(S1767,Hindi!$B$8:$AE$78,29,0)</f>
        <v>0</v>
      </c>
      <c r="S1774" s="50">
        <f>VLOOKUP(S1767,Hindi!$B$8:$AE$78,30,0)</f>
        <v>0</v>
      </c>
    </row>
    <row r="1775" spans="2:25" ht="27.9" customHeight="1">
      <c r="B1775" s="359">
        <v>3</v>
      </c>
      <c r="C1775" s="361" t="s">
        <v>4</v>
      </c>
      <c r="D1775" s="39" t="s">
        <v>63</v>
      </c>
      <c r="E1775" s="80"/>
      <c r="F1775" s="78">
        <f>English!R$7</f>
        <v>15</v>
      </c>
      <c r="G1775" s="78">
        <f>English!S$7</f>
        <v>15</v>
      </c>
      <c r="H1775" s="78">
        <f>English!T$7</f>
        <v>15</v>
      </c>
      <c r="I1775" s="78">
        <f>English!U$7</f>
        <v>15</v>
      </c>
      <c r="J1775" s="78">
        <f>English!V$7</f>
        <v>15</v>
      </c>
      <c r="K1775" s="78">
        <f>English!W$7</f>
        <v>10</v>
      </c>
      <c r="L1775" s="78">
        <f>English!X$7</f>
        <v>0</v>
      </c>
      <c r="M1775" s="78">
        <f>English!Y$7</f>
        <v>70</v>
      </c>
      <c r="N1775" s="78">
        <f>English!Z$7</f>
        <v>5</v>
      </c>
      <c r="O1775" s="78">
        <f>English!AA$7</f>
        <v>5</v>
      </c>
      <c r="P1775" s="78">
        <f>English!AB$7</f>
        <v>20</v>
      </c>
      <c r="Q1775" s="78">
        <f>English!AC$7</f>
        <v>30</v>
      </c>
      <c r="R1775" s="78">
        <f>English!AD$7</f>
        <v>100</v>
      </c>
      <c r="S1775" s="78">
        <f>English!AE$7</f>
        <v>0</v>
      </c>
      <c r="V1775" s="68"/>
      <c r="W1775" s="68"/>
      <c r="X1775" s="68"/>
      <c r="Y1775" s="68"/>
    </row>
    <row r="1776" spans="2:25" ht="27.9" customHeight="1" thickBot="1">
      <c r="B1776" s="360"/>
      <c r="C1776" s="362"/>
      <c r="D1776" s="40" t="s">
        <v>64</v>
      </c>
      <c r="E1776" s="81"/>
      <c r="F1776" s="50">
        <f>VLOOKUP(S1767,English!$B$8:$AE$78,17,0)</f>
        <v>0</v>
      </c>
      <c r="G1776" s="50">
        <f>VLOOKUP(S1767,English!$B$8:$AE$78,18,0)</f>
        <v>0</v>
      </c>
      <c r="H1776" s="50">
        <f>VLOOKUP(S1767,English!$B$8:$AE$78,19,0)</f>
        <v>0</v>
      </c>
      <c r="I1776" s="50">
        <f>VLOOKUP(S1767,English!$B$8:$AE$78,20,0)</f>
        <v>0</v>
      </c>
      <c r="J1776" s="50">
        <f>VLOOKUP(S1767,English!$B$8:$AE$78,21,0)</f>
        <v>0</v>
      </c>
      <c r="K1776" s="50">
        <f>VLOOKUP(S1767,English!$B$8:$AE$78,22,0)</f>
        <v>0</v>
      </c>
      <c r="L1776" s="50">
        <f>VLOOKUP(S1767,English!$B$8:$AE$78,23,0)</f>
        <v>0</v>
      </c>
      <c r="M1776" s="50">
        <f>VLOOKUP(S1767,English!$B$8:$AE$78,24,0)</f>
        <v>0</v>
      </c>
      <c r="N1776" s="50">
        <f>VLOOKUP(S1767,English!$B$8:$AE$78,25,0)</f>
        <v>0</v>
      </c>
      <c r="O1776" s="50">
        <f>VLOOKUP(S1767,English!$B$8:$AE$78,26,0)</f>
        <v>0</v>
      </c>
      <c r="P1776" s="50">
        <f>VLOOKUP(S1767,English!$B$8:$AE$78,27,0)</f>
        <v>0</v>
      </c>
      <c r="Q1776" s="50">
        <f>VLOOKUP(S1767,English!$B$8:$AE$78,28,0)</f>
        <v>0</v>
      </c>
      <c r="R1776" s="79">
        <f>VLOOKUP(S1767,English!$B$8:$AE$78,29,0)</f>
        <v>0</v>
      </c>
      <c r="S1776" s="50">
        <f>VLOOKUP(S1767,English!$B$8:$AE$78,30,0)</f>
        <v>0</v>
      </c>
      <c r="V1776" s="68"/>
      <c r="W1776" s="68"/>
      <c r="X1776" s="68"/>
      <c r="Y1776" s="68"/>
    </row>
    <row r="1777" spans="2:25" ht="27.9" customHeight="1">
      <c r="B1777" s="359">
        <v>4</v>
      </c>
      <c r="C1777" s="361" t="s">
        <v>5</v>
      </c>
      <c r="D1777" s="39" t="s">
        <v>63</v>
      </c>
      <c r="E1777" s="80"/>
      <c r="F1777" s="78">
        <f>Maths!R$7</f>
        <v>15</v>
      </c>
      <c r="G1777" s="78">
        <f>Maths!S$7</f>
        <v>15</v>
      </c>
      <c r="H1777" s="78">
        <f>Maths!T$7</f>
        <v>15</v>
      </c>
      <c r="I1777" s="78">
        <f>Maths!U$7</f>
        <v>15</v>
      </c>
      <c r="J1777" s="78">
        <f>Maths!V$7</f>
        <v>15</v>
      </c>
      <c r="K1777" s="78">
        <f>Maths!W$7</f>
        <v>10</v>
      </c>
      <c r="L1777" s="78">
        <f>Maths!X$7</f>
        <v>0</v>
      </c>
      <c r="M1777" s="78">
        <f>Maths!Y$7</f>
        <v>70</v>
      </c>
      <c r="N1777" s="78">
        <f>Maths!Z$7</f>
        <v>5</v>
      </c>
      <c r="O1777" s="78">
        <f>Maths!AA$7</f>
        <v>5</v>
      </c>
      <c r="P1777" s="78">
        <f>Maths!AB$7</f>
        <v>20</v>
      </c>
      <c r="Q1777" s="78">
        <f>Maths!AC$7</f>
        <v>30</v>
      </c>
      <c r="R1777" s="78">
        <f>Maths!AD$7</f>
        <v>100</v>
      </c>
      <c r="S1777" s="78">
        <f>Maths!AE$7</f>
        <v>0</v>
      </c>
      <c r="V1777" s="68"/>
      <c r="W1777" s="68"/>
      <c r="X1777" s="68"/>
      <c r="Y1777" s="68"/>
    </row>
    <row r="1778" spans="2:25" ht="27.9" customHeight="1" thickBot="1">
      <c r="B1778" s="360"/>
      <c r="C1778" s="362"/>
      <c r="D1778" s="40" t="s">
        <v>64</v>
      </c>
      <c r="E1778" s="81"/>
      <c r="F1778" s="50">
        <f>VLOOKUP(S1767,Maths!$B$8:$AE$78,17,0)</f>
        <v>0</v>
      </c>
      <c r="G1778" s="50">
        <f>VLOOKUP(S1767,Maths!$B$8:$AE$78,18,0)</f>
        <v>0</v>
      </c>
      <c r="H1778" s="50">
        <f>VLOOKUP(S1767,Maths!$B$8:$AE$78,19,0)</f>
        <v>0</v>
      </c>
      <c r="I1778" s="50">
        <f>VLOOKUP(S1767,Maths!$B$8:$AE$78,20,0)</f>
        <v>0</v>
      </c>
      <c r="J1778" s="50">
        <f>VLOOKUP(S1767,Maths!$B$8:$AE$78,21,0)</f>
        <v>0</v>
      </c>
      <c r="K1778" s="50">
        <f>VLOOKUP(S1767,Maths!$B$8:$AE$78,22,0)</f>
        <v>0</v>
      </c>
      <c r="L1778" s="50">
        <f>VLOOKUP(S1767,Maths!$B$8:$AE$78,23,0)</f>
        <v>0</v>
      </c>
      <c r="M1778" s="50">
        <f>VLOOKUP(S1767,Maths!$B$8:$AE$78,24,0)</f>
        <v>0</v>
      </c>
      <c r="N1778" s="50">
        <f>VLOOKUP(S1767,Maths!$B$8:$AE$78,25,0)</f>
        <v>0</v>
      </c>
      <c r="O1778" s="50">
        <f>VLOOKUP(S1767,Maths!$B$8:$AE$78,26,0)</f>
        <v>0</v>
      </c>
      <c r="P1778" s="50">
        <f>VLOOKUP(S1767,Maths!$B$8:$AE$78,27,0)</f>
        <v>0</v>
      </c>
      <c r="Q1778" s="50">
        <f>VLOOKUP(S1767,Maths!$B$8:$AE$78,28,0)</f>
        <v>0</v>
      </c>
      <c r="R1778" s="79">
        <f>VLOOKUP(S1767,Maths!$B$8:$AE$78,29,0)</f>
        <v>0</v>
      </c>
      <c r="S1778" s="50">
        <f>VLOOKUP(S1767,Maths!$B$8:$AE$78,30,0)</f>
        <v>0</v>
      </c>
      <c r="V1778" s="68"/>
      <c r="W1778" s="68"/>
      <c r="X1778" s="68"/>
      <c r="Y1778" s="68"/>
    </row>
    <row r="1779" spans="2:25" ht="27.9" customHeight="1">
      <c r="B1779" s="359">
        <v>5</v>
      </c>
      <c r="C1779" s="361" t="s">
        <v>6</v>
      </c>
      <c r="D1779" s="39" t="s">
        <v>63</v>
      </c>
      <c r="E1779" s="80"/>
      <c r="F1779" s="78">
        <f>Sci!R$7</f>
        <v>15</v>
      </c>
      <c r="G1779" s="78">
        <f>Sci!S$7</f>
        <v>15</v>
      </c>
      <c r="H1779" s="78">
        <f>Sci!T$7</f>
        <v>15</v>
      </c>
      <c r="I1779" s="78">
        <f>Sci!U$7</f>
        <v>15</v>
      </c>
      <c r="J1779" s="78">
        <f>Sci!V$7</f>
        <v>15</v>
      </c>
      <c r="K1779" s="78">
        <f>Sci!W$7</f>
        <v>10</v>
      </c>
      <c r="L1779" s="78">
        <f>Sci!X$7</f>
        <v>0</v>
      </c>
      <c r="M1779" s="78">
        <f>Sci!Y$7</f>
        <v>70</v>
      </c>
      <c r="N1779" s="78">
        <f>Sci!Z$7</f>
        <v>5</v>
      </c>
      <c r="O1779" s="78">
        <f>Sci!AA$7</f>
        <v>5</v>
      </c>
      <c r="P1779" s="78">
        <f>Sci!AB$7</f>
        <v>20</v>
      </c>
      <c r="Q1779" s="78">
        <f>Sci!AC$7</f>
        <v>30</v>
      </c>
      <c r="R1779" s="78">
        <f>Sci!AD$7</f>
        <v>100</v>
      </c>
      <c r="S1779" s="78">
        <f>Sci!AE$7</f>
        <v>0</v>
      </c>
      <c r="V1779" s="68"/>
      <c r="W1779" s="68"/>
      <c r="X1779" s="68"/>
      <c r="Y1779" s="68"/>
    </row>
    <row r="1780" spans="2:25" ht="27.9" customHeight="1" thickBot="1">
      <c r="B1780" s="360"/>
      <c r="C1780" s="362"/>
      <c r="D1780" s="40" t="s">
        <v>64</v>
      </c>
      <c r="E1780" s="81"/>
      <c r="F1780" s="50">
        <f>VLOOKUP(S1767,Sci!$B$8:$AE$78,17,0)</f>
        <v>0</v>
      </c>
      <c r="G1780" s="50">
        <f>VLOOKUP(S1767,Sci!$B$8:$AE$78,18,0)</f>
        <v>0</v>
      </c>
      <c r="H1780" s="50">
        <f>VLOOKUP(S1767,Sci!$B$8:$AE$78,19,0)</f>
        <v>0</v>
      </c>
      <c r="I1780" s="50">
        <f>VLOOKUP(S1767,Sci!$B$8:$AE$78,20,0)</f>
        <v>0</v>
      </c>
      <c r="J1780" s="50">
        <f>VLOOKUP(S1767,Sci!$B$8:$AE$78,21,0)</f>
        <v>0</v>
      </c>
      <c r="K1780" s="50">
        <f>VLOOKUP(S1767,Sci!$B$8:$AE$78,22,0)</f>
        <v>0</v>
      </c>
      <c r="L1780" s="50">
        <f>VLOOKUP(S1767,Sci!$B$8:$AE$78,23,0)</f>
        <v>0</v>
      </c>
      <c r="M1780" s="50">
        <f>VLOOKUP(S1767,Sci!$B$8:$AE$78,24,0)</f>
        <v>0</v>
      </c>
      <c r="N1780" s="50">
        <f>VLOOKUP(S1767,Sci!$B$8:$AE$78,24,0)</f>
        <v>0</v>
      </c>
      <c r="O1780" s="50">
        <f>VLOOKUP(S1767,Sci!$B$8:$AE$78,25,0)</f>
        <v>0</v>
      </c>
      <c r="P1780" s="50">
        <f>VLOOKUP(S1767,Sci!$B$8:$AE$78,26,0)</f>
        <v>0</v>
      </c>
      <c r="Q1780" s="50">
        <f>VLOOKUP(S1767,Sci!$B$8:$AE$78,27,0)</f>
        <v>0</v>
      </c>
      <c r="R1780" s="79">
        <f>VLOOKUP(S1767,Sci!$B$8:$AE$78,29,0)</f>
        <v>0</v>
      </c>
      <c r="S1780" s="50">
        <f>VLOOKUP(S1767,Sci!$B$8:$AE$78,30,0)</f>
        <v>0</v>
      </c>
      <c r="V1780" s="68"/>
      <c r="W1780" s="68"/>
      <c r="X1780" s="68"/>
      <c r="Y1780" s="68"/>
    </row>
    <row r="1781" spans="2:25" ht="27.9" customHeight="1">
      <c r="B1781" s="359">
        <v>6</v>
      </c>
      <c r="C1781" s="361" t="s">
        <v>7</v>
      </c>
      <c r="D1781" s="39" t="s">
        <v>63</v>
      </c>
      <c r="E1781" s="80"/>
      <c r="F1781" s="78">
        <f>Sco!R$7</f>
        <v>15</v>
      </c>
      <c r="G1781" s="78">
        <f>Sco!S$7</f>
        <v>15</v>
      </c>
      <c r="H1781" s="78">
        <f>Sco!T$7</f>
        <v>15</v>
      </c>
      <c r="I1781" s="78">
        <f>Sco!U$7</f>
        <v>15</v>
      </c>
      <c r="J1781" s="78">
        <f>Sco!V$7</f>
        <v>15</v>
      </c>
      <c r="K1781" s="78">
        <f>Sco!W$7</f>
        <v>10</v>
      </c>
      <c r="L1781" s="78">
        <f>Sco!X$7</f>
        <v>0</v>
      </c>
      <c r="M1781" s="78">
        <f>Sco!Y$7</f>
        <v>70</v>
      </c>
      <c r="N1781" s="78">
        <f>Sco!Z$7</f>
        <v>5</v>
      </c>
      <c r="O1781" s="78">
        <f>Sco!AA$7</f>
        <v>5</v>
      </c>
      <c r="P1781" s="78">
        <f>Sco!AB$7</f>
        <v>20</v>
      </c>
      <c r="Q1781" s="78">
        <f>Sco!AC$7</f>
        <v>30</v>
      </c>
      <c r="R1781" s="78">
        <f>Sco!AD$7</f>
        <v>100</v>
      </c>
      <c r="S1781" s="78">
        <f>Sco!AE$7</f>
        <v>0</v>
      </c>
      <c r="V1781" s="68"/>
      <c r="W1781" s="68"/>
      <c r="X1781" s="68"/>
      <c r="Y1781" s="68"/>
    </row>
    <row r="1782" spans="2:25" ht="27.9" customHeight="1" thickBot="1">
      <c r="B1782" s="360"/>
      <c r="C1782" s="362"/>
      <c r="D1782" s="40" t="s">
        <v>64</v>
      </c>
      <c r="E1782" s="81"/>
      <c r="F1782" s="50">
        <f>VLOOKUP(S1767,Sco!$B$8:$AE$78,17,0)</f>
        <v>0</v>
      </c>
      <c r="G1782" s="50">
        <f>VLOOKUP(S1767,Sco!$B$8:$AE$78,18,0)</f>
        <v>0</v>
      </c>
      <c r="H1782" s="50">
        <f>VLOOKUP(S1767,Sco!$B$8:$AE$78,19,0)</f>
        <v>0</v>
      </c>
      <c r="I1782" s="50">
        <f>VLOOKUP(S1767,Sco!$B$8:$AE$78,20,0)</f>
        <v>0</v>
      </c>
      <c r="J1782" s="50">
        <f>VLOOKUP(S1767,Sco!$B$8:$AE$78,21,0)</f>
        <v>0</v>
      </c>
      <c r="K1782" s="50">
        <f>VLOOKUP(S1767,Sco!$B$8:$AE$78,22,0)</f>
        <v>0</v>
      </c>
      <c r="L1782" s="50">
        <f>VLOOKUP(S1767,Sco!$B$8:$AE$78,23,0)</f>
        <v>0</v>
      </c>
      <c r="M1782" s="50">
        <f>VLOOKUP(S1767,Sco!$B$8:$AE$78,24,0)</f>
        <v>0</v>
      </c>
      <c r="N1782" s="50">
        <f>VLOOKUP(S1767,Sco!$B$8:$AE$78,25,0)</f>
        <v>0</v>
      </c>
      <c r="O1782" s="50">
        <f>VLOOKUP(S1767,Sco!$B$8:$AE$78,26,0)</f>
        <v>0</v>
      </c>
      <c r="P1782" s="50">
        <f>VLOOKUP(S1767,Sco!$B$8:$AE$78,27,0)</f>
        <v>0</v>
      </c>
      <c r="Q1782" s="50">
        <f>VLOOKUP(S1767,Sco!$B$8:$AE$78,28,0)</f>
        <v>0</v>
      </c>
      <c r="R1782" s="79">
        <f>VLOOKUP(S1767,Sco!$B$8:$AE$78,29,0)</f>
        <v>0</v>
      </c>
      <c r="S1782" s="50">
        <f>VLOOKUP(S1767,Sco!$B$8:$AE$78,30,0)</f>
        <v>0</v>
      </c>
      <c r="V1782" s="68"/>
      <c r="W1782" s="68"/>
      <c r="X1782" s="68"/>
      <c r="Y1782" s="68"/>
    </row>
    <row r="1783" spans="2:25" ht="27.9" customHeight="1">
      <c r="B1783" s="359">
        <v>7</v>
      </c>
      <c r="C1783" s="361" t="s">
        <v>8</v>
      </c>
      <c r="D1783" s="39" t="s">
        <v>63</v>
      </c>
      <c r="E1783" s="80"/>
      <c r="F1783" s="78">
        <f>Kala!R$7</f>
        <v>20</v>
      </c>
      <c r="G1783" s="78">
        <f>Kala!S$7</f>
        <v>40</v>
      </c>
      <c r="H1783" s="78">
        <f>Kala!T$7</f>
        <v>20</v>
      </c>
      <c r="I1783" s="78">
        <f>Kala!U$7</f>
        <v>20</v>
      </c>
      <c r="J1783" s="78">
        <f>Kala!V$7</f>
        <v>0</v>
      </c>
      <c r="K1783" s="78">
        <f>Kala!W$7</f>
        <v>20</v>
      </c>
      <c r="L1783" s="78">
        <f>Kala!X$7</f>
        <v>0</v>
      </c>
      <c r="M1783" s="78">
        <f>Kala!Y$7</f>
        <v>100</v>
      </c>
      <c r="N1783" s="363"/>
      <c r="O1783" s="364"/>
      <c r="P1783" s="364"/>
      <c r="Q1783" s="365"/>
      <c r="R1783" s="82">
        <f t="shared" ref="R1783:R1788" si="63">M1783</f>
        <v>100</v>
      </c>
      <c r="S1783" s="83"/>
      <c r="V1783" s="68"/>
      <c r="W1783" s="68"/>
      <c r="X1783" s="68"/>
      <c r="Y1783" s="68"/>
    </row>
    <row r="1784" spans="2:25" ht="27.9" customHeight="1" thickBot="1">
      <c r="B1784" s="360"/>
      <c r="C1784" s="362"/>
      <c r="D1784" s="40" t="s">
        <v>64</v>
      </c>
      <c r="E1784" s="81"/>
      <c r="F1784" s="50">
        <f>VLOOKUP(S1767,Kala!$B$8:$AE$78,17,0)</f>
        <v>0</v>
      </c>
      <c r="G1784" s="50">
        <f>VLOOKUP(S1767,Kala!$B$8:$AE$78,18,0)</f>
        <v>0</v>
      </c>
      <c r="H1784" s="50">
        <f>VLOOKUP(S1767,Kala!$B$8:$AE$78,19,0)</f>
        <v>0</v>
      </c>
      <c r="I1784" s="50">
        <f>VLOOKUP(S1767,Kala!$B$8:$AE$78,20,0)</f>
        <v>0</v>
      </c>
      <c r="J1784" s="50">
        <f>VLOOKUP(S1767,Kala!$B$8:$AE$78,21,0)</f>
        <v>0</v>
      </c>
      <c r="K1784" s="50">
        <f>VLOOKUP(S1767,Kala!$B$8:$AE$78,22,0)</f>
        <v>0</v>
      </c>
      <c r="L1784" s="50">
        <f>VLOOKUP(S1767,Kala!$B$8:$AE$78,23,0)</f>
        <v>0</v>
      </c>
      <c r="M1784" s="50">
        <f>VLOOKUP(S1767,Kala!$B$8:$AE$78,24,0)</f>
        <v>0</v>
      </c>
      <c r="N1784" s="366"/>
      <c r="O1784" s="367"/>
      <c r="P1784" s="367"/>
      <c r="Q1784" s="368"/>
      <c r="R1784" s="84">
        <f t="shared" si="63"/>
        <v>0</v>
      </c>
      <c r="S1784" s="85" t="str">
        <f>IF(R1784&gt;=91,"अ१",IF(R1784&gt;=81,"अ२",IF(R1784&gt;=71,"ब१",IF(R1784&gt;=61,"ब२",IF(R1784&gt;=51,"क१",IF(R1784&gt;=41,"क२",IF(R1784&gt;=33,"ड",IF(R1784&gt;=21,"ई१",IF(R1784&gt;=1,"ई२","")))))))))</f>
        <v/>
      </c>
      <c r="V1784" s="68"/>
      <c r="W1784" s="68"/>
      <c r="X1784" s="68"/>
      <c r="Y1784" s="68"/>
    </row>
    <row r="1785" spans="2:25" ht="27.9" customHeight="1">
      <c r="B1785" s="359">
        <v>8</v>
      </c>
      <c r="C1785" s="361" t="s">
        <v>9</v>
      </c>
      <c r="D1785" s="39" t="s">
        <v>63</v>
      </c>
      <c r="E1785" s="80"/>
      <c r="F1785" s="78">
        <f>Karya!R$7</f>
        <v>20</v>
      </c>
      <c r="G1785" s="78">
        <f>Karya!S$7</f>
        <v>40</v>
      </c>
      <c r="H1785" s="78">
        <f>Karya!T$7</f>
        <v>20</v>
      </c>
      <c r="I1785" s="78">
        <f>Karya!U$7</f>
        <v>20</v>
      </c>
      <c r="J1785" s="78">
        <f>Karya!V$7</f>
        <v>0</v>
      </c>
      <c r="K1785" s="78">
        <f>Karya!W$7</f>
        <v>20</v>
      </c>
      <c r="L1785" s="78">
        <f>Karya!X$7</f>
        <v>0</v>
      </c>
      <c r="M1785" s="78">
        <f>Karya!Y$7</f>
        <v>100</v>
      </c>
      <c r="N1785" s="363"/>
      <c r="O1785" s="364"/>
      <c r="P1785" s="364"/>
      <c r="Q1785" s="365"/>
      <c r="R1785" s="82">
        <f t="shared" si="63"/>
        <v>100</v>
      </c>
      <c r="S1785" s="83"/>
      <c r="V1785" s="68"/>
      <c r="W1785" s="68"/>
      <c r="X1785" s="68"/>
      <c r="Y1785" s="68"/>
    </row>
    <row r="1786" spans="2:25" ht="27.9" customHeight="1" thickBot="1">
      <c r="B1786" s="360"/>
      <c r="C1786" s="362"/>
      <c r="D1786" s="40" t="s">
        <v>64</v>
      </c>
      <c r="E1786" s="81"/>
      <c r="F1786" s="50">
        <f>VLOOKUP(S1767,Karya!$B$8:$AE$78,17,0)</f>
        <v>0</v>
      </c>
      <c r="G1786" s="50">
        <f>VLOOKUP(S1767,Karya!$B$8:$AE$78,18,0)</f>
        <v>0</v>
      </c>
      <c r="H1786" s="50">
        <f>VLOOKUP(S1767,Karya!$B$8:$AE$78,19,0)</f>
        <v>0</v>
      </c>
      <c r="I1786" s="50">
        <f>VLOOKUP(S1767,Karya!$B$8:$AE$78,20,0)</f>
        <v>0</v>
      </c>
      <c r="J1786" s="50">
        <f>VLOOKUP(S1767,Karya!$B$8:$AE$78,21,0)</f>
        <v>0</v>
      </c>
      <c r="K1786" s="50">
        <f>VLOOKUP(S1767,Karya!$B$8:$AE$78,22,0)</f>
        <v>0</v>
      </c>
      <c r="L1786" s="50">
        <f>VLOOKUP(S1767,Karya!$B$8:$AE$78,23,0)</f>
        <v>0</v>
      </c>
      <c r="M1786" s="50">
        <f>VLOOKUP(S1767,Karya!$B$8:$AE$78,24,0)</f>
        <v>0</v>
      </c>
      <c r="N1786" s="366"/>
      <c r="O1786" s="367"/>
      <c r="P1786" s="367"/>
      <c r="Q1786" s="368"/>
      <c r="R1786" s="84">
        <f t="shared" si="63"/>
        <v>0</v>
      </c>
      <c r="S1786" s="85" t="str">
        <f>IF(R1786&gt;=91,"अ१",IF(R1786&gt;=81,"अ२",IF(R1786&gt;=71,"ब१",IF(R1786&gt;=61,"ब२",IF(R1786&gt;=51,"क१",IF(R1786&gt;=41,"क२",IF(R1786&gt;=33,"ड",IF(R1786&gt;=21,"ई१",IF(R1786&gt;=1,"ई२","")))))))))</f>
        <v/>
      </c>
      <c r="V1786" s="68"/>
      <c r="W1786" s="68"/>
      <c r="X1786" s="68"/>
      <c r="Y1786" s="68"/>
    </row>
    <row r="1787" spans="2:25" ht="27.9" customHeight="1">
      <c r="B1787" s="359">
        <v>9</v>
      </c>
      <c r="C1787" s="361" t="s">
        <v>10</v>
      </c>
      <c r="D1787" s="39" t="s">
        <v>63</v>
      </c>
      <c r="E1787" s="80"/>
      <c r="F1787" s="78">
        <f>Shashi!R$7</f>
        <v>20</v>
      </c>
      <c r="G1787" s="78">
        <f>Shashi!S$7</f>
        <v>40</v>
      </c>
      <c r="H1787" s="78">
        <f>Shashi!T$7</f>
        <v>20</v>
      </c>
      <c r="I1787" s="78">
        <f>Shashi!U$7</f>
        <v>20</v>
      </c>
      <c r="J1787" s="78">
        <f>Shashi!V$7</f>
        <v>0</v>
      </c>
      <c r="K1787" s="78">
        <f>Shashi!W$7</f>
        <v>20</v>
      </c>
      <c r="L1787" s="78">
        <f>Shashi!X$7</f>
        <v>0</v>
      </c>
      <c r="M1787" s="78">
        <f>Shashi!Y$7</f>
        <v>100</v>
      </c>
      <c r="N1787" s="363"/>
      <c r="O1787" s="364"/>
      <c r="P1787" s="364"/>
      <c r="Q1787" s="365"/>
      <c r="R1787" s="82">
        <f t="shared" si="63"/>
        <v>100</v>
      </c>
      <c r="S1787" s="83"/>
      <c r="V1787" s="68"/>
      <c r="W1787" s="68"/>
      <c r="X1787" s="68"/>
      <c r="Y1787" s="68"/>
    </row>
    <row r="1788" spans="2:25" ht="27.9" customHeight="1" thickBot="1">
      <c r="B1788" s="360"/>
      <c r="C1788" s="362"/>
      <c r="D1788" s="40" t="s">
        <v>64</v>
      </c>
      <c r="E1788" s="81"/>
      <c r="F1788" s="50">
        <f>VLOOKUP(S1767,Shashi!$B$8:$AE$78,17,0)</f>
        <v>0</v>
      </c>
      <c r="G1788" s="50">
        <f>VLOOKUP(S1767,Shashi!$B$8:$AE$78,18,0)</f>
        <v>0</v>
      </c>
      <c r="H1788" s="50">
        <f>VLOOKUP(S1767,Shashi!$B$8:$AE$78,19,0)</f>
        <v>0</v>
      </c>
      <c r="I1788" s="50">
        <f>VLOOKUP(S1767,Shashi!$B$8:$AE$78,20,0)</f>
        <v>0</v>
      </c>
      <c r="J1788" s="50">
        <f>VLOOKUP(S1767,Shashi!$B$8:$AE$78,21,0)</f>
        <v>0</v>
      </c>
      <c r="K1788" s="50">
        <f>VLOOKUP(S1767,Shashi!$B$8:$AE$78,22,0)</f>
        <v>0</v>
      </c>
      <c r="L1788" s="50">
        <f>VLOOKUP(S1767,Shashi!$B$8:$AE$78,23,0)</f>
        <v>0</v>
      </c>
      <c r="M1788" s="50">
        <f>VLOOKUP(S1767,Shashi!$B$8:$AE$78,24,0)</f>
        <v>0</v>
      </c>
      <c r="N1788" s="366"/>
      <c r="O1788" s="367"/>
      <c r="P1788" s="367"/>
      <c r="Q1788" s="368"/>
      <c r="R1788" s="84">
        <f t="shared" si="63"/>
        <v>0</v>
      </c>
      <c r="S1788" s="85" t="str">
        <f>IF(R1788&gt;=91,"अ१",IF(R1788&gt;=81,"अ२",IF(R1788&gt;=71,"ब१",IF(R1788&gt;=61,"ब२",IF(R1788&gt;=51,"क१",IF(R1788&gt;=41,"क२",IF(R1788&gt;=33,"ड",IF(R1788&gt;=21,"ई१",IF(R1788&gt;=1,"ई२","")))))))))</f>
        <v/>
      </c>
      <c r="V1788" s="68"/>
      <c r="W1788" s="68"/>
      <c r="X1788" s="68"/>
      <c r="Y1788" s="68"/>
    </row>
    <row r="1789" spans="2:25" ht="27.9" customHeight="1" thickBot="1">
      <c r="B1789" s="369"/>
      <c r="C1789" s="370"/>
      <c r="D1789" s="370"/>
      <c r="E1789" s="370"/>
      <c r="F1789" s="370"/>
      <c r="G1789" s="370"/>
      <c r="H1789" s="370"/>
      <c r="I1789" s="370"/>
      <c r="J1789" s="370"/>
      <c r="K1789" s="370"/>
      <c r="L1789" s="370"/>
      <c r="M1789" s="370"/>
      <c r="N1789" s="370"/>
      <c r="O1789" s="370"/>
      <c r="P1789" s="370"/>
      <c r="Q1789" s="370"/>
      <c r="R1789" s="370"/>
      <c r="S1789" s="371"/>
      <c r="V1789" s="68"/>
      <c r="W1789" s="68"/>
      <c r="X1789" s="68"/>
      <c r="Y1789" s="68"/>
    </row>
    <row r="1790" spans="2:25" ht="27.9" customHeight="1">
      <c r="B1790" s="41"/>
      <c r="C1790" s="42"/>
      <c r="D1790" s="43"/>
      <c r="N1790" s="45"/>
      <c r="O1790" s="45"/>
      <c r="P1790" s="45"/>
      <c r="Q1790" s="45"/>
      <c r="S1790" s="46"/>
      <c r="V1790" s="68"/>
      <c r="W1790" s="68"/>
      <c r="X1790" s="68"/>
      <c r="Y1790" s="68"/>
    </row>
    <row r="1791" spans="2:25" ht="27.9" customHeight="1">
      <c r="B1791" s="372" t="s">
        <v>66</v>
      </c>
      <c r="C1791" s="373"/>
      <c r="D1791" s="373"/>
      <c r="E1791" s="373"/>
      <c r="F1791" s="373"/>
      <c r="G1791" s="374" t="s">
        <v>67</v>
      </c>
      <c r="H1791" s="374"/>
      <c r="I1791" s="374"/>
      <c r="J1791" s="374"/>
      <c r="K1791" s="374"/>
      <c r="L1791" s="374"/>
      <c r="M1791" s="374"/>
      <c r="N1791" s="375" t="s">
        <v>68</v>
      </c>
      <c r="O1791" s="375"/>
      <c r="P1791" s="375"/>
      <c r="Q1791" s="375"/>
      <c r="R1791" s="375"/>
      <c r="S1791" s="376"/>
      <c r="V1791" s="68"/>
      <c r="W1791" s="68"/>
      <c r="X1791" s="68"/>
      <c r="Y1791" s="68"/>
    </row>
    <row r="1792" spans="2:25" ht="27.9" customHeight="1" thickBot="1">
      <c r="B1792" s="377" t="str">
        <f>students!$G$4</f>
        <v xml:space="preserve">श्री. सागर दत्तात्रय शिंदे </v>
      </c>
      <c r="C1792" s="378"/>
      <c r="D1792" s="378"/>
      <c r="E1792" s="378"/>
      <c r="F1792" s="378"/>
      <c r="G1792" s="379"/>
      <c r="H1792" s="379"/>
      <c r="I1792" s="379"/>
      <c r="J1792" s="379"/>
      <c r="K1792" s="379"/>
      <c r="L1792" s="379"/>
      <c r="M1792" s="379"/>
      <c r="N1792" s="380"/>
      <c r="O1792" s="380"/>
      <c r="P1792" s="380"/>
      <c r="Q1792" s="380"/>
      <c r="R1792" s="380"/>
      <c r="S1792" s="381"/>
      <c r="V1792" s="68"/>
      <c r="W1792" s="68"/>
      <c r="X1792" s="68"/>
      <c r="Y1792" s="68"/>
    </row>
    <row r="1793" spans="2:25" ht="26.25" customHeight="1">
      <c r="B1793" s="402" t="s">
        <v>718</v>
      </c>
      <c r="C1793" s="402"/>
      <c r="D1793" s="402"/>
      <c r="E1793" s="402"/>
      <c r="F1793" s="402"/>
      <c r="G1793" s="402"/>
      <c r="H1793" s="402"/>
      <c r="I1793" s="402"/>
      <c r="J1793" s="402"/>
      <c r="K1793" s="402"/>
      <c r="L1793" s="402"/>
      <c r="M1793" s="402"/>
      <c r="N1793" s="402"/>
      <c r="O1793" s="402"/>
      <c r="P1793" s="402"/>
      <c r="Q1793" s="402"/>
      <c r="R1793" s="402"/>
      <c r="S1793" s="402"/>
      <c r="V1793" s="68"/>
      <c r="W1793" s="68"/>
      <c r="X1793" s="68"/>
      <c r="Y1793" s="68"/>
    </row>
    <row r="1794" spans="2:25" ht="24.75" customHeight="1" thickBot="1">
      <c r="B1794" s="403" t="s">
        <v>52</v>
      </c>
      <c r="C1794" s="403"/>
      <c r="D1794" s="403"/>
      <c r="E1794" s="404">
        <f>VLOOKUP(S1795,students!$B$8:$R$77,3,0)</f>
        <v>0</v>
      </c>
      <c r="F1794" s="405"/>
      <c r="G1794" s="405"/>
      <c r="H1794" s="405"/>
      <c r="I1794" s="405"/>
      <c r="J1794" s="405"/>
      <c r="K1794" s="405"/>
      <c r="L1794" s="405"/>
      <c r="M1794" s="405"/>
      <c r="N1794" s="405"/>
      <c r="O1794" s="405"/>
      <c r="P1794" s="406" t="s">
        <v>28</v>
      </c>
      <c r="Q1794" s="406"/>
      <c r="R1794" s="406" t="str">
        <f>students!$M$2</f>
        <v>पहिली</v>
      </c>
      <c r="S1794" s="406"/>
      <c r="V1794" s="68"/>
      <c r="W1794" s="68"/>
      <c r="X1794" s="68"/>
      <c r="Y1794" s="68"/>
    </row>
    <row r="1795" spans="2:25" ht="19.5" customHeight="1" thickBot="1">
      <c r="B1795" s="407"/>
      <c r="C1795" s="407"/>
      <c r="D1795" s="408"/>
      <c r="E1795" s="408"/>
      <c r="F1795" s="47"/>
      <c r="G1795" s="47"/>
      <c r="H1795" s="409" t="s">
        <v>33</v>
      </c>
      <c r="I1795" s="409"/>
      <c r="J1795" s="409"/>
      <c r="K1795" s="409"/>
      <c r="L1795" s="409"/>
      <c r="M1795" s="405">
        <f>[3]students!Y1794</f>
        <v>0</v>
      </c>
      <c r="N1795" s="405"/>
      <c r="O1795" s="405"/>
      <c r="P1795" s="406" t="s">
        <v>53</v>
      </c>
      <c r="Q1795" s="406"/>
      <c r="R1795" s="406"/>
      <c r="S1795" s="77">
        <v>65</v>
      </c>
      <c r="V1795" s="68"/>
      <c r="W1795" s="68"/>
      <c r="X1795" s="68"/>
      <c r="Y1795" s="68"/>
    </row>
    <row r="1796" spans="2:25" ht="21" customHeight="1">
      <c r="B1796" s="382" t="s">
        <v>37</v>
      </c>
      <c r="C1796" s="361" t="s">
        <v>54</v>
      </c>
      <c r="D1796" s="361"/>
      <c r="E1796" s="385" t="s">
        <v>55</v>
      </c>
      <c r="F1796" s="386"/>
      <c r="G1796" s="386"/>
      <c r="H1796" s="386"/>
      <c r="I1796" s="386"/>
      <c r="J1796" s="386"/>
      <c r="K1796" s="386"/>
      <c r="L1796" s="386"/>
      <c r="M1796" s="387"/>
      <c r="N1796" s="388" t="s">
        <v>56</v>
      </c>
      <c r="O1796" s="389"/>
      <c r="P1796" s="389"/>
      <c r="Q1796" s="390"/>
      <c r="R1796" s="394" t="s">
        <v>69</v>
      </c>
      <c r="S1796" s="397" t="s">
        <v>57</v>
      </c>
      <c r="V1796" s="68"/>
      <c r="W1796" s="68"/>
      <c r="X1796" s="68"/>
      <c r="Y1796" s="68"/>
    </row>
    <row r="1797" spans="2:25" s="1" customFormat="1" ht="73.5" customHeight="1">
      <c r="B1797" s="383"/>
      <c r="C1797" s="384"/>
      <c r="D1797" s="384"/>
      <c r="E1797" s="48" t="s">
        <v>58</v>
      </c>
      <c r="F1797" s="48" t="s">
        <v>15</v>
      </c>
      <c r="G1797" s="48" t="s">
        <v>59</v>
      </c>
      <c r="H1797" s="48" t="s">
        <v>17</v>
      </c>
      <c r="I1797" s="48" t="s">
        <v>18</v>
      </c>
      <c r="J1797" s="48" t="s">
        <v>19</v>
      </c>
      <c r="K1797" s="48" t="s">
        <v>20</v>
      </c>
      <c r="L1797" s="48" t="s">
        <v>21</v>
      </c>
      <c r="M1797" s="49"/>
      <c r="N1797" s="391"/>
      <c r="O1797" s="392"/>
      <c r="P1797" s="392"/>
      <c r="Q1797" s="393"/>
      <c r="R1797" s="395"/>
      <c r="S1797" s="398"/>
      <c r="V1797" s="68"/>
      <c r="W1797" s="68"/>
      <c r="X1797" s="68"/>
      <c r="Y1797" s="68"/>
    </row>
    <row r="1798" spans="2:25" ht="27.9" customHeight="1" thickBot="1">
      <c r="B1798" s="5"/>
      <c r="C1798" s="400" t="s">
        <v>60</v>
      </c>
      <c r="D1798" s="401"/>
      <c r="E1798" s="51">
        <v>1</v>
      </c>
      <c r="F1798" s="51">
        <v>2</v>
      </c>
      <c r="G1798" s="51">
        <v>3</v>
      </c>
      <c r="H1798" s="51">
        <v>4</v>
      </c>
      <c r="I1798" s="51">
        <v>5</v>
      </c>
      <c r="J1798" s="51">
        <v>6</v>
      </c>
      <c r="K1798" s="51">
        <v>7</v>
      </c>
      <c r="L1798" s="51">
        <v>8</v>
      </c>
      <c r="M1798" s="50" t="s">
        <v>22</v>
      </c>
      <c r="N1798" s="50" t="s">
        <v>23</v>
      </c>
      <c r="O1798" s="50" t="s">
        <v>61</v>
      </c>
      <c r="P1798" s="50" t="s">
        <v>25</v>
      </c>
      <c r="Q1798" s="50" t="s">
        <v>62</v>
      </c>
      <c r="R1798" s="396"/>
      <c r="S1798" s="399"/>
      <c r="V1798" s="68"/>
      <c r="W1798" s="68"/>
      <c r="X1798" s="68"/>
      <c r="Y1798" s="68"/>
    </row>
    <row r="1799" spans="2:25" ht="27.9" customHeight="1">
      <c r="B1799" s="359">
        <v>1</v>
      </c>
      <c r="C1799" s="361" t="s">
        <v>2</v>
      </c>
      <c r="D1799" s="39" t="s">
        <v>63</v>
      </c>
      <c r="E1799" s="80"/>
      <c r="F1799" s="78">
        <f>Marathi!R$7</f>
        <v>15</v>
      </c>
      <c r="G1799" s="78">
        <f>Marathi!S$7</f>
        <v>15</v>
      </c>
      <c r="H1799" s="78">
        <f>Marathi!T$7</f>
        <v>15</v>
      </c>
      <c r="I1799" s="78">
        <f>Marathi!U$7</f>
        <v>15</v>
      </c>
      <c r="J1799" s="78">
        <f>Marathi!V$7</f>
        <v>15</v>
      </c>
      <c r="K1799" s="78">
        <f>Marathi!W$7</f>
        <v>10</v>
      </c>
      <c r="L1799" s="78">
        <f>Marathi!X$7</f>
        <v>0</v>
      </c>
      <c r="M1799" s="78">
        <f>Marathi!Y$7</f>
        <v>70</v>
      </c>
      <c r="N1799" s="78">
        <f>Marathi!Z$7</f>
        <v>5</v>
      </c>
      <c r="O1799" s="78">
        <f>Marathi!AA$7</f>
        <v>5</v>
      </c>
      <c r="P1799" s="78">
        <f>Marathi!AB$7</f>
        <v>20</v>
      </c>
      <c r="Q1799" s="78">
        <f>Marathi!AC$7</f>
        <v>30</v>
      </c>
      <c r="R1799" s="78">
        <f>Marathi!AD$7</f>
        <v>100</v>
      </c>
      <c r="S1799" s="78">
        <f>Marathi!AE$7</f>
        <v>0</v>
      </c>
      <c r="V1799" s="68"/>
      <c r="W1799" s="68"/>
      <c r="X1799" s="68"/>
      <c r="Y1799" s="68"/>
    </row>
    <row r="1800" spans="2:25" ht="27.9" customHeight="1" thickBot="1">
      <c r="B1800" s="360"/>
      <c r="C1800" s="362"/>
      <c r="D1800" s="40" t="s">
        <v>64</v>
      </c>
      <c r="E1800" s="81"/>
      <c r="F1800" s="50">
        <f>VLOOKUP(S1795,Marathi!$B$8:$AE$78,17,0)</f>
        <v>0</v>
      </c>
      <c r="G1800" s="50">
        <f>VLOOKUP(S1795,Marathi!$B$8:$AE$78,18,0)</f>
        <v>0</v>
      </c>
      <c r="H1800" s="50">
        <f>VLOOKUP(S1795,Marathi!$B$8:$AE$78,19,0)</f>
        <v>0</v>
      </c>
      <c r="I1800" s="50">
        <f>VLOOKUP(S1795,Marathi!$B$8:$AE$78,20,0)</f>
        <v>0</v>
      </c>
      <c r="J1800" s="50">
        <f>VLOOKUP(S1795,Marathi!$B$8:$AE$78,21,0)</f>
        <v>0</v>
      </c>
      <c r="K1800" s="50">
        <f>VLOOKUP(S1795,Marathi!$B$8:$AE$78,22,0)</f>
        <v>0</v>
      </c>
      <c r="L1800" s="50">
        <f>VLOOKUP(S1795,Marathi!$B$8:$AE$78,23,0)</f>
        <v>0</v>
      </c>
      <c r="M1800" s="50">
        <f>VLOOKUP(S1795,Marathi!$B$8:$AE$78,24,0)</f>
        <v>0</v>
      </c>
      <c r="N1800" s="50">
        <f>VLOOKUP(S1795,Marathi!$B$8:$AE$78,25,0)</f>
        <v>0</v>
      </c>
      <c r="O1800" s="50">
        <f>VLOOKUP(S1795,Marathi!$B$8:$AE$78,26,0)</f>
        <v>0</v>
      </c>
      <c r="P1800" s="50">
        <f>VLOOKUP(S1795,Marathi!$B$8:$AE$78,27,0)</f>
        <v>0</v>
      </c>
      <c r="Q1800" s="50">
        <f>VLOOKUP(S1795,Marathi!$B$8:$AE$78,28,0)</f>
        <v>0</v>
      </c>
      <c r="R1800" s="79">
        <f>VLOOKUP(S1795,Marathi!$B$8:$AE$78,29,0)</f>
        <v>0</v>
      </c>
      <c r="S1800" s="79">
        <f>VLOOKUP(S1795,Marathi!$B$8:$AE$78,30,0)</f>
        <v>0</v>
      </c>
    </row>
    <row r="1801" spans="2:25" ht="27.9" customHeight="1">
      <c r="B1801" s="359">
        <v>2</v>
      </c>
      <c r="C1801" s="361" t="s">
        <v>3</v>
      </c>
      <c r="D1801" s="39" t="s">
        <v>63</v>
      </c>
      <c r="E1801" s="80"/>
      <c r="F1801" s="78">
        <f>Hindi!R$7</f>
        <v>15</v>
      </c>
      <c r="G1801" s="78">
        <f>Hindi!S$7</f>
        <v>15</v>
      </c>
      <c r="H1801" s="78">
        <f>Hindi!T$7</f>
        <v>15</v>
      </c>
      <c r="I1801" s="78">
        <f>Hindi!U$7</f>
        <v>15</v>
      </c>
      <c r="J1801" s="78">
        <f>Hindi!V$7</f>
        <v>15</v>
      </c>
      <c r="K1801" s="78">
        <f>Hindi!W$7</f>
        <v>10</v>
      </c>
      <c r="L1801" s="78">
        <f>Hindi!X$7</f>
        <v>0</v>
      </c>
      <c r="M1801" s="78">
        <f>Hindi!Y$7</f>
        <v>70</v>
      </c>
      <c r="N1801" s="78">
        <f>Hindi!Z$7</f>
        <v>5</v>
      </c>
      <c r="O1801" s="78">
        <f>Hindi!AA$7</f>
        <v>5</v>
      </c>
      <c r="P1801" s="78">
        <f>Hindi!AB$7</f>
        <v>20</v>
      </c>
      <c r="Q1801" s="78">
        <f>Hindi!AC$7</f>
        <v>30</v>
      </c>
      <c r="R1801" s="78">
        <f>Hindi!AD$7</f>
        <v>100</v>
      </c>
      <c r="S1801" s="78">
        <f>Hindi!AE$7</f>
        <v>0</v>
      </c>
    </row>
    <row r="1802" spans="2:25" ht="27.9" customHeight="1" thickBot="1">
      <c r="B1802" s="360"/>
      <c r="C1802" s="362"/>
      <c r="D1802" s="40" t="s">
        <v>64</v>
      </c>
      <c r="E1802" s="81"/>
      <c r="F1802" s="50">
        <f>VLOOKUP(S1795,Hindi!$B$8:$AE$78,17,0)</f>
        <v>0</v>
      </c>
      <c r="G1802" s="50">
        <f>VLOOKUP(S1795,Hindi!$B$8:$AE$78,18,0)</f>
        <v>0</v>
      </c>
      <c r="H1802" s="50">
        <f>VLOOKUP(S1795,Hindi!$B$8:$AE$78,19,0)</f>
        <v>0</v>
      </c>
      <c r="I1802" s="50">
        <f>VLOOKUP(S1795,Hindi!$B$8:$AE$78,20,0)</f>
        <v>0</v>
      </c>
      <c r="J1802" s="50">
        <f>VLOOKUP(S1795,Hindi!$B$8:$AE$78,21,0)</f>
        <v>0</v>
      </c>
      <c r="K1802" s="50">
        <f>VLOOKUP(S1795,Hindi!$B$8:$AE$78,22,0)</f>
        <v>0</v>
      </c>
      <c r="L1802" s="50">
        <f>VLOOKUP(S1795,Hindi!$B$8:$AE$78,23,0)</f>
        <v>0</v>
      </c>
      <c r="M1802" s="50">
        <f>VLOOKUP(S1795,Hindi!$B$8:$AE$78,24,0)</f>
        <v>0</v>
      </c>
      <c r="N1802" s="50">
        <f>VLOOKUP(S1795,Hindi!$B$8:$AE$78,25,0)</f>
        <v>0</v>
      </c>
      <c r="O1802" s="50">
        <f>VLOOKUP(S1795,Hindi!$B$8:$AE$78,26,0)</f>
        <v>0</v>
      </c>
      <c r="P1802" s="50">
        <f>VLOOKUP(S1795,Hindi!$B$8:$AE$78,27,0)</f>
        <v>0</v>
      </c>
      <c r="Q1802" s="50">
        <f>VLOOKUP(S1795,Hindi!$B$8:$AE$78,28,0)</f>
        <v>0</v>
      </c>
      <c r="R1802" s="79">
        <f>VLOOKUP(S1795,Hindi!$B$8:$AE$78,29,0)</f>
        <v>0</v>
      </c>
      <c r="S1802" s="50">
        <f>VLOOKUP(S1795,Hindi!$B$8:$AE$78,30,0)</f>
        <v>0</v>
      </c>
    </row>
    <row r="1803" spans="2:25" ht="27.9" customHeight="1">
      <c r="B1803" s="359">
        <v>3</v>
      </c>
      <c r="C1803" s="361" t="s">
        <v>4</v>
      </c>
      <c r="D1803" s="39" t="s">
        <v>63</v>
      </c>
      <c r="E1803" s="80"/>
      <c r="F1803" s="78">
        <f>English!R$7</f>
        <v>15</v>
      </c>
      <c r="G1803" s="78">
        <f>English!S$7</f>
        <v>15</v>
      </c>
      <c r="H1803" s="78">
        <f>English!T$7</f>
        <v>15</v>
      </c>
      <c r="I1803" s="78">
        <f>English!U$7</f>
        <v>15</v>
      </c>
      <c r="J1803" s="78">
        <f>English!V$7</f>
        <v>15</v>
      </c>
      <c r="K1803" s="78">
        <f>English!W$7</f>
        <v>10</v>
      </c>
      <c r="L1803" s="78">
        <f>English!X$7</f>
        <v>0</v>
      </c>
      <c r="M1803" s="78">
        <f>English!Y$7</f>
        <v>70</v>
      </c>
      <c r="N1803" s="78">
        <f>English!Z$7</f>
        <v>5</v>
      </c>
      <c r="O1803" s="78">
        <f>English!AA$7</f>
        <v>5</v>
      </c>
      <c r="P1803" s="78">
        <f>English!AB$7</f>
        <v>20</v>
      </c>
      <c r="Q1803" s="78">
        <f>English!AC$7</f>
        <v>30</v>
      </c>
      <c r="R1803" s="78">
        <f>English!AD$7</f>
        <v>100</v>
      </c>
      <c r="S1803" s="78">
        <f>English!AE$7</f>
        <v>0</v>
      </c>
    </row>
    <row r="1804" spans="2:25" ht="27.9" customHeight="1" thickBot="1">
      <c r="B1804" s="360"/>
      <c r="C1804" s="362"/>
      <c r="D1804" s="40" t="s">
        <v>64</v>
      </c>
      <c r="E1804" s="81"/>
      <c r="F1804" s="50">
        <f>VLOOKUP(S1795,English!$B$8:$AE$78,17,0)</f>
        <v>0</v>
      </c>
      <c r="G1804" s="50">
        <f>VLOOKUP(S1795,English!$B$8:$AE$78,18,0)</f>
        <v>0</v>
      </c>
      <c r="H1804" s="50">
        <f>VLOOKUP(S1795,English!$B$8:$AE$78,19,0)</f>
        <v>0</v>
      </c>
      <c r="I1804" s="50">
        <f>VLOOKUP(S1795,English!$B$8:$AE$78,20,0)</f>
        <v>0</v>
      </c>
      <c r="J1804" s="50">
        <f>VLOOKUP(S1795,English!$B$8:$AE$78,21,0)</f>
        <v>0</v>
      </c>
      <c r="K1804" s="50">
        <f>VLOOKUP(S1795,English!$B$8:$AE$78,22,0)</f>
        <v>0</v>
      </c>
      <c r="L1804" s="50">
        <f>VLOOKUP(S1795,English!$B$8:$AE$78,23,0)</f>
        <v>0</v>
      </c>
      <c r="M1804" s="50">
        <f>VLOOKUP(S1795,English!$B$8:$AE$78,24,0)</f>
        <v>0</v>
      </c>
      <c r="N1804" s="50">
        <f>VLOOKUP(S1795,English!$B$8:$AE$78,25,0)</f>
        <v>0</v>
      </c>
      <c r="O1804" s="50">
        <f>VLOOKUP(S1795,English!$B$8:$AE$78,26,0)</f>
        <v>0</v>
      </c>
      <c r="P1804" s="50">
        <f>VLOOKUP(S1795,English!$B$8:$AE$78,27,0)</f>
        <v>0</v>
      </c>
      <c r="Q1804" s="50">
        <f>VLOOKUP(S1795,English!$B$8:$AE$78,28,0)</f>
        <v>0</v>
      </c>
      <c r="R1804" s="79">
        <f>VLOOKUP(S1795,English!$B$8:$AE$78,29,0)</f>
        <v>0</v>
      </c>
      <c r="S1804" s="50">
        <f>VLOOKUP(S1795,English!$B$8:$AE$78,30,0)</f>
        <v>0</v>
      </c>
    </row>
    <row r="1805" spans="2:25" ht="27.9" customHeight="1">
      <c r="B1805" s="359">
        <v>4</v>
      </c>
      <c r="C1805" s="361" t="s">
        <v>5</v>
      </c>
      <c r="D1805" s="39" t="s">
        <v>63</v>
      </c>
      <c r="E1805" s="80"/>
      <c r="F1805" s="78">
        <f>Maths!R$7</f>
        <v>15</v>
      </c>
      <c r="G1805" s="78">
        <f>Maths!S$7</f>
        <v>15</v>
      </c>
      <c r="H1805" s="78">
        <f>Maths!T$7</f>
        <v>15</v>
      </c>
      <c r="I1805" s="78">
        <f>Maths!U$7</f>
        <v>15</v>
      </c>
      <c r="J1805" s="78">
        <f>Maths!V$7</f>
        <v>15</v>
      </c>
      <c r="K1805" s="78">
        <f>Maths!W$7</f>
        <v>10</v>
      </c>
      <c r="L1805" s="78">
        <f>Maths!X$7</f>
        <v>0</v>
      </c>
      <c r="M1805" s="78">
        <f>Maths!Y$7</f>
        <v>70</v>
      </c>
      <c r="N1805" s="78">
        <f>Maths!Z$7</f>
        <v>5</v>
      </c>
      <c r="O1805" s="78">
        <f>Maths!AA$7</f>
        <v>5</v>
      </c>
      <c r="P1805" s="78">
        <f>Maths!AB$7</f>
        <v>20</v>
      </c>
      <c r="Q1805" s="78">
        <f>Maths!AC$7</f>
        <v>30</v>
      </c>
      <c r="R1805" s="78">
        <f>Maths!AD$7</f>
        <v>100</v>
      </c>
      <c r="S1805" s="78">
        <f>Maths!AE$7</f>
        <v>0</v>
      </c>
    </row>
    <row r="1806" spans="2:25" ht="27.9" customHeight="1" thickBot="1">
      <c r="B1806" s="360"/>
      <c r="C1806" s="362"/>
      <c r="D1806" s="40" t="s">
        <v>64</v>
      </c>
      <c r="E1806" s="81"/>
      <c r="F1806" s="50">
        <f>VLOOKUP(S1795,Maths!$B$8:$AE$78,17,0)</f>
        <v>0</v>
      </c>
      <c r="G1806" s="50">
        <f>VLOOKUP(S1795,Maths!$B$8:$AE$78,18,0)</f>
        <v>0</v>
      </c>
      <c r="H1806" s="50">
        <f>VLOOKUP(S1795,Maths!$B$8:$AE$78,19,0)</f>
        <v>0</v>
      </c>
      <c r="I1806" s="50">
        <f>VLOOKUP(S1795,Maths!$B$8:$AE$78,20,0)</f>
        <v>0</v>
      </c>
      <c r="J1806" s="50">
        <f>VLOOKUP(S1795,Maths!$B$8:$AE$78,21,0)</f>
        <v>0</v>
      </c>
      <c r="K1806" s="50">
        <f>VLOOKUP(S1795,Maths!$B$8:$AE$78,22,0)</f>
        <v>0</v>
      </c>
      <c r="L1806" s="50">
        <f>VLOOKUP(S1795,Maths!$B$8:$AE$78,23,0)</f>
        <v>0</v>
      </c>
      <c r="M1806" s="50">
        <f>VLOOKUP(S1795,Maths!$B$8:$AE$78,24,0)</f>
        <v>0</v>
      </c>
      <c r="N1806" s="50">
        <f>VLOOKUP(S1795,Maths!$B$8:$AE$78,25,0)</f>
        <v>0</v>
      </c>
      <c r="O1806" s="50">
        <f>VLOOKUP(S1795,Maths!$B$8:$AE$78,26,0)</f>
        <v>0</v>
      </c>
      <c r="P1806" s="50">
        <f>VLOOKUP(S1795,Maths!$B$8:$AE$78,27,0)</f>
        <v>0</v>
      </c>
      <c r="Q1806" s="50">
        <f>VLOOKUP(S1795,Maths!$B$8:$AE$78,28,0)</f>
        <v>0</v>
      </c>
      <c r="R1806" s="79">
        <f>VLOOKUP(S1795,Maths!$B$8:$AE$78,29,0)</f>
        <v>0</v>
      </c>
      <c r="S1806" s="50">
        <f>VLOOKUP(S1795,Maths!$B$8:$AE$78,30,0)</f>
        <v>0</v>
      </c>
      <c r="V1806" s="68"/>
      <c r="W1806" s="68"/>
      <c r="X1806" s="68"/>
      <c r="Y1806" s="68"/>
    </row>
    <row r="1807" spans="2:25" ht="27.9" customHeight="1">
      <c r="B1807" s="359">
        <v>5</v>
      </c>
      <c r="C1807" s="361" t="s">
        <v>6</v>
      </c>
      <c r="D1807" s="39" t="s">
        <v>63</v>
      </c>
      <c r="E1807" s="80"/>
      <c r="F1807" s="78">
        <f>Sci!R$7</f>
        <v>15</v>
      </c>
      <c r="G1807" s="78">
        <f>Sci!S$7</f>
        <v>15</v>
      </c>
      <c r="H1807" s="78">
        <f>Sci!T$7</f>
        <v>15</v>
      </c>
      <c r="I1807" s="78">
        <f>Sci!U$7</f>
        <v>15</v>
      </c>
      <c r="J1807" s="78">
        <f>Sci!V$7</f>
        <v>15</v>
      </c>
      <c r="K1807" s="78">
        <f>Sci!W$7</f>
        <v>10</v>
      </c>
      <c r="L1807" s="78">
        <f>Sci!X$7</f>
        <v>0</v>
      </c>
      <c r="M1807" s="78">
        <f>Sci!Y$7</f>
        <v>70</v>
      </c>
      <c r="N1807" s="78">
        <f>Sci!Z$7</f>
        <v>5</v>
      </c>
      <c r="O1807" s="78">
        <f>Sci!AA$7</f>
        <v>5</v>
      </c>
      <c r="P1807" s="78">
        <f>Sci!AB$7</f>
        <v>20</v>
      </c>
      <c r="Q1807" s="78">
        <f>Sci!AC$7</f>
        <v>30</v>
      </c>
      <c r="R1807" s="78">
        <f>Sci!AD$7</f>
        <v>100</v>
      </c>
      <c r="S1807" s="78">
        <f>Sci!AE$7</f>
        <v>0</v>
      </c>
      <c r="V1807" s="68"/>
      <c r="W1807" s="68"/>
      <c r="X1807" s="68"/>
      <c r="Y1807" s="68"/>
    </row>
    <row r="1808" spans="2:25" ht="27.9" customHeight="1" thickBot="1">
      <c r="B1808" s="360"/>
      <c r="C1808" s="362"/>
      <c r="D1808" s="40" t="s">
        <v>64</v>
      </c>
      <c r="E1808" s="81"/>
      <c r="F1808" s="50">
        <f>VLOOKUP(S1795,Sci!$B$8:$AE$78,17,0)</f>
        <v>0</v>
      </c>
      <c r="G1808" s="50">
        <f>VLOOKUP(S1795,Sci!$B$8:$AE$78,18,0)</f>
        <v>0</v>
      </c>
      <c r="H1808" s="50">
        <f>VLOOKUP(S1795,Sci!$B$8:$AE$78,19,0)</f>
        <v>0</v>
      </c>
      <c r="I1808" s="50">
        <f>VLOOKUP(S1795,Sci!$B$8:$AE$78,20,0)</f>
        <v>0</v>
      </c>
      <c r="J1808" s="50">
        <f>VLOOKUP(S1795,Sci!$B$8:$AE$78,21,0)</f>
        <v>0</v>
      </c>
      <c r="K1808" s="50">
        <f>VLOOKUP(S1795,Sci!$B$8:$AE$78,22,0)</f>
        <v>0</v>
      </c>
      <c r="L1808" s="50">
        <f>VLOOKUP(S1795,Sci!$B$8:$AE$78,23,0)</f>
        <v>0</v>
      </c>
      <c r="M1808" s="50">
        <f>VLOOKUP(S1795,Sci!$B$8:$AE$78,24,0)</f>
        <v>0</v>
      </c>
      <c r="N1808" s="50">
        <f>VLOOKUP(S1795,Sci!$B$8:$AE$78,24,0)</f>
        <v>0</v>
      </c>
      <c r="O1808" s="50">
        <f>VLOOKUP(S1795,Sci!$B$8:$AE$78,25,0)</f>
        <v>0</v>
      </c>
      <c r="P1808" s="50">
        <f>VLOOKUP(S1795,Sci!$B$8:$AE$78,26,0)</f>
        <v>0</v>
      </c>
      <c r="Q1808" s="50">
        <f>VLOOKUP(S1795,Sci!$B$8:$AE$78,27,0)</f>
        <v>0</v>
      </c>
      <c r="R1808" s="79">
        <f>VLOOKUP(S1795,Sci!$B$8:$AE$78,29,0)</f>
        <v>0</v>
      </c>
      <c r="S1808" s="50">
        <f>VLOOKUP(S1795,Sci!$B$8:$AE$78,30,0)</f>
        <v>0</v>
      </c>
      <c r="V1808" s="68"/>
      <c r="W1808" s="68"/>
      <c r="X1808" s="68"/>
      <c r="Y1808" s="68"/>
    </row>
    <row r="1809" spans="2:25" ht="27.9" customHeight="1">
      <c r="B1809" s="359">
        <v>6</v>
      </c>
      <c r="C1809" s="361" t="s">
        <v>7</v>
      </c>
      <c r="D1809" s="39" t="s">
        <v>63</v>
      </c>
      <c r="E1809" s="80"/>
      <c r="F1809" s="78">
        <f>Sco!R$7</f>
        <v>15</v>
      </c>
      <c r="G1809" s="78">
        <f>Sco!S$7</f>
        <v>15</v>
      </c>
      <c r="H1809" s="78">
        <f>Sco!T$7</f>
        <v>15</v>
      </c>
      <c r="I1809" s="78">
        <f>Sco!U$7</f>
        <v>15</v>
      </c>
      <c r="J1809" s="78">
        <f>Sco!V$7</f>
        <v>15</v>
      </c>
      <c r="K1809" s="78">
        <f>Sco!W$7</f>
        <v>10</v>
      </c>
      <c r="L1809" s="78">
        <f>Sco!X$7</f>
        <v>0</v>
      </c>
      <c r="M1809" s="78">
        <f>Sco!Y$7</f>
        <v>70</v>
      </c>
      <c r="N1809" s="78">
        <f>Sco!Z$7</f>
        <v>5</v>
      </c>
      <c r="O1809" s="78">
        <f>Sco!AA$7</f>
        <v>5</v>
      </c>
      <c r="P1809" s="78">
        <f>Sco!AB$7</f>
        <v>20</v>
      </c>
      <c r="Q1809" s="78">
        <f>Sco!AC$7</f>
        <v>30</v>
      </c>
      <c r="R1809" s="78">
        <f>Sco!AD$7</f>
        <v>100</v>
      </c>
      <c r="S1809" s="78">
        <f>Sco!AE$7</f>
        <v>0</v>
      </c>
      <c r="V1809" s="68"/>
      <c r="W1809" s="68"/>
      <c r="X1809" s="68"/>
      <c r="Y1809" s="68"/>
    </row>
    <row r="1810" spans="2:25" ht="27.9" customHeight="1" thickBot="1">
      <c r="B1810" s="360"/>
      <c r="C1810" s="362"/>
      <c r="D1810" s="40" t="s">
        <v>64</v>
      </c>
      <c r="E1810" s="81"/>
      <c r="F1810" s="50">
        <f>VLOOKUP(S1795,Sco!$B$8:$AE$78,17,0)</f>
        <v>0</v>
      </c>
      <c r="G1810" s="50">
        <f>VLOOKUP(S1795,Sco!$B$8:$AE$78,18,0)</f>
        <v>0</v>
      </c>
      <c r="H1810" s="50">
        <f>VLOOKUP(S1795,Sco!$B$8:$AE$78,19,0)</f>
        <v>0</v>
      </c>
      <c r="I1810" s="50">
        <f>VLOOKUP(S1795,Sco!$B$8:$AE$78,20,0)</f>
        <v>0</v>
      </c>
      <c r="J1810" s="50">
        <f>VLOOKUP(S1795,Sco!$B$8:$AE$78,21,0)</f>
        <v>0</v>
      </c>
      <c r="K1810" s="50">
        <f>VLOOKUP(S1795,Sco!$B$8:$AE$78,22,0)</f>
        <v>0</v>
      </c>
      <c r="L1810" s="50">
        <f>VLOOKUP(S1795,Sco!$B$8:$AE$78,23,0)</f>
        <v>0</v>
      </c>
      <c r="M1810" s="50">
        <f>VLOOKUP(S1795,Sco!$B$8:$AE$78,24,0)</f>
        <v>0</v>
      </c>
      <c r="N1810" s="50">
        <f>VLOOKUP(S1795,Sco!$B$8:$AE$78,25,0)</f>
        <v>0</v>
      </c>
      <c r="O1810" s="50">
        <f>VLOOKUP(S1795,Sco!$B$8:$AE$78,26,0)</f>
        <v>0</v>
      </c>
      <c r="P1810" s="50">
        <f>VLOOKUP(S1795,Sco!$B$8:$AE$78,27,0)</f>
        <v>0</v>
      </c>
      <c r="Q1810" s="50">
        <f>VLOOKUP(S1795,Sco!$B$8:$AE$78,28,0)</f>
        <v>0</v>
      </c>
      <c r="R1810" s="79">
        <f>VLOOKUP(S1795,Sco!$B$8:$AE$78,29,0)</f>
        <v>0</v>
      </c>
      <c r="S1810" s="50">
        <f>VLOOKUP(S1795,Sco!$B$8:$AE$78,30,0)</f>
        <v>0</v>
      </c>
      <c r="V1810" s="68"/>
      <c r="W1810" s="68"/>
      <c r="X1810" s="68"/>
      <c r="Y1810" s="68"/>
    </row>
    <row r="1811" spans="2:25" ht="27.9" customHeight="1">
      <c r="B1811" s="359">
        <v>7</v>
      </c>
      <c r="C1811" s="361" t="s">
        <v>8</v>
      </c>
      <c r="D1811" s="39" t="s">
        <v>63</v>
      </c>
      <c r="E1811" s="80"/>
      <c r="F1811" s="78">
        <f>Kala!R$7</f>
        <v>20</v>
      </c>
      <c r="G1811" s="78">
        <f>Kala!S$7</f>
        <v>40</v>
      </c>
      <c r="H1811" s="78">
        <f>Kala!T$7</f>
        <v>20</v>
      </c>
      <c r="I1811" s="78">
        <f>Kala!U$7</f>
        <v>20</v>
      </c>
      <c r="J1811" s="78">
        <f>Kala!V$7</f>
        <v>0</v>
      </c>
      <c r="K1811" s="78">
        <f>Kala!W$7</f>
        <v>20</v>
      </c>
      <c r="L1811" s="78">
        <f>Kala!X$7</f>
        <v>0</v>
      </c>
      <c r="M1811" s="78">
        <f>Kala!Y$7</f>
        <v>100</v>
      </c>
      <c r="N1811" s="363"/>
      <c r="O1811" s="364"/>
      <c r="P1811" s="364"/>
      <c r="Q1811" s="365"/>
      <c r="R1811" s="82">
        <f t="shared" ref="R1811:R1816" si="64">M1811</f>
        <v>100</v>
      </c>
      <c r="S1811" s="83"/>
      <c r="V1811" s="68"/>
      <c r="W1811" s="68"/>
      <c r="X1811" s="68"/>
      <c r="Y1811" s="68"/>
    </row>
    <row r="1812" spans="2:25" ht="27.9" customHeight="1" thickBot="1">
      <c r="B1812" s="360"/>
      <c r="C1812" s="362"/>
      <c r="D1812" s="40" t="s">
        <v>64</v>
      </c>
      <c r="E1812" s="81"/>
      <c r="F1812" s="50">
        <f>VLOOKUP(S1795,Kala!$B$8:$AE$78,17,0)</f>
        <v>0</v>
      </c>
      <c r="G1812" s="50">
        <f>VLOOKUP(S1795,Kala!$B$8:$AE$78,18,0)</f>
        <v>0</v>
      </c>
      <c r="H1812" s="50">
        <f>VLOOKUP(S1795,Kala!$B$8:$AE$78,19,0)</f>
        <v>0</v>
      </c>
      <c r="I1812" s="50">
        <f>VLOOKUP(S1795,Kala!$B$8:$AE$78,20,0)</f>
        <v>0</v>
      </c>
      <c r="J1812" s="50">
        <f>VLOOKUP(S1795,Kala!$B$8:$AE$78,21,0)</f>
        <v>0</v>
      </c>
      <c r="K1812" s="50">
        <f>VLOOKUP(S1795,Kala!$B$8:$AE$78,22,0)</f>
        <v>0</v>
      </c>
      <c r="L1812" s="50">
        <f>VLOOKUP(S1795,Kala!$B$8:$AE$78,23,0)</f>
        <v>0</v>
      </c>
      <c r="M1812" s="50">
        <f>VLOOKUP(S1795,Kala!$B$8:$AE$78,24,0)</f>
        <v>0</v>
      </c>
      <c r="N1812" s="366"/>
      <c r="O1812" s="367"/>
      <c r="P1812" s="367"/>
      <c r="Q1812" s="368"/>
      <c r="R1812" s="84">
        <f t="shared" si="64"/>
        <v>0</v>
      </c>
      <c r="S1812" s="85" t="str">
        <f>IF(R1812&gt;=91,"अ१",IF(R1812&gt;=81,"अ२",IF(R1812&gt;=71,"ब१",IF(R1812&gt;=61,"ब२",IF(R1812&gt;=51,"क१",IF(R1812&gt;=41,"क२",IF(R1812&gt;=33,"ड",IF(R1812&gt;=21,"ई१",IF(R1812&gt;=1,"ई२","")))))))))</f>
        <v/>
      </c>
      <c r="V1812" s="68"/>
      <c r="W1812" s="68"/>
      <c r="X1812" s="68"/>
      <c r="Y1812" s="68"/>
    </row>
    <row r="1813" spans="2:25" ht="27.9" customHeight="1">
      <c r="B1813" s="359">
        <v>8</v>
      </c>
      <c r="C1813" s="361" t="s">
        <v>9</v>
      </c>
      <c r="D1813" s="39" t="s">
        <v>63</v>
      </c>
      <c r="E1813" s="80"/>
      <c r="F1813" s="78">
        <f>Karya!R$7</f>
        <v>20</v>
      </c>
      <c r="G1813" s="78">
        <f>Karya!S$7</f>
        <v>40</v>
      </c>
      <c r="H1813" s="78">
        <f>Karya!T$7</f>
        <v>20</v>
      </c>
      <c r="I1813" s="78">
        <f>Karya!U$7</f>
        <v>20</v>
      </c>
      <c r="J1813" s="78">
        <f>Karya!V$7</f>
        <v>0</v>
      </c>
      <c r="K1813" s="78">
        <f>Karya!W$7</f>
        <v>20</v>
      </c>
      <c r="L1813" s="78">
        <f>Karya!X$7</f>
        <v>0</v>
      </c>
      <c r="M1813" s="78">
        <f>Karya!Y$7</f>
        <v>100</v>
      </c>
      <c r="N1813" s="363"/>
      <c r="O1813" s="364"/>
      <c r="P1813" s="364"/>
      <c r="Q1813" s="365"/>
      <c r="R1813" s="82">
        <f t="shared" si="64"/>
        <v>100</v>
      </c>
      <c r="S1813" s="83"/>
      <c r="V1813" s="68"/>
      <c r="W1813" s="68"/>
      <c r="X1813" s="68"/>
      <c r="Y1813" s="68"/>
    </row>
    <row r="1814" spans="2:25" ht="27.9" customHeight="1" thickBot="1">
      <c r="B1814" s="360"/>
      <c r="C1814" s="362"/>
      <c r="D1814" s="40" t="s">
        <v>64</v>
      </c>
      <c r="E1814" s="81"/>
      <c r="F1814" s="50">
        <f>VLOOKUP(S1795,Karya!$B$8:$AE$78,17,0)</f>
        <v>0</v>
      </c>
      <c r="G1814" s="50">
        <f>VLOOKUP(S1795,Karya!$B$8:$AE$78,18,0)</f>
        <v>0</v>
      </c>
      <c r="H1814" s="50">
        <f>VLOOKUP(S1795,Karya!$B$8:$AE$78,19,0)</f>
        <v>0</v>
      </c>
      <c r="I1814" s="50">
        <f>VLOOKUP(S1795,Karya!$B$8:$AE$78,20,0)</f>
        <v>0</v>
      </c>
      <c r="J1814" s="50">
        <f>VLOOKUP(S1795,Karya!$B$8:$AE$78,21,0)</f>
        <v>0</v>
      </c>
      <c r="K1814" s="50">
        <f>VLOOKUP(S1795,Karya!$B$8:$AE$78,22,0)</f>
        <v>0</v>
      </c>
      <c r="L1814" s="50">
        <f>VLOOKUP(S1795,Karya!$B$8:$AE$78,23,0)</f>
        <v>0</v>
      </c>
      <c r="M1814" s="50">
        <f>VLOOKUP(S1795,Karya!$B$8:$AE$78,24,0)</f>
        <v>0</v>
      </c>
      <c r="N1814" s="366"/>
      <c r="O1814" s="367"/>
      <c r="P1814" s="367"/>
      <c r="Q1814" s="368"/>
      <c r="R1814" s="84">
        <f t="shared" si="64"/>
        <v>0</v>
      </c>
      <c r="S1814" s="85" t="str">
        <f>IF(R1814&gt;=91,"अ१",IF(R1814&gt;=81,"अ२",IF(R1814&gt;=71,"ब१",IF(R1814&gt;=61,"ब२",IF(R1814&gt;=51,"क१",IF(R1814&gt;=41,"क२",IF(R1814&gt;=33,"ड",IF(R1814&gt;=21,"ई१",IF(R1814&gt;=1,"ई२","")))))))))</f>
        <v/>
      </c>
      <c r="V1814" s="68"/>
      <c r="W1814" s="68"/>
      <c r="X1814" s="68"/>
      <c r="Y1814" s="68"/>
    </row>
    <row r="1815" spans="2:25" ht="27.9" customHeight="1">
      <c r="B1815" s="359">
        <v>9</v>
      </c>
      <c r="C1815" s="361" t="s">
        <v>10</v>
      </c>
      <c r="D1815" s="39" t="s">
        <v>63</v>
      </c>
      <c r="E1815" s="80"/>
      <c r="F1815" s="78">
        <f>Shashi!R$7</f>
        <v>20</v>
      </c>
      <c r="G1815" s="78">
        <f>Shashi!S$7</f>
        <v>40</v>
      </c>
      <c r="H1815" s="78">
        <f>Shashi!T$7</f>
        <v>20</v>
      </c>
      <c r="I1815" s="78">
        <f>Shashi!U$7</f>
        <v>20</v>
      </c>
      <c r="J1815" s="78">
        <f>Shashi!V$7</f>
        <v>0</v>
      </c>
      <c r="K1815" s="78">
        <f>Shashi!W$7</f>
        <v>20</v>
      </c>
      <c r="L1815" s="78">
        <f>Shashi!X$7</f>
        <v>0</v>
      </c>
      <c r="M1815" s="78">
        <f>Shashi!Y$7</f>
        <v>100</v>
      </c>
      <c r="N1815" s="363"/>
      <c r="O1815" s="364"/>
      <c r="P1815" s="364"/>
      <c r="Q1815" s="365"/>
      <c r="R1815" s="82">
        <f t="shared" si="64"/>
        <v>100</v>
      </c>
      <c r="S1815" s="83"/>
      <c r="V1815" s="68"/>
      <c r="W1815" s="68"/>
      <c r="X1815" s="68"/>
      <c r="Y1815" s="68"/>
    </row>
    <row r="1816" spans="2:25" ht="27.9" customHeight="1" thickBot="1">
      <c r="B1816" s="360"/>
      <c r="C1816" s="362"/>
      <c r="D1816" s="40" t="s">
        <v>64</v>
      </c>
      <c r="E1816" s="81"/>
      <c r="F1816" s="50">
        <f>VLOOKUP(S1795,Shashi!$B$8:$AE$78,17,0)</f>
        <v>0</v>
      </c>
      <c r="G1816" s="50">
        <f>VLOOKUP(S1795,Shashi!$B$8:$AE$78,18,0)</f>
        <v>0</v>
      </c>
      <c r="H1816" s="50">
        <f>VLOOKUP(S1795,Shashi!$B$8:$AE$78,19,0)</f>
        <v>0</v>
      </c>
      <c r="I1816" s="50">
        <f>VLOOKUP(S1795,Shashi!$B$8:$AE$78,20,0)</f>
        <v>0</v>
      </c>
      <c r="J1816" s="50">
        <f>VLOOKUP(S1795,Shashi!$B$8:$AE$78,21,0)</f>
        <v>0</v>
      </c>
      <c r="K1816" s="50">
        <f>VLOOKUP(S1795,Shashi!$B$8:$AE$78,22,0)</f>
        <v>0</v>
      </c>
      <c r="L1816" s="50">
        <f>VLOOKUP(S1795,Shashi!$B$8:$AE$78,23,0)</f>
        <v>0</v>
      </c>
      <c r="M1816" s="50">
        <f>VLOOKUP(S1795,Shashi!$B$8:$AE$78,24,0)</f>
        <v>0</v>
      </c>
      <c r="N1816" s="366"/>
      <c r="O1816" s="367"/>
      <c r="P1816" s="367"/>
      <c r="Q1816" s="368"/>
      <c r="R1816" s="84">
        <f t="shared" si="64"/>
        <v>0</v>
      </c>
      <c r="S1816" s="85" t="str">
        <f>IF(R1816&gt;=91,"अ१",IF(R1816&gt;=81,"अ२",IF(R1816&gt;=71,"ब१",IF(R1816&gt;=61,"ब२",IF(R1816&gt;=51,"क१",IF(R1816&gt;=41,"क२",IF(R1816&gt;=33,"ड",IF(R1816&gt;=21,"ई१",IF(R1816&gt;=1,"ई२","")))))))))</f>
        <v/>
      </c>
      <c r="V1816" s="68"/>
      <c r="W1816" s="68"/>
      <c r="X1816" s="68"/>
      <c r="Y1816" s="68"/>
    </row>
    <row r="1817" spans="2:25" ht="27.9" customHeight="1" thickBot="1">
      <c r="B1817" s="369"/>
      <c r="C1817" s="370"/>
      <c r="D1817" s="370"/>
      <c r="E1817" s="370"/>
      <c r="F1817" s="370"/>
      <c r="G1817" s="370"/>
      <c r="H1817" s="370"/>
      <c r="I1817" s="370"/>
      <c r="J1817" s="370"/>
      <c r="K1817" s="370"/>
      <c r="L1817" s="370"/>
      <c r="M1817" s="370"/>
      <c r="N1817" s="370"/>
      <c r="O1817" s="370"/>
      <c r="P1817" s="370"/>
      <c r="Q1817" s="370"/>
      <c r="R1817" s="370"/>
      <c r="S1817" s="371"/>
      <c r="V1817" s="68"/>
      <c r="W1817" s="68"/>
      <c r="X1817" s="68"/>
      <c r="Y1817" s="68"/>
    </row>
    <row r="1818" spans="2:25" ht="27.9" customHeight="1">
      <c r="B1818" s="41"/>
      <c r="C1818" s="42"/>
      <c r="D1818" s="43"/>
      <c r="N1818" s="45"/>
      <c r="O1818" s="45"/>
      <c r="P1818" s="45"/>
      <c r="Q1818" s="45"/>
      <c r="S1818" s="46"/>
      <c r="V1818" s="68"/>
      <c r="W1818" s="68"/>
      <c r="X1818" s="68"/>
      <c r="Y1818" s="68"/>
    </row>
    <row r="1819" spans="2:25" ht="27.9" customHeight="1">
      <c r="B1819" s="372" t="s">
        <v>66</v>
      </c>
      <c r="C1819" s="373"/>
      <c r="D1819" s="373"/>
      <c r="E1819" s="373"/>
      <c r="F1819" s="373"/>
      <c r="G1819" s="374" t="s">
        <v>67</v>
      </c>
      <c r="H1819" s="374"/>
      <c r="I1819" s="374"/>
      <c r="J1819" s="374"/>
      <c r="K1819" s="374"/>
      <c r="L1819" s="374"/>
      <c r="M1819" s="374"/>
      <c r="N1819" s="375" t="s">
        <v>68</v>
      </c>
      <c r="O1819" s="375"/>
      <c r="P1819" s="375"/>
      <c r="Q1819" s="375"/>
      <c r="R1819" s="375"/>
      <c r="S1819" s="376"/>
      <c r="V1819" s="68"/>
      <c r="W1819" s="68"/>
      <c r="X1819" s="68"/>
      <c r="Y1819" s="68"/>
    </row>
    <row r="1820" spans="2:25" ht="27.9" customHeight="1" thickBot="1">
      <c r="B1820" s="377" t="str">
        <f>students!$G$4</f>
        <v xml:space="preserve">श्री. सागर दत्तात्रय शिंदे </v>
      </c>
      <c r="C1820" s="378"/>
      <c r="D1820" s="378"/>
      <c r="E1820" s="378"/>
      <c r="F1820" s="378"/>
      <c r="G1820" s="379"/>
      <c r="H1820" s="379"/>
      <c r="I1820" s="379"/>
      <c r="J1820" s="379"/>
      <c r="K1820" s="379"/>
      <c r="L1820" s="379"/>
      <c r="M1820" s="379"/>
      <c r="N1820" s="380"/>
      <c r="O1820" s="380"/>
      <c r="P1820" s="380"/>
      <c r="Q1820" s="380"/>
      <c r="R1820" s="380"/>
      <c r="S1820" s="381"/>
      <c r="V1820" s="68"/>
      <c r="W1820" s="68"/>
      <c r="X1820" s="68"/>
      <c r="Y1820" s="68"/>
    </row>
    <row r="1821" spans="2:25" ht="26.25" customHeight="1">
      <c r="B1821" s="402" t="s">
        <v>718</v>
      </c>
      <c r="C1821" s="402"/>
      <c r="D1821" s="402"/>
      <c r="E1821" s="402"/>
      <c r="F1821" s="402"/>
      <c r="G1821" s="402"/>
      <c r="H1821" s="402"/>
      <c r="I1821" s="402"/>
      <c r="J1821" s="402"/>
      <c r="K1821" s="402"/>
      <c r="L1821" s="402"/>
      <c r="M1821" s="402"/>
      <c r="N1821" s="402"/>
      <c r="O1821" s="402"/>
      <c r="P1821" s="402"/>
      <c r="Q1821" s="402"/>
      <c r="R1821" s="402"/>
      <c r="S1821" s="402"/>
      <c r="V1821" s="68"/>
      <c r="W1821" s="68"/>
      <c r="X1821" s="68"/>
      <c r="Y1821" s="68"/>
    </row>
    <row r="1822" spans="2:25" ht="24.75" customHeight="1" thickBot="1">
      <c r="B1822" s="403" t="s">
        <v>52</v>
      </c>
      <c r="C1822" s="403"/>
      <c r="D1822" s="403"/>
      <c r="E1822" s="404">
        <f>VLOOKUP(S1823,students!$B$8:$R$77,3,0)</f>
        <v>0</v>
      </c>
      <c r="F1822" s="405"/>
      <c r="G1822" s="405"/>
      <c r="H1822" s="405"/>
      <c r="I1822" s="405"/>
      <c r="J1822" s="405"/>
      <c r="K1822" s="405"/>
      <c r="L1822" s="405"/>
      <c r="M1822" s="405"/>
      <c r="N1822" s="405"/>
      <c r="O1822" s="405"/>
      <c r="P1822" s="406" t="s">
        <v>28</v>
      </c>
      <c r="Q1822" s="406"/>
      <c r="R1822" s="406" t="str">
        <f>students!$M$2</f>
        <v>पहिली</v>
      </c>
      <c r="S1822" s="406"/>
      <c r="V1822" s="68"/>
      <c r="W1822" s="68"/>
      <c r="X1822" s="68"/>
      <c r="Y1822" s="68"/>
    </row>
    <row r="1823" spans="2:25" ht="19.5" customHeight="1" thickBot="1">
      <c r="B1823" s="407"/>
      <c r="C1823" s="407"/>
      <c r="D1823" s="408"/>
      <c r="E1823" s="408"/>
      <c r="F1823" s="47"/>
      <c r="G1823" s="47"/>
      <c r="H1823" s="409" t="s">
        <v>33</v>
      </c>
      <c r="I1823" s="409"/>
      <c r="J1823" s="409"/>
      <c r="K1823" s="409"/>
      <c r="L1823" s="409"/>
      <c r="M1823" s="405">
        <f>[3]students!Y1822</f>
        <v>0</v>
      </c>
      <c r="N1823" s="405"/>
      <c r="O1823" s="405"/>
      <c r="P1823" s="406" t="s">
        <v>53</v>
      </c>
      <c r="Q1823" s="406"/>
      <c r="R1823" s="406"/>
      <c r="S1823" s="77">
        <v>66</v>
      </c>
      <c r="V1823" s="68"/>
      <c r="W1823" s="68"/>
      <c r="X1823" s="68"/>
      <c r="Y1823" s="68"/>
    </row>
    <row r="1824" spans="2:25" ht="21" customHeight="1">
      <c r="B1824" s="382" t="s">
        <v>37</v>
      </c>
      <c r="C1824" s="361" t="s">
        <v>54</v>
      </c>
      <c r="D1824" s="361"/>
      <c r="E1824" s="385" t="s">
        <v>55</v>
      </c>
      <c r="F1824" s="386"/>
      <c r="G1824" s="386"/>
      <c r="H1824" s="386"/>
      <c r="I1824" s="386"/>
      <c r="J1824" s="386"/>
      <c r="K1824" s="386"/>
      <c r="L1824" s="386"/>
      <c r="M1824" s="387"/>
      <c r="N1824" s="388" t="s">
        <v>56</v>
      </c>
      <c r="O1824" s="389"/>
      <c r="P1824" s="389"/>
      <c r="Q1824" s="390"/>
      <c r="R1824" s="394" t="s">
        <v>69</v>
      </c>
      <c r="S1824" s="397" t="s">
        <v>57</v>
      </c>
      <c r="V1824" s="68"/>
      <c r="W1824" s="68"/>
      <c r="X1824" s="68"/>
      <c r="Y1824" s="68"/>
    </row>
    <row r="1825" spans="2:25" s="1" customFormat="1" ht="73.5" customHeight="1">
      <c r="B1825" s="383"/>
      <c r="C1825" s="384"/>
      <c r="D1825" s="384"/>
      <c r="E1825" s="48" t="s">
        <v>58</v>
      </c>
      <c r="F1825" s="48" t="s">
        <v>15</v>
      </c>
      <c r="G1825" s="48" t="s">
        <v>59</v>
      </c>
      <c r="H1825" s="48" t="s">
        <v>17</v>
      </c>
      <c r="I1825" s="48" t="s">
        <v>18</v>
      </c>
      <c r="J1825" s="48" t="s">
        <v>19</v>
      </c>
      <c r="K1825" s="48" t="s">
        <v>20</v>
      </c>
      <c r="L1825" s="48" t="s">
        <v>21</v>
      </c>
      <c r="M1825" s="49"/>
      <c r="N1825" s="391"/>
      <c r="O1825" s="392"/>
      <c r="P1825" s="392"/>
      <c r="Q1825" s="393"/>
      <c r="R1825" s="395"/>
      <c r="S1825" s="398"/>
      <c r="V1825" s="68"/>
      <c r="W1825" s="68"/>
      <c r="X1825" s="68"/>
      <c r="Y1825" s="68"/>
    </row>
    <row r="1826" spans="2:25" ht="27.9" customHeight="1" thickBot="1">
      <c r="B1826" s="5"/>
      <c r="C1826" s="400" t="s">
        <v>60</v>
      </c>
      <c r="D1826" s="401"/>
      <c r="E1826" s="51">
        <v>1</v>
      </c>
      <c r="F1826" s="51">
        <v>2</v>
      </c>
      <c r="G1826" s="51">
        <v>3</v>
      </c>
      <c r="H1826" s="51">
        <v>4</v>
      </c>
      <c r="I1826" s="51">
        <v>5</v>
      </c>
      <c r="J1826" s="51">
        <v>6</v>
      </c>
      <c r="K1826" s="51">
        <v>7</v>
      </c>
      <c r="L1826" s="51">
        <v>8</v>
      </c>
      <c r="M1826" s="50" t="s">
        <v>22</v>
      </c>
      <c r="N1826" s="50" t="s">
        <v>23</v>
      </c>
      <c r="O1826" s="50" t="s">
        <v>61</v>
      </c>
      <c r="P1826" s="50" t="s">
        <v>25</v>
      </c>
      <c r="Q1826" s="50" t="s">
        <v>62</v>
      </c>
      <c r="R1826" s="396"/>
      <c r="S1826" s="399"/>
      <c r="V1826" s="68"/>
      <c r="W1826" s="68"/>
      <c r="X1826" s="68"/>
      <c r="Y1826" s="68"/>
    </row>
    <row r="1827" spans="2:25" ht="27.9" customHeight="1">
      <c r="B1827" s="359">
        <v>1</v>
      </c>
      <c r="C1827" s="361" t="s">
        <v>2</v>
      </c>
      <c r="D1827" s="39" t="s">
        <v>63</v>
      </c>
      <c r="E1827" s="80"/>
      <c r="F1827" s="78">
        <f>Marathi!R$7</f>
        <v>15</v>
      </c>
      <c r="G1827" s="78">
        <f>Marathi!S$7</f>
        <v>15</v>
      </c>
      <c r="H1827" s="78">
        <f>Marathi!T$7</f>
        <v>15</v>
      </c>
      <c r="I1827" s="78">
        <f>Marathi!U$7</f>
        <v>15</v>
      </c>
      <c r="J1827" s="78">
        <f>Marathi!V$7</f>
        <v>15</v>
      </c>
      <c r="K1827" s="78">
        <f>Marathi!W$7</f>
        <v>10</v>
      </c>
      <c r="L1827" s="78">
        <f>Marathi!X$7</f>
        <v>0</v>
      </c>
      <c r="M1827" s="78">
        <f>Marathi!Y$7</f>
        <v>70</v>
      </c>
      <c r="N1827" s="78">
        <f>Marathi!Z$7</f>
        <v>5</v>
      </c>
      <c r="O1827" s="78">
        <f>Marathi!AA$7</f>
        <v>5</v>
      </c>
      <c r="P1827" s="78">
        <f>Marathi!AB$7</f>
        <v>20</v>
      </c>
      <c r="Q1827" s="78">
        <f>Marathi!AC$7</f>
        <v>30</v>
      </c>
      <c r="R1827" s="78">
        <f>Marathi!AD$7</f>
        <v>100</v>
      </c>
      <c r="S1827" s="78">
        <f>Marathi!AE$7</f>
        <v>0</v>
      </c>
      <c r="V1827" s="68"/>
      <c r="W1827" s="68"/>
      <c r="X1827" s="68"/>
      <c r="Y1827" s="68"/>
    </row>
    <row r="1828" spans="2:25" ht="27.9" customHeight="1" thickBot="1">
      <c r="B1828" s="360"/>
      <c r="C1828" s="362"/>
      <c r="D1828" s="40" t="s">
        <v>64</v>
      </c>
      <c r="E1828" s="81"/>
      <c r="F1828" s="50">
        <f>VLOOKUP(S1823,Marathi!$B$8:$AE$78,17,0)</f>
        <v>0</v>
      </c>
      <c r="G1828" s="50">
        <f>VLOOKUP(S1823,Marathi!$B$8:$AE$78,18,0)</f>
        <v>0</v>
      </c>
      <c r="H1828" s="50">
        <f>VLOOKUP(S1823,Marathi!$B$8:$AE$78,19,0)</f>
        <v>0</v>
      </c>
      <c r="I1828" s="50">
        <f>VLOOKUP(S1823,Marathi!$B$8:$AE$78,20,0)</f>
        <v>0</v>
      </c>
      <c r="J1828" s="50">
        <f>VLOOKUP(S1823,Marathi!$B$8:$AE$78,21,0)</f>
        <v>0</v>
      </c>
      <c r="K1828" s="50">
        <f>VLOOKUP(S1823,Marathi!$B$8:$AE$78,22,0)</f>
        <v>0</v>
      </c>
      <c r="L1828" s="50">
        <f>VLOOKUP(S1823,Marathi!$B$8:$AE$78,23,0)</f>
        <v>0</v>
      </c>
      <c r="M1828" s="50">
        <f>VLOOKUP(S1823,Marathi!$B$8:$AE$78,24,0)</f>
        <v>0</v>
      </c>
      <c r="N1828" s="50">
        <f>VLOOKUP(S1823,Marathi!$B$8:$AE$78,25,0)</f>
        <v>0</v>
      </c>
      <c r="O1828" s="50">
        <f>VLOOKUP(S1823,Marathi!$B$8:$AE$78,26,0)</f>
        <v>0</v>
      </c>
      <c r="P1828" s="50">
        <f>VLOOKUP(S1823,Marathi!$B$8:$AE$78,27,0)</f>
        <v>0</v>
      </c>
      <c r="Q1828" s="50">
        <f>VLOOKUP(S1823,Marathi!$B$8:$AE$78,28,0)</f>
        <v>0</v>
      </c>
      <c r="R1828" s="79">
        <f>VLOOKUP(S1823,Marathi!$B$8:$AE$78,29,0)</f>
        <v>0</v>
      </c>
      <c r="S1828" s="79">
        <f>VLOOKUP(S1823,Marathi!$B$8:$AE$78,30,0)</f>
        <v>0</v>
      </c>
      <c r="V1828" s="68"/>
      <c r="W1828" s="68"/>
      <c r="X1828" s="68"/>
      <c r="Y1828" s="68"/>
    </row>
    <row r="1829" spans="2:25" ht="27.9" customHeight="1">
      <c r="B1829" s="359">
        <v>2</v>
      </c>
      <c r="C1829" s="361" t="s">
        <v>3</v>
      </c>
      <c r="D1829" s="39" t="s">
        <v>63</v>
      </c>
      <c r="E1829" s="80"/>
      <c r="F1829" s="78">
        <f>Hindi!R$7</f>
        <v>15</v>
      </c>
      <c r="G1829" s="78">
        <f>Hindi!S$7</f>
        <v>15</v>
      </c>
      <c r="H1829" s="78">
        <f>Hindi!T$7</f>
        <v>15</v>
      </c>
      <c r="I1829" s="78">
        <f>Hindi!U$7</f>
        <v>15</v>
      </c>
      <c r="J1829" s="78">
        <f>Hindi!V$7</f>
        <v>15</v>
      </c>
      <c r="K1829" s="78">
        <f>Hindi!W$7</f>
        <v>10</v>
      </c>
      <c r="L1829" s="78">
        <f>Hindi!X$7</f>
        <v>0</v>
      </c>
      <c r="M1829" s="78">
        <f>Hindi!Y$7</f>
        <v>70</v>
      </c>
      <c r="N1829" s="78">
        <f>Hindi!Z$7</f>
        <v>5</v>
      </c>
      <c r="O1829" s="78">
        <f>Hindi!AA$7</f>
        <v>5</v>
      </c>
      <c r="P1829" s="78">
        <f>Hindi!AB$7</f>
        <v>20</v>
      </c>
      <c r="Q1829" s="78">
        <f>Hindi!AC$7</f>
        <v>30</v>
      </c>
      <c r="R1829" s="78">
        <f>Hindi!AD$7</f>
        <v>100</v>
      </c>
      <c r="S1829" s="78">
        <f>Hindi!AE$7</f>
        <v>0</v>
      </c>
      <c r="V1829" s="68"/>
      <c r="W1829" s="68"/>
      <c r="X1829" s="68"/>
      <c r="Y1829" s="68"/>
    </row>
    <row r="1830" spans="2:25" ht="27.9" customHeight="1" thickBot="1">
      <c r="B1830" s="360"/>
      <c r="C1830" s="362"/>
      <c r="D1830" s="40" t="s">
        <v>64</v>
      </c>
      <c r="E1830" s="81"/>
      <c r="F1830" s="50">
        <f>VLOOKUP(S1823,Hindi!$B$8:$AE$78,17,0)</f>
        <v>0</v>
      </c>
      <c r="G1830" s="50">
        <f>VLOOKUP(S1823,Hindi!$B$8:$AE$78,18,0)</f>
        <v>0</v>
      </c>
      <c r="H1830" s="50">
        <f>VLOOKUP(S1823,Hindi!$B$8:$AE$78,19,0)</f>
        <v>0</v>
      </c>
      <c r="I1830" s="50">
        <f>VLOOKUP(S1823,Hindi!$B$8:$AE$78,20,0)</f>
        <v>0</v>
      </c>
      <c r="J1830" s="50">
        <f>VLOOKUP(S1823,Hindi!$B$8:$AE$78,21,0)</f>
        <v>0</v>
      </c>
      <c r="K1830" s="50">
        <f>VLOOKUP(S1823,Hindi!$B$8:$AE$78,22,0)</f>
        <v>0</v>
      </c>
      <c r="L1830" s="50">
        <f>VLOOKUP(S1823,Hindi!$B$8:$AE$78,23,0)</f>
        <v>0</v>
      </c>
      <c r="M1830" s="50">
        <f>VLOOKUP(S1823,Hindi!$B$8:$AE$78,24,0)</f>
        <v>0</v>
      </c>
      <c r="N1830" s="50">
        <f>VLOOKUP(S1823,Hindi!$B$8:$AE$78,25,0)</f>
        <v>0</v>
      </c>
      <c r="O1830" s="50">
        <f>VLOOKUP(S1823,Hindi!$B$8:$AE$78,26,0)</f>
        <v>0</v>
      </c>
      <c r="P1830" s="50">
        <f>VLOOKUP(S1823,Hindi!$B$8:$AE$78,27,0)</f>
        <v>0</v>
      </c>
      <c r="Q1830" s="50">
        <f>VLOOKUP(S1823,Hindi!$B$8:$AE$78,28,0)</f>
        <v>0</v>
      </c>
      <c r="R1830" s="79">
        <f>VLOOKUP(S1823,Hindi!$B$8:$AE$78,29,0)</f>
        <v>0</v>
      </c>
      <c r="S1830" s="50">
        <f>VLOOKUP(S1823,Hindi!$B$8:$AE$78,30,0)</f>
        <v>0</v>
      </c>
      <c r="V1830" s="68"/>
      <c r="W1830" s="68"/>
      <c r="X1830" s="68"/>
      <c r="Y1830" s="68"/>
    </row>
    <row r="1831" spans="2:25" ht="27.9" customHeight="1">
      <c r="B1831" s="359">
        <v>3</v>
      </c>
      <c r="C1831" s="361" t="s">
        <v>4</v>
      </c>
      <c r="D1831" s="39" t="s">
        <v>63</v>
      </c>
      <c r="E1831" s="80"/>
      <c r="F1831" s="78">
        <f>English!R$7</f>
        <v>15</v>
      </c>
      <c r="G1831" s="78">
        <f>English!S$7</f>
        <v>15</v>
      </c>
      <c r="H1831" s="78">
        <f>English!T$7</f>
        <v>15</v>
      </c>
      <c r="I1831" s="78">
        <f>English!U$7</f>
        <v>15</v>
      </c>
      <c r="J1831" s="78">
        <f>English!V$7</f>
        <v>15</v>
      </c>
      <c r="K1831" s="78">
        <f>English!W$7</f>
        <v>10</v>
      </c>
      <c r="L1831" s="78">
        <f>English!X$7</f>
        <v>0</v>
      </c>
      <c r="M1831" s="78">
        <f>English!Y$7</f>
        <v>70</v>
      </c>
      <c r="N1831" s="78">
        <f>English!Z$7</f>
        <v>5</v>
      </c>
      <c r="O1831" s="78">
        <f>English!AA$7</f>
        <v>5</v>
      </c>
      <c r="P1831" s="78">
        <f>English!AB$7</f>
        <v>20</v>
      </c>
      <c r="Q1831" s="78">
        <f>English!AC$7</f>
        <v>30</v>
      </c>
      <c r="R1831" s="78">
        <f>English!AD$7</f>
        <v>100</v>
      </c>
      <c r="S1831" s="78">
        <f>English!AE$7</f>
        <v>0</v>
      </c>
    </row>
    <row r="1832" spans="2:25" ht="27.9" customHeight="1" thickBot="1">
      <c r="B1832" s="360"/>
      <c r="C1832" s="362"/>
      <c r="D1832" s="40" t="s">
        <v>64</v>
      </c>
      <c r="E1832" s="81"/>
      <c r="F1832" s="50">
        <f>VLOOKUP(S1823,English!$B$8:$AE$78,17,0)</f>
        <v>0</v>
      </c>
      <c r="G1832" s="50">
        <f>VLOOKUP(S1823,English!$B$8:$AE$78,18,0)</f>
        <v>0</v>
      </c>
      <c r="H1832" s="50">
        <f>VLOOKUP(S1823,English!$B$8:$AE$78,19,0)</f>
        <v>0</v>
      </c>
      <c r="I1832" s="50">
        <f>VLOOKUP(S1823,English!$B$8:$AE$78,20,0)</f>
        <v>0</v>
      </c>
      <c r="J1832" s="50">
        <f>VLOOKUP(S1823,English!$B$8:$AE$78,21,0)</f>
        <v>0</v>
      </c>
      <c r="K1832" s="50">
        <f>VLOOKUP(S1823,English!$B$8:$AE$78,22,0)</f>
        <v>0</v>
      </c>
      <c r="L1832" s="50">
        <f>VLOOKUP(S1823,English!$B$8:$AE$78,23,0)</f>
        <v>0</v>
      </c>
      <c r="M1832" s="50">
        <f>VLOOKUP(S1823,English!$B$8:$AE$78,24,0)</f>
        <v>0</v>
      </c>
      <c r="N1832" s="50">
        <f>VLOOKUP(S1823,English!$B$8:$AE$78,25,0)</f>
        <v>0</v>
      </c>
      <c r="O1832" s="50">
        <f>VLOOKUP(S1823,English!$B$8:$AE$78,26,0)</f>
        <v>0</v>
      </c>
      <c r="P1832" s="50">
        <f>VLOOKUP(S1823,English!$B$8:$AE$78,27,0)</f>
        <v>0</v>
      </c>
      <c r="Q1832" s="50">
        <f>VLOOKUP(S1823,English!$B$8:$AE$78,28,0)</f>
        <v>0</v>
      </c>
      <c r="R1832" s="79">
        <f>VLOOKUP(S1823,English!$B$8:$AE$78,29,0)</f>
        <v>0</v>
      </c>
      <c r="S1832" s="50">
        <f>VLOOKUP(S1823,English!$B$8:$AE$78,30,0)</f>
        <v>0</v>
      </c>
    </row>
    <row r="1833" spans="2:25" ht="27.9" customHeight="1">
      <c r="B1833" s="359">
        <v>4</v>
      </c>
      <c r="C1833" s="361" t="s">
        <v>5</v>
      </c>
      <c r="D1833" s="39" t="s">
        <v>63</v>
      </c>
      <c r="E1833" s="80"/>
      <c r="F1833" s="78">
        <f>Maths!R$7</f>
        <v>15</v>
      </c>
      <c r="G1833" s="78">
        <f>Maths!S$7</f>
        <v>15</v>
      </c>
      <c r="H1833" s="78">
        <f>Maths!T$7</f>
        <v>15</v>
      </c>
      <c r="I1833" s="78">
        <f>Maths!U$7</f>
        <v>15</v>
      </c>
      <c r="J1833" s="78">
        <f>Maths!V$7</f>
        <v>15</v>
      </c>
      <c r="K1833" s="78">
        <f>Maths!W$7</f>
        <v>10</v>
      </c>
      <c r="L1833" s="78">
        <f>Maths!X$7</f>
        <v>0</v>
      </c>
      <c r="M1833" s="78">
        <f>Maths!Y$7</f>
        <v>70</v>
      </c>
      <c r="N1833" s="78">
        <f>Maths!Z$7</f>
        <v>5</v>
      </c>
      <c r="O1833" s="78">
        <f>Maths!AA$7</f>
        <v>5</v>
      </c>
      <c r="P1833" s="78">
        <f>Maths!AB$7</f>
        <v>20</v>
      </c>
      <c r="Q1833" s="78">
        <f>Maths!AC$7</f>
        <v>30</v>
      </c>
      <c r="R1833" s="78">
        <f>Maths!AD$7</f>
        <v>100</v>
      </c>
      <c r="S1833" s="78">
        <f>Maths!AE$7</f>
        <v>0</v>
      </c>
    </row>
    <row r="1834" spans="2:25" ht="27.9" customHeight="1" thickBot="1">
      <c r="B1834" s="360"/>
      <c r="C1834" s="362"/>
      <c r="D1834" s="40" t="s">
        <v>64</v>
      </c>
      <c r="E1834" s="81"/>
      <c r="F1834" s="50">
        <f>VLOOKUP(S1823,Maths!$B$8:$AE$78,17,0)</f>
        <v>0</v>
      </c>
      <c r="G1834" s="50">
        <f>VLOOKUP(S1823,Maths!$B$8:$AE$78,18,0)</f>
        <v>0</v>
      </c>
      <c r="H1834" s="50">
        <f>VLOOKUP(S1823,Maths!$B$8:$AE$78,19,0)</f>
        <v>0</v>
      </c>
      <c r="I1834" s="50">
        <f>VLOOKUP(S1823,Maths!$B$8:$AE$78,20,0)</f>
        <v>0</v>
      </c>
      <c r="J1834" s="50">
        <f>VLOOKUP(S1823,Maths!$B$8:$AE$78,21,0)</f>
        <v>0</v>
      </c>
      <c r="K1834" s="50">
        <f>VLOOKUP(S1823,Maths!$B$8:$AE$78,22,0)</f>
        <v>0</v>
      </c>
      <c r="L1834" s="50">
        <f>VLOOKUP(S1823,Maths!$B$8:$AE$78,23,0)</f>
        <v>0</v>
      </c>
      <c r="M1834" s="50">
        <f>VLOOKUP(S1823,Maths!$B$8:$AE$78,24,0)</f>
        <v>0</v>
      </c>
      <c r="N1834" s="50">
        <f>VLOOKUP(S1823,Maths!$B$8:$AE$78,25,0)</f>
        <v>0</v>
      </c>
      <c r="O1834" s="50">
        <f>VLOOKUP(S1823,Maths!$B$8:$AE$78,26,0)</f>
        <v>0</v>
      </c>
      <c r="P1834" s="50">
        <f>VLOOKUP(S1823,Maths!$B$8:$AE$78,27,0)</f>
        <v>0</v>
      </c>
      <c r="Q1834" s="50">
        <f>VLOOKUP(S1823,Maths!$B$8:$AE$78,28,0)</f>
        <v>0</v>
      </c>
      <c r="R1834" s="79">
        <f>VLOOKUP(S1823,Maths!$B$8:$AE$78,29,0)</f>
        <v>0</v>
      </c>
      <c r="S1834" s="50">
        <f>VLOOKUP(S1823,Maths!$B$8:$AE$78,30,0)</f>
        <v>0</v>
      </c>
    </row>
    <row r="1835" spans="2:25" ht="27.9" customHeight="1">
      <c r="B1835" s="359">
        <v>5</v>
      </c>
      <c r="C1835" s="361" t="s">
        <v>6</v>
      </c>
      <c r="D1835" s="39" t="s">
        <v>63</v>
      </c>
      <c r="E1835" s="80"/>
      <c r="F1835" s="78">
        <f>Sci!R$7</f>
        <v>15</v>
      </c>
      <c r="G1835" s="78">
        <f>Sci!S$7</f>
        <v>15</v>
      </c>
      <c r="H1835" s="78">
        <f>Sci!T$7</f>
        <v>15</v>
      </c>
      <c r="I1835" s="78">
        <f>Sci!U$7</f>
        <v>15</v>
      </c>
      <c r="J1835" s="78">
        <f>Sci!V$7</f>
        <v>15</v>
      </c>
      <c r="K1835" s="78">
        <f>Sci!W$7</f>
        <v>10</v>
      </c>
      <c r="L1835" s="78">
        <f>Sci!X$7</f>
        <v>0</v>
      </c>
      <c r="M1835" s="78">
        <f>Sci!Y$7</f>
        <v>70</v>
      </c>
      <c r="N1835" s="78">
        <f>Sci!Z$7</f>
        <v>5</v>
      </c>
      <c r="O1835" s="78">
        <f>Sci!AA$7</f>
        <v>5</v>
      </c>
      <c r="P1835" s="78">
        <f>Sci!AB$7</f>
        <v>20</v>
      </c>
      <c r="Q1835" s="78">
        <f>Sci!AC$7</f>
        <v>30</v>
      </c>
      <c r="R1835" s="78">
        <f>Sci!AD$7</f>
        <v>100</v>
      </c>
      <c r="S1835" s="78">
        <f>Sci!AE$7</f>
        <v>0</v>
      </c>
    </row>
    <row r="1836" spans="2:25" ht="27.9" customHeight="1" thickBot="1">
      <c r="B1836" s="360"/>
      <c r="C1836" s="362"/>
      <c r="D1836" s="40" t="s">
        <v>64</v>
      </c>
      <c r="E1836" s="81"/>
      <c r="F1836" s="50">
        <f>VLOOKUP(S1823,Sci!$B$8:$AE$78,17,0)</f>
        <v>0</v>
      </c>
      <c r="G1836" s="50">
        <f>VLOOKUP(S1823,Sci!$B$8:$AE$78,18,0)</f>
        <v>0</v>
      </c>
      <c r="H1836" s="50">
        <f>VLOOKUP(S1823,Sci!$B$8:$AE$78,19,0)</f>
        <v>0</v>
      </c>
      <c r="I1836" s="50">
        <f>VLOOKUP(S1823,Sci!$B$8:$AE$78,20,0)</f>
        <v>0</v>
      </c>
      <c r="J1836" s="50">
        <f>VLOOKUP(S1823,Sci!$B$8:$AE$78,21,0)</f>
        <v>0</v>
      </c>
      <c r="K1836" s="50">
        <f>VLOOKUP(S1823,Sci!$B$8:$AE$78,22,0)</f>
        <v>0</v>
      </c>
      <c r="L1836" s="50">
        <f>VLOOKUP(S1823,Sci!$B$8:$AE$78,23,0)</f>
        <v>0</v>
      </c>
      <c r="M1836" s="50">
        <f>VLOOKUP(S1823,Sci!$B$8:$AE$78,24,0)</f>
        <v>0</v>
      </c>
      <c r="N1836" s="50">
        <f>VLOOKUP(S1823,Sci!$B$8:$AE$78,24,0)</f>
        <v>0</v>
      </c>
      <c r="O1836" s="50">
        <f>VLOOKUP(S1823,Sci!$B$8:$AE$78,25,0)</f>
        <v>0</v>
      </c>
      <c r="P1836" s="50">
        <f>VLOOKUP(S1823,Sci!$B$8:$AE$78,26,0)</f>
        <v>0</v>
      </c>
      <c r="Q1836" s="50">
        <f>VLOOKUP(S1823,Sci!$B$8:$AE$78,27,0)</f>
        <v>0</v>
      </c>
      <c r="R1836" s="79">
        <f>VLOOKUP(S1823,Sci!$B$8:$AE$78,29,0)</f>
        <v>0</v>
      </c>
      <c r="S1836" s="50">
        <f>VLOOKUP(S1823,Sci!$B$8:$AE$78,30,0)</f>
        <v>0</v>
      </c>
    </row>
    <row r="1837" spans="2:25" ht="27.9" customHeight="1">
      <c r="B1837" s="359">
        <v>6</v>
      </c>
      <c r="C1837" s="361" t="s">
        <v>7</v>
      </c>
      <c r="D1837" s="39" t="s">
        <v>63</v>
      </c>
      <c r="E1837" s="80"/>
      <c r="F1837" s="78">
        <f>Sco!R$7</f>
        <v>15</v>
      </c>
      <c r="G1837" s="78">
        <f>Sco!S$7</f>
        <v>15</v>
      </c>
      <c r="H1837" s="78">
        <f>Sco!T$7</f>
        <v>15</v>
      </c>
      <c r="I1837" s="78">
        <f>Sco!U$7</f>
        <v>15</v>
      </c>
      <c r="J1837" s="78">
        <f>Sco!V$7</f>
        <v>15</v>
      </c>
      <c r="K1837" s="78">
        <f>Sco!W$7</f>
        <v>10</v>
      </c>
      <c r="L1837" s="78">
        <f>Sco!X$7</f>
        <v>0</v>
      </c>
      <c r="M1837" s="78">
        <f>Sco!Y$7</f>
        <v>70</v>
      </c>
      <c r="N1837" s="78">
        <f>Sco!Z$7</f>
        <v>5</v>
      </c>
      <c r="O1837" s="78">
        <f>Sco!AA$7</f>
        <v>5</v>
      </c>
      <c r="P1837" s="78">
        <f>Sco!AB$7</f>
        <v>20</v>
      </c>
      <c r="Q1837" s="78">
        <f>Sco!AC$7</f>
        <v>30</v>
      </c>
      <c r="R1837" s="78">
        <f>Sco!AD$7</f>
        <v>100</v>
      </c>
      <c r="S1837" s="78">
        <f>Sco!AE$7</f>
        <v>0</v>
      </c>
      <c r="V1837" s="68"/>
      <c r="W1837" s="68"/>
      <c r="X1837" s="68"/>
      <c r="Y1837" s="68"/>
    </row>
    <row r="1838" spans="2:25" ht="27.9" customHeight="1" thickBot="1">
      <c r="B1838" s="360"/>
      <c r="C1838" s="362"/>
      <c r="D1838" s="40" t="s">
        <v>64</v>
      </c>
      <c r="E1838" s="81"/>
      <c r="F1838" s="50">
        <f>VLOOKUP(S1823,Sco!$B$8:$AE$78,17,0)</f>
        <v>0</v>
      </c>
      <c r="G1838" s="50">
        <f>VLOOKUP(S1823,Sco!$B$8:$AE$78,18,0)</f>
        <v>0</v>
      </c>
      <c r="H1838" s="50">
        <f>VLOOKUP(S1823,Sco!$B$8:$AE$78,19,0)</f>
        <v>0</v>
      </c>
      <c r="I1838" s="50">
        <f>VLOOKUP(S1823,Sco!$B$8:$AE$78,20,0)</f>
        <v>0</v>
      </c>
      <c r="J1838" s="50">
        <f>VLOOKUP(S1823,Sco!$B$8:$AE$78,21,0)</f>
        <v>0</v>
      </c>
      <c r="K1838" s="50">
        <f>VLOOKUP(S1823,Sco!$B$8:$AE$78,22,0)</f>
        <v>0</v>
      </c>
      <c r="L1838" s="50">
        <f>VLOOKUP(S1823,Sco!$B$8:$AE$78,23,0)</f>
        <v>0</v>
      </c>
      <c r="M1838" s="50">
        <f>VLOOKUP(S1823,Sco!$B$8:$AE$78,24,0)</f>
        <v>0</v>
      </c>
      <c r="N1838" s="50">
        <f>VLOOKUP(S1823,Sco!$B$8:$AE$78,25,0)</f>
        <v>0</v>
      </c>
      <c r="O1838" s="50">
        <f>VLOOKUP(S1823,Sco!$B$8:$AE$78,26,0)</f>
        <v>0</v>
      </c>
      <c r="P1838" s="50">
        <f>VLOOKUP(S1823,Sco!$B$8:$AE$78,27,0)</f>
        <v>0</v>
      </c>
      <c r="Q1838" s="50">
        <f>VLOOKUP(S1823,Sco!$B$8:$AE$78,28,0)</f>
        <v>0</v>
      </c>
      <c r="R1838" s="79">
        <f>VLOOKUP(S1823,Sco!$B$8:$AE$78,29,0)</f>
        <v>0</v>
      </c>
      <c r="S1838" s="50">
        <f>VLOOKUP(S1823,Sco!$B$8:$AE$78,30,0)</f>
        <v>0</v>
      </c>
      <c r="V1838" s="68"/>
      <c r="W1838" s="68"/>
      <c r="X1838" s="68"/>
      <c r="Y1838" s="68"/>
    </row>
    <row r="1839" spans="2:25" ht="27.9" customHeight="1">
      <c r="B1839" s="359">
        <v>7</v>
      </c>
      <c r="C1839" s="361" t="s">
        <v>8</v>
      </c>
      <c r="D1839" s="39" t="s">
        <v>63</v>
      </c>
      <c r="E1839" s="80"/>
      <c r="F1839" s="78">
        <f>Kala!R$7</f>
        <v>20</v>
      </c>
      <c r="G1839" s="78">
        <f>Kala!S$7</f>
        <v>40</v>
      </c>
      <c r="H1839" s="78">
        <f>Kala!T$7</f>
        <v>20</v>
      </c>
      <c r="I1839" s="78">
        <f>Kala!U$7</f>
        <v>20</v>
      </c>
      <c r="J1839" s="78">
        <f>Kala!V$7</f>
        <v>0</v>
      </c>
      <c r="K1839" s="78">
        <f>Kala!W$7</f>
        <v>20</v>
      </c>
      <c r="L1839" s="78">
        <f>Kala!X$7</f>
        <v>0</v>
      </c>
      <c r="M1839" s="78">
        <f>Kala!Y$7</f>
        <v>100</v>
      </c>
      <c r="N1839" s="363"/>
      <c r="O1839" s="364"/>
      <c r="P1839" s="364"/>
      <c r="Q1839" s="365"/>
      <c r="R1839" s="82">
        <f t="shared" ref="R1839:R1844" si="65">M1839</f>
        <v>100</v>
      </c>
      <c r="S1839" s="83"/>
      <c r="V1839" s="68"/>
      <c r="W1839" s="68"/>
      <c r="X1839" s="68"/>
      <c r="Y1839" s="68"/>
    </row>
    <row r="1840" spans="2:25" ht="27.9" customHeight="1" thickBot="1">
      <c r="B1840" s="360"/>
      <c r="C1840" s="362"/>
      <c r="D1840" s="40" t="s">
        <v>64</v>
      </c>
      <c r="E1840" s="81"/>
      <c r="F1840" s="50">
        <f>VLOOKUP(S1823,Kala!$B$8:$AE$78,17,0)</f>
        <v>0</v>
      </c>
      <c r="G1840" s="50">
        <f>VLOOKUP(S1823,Kala!$B$8:$AE$78,18,0)</f>
        <v>0</v>
      </c>
      <c r="H1840" s="50">
        <f>VLOOKUP(S1823,Kala!$B$8:$AE$78,19,0)</f>
        <v>0</v>
      </c>
      <c r="I1840" s="50">
        <f>VLOOKUP(S1823,Kala!$B$8:$AE$78,20,0)</f>
        <v>0</v>
      </c>
      <c r="J1840" s="50">
        <f>VLOOKUP(S1823,Kala!$B$8:$AE$78,21,0)</f>
        <v>0</v>
      </c>
      <c r="K1840" s="50">
        <f>VLOOKUP(S1823,Kala!$B$8:$AE$78,22,0)</f>
        <v>0</v>
      </c>
      <c r="L1840" s="50">
        <f>VLOOKUP(S1823,Kala!$B$8:$AE$78,23,0)</f>
        <v>0</v>
      </c>
      <c r="M1840" s="50">
        <f>VLOOKUP(S1823,Kala!$B$8:$AE$78,24,0)</f>
        <v>0</v>
      </c>
      <c r="N1840" s="366"/>
      <c r="O1840" s="367"/>
      <c r="P1840" s="367"/>
      <c r="Q1840" s="368"/>
      <c r="R1840" s="84">
        <f t="shared" si="65"/>
        <v>0</v>
      </c>
      <c r="S1840" s="85" t="str">
        <f>IF(R1840&gt;=91,"अ१",IF(R1840&gt;=81,"अ२",IF(R1840&gt;=71,"ब१",IF(R1840&gt;=61,"ब२",IF(R1840&gt;=51,"क१",IF(R1840&gt;=41,"क२",IF(R1840&gt;=33,"ड",IF(R1840&gt;=21,"ई१",IF(R1840&gt;=1,"ई२","")))))))))</f>
        <v/>
      </c>
      <c r="V1840" s="68"/>
      <c r="W1840" s="68"/>
      <c r="X1840" s="68"/>
      <c r="Y1840" s="68"/>
    </row>
    <row r="1841" spans="2:25" ht="27.9" customHeight="1">
      <c r="B1841" s="359">
        <v>8</v>
      </c>
      <c r="C1841" s="361" t="s">
        <v>9</v>
      </c>
      <c r="D1841" s="39" t="s">
        <v>63</v>
      </c>
      <c r="E1841" s="80"/>
      <c r="F1841" s="78">
        <f>Karya!R$7</f>
        <v>20</v>
      </c>
      <c r="G1841" s="78">
        <f>Karya!S$7</f>
        <v>40</v>
      </c>
      <c r="H1841" s="78">
        <f>Karya!T$7</f>
        <v>20</v>
      </c>
      <c r="I1841" s="78">
        <f>Karya!U$7</f>
        <v>20</v>
      </c>
      <c r="J1841" s="78">
        <f>Karya!V$7</f>
        <v>0</v>
      </c>
      <c r="K1841" s="78">
        <f>Karya!W$7</f>
        <v>20</v>
      </c>
      <c r="L1841" s="78">
        <f>Karya!X$7</f>
        <v>0</v>
      </c>
      <c r="M1841" s="78">
        <f>Karya!Y$7</f>
        <v>100</v>
      </c>
      <c r="N1841" s="363"/>
      <c r="O1841" s="364"/>
      <c r="P1841" s="364"/>
      <c r="Q1841" s="365"/>
      <c r="R1841" s="82">
        <f t="shared" si="65"/>
        <v>100</v>
      </c>
      <c r="S1841" s="83"/>
      <c r="V1841" s="68"/>
      <c r="W1841" s="68"/>
      <c r="X1841" s="68"/>
      <c r="Y1841" s="68"/>
    </row>
    <row r="1842" spans="2:25" ht="27.9" customHeight="1" thickBot="1">
      <c r="B1842" s="360"/>
      <c r="C1842" s="362"/>
      <c r="D1842" s="40" t="s">
        <v>64</v>
      </c>
      <c r="E1842" s="81"/>
      <c r="F1842" s="50">
        <f>VLOOKUP(S1823,Karya!$B$8:$AE$78,17,0)</f>
        <v>0</v>
      </c>
      <c r="G1842" s="50">
        <f>VLOOKUP(S1823,Karya!$B$8:$AE$78,18,0)</f>
        <v>0</v>
      </c>
      <c r="H1842" s="50">
        <f>VLOOKUP(S1823,Karya!$B$8:$AE$78,19,0)</f>
        <v>0</v>
      </c>
      <c r="I1842" s="50">
        <f>VLOOKUP(S1823,Karya!$B$8:$AE$78,20,0)</f>
        <v>0</v>
      </c>
      <c r="J1842" s="50">
        <f>VLOOKUP(S1823,Karya!$B$8:$AE$78,21,0)</f>
        <v>0</v>
      </c>
      <c r="K1842" s="50">
        <f>VLOOKUP(S1823,Karya!$B$8:$AE$78,22,0)</f>
        <v>0</v>
      </c>
      <c r="L1842" s="50">
        <f>VLOOKUP(S1823,Karya!$B$8:$AE$78,23,0)</f>
        <v>0</v>
      </c>
      <c r="M1842" s="50">
        <f>VLOOKUP(S1823,Karya!$B$8:$AE$78,24,0)</f>
        <v>0</v>
      </c>
      <c r="N1842" s="366"/>
      <c r="O1842" s="367"/>
      <c r="P1842" s="367"/>
      <c r="Q1842" s="368"/>
      <c r="R1842" s="84">
        <f t="shared" si="65"/>
        <v>0</v>
      </c>
      <c r="S1842" s="85" t="str">
        <f>IF(R1842&gt;=91,"अ१",IF(R1842&gt;=81,"अ२",IF(R1842&gt;=71,"ब१",IF(R1842&gt;=61,"ब२",IF(R1842&gt;=51,"क१",IF(R1842&gt;=41,"क२",IF(R1842&gt;=33,"ड",IF(R1842&gt;=21,"ई१",IF(R1842&gt;=1,"ई२","")))))))))</f>
        <v/>
      </c>
      <c r="V1842" s="68"/>
      <c r="W1842" s="68"/>
      <c r="X1842" s="68"/>
      <c r="Y1842" s="68"/>
    </row>
    <row r="1843" spans="2:25" ht="27.9" customHeight="1">
      <c r="B1843" s="359">
        <v>9</v>
      </c>
      <c r="C1843" s="361" t="s">
        <v>10</v>
      </c>
      <c r="D1843" s="39" t="s">
        <v>63</v>
      </c>
      <c r="E1843" s="80"/>
      <c r="F1843" s="78">
        <f>Shashi!R$7</f>
        <v>20</v>
      </c>
      <c r="G1843" s="78">
        <f>Shashi!S$7</f>
        <v>40</v>
      </c>
      <c r="H1843" s="78">
        <f>Shashi!T$7</f>
        <v>20</v>
      </c>
      <c r="I1843" s="78">
        <f>Shashi!U$7</f>
        <v>20</v>
      </c>
      <c r="J1843" s="78">
        <f>Shashi!V$7</f>
        <v>0</v>
      </c>
      <c r="K1843" s="78">
        <f>Shashi!W$7</f>
        <v>20</v>
      </c>
      <c r="L1843" s="78">
        <f>Shashi!X$7</f>
        <v>0</v>
      </c>
      <c r="M1843" s="78">
        <f>Shashi!Y$7</f>
        <v>100</v>
      </c>
      <c r="N1843" s="363"/>
      <c r="O1843" s="364"/>
      <c r="P1843" s="364"/>
      <c r="Q1843" s="365"/>
      <c r="R1843" s="82">
        <f t="shared" si="65"/>
        <v>100</v>
      </c>
      <c r="S1843" s="83"/>
      <c r="V1843" s="68"/>
      <c r="W1843" s="68"/>
      <c r="X1843" s="68"/>
      <c r="Y1843" s="68"/>
    </row>
    <row r="1844" spans="2:25" ht="27.9" customHeight="1" thickBot="1">
      <c r="B1844" s="360"/>
      <c r="C1844" s="362"/>
      <c r="D1844" s="40" t="s">
        <v>64</v>
      </c>
      <c r="E1844" s="81"/>
      <c r="F1844" s="50">
        <f>VLOOKUP(S1823,Shashi!$B$8:$AE$78,17,0)</f>
        <v>0</v>
      </c>
      <c r="G1844" s="50">
        <f>VLOOKUP(S1823,Shashi!$B$8:$AE$78,18,0)</f>
        <v>0</v>
      </c>
      <c r="H1844" s="50">
        <f>VLOOKUP(S1823,Shashi!$B$8:$AE$78,19,0)</f>
        <v>0</v>
      </c>
      <c r="I1844" s="50">
        <f>VLOOKUP(S1823,Shashi!$B$8:$AE$78,20,0)</f>
        <v>0</v>
      </c>
      <c r="J1844" s="50">
        <f>VLOOKUP(S1823,Shashi!$B$8:$AE$78,21,0)</f>
        <v>0</v>
      </c>
      <c r="K1844" s="50">
        <f>VLOOKUP(S1823,Shashi!$B$8:$AE$78,22,0)</f>
        <v>0</v>
      </c>
      <c r="L1844" s="50">
        <f>VLOOKUP(S1823,Shashi!$B$8:$AE$78,23,0)</f>
        <v>0</v>
      </c>
      <c r="M1844" s="50">
        <f>VLOOKUP(S1823,Shashi!$B$8:$AE$78,24,0)</f>
        <v>0</v>
      </c>
      <c r="N1844" s="366"/>
      <c r="O1844" s="367"/>
      <c r="P1844" s="367"/>
      <c r="Q1844" s="368"/>
      <c r="R1844" s="84">
        <f t="shared" si="65"/>
        <v>0</v>
      </c>
      <c r="S1844" s="85" t="str">
        <f>IF(R1844&gt;=91,"अ१",IF(R1844&gt;=81,"अ२",IF(R1844&gt;=71,"ब१",IF(R1844&gt;=61,"ब२",IF(R1844&gt;=51,"क१",IF(R1844&gt;=41,"क२",IF(R1844&gt;=33,"ड",IF(R1844&gt;=21,"ई१",IF(R1844&gt;=1,"ई२","")))))))))</f>
        <v/>
      </c>
      <c r="V1844" s="68"/>
      <c r="W1844" s="68"/>
      <c r="X1844" s="68"/>
      <c r="Y1844" s="68"/>
    </row>
    <row r="1845" spans="2:25" ht="27.9" customHeight="1" thickBot="1">
      <c r="B1845" s="369"/>
      <c r="C1845" s="370"/>
      <c r="D1845" s="370"/>
      <c r="E1845" s="370"/>
      <c r="F1845" s="370"/>
      <c r="G1845" s="370"/>
      <c r="H1845" s="370"/>
      <c r="I1845" s="370"/>
      <c r="J1845" s="370"/>
      <c r="K1845" s="370"/>
      <c r="L1845" s="370"/>
      <c r="M1845" s="370"/>
      <c r="N1845" s="370"/>
      <c r="O1845" s="370"/>
      <c r="P1845" s="370"/>
      <c r="Q1845" s="370"/>
      <c r="R1845" s="370"/>
      <c r="S1845" s="371"/>
      <c r="V1845" s="68"/>
      <c r="W1845" s="68"/>
      <c r="X1845" s="68"/>
      <c r="Y1845" s="68"/>
    </row>
    <row r="1846" spans="2:25" ht="27.9" customHeight="1">
      <c r="B1846" s="41"/>
      <c r="C1846" s="42"/>
      <c r="D1846" s="43"/>
      <c r="N1846" s="45"/>
      <c r="O1846" s="45"/>
      <c r="P1846" s="45"/>
      <c r="Q1846" s="45"/>
      <c r="S1846" s="46"/>
      <c r="V1846" s="68"/>
      <c r="W1846" s="68"/>
      <c r="X1846" s="68"/>
      <c r="Y1846" s="68"/>
    </row>
    <row r="1847" spans="2:25" ht="27.9" customHeight="1">
      <c r="B1847" s="372" t="s">
        <v>66</v>
      </c>
      <c r="C1847" s="373"/>
      <c r="D1847" s="373"/>
      <c r="E1847" s="373"/>
      <c r="F1847" s="373"/>
      <c r="G1847" s="374" t="s">
        <v>67</v>
      </c>
      <c r="H1847" s="374"/>
      <c r="I1847" s="374"/>
      <c r="J1847" s="374"/>
      <c r="K1847" s="374"/>
      <c r="L1847" s="374"/>
      <c r="M1847" s="374"/>
      <c r="N1847" s="375" t="s">
        <v>68</v>
      </c>
      <c r="O1847" s="375"/>
      <c r="P1847" s="375"/>
      <c r="Q1847" s="375"/>
      <c r="R1847" s="375"/>
      <c r="S1847" s="376"/>
      <c r="V1847" s="68"/>
      <c r="W1847" s="68"/>
      <c r="X1847" s="68"/>
      <c r="Y1847" s="68"/>
    </row>
    <row r="1848" spans="2:25" ht="27.9" customHeight="1" thickBot="1">
      <c r="B1848" s="377" t="str">
        <f>students!$G$4</f>
        <v xml:space="preserve">श्री. सागर दत्तात्रय शिंदे </v>
      </c>
      <c r="C1848" s="378"/>
      <c r="D1848" s="378"/>
      <c r="E1848" s="378"/>
      <c r="F1848" s="378"/>
      <c r="G1848" s="379"/>
      <c r="H1848" s="379"/>
      <c r="I1848" s="379"/>
      <c r="J1848" s="379"/>
      <c r="K1848" s="379"/>
      <c r="L1848" s="379"/>
      <c r="M1848" s="379"/>
      <c r="N1848" s="380"/>
      <c r="O1848" s="380"/>
      <c r="P1848" s="380"/>
      <c r="Q1848" s="380"/>
      <c r="R1848" s="380"/>
      <c r="S1848" s="381"/>
      <c r="V1848" s="68"/>
      <c r="W1848" s="68"/>
      <c r="X1848" s="68"/>
      <c r="Y1848" s="68"/>
    </row>
    <row r="1849" spans="2:25" ht="26.25" customHeight="1">
      <c r="B1849" s="402" t="s">
        <v>718</v>
      </c>
      <c r="C1849" s="402"/>
      <c r="D1849" s="402"/>
      <c r="E1849" s="402"/>
      <c r="F1849" s="402"/>
      <c r="G1849" s="402"/>
      <c r="H1849" s="402"/>
      <c r="I1849" s="402"/>
      <c r="J1849" s="402"/>
      <c r="K1849" s="402"/>
      <c r="L1849" s="402"/>
      <c r="M1849" s="402"/>
      <c r="N1849" s="402"/>
      <c r="O1849" s="402"/>
      <c r="P1849" s="402"/>
      <c r="Q1849" s="402"/>
      <c r="R1849" s="402"/>
      <c r="S1849" s="402"/>
      <c r="V1849" s="68"/>
      <c r="W1849" s="68"/>
      <c r="X1849" s="68"/>
      <c r="Y1849" s="68"/>
    </row>
    <row r="1850" spans="2:25" ht="24.75" customHeight="1" thickBot="1">
      <c r="B1850" s="403" t="s">
        <v>52</v>
      </c>
      <c r="C1850" s="403"/>
      <c r="D1850" s="403"/>
      <c r="E1850" s="404">
        <f>VLOOKUP(S1851,students!$B$8:$R$77,3,0)</f>
        <v>0</v>
      </c>
      <c r="F1850" s="405"/>
      <c r="G1850" s="405"/>
      <c r="H1850" s="405"/>
      <c r="I1850" s="405"/>
      <c r="J1850" s="405"/>
      <c r="K1850" s="405"/>
      <c r="L1850" s="405"/>
      <c r="M1850" s="405"/>
      <c r="N1850" s="405"/>
      <c r="O1850" s="405"/>
      <c r="P1850" s="406" t="s">
        <v>28</v>
      </c>
      <c r="Q1850" s="406"/>
      <c r="R1850" s="406" t="str">
        <f>students!$M$2</f>
        <v>पहिली</v>
      </c>
      <c r="S1850" s="406"/>
      <c r="V1850" s="68"/>
      <c r="W1850" s="68"/>
      <c r="X1850" s="68"/>
      <c r="Y1850" s="68"/>
    </row>
    <row r="1851" spans="2:25" ht="19.5" customHeight="1" thickBot="1">
      <c r="B1851" s="407"/>
      <c r="C1851" s="407"/>
      <c r="D1851" s="408"/>
      <c r="E1851" s="408"/>
      <c r="F1851" s="47"/>
      <c r="G1851" s="47"/>
      <c r="H1851" s="409" t="s">
        <v>33</v>
      </c>
      <c r="I1851" s="409"/>
      <c r="J1851" s="409"/>
      <c r="K1851" s="409"/>
      <c r="L1851" s="409"/>
      <c r="M1851" s="405">
        <f>[3]students!Y1850</f>
        <v>0</v>
      </c>
      <c r="N1851" s="405"/>
      <c r="O1851" s="405"/>
      <c r="P1851" s="406" t="s">
        <v>53</v>
      </c>
      <c r="Q1851" s="406"/>
      <c r="R1851" s="406"/>
      <c r="S1851" s="77">
        <v>67</v>
      </c>
      <c r="V1851" s="68"/>
      <c r="W1851" s="68"/>
      <c r="X1851" s="68"/>
      <c r="Y1851" s="68"/>
    </row>
    <row r="1852" spans="2:25" ht="21" customHeight="1">
      <c r="B1852" s="382" t="s">
        <v>37</v>
      </c>
      <c r="C1852" s="361" t="s">
        <v>54</v>
      </c>
      <c r="D1852" s="361"/>
      <c r="E1852" s="385" t="s">
        <v>55</v>
      </c>
      <c r="F1852" s="386"/>
      <c r="G1852" s="386"/>
      <c r="H1852" s="386"/>
      <c r="I1852" s="386"/>
      <c r="J1852" s="386"/>
      <c r="K1852" s="386"/>
      <c r="L1852" s="386"/>
      <c r="M1852" s="387"/>
      <c r="N1852" s="388" t="s">
        <v>56</v>
      </c>
      <c r="O1852" s="389"/>
      <c r="P1852" s="389"/>
      <c r="Q1852" s="390"/>
      <c r="R1852" s="394" t="s">
        <v>69</v>
      </c>
      <c r="S1852" s="397" t="s">
        <v>57</v>
      </c>
      <c r="V1852" s="68"/>
      <c r="W1852" s="68"/>
      <c r="X1852" s="68"/>
      <c r="Y1852" s="68"/>
    </row>
    <row r="1853" spans="2:25" s="1" customFormat="1" ht="73.5" customHeight="1">
      <c r="B1853" s="383"/>
      <c r="C1853" s="384"/>
      <c r="D1853" s="384"/>
      <c r="E1853" s="48" t="s">
        <v>58</v>
      </c>
      <c r="F1853" s="48" t="s">
        <v>15</v>
      </c>
      <c r="G1853" s="48" t="s">
        <v>59</v>
      </c>
      <c r="H1853" s="48" t="s">
        <v>17</v>
      </c>
      <c r="I1853" s="48" t="s">
        <v>18</v>
      </c>
      <c r="J1853" s="48" t="s">
        <v>19</v>
      </c>
      <c r="K1853" s="48" t="s">
        <v>20</v>
      </c>
      <c r="L1853" s="48" t="s">
        <v>21</v>
      </c>
      <c r="M1853" s="49"/>
      <c r="N1853" s="391"/>
      <c r="O1853" s="392"/>
      <c r="P1853" s="392"/>
      <c r="Q1853" s="393"/>
      <c r="R1853" s="395"/>
      <c r="S1853" s="398"/>
      <c r="V1853" s="68"/>
      <c r="W1853" s="68"/>
      <c r="X1853" s="68"/>
      <c r="Y1853" s="68"/>
    </row>
    <row r="1854" spans="2:25" ht="27.9" customHeight="1" thickBot="1">
      <c r="B1854" s="5"/>
      <c r="C1854" s="400" t="s">
        <v>60</v>
      </c>
      <c r="D1854" s="401"/>
      <c r="E1854" s="51">
        <v>1</v>
      </c>
      <c r="F1854" s="51">
        <v>2</v>
      </c>
      <c r="G1854" s="51">
        <v>3</v>
      </c>
      <c r="H1854" s="51">
        <v>4</v>
      </c>
      <c r="I1854" s="51">
        <v>5</v>
      </c>
      <c r="J1854" s="51">
        <v>6</v>
      </c>
      <c r="K1854" s="51">
        <v>7</v>
      </c>
      <c r="L1854" s="51">
        <v>8</v>
      </c>
      <c r="M1854" s="50" t="s">
        <v>22</v>
      </c>
      <c r="N1854" s="50" t="s">
        <v>23</v>
      </c>
      <c r="O1854" s="50" t="s">
        <v>61</v>
      </c>
      <c r="P1854" s="50" t="s">
        <v>25</v>
      </c>
      <c r="Q1854" s="50" t="s">
        <v>62</v>
      </c>
      <c r="R1854" s="396"/>
      <c r="S1854" s="399"/>
      <c r="V1854" s="68"/>
      <c r="W1854" s="68"/>
      <c r="X1854" s="68"/>
      <c r="Y1854" s="68"/>
    </row>
    <row r="1855" spans="2:25" ht="27.9" customHeight="1">
      <c r="B1855" s="359">
        <v>1</v>
      </c>
      <c r="C1855" s="361" t="s">
        <v>2</v>
      </c>
      <c r="D1855" s="39" t="s">
        <v>63</v>
      </c>
      <c r="E1855" s="80"/>
      <c r="F1855" s="78">
        <f>Marathi!R$7</f>
        <v>15</v>
      </c>
      <c r="G1855" s="78">
        <f>Marathi!S$7</f>
        <v>15</v>
      </c>
      <c r="H1855" s="78">
        <f>Marathi!T$7</f>
        <v>15</v>
      </c>
      <c r="I1855" s="78">
        <f>Marathi!U$7</f>
        <v>15</v>
      </c>
      <c r="J1855" s="78">
        <f>Marathi!V$7</f>
        <v>15</v>
      </c>
      <c r="K1855" s="78">
        <f>Marathi!W$7</f>
        <v>10</v>
      </c>
      <c r="L1855" s="78">
        <f>Marathi!X$7</f>
        <v>0</v>
      </c>
      <c r="M1855" s="78">
        <f>Marathi!Y$7</f>
        <v>70</v>
      </c>
      <c r="N1855" s="78">
        <f>Marathi!Z$7</f>
        <v>5</v>
      </c>
      <c r="O1855" s="78">
        <f>Marathi!AA$7</f>
        <v>5</v>
      </c>
      <c r="P1855" s="78">
        <f>Marathi!AB$7</f>
        <v>20</v>
      </c>
      <c r="Q1855" s="78">
        <f>Marathi!AC$7</f>
        <v>30</v>
      </c>
      <c r="R1855" s="78">
        <f>Marathi!AD$7</f>
        <v>100</v>
      </c>
      <c r="S1855" s="78">
        <f>Marathi!AE$7</f>
        <v>0</v>
      </c>
      <c r="V1855" s="68"/>
      <c r="W1855" s="68"/>
      <c r="X1855" s="68"/>
      <c r="Y1855" s="68"/>
    </row>
    <row r="1856" spans="2:25" ht="27.9" customHeight="1" thickBot="1">
      <c r="B1856" s="360"/>
      <c r="C1856" s="362"/>
      <c r="D1856" s="40" t="s">
        <v>64</v>
      </c>
      <c r="E1856" s="81"/>
      <c r="F1856" s="50">
        <f>VLOOKUP(S1851,Marathi!$B$8:$AE$78,17,0)</f>
        <v>0</v>
      </c>
      <c r="G1856" s="50">
        <f>VLOOKUP(S1851,Marathi!$B$8:$AE$78,18,0)</f>
        <v>0</v>
      </c>
      <c r="H1856" s="50">
        <f>VLOOKUP(S1851,Marathi!$B$8:$AE$78,19,0)</f>
        <v>0</v>
      </c>
      <c r="I1856" s="50">
        <f>VLOOKUP(S1851,Marathi!$B$8:$AE$78,20,0)</f>
        <v>0</v>
      </c>
      <c r="J1856" s="50">
        <f>VLOOKUP(S1851,Marathi!$B$8:$AE$78,21,0)</f>
        <v>0</v>
      </c>
      <c r="K1856" s="50">
        <f>VLOOKUP(S1851,Marathi!$B$8:$AE$78,22,0)</f>
        <v>0</v>
      </c>
      <c r="L1856" s="50">
        <f>VLOOKUP(S1851,Marathi!$B$8:$AE$78,23,0)</f>
        <v>0</v>
      </c>
      <c r="M1856" s="50">
        <f>VLOOKUP(S1851,Marathi!$B$8:$AE$78,24,0)</f>
        <v>0</v>
      </c>
      <c r="N1856" s="50">
        <f>VLOOKUP(S1851,Marathi!$B$8:$AE$78,25,0)</f>
        <v>0</v>
      </c>
      <c r="O1856" s="50">
        <f>VLOOKUP(S1851,Marathi!$B$8:$AE$78,26,0)</f>
        <v>0</v>
      </c>
      <c r="P1856" s="50">
        <f>VLOOKUP(S1851,Marathi!$B$8:$AE$78,27,0)</f>
        <v>0</v>
      </c>
      <c r="Q1856" s="50">
        <f>VLOOKUP(S1851,Marathi!$B$8:$AE$78,28,0)</f>
        <v>0</v>
      </c>
      <c r="R1856" s="79">
        <f>VLOOKUP(S1851,Marathi!$B$8:$AE$78,29,0)</f>
        <v>0</v>
      </c>
      <c r="S1856" s="79">
        <f>VLOOKUP(S1851,Marathi!$B$8:$AE$78,30,0)</f>
        <v>0</v>
      </c>
      <c r="V1856" s="68"/>
      <c r="W1856" s="68"/>
      <c r="X1856" s="68"/>
      <c r="Y1856" s="68"/>
    </row>
    <row r="1857" spans="2:25" ht="27.9" customHeight="1">
      <c r="B1857" s="359">
        <v>2</v>
      </c>
      <c r="C1857" s="361" t="s">
        <v>3</v>
      </c>
      <c r="D1857" s="39" t="s">
        <v>63</v>
      </c>
      <c r="E1857" s="80"/>
      <c r="F1857" s="78">
        <f>Hindi!R$7</f>
        <v>15</v>
      </c>
      <c r="G1857" s="78">
        <f>Hindi!S$7</f>
        <v>15</v>
      </c>
      <c r="H1857" s="78">
        <f>Hindi!T$7</f>
        <v>15</v>
      </c>
      <c r="I1857" s="78">
        <f>Hindi!U$7</f>
        <v>15</v>
      </c>
      <c r="J1857" s="78">
        <f>Hindi!V$7</f>
        <v>15</v>
      </c>
      <c r="K1857" s="78">
        <f>Hindi!W$7</f>
        <v>10</v>
      </c>
      <c r="L1857" s="78">
        <f>Hindi!X$7</f>
        <v>0</v>
      </c>
      <c r="M1857" s="78">
        <f>Hindi!Y$7</f>
        <v>70</v>
      </c>
      <c r="N1857" s="78">
        <f>Hindi!Z$7</f>
        <v>5</v>
      </c>
      <c r="O1857" s="78">
        <f>Hindi!AA$7</f>
        <v>5</v>
      </c>
      <c r="P1857" s="78">
        <f>Hindi!AB$7</f>
        <v>20</v>
      </c>
      <c r="Q1857" s="78">
        <f>Hindi!AC$7</f>
        <v>30</v>
      </c>
      <c r="R1857" s="78">
        <f>Hindi!AD$7</f>
        <v>100</v>
      </c>
      <c r="S1857" s="78">
        <f>Hindi!AE$7</f>
        <v>0</v>
      </c>
      <c r="V1857" s="68"/>
      <c r="W1857" s="68"/>
      <c r="X1857" s="68"/>
      <c r="Y1857" s="68"/>
    </row>
    <row r="1858" spans="2:25" ht="27.9" customHeight="1" thickBot="1">
      <c r="B1858" s="360"/>
      <c r="C1858" s="362"/>
      <c r="D1858" s="40" t="s">
        <v>64</v>
      </c>
      <c r="E1858" s="81"/>
      <c r="F1858" s="50">
        <f>VLOOKUP(S1851,Hindi!$B$8:$AE$78,17,0)</f>
        <v>0</v>
      </c>
      <c r="G1858" s="50">
        <f>VLOOKUP(S1851,Hindi!$B$8:$AE$78,18,0)</f>
        <v>0</v>
      </c>
      <c r="H1858" s="50">
        <f>VLOOKUP(S1851,Hindi!$B$8:$AE$78,19,0)</f>
        <v>0</v>
      </c>
      <c r="I1858" s="50">
        <f>VLOOKUP(S1851,Hindi!$B$8:$AE$78,20,0)</f>
        <v>0</v>
      </c>
      <c r="J1858" s="50">
        <f>VLOOKUP(S1851,Hindi!$B$8:$AE$78,21,0)</f>
        <v>0</v>
      </c>
      <c r="K1858" s="50">
        <f>VLOOKUP(S1851,Hindi!$B$8:$AE$78,22,0)</f>
        <v>0</v>
      </c>
      <c r="L1858" s="50">
        <f>VLOOKUP(S1851,Hindi!$B$8:$AE$78,23,0)</f>
        <v>0</v>
      </c>
      <c r="M1858" s="50">
        <f>VLOOKUP(S1851,Hindi!$B$8:$AE$78,24,0)</f>
        <v>0</v>
      </c>
      <c r="N1858" s="50">
        <f>VLOOKUP(S1851,Hindi!$B$8:$AE$78,25,0)</f>
        <v>0</v>
      </c>
      <c r="O1858" s="50">
        <f>VLOOKUP(S1851,Hindi!$B$8:$AE$78,26,0)</f>
        <v>0</v>
      </c>
      <c r="P1858" s="50">
        <f>VLOOKUP(S1851,Hindi!$B$8:$AE$78,27,0)</f>
        <v>0</v>
      </c>
      <c r="Q1858" s="50">
        <f>VLOOKUP(S1851,Hindi!$B$8:$AE$78,28,0)</f>
        <v>0</v>
      </c>
      <c r="R1858" s="79">
        <f>VLOOKUP(S1851,Hindi!$B$8:$AE$78,29,0)</f>
        <v>0</v>
      </c>
      <c r="S1858" s="50">
        <f>VLOOKUP(S1851,Hindi!$B$8:$AE$78,30,0)</f>
        <v>0</v>
      </c>
      <c r="V1858" s="68"/>
      <c r="W1858" s="68"/>
      <c r="X1858" s="68"/>
      <c r="Y1858" s="68"/>
    </row>
    <row r="1859" spans="2:25" ht="27.9" customHeight="1">
      <c r="B1859" s="359">
        <v>3</v>
      </c>
      <c r="C1859" s="361" t="s">
        <v>4</v>
      </c>
      <c r="D1859" s="39" t="s">
        <v>63</v>
      </c>
      <c r="E1859" s="80"/>
      <c r="F1859" s="78">
        <f>English!R$7</f>
        <v>15</v>
      </c>
      <c r="G1859" s="78">
        <f>English!S$7</f>
        <v>15</v>
      </c>
      <c r="H1859" s="78">
        <f>English!T$7</f>
        <v>15</v>
      </c>
      <c r="I1859" s="78">
        <f>English!U$7</f>
        <v>15</v>
      </c>
      <c r="J1859" s="78">
        <f>English!V$7</f>
        <v>15</v>
      </c>
      <c r="K1859" s="78">
        <f>English!W$7</f>
        <v>10</v>
      </c>
      <c r="L1859" s="78">
        <f>English!X$7</f>
        <v>0</v>
      </c>
      <c r="M1859" s="78">
        <f>English!Y$7</f>
        <v>70</v>
      </c>
      <c r="N1859" s="78">
        <f>English!Z$7</f>
        <v>5</v>
      </c>
      <c r="O1859" s="78">
        <f>English!AA$7</f>
        <v>5</v>
      </c>
      <c r="P1859" s="78">
        <f>English!AB$7</f>
        <v>20</v>
      </c>
      <c r="Q1859" s="78">
        <f>English!AC$7</f>
        <v>30</v>
      </c>
      <c r="R1859" s="78">
        <f>English!AD$7</f>
        <v>100</v>
      </c>
      <c r="S1859" s="78">
        <f>English!AE$7</f>
        <v>0</v>
      </c>
      <c r="V1859" s="68"/>
      <c r="W1859" s="68"/>
      <c r="X1859" s="68"/>
      <c r="Y1859" s="68"/>
    </row>
    <row r="1860" spans="2:25" ht="27.9" customHeight="1" thickBot="1">
      <c r="B1860" s="360"/>
      <c r="C1860" s="362"/>
      <c r="D1860" s="40" t="s">
        <v>64</v>
      </c>
      <c r="E1860" s="81"/>
      <c r="F1860" s="50">
        <f>VLOOKUP(S1851,English!$B$8:$AE$78,17,0)</f>
        <v>0</v>
      </c>
      <c r="G1860" s="50">
        <f>VLOOKUP(S1851,English!$B$8:$AE$78,18,0)</f>
        <v>0</v>
      </c>
      <c r="H1860" s="50">
        <f>VLOOKUP(S1851,English!$B$8:$AE$78,19,0)</f>
        <v>0</v>
      </c>
      <c r="I1860" s="50">
        <f>VLOOKUP(S1851,English!$B$8:$AE$78,20,0)</f>
        <v>0</v>
      </c>
      <c r="J1860" s="50">
        <f>VLOOKUP(S1851,English!$B$8:$AE$78,21,0)</f>
        <v>0</v>
      </c>
      <c r="K1860" s="50">
        <f>VLOOKUP(S1851,English!$B$8:$AE$78,22,0)</f>
        <v>0</v>
      </c>
      <c r="L1860" s="50">
        <f>VLOOKUP(S1851,English!$B$8:$AE$78,23,0)</f>
        <v>0</v>
      </c>
      <c r="M1860" s="50">
        <f>VLOOKUP(S1851,English!$B$8:$AE$78,24,0)</f>
        <v>0</v>
      </c>
      <c r="N1860" s="50">
        <f>VLOOKUP(S1851,English!$B$8:$AE$78,25,0)</f>
        <v>0</v>
      </c>
      <c r="O1860" s="50">
        <f>VLOOKUP(S1851,English!$B$8:$AE$78,26,0)</f>
        <v>0</v>
      </c>
      <c r="P1860" s="50">
        <f>VLOOKUP(S1851,English!$B$8:$AE$78,27,0)</f>
        <v>0</v>
      </c>
      <c r="Q1860" s="50">
        <f>VLOOKUP(S1851,English!$B$8:$AE$78,28,0)</f>
        <v>0</v>
      </c>
      <c r="R1860" s="79">
        <f>VLOOKUP(S1851,English!$B$8:$AE$78,29,0)</f>
        <v>0</v>
      </c>
      <c r="S1860" s="50">
        <f>VLOOKUP(S1851,English!$B$8:$AE$78,30,0)</f>
        <v>0</v>
      </c>
      <c r="V1860" s="68"/>
      <c r="W1860" s="68"/>
      <c r="X1860" s="68"/>
      <c r="Y1860" s="68"/>
    </row>
    <row r="1861" spans="2:25" ht="27.9" customHeight="1">
      <c r="B1861" s="359">
        <v>4</v>
      </c>
      <c r="C1861" s="361" t="s">
        <v>5</v>
      </c>
      <c r="D1861" s="39" t="s">
        <v>63</v>
      </c>
      <c r="E1861" s="80"/>
      <c r="F1861" s="78">
        <f>Maths!R$7</f>
        <v>15</v>
      </c>
      <c r="G1861" s="78">
        <f>Maths!S$7</f>
        <v>15</v>
      </c>
      <c r="H1861" s="78">
        <f>Maths!T$7</f>
        <v>15</v>
      </c>
      <c r="I1861" s="78">
        <f>Maths!U$7</f>
        <v>15</v>
      </c>
      <c r="J1861" s="78">
        <f>Maths!V$7</f>
        <v>15</v>
      </c>
      <c r="K1861" s="78">
        <f>Maths!W$7</f>
        <v>10</v>
      </c>
      <c r="L1861" s="78">
        <f>Maths!X$7</f>
        <v>0</v>
      </c>
      <c r="M1861" s="78">
        <f>Maths!Y$7</f>
        <v>70</v>
      </c>
      <c r="N1861" s="78">
        <f>Maths!Z$7</f>
        <v>5</v>
      </c>
      <c r="O1861" s="78">
        <f>Maths!AA$7</f>
        <v>5</v>
      </c>
      <c r="P1861" s="78">
        <f>Maths!AB$7</f>
        <v>20</v>
      </c>
      <c r="Q1861" s="78">
        <f>Maths!AC$7</f>
        <v>30</v>
      </c>
      <c r="R1861" s="78">
        <f>Maths!AD$7</f>
        <v>100</v>
      </c>
      <c r="S1861" s="78">
        <f>Maths!AE$7</f>
        <v>0</v>
      </c>
      <c r="V1861" s="68"/>
      <c r="W1861" s="68"/>
      <c r="X1861" s="68"/>
      <c r="Y1861" s="68"/>
    </row>
    <row r="1862" spans="2:25" ht="27.9" customHeight="1" thickBot="1">
      <c r="B1862" s="360"/>
      <c r="C1862" s="362"/>
      <c r="D1862" s="40" t="s">
        <v>64</v>
      </c>
      <c r="E1862" s="81"/>
      <c r="F1862" s="50">
        <f>VLOOKUP(S1851,Maths!$B$8:$AE$78,17,0)</f>
        <v>0</v>
      </c>
      <c r="G1862" s="50">
        <f>VLOOKUP(S1851,Maths!$B$8:$AE$78,18,0)</f>
        <v>0</v>
      </c>
      <c r="H1862" s="50">
        <f>VLOOKUP(S1851,Maths!$B$8:$AE$78,19,0)</f>
        <v>0</v>
      </c>
      <c r="I1862" s="50">
        <f>VLOOKUP(S1851,Maths!$B$8:$AE$78,20,0)</f>
        <v>0</v>
      </c>
      <c r="J1862" s="50">
        <f>VLOOKUP(S1851,Maths!$B$8:$AE$78,21,0)</f>
        <v>0</v>
      </c>
      <c r="K1862" s="50">
        <f>VLOOKUP(S1851,Maths!$B$8:$AE$78,22,0)</f>
        <v>0</v>
      </c>
      <c r="L1862" s="50">
        <f>VLOOKUP(S1851,Maths!$B$8:$AE$78,23,0)</f>
        <v>0</v>
      </c>
      <c r="M1862" s="50">
        <f>VLOOKUP(S1851,Maths!$B$8:$AE$78,24,0)</f>
        <v>0</v>
      </c>
      <c r="N1862" s="50">
        <f>VLOOKUP(S1851,Maths!$B$8:$AE$78,25,0)</f>
        <v>0</v>
      </c>
      <c r="O1862" s="50">
        <f>VLOOKUP(S1851,Maths!$B$8:$AE$78,26,0)</f>
        <v>0</v>
      </c>
      <c r="P1862" s="50">
        <f>VLOOKUP(S1851,Maths!$B$8:$AE$78,27,0)</f>
        <v>0</v>
      </c>
      <c r="Q1862" s="50">
        <f>VLOOKUP(S1851,Maths!$B$8:$AE$78,28,0)</f>
        <v>0</v>
      </c>
      <c r="R1862" s="79">
        <f>VLOOKUP(S1851,Maths!$B$8:$AE$78,29,0)</f>
        <v>0</v>
      </c>
      <c r="S1862" s="50">
        <f>VLOOKUP(S1851,Maths!$B$8:$AE$78,30,0)</f>
        <v>0</v>
      </c>
    </row>
    <row r="1863" spans="2:25" ht="27.9" customHeight="1">
      <c r="B1863" s="359">
        <v>5</v>
      </c>
      <c r="C1863" s="361" t="s">
        <v>6</v>
      </c>
      <c r="D1863" s="39" t="s">
        <v>63</v>
      </c>
      <c r="E1863" s="80"/>
      <c r="F1863" s="78">
        <f>Sci!R$7</f>
        <v>15</v>
      </c>
      <c r="G1863" s="78">
        <f>Sci!S$7</f>
        <v>15</v>
      </c>
      <c r="H1863" s="78">
        <f>Sci!T$7</f>
        <v>15</v>
      </c>
      <c r="I1863" s="78">
        <f>Sci!U$7</f>
        <v>15</v>
      </c>
      <c r="J1863" s="78">
        <f>Sci!V$7</f>
        <v>15</v>
      </c>
      <c r="K1863" s="78">
        <f>Sci!W$7</f>
        <v>10</v>
      </c>
      <c r="L1863" s="78">
        <f>Sci!X$7</f>
        <v>0</v>
      </c>
      <c r="M1863" s="78">
        <f>Sci!Y$7</f>
        <v>70</v>
      </c>
      <c r="N1863" s="78">
        <f>Sci!Z$7</f>
        <v>5</v>
      </c>
      <c r="O1863" s="78">
        <f>Sci!AA$7</f>
        <v>5</v>
      </c>
      <c r="P1863" s="78">
        <f>Sci!AB$7</f>
        <v>20</v>
      </c>
      <c r="Q1863" s="78">
        <f>Sci!AC$7</f>
        <v>30</v>
      </c>
      <c r="R1863" s="78">
        <f>Sci!AD$7</f>
        <v>100</v>
      </c>
      <c r="S1863" s="78">
        <f>Sci!AE$7</f>
        <v>0</v>
      </c>
    </row>
    <row r="1864" spans="2:25" ht="27.9" customHeight="1" thickBot="1">
      <c r="B1864" s="360"/>
      <c r="C1864" s="362"/>
      <c r="D1864" s="40" t="s">
        <v>64</v>
      </c>
      <c r="E1864" s="81"/>
      <c r="F1864" s="50">
        <f>VLOOKUP(S1851,Sci!$B$8:$AE$78,17,0)</f>
        <v>0</v>
      </c>
      <c r="G1864" s="50">
        <f>VLOOKUP(S1851,Sci!$B$8:$AE$78,18,0)</f>
        <v>0</v>
      </c>
      <c r="H1864" s="50">
        <f>VLOOKUP(S1851,Sci!$B$8:$AE$78,19,0)</f>
        <v>0</v>
      </c>
      <c r="I1864" s="50">
        <f>VLOOKUP(S1851,Sci!$B$8:$AE$78,20,0)</f>
        <v>0</v>
      </c>
      <c r="J1864" s="50">
        <f>VLOOKUP(S1851,Sci!$B$8:$AE$78,21,0)</f>
        <v>0</v>
      </c>
      <c r="K1864" s="50">
        <f>VLOOKUP(S1851,Sci!$B$8:$AE$78,22,0)</f>
        <v>0</v>
      </c>
      <c r="L1864" s="50">
        <f>VLOOKUP(S1851,Sci!$B$8:$AE$78,23,0)</f>
        <v>0</v>
      </c>
      <c r="M1864" s="50">
        <f>VLOOKUP(S1851,Sci!$B$8:$AE$78,24,0)</f>
        <v>0</v>
      </c>
      <c r="N1864" s="50">
        <f>VLOOKUP(S1851,Sci!$B$8:$AE$78,24,0)</f>
        <v>0</v>
      </c>
      <c r="O1864" s="50">
        <f>VLOOKUP(S1851,Sci!$B$8:$AE$78,25,0)</f>
        <v>0</v>
      </c>
      <c r="P1864" s="50">
        <f>VLOOKUP(S1851,Sci!$B$8:$AE$78,26,0)</f>
        <v>0</v>
      </c>
      <c r="Q1864" s="50">
        <f>VLOOKUP(S1851,Sci!$B$8:$AE$78,27,0)</f>
        <v>0</v>
      </c>
      <c r="R1864" s="79">
        <f>VLOOKUP(S1851,Sci!$B$8:$AE$78,29,0)</f>
        <v>0</v>
      </c>
      <c r="S1864" s="50">
        <f>VLOOKUP(S1851,Sci!$B$8:$AE$78,30,0)</f>
        <v>0</v>
      </c>
    </row>
    <row r="1865" spans="2:25" ht="27.9" customHeight="1">
      <c r="B1865" s="359">
        <v>6</v>
      </c>
      <c r="C1865" s="361" t="s">
        <v>7</v>
      </c>
      <c r="D1865" s="39" t="s">
        <v>63</v>
      </c>
      <c r="E1865" s="80"/>
      <c r="F1865" s="78">
        <f>Sco!R$7</f>
        <v>15</v>
      </c>
      <c r="G1865" s="78">
        <f>Sco!S$7</f>
        <v>15</v>
      </c>
      <c r="H1865" s="78">
        <f>Sco!T$7</f>
        <v>15</v>
      </c>
      <c r="I1865" s="78">
        <f>Sco!U$7</f>
        <v>15</v>
      </c>
      <c r="J1865" s="78">
        <f>Sco!V$7</f>
        <v>15</v>
      </c>
      <c r="K1865" s="78">
        <f>Sco!W$7</f>
        <v>10</v>
      </c>
      <c r="L1865" s="78">
        <f>Sco!X$7</f>
        <v>0</v>
      </c>
      <c r="M1865" s="78">
        <f>Sco!Y$7</f>
        <v>70</v>
      </c>
      <c r="N1865" s="78">
        <f>Sco!Z$7</f>
        <v>5</v>
      </c>
      <c r="O1865" s="78">
        <f>Sco!AA$7</f>
        <v>5</v>
      </c>
      <c r="P1865" s="78">
        <f>Sco!AB$7</f>
        <v>20</v>
      </c>
      <c r="Q1865" s="78">
        <f>Sco!AC$7</f>
        <v>30</v>
      </c>
      <c r="R1865" s="78">
        <f>Sco!AD$7</f>
        <v>100</v>
      </c>
      <c r="S1865" s="78">
        <f>Sco!AE$7</f>
        <v>0</v>
      </c>
    </row>
    <row r="1866" spans="2:25" ht="27.9" customHeight="1" thickBot="1">
      <c r="B1866" s="360"/>
      <c r="C1866" s="362"/>
      <c r="D1866" s="40" t="s">
        <v>64</v>
      </c>
      <c r="E1866" s="81"/>
      <c r="F1866" s="50">
        <f>VLOOKUP(S1851,Sco!$B$8:$AE$78,17,0)</f>
        <v>0</v>
      </c>
      <c r="G1866" s="50">
        <f>VLOOKUP(S1851,Sco!$B$8:$AE$78,18,0)</f>
        <v>0</v>
      </c>
      <c r="H1866" s="50">
        <f>VLOOKUP(S1851,Sco!$B$8:$AE$78,19,0)</f>
        <v>0</v>
      </c>
      <c r="I1866" s="50">
        <f>VLOOKUP(S1851,Sco!$B$8:$AE$78,20,0)</f>
        <v>0</v>
      </c>
      <c r="J1866" s="50">
        <f>VLOOKUP(S1851,Sco!$B$8:$AE$78,21,0)</f>
        <v>0</v>
      </c>
      <c r="K1866" s="50">
        <f>VLOOKUP(S1851,Sco!$B$8:$AE$78,22,0)</f>
        <v>0</v>
      </c>
      <c r="L1866" s="50">
        <f>VLOOKUP(S1851,Sco!$B$8:$AE$78,23,0)</f>
        <v>0</v>
      </c>
      <c r="M1866" s="50">
        <f>VLOOKUP(S1851,Sco!$B$8:$AE$78,24,0)</f>
        <v>0</v>
      </c>
      <c r="N1866" s="50">
        <f>VLOOKUP(S1851,Sco!$B$8:$AE$78,25,0)</f>
        <v>0</v>
      </c>
      <c r="O1866" s="50">
        <f>VLOOKUP(S1851,Sco!$B$8:$AE$78,26,0)</f>
        <v>0</v>
      </c>
      <c r="P1866" s="50">
        <f>VLOOKUP(S1851,Sco!$B$8:$AE$78,27,0)</f>
        <v>0</v>
      </c>
      <c r="Q1866" s="50">
        <f>VLOOKUP(S1851,Sco!$B$8:$AE$78,28,0)</f>
        <v>0</v>
      </c>
      <c r="R1866" s="79">
        <f>VLOOKUP(S1851,Sco!$B$8:$AE$78,29,0)</f>
        <v>0</v>
      </c>
      <c r="S1866" s="50">
        <f>VLOOKUP(S1851,Sco!$B$8:$AE$78,30,0)</f>
        <v>0</v>
      </c>
    </row>
    <row r="1867" spans="2:25" ht="27.9" customHeight="1">
      <c r="B1867" s="359">
        <v>7</v>
      </c>
      <c r="C1867" s="361" t="s">
        <v>8</v>
      </c>
      <c r="D1867" s="39" t="s">
        <v>63</v>
      </c>
      <c r="E1867" s="80"/>
      <c r="F1867" s="78">
        <f>Kala!R$7</f>
        <v>20</v>
      </c>
      <c r="G1867" s="78">
        <f>Kala!S$7</f>
        <v>40</v>
      </c>
      <c r="H1867" s="78">
        <f>Kala!T$7</f>
        <v>20</v>
      </c>
      <c r="I1867" s="78">
        <f>Kala!U$7</f>
        <v>20</v>
      </c>
      <c r="J1867" s="78">
        <f>Kala!V$7</f>
        <v>0</v>
      </c>
      <c r="K1867" s="78">
        <f>Kala!W$7</f>
        <v>20</v>
      </c>
      <c r="L1867" s="78">
        <f>Kala!X$7</f>
        <v>0</v>
      </c>
      <c r="M1867" s="78">
        <f>Kala!Y$7</f>
        <v>100</v>
      </c>
      <c r="N1867" s="363"/>
      <c r="O1867" s="364"/>
      <c r="P1867" s="364"/>
      <c r="Q1867" s="365"/>
      <c r="R1867" s="82">
        <f t="shared" ref="R1867:R1872" si="66">M1867</f>
        <v>100</v>
      </c>
      <c r="S1867" s="83"/>
    </row>
    <row r="1868" spans="2:25" ht="27.9" customHeight="1" thickBot="1">
      <c r="B1868" s="360"/>
      <c r="C1868" s="362"/>
      <c r="D1868" s="40" t="s">
        <v>64</v>
      </c>
      <c r="E1868" s="81"/>
      <c r="F1868" s="50">
        <f>VLOOKUP(S1851,Kala!$B$8:$AE$78,17,0)</f>
        <v>0</v>
      </c>
      <c r="G1868" s="50">
        <f>VLOOKUP(S1851,Kala!$B$8:$AE$78,18,0)</f>
        <v>0</v>
      </c>
      <c r="H1868" s="50">
        <f>VLOOKUP(S1851,Kala!$B$8:$AE$78,19,0)</f>
        <v>0</v>
      </c>
      <c r="I1868" s="50">
        <f>VLOOKUP(S1851,Kala!$B$8:$AE$78,20,0)</f>
        <v>0</v>
      </c>
      <c r="J1868" s="50">
        <f>VLOOKUP(S1851,Kala!$B$8:$AE$78,21,0)</f>
        <v>0</v>
      </c>
      <c r="K1868" s="50">
        <f>VLOOKUP(S1851,Kala!$B$8:$AE$78,22,0)</f>
        <v>0</v>
      </c>
      <c r="L1868" s="50">
        <f>VLOOKUP(S1851,Kala!$B$8:$AE$78,23,0)</f>
        <v>0</v>
      </c>
      <c r="M1868" s="50">
        <f>VLOOKUP(S1851,Kala!$B$8:$AE$78,24,0)</f>
        <v>0</v>
      </c>
      <c r="N1868" s="366"/>
      <c r="O1868" s="367"/>
      <c r="P1868" s="367"/>
      <c r="Q1868" s="368"/>
      <c r="R1868" s="84">
        <f t="shared" si="66"/>
        <v>0</v>
      </c>
      <c r="S1868" s="85" t="str">
        <f>IF(R1868&gt;=91,"अ१",IF(R1868&gt;=81,"अ२",IF(R1868&gt;=71,"ब१",IF(R1868&gt;=61,"ब२",IF(R1868&gt;=51,"क१",IF(R1868&gt;=41,"क२",IF(R1868&gt;=33,"ड",IF(R1868&gt;=21,"ई१",IF(R1868&gt;=1,"ई२","")))))))))</f>
        <v/>
      </c>
      <c r="V1868" s="68"/>
      <c r="W1868" s="68"/>
      <c r="X1868" s="68"/>
      <c r="Y1868" s="68"/>
    </row>
    <row r="1869" spans="2:25" ht="27.9" customHeight="1">
      <c r="B1869" s="359">
        <v>8</v>
      </c>
      <c r="C1869" s="361" t="s">
        <v>9</v>
      </c>
      <c r="D1869" s="39" t="s">
        <v>63</v>
      </c>
      <c r="E1869" s="80"/>
      <c r="F1869" s="78">
        <f>Karya!R$7</f>
        <v>20</v>
      </c>
      <c r="G1869" s="78">
        <f>Karya!S$7</f>
        <v>40</v>
      </c>
      <c r="H1869" s="78">
        <f>Karya!T$7</f>
        <v>20</v>
      </c>
      <c r="I1869" s="78">
        <f>Karya!U$7</f>
        <v>20</v>
      </c>
      <c r="J1869" s="78">
        <f>Karya!V$7</f>
        <v>0</v>
      </c>
      <c r="K1869" s="78">
        <f>Karya!W$7</f>
        <v>20</v>
      </c>
      <c r="L1869" s="78">
        <f>Karya!X$7</f>
        <v>0</v>
      </c>
      <c r="M1869" s="78">
        <f>Karya!Y$7</f>
        <v>100</v>
      </c>
      <c r="N1869" s="363"/>
      <c r="O1869" s="364"/>
      <c r="P1869" s="364"/>
      <c r="Q1869" s="365"/>
      <c r="R1869" s="82">
        <f t="shared" si="66"/>
        <v>100</v>
      </c>
      <c r="S1869" s="83"/>
      <c r="V1869" s="68"/>
      <c r="W1869" s="68"/>
      <c r="X1869" s="68"/>
      <c r="Y1869" s="68"/>
    </row>
    <row r="1870" spans="2:25" ht="27.9" customHeight="1" thickBot="1">
      <c r="B1870" s="360"/>
      <c r="C1870" s="362"/>
      <c r="D1870" s="40" t="s">
        <v>64</v>
      </c>
      <c r="E1870" s="81"/>
      <c r="F1870" s="50">
        <f>VLOOKUP(S1851,Karya!$B$8:$AE$78,17,0)</f>
        <v>0</v>
      </c>
      <c r="G1870" s="50">
        <f>VLOOKUP(S1851,Karya!$B$8:$AE$78,18,0)</f>
        <v>0</v>
      </c>
      <c r="H1870" s="50">
        <f>VLOOKUP(S1851,Karya!$B$8:$AE$78,19,0)</f>
        <v>0</v>
      </c>
      <c r="I1870" s="50">
        <f>VLOOKUP(S1851,Karya!$B$8:$AE$78,20,0)</f>
        <v>0</v>
      </c>
      <c r="J1870" s="50">
        <f>VLOOKUP(S1851,Karya!$B$8:$AE$78,21,0)</f>
        <v>0</v>
      </c>
      <c r="K1870" s="50">
        <f>VLOOKUP(S1851,Karya!$B$8:$AE$78,22,0)</f>
        <v>0</v>
      </c>
      <c r="L1870" s="50">
        <f>VLOOKUP(S1851,Karya!$B$8:$AE$78,23,0)</f>
        <v>0</v>
      </c>
      <c r="M1870" s="50">
        <f>VLOOKUP(S1851,Karya!$B$8:$AE$78,24,0)</f>
        <v>0</v>
      </c>
      <c r="N1870" s="366"/>
      <c r="O1870" s="367"/>
      <c r="P1870" s="367"/>
      <c r="Q1870" s="368"/>
      <c r="R1870" s="84">
        <f t="shared" si="66"/>
        <v>0</v>
      </c>
      <c r="S1870" s="85" t="str">
        <f>IF(R1870&gt;=91,"अ१",IF(R1870&gt;=81,"अ२",IF(R1870&gt;=71,"ब१",IF(R1870&gt;=61,"ब२",IF(R1870&gt;=51,"क१",IF(R1870&gt;=41,"क२",IF(R1870&gt;=33,"ड",IF(R1870&gt;=21,"ई१",IF(R1870&gt;=1,"ई२","")))))))))</f>
        <v/>
      </c>
      <c r="V1870" s="68"/>
      <c r="W1870" s="68"/>
      <c r="X1870" s="68"/>
      <c r="Y1870" s="68"/>
    </row>
    <row r="1871" spans="2:25" ht="27.9" customHeight="1">
      <c r="B1871" s="359">
        <v>9</v>
      </c>
      <c r="C1871" s="361" t="s">
        <v>10</v>
      </c>
      <c r="D1871" s="39" t="s">
        <v>63</v>
      </c>
      <c r="E1871" s="80"/>
      <c r="F1871" s="78">
        <f>Shashi!R$7</f>
        <v>20</v>
      </c>
      <c r="G1871" s="78">
        <f>Shashi!S$7</f>
        <v>40</v>
      </c>
      <c r="H1871" s="78">
        <f>Shashi!T$7</f>
        <v>20</v>
      </c>
      <c r="I1871" s="78">
        <f>Shashi!U$7</f>
        <v>20</v>
      </c>
      <c r="J1871" s="78">
        <f>Shashi!V$7</f>
        <v>0</v>
      </c>
      <c r="K1871" s="78">
        <f>Shashi!W$7</f>
        <v>20</v>
      </c>
      <c r="L1871" s="78">
        <f>Shashi!X$7</f>
        <v>0</v>
      </c>
      <c r="M1871" s="78">
        <f>Shashi!Y$7</f>
        <v>100</v>
      </c>
      <c r="N1871" s="363"/>
      <c r="O1871" s="364"/>
      <c r="P1871" s="364"/>
      <c r="Q1871" s="365"/>
      <c r="R1871" s="82">
        <f t="shared" si="66"/>
        <v>100</v>
      </c>
      <c r="S1871" s="83"/>
      <c r="V1871" s="68"/>
      <c r="W1871" s="68"/>
      <c r="X1871" s="68"/>
      <c r="Y1871" s="68"/>
    </row>
    <row r="1872" spans="2:25" ht="27.9" customHeight="1" thickBot="1">
      <c r="B1872" s="360"/>
      <c r="C1872" s="362"/>
      <c r="D1872" s="40" t="s">
        <v>64</v>
      </c>
      <c r="E1872" s="81"/>
      <c r="F1872" s="50">
        <f>VLOOKUP(S1851,Shashi!$B$8:$AE$78,17,0)</f>
        <v>0</v>
      </c>
      <c r="G1872" s="50">
        <f>VLOOKUP(S1851,Shashi!$B$8:$AE$78,18,0)</f>
        <v>0</v>
      </c>
      <c r="H1872" s="50">
        <f>VLOOKUP(S1851,Shashi!$B$8:$AE$78,19,0)</f>
        <v>0</v>
      </c>
      <c r="I1872" s="50">
        <f>VLOOKUP(S1851,Shashi!$B$8:$AE$78,20,0)</f>
        <v>0</v>
      </c>
      <c r="J1872" s="50">
        <f>VLOOKUP(S1851,Shashi!$B$8:$AE$78,21,0)</f>
        <v>0</v>
      </c>
      <c r="K1872" s="50">
        <f>VLOOKUP(S1851,Shashi!$B$8:$AE$78,22,0)</f>
        <v>0</v>
      </c>
      <c r="L1872" s="50">
        <f>VLOOKUP(S1851,Shashi!$B$8:$AE$78,23,0)</f>
        <v>0</v>
      </c>
      <c r="M1872" s="50">
        <f>VLOOKUP(S1851,Shashi!$B$8:$AE$78,24,0)</f>
        <v>0</v>
      </c>
      <c r="N1872" s="366"/>
      <c r="O1872" s="367"/>
      <c r="P1872" s="367"/>
      <c r="Q1872" s="368"/>
      <c r="R1872" s="84">
        <f t="shared" si="66"/>
        <v>0</v>
      </c>
      <c r="S1872" s="85" t="str">
        <f>IF(R1872&gt;=91,"अ१",IF(R1872&gt;=81,"अ२",IF(R1872&gt;=71,"ब१",IF(R1872&gt;=61,"ब२",IF(R1872&gt;=51,"क१",IF(R1872&gt;=41,"क२",IF(R1872&gt;=33,"ड",IF(R1872&gt;=21,"ई१",IF(R1872&gt;=1,"ई२","")))))))))</f>
        <v/>
      </c>
      <c r="V1872" s="68"/>
      <c r="W1872" s="68"/>
      <c r="X1872" s="68"/>
      <c r="Y1872" s="68"/>
    </row>
    <row r="1873" spans="2:25" ht="27.9" customHeight="1" thickBot="1">
      <c r="B1873" s="369"/>
      <c r="C1873" s="370"/>
      <c r="D1873" s="370"/>
      <c r="E1873" s="370"/>
      <c r="F1873" s="370"/>
      <c r="G1873" s="370"/>
      <c r="H1873" s="370"/>
      <c r="I1873" s="370"/>
      <c r="J1873" s="370"/>
      <c r="K1873" s="370"/>
      <c r="L1873" s="370"/>
      <c r="M1873" s="370"/>
      <c r="N1873" s="370"/>
      <c r="O1873" s="370"/>
      <c r="P1873" s="370"/>
      <c r="Q1873" s="370"/>
      <c r="R1873" s="370"/>
      <c r="S1873" s="371"/>
      <c r="V1873" s="68"/>
      <c r="W1873" s="68"/>
      <c r="X1873" s="68"/>
      <c r="Y1873" s="68"/>
    </row>
    <row r="1874" spans="2:25" ht="27.9" customHeight="1">
      <c r="B1874" s="41"/>
      <c r="C1874" s="42"/>
      <c r="D1874" s="43"/>
      <c r="N1874" s="45"/>
      <c r="O1874" s="45"/>
      <c r="P1874" s="45"/>
      <c r="Q1874" s="45"/>
      <c r="S1874" s="46"/>
      <c r="V1874" s="68"/>
      <c r="W1874" s="68"/>
      <c r="X1874" s="68"/>
      <c r="Y1874" s="68"/>
    </row>
    <row r="1875" spans="2:25" ht="27.9" customHeight="1">
      <c r="B1875" s="372" t="s">
        <v>66</v>
      </c>
      <c r="C1875" s="373"/>
      <c r="D1875" s="373"/>
      <c r="E1875" s="373"/>
      <c r="F1875" s="373"/>
      <c r="G1875" s="374" t="s">
        <v>67</v>
      </c>
      <c r="H1875" s="374"/>
      <c r="I1875" s="374"/>
      <c r="J1875" s="374"/>
      <c r="K1875" s="374"/>
      <c r="L1875" s="374"/>
      <c r="M1875" s="374"/>
      <c r="N1875" s="375" t="s">
        <v>68</v>
      </c>
      <c r="O1875" s="375"/>
      <c r="P1875" s="375"/>
      <c r="Q1875" s="375"/>
      <c r="R1875" s="375"/>
      <c r="S1875" s="376"/>
      <c r="V1875" s="68"/>
      <c r="W1875" s="68"/>
      <c r="X1875" s="68"/>
      <c r="Y1875" s="68"/>
    </row>
    <row r="1876" spans="2:25" ht="27.9" customHeight="1" thickBot="1">
      <c r="B1876" s="377" t="str">
        <f>students!$G$4</f>
        <v xml:space="preserve">श्री. सागर दत्तात्रय शिंदे </v>
      </c>
      <c r="C1876" s="378"/>
      <c r="D1876" s="378"/>
      <c r="E1876" s="378"/>
      <c r="F1876" s="378"/>
      <c r="G1876" s="379"/>
      <c r="H1876" s="379"/>
      <c r="I1876" s="379"/>
      <c r="J1876" s="379"/>
      <c r="K1876" s="379"/>
      <c r="L1876" s="379"/>
      <c r="M1876" s="379"/>
      <c r="N1876" s="380"/>
      <c r="O1876" s="380"/>
      <c r="P1876" s="380"/>
      <c r="Q1876" s="380"/>
      <c r="R1876" s="380"/>
      <c r="S1876" s="381"/>
      <c r="V1876" s="68"/>
      <c r="W1876" s="68"/>
      <c r="X1876" s="68"/>
      <c r="Y1876" s="68"/>
    </row>
    <row r="1877" spans="2:25" ht="26.25" customHeight="1">
      <c r="B1877" s="402" t="s">
        <v>718</v>
      </c>
      <c r="C1877" s="402"/>
      <c r="D1877" s="402"/>
      <c r="E1877" s="402"/>
      <c r="F1877" s="402"/>
      <c r="G1877" s="402"/>
      <c r="H1877" s="402"/>
      <c r="I1877" s="402"/>
      <c r="J1877" s="402"/>
      <c r="K1877" s="402"/>
      <c r="L1877" s="402"/>
      <c r="M1877" s="402"/>
      <c r="N1877" s="402"/>
      <c r="O1877" s="402"/>
      <c r="P1877" s="402"/>
      <c r="Q1877" s="402"/>
      <c r="R1877" s="402"/>
      <c r="S1877" s="402"/>
      <c r="V1877" s="68"/>
      <c r="W1877" s="68"/>
      <c r="X1877" s="68"/>
      <c r="Y1877" s="68"/>
    </row>
    <row r="1878" spans="2:25" ht="24.75" customHeight="1" thickBot="1">
      <c r="B1878" s="403" t="s">
        <v>52</v>
      </c>
      <c r="C1878" s="403"/>
      <c r="D1878" s="403"/>
      <c r="E1878" s="404">
        <f>VLOOKUP(S1879,students!$B$8:$R$77,3,0)</f>
        <v>0</v>
      </c>
      <c r="F1878" s="405"/>
      <c r="G1878" s="405"/>
      <c r="H1878" s="405"/>
      <c r="I1878" s="405"/>
      <c r="J1878" s="405"/>
      <c r="K1878" s="405"/>
      <c r="L1878" s="405"/>
      <c r="M1878" s="405"/>
      <c r="N1878" s="405"/>
      <c r="O1878" s="405"/>
      <c r="P1878" s="406" t="s">
        <v>28</v>
      </c>
      <c r="Q1878" s="406"/>
      <c r="R1878" s="406" t="str">
        <f>students!$M$2</f>
        <v>पहिली</v>
      </c>
      <c r="S1878" s="406"/>
      <c r="V1878" s="68"/>
      <c r="W1878" s="68"/>
      <c r="X1878" s="68"/>
      <c r="Y1878" s="68"/>
    </row>
    <row r="1879" spans="2:25" ht="19.5" customHeight="1" thickBot="1">
      <c r="B1879" s="407"/>
      <c r="C1879" s="407"/>
      <c r="D1879" s="408"/>
      <c r="E1879" s="408"/>
      <c r="F1879" s="47"/>
      <c r="G1879" s="47"/>
      <c r="H1879" s="409" t="s">
        <v>33</v>
      </c>
      <c r="I1879" s="409"/>
      <c r="J1879" s="409"/>
      <c r="K1879" s="409"/>
      <c r="L1879" s="409"/>
      <c r="M1879" s="405">
        <f>[3]students!Y1878</f>
        <v>0</v>
      </c>
      <c r="N1879" s="405"/>
      <c r="O1879" s="405"/>
      <c r="P1879" s="406" t="s">
        <v>53</v>
      </c>
      <c r="Q1879" s="406"/>
      <c r="R1879" s="406"/>
      <c r="S1879" s="77">
        <v>68</v>
      </c>
      <c r="V1879" s="68"/>
      <c r="W1879" s="68"/>
      <c r="X1879" s="68"/>
      <c r="Y1879" s="68"/>
    </row>
    <row r="1880" spans="2:25" ht="21" customHeight="1">
      <c r="B1880" s="382" t="s">
        <v>37</v>
      </c>
      <c r="C1880" s="361" t="s">
        <v>54</v>
      </c>
      <c r="D1880" s="361"/>
      <c r="E1880" s="385" t="s">
        <v>55</v>
      </c>
      <c r="F1880" s="386"/>
      <c r="G1880" s="386"/>
      <c r="H1880" s="386"/>
      <c r="I1880" s="386"/>
      <c r="J1880" s="386"/>
      <c r="K1880" s="386"/>
      <c r="L1880" s="386"/>
      <c r="M1880" s="387"/>
      <c r="N1880" s="388" t="s">
        <v>56</v>
      </c>
      <c r="O1880" s="389"/>
      <c r="P1880" s="389"/>
      <c r="Q1880" s="390"/>
      <c r="R1880" s="394" t="s">
        <v>69</v>
      </c>
      <c r="S1880" s="397" t="s">
        <v>57</v>
      </c>
      <c r="V1880" s="68"/>
      <c r="W1880" s="68"/>
      <c r="X1880" s="68"/>
      <c r="Y1880" s="68"/>
    </row>
    <row r="1881" spans="2:25" s="1" customFormat="1" ht="73.5" customHeight="1">
      <c r="B1881" s="383"/>
      <c r="C1881" s="384"/>
      <c r="D1881" s="384"/>
      <c r="E1881" s="48" t="s">
        <v>58</v>
      </c>
      <c r="F1881" s="48" t="s">
        <v>15</v>
      </c>
      <c r="G1881" s="48" t="s">
        <v>59</v>
      </c>
      <c r="H1881" s="48" t="s">
        <v>17</v>
      </c>
      <c r="I1881" s="48" t="s">
        <v>18</v>
      </c>
      <c r="J1881" s="48" t="s">
        <v>19</v>
      </c>
      <c r="K1881" s="48" t="s">
        <v>20</v>
      </c>
      <c r="L1881" s="48" t="s">
        <v>21</v>
      </c>
      <c r="M1881" s="49"/>
      <c r="N1881" s="391"/>
      <c r="O1881" s="392"/>
      <c r="P1881" s="392"/>
      <c r="Q1881" s="393"/>
      <c r="R1881" s="395"/>
      <c r="S1881" s="398"/>
      <c r="V1881" s="68"/>
      <c r="W1881" s="68"/>
      <c r="X1881" s="68"/>
      <c r="Y1881" s="68"/>
    </row>
    <row r="1882" spans="2:25" ht="27.9" customHeight="1" thickBot="1">
      <c r="B1882" s="5"/>
      <c r="C1882" s="400" t="s">
        <v>60</v>
      </c>
      <c r="D1882" s="401"/>
      <c r="E1882" s="51">
        <v>1</v>
      </c>
      <c r="F1882" s="51">
        <v>2</v>
      </c>
      <c r="G1882" s="51">
        <v>3</v>
      </c>
      <c r="H1882" s="51">
        <v>4</v>
      </c>
      <c r="I1882" s="51">
        <v>5</v>
      </c>
      <c r="J1882" s="51">
        <v>6</v>
      </c>
      <c r="K1882" s="51">
        <v>7</v>
      </c>
      <c r="L1882" s="51">
        <v>8</v>
      </c>
      <c r="M1882" s="50" t="s">
        <v>22</v>
      </c>
      <c r="N1882" s="50" t="s">
        <v>23</v>
      </c>
      <c r="O1882" s="50" t="s">
        <v>61</v>
      </c>
      <c r="P1882" s="50" t="s">
        <v>25</v>
      </c>
      <c r="Q1882" s="50" t="s">
        <v>62</v>
      </c>
      <c r="R1882" s="396"/>
      <c r="S1882" s="399"/>
      <c r="V1882" s="68"/>
      <c r="W1882" s="68"/>
      <c r="X1882" s="68"/>
      <c r="Y1882" s="68"/>
    </row>
    <row r="1883" spans="2:25" ht="27.9" customHeight="1">
      <c r="B1883" s="359">
        <v>1</v>
      </c>
      <c r="C1883" s="361" t="s">
        <v>2</v>
      </c>
      <c r="D1883" s="39" t="s">
        <v>63</v>
      </c>
      <c r="E1883" s="80"/>
      <c r="F1883" s="78">
        <f>Marathi!R$7</f>
        <v>15</v>
      </c>
      <c r="G1883" s="78">
        <f>Marathi!S$7</f>
        <v>15</v>
      </c>
      <c r="H1883" s="78">
        <f>Marathi!T$7</f>
        <v>15</v>
      </c>
      <c r="I1883" s="78">
        <f>Marathi!U$7</f>
        <v>15</v>
      </c>
      <c r="J1883" s="78">
        <f>Marathi!V$7</f>
        <v>15</v>
      </c>
      <c r="K1883" s="78">
        <f>Marathi!W$7</f>
        <v>10</v>
      </c>
      <c r="L1883" s="78">
        <f>Marathi!X$7</f>
        <v>0</v>
      </c>
      <c r="M1883" s="78">
        <f>Marathi!Y$7</f>
        <v>70</v>
      </c>
      <c r="N1883" s="78">
        <f>Marathi!Z$7</f>
        <v>5</v>
      </c>
      <c r="O1883" s="78">
        <f>Marathi!AA$7</f>
        <v>5</v>
      </c>
      <c r="P1883" s="78">
        <f>Marathi!AB$7</f>
        <v>20</v>
      </c>
      <c r="Q1883" s="78">
        <f>Marathi!AC$7</f>
        <v>30</v>
      </c>
      <c r="R1883" s="78">
        <f>Marathi!AD$7</f>
        <v>100</v>
      </c>
      <c r="S1883" s="78">
        <f>Marathi!AE$7</f>
        <v>0</v>
      </c>
      <c r="V1883" s="68"/>
      <c r="W1883" s="68"/>
      <c r="X1883" s="68"/>
      <c r="Y1883" s="68"/>
    </row>
    <row r="1884" spans="2:25" ht="27.9" customHeight="1" thickBot="1">
      <c r="B1884" s="360"/>
      <c r="C1884" s="362"/>
      <c r="D1884" s="40" t="s">
        <v>64</v>
      </c>
      <c r="E1884" s="81"/>
      <c r="F1884" s="50">
        <f>VLOOKUP(S1879,Marathi!$B$8:$AE$78,17,0)</f>
        <v>0</v>
      </c>
      <c r="G1884" s="50">
        <f>VLOOKUP(S1879,Marathi!$B$8:$AE$78,18,0)</f>
        <v>0</v>
      </c>
      <c r="H1884" s="50">
        <f>VLOOKUP(S1879,Marathi!$B$8:$AE$78,19,0)</f>
        <v>0</v>
      </c>
      <c r="I1884" s="50">
        <f>VLOOKUP(S1879,Marathi!$B$8:$AE$78,20,0)</f>
        <v>0</v>
      </c>
      <c r="J1884" s="50">
        <f>VLOOKUP(S1879,Marathi!$B$8:$AE$78,21,0)</f>
        <v>0</v>
      </c>
      <c r="K1884" s="50">
        <f>VLOOKUP(S1879,Marathi!$B$8:$AE$78,22,0)</f>
        <v>0</v>
      </c>
      <c r="L1884" s="50">
        <f>VLOOKUP(S1879,Marathi!$B$8:$AE$78,23,0)</f>
        <v>0</v>
      </c>
      <c r="M1884" s="50">
        <f>VLOOKUP(S1879,Marathi!$B$8:$AE$78,24,0)</f>
        <v>0</v>
      </c>
      <c r="N1884" s="50">
        <f>VLOOKUP(S1879,Marathi!$B$8:$AE$78,25,0)</f>
        <v>0</v>
      </c>
      <c r="O1884" s="50">
        <f>VLOOKUP(S1879,Marathi!$B$8:$AE$78,26,0)</f>
        <v>0</v>
      </c>
      <c r="P1884" s="50">
        <f>VLOOKUP(S1879,Marathi!$B$8:$AE$78,27,0)</f>
        <v>0</v>
      </c>
      <c r="Q1884" s="50">
        <f>VLOOKUP(S1879,Marathi!$B$8:$AE$78,28,0)</f>
        <v>0</v>
      </c>
      <c r="R1884" s="79">
        <f>VLOOKUP(S1879,Marathi!$B$8:$AE$78,29,0)</f>
        <v>0</v>
      </c>
      <c r="S1884" s="79">
        <f>VLOOKUP(S1879,Marathi!$B$8:$AE$78,30,0)</f>
        <v>0</v>
      </c>
      <c r="V1884" s="68"/>
      <c r="W1884" s="68"/>
      <c r="X1884" s="68"/>
      <c r="Y1884" s="68"/>
    </row>
    <row r="1885" spans="2:25" ht="27.9" customHeight="1">
      <c r="B1885" s="359">
        <v>2</v>
      </c>
      <c r="C1885" s="361" t="s">
        <v>3</v>
      </c>
      <c r="D1885" s="39" t="s">
        <v>63</v>
      </c>
      <c r="E1885" s="80"/>
      <c r="F1885" s="78">
        <f>Hindi!R$7</f>
        <v>15</v>
      </c>
      <c r="G1885" s="78">
        <f>Hindi!S$7</f>
        <v>15</v>
      </c>
      <c r="H1885" s="78">
        <f>Hindi!T$7</f>
        <v>15</v>
      </c>
      <c r="I1885" s="78">
        <f>Hindi!U$7</f>
        <v>15</v>
      </c>
      <c r="J1885" s="78">
        <f>Hindi!V$7</f>
        <v>15</v>
      </c>
      <c r="K1885" s="78">
        <f>Hindi!W$7</f>
        <v>10</v>
      </c>
      <c r="L1885" s="78">
        <f>Hindi!X$7</f>
        <v>0</v>
      </c>
      <c r="M1885" s="78">
        <f>Hindi!Y$7</f>
        <v>70</v>
      </c>
      <c r="N1885" s="78">
        <f>Hindi!Z$7</f>
        <v>5</v>
      </c>
      <c r="O1885" s="78">
        <f>Hindi!AA$7</f>
        <v>5</v>
      </c>
      <c r="P1885" s="78">
        <f>Hindi!AB$7</f>
        <v>20</v>
      </c>
      <c r="Q1885" s="78">
        <f>Hindi!AC$7</f>
        <v>30</v>
      </c>
      <c r="R1885" s="78">
        <f>Hindi!AD$7</f>
        <v>100</v>
      </c>
      <c r="S1885" s="78">
        <f>Hindi!AE$7</f>
        <v>0</v>
      </c>
      <c r="V1885" s="68"/>
      <c r="W1885" s="68"/>
      <c r="X1885" s="68"/>
      <c r="Y1885" s="68"/>
    </row>
    <row r="1886" spans="2:25" ht="27.9" customHeight="1" thickBot="1">
      <c r="B1886" s="360"/>
      <c r="C1886" s="362"/>
      <c r="D1886" s="40" t="s">
        <v>64</v>
      </c>
      <c r="E1886" s="81"/>
      <c r="F1886" s="50">
        <f>VLOOKUP(S1879,Hindi!$B$8:$AE$78,17,0)</f>
        <v>0</v>
      </c>
      <c r="G1886" s="50">
        <f>VLOOKUP(S1879,Hindi!$B$8:$AE$78,18,0)</f>
        <v>0</v>
      </c>
      <c r="H1886" s="50">
        <f>VLOOKUP(S1879,Hindi!$B$8:$AE$78,19,0)</f>
        <v>0</v>
      </c>
      <c r="I1886" s="50">
        <f>VLOOKUP(S1879,Hindi!$B$8:$AE$78,20,0)</f>
        <v>0</v>
      </c>
      <c r="J1886" s="50">
        <f>VLOOKUP(S1879,Hindi!$B$8:$AE$78,21,0)</f>
        <v>0</v>
      </c>
      <c r="K1886" s="50">
        <f>VLOOKUP(S1879,Hindi!$B$8:$AE$78,22,0)</f>
        <v>0</v>
      </c>
      <c r="L1886" s="50">
        <f>VLOOKUP(S1879,Hindi!$B$8:$AE$78,23,0)</f>
        <v>0</v>
      </c>
      <c r="M1886" s="50">
        <f>VLOOKUP(S1879,Hindi!$B$8:$AE$78,24,0)</f>
        <v>0</v>
      </c>
      <c r="N1886" s="50">
        <f>VLOOKUP(S1879,Hindi!$B$8:$AE$78,25,0)</f>
        <v>0</v>
      </c>
      <c r="O1886" s="50">
        <f>VLOOKUP(S1879,Hindi!$B$8:$AE$78,26,0)</f>
        <v>0</v>
      </c>
      <c r="P1886" s="50">
        <f>VLOOKUP(S1879,Hindi!$B$8:$AE$78,27,0)</f>
        <v>0</v>
      </c>
      <c r="Q1886" s="50">
        <f>VLOOKUP(S1879,Hindi!$B$8:$AE$78,28,0)</f>
        <v>0</v>
      </c>
      <c r="R1886" s="79">
        <f>VLOOKUP(S1879,Hindi!$B$8:$AE$78,29,0)</f>
        <v>0</v>
      </c>
      <c r="S1886" s="50">
        <f>VLOOKUP(S1879,Hindi!$B$8:$AE$78,30,0)</f>
        <v>0</v>
      </c>
      <c r="V1886" s="68"/>
      <c r="W1886" s="68"/>
      <c r="X1886" s="68"/>
      <c r="Y1886" s="68"/>
    </row>
    <row r="1887" spans="2:25" ht="27.9" customHeight="1">
      <c r="B1887" s="359">
        <v>3</v>
      </c>
      <c r="C1887" s="361" t="s">
        <v>4</v>
      </c>
      <c r="D1887" s="39" t="s">
        <v>63</v>
      </c>
      <c r="E1887" s="80"/>
      <c r="F1887" s="78">
        <f>English!R$7</f>
        <v>15</v>
      </c>
      <c r="G1887" s="78">
        <f>English!S$7</f>
        <v>15</v>
      </c>
      <c r="H1887" s="78">
        <f>English!T$7</f>
        <v>15</v>
      </c>
      <c r="I1887" s="78">
        <f>English!U$7</f>
        <v>15</v>
      </c>
      <c r="J1887" s="78">
        <f>English!V$7</f>
        <v>15</v>
      </c>
      <c r="K1887" s="78">
        <f>English!W$7</f>
        <v>10</v>
      </c>
      <c r="L1887" s="78">
        <f>English!X$7</f>
        <v>0</v>
      </c>
      <c r="M1887" s="78">
        <f>English!Y$7</f>
        <v>70</v>
      </c>
      <c r="N1887" s="78">
        <f>English!Z$7</f>
        <v>5</v>
      </c>
      <c r="O1887" s="78">
        <f>English!AA$7</f>
        <v>5</v>
      </c>
      <c r="P1887" s="78">
        <f>English!AB$7</f>
        <v>20</v>
      </c>
      <c r="Q1887" s="78">
        <f>English!AC$7</f>
        <v>30</v>
      </c>
      <c r="R1887" s="78">
        <f>English!AD$7</f>
        <v>100</v>
      </c>
      <c r="S1887" s="78">
        <f>English!AE$7</f>
        <v>0</v>
      </c>
      <c r="V1887" s="68"/>
      <c r="W1887" s="68"/>
      <c r="X1887" s="68"/>
      <c r="Y1887" s="68"/>
    </row>
    <row r="1888" spans="2:25" ht="27.9" customHeight="1" thickBot="1">
      <c r="B1888" s="360"/>
      <c r="C1888" s="362"/>
      <c r="D1888" s="40" t="s">
        <v>64</v>
      </c>
      <c r="E1888" s="81"/>
      <c r="F1888" s="50">
        <f>VLOOKUP(S1879,English!$B$8:$AE$78,17,0)</f>
        <v>0</v>
      </c>
      <c r="G1888" s="50">
        <f>VLOOKUP(S1879,English!$B$8:$AE$78,18,0)</f>
        <v>0</v>
      </c>
      <c r="H1888" s="50">
        <f>VLOOKUP(S1879,English!$B$8:$AE$78,19,0)</f>
        <v>0</v>
      </c>
      <c r="I1888" s="50">
        <f>VLOOKUP(S1879,English!$B$8:$AE$78,20,0)</f>
        <v>0</v>
      </c>
      <c r="J1888" s="50">
        <f>VLOOKUP(S1879,English!$B$8:$AE$78,21,0)</f>
        <v>0</v>
      </c>
      <c r="K1888" s="50">
        <f>VLOOKUP(S1879,English!$B$8:$AE$78,22,0)</f>
        <v>0</v>
      </c>
      <c r="L1888" s="50">
        <f>VLOOKUP(S1879,English!$B$8:$AE$78,23,0)</f>
        <v>0</v>
      </c>
      <c r="M1888" s="50">
        <f>VLOOKUP(S1879,English!$B$8:$AE$78,24,0)</f>
        <v>0</v>
      </c>
      <c r="N1888" s="50">
        <f>VLOOKUP(S1879,English!$B$8:$AE$78,25,0)</f>
        <v>0</v>
      </c>
      <c r="O1888" s="50">
        <f>VLOOKUP(S1879,English!$B$8:$AE$78,26,0)</f>
        <v>0</v>
      </c>
      <c r="P1888" s="50">
        <f>VLOOKUP(S1879,English!$B$8:$AE$78,27,0)</f>
        <v>0</v>
      </c>
      <c r="Q1888" s="50">
        <f>VLOOKUP(S1879,English!$B$8:$AE$78,28,0)</f>
        <v>0</v>
      </c>
      <c r="R1888" s="79">
        <f>VLOOKUP(S1879,English!$B$8:$AE$78,29,0)</f>
        <v>0</v>
      </c>
      <c r="S1888" s="50">
        <f>VLOOKUP(S1879,English!$B$8:$AE$78,30,0)</f>
        <v>0</v>
      </c>
      <c r="V1888" s="68"/>
      <c r="W1888" s="68"/>
      <c r="X1888" s="68"/>
      <c r="Y1888" s="68"/>
    </row>
    <row r="1889" spans="2:25" ht="27.9" customHeight="1">
      <c r="B1889" s="359">
        <v>4</v>
      </c>
      <c r="C1889" s="361" t="s">
        <v>5</v>
      </c>
      <c r="D1889" s="39" t="s">
        <v>63</v>
      </c>
      <c r="E1889" s="80"/>
      <c r="F1889" s="78">
        <f>Maths!R$7</f>
        <v>15</v>
      </c>
      <c r="G1889" s="78">
        <f>Maths!S$7</f>
        <v>15</v>
      </c>
      <c r="H1889" s="78">
        <f>Maths!T$7</f>
        <v>15</v>
      </c>
      <c r="I1889" s="78">
        <f>Maths!U$7</f>
        <v>15</v>
      </c>
      <c r="J1889" s="78">
        <f>Maths!V$7</f>
        <v>15</v>
      </c>
      <c r="K1889" s="78">
        <f>Maths!W$7</f>
        <v>10</v>
      </c>
      <c r="L1889" s="78">
        <f>Maths!X$7</f>
        <v>0</v>
      </c>
      <c r="M1889" s="78">
        <f>Maths!Y$7</f>
        <v>70</v>
      </c>
      <c r="N1889" s="78">
        <f>Maths!Z$7</f>
        <v>5</v>
      </c>
      <c r="O1889" s="78">
        <f>Maths!AA$7</f>
        <v>5</v>
      </c>
      <c r="P1889" s="78">
        <f>Maths!AB$7</f>
        <v>20</v>
      </c>
      <c r="Q1889" s="78">
        <f>Maths!AC$7</f>
        <v>30</v>
      </c>
      <c r="R1889" s="78">
        <f>Maths!AD$7</f>
        <v>100</v>
      </c>
      <c r="S1889" s="78">
        <f>Maths!AE$7</f>
        <v>0</v>
      </c>
      <c r="V1889" s="68"/>
      <c r="W1889" s="68"/>
      <c r="X1889" s="68"/>
      <c r="Y1889" s="68"/>
    </row>
    <row r="1890" spans="2:25" ht="27.9" customHeight="1" thickBot="1">
      <c r="B1890" s="360"/>
      <c r="C1890" s="362"/>
      <c r="D1890" s="40" t="s">
        <v>64</v>
      </c>
      <c r="E1890" s="81"/>
      <c r="F1890" s="50">
        <f>VLOOKUP(S1879,Maths!$B$8:$AE$78,17,0)</f>
        <v>0</v>
      </c>
      <c r="G1890" s="50">
        <f>VLOOKUP(S1879,Maths!$B$8:$AE$78,18,0)</f>
        <v>0</v>
      </c>
      <c r="H1890" s="50">
        <f>VLOOKUP(S1879,Maths!$B$8:$AE$78,19,0)</f>
        <v>0</v>
      </c>
      <c r="I1890" s="50">
        <f>VLOOKUP(S1879,Maths!$B$8:$AE$78,20,0)</f>
        <v>0</v>
      </c>
      <c r="J1890" s="50">
        <f>VLOOKUP(S1879,Maths!$B$8:$AE$78,21,0)</f>
        <v>0</v>
      </c>
      <c r="K1890" s="50">
        <f>VLOOKUP(S1879,Maths!$B$8:$AE$78,22,0)</f>
        <v>0</v>
      </c>
      <c r="L1890" s="50">
        <f>VLOOKUP(S1879,Maths!$B$8:$AE$78,23,0)</f>
        <v>0</v>
      </c>
      <c r="M1890" s="50">
        <f>VLOOKUP(S1879,Maths!$B$8:$AE$78,24,0)</f>
        <v>0</v>
      </c>
      <c r="N1890" s="50">
        <f>VLOOKUP(S1879,Maths!$B$8:$AE$78,25,0)</f>
        <v>0</v>
      </c>
      <c r="O1890" s="50">
        <f>VLOOKUP(S1879,Maths!$B$8:$AE$78,26,0)</f>
        <v>0</v>
      </c>
      <c r="P1890" s="50">
        <f>VLOOKUP(S1879,Maths!$B$8:$AE$78,27,0)</f>
        <v>0</v>
      </c>
      <c r="Q1890" s="50">
        <f>VLOOKUP(S1879,Maths!$B$8:$AE$78,28,0)</f>
        <v>0</v>
      </c>
      <c r="R1890" s="79">
        <f>VLOOKUP(S1879,Maths!$B$8:$AE$78,29,0)</f>
        <v>0</v>
      </c>
      <c r="S1890" s="50">
        <f>VLOOKUP(S1879,Maths!$B$8:$AE$78,30,0)</f>
        <v>0</v>
      </c>
      <c r="V1890" s="68"/>
      <c r="W1890" s="68"/>
      <c r="X1890" s="68"/>
      <c r="Y1890" s="68"/>
    </row>
    <row r="1891" spans="2:25" ht="27.9" customHeight="1">
      <c r="B1891" s="359">
        <v>5</v>
      </c>
      <c r="C1891" s="361" t="s">
        <v>6</v>
      </c>
      <c r="D1891" s="39" t="s">
        <v>63</v>
      </c>
      <c r="E1891" s="80"/>
      <c r="F1891" s="78">
        <f>Sci!R$7</f>
        <v>15</v>
      </c>
      <c r="G1891" s="78">
        <f>Sci!S$7</f>
        <v>15</v>
      </c>
      <c r="H1891" s="78">
        <f>Sci!T$7</f>
        <v>15</v>
      </c>
      <c r="I1891" s="78">
        <f>Sci!U$7</f>
        <v>15</v>
      </c>
      <c r="J1891" s="78">
        <f>Sci!V$7</f>
        <v>15</v>
      </c>
      <c r="K1891" s="78">
        <f>Sci!W$7</f>
        <v>10</v>
      </c>
      <c r="L1891" s="78">
        <f>Sci!X$7</f>
        <v>0</v>
      </c>
      <c r="M1891" s="78">
        <f>Sci!Y$7</f>
        <v>70</v>
      </c>
      <c r="N1891" s="78">
        <f>Sci!Z$7</f>
        <v>5</v>
      </c>
      <c r="O1891" s="78">
        <f>Sci!AA$7</f>
        <v>5</v>
      </c>
      <c r="P1891" s="78">
        <f>Sci!AB$7</f>
        <v>20</v>
      </c>
      <c r="Q1891" s="78">
        <f>Sci!AC$7</f>
        <v>30</v>
      </c>
      <c r="R1891" s="78">
        <f>Sci!AD$7</f>
        <v>100</v>
      </c>
      <c r="S1891" s="78">
        <f>Sci!AE$7</f>
        <v>0</v>
      </c>
      <c r="V1891" s="68"/>
      <c r="W1891" s="68"/>
      <c r="X1891" s="68"/>
      <c r="Y1891" s="68"/>
    </row>
    <row r="1892" spans="2:25" ht="27.9" customHeight="1" thickBot="1">
      <c r="B1892" s="360"/>
      <c r="C1892" s="362"/>
      <c r="D1892" s="40" t="s">
        <v>64</v>
      </c>
      <c r="E1892" s="81"/>
      <c r="F1892" s="50">
        <f>VLOOKUP(S1879,Sci!$B$8:$AE$78,17,0)</f>
        <v>0</v>
      </c>
      <c r="G1892" s="50">
        <f>VLOOKUP(S1879,Sci!$B$8:$AE$78,18,0)</f>
        <v>0</v>
      </c>
      <c r="H1892" s="50">
        <f>VLOOKUP(S1879,Sci!$B$8:$AE$78,19,0)</f>
        <v>0</v>
      </c>
      <c r="I1892" s="50">
        <f>VLOOKUP(S1879,Sci!$B$8:$AE$78,20,0)</f>
        <v>0</v>
      </c>
      <c r="J1892" s="50">
        <f>VLOOKUP(S1879,Sci!$B$8:$AE$78,21,0)</f>
        <v>0</v>
      </c>
      <c r="K1892" s="50">
        <f>VLOOKUP(S1879,Sci!$B$8:$AE$78,22,0)</f>
        <v>0</v>
      </c>
      <c r="L1892" s="50">
        <f>VLOOKUP(S1879,Sci!$B$8:$AE$78,23,0)</f>
        <v>0</v>
      </c>
      <c r="M1892" s="50">
        <f>VLOOKUP(S1879,Sci!$B$8:$AE$78,24,0)</f>
        <v>0</v>
      </c>
      <c r="N1892" s="50">
        <f>VLOOKUP(S1879,Sci!$B$8:$AE$78,24,0)</f>
        <v>0</v>
      </c>
      <c r="O1892" s="50">
        <f>VLOOKUP(S1879,Sci!$B$8:$AE$78,25,0)</f>
        <v>0</v>
      </c>
      <c r="P1892" s="50">
        <f>VLOOKUP(S1879,Sci!$B$8:$AE$78,26,0)</f>
        <v>0</v>
      </c>
      <c r="Q1892" s="50">
        <f>VLOOKUP(S1879,Sci!$B$8:$AE$78,27,0)</f>
        <v>0</v>
      </c>
      <c r="R1892" s="79">
        <f>VLOOKUP(S1879,Sci!$B$8:$AE$78,29,0)</f>
        <v>0</v>
      </c>
      <c r="S1892" s="50">
        <f>VLOOKUP(S1879,Sci!$B$8:$AE$78,30,0)</f>
        <v>0</v>
      </c>
      <c r="V1892" s="68"/>
      <c r="W1892" s="68"/>
      <c r="X1892" s="68"/>
      <c r="Y1892" s="68"/>
    </row>
    <row r="1893" spans="2:25" ht="27.9" customHeight="1">
      <c r="B1893" s="359">
        <v>6</v>
      </c>
      <c r="C1893" s="361" t="s">
        <v>7</v>
      </c>
      <c r="D1893" s="39" t="s">
        <v>63</v>
      </c>
      <c r="E1893" s="80"/>
      <c r="F1893" s="78">
        <f>Sco!R$7</f>
        <v>15</v>
      </c>
      <c r="G1893" s="78">
        <f>Sco!S$7</f>
        <v>15</v>
      </c>
      <c r="H1893" s="78">
        <f>Sco!T$7</f>
        <v>15</v>
      </c>
      <c r="I1893" s="78">
        <f>Sco!U$7</f>
        <v>15</v>
      </c>
      <c r="J1893" s="78">
        <f>Sco!V$7</f>
        <v>15</v>
      </c>
      <c r="K1893" s="78">
        <f>Sco!W$7</f>
        <v>10</v>
      </c>
      <c r="L1893" s="78">
        <f>Sco!X$7</f>
        <v>0</v>
      </c>
      <c r="M1893" s="78">
        <f>Sco!Y$7</f>
        <v>70</v>
      </c>
      <c r="N1893" s="78">
        <f>Sco!Z$7</f>
        <v>5</v>
      </c>
      <c r="O1893" s="78">
        <f>Sco!AA$7</f>
        <v>5</v>
      </c>
      <c r="P1893" s="78">
        <f>Sco!AB$7</f>
        <v>20</v>
      </c>
      <c r="Q1893" s="78">
        <f>Sco!AC$7</f>
        <v>30</v>
      </c>
      <c r="R1893" s="78">
        <f>Sco!AD$7</f>
        <v>100</v>
      </c>
      <c r="S1893" s="78">
        <f>Sco!AE$7</f>
        <v>0</v>
      </c>
    </row>
    <row r="1894" spans="2:25" ht="27.9" customHeight="1" thickBot="1">
      <c r="B1894" s="360"/>
      <c r="C1894" s="362"/>
      <c r="D1894" s="40" t="s">
        <v>64</v>
      </c>
      <c r="E1894" s="81"/>
      <c r="F1894" s="50">
        <f>VLOOKUP(S1879,Sco!$B$8:$AE$78,17,0)</f>
        <v>0</v>
      </c>
      <c r="G1894" s="50">
        <f>VLOOKUP(S1879,Sco!$B$8:$AE$78,18,0)</f>
        <v>0</v>
      </c>
      <c r="H1894" s="50">
        <f>VLOOKUP(S1879,Sco!$B$8:$AE$78,19,0)</f>
        <v>0</v>
      </c>
      <c r="I1894" s="50">
        <f>VLOOKUP(S1879,Sco!$B$8:$AE$78,20,0)</f>
        <v>0</v>
      </c>
      <c r="J1894" s="50">
        <f>VLOOKUP(S1879,Sco!$B$8:$AE$78,21,0)</f>
        <v>0</v>
      </c>
      <c r="K1894" s="50">
        <f>VLOOKUP(S1879,Sco!$B$8:$AE$78,22,0)</f>
        <v>0</v>
      </c>
      <c r="L1894" s="50">
        <f>VLOOKUP(S1879,Sco!$B$8:$AE$78,23,0)</f>
        <v>0</v>
      </c>
      <c r="M1894" s="50">
        <f>VLOOKUP(S1879,Sco!$B$8:$AE$78,24,0)</f>
        <v>0</v>
      </c>
      <c r="N1894" s="50">
        <f>VLOOKUP(S1879,Sco!$B$8:$AE$78,25,0)</f>
        <v>0</v>
      </c>
      <c r="O1894" s="50">
        <f>VLOOKUP(S1879,Sco!$B$8:$AE$78,26,0)</f>
        <v>0</v>
      </c>
      <c r="P1894" s="50">
        <f>VLOOKUP(S1879,Sco!$B$8:$AE$78,27,0)</f>
        <v>0</v>
      </c>
      <c r="Q1894" s="50">
        <f>VLOOKUP(S1879,Sco!$B$8:$AE$78,28,0)</f>
        <v>0</v>
      </c>
      <c r="R1894" s="79">
        <f>VLOOKUP(S1879,Sco!$B$8:$AE$78,29,0)</f>
        <v>0</v>
      </c>
      <c r="S1894" s="50">
        <f>VLOOKUP(S1879,Sco!$B$8:$AE$78,30,0)</f>
        <v>0</v>
      </c>
    </row>
    <row r="1895" spans="2:25" ht="27.9" customHeight="1">
      <c r="B1895" s="359">
        <v>7</v>
      </c>
      <c r="C1895" s="361" t="s">
        <v>8</v>
      </c>
      <c r="D1895" s="39" t="s">
        <v>63</v>
      </c>
      <c r="E1895" s="80"/>
      <c r="F1895" s="78">
        <f>Kala!R$7</f>
        <v>20</v>
      </c>
      <c r="G1895" s="78">
        <f>Kala!S$7</f>
        <v>40</v>
      </c>
      <c r="H1895" s="78">
        <f>Kala!T$7</f>
        <v>20</v>
      </c>
      <c r="I1895" s="78">
        <f>Kala!U$7</f>
        <v>20</v>
      </c>
      <c r="J1895" s="78">
        <f>Kala!V$7</f>
        <v>0</v>
      </c>
      <c r="K1895" s="78">
        <f>Kala!W$7</f>
        <v>20</v>
      </c>
      <c r="L1895" s="78">
        <f>Kala!X$7</f>
        <v>0</v>
      </c>
      <c r="M1895" s="78">
        <f>Kala!Y$7</f>
        <v>100</v>
      </c>
      <c r="N1895" s="363"/>
      <c r="O1895" s="364"/>
      <c r="P1895" s="364"/>
      <c r="Q1895" s="365"/>
      <c r="R1895" s="82">
        <f t="shared" ref="R1895:R1900" si="67">M1895</f>
        <v>100</v>
      </c>
      <c r="S1895" s="83"/>
    </row>
    <row r="1896" spans="2:25" ht="27.9" customHeight="1" thickBot="1">
      <c r="B1896" s="360"/>
      <c r="C1896" s="362"/>
      <c r="D1896" s="40" t="s">
        <v>64</v>
      </c>
      <c r="E1896" s="81"/>
      <c r="F1896" s="50">
        <f>VLOOKUP(S1879,Kala!$B$8:$AE$78,17,0)</f>
        <v>0</v>
      </c>
      <c r="G1896" s="50">
        <f>VLOOKUP(S1879,Kala!$B$8:$AE$78,18,0)</f>
        <v>0</v>
      </c>
      <c r="H1896" s="50">
        <f>VLOOKUP(S1879,Kala!$B$8:$AE$78,19,0)</f>
        <v>0</v>
      </c>
      <c r="I1896" s="50">
        <f>VLOOKUP(S1879,Kala!$B$8:$AE$78,20,0)</f>
        <v>0</v>
      </c>
      <c r="J1896" s="50">
        <f>VLOOKUP(S1879,Kala!$B$8:$AE$78,21,0)</f>
        <v>0</v>
      </c>
      <c r="K1896" s="50">
        <f>VLOOKUP(S1879,Kala!$B$8:$AE$78,22,0)</f>
        <v>0</v>
      </c>
      <c r="L1896" s="50">
        <f>VLOOKUP(S1879,Kala!$B$8:$AE$78,23,0)</f>
        <v>0</v>
      </c>
      <c r="M1896" s="50">
        <f>VLOOKUP(S1879,Kala!$B$8:$AE$78,24,0)</f>
        <v>0</v>
      </c>
      <c r="N1896" s="366"/>
      <c r="O1896" s="367"/>
      <c r="P1896" s="367"/>
      <c r="Q1896" s="368"/>
      <c r="R1896" s="84">
        <f t="shared" si="67"/>
        <v>0</v>
      </c>
      <c r="S1896" s="85" t="str">
        <f>IF(R1896&gt;=91,"अ१",IF(R1896&gt;=81,"अ२",IF(R1896&gt;=71,"ब१",IF(R1896&gt;=61,"ब२",IF(R1896&gt;=51,"क१",IF(R1896&gt;=41,"क२",IF(R1896&gt;=33,"ड",IF(R1896&gt;=21,"ई१",IF(R1896&gt;=1,"ई२","")))))))))</f>
        <v/>
      </c>
    </row>
    <row r="1897" spans="2:25" ht="27.9" customHeight="1">
      <c r="B1897" s="359">
        <v>8</v>
      </c>
      <c r="C1897" s="361" t="s">
        <v>9</v>
      </c>
      <c r="D1897" s="39" t="s">
        <v>63</v>
      </c>
      <c r="E1897" s="80"/>
      <c r="F1897" s="78">
        <f>Karya!R$7</f>
        <v>20</v>
      </c>
      <c r="G1897" s="78">
        <f>Karya!S$7</f>
        <v>40</v>
      </c>
      <c r="H1897" s="78">
        <f>Karya!T$7</f>
        <v>20</v>
      </c>
      <c r="I1897" s="78">
        <f>Karya!U$7</f>
        <v>20</v>
      </c>
      <c r="J1897" s="78">
        <f>Karya!V$7</f>
        <v>0</v>
      </c>
      <c r="K1897" s="78">
        <f>Karya!W$7</f>
        <v>20</v>
      </c>
      <c r="L1897" s="78">
        <f>Karya!X$7</f>
        <v>0</v>
      </c>
      <c r="M1897" s="78">
        <f>Karya!Y$7</f>
        <v>100</v>
      </c>
      <c r="N1897" s="363"/>
      <c r="O1897" s="364"/>
      <c r="P1897" s="364"/>
      <c r="Q1897" s="365"/>
      <c r="R1897" s="82">
        <f t="shared" si="67"/>
        <v>100</v>
      </c>
      <c r="S1897" s="83"/>
    </row>
    <row r="1898" spans="2:25" ht="27.9" customHeight="1" thickBot="1">
      <c r="B1898" s="360"/>
      <c r="C1898" s="362"/>
      <c r="D1898" s="40" t="s">
        <v>64</v>
      </c>
      <c r="E1898" s="81"/>
      <c r="F1898" s="50">
        <f>VLOOKUP(S1879,Karya!$B$8:$AE$78,17,0)</f>
        <v>0</v>
      </c>
      <c r="G1898" s="50">
        <f>VLOOKUP(S1879,Karya!$B$8:$AE$78,18,0)</f>
        <v>0</v>
      </c>
      <c r="H1898" s="50">
        <f>VLOOKUP(S1879,Karya!$B$8:$AE$78,19,0)</f>
        <v>0</v>
      </c>
      <c r="I1898" s="50">
        <f>VLOOKUP(S1879,Karya!$B$8:$AE$78,20,0)</f>
        <v>0</v>
      </c>
      <c r="J1898" s="50">
        <f>VLOOKUP(S1879,Karya!$B$8:$AE$78,21,0)</f>
        <v>0</v>
      </c>
      <c r="K1898" s="50">
        <f>VLOOKUP(S1879,Karya!$B$8:$AE$78,22,0)</f>
        <v>0</v>
      </c>
      <c r="L1898" s="50">
        <f>VLOOKUP(S1879,Karya!$B$8:$AE$78,23,0)</f>
        <v>0</v>
      </c>
      <c r="M1898" s="50">
        <f>VLOOKUP(S1879,Karya!$B$8:$AE$78,24,0)</f>
        <v>0</v>
      </c>
      <c r="N1898" s="366"/>
      <c r="O1898" s="367"/>
      <c r="P1898" s="367"/>
      <c r="Q1898" s="368"/>
      <c r="R1898" s="84">
        <f t="shared" si="67"/>
        <v>0</v>
      </c>
      <c r="S1898" s="85" t="str">
        <f>IF(R1898&gt;=91,"अ१",IF(R1898&gt;=81,"अ२",IF(R1898&gt;=71,"ब१",IF(R1898&gt;=61,"ब२",IF(R1898&gt;=51,"क१",IF(R1898&gt;=41,"क२",IF(R1898&gt;=33,"ड",IF(R1898&gt;=21,"ई१",IF(R1898&gt;=1,"ई२","")))))))))</f>
        <v/>
      </c>
    </row>
    <row r="1899" spans="2:25" ht="27.9" customHeight="1">
      <c r="B1899" s="359">
        <v>9</v>
      </c>
      <c r="C1899" s="361" t="s">
        <v>10</v>
      </c>
      <c r="D1899" s="39" t="s">
        <v>63</v>
      </c>
      <c r="E1899" s="80"/>
      <c r="F1899" s="78">
        <f>Shashi!R$7</f>
        <v>20</v>
      </c>
      <c r="G1899" s="78">
        <f>Shashi!S$7</f>
        <v>40</v>
      </c>
      <c r="H1899" s="78">
        <f>Shashi!T$7</f>
        <v>20</v>
      </c>
      <c r="I1899" s="78">
        <f>Shashi!U$7</f>
        <v>20</v>
      </c>
      <c r="J1899" s="78">
        <f>Shashi!V$7</f>
        <v>0</v>
      </c>
      <c r="K1899" s="78">
        <f>Shashi!W$7</f>
        <v>20</v>
      </c>
      <c r="L1899" s="78">
        <f>Shashi!X$7</f>
        <v>0</v>
      </c>
      <c r="M1899" s="78">
        <f>Shashi!Y$7</f>
        <v>100</v>
      </c>
      <c r="N1899" s="363"/>
      <c r="O1899" s="364"/>
      <c r="P1899" s="364"/>
      <c r="Q1899" s="365"/>
      <c r="R1899" s="82">
        <f t="shared" si="67"/>
        <v>100</v>
      </c>
      <c r="S1899" s="83"/>
      <c r="V1899" s="68"/>
      <c r="W1899" s="68"/>
      <c r="X1899" s="68"/>
      <c r="Y1899" s="68"/>
    </row>
    <row r="1900" spans="2:25" ht="27.9" customHeight="1" thickBot="1">
      <c r="B1900" s="360"/>
      <c r="C1900" s="362"/>
      <c r="D1900" s="40" t="s">
        <v>64</v>
      </c>
      <c r="E1900" s="81"/>
      <c r="F1900" s="50">
        <f>VLOOKUP(S1879,Shashi!$B$8:$AE$78,17,0)</f>
        <v>0</v>
      </c>
      <c r="G1900" s="50">
        <f>VLOOKUP(S1879,Shashi!$B$8:$AE$78,18,0)</f>
        <v>0</v>
      </c>
      <c r="H1900" s="50">
        <f>VLOOKUP(S1879,Shashi!$B$8:$AE$78,19,0)</f>
        <v>0</v>
      </c>
      <c r="I1900" s="50">
        <f>VLOOKUP(S1879,Shashi!$B$8:$AE$78,20,0)</f>
        <v>0</v>
      </c>
      <c r="J1900" s="50">
        <f>VLOOKUP(S1879,Shashi!$B$8:$AE$78,21,0)</f>
        <v>0</v>
      </c>
      <c r="K1900" s="50">
        <f>VLOOKUP(S1879,Shashi!$B$8:$AE$78,22,0)</f>
        <v>0</v>
      </c>
      <c r="L1900" s="50">
        <f>VLOOKUP(S1879,Shashi!$B$8:$AE$78,23,0)</f>
        <v>0</v>
      </c>
      <c r="M1900" s="50">
        <f>VLOOKUP(S1879,Shashi!$B$8:$AE$78,24,0)</f>
        <v>0</v>
      </c>
      <c r="N1900" s="366"/>
      <c r="O1900" s="367"/>
      <c r="P1900" s="367"/>
      <c r="Q1900" s="368"/>
      <c r="R1900" s="84">
        <f t="shared" si="67"/>
        <v>0</v>
      </c>
      <c r="S1900" s="85" t="str">
        <f>IF(R1900&gt;=91,"अ१",IF(R1900&gt;=81,"अ२",IF(R1900&gt;=71,"ब१",IF(R1900&gt;=61,"ब२",IF(R1900&gt;=51,"क१",IF(R1900&gt;=41,"क२",IF(R1900&gt;=33,"ड",IF(R1900&gt;=21,"ई१",IF(R1900&gt;=1,"ई२","")))))))))</f>
        <v/>
      </c>
      <c r="V1900" s="68"/>
      <c r="W1900" s="68"/>
      <c r="X1900" s="68"/>
      <c r="Y1900" s="68"/>
    </row>
    <row r="1901" spans="2:25" ht="27.9" customHeight="1" thickBot="1">
      <c r="B1901" s="369"/>
      <c r="C1901" s="370"/>
      <c r="D1901" s="370"/>
      <c r="E1901" s="370"/>
      <c r="F1901" s="370"/>
      <c r="G1901" s="370"/>
      <c r="H1901" s="370"/>
      <c r="I1901" s="370"/>
      <c r="J1901" s="370"/>
      <c r="K1901" s="370"/>
      <c r="L1901" s="370"/>
      <c r="M1901" s="370"/>
      <c r="N1901" s="370"/>
      <c r="O1901" s="370"/>
      <c r="P1901" s="370"/>
      <c r="Q1901" s="370"/>
      <c r="R1901" s="370"/>
      <c r="S1901" s="371"/>
      <c r="V1901" s="68"/>
      <c r="W1901" s="68"/>
      <c r="X1901" s="68"/>
      <c r="Y1901" s="68"/>
    </row>
    <row r="1902" spans="2:25" ht="27.9" customHeight="1">
      <c r="B1902" s="41"/>
      <c r="C1902" s="42"/>
      <c r="D1902" s="43"/>
      <c r="N1902" s="45"/>
      <c r="O1902" s="45"/>
      <c r="P1902" s="45"/>
      <c r="Q1902" s="45"/>
      <c r="S1902" s="46"/>
      <c r="V1902" s="68"/>
      <c r="W1902" s="68"/>
      <c r="X1902" s="68"/>
      <c r="Y1902" s="68"/>
    </row>
    <row r="1903" spans="2:25" ht="27.9" customHeight="1">
      <c r="B1903" s="372" t="s">
        <v>66</v>
      </c>
      <c r="C1903" s="373"/>
      <c r="D1903" s="373"/>
      <c r="E1903" s="373"/>
      <c r="F1903" s="373"/>
      <c r="G1903" s="374" t="s">
        <v>67</v>
      </c>
      <c r="H1903" s="374"/>
      <c r="I1903" s="374"/>
      <c r="J1903" s="374"/>
      <c r="K1903" s="374"/>
      <c r="L1903" s="374"/>
      <c r="M1903" s="374"/>
      <c r="N1903" s="375" t="s">
        <v>68</v>
      </c>
      <c r="O1903" s="375"/>
      <c r="P1903" s="375"/>
      <c r="Q1903" s="375"/>
      <c r="R1903" s="375"/>
      <c r="S1903" s="376"/>
      <c r="V1903" s="68"/>
      <c r="W1903" s="68"/>
      <c r="X1903" s="68"/>
      <c r="Y1903" s="68"/>
    </row>
    <row r="1904" spans="2:25" ht="27.9" customHeight="1" thickBot="1">
      <c r="B1904" s="377" t="str">
        <f>students!$G$4</f>
        <v xml:space="preserve">श्री. सागर दत्तात्रय शिंदे </v>
      </c>
      <c r="C1904" s="378"/>
      <c r="D1904" s="378"/>
      <c r="E1904" s="378"/>
      <c r="F1904" s="378"/>
      <c r="G1904" s="379"/>
      <c r="H1904" s="379"/>
      <c r="I1904" s="379"/>
      <c r="J1904" s="379"/>
      <c r="K1904" s="379"/>
      <c r="L1904" s="379"/>
      <c r="M1904" s="379"/>
      <c r="N1904" s="380"/>
      <c r="O1904" s="380"/>
      <c r="P1904" s="380"/>
      <c r="Q1904" s="380"/>
      <c r="R1904" s="380"/>
      <c r="S1904" s="381"/>
      <c r="V1904" s="68"/>
      <c r="W1904" s="68"/>
      <c r="X1904" s="68"/>
      <c r="Y1904" s="68"/>
    </row>
    <row r="1905" spans="2:25" ht="26.25" customHeight="1">
      <c r="B1905" s="402" t="s">
        <v>718</v>
      </c>
      <c r="C1905" s="402"/>
      <c r="D1905" s="402"/>
      <c r="E1905" s="402"/>
      <c r="F1905" s="402"/>
      <c r="G1905" s="402"/>
      <c r="H1905" s="402"/>
      <c r="I1905" s="402"/>
      <c r="J1905" s="402"/>
      <c r="K1905" s="402"/>
      <c r="L1905" s="402"/>
      <c r="M1905" s="402"/>
      <c r="N1905" s="402"/>
      <c r="O1905" s="402"/>
      <c r="P1905" s="402"/>
      <c r="Q1905" s="402"/>
      <c r="R1905" s="402"/>
      <c r="S1905" s="402"/>
      <c r="V1905" s="68"/>
      <c r="W1905" s="68"/>
      <c r="X1905" s="68"/>
      <c r="Y1905" s="68"/>
    </row>
    <row r="1906" spans="2:25" ht="24.75" customHeight="1" thickBot="1">
      <c r="B1906" s="403" t="s">
        <v>52</v>
      </c>
      <c r="C1906" s="403"/>
      <c r="D1906" s="403"/>
      <c r="E1906" s="404">
        <f>VLOOKUP(S1907,students!$B$8:$R$77,3,0)</f>
        <v>0</v>
      </c>
      <c r="F1906" s="405"/>
      <c r="G1906" s="405"/>
      <c r="H1906" s="405"/>
      <c r="I1906" s="405"/>
      <c r="J1906" s="405"/>
      <c r="K1906" s="405"/>
      <c r="L1906" s="405"/>
      <c r="M1906" s="405"/>
      <c r="N1906" s="405"/>
      <c r="O1906" s="405"/>
      <c r="P1906" s="406" t="s">
        <v>28</v>
      </c>
      <c r="Q1906" s="406"/>
      <c r="R1906" s="406" t="str">
        <f>students!$M$2</f>
        <v>पहिली</v>
      </c>
      <c r="S1906" s="406"/>
      <c r="V1906" s="68"/>
      <c r="W1906" s="68"/>
      <c r="X1906" s="68"/>
      <c r="Y1906" s="68"/>
    </row>
    <row r="1907" spans="2:25" ht="19.5" customHeight="1" thickBot="1">
      <c r="B1907" s="407"/>
      <c r="C1907" s="407"/>
      <c r="D1907" s="408"/>
      <c r="E1907" s="408"/>
      <c r="F1907" s="47"/>
      <c r="G1907" s="47"/>
      <c r="H1907" s="409" t="s">
        <v>33</v>
      </c>
      <c r="I1907" s="409"/>
      <c r="J1907" s="409"/>
      <c r="K1907" s="409"/>
      <c r="L1907" s="409"/>
      <c r="M1907" s="405">
        <f>[3]students!Y1906</f>
        <v>0</v>
      </c>
      <c r="N1907" s="405"/>
      <c r="O1907" s="405"/>
      <c r="P1907" s="406" t="s">
        <v>53</v>
      </c>
      <c r="Q1907" s="406"/>
      <c r="R1907" s="406"/>
      <c r="S1907" s="77">
        <v>69</v>
      </c>
      <c r="V1907" s="68"/>
      <c r="W1907" s="68"/>
      <c r="X1907" s="68"/>
      <c r="Y1907" s="68"/>
    </row>
    <row r="1908" spans="2:25" ht="21" customHeight="1">
      <c r="B1908" s="382" t="s">
        <v>37</v>
      </c>
      <c r="C1908" s="361" t="s">
        <v>54</v>
      </c>
      <c r="D1908" s="361"/>
      <c r="E1908" s="385" t="s">
        <v>55</v>
      </c>
      <c r="F1908" s="386"/>
      <c r="G1908" s="386"/>
      <c r="H1908" s="386"/>
      <c r="I1908" s="386"/>
      <c r="J1908" s="386"/>
      <c r="K1908" s="386"/>
      <c r="L1908" s="386"/>
      <c r="M1908" s="387"/>
      <c r="N1908" s="388" t="s">
        <v>56</v>
      </c>
      <c r="O1908" s="389"/>
      <c r="P1908" s="389"/>
      <c r="Q1908" s="390"/>
      <c r="R1908" s="394" t="s">
        <v>69</v>
      </c>
      <c r="S1908" s="397" t="s">
        <v>57</v>
      </c>
      <c r="V1908" s="68"/>
      <c r="W1908" s="68"/>
      <c r="X1908" s="68"/>
      <c r="Y1908" s="68"/>
    </row>
    <row r="1909" spans="2:25" s="1" customFormat="1" ht="73.5" customHeight="1">
      <c r="B1909" s="383"/>
      <c r="C1909" s="384"/>
      <c r="D1909" s="384"/>
      <c r="E1909" s="48" t="s">
        <v>58</v>
      </c>
      <c r="F1909" s="48" t="s">
        <v>15</v>
      </c>
      <c r="G1909" s="48" t="s">
        <v>59</v>
      </c>
      <c r="H1909" s="48" t="s">
        <v>17</v>
      </c>
      <c r="I1909" s="48" t="s">
        <v>18</v>
      </c>
      <c r="J1909" s="48" t="s">
        <v>19</v>
      </c>
      <c r="K1909" s="48" t="s">
        <v>20</v>
      </c>
      <c r="L1909" s="48" t="s">
        <v>21</v>
      </c>
      <c r="M1909" s="49"/>
      <c r="N1909" s="391"/>
      <c r="O1909" s="392"/>
      <c r="P1909" s="392"/>
      <c r="Q1909" s="393"/>
      <c r="R1909" s="395"/>
      <c r="S1909" s="398"/>
      <c r="V1909" s="68"/>
      <c r="W1909" s="68"/>
      <c r="X1909" s="68"/>
      <c r="Y1909" s="68"/>
    </row>
    <row r="1910" spans="2:25" ht="27.9" customHeight="1" thickBot="1">
      <c r="B1910" s="5"/>
      <c r="C1910" s="400" t="s">
        <v>60</v>
      </c>
      <c r="D1910" s="401"/>
      <c r="E1910" s="51">
        <v>1</v>
      </c>
      <c r="F1910" s="51">
        <v>2</v>
      </c>
      <c r="G1910" s="51">
        <v>3</v>
      </c>
      <c r="H1910" s="51">
        <v>4</v>
      </c>
      <c r="I1910" s="51">
        <v>5</v>
      </c>
      <c r="J1910" s="51">
        <v>6</v>
      </c>
      <c r="K1910" s="51">
        <v>7</v>
      </c>
      <c r="L1910" s="51">
        <v>8</v>
      </c>
      <c r="M1910" s="50" t="s">
        <v>22</v>
      </c>
      <c r="N1910" s="50" t="s">
        <v>23</v>
      </c>
      <c r="O1910" s="50" t="s">
        <v>61</v>
      </c>
      <c r="P1910" s="50" t="s">
        <v>25</v>
      </c>
      <c r="Q1910" s="50" t="s">
        <v>62</v>
      </c>
      <c r="R1910" s="396"/>
      <c r="S1910" s="399"/>
      <c r="V1910" s="68"/>
      <c r="W1910" s="68"/>
      <c r="X1910" s="68"/>
      <c r="Y1910" s="68"/>
    </row>
    <row r="1911" spans="2:25" ht="27.9" customHeight="1">
      <c r="B1911" s="359">
        <v>1</v>
      </c>
      <c r="C1911" s="361" t="s">
        <v>2</v>
      </c>
      <c r="D1911" s="39" t="s">
        <v>63</v>
      </c>
      <c r="E1911" s="80"/>
      <c r="F1911" s="78">
        <f>Marathi!R$7</f>
        <v>15</v>
      </c>
      <c r="G1911" s="78">
        <f>Marathi!S$7</f>
        <v>15</v>
      </c>
      <c r="H1911" s="78">
        <f>Marathi!T$7</f>
        <v>15</v>
      </c>
      <c r="I1911" s="78">
        <f>Marathi!U$7</f>
        <v>15</v>
      </c>
      <c r="J1911" s="78">
        <f>Marathi!V$7</f>
        <v>15</v>
      </c>
      <c r="K1911" s="78">
        <f>Marathi!W$7</f>
        <v>10</v>
      </c>
      <c r="L1911" s="78">
        <f>Marathi!X$7</f>
        <v>0</v>
      </c>
      <c r="M1911" s="78">
        <f>Marathi!Y$7</f>
        <v>70</v>
      </c>
      <c r="N1911" s="78">
        <f>Marathi!Z$7</f>
        <v>5</v>
      </c>
      <c r="O1911" s="78">
        <f>Marathi!AA$7</f>
        <v>5</v>
      </c>
      <c r="P1911" s="78">
        <f>Marathi!AB$7</f>
        <v>20</v>
      </c>
      <c r="Q1911" s="78">
        <f>Marathi!AC$7</f>
        <v>30</v>
      </c>
      <c r="R1911" s="78">
        <f>Marathi!AD$7</f>
        <v>100</v>
      </c>
      <c r="S1911" s="78">
        <f>Marathi!AE$7</f>
        <v>0</v>
      </c>
      <c r="V1911" s="68"/>
      <c r="W1911" s="68"/>
      <c r="X1911" s="68"/>
      <c r="Y1911" s="68"/>
    </row>
    <row r="1912" spans="2:25" ht="27.9" customHeight="1" thickBot="1">
      <c r="B1912" s="360"/>
      <c r="C1912" s="362"/>
      <c r="D1912" s="40" t="s">
        <v>64</v>
      </c>
      <c r="E1912" s="81"/>
      <c r="F1912" s="50">
        <f>VLOOKUP(S1907,Marathi!$B$8:$AE$78,17,0)</f>
        <v>0</v>
      </c>
      <c r="G1912" s="50">
        <f>VLOOKUP(S1907,Marathi!$B$8:$AE$78,18,0)</f>
        <v>0</v>
      </c>
      <c r="H1912" s="50">
        <f>VLOOKUP(S1907,Marathi!$B$8:$AE$78,19,0)</f>
        <v>0</v>
      </c>
      <c r="I1912" s="50">
        <f>VLOOKUP(S1907,Marathi!$B$8:$AE$78,20,0)</f>
        <v>0</v>
      </c>
      <c r="J1912" s="50">
        <f>VLOOKUP(S1907,Marathi!$B$8:$AE$78,21,0)</f>
        <v>0</v>
      </c>
      <c r="K1912" s="50">
        <f>VLOOKUP(S1907,Marathi!$B$8:$AE$78,22,0)</f>
        <v>0</v>
      </c>
      <c r="L1912" s="50">
        <f>VLOOKUP(S1907,Marathi!$B$8:$AE$78,23,0)</f>
        <v>0</v>
      </c>
      <c r="M1912" s="50">
        <f>VLOOKUP(S1907,Marathi!$B$8:$AE$78,24,0)</f>
        <v>0</v>
      </c>
      <c r="N1912" s="50">
        <f>VLOOKUP(S1907,Marathi!$B$8:$AE$78,25,0)</f>
        <v>0</v>
      </c>
      <c r="O1912" s="50">
        <f>VLOOKUP(S1907,Marathi!$B$8:$AE$78,26,0)</f>
        <v>0</v>
      </c>
      <c r="P1912" s="50">
        <f>VLOOKUP(S1907,Marathi!$B$8:$AE$78,27,0)</f>
        <v>0</v>
      </c>
      <c r="Q1912" s="50">
        <f>VLOOKUP(S1907,Marathi!$B$8:$AE$78,28,0)</f>
        <v>0</v>
      </c>
      <c r="R1912" s="79">
        <f>VLOOKUP(S1907,Marathi!$B$8:$AE$78,29,0)</f>
        <v>0</v>
      </c>
      <c r="S1912" s="79">
        <f>VLOOKUP(S1907,Marathi!$B$8:$AE$78,30,0)</f>
        <v>0</v>
      </c>
      <c r="V1912" s="68"/>
      <c r="W1912" s="68"/>
      <c r="X1912" s="68"/>
      <c r="Y1912" s="68"/>
    </row>
    <row r="1913" spans="2:25" ht="27.9" customHeight="1">
      <c r="B1913" s="359">
        <v>2</v>
      </c>
      <c r="C1913" s="361" t="s">
        <v>3</v>
      </c>
      <c r="D1913" s="39" t="s">
        <v>63</v>
      </c>
      <c r="E1913" s="80"/>
      <c r="F1913" s="78">
        <f>Hindi!R$7</f>
        <v>15</v>
      </c>
      <c r="G1913" s="78">
        <f>Hindi!S$7</f>
        <v>15</v>
      </c>
      <c r="H1913" s="78">
        <f>Hindi!T$7</f>
        <v>15</v>
      </c>
      <c r="I1913" s="78">
        <f>Hindi!U$7</f>
        <v>15</v>
      </c>
      <c r="J1913" s="78">
        <f>Hindi!V$7</f>
        <v>15</v>
      </c>
      <c r="K1913" s="78">
        <f>Hindi!W$7</f>
        <v>10</v>
      </c>
      <c r="L1913" s="78">
        <f>Hindi!X$7</f>
        <v>0</v>
      </c>
      <c r="M1913" s="78">
        <f>Hindi!Y$7</f>
        <v>70</v>
      </c>
      <c r="N1913" s="78">
        <f>Hindi!Z$7</f>
        <v>5</v>
      </c>
      <c r="O1913" s="78">
        <f>Hindi!AA$7</f>
        <v>5</v>
      </c>
      <c r="P1913" s="78">
        <f>Hindi!AB$7</f>
        <v>20</v>
      </c>
      <c r="Q1913" s="78">
        <f>Hindi!AC$7</f>
        <v>30</v>
      </c>
      <c r="R1913" s="78">
        <f>Hindi!AD$7</f>
        <v>100</v>
      </c>
      <c r="S1913" s="78">
        <f>Hindi!AE$7</f>
        <v>0</v>
      </c>
      <c r="V1913" s="68"/>
      <c r="W1913" s="68"/>
      <c r="X1913" s="68"/>
      <c r="Y1913" s="68"/>
    </row>
    <row r="1914" spans="2:25" ht="27.9" customHeight="1" thickBot="1">
      <c r="B1914" s="360"/>
      <c r="C1914" s="362"/>
      <c r="D1914" s="40" t="s">
        <v>64</v>
      </c>
      <c r="E1914" s="81"/>
      <c r="F1914" s="50">
        <f>VLOOKUP(S1907,Hindi!$B$8:$AE$78,17,0)</f>
        <v>0</v>
      </c>
      <c r="G1914" s="50">
        <f>VLOOKUP(S1907,Hindi!$B$8:$AE$78,18,0)</f>
        <v>0</v>
      </c>
      <c r="H1914" s="50">
        <f>VLOOKUP(S1907,Hindi!$B$8:$AE$78,19,0)</f>
        <v>0</v>
      </c>
      <c r="I1914" s="50">
        <f>VLOOKUP(S1907,Hindi!$B$8:$AE$78,20,0)</f>
        <v>0</v>
      </c>
      <c r="J1914" s="50">
        <f>VLOOKUP(S1907,Hindi!$B$8:$AE$78,21,0)</f>
        <v>0</v>
      </c>
      <c r="K1914" s="50">
        <f>VLOOKUP(S1907,Hindi!$B$8:$AE$78,22,0)</f>
        <v>0</v>
      </c>
      <c r="L1914" s="50">
        <f>VLOOKUP(S1907,Hindi!$B$8:$AE$78,23,0)</f>
        <v>0</v>
      </c>
      <c r="M1914" s="50">
        <f>VLOOKUP(S1907,Hindi!$B$8:$AE$78,24,0)</f>
        <v>0</v>
      </c>
      <c r="N1914" s="50">
        <f>VLOOKUP(S1907,Hindi!$B$8:$AE$78,25,0)</f>
        <v>0</v>
      </c>
      <c r="O1914" s="50">
        <f>VLOOKUP(S1907,Hindi!$B$8:$AE$78,26,0)</f>
        <v>0</v>
      </c>
      <c r="P1914" s="50">
        <f>VLOOKUP(S1907,Hindi!$B$8:$AE$78,27,0)</f>
        <v>0</v>
      </c>
      <c r="Q1914" s="50">
        <f>VLOOKUP(S1907,Hindi!$B$8:$AE$78,28,0)</f>
        <v>0</v>
      </c>
      <c r="R1914" s="79">
        <f>VLOOKUP(S1907,Hindi!$B$8:$AE$78,29,0)</f>
        <v>0</v>
      </c>
      <c r="S1914" s="50">
        <f>VLOOKUP(S1907,Hindi!$B$8:$AE$78,30,0)</f>
        <v>0</v>
      </c>
      <c r="V1914" s="68"/>
      <c r="W1914" s="68"/>
      <c r="X1914" s="68"/>
      <c r="Y1914" s="68"/>
    </row>
    <row r="1915" spans="2:25" ht="27.9" customHeight="1">
      <c r="B1915" s="359">
        <v>3</v>
      </c>
      <c r="C1915" s="361" t="s">
        <v>4</v>
      </c>
      <c r="D1915" s="39" t="s">
        <v>63</v>
      </c>
      <c r="E1915" s="80"/>
      <c r="F1915" s="78">
        <f>English!R$7</f>
        <v>15</v>
      </c>
      <c r="G1915" s="78">
        <f>English!S$7</f>
        <v>15</v>
      </c>
      <c r="H1915" s="78">
        <f>English!T$7</f>
        <v>15</v>
      </c>
      <c r="I1915" s="78">
        <f>English!U$7</f>
        <v>15</v>
      </c>
      <c r="J1915" s="78">
        <f>English!V$7</f>
        <v>15</v>
      </c>
      <c r="K1915" s="78">
        <f>English!W$7</f>
        <v>10</v>
      </c>
      <c r="L1915" s="78">
        <f>English!X$7</f>
        <v>0</v>
      </c>
      <c r="M1915" s="78">
        <f>English!Y$7</f>
        <v>70</v>
      </c>
      <c r="N1915" s="78">
        <f>English!Z$7</f>
        <v>5</v>
      </c>
      <c r="O1915" s="78">
        <f>English!AA$7</f>
        <v>5</v>
      </c>
      <c r="P1915" s="78">
        <f>English!AB$7</f>
        <v>20</v>
      </c>
      <c r="Q1915" s="78">
        <f>English!AC$7</f>
        <v>30</v>
      </c>
      <c r="R1915" s="78">
        <f>English!AD$7</f>
        <v>100</v>
      </c>
      <c r="S1915" s="78">
        <f>English!AE$7</f>
        <v>0</v>
      </c>
      <c r="V1915" s="68"/>
      <c r="W1915" s="68"/>
      <c r="X1915" s="68"/>
      <c r="Y1915" s="68"/>
    </row>
    <row r="1916" spans="2:25" ht="27.9" customHeight="1" thickBot="1">
      <c r="B1916" s="360"/>
      <c r="C1916" s="362"/>
      <c r="D1916" s="40" t="s">
        <v>64</v>
      </c>
      <c r="E1916" s="81"/>
      <c r="F1916" s="50">
        <f>VLOOKUP(S1907,English!$B$8:$AE$78,17,0)</f>
        <v>0</v>
      </c>
      <c r="G1916" s="50">
        <f>VLOOKUP(S1907,English!$B$8:$AE$78,18,0)</f>
        <v>0</v>
      </c>
      <c r="H1916" s="50">
        <f>VLOOKUP(S1907,English!$B$8:$AE$78,19,0)</f>
        <v>0</v>
      </c>
      <c r="I1916" s="50">
        <f>VLOOKUP(S1907,English!$B$8:$AE$78,20,0)</f>
        <v>0</v>
      </c>
      <c r="J1916" s="50">
        <f>VLOOKUP(S1907,English!$B$8:$AE$78,21,0)</f>
        <v>0</v>
      </c>
      <c r="K1916" s="50">
        <f>VLOOKUP(S1907,English!$B$8:$AE$78,22,0)</f>
        <v>0</v>
      </c>
      <c r="L1916" s="50">
        <f>VLOOKUP(S1907,English!$B$8:$AE$78,23,0)</f>
        <v>0</v>
      </c>
      <c r="M1916" s="50">
        <f>VLOOKUP(S1907,English!$B$8:$AE$78,24,0)</f>
        <v>0</v>
      </c>
      <c r="N1916" s="50">
        <f>VLOOKUP(S1907,English!$B$8:$AE$78,25,0)</f>
        <v>0</v>
      </c>
      <c r="O1916" s="50">
        <f>VLOOKUP(S1907,English!$B$8:$AE$78,26,0)</f>
        <v>0</v>
      </c>
      <c r="P1916" s="50">
        <f>VLOOKUP(S1907,English!$B$8:$AE$78,27,0)</f>
        <v>0</v>
      </c>
      <c r="Q1916" s="50">
        <f>VLOOKUP(S1907,English!$B$8:$AE$78,28,0)</f>
        <v>0</v>
      </c>
      <c r="R1916" s="79">
        <f>VLOOKUP(S1907,English!$B$8:$AE$78,29,0)</f>
        <v>0</v>
      </c>
      <c r="S1916" s="50">
        <f>VLOOKUP(S1907,English!$B$8:$AE$78,30,0)</f>
        <v>0</v>
      </c>
      <c r="V1916" s="68"/>
      <c r="W1916" s="68"/>
      <c r="X1916" s="68"/>
      <c r="Y1916" s="68"/>
    </row>
    <row r="1917" spans="2:25" ht="27.9" customHeight="1">
      <c r="B1917" s="359">
        <v>4</v>
      </c>
      <c r="C1917" s="361" t="s">
        <v>5</v>
      </c>
      <c r="D1917" s="39" t="s">
        <v>63</v>
      </c>
      <c r="E1917" s="80"/>
      <c r="F1917" s="78">
        <f>Maths!R$7</f>
        <v>15</v>
      </c>
      <c r="G1917" s="78">
        <f>Maths!S$7</f>
        <v>15</v>
      </c>
      <c r="H1917" s="78">
        <f>Maths!T$7</f>
        <v>15</v>
      </c>
      <c r="I1917" s="78">
        <f>Maths!U$7</f>
        <v>15</v>
      </c>
      <c r="J1917" s="78">
        <f>Maths!V$7</f>
        <v>15</v>
      </c>
      <c r="K1917" s="78">
        <f>Maths!W$7</f>
        <v>10</v>
      </c>
      <c r="L1917" s="78">
        <f>Maths!X$7</f>
        <v>0</v>
      </c>
      <c r="M1917" s="78">
        <f>Maths!Y$7</f>
        <v>70</v>
      </c>
      <c r="N1917" s="78">
        <f>Maths!Z$7</f>
        <v>5</v>
      </c>
      <c r="O1917" s="78">
        <f>Maths!AA$7</f>
        <v>5</v>
      </c>
      <c r="P1917" s="78">
        <f>Maths!AB$7</f>
        <v>20</v>
      </c>
      <c r="Q1917" s="78">
        <f>Maths!AC$7</f>
        <v>30</v>
      </c>
      <c r="R1917" s="78">
        <f>Maths!AD$7</f>
        <v>100</v>
      </c>
      <c r="S1917" s="78">
        <f>Maths!AE$7</f>
        <v>0</v>
      </c>
      <c r="V1917" s="68"/>
      <c r="W1917" s="68"/>
      <c r="X1917" s="68"/>
      <c r="Y1917" s="68"/>
    </row>
    <row r="1918" spans="2:25" ht="27.9" customHeight="1" thickBot="1">
      <c r="B1918" s="360"/>
      <c r="C1918" s="362"/>
      <c r="D1918" s="40" t="s">
        <v>64</v>
      </c>
      <c r="E1918" s="81"/>
      <c r="F1918" s="50">
        <f>VLOOKUP(S1907,Maths!$B$8:$AE$78,17,0)</f>
        <v>0</v>
      </c>
      <c r="G1918" s="50">
        <f>VLOOKUP(S1907,Maths!$B$8:$AE$78,18,0)</f>
        <v>0</v>
      </c>
      <c r="H1918" s="50">
        <f>VLOOKUP(S1907,Maths!$B$8:$AE$78,19,0)</f>
        <v>0</v>
      </c>
      <c r="I1918" s="50">
        <f>VLOOKUP(S1907,Maths!$B$8:$AE$78,20,0)</f>
        <v>0</v>
      </c>
      <c r="J1918" s="50">
        <f>VLOOKUP(S1907,Maths!$B$8:$AE$78,21,0)</f>
        <v>0</v>
      </c>
      <c r="K1918" s="50">
        <f>VLOOKUP(S1907,Maths!$B$8:$AE$78,22,0)</f>
        <v>0</v>
      </c>
      <c r="L1918" s="50">
        <f>VLOOKUP(S1907,Maths!$B$8:$AE$78,23,0)</f>
        <v>0</v>
      </c>
      <c r="M1918" s="50">
        <f>VLOOKUP(S1907,Maths!$B$8:$AE$78,24,0)</f>
        <v>0</v>
      </c>
      <c r="N1918" s="50">
        <f>VLOOKUP(S1907,Maths!$B$8:$AE$78,25,0)</f>
        <v>0</v>
      </c>
      <c r="O1918" s="50">
        <f>VLOOKUP(S1907,Maths!$B$8:$AE$78,26,0)</f>
        <v>0</v>
      </c>
      <c r="P1918" s="50">
        <f>VLOOKUP(S1907,Maths!$B$8:$AE$78,27,0)</f>
        <v>0</v>
      </c>
      <c r="Q1918" s="50">
        <f>VLOOKUP(S1907,Maths!$B$8:$AE$78,28,0)</f>
        <v>0</v>
      </c>
      <c r="R1918" s="79">
        <f>VLOOKUP(S1907,Maths!$B$8:$AE$78,29,0)</f>
        <v>0</v>
      </c>
      <c r="S1918" s="50">
        <f>VLOOKUP(S1907,Maths!$B$8:$AE$78,30,0)</f>
        <v>0</v>
      </c>
      <c r="V1918" s="68"/>
      <c r="W1918" s="68"/>
      <c r="X1918" s="68"/>
      <c r="Y1918" s="68"/>
    </row>
    <row r="1919" spans="2:25" ht="27.9" customHeight="1">
      <c r="B1919" s="359">
        <v>5</v>
      </c>
      <c r="C1919" s="361" t="s">
        <v>6</v>
      </c>
      <c r="D1919" s="39" t="s">
        <v>63</v>
      </c>
      <c r="E1919" s="80"/>
      <c r="F1919" s="78">
        <f>Sci!R$7</f>
        <v>15</v>
      </c>
      <c r="G1919" s="78">
        <f>Sci!S$7</f>
        <v>15</v>
      </c>
      <c r="H1919" s="78">
        <f>Sci!T$7</f>
        <v>15</v>
      </c>
      <c r="I1919" s="78">
        <f>Sci!U$7</f>
        <v>15</v>
      </c>
      <c r="J1919" s="78">
        <f>Sci!V$7</f>
        <v>15</v>
      </c>
      <c r="K1919" s="78">
        <f>Sci!W$7</f>
        <v>10</v>
      </c>
      <c r="L1919" s="78">
        <f>Sci!X$7</f>
        <v>0</v>
      </c>
      <c r="M1919" s="78">
        <f>Sci!Y$7</f>
        <v>70</v>
      </c>
      <c r="N1919" s="78">
        <f>Sci!Z$7</f>
        <v>5</v>
      </c>
      <c r="O1919" s="78">
        <f>Sci!AA$7</f>
        <v>5</v>
      </c>
      <c r="P1919" s="78">
        <f>Sci!AB$7</f>
        <v>20</v>
      </c>
      <c r="Q1919" s="78">
        <f>Sci!AC$7</f>
        <v>30</v>
      </c>
      <c r="R1919" s="78">
        <f>Sci!AD$7</f>
        <v>100</v>
      </c>
      <c r="S1919" s="78">
        <f>Sci!AE$7</f>
        <v>0</v>
      </c>
      <c r="V1919" s="68"/>
      <c r="W1919" s="68"/>
      <c r="X1919" s="68"/>
      <c r="Y1919" s="68"/>
    </row>
    <row r="1920" spans="2:25" ht="27.9" customHeight="1" thickBot="1">
      <c r="B1920" s="360"/>
      <c r="C1920" s="362"/>
      <c r="D1920" s="40" t="s">
        <v>64</v>
      </c>
      <c r="E1920" s="81"/>
      <c r="F1920" s="50">
        <f>VLOOKUP(S1907,Sci!$B$8:$AE$78,17,0)</f>
        <v>0</v>
      </c>
      <c r="G1920" s="50">
        <f>VLOOKUP(S1907,Sci!$B$8:$AE$78,18,0)</f>
        <v>0</v>
      </c>
      <c r="H1920" s="50">
        <f>VLOOKUP(S1907,Sci!$B$8:$AE$78,19,0)</f>
        <v>0</v>
      </c>
      <c r="I1920" s="50">
        <f>VLOOKUP(S1907,Sci!$B$8:$AE$78,20,0)</f>
        <v>0</v>
      </c>
      <c r="J1920" s="50">
        <f>VLOOKUP(S1907,Sci!$B$8:$AE$78,21,0)</f>
        <v>0</v>
      </c>
      <c r="K1920" s="50">
        <f>VLOOKUP(S1907,Sci!$B$8:$AE$78,22,0)</f>
        <v>0</v>
      </c>
      <c r="L1920" s="50">
        <f>VLOOKUP(S1907,Sci!$B$8:$AE$78,23,0)</f>
        <v>0</v>
      </c>
      <c r="M1920" s="50">
        <f>VLOOKUP(S1907,Sci!$B$8:$AE$78,24,0)</f>
        <v>0</v>
      </c>
      <c r="N1920" s="50">
        <f>VLOOKUP(S1907,Sci!$B$8:$AE$78,24,0)</f>
        <v>0</v>
      </c>
      <c r="O1920" s="50">
        <f>VLOOKUP(S1907,Sci!$B$8:$AE$78,25,0)</f>
        <v>0</v>
      </c>
      <c r="P1920" s="50">
        <f>VLOOKUP(S1907,Sci!$B$8:$AE$78,26,0)</f>
        <v>0</v>
      </c>
      <c r="Q1920" s="50">
        <f>VLOOKUP(S1907,Sci!$B$8:$AE$78,27,0)</f>
        <v>0</v>
      </c>
      <c r="R1920" s="79">
        <f>VLOOKUP(S1907,Sci!$B$8:$AE$78,29,0)</f>
        <v>0</v>
      </c>
      <c r="S1920" s="50">
        <f>VLOOKUP(S1907,Sci!$B$8:$AE$78,30,0)</f>
        <v>0</v>
      </c>
      <c r="V1920" s="68"/>
      <c r="W1920" s="68"/>
      <c r="X1920" s="68"/>
      <c r="Y1920" s="68"/>
    </row>
    <row r="1921" spans="2:25" ht="27.9" customHeight="1">
      <c r="B1921" s="359">
        <v>6</v>
      </c>
      <c r="C1921" s="361" t="s">
        <v>7</v>
      </c>
      <c r="D1921" s="39" t="s">
        <v>63</v>
      </c>
      <c r="E1921" s="80"/>
      <c r="F1921" s="78">
        <f>Sco!R$7</f>
        <v>15</v>
      </c>
      <c r="G1921" s="78">
        <f>Sco!S$7</f>
        <v>15</v>
      </c>
      <c r="H1921" s="78">
        <f>Sco!T$7</f>
        <v>15</v>
      </c>
      <c r="I1921" s="78">
        <f>Sco!U$7</f>
        <v>15</v>
      </c>
      <c r="J1921" s="78">
        <f>Sco!V$7</f>
        <v>15</v>
      </c>
      <c r="K1921" s="78">
        <f>Sco!W$7</f>
        <v>10</v>
      </c>
      <c r="L1921" s="78">
        <f>Sco!X$7</f>
        <v>0</v>
      </c>
      <c r="M1921" s="78">
        <f>Sco!Y$7</f>
        <v>70</v>
      </c>
      <c r="N1921" s="78">
        <f>Sco!Z$7</f>
        <v>5</v>
      </c>
      <c r="O1921" s="78">
        <f>Sco!AA$7</f>
        <v>5</v>
      </c>
      <c r="P1921" s="78">
        <f>Sco!AB$7</f>
        <v>20</v>
      </c>
      <c r="Q1921" s="78">
        <f>Sco!AC$7</f>
        <v>30</v>
      </c>
      <c r="R1921" s="78">
        <f>Sco!AD$7</f>
        <v>100</v>
      </c>
      <c r="S1921" s="78">
        <f>Sco!AE$7</f>
        <v>0</v>
      </c>
      <c r="V1921" s="68"/>
      <c r="W1921" s="68"/>
      <c r="X1921" s="68"/>
      <c r="Y1921" s="68"/>
    </row>
    <row r="1922" spans="2:25" ht="27.9" customHeight="1" thickBot="1">
      <c r="B1922" s="360"/>
      <c r="C1922" s="362"/>
      <c r="D1922" s="40" t="s">
        <v>64</v>
      </c>
      <c r="E1922" s="81"/>
      <c r="F1922" s="50">
        <f>VLOOKUP(S1907,Sco!$B$8:$AE$78,17,0)</f>
        <v>0</v>
      </c>
      <c r="G1922" s="50">
        <f>VLOOKUP(S1907,Sco!$B$8:$AE$78,18,0)</f>
        <v>0</v>
      </c>
      <c r="H1922" s="50">
        <f>VLOOKUP(S1907,Sco!$B$8:$AE$78,19,0)</f>
        <v>0</v>
      </c>
      <c r="I1922" s="50">
        <f>VLOOKUP(S1907,Sco!$B$8:$AE$78,20,0)</f>
        <v>0</v>
      </c>
      <c r="J1922" s="50">
        <f>VLOOKUP(S1907,Sco!$B$8:$AE$78,21,0)</f>
        <v>0</v>
      </c>
      <c r="K1922" s="50">
        <f>VLOOKUP(S1907,Sco!$B$8:$AE$78,22,0)</f>
        <v>0</v>
      </c>
      <c r="L1922" s="50">
        <f>VLOOKUP(S1907,Sco!$B$8:$AE$78,23,0)</f>
        <v>0</v>
      </c>
      <c r="M1922" s="50">
        <f>VLOOKUP(S1907,Sco!$B$8:$AE$78,24,0)</f>
        <v>0</v>
      </c>
      <c r="N1922" s="50">
        <f>VLOOKUP(S1907,Sco!$B$8:$AE$78,25,0)</f>
        <v>0</v>
      </c>
      <c r="O1922" s="50">
        <f>VLOOKUP(S1907,Sco!$B$8:$AE$78,26,0)</f>
        <v>0</v>
      </c>
      <c r="P1922" s="50">
        <f>VLOOKUP(S1907,Sco!$B$8:$AE$78,27,0)</f>
        <v>0</v>
      </c>
      <c r="Q1922" s="50">
        <f>VLOOKUP(S1907,Sco!$B$8:$AE$78,28,0)</f>
        <v>0</v>
      </c>
      <c r="R1922" s="79">
        <f>VLOOKUP(S1907,Sco!$B$8:$AE$78,29,0)</f>
        <v>0</v>
      </c>
      <c r="S1922" s="50">
        <f>VLOOKUP(S1907,Sco!$B$8:$AE$78,30,0)</f>
        <v>0</v>
      </c>
      <c r="V1922" s="68"/>
      <c r="W1922" s="68"/>
      <c r="X1922" s="68"/>
      <c r="Y1922" s="68"/>
    </row>
    <row r="1923" spans="2:25" ht="27.9" customHeight="1">
      <c r="B1923" s="359">
        <v>7</v>
      </c>
      <c r="C1923" s="361" t="s">
        <v>8</v>
      </c>
      <c r="D1923" s="39" t="s">
        <v>63</v>
      </c>
      <c r="E1923" s="80"/>
      <c r="F1923" s="78">
        <f>Kala!R$7</f>
        <v>20</v>
      </c>
      <c r="G1923" s="78">
        <f>Kala!S$7</f>
        <v>40</v>
      </c>
      <c r="H1923" s="78">
        <f>Kala!T$7</f>
        <v>20</v>
      </c>
      <c r="I1923" s="78">
        <f>Kala!U$7</f>
        <v>20</v>
      </c>
      <c r="J1923" s="78">
        <f>Kala!V$7</f>
        <v>0</v>
      </c>
      <c r="K1923" s="78">
        <f>Kala!W$7</f>
        <v>20</v>
      </c>
      <c r="L1923" s="78">
        <f>Kala!X$7</f>
        <v>0</v>
      </c>
      <c r="M1923" s="78">
        <f>Kala!Y$7</f>
        <v>100</v>
      </c>
      <c r="N1923" s="363"/>
      <c r="O1923" s="364"/>
      <c r="P1923" s="364"/>
      <c r="Q1923" s="365"/>
      <c r="R1923" s="82">
        <f t="shared" ref="R1923:R1928" si="68">M1923</f>
        <v>100</v>
      </c>
      <c r="S1923" s="83"/>
      <c r="V1923" s="68"/>
      <c r="W1923" s="68"/>
      <c r="X1923" s="68"/>
      <c r="Y1923" s="68"/>
    </row>
    <row r="1924" spans="2:25" ht="27.9" customHeight="1" thickBot="1">
      <c r="B1924" s="360"/>
      <c r="C1924" s="362"/>
      <c r="D1924" s="40" t="s">
        <v>64</v>
      </c>
      <c r="E1924" s="81"/>
      <c r="F1924" s="50">
        <f>VLOOKUP(S1907,Kala!$B$8:$AE$78,17,0)</f>
        <v>0</v>
      </c>
      <c r="G1924" s="50">
        <f>VLOOKUP(S1907,Kala!$B$8:$AE$78,18,0)</f>
        <v>0</v>
      </c>
      <c r="H1924" s="50">
        <f>VLOOKUP(S1907,Kala!$B$8:$AE$78,19,0)</f>
        <v>0</v>
      </c>
      <c r="I1924" s="50">
        <f>VLOOKUP(S1907,Kala!$B$8:$AE$78,20,0)</f>
        <v>0</v>
      </c>
      <c r="J1924" s="50">
        <f>VLOOKUP(S1907,Kala!$B$8:$AE$78,21,0)</f>
        <v>0</v>
      </c>
      <c r="K1924" s="50">
        <f>VLOOKUP(S1907,Kala!$B$8:$AE$78,22,0)</f>
        <v>0</v>
      </c>
      <c r="L1924" s="50">
        <f>VLOOKUP(S1907,Kala!$B$8:$AE$78,23,0)</f>
        <v>0</v>
      </c>
      <c r="M1924" s="50">
        <f>VLOOKUP(S1907,Kala!$B$8:$AE$78,24,0)</f>
        <v>0</v>
      </c>
      <c r="N1924" s="366"/>
      <c r="O1924" s="367"/>
      <c r="P1924" s="367"/>
      <c r="Q1924" s="368"/>
      <c r="R1924" s="84">
        <f t="shared" si="68"/>
        <v>0</v>
      </c>
      <c r="S1924" s="85" t="str">
        <f>IF(R1924&gt;=91,"अ१",IF(R1924&gt;=81,"अ२",IF(R1924&gt;=71,"ब१",IF(R1924&gt;=61,"ब२",IF(R1924&gt;=51,"क१",IF(R1924&gt;=41,"क२",IF(R1924&gt;=33,"ड",IF(R1924&gt;=21,"ई१",IF(R1924&gt;=1,"ई२","")))))))))</f>
        <v/>
      </c>
    </row>
    <row r="1925" spans="2:25" ht="27.9" customHeight="1">
      <c r="B1925" s="359">
        <v>8</v>
      </c>
      <c r="C1925" s="361" t="s">
        <v>9</v>
      </c>
      <c r="D1925" s="39" t="s">
        <v>63</v>
      </c>
      <c r="E1925" s="80"/>
      <c r="F1925" s="78">
        <f>Karya!R$7</f>
        <v>20</v>
      </c>
      <c r="G1925" s="78">
        <f>Karya!S$7</f>
        <v>40</v>
      </c>
      <c r="H1925" s="78">
        <f>Karya!T$7</f>
        <v>20</v>
      </c>
      <c r="I1925" s="78">
        <f>Karya!U$7</f>
        <v>20</v>
      </c>
      <c r="J1925" s="78">
        <f>Karya!V$7</f>
        <v>0</v>
      </c>
      <c r="K1925" s="78">
        <f>Karya!W$7</f>
        <v>20</v>
      </c>
      <c r="L1925" s="78">
        <f>Karya!X$7</f>
        <v>0</v>
      </c>
      <c r="M1925" s="78">
        <f>Karya!Y$7</f>
        <v>100</v>
      </c>
      <c r="N1925" s="363"/>
      <c r="O1925" s="364"/>
      <c r="P1925" s="364"/>
      <c r="Q1925" s="365"/>
      <c r="R1925" s="82">
        <f t="shared" si="68"/>
        <v>100</v>
      </c>
      <c r="S1925" s="83"/>
    </row>
    <row r="1926" spans="2:25" ht="27.9" customHeight="1" thickBot="1">
      <c r="B1926" s="360"/>
      <c r="C1926" s="362"/>
      <c r="D1926" s="40" t="s">
        <v>64</v>
      </c>
      <c r="E1926" s="81"/>
      <c r="F1926" s="50">
        <f>VLOOKUP(S1907,Karya!$B$8:$AE$78,17,0)</f>
        <v>0</v>
      </c>
      <c r="G1926" s="50">
        <f>VLOOKUP(S1907,Karya!$B$8:$AE$78,18,0)</f>
        <v>0</v>
      </c>
      <c r="H1926" s="50">
        <f>VLOOKUP(S1907,Karya!$B$8:$AE$78,19,0)</f>
        <v>0</v>
      </c>
      <c r="I1926" s="50">
        <f>VLOOKUP(S1907,Karya!$B$8:$AE$78,20,0)</f>
        <v>0</v>
      </c>
      <c r="J1926" s="50">
        <f>VLOOKUP(S1907,Karya!$B$8:$AE$78,21,0)</f>
        <v>0</v>
      </c>
      <c r="K1926" s="50">
        <f>VLOOKUP(S1907,Karya!$B$8:$AE$78,22,0)</f>
        <v>0</v>
      </c>
      <c r="L1926" s="50">
        <f>VLOOKUP(S1907,Karya!$B$8:$AE$78,23,0)</f>
        <v>0</v>
      </c>
      <c r="M1926" s="50">
        <f>VLOOKUP(S1907,Karya!$B$8:$AE$78,24,0)</f>
        <v>0</v>
      </c>
      <c r="N1926" s="366"/>
      <c r="O1926" s="367"/>
      <c r="P1926" s="367"/>
      <c r="Q1926" s="368"/>
      <c r="R1926" s="84">
        <f t="shared" si="68"/>
        <v>0</v>
      </c>
      <c r="S1926" s="85" t="str">
        <f>IF(R1926&gt;=91,"अ१",IF(R1926&gt;=81,"अ२",IF(R1926&gt;=71,"ब१",IF(R1926&gt;=61,"ब२",IF(R1926&gt;=51,"क१",IF(R1926&gt;=41,"क२",IF(R1926&gt;=33,"ड",IF(R1926&gt;=21,"ई१",IF(R1926&gt;=1,"ई२","")))))))))</f>
        <v/>
      </c>
    </row>
    <row r="1927" spans="2:25" ht="27.9" customHeight="1">
      <c r="B1927" s="359">
        <v>9</v>
      </c>
      <c r="C1927" s="361" t="s">
        <v>10</v>
      </c>
      <c r="D1927" s="39" t="s">
        <v>63</v>
      </c>
      <c r="E1927" s="80"/>
      <c r="F1927" s="78">
        <f>Shashi!R$7</f>
        <v>20</v>
      </c>
      <c r="G1927" s="78">
        <f>Shashi!S$7</f>
        <v>40</v>
      </c>
      <c r="H1927" s="78">
        <f>Shashi!T$7</f>
        <v>20</v>
      </c>
      <c r="I1927" s="78">
        <f>Shashi!U$7</f>
        <v>20</v>
      </c>
      <c r="J1927" s="78">
        <f>Shashi!V$7</f>
        <v>0</v>
      </c>
      <c r="K1927" s="78">
        <f>Shashi!W$7</f>
        <v>20</v>
      </c>
      <c r="L1927" s="78">
        <f>Shashi!X$7</f>
        <v>0</v>
      </c>
      <c r="M1927" s="78">
        <f>Shashi!Y$7</f>
        <v>100</v>
      </c>
      <c r="N1927" s="363"/>
      <c r="O1927" s="364"/>
      <c r="P1927" s="364"/>
      <c r="Q1927" s="365"/>
      <c r="R1927" s="82">
        <f t="shared" si="68"/>
        <v>100</v>
      </c>
      <c r="S1927" s="83"/>
    </row>
    <row r="1928" spans="2:25" ht="27.9" customHeight="1" thickBot="1">
      <c r="B1928" s="360"/>
      <c r="C1928" s="362"/>
      <c r="D1928" s="40" t="s">
        <v>64</v>
      </c>
      <c r="E1928" s="81"/>
      <c r="F1928" s="50">
        <f>VLOOKUP(S1907,Shashi!$B$8:$AE$78,17,0)</f>
        <v>0</v>
      </c>
      <c r="G1928" s="50">
        <f>VLOOKUP(S1907,Shashi!$B$8:$AE$78,18,0)</f>
        <v>0</v>
      </c>
      <c r="H1928" s="50">
        <f>VLOOKUP(S1907,Shashi!$B$8:$AE$78,19,0)</f>
        <v>0</v>
      </c>
      <c r="I1928" s="50">
        <f>VLOOKUP(S1907,Shashi!$B$8:$AE$78,20,0)</f>
        <v>0</v>
      </c>
      <c r="J1928" s="50">
        <f>VLOOKUP(S1907,Shashi!$B$8:$AE$78,21,0)</f>
        <v>0</v>
      </c>
      <c r="K1928" s="50">
        <f>VLOOKUP(S1907,Shashi!$B$8:$AE$78,22,0)</f>
        <v>0</v>
      </c>
      <c r="L1928" s="50">
        <f>VLOOKUP(S1907,Shashi!$B$8:$AE$78,23,0)</f>
        <v>0</v>
      </c>
      <c r="M1928" s="50">
        <f>VLOOKUP(S1907,Shashi!$B$8:$AE$78,24,0)</f>
        <v>0</v>
      </c>
      <c r="N1928" s="366"/>
      <c r="O1928" s="367"/>
      <c r="P1928" s="367"/>
      <c r="Q1928" s="368"/>
      <c r="R1928" s="84">
        <f t="shared" si="68"/>
        <v>0</v>
      </c>
      <c r="S1928" s="85" t="str">
        <f>IF(R1928&gt;=91,"अ१",IF(R1928&gt;=81,"अ२",IF(R1928&gt;=71,"ब१",IF(R1928&gt;=61,"ब२",IF(R1928&gt;=51,"क१",IF(R1928&gt;=41,"क२",IF(R1928&gt;=33,"ड",IF(R1928&gt;=21,"ई१",IF(R1928&gt;=1,"ई२","")))))))))</f>
        <v/>
      </c>
    </row>
    <row r="1929" spans="2:25" ht="27.9" customHeight="1" thickBot="1">
      <c r="B1929" s="369"/>
      <c r="C1929" s="370"/>
      <c r="D1929" s="370"/>
      <c r="E1929" s="370"/>
      <c r="F1929" s="370"/>
      <c r="G1929" s="370"/>
      <c r="H1929" s="370"/>
      <c r="I1929" s="370"/>
      <c r="J1929" s="370"/>
      <c r="K1929" s="370"/>
      <c r="L1929" s="370"/>
      <c r="M1929" s="370"/>
      <c r="N1929" s="370"/>
      <c r="O1929" s="370"/>
      <c r="P1929" s="370"/>
      <c r="Q1929" s="370"/>
      <c r="R1929" s="370"/>
      <c r="S1929" s="371"/>
    </row>
    <row r="1930" spans="2:25" ht="27.9" customHeight="1">
      <c r="B1930" s="41"/>
      <c r="C1930" s="42"/>
      <c r="D1930" s="43"/>
      <c r="N1930" s="45"/>
      <c r="O1930" s="45"/>
      <c r="P1930" s="45"/>
      <c r="Q1930" s="45"/>
      <c r="S1930" s="46"/>
      <c r="V1930" s="68"/>
      <c r="W1930" s="68"/>
      <c r="X1930" s="68"/>
      <c r="Y1930" s="68"/>
    </row>
    <row r="1931" spans="2:25" ht="27.9" customHeight="1">
      <c r="B1931" s="372" t="s">
        <v>66</v>
      </c>
      <c r="C1931" s="373"/>
      <c r="D1931" s="373"/>
      <c r="E1931" s="373"/>
      <c r="F1931" s="373"/>
      <c r="G1931" s="374" t="s">
        <v>67</v>
      </c>
      <c r="H1931" s="374"/>
      <c r="I1931" s="374"/>
      <c r="J1931" s="374"/>
      <c r="K1931" s="374"/>
      <c r="L1931" s="374"/>
      <c r="M1931" s="374"/>
      <c r="N1931" s="375" t="s">
        <v>68</v>
      </c>
      <c r="O1931" s="375"/>
      <c r="P1931" s="375"/>
      <c r="Q1931" s="375"/>
      <c r="R1931" s="375"/>
      <c r="S1931" s="376"/>
      <c r="V1931" s="68"/>
      <c r="W1931" s="68"/>
      <c r="X1931" s="68"/>
      <c r="Y1931" s="68"/>
    </row>
    <row r="1932" spans="2:25" ht="27.9" customHeight="1" thickBot="1">
      <c r="B1932" s="377" t="str">
        <f>students!$G$4</f>
        <v xml:space="preserve">श्री. सागर दत्तात्रय शिंदे </v>
      </c>
      <c r="C1932" s="378"/>
      <c r="D1932" s="378"/>
      <c r="E1932" s="378"/>
      <c r="F1932" s="378"/>
      <c r="G1932" s="379"/>
      <c r="H1932" s="379"/>
      <c r="I1932" s="379"/>
      <c r="J1932" s="379"/>
      <c r="K1932" s="379"/>
      <c r="L1932" s="379"/>
      <c r="M1932" s="379"/>
      <c r="N1932" s="380"/>
      <c r="O1932" s="380"/>
      <c r="P1932" s="380"/>
      <c r="Q1932" s="380"/>
      <c r="R1932" s="380"/>
      <c r="S1932" s="381"/>
      <c r="V1932" s="68"/>
      <c r="W1932" s="68"/>
      <c r="X1932" s="68"/>
      <c r="Y1932" s="68"/>
    </row>
    <row r="1933" spans="2:25" ht="26.25" customHeight="1">
      <c r="B1933" s="402" t="s">
        <v>718</v>
      </c>
      <c r="C1933" s="402"/>
      <c r="D1933" s="402"/>
      <c r="E1933" s="402"/>
      <c r="F1933" s="402"/>
      <c r="G1933" s="402"/>
      <c r="H1933" s="402"/>
      <c r="I1933" s="402"/>
      <c r="J1933" s="402"/>
      <c r="K1933" s="402"/>
      <c r="L1933" s="402"/>
      <c r="M1933" s="402"/>
      <c r="N1933" s="402"/>
      <c r="O1933" s="402"/>
      <c r="P1933" s="402"/>
      <c r="Q1933" s="402"/>
      <c r="R1933" s="402"/>
      <c r="S1933" s="402"/>
      <c r="V1933" s="68"/>
      <c r="W1933" s="68"/>
      <c r="X1933" s="68"/>
      <c r="Y1933" s="68"/>
    </row>
    <row r="1934" spans="2:25" ht="24.75" customHeight="1" thickBot="1">
      <c r="B1934" s="403" t="s">
        <v>52</v>
      </c>
      <c r="C1934" s="403"/>
      <c r="D1934" s="403"/>
      <c r="E1934" s="404" t="str">
        <f>VLOOKUP(S1935,students!$B$8:$R$77,3,0)</f>
        <v xml:space="preserve">अनिशा पंकज रासकर </v>
      </c>
      <c r="F1934" s="405"/>
      <c r="G1934" s="405"/>
      <c r="H1934" s="405"/>
      <c r="I1934" s="405"/>
      <c r="J1934" s="405"/>
      <c r="K1934" s="405"/>
      <c r="L1934" s="405"/>
      <c r="M1934" s="405"/>
      <c r="N1934" s="405"/>
      <c r="O1934" s="405"/>
      <c r="P1934" s="406" t="s">
        <v>28</v>
      </c>
      <c r="Q1934" s="406"/>
      <c r="R1934" s="406" t="str">
        <f>students!$M$2</f>
        <v>पहिली</v>
      </c>
      <c r="S1934" s="406"/>
      <c r="V1934" s="68"/>
      <c r="W1934" s="68"/>
      <c r="X1934" s="68"/>
      <c r="Y1934" s="68"/>
    </row>
    <row r="1935" spans="2:25" ht="19.5" customHeight="1" thickBot="1">
      <c r="B1935" s="407"/>
      <c r="C1935" s="407"/>
      <c r="D1935" s="408"/>
      <c r="E1935" s="408"/>
      <c r="F1935" s="47"/>
      <c r="G1935" s="47"/>
      <c r="H1935" s="409" t="s">
        <v>33</v>
      </c>
      <c r="I1935" s="409"/>
      <c r="J1935" s="409"/>
      <c r="K1935" s="409"/>
      <c r="L1935" s="409"/>
      <c r="M1935" s="405">
        <f>[3]students!Y1934</f>
        <v>0</v>
      </c>
      <c r="N1935" s="405"/>
      <c r="O1935" s="405"/>
      <c r="P1935" s="406" t="s">
        <v>53</v>
      </c>
      <c r="Q1935" s="406"/>
      <c r="R1935" s="406"/>
      <c r="S1935" s="77">
        <v>70</v>
      </c>
      <c r="V1935" s="68"/>
      <c r="W1935" s="68"/>
      <c r="X1935" s="68"/>
      <c r="Y1935" s="68"/>
    </row>
    <row r="1936" spans="2:25" ht="21" customHeight="1">
      <c r="B1936" s="382" t="s">
        <v>37</v>
      </c>
      <c r="C1936" s="361" t="s">
        <v>54</v>
      </c>
      <c r="D1936" s="361"/>
      <c r="E1936" s="385" t="s">
        <v>55</v>
      </c>
      <c r="F1936" s="386"/>
      <c r="G1936" s="386"/>
      <c r="H1936" s="386"/>
      <c r="I1936" s="386"/>
      <c r="J1936" s="386"/>
      <c r="K1936" s="386"/>
      <c r="L1936" s="386"/>
      <c r="M1936" s="387"/>
      <c r="N1936" s="388" t="s">
        <v>56</v>
      </c>
      <c r="O1936" s="389"/>
      <c r="P1936" s="389"/>
      <c r="Q1936" s="390"/>
      <c r="R1936" s="394" t="s">
        <v>69</v>
      </c>
      <c r="S1936" s="397" t="s">
        <v>57</v>
      </c>
      <c r="V1936" s="68"/>
      <c r="W1936" s="68"/>
      <c r="X1936" s="68"/>
      <c r="Y1936" s="68"/>
    </row>
    <row r="1937" spans="2:25" s="1" customFormat="1" ht="73.5" customHeight="1">
      <c r="B1937" s="383"/>
      <c r="C1937" s="384"/>
      <c r="D1937" s="384"/>
      <c r="E1937" s="48" t="s">
        <v>58</v>
      </c>
      <c r="F1937" s="48" t="s">
        <v>15</v>
      </c>
      <c r="G1937" s="48" t="s">
        <v>59</v>
      </c>
      <c r="H1937" s="48" t="s">
        <v>17</v>
      </c>
      <c r="I1937" s="48" t="s">
        <v>18</v>
      </c>
      <c r="J1937" s="48" t="s">
        <v>19</v>
      </c>
      <c r="K1937" s="48" t="s">
        <v>20</v>
      </c>
      <c r="L1937" s="48" t="s">
        <v>21</v>
      </c>
      <c r="M1937" s="49"/>
      <c r="N1937" s="391"/>
      <c r="O1937" s="392"/>
      <c r="P1937" s="392"/>
      <c r="Q1937" s="393"/>
      <c r="R1937" s="395"/>
      <c r="S1937" s="398"/>
      <c r="V1937" s="68"/>
      <c r="W1937" s="68"/>
      <c r="X1937" s="68"/>
      <c r="Y1937" s="68"/>
    </row>
    <row r="1938" spans="2:25" ht="27.9" customHeight="1" thickBot="1">
      <c r="B1938" s="5"/>
      <c r="C1938" s="400" t="s">
        <v>60</v>
      </c>
      <c r="D1938" s="401"/>
      <c r="E1938" s="51">
        <v>1</v>
      </c>
      <c r="F1938" s="51">
        <v>2</v>
      </c>
      <c r="G1938" s="51">
        <v>3</v>
      </c>
      <c r="H1938" s="51">
        <v>4</v>
      </c>
      <c r="I1938" s="51">
        <v>5</v>
      </c>
      <c r="J1938" s="51">
        <v>6</v>
      </c>
      <c r="K1938" s="51">
        <v>7</v>
      </c>
      <c r="L1938" s="51">
        <v>8</v>
      </c>
      <c r="M1938" s="50" t="s">
        <v>22</v>
      </c>
      <c r="N1938" s="50" t="s">
        <v>23</v>
      </c>
      <c r="O1938" s="50" t="s">
        <v>61</v>
      </c>
      <c r="P1938" s="50" t="s">
        <v>25</v>
      </c>
      <c r="Q1938" s="50" t="s">
        <v>62</v>
      </c>
      <c r="R1938" s="396"/>
      <c r="S1938" s="399"/>
      <c r="V1938" s="68"/>
      <c r="W1938" s="68"/>
      <c r="X1938" s="68"/>
      <c r="Y1938" s="68"/>
    </row>
    <row r="1939" spans="2:25" ht="27.9" customHeight="1">
      <c r="B1939" s="359">
        <v>1</v>
      </c>
      <c r="C1939" s="361" t="s">
        <v>2</v>
      </c>
      <c r="D1939" s="39" t="s">
        <v>63</v>
      </c>
      <c r="E1939" s="80"/>
      <c r="F1939" s="78">
        <f>Marathi!R$7</f>
        <v>15</v>
      </c>
      <c r="G1939" s="78">
        <f>Marathi!S$7</f>
        <v>15</v>
      </c>
      <c r="H1939" s="78">
        <f>Marathi!T$7</f>
        <v>15</v>
      </c>
      <c r="I1939" s="78">
        <f>Marathi!U$7</f>
        <v>15</v>
      </c>
      <c r="J1939" s="78">
        <f>Marathi!V$7</f>
        <v>15</v>
      </c>
      <c r="K1939" s="78">
        <f>Marathi!W$7</f>
        <v>10</v>
      </c>
      <c r="L1939" s="78">
        <f>Marathi!X$7</f>
        <v>0</v>
      </c>
      <c r="M1939" s="78">
        <f>Marathi!Y$7</f>
        <v>70</v>
      </c>
      <c r="N1939" s="78">
        <f>Marathi!Z$7</f>
        <v>5</v>
      </c>
      <c r="O1939" s="78">
        <f>Marathi!AA$7</f>
        <v>5</v>
      </c>
      <c r="P1939" s="78">
        <f>Marathi!AB$7</f>
        <v>20</v>
      </c>
      <c r="Q1939" s="78">
        <f>Marathi!AC$7</f>
        <v>30</v>
      </c>
      <c r="R1939" s="78">
        <f>Marathi!AD$7</f>
        <v>100</v>
      </c>
      <c r="S1939" s="78">
        <f>Marathi!AE$7</f>
        <v>0</v>
      </c>
      <c r="V1939" s="68"/>
      <c r="W1939" s="68"/>
      <c r="X1939" s="68"/>
      <c r="Y1939" s="68"/>
    </row>
    <row r="1940" spans="2:25" ht="27.9" customHeight="1" thickBot="1">
      <c r="B1940" s="360"/>
      <c r="C1940" s="362"/>
      <c r="D1940" s="40" t="s">
        <v>64</v>
      </c>
      <c r="E1940" s="81"/>
      <c r="F1940" s="50">
        <f>VLOOKUP(S1935,Marathi!$B$8:$AE$78,17,0)</f>
        <v>0</v>
      </c>
      <c r="G1940" s="50">
        <f>VLOOKUP(S1935,Marathi!$B$8:$AE$78,18,0)</f>
        <v>0</v>
      </c>
      <c r="H1940" s="50">
        <f>VLOOKUP(S1935,Marathi!$B$8:$AE$78,19,0)</f>
        <v>0</v>
      </c>
      <c r="I1940" s="50">
        <f>VLOOKUP(S1935,Marathi!$B$8:$AE$78,20,0)</f>
        <v>0</v>
      </c>
      <c r="J1940" s="50">
        <f>VLOOKUP(S1935,Marathi!$B$8:$AE$78,21,0)</f>
        <v>0</v>
      </c>
      <c r="K1940" s="50">
        <f>VLOOKUP(S1935,Marathi!$B$8:$AE$78,22,0)</f>
        <v>0</v>
      </c>
      <c r="L1940" s="50">
        <f>VLOOKUP(S1935,Marathi!$B$8:$AE$78,23,0)</f>
        <v>0</v>
      </c>
      <c r="M1940" s="50">
        <f>VLOOKUP(S1935,Marathi!$B$8:$AE$78,24,0)</f>
        <v>0</v>
      </c>
      <c r="N1940" s="50">
        <f>VLOOKUP(S1935,Marathi!$B$8:$AE$78,25,0)</f>
        <v>0</v>
      </c>
      <c r="O1940" s="50">
        <f>VLOOKUP(S1935,Marathi!$B$8:$AE$78,26,0)</f>
        <v>0</v>
      </c>
      <c r="P1940" s="50">
        <f>VLOOKUP(S1935,Marathi!$B$8:$AE$78,27,0)</f>
        <v>0</v>
      </c>
      <c r="Q1940" s="50">
        <f>VLOOKUP(S1935,Marathi!$B$8:$AE$78,28,0)</f>
        <v>0</v>
      </c>
      <c r="R1940" s="79">
        <f>VLOOKUP(S1935,Marathi!$B$8:$AE$78,29,0)</f>
        <v>0</v>
      </c>
      <c r="S1940" s="79">
        <f>VLOOKUP(S1935,Marathi!$B$8:$AE$78,30,0)</f>
        <v>0</v>
      </c>
      <c r="V1940" s="68"/>
      <c r="W1940" s="68"/>
      <c r="X1940" s="68"/>
      <c r="Y1940" s="68"/>
    </row>
    <row r="1941" spans="2:25" ht="27.9" customHeight="1">
      <c r="B1941" s="359">
        <v>2</v>
      </c>
      <c r="C1941" s="361" t="s">
        <v>3</v>
      </c>
      <c r="D1941" s="39" t="s">
        <v>63</v>
      </c>
      <c r="E1941" s="80"/>
      <c r="F1941" s="78">
        <f>Hindi!R$7</f>
        <v>15</v>
      </c>
      <c r="G1941" s="78">
        <f>Hindi!S$7</f>
        <v>15</v>
      </c>
      <c r="H1941" s="78">
        <f>Hindi!T$7</f>
        <v>15</v>
      </c>
      <c r="I1941" s="78">
        <f>Hindi!U$7</f>
        <v>15</v>
      </c>
      <c r="J1941" s="78">
        <f>Hindi!V$7</f>
        <v>15</v>
      </c>
      <c r="K1941" s="78">
        <f>Hindi!W$7</f>
        <v>10</v>
      </c>
      <c r="L1941" s="78">
        <f>Hindi!X$7</f>
        <v>0</v>
      </c>
      <c r="M1941" s="78">
        <f>Hindi!Y$7</f>
        <v>70</v>
      </c>
      <c r="N1941" s="78">
        <f>Hindi!Z$7</f>
        <v>5</v>
      </c>
      <c r="O1941" s="78">
        <f>Hindi!AA$7</f>
        <v>5</v>
      </c>
      <c r="P1941" s="78">
        <f>Hindi!AB$7</f>
        <v>20</v>
      </c>
      <c r="Q1941" s="78">
        <f>Hindi!AC$7</f>
        <v>30</v>
      </c>
      <c r="R1941" s="78">
        <f>Hindi!AD$7</f>
        <v>100</v>
      </c>
      <c r="S1941" s="78">
        <f>Hindi!AE$7</f>
        <v>0</v>
      </c>
      <c r="V1941" s="68"/>
      <c r="W1941" s="68"/>
      <c r="X1941" s="68"/>
      <c r="Y1941" s="68"/>
    </row>
    <row r="1942" spans="2:25" ht="27.9" customHeight="1" thickBot="1">
      <c r="B1942" s="360"/>
      <c r="C1942" s="362"/>
      <c r="D1942" s="40" t="s">
        <v>64</v>
      </c>
      <c r="E1942" s="81"/>
      <c r="F1942" s="50">
        <f>VLOOKUP(S1935,Hindi!$B$8:$AE$78,17,0)</f>
        <v>0</v>
      </c>
      <c r="G1942" s="50">
        <f>VLOOKUP(S1935,Hindi!$B$8:$AE$78,18,0)</f>
        <v>0</v>
      </c>
      <c r="H1942" s="50">
        <f>VLOOKUP(S1935,Hindi!$B$8:$AE$78,19,0)</f>
        <v>0</v>
      </c>
      <c r="I1942" s="50">
        <f>VLOOKUP(S1935,Hindi!$B$8:$AE$78,20,0)</f>
        <v>0</v>
      </c>
      <c r="J1942" s="50">
        <f>VLOOKUP(S1935,Hindi!$B$8:$AE$78,21,0)</f>
        <v>0</v>
      </c>
      <c r="K1942" s="50">
        <f>VLOOKUP(S1935,Hindi!$B$8:$AE$78,22,0)</f>
        <v>0</v>
      </c>
      <c r="L1942" s="50">
        <f>VLOOKUP(S1935,Hindi!$B$8:$AE$78,23,0)</f>
        <v>0</v>
      </c>
      <c r="M1942" s="50">
        <f>VLOOKUP(S1935,Hindi!$B$8:$AE$78,24,0)</f>
        <v>0</v>
      </c>
      <c r="N1942" s="50">
        <f>VLOOKUP(S1935,Hindi!$B$8:$AE$78,25,0)</f>
        <v>0</v>
      </c>
      <c r="O1942" s="50">
        <f>VLOOKUP(S1935,Hindi!$B$8:$AE$78,26,0)</f>
        <v>0</v>
      </c>
      <c r="P1942" s="50">
        <f>VLOOKUP(S1935,Hindi!$B$8:$AE$78,27,0)</f>
        <v>0</v>
      </c>
      <c r="Q1942" s="50">
        <f>VLOOKUP(S1935,Hindi!$B$8:$AE$78,28,0)</f>
        <v>0</v>
      </c>
      <c r="R1942" s="79">
        <f>VLOOKUP(S1935,Hindi!$B$8:$AE$78,29,0)</f>
        <v>0</v>
      </c>
      <c r="S1942" s="50">
        <f>VLOOKUP(S1935,Hindi!$B$8:$AE$78,30,0)</f>
        <v>0</v>
      </c>
      <c r="V1942" s="68"/>
      <c r="W1942" s="68"/>
      <c r="X1942" s="68"/>
      <c r="Y1942" s="68"/>
    </row>
    <row r="1943" spans="2:25" ht="27.9" customHeight="1">
      <c r="B1943" s="359">
        <v>3</v>
      </c>
      <c r="C1943" s="361" t="s">
        <v>4</v>
      </c>
      <c r="D1943" s="39" t="s">
        <v>63</v>
      </c>
      <c r="E1943" s="80"/>
      <c r="F1943" s="78">
        <f>English!R$7</f>
        <v>15</v>
      </c>
      <c r="G1943" s="78">
        <f>English!S$7</f>
        <v>15</v>
      </c>
      <c r="H1943" s="78">
        <f>English!T$7</f>
        <v>15</v>
      </c>
      <c r="I1943" s="78">
        <f>English!U$7</f>
        <v>15</v>
      </c>
      <c r="J1943" s="78">
        <f>English!V$7</f>
        <v>15</v>
      </c>
      <c r="K1943" s="78">
        <f>English!W$7</f>
        <v>10</v>
      </c>
      <c r="L1943" s="78">
        <f>English!X$7</f>
        <v>0</v>
      </c>
      <c r="M1943" s="78">
        <f>English!Y$7</f>
        <v>70</v>
      </c>
      <c r="N1943" s="78">
        <f>English!Z$7</f>
        <v>5</v>
      </c>
      <c r="O1943" s="78">
        <f>English!AA$7</f>
        <v>5</v>
      </c>
      <c r="P1943" s="78">
        <f>English!AB$7</f>
        <v>20</v>
      </c>
      <c r="Q1943" s="78">
        <f>English!AC$7</f>
        <v>30</v>
      </c>
      <c r="R1943" s="78">
        <f>English!AD$7</f>
        <v>100</v>
      </c>
      <c r="S1943" s="78">
        <f>English!AE$7</f>
        <v>0</v>
      </c>
      <c r="V1943" s="68"/>
      <c r="W1943" s="68"/>
      <c r="X1943" s="68"/>
      <c r="Y1943" s="68"/>
    </row>
    <row r="1944" spans="2:25" ht="27.9" customHeight="1" thickBot="1">
      <c r="B1944" s="360"/>
      <c r="C1944" s="362"/>
      <c r="D1944" s="40" t="s">
        <v>64</v>
      </c>
      <c r="E1944" s="81"/>
      <c r="F1944" s="50">
        <f>VLOOKUP(S1935,English!$B$8:$AE$78,17,0)</f>
        <v>0</v>
      </c>
      <c r="G1944" s="50">
        <f>VLOOKUP(S1935,English!$B$8:$AE$78,18,0)</f>
        <v>0</v>
      </c>
      <c r="H1944" s="50">
        <f>VLOOKUP(S1935,English!$B$8:$AE$78,19,0)</f>
        <v>0</v>
      </c>
      <c r="I1944" s="50">
        <f>VLOOKUP(S1935,English!$B$8:$AE$78,20,0)</f>
        <v>0</v>
      </c>
      <c r="J1944" s="50">
        <f>VLOOKUP(S1935,English!$B$8:$AE$78,21,0)</f>
        <v>0</v>
      </c>
      <c r="K1944" s="50">
        <f>VLOOKUP(S1935,English!$B$8:$AE$78,22,0)</f>
        <v>0</v>
      </c>
      <c r="L1944" s="50">
        <f>VLOOKUP(S1935,English!$B$8:$AE$78,23,0)</f>
        <v>0</v>
      </c>
      <c r="M1944" s="50">
        <f>VLOOKUP(S1935,English!$B$8:$AE$78,24,0)</f>
        <v>0</v>
      </c>
      <c r="N1944" s="50">
        <f>VLOOKUP(S1935,English!$B$8:$AE$78,25,0)</f>
        <v>0</v>
      </c>
      <c r="O1944" s="50">
        <f>VLOOKUP(S1935,English!$B$8:$AE$78,26,0)</f>
        <v>0</v>
      </c>
      <c r="P1944" s="50">
        <f>VLOOKUP(S1935,English!$B$8:$AE$78,27,0)</f>
        <v>0</v>
      </c>
      <c r="Q1944" s="50">
        <f>VLOOKUP(S1935,English!$B$8:$AE$78,28,0)</f>
        <v>0</v>
      </c>
      <c r="R1944" s="79">
        <f>VLOOKUP(S1935,English!$B$8:$AE$78,29,0)</f>
        <v>0</v>
      </c>
      <c r="S1944" s="50">
        <f>VLOOKUP(S1935,English!$B$8:$AE$78,30,0)</f>
        <v>0</v>
      </c>
      <c r="V1944" s="68"/>
      <c r="W1944" s="68"/>
      <c r="X1944" s="68"/>
      <c r="Y1944" s="68"/>
    </row>
    <row r="1945" spans="2:25" ht="27.9" customHeight="1">
      <c r="B1945" s="359">
        <v>4</v>
      </c>
      <c r="C1945" s="361" t="s">
        <v>5</v>
      </c>
      <c r="D1945" s="39" t="s">
        <v>63</v>
      </c>
      <c r="E1945" s="80"/>
      <c r="F1945" s="78">
        <f>Maths!R$7</f>
        <v>15</v>
      </c>
      <c r="G1945" s="78">
        <f>Maths!S$7</f>
        <v>15</v>
      </c>
      <c r="H1945" s="78">
        <f>Maths!T$7</f>
        <v>15</v>
      </c>
      <c r="I1945" s="78">
        <f>Maths!U$7</f>
        <v>15</v>
      </c>
      <c r="J1945" s="78">
        <f>Maths!V$7</f>
        <v>15</v>
      </c>
      <c r="K1945" s="78">
        <f>Maths!W$7</f>
        <v>10</v>
      </c>
      <c r="L1945" s="78">
        <f>Maths!X$7</f>
        <v>0</v>
      </c>
      <c r="M1945" s="78">
        <f>Maths!Y$7</f>
        <v>70</v>
      </c>
      <c r="N1945" s="78">
        <f>Maths!Z$7</f>
        <v>5</v>
      </c>
      <c r="O1945" s="78">
        <f>Maths!AA$7</f>
        <v>5</v>
      </c>
      <c r="P1945" s="78">
        <f>Maths!AB$7</f>
        <v>20</v>
      </c>
      <c r="Q1945" s="78">
        <f>Maths!AC$7</f>
        <v>30</v>
      </c>
      <c r="R1945" s="78">
        <f>Maths!AD$7</f>
        <v>100</v>
      </c>
      <c r="S1945" s="78">
        <f>Maths!AE$7</f>
        <v>0</v>
      </c>
      <c r="V1945" s="68"/>
      <c r="W1945" s="68"/>
      <c r="X1945" s="68"/>
      <c r="Y1945" s="68"/>
    </row>
    <row r="1946" spans="2:25" ht="27.9" customHeight="1" thickBot="1">
      <c r="B1946" s="360"/>
      <c r="C1946" s="362"/>
      <c r="D1946" s="40" t="s">
        <v>64</v>
      </c>
      <c r="E1946" s="81"/>
      <c r="F1946" s="50">
        <f>VLOOKUP(S1935,Maths!$B$8:$AE$78,17,0)</f>
        <v>0</v>
      </c>
      <c r="G1946" s="50">
        <f>VLOOKUP(S1935,Maths!$B$8:$AE$78,18,0)</f>
        <v>0</v>
      </c>
      <c r="H1946" s="50">
        <f>VLOOKUP(S1935,Maths!$B$8:$AE$78,19,0)</f>
        <v>0</v>
      </c>
      <c r="I1946" s="50">
        <f>VLOOKUP(S1935,Maths!$B$8:$AE$78,20,0)</f>
        <v>0</v>
      </c>
      <c r="J1946" s="50">
        <f>VLOOKUP(S1935,Maths!$B$8:$AE$78,21,0)</f>
        <v>0</v>
      </c>
      <c r="K1946" s="50">
        <f>VLOOKUP(S1935,Maths!$B$8:$AE$78,22,0)</f>
        <v>0</v>
      </c>
      <c r="L1946" s="50">
        <f>VLOOKUP(S1935,Maths!$B$8:$AE$78,23,0)</f>
        <v>0</v>
      </c>
      <c r="M1946" s="50">
        <f>VLOOKUP(S1935,Maths!$B$8:$AE$78,24,0)</f>
        <v>0</v>
      </c>
      <c r="N1946" s="50">
        <f>VLOOKUP(S1935,Maths!$B$8:$AE$78,25,0)</f>
        <v>0</v>
      </c>
      <c r="O1946" s="50">
        <f>VLOOKUP(S1935,Maths!$B$8:$AE$78,26,0)</f>
        <v>0</v>
      </c>
      <c r="P1946" s="50">
        <f>VLOOKUP(S1935,Maths!$B$8:$AE$78,27,0)</f>
        <v>0</v>
      </c>
      <c r="Q1946" s="50">
        <f>VLOOKUP(S1935,Maths!$B$8:$AE$78,28,0)</f>
        <v>0</v>
      </c>
      <c r="R1946" s="79">
        <f>VLOOKUP(S1935,Maths!$B$8:$AE$78,29,0)</f>
        <v>0</v>
      </c>
      <c r="S1946" s="50">
        <f>VLOOKUP(S1935,Maths!$B$8:$AE$78,30,0)</f>
        <v>0</v>
      </c>
      <c r="V1946" s="68"/>
      <c r="W1946" s="68"/>
      <c r="X1946" s="68"/>
      <c r="Y1946" s="68"/>
    </row>
    <row r="1947" spans="2:25" ht="27.9" customHeight="1">
      <c r="B1947" s="359">
        <v>5</v>
      </c>
      <c r="C1947" s="361" t="s">
        <v>6</v>
      </c>
      <c r="D1947" s="39" t="s">
        <v>63</v>
      </c>
      <c r="E1947" s="80"/>
      <c r="F1947" s="78">
        <f>Sci!R$7</f>
        <v>15</v>
      </c>
      <c r="G1947" s="78">
        <f>Sci!S$7</f>
        <v>15</v>
      </c>
      <c r="H1947" s="78">
        <f>Sci!T$7</f>
        <v>15</v>
      </c>
      <c r="I1947" s="78">
        <f>Sci!U$7</f>
        <v>15</v>
      </c>
      <c r="J1947" s="78">
        <f>Sci!V$7</f>
        <v>15</v>
      </c>
      <c r="K1947" s="78">
        <f>Sci!W$7</f>
        <v>10</v>
      </c>
      <c r="L1947" s="78">
        <f>Sci!X$7</f>
        <v>0</v>
      </c>
      <c r="M1947" s="78">
        <f>Sci!Y$7</f>
        <v>70</v>
      </c>
      <c r="N1947" s="78">
        <f>Sci!Z$7</f>
        <v>5</v>
      </c>
      <c r="O1947" s="78">
        <f>Sci!AA$7</f>
        <v>5</v>
      </c>
      <c r="P1947" s="78">
        <f>Sci!AB$7</f>
        <v>20</v>
      </c>
      <c r="Q1947" s="78">
        <f>Sci!AC$7</f>
        <v>30</v>
      </c>
      <c r="R1947" s="78">
        <f>Sci!AD$7</f>
        <v>100</v>
      </c>
      <c r="S1947" s="78">
        <f>Sci!AE$7</f>
        <v>0</v>
      </c>
      <c r="V1947" s="68"/>
      <c r="W1947" s="68"/>
      <c r="X1947" s="68"/>
      <c r="Y1947" s="68"/>
    </row>
    <row r="1948" spans="2:25" ht="27.9" customHeight="1" thickBot="1">
      <c r="B1948" s="360"/>
      <c r="C1948" s="362"/>
      <c r="D1948" s="40" t="s">
        <v>64</v>
      </c>
      <c r="E1948" s="81"/>
      <c r="F1948" s="50">
        <f>VLOOKUP(S1935,Sci!$B$8:$AE$78,17,0)</f>
        <v>0</v>
      </c>
      <c r="G1948" s="50">
        <f>VLOOKUP(S1935,Sci!$B$8:$AE$78,18,0)</f>
        <v>0</v>
      </c>
      <c r="H1948" s="50">
        <f>VLOOKUP(S1935,Sci!$B$8:$AE$78,19,0)</f>
        <v>0</v>
      </c>
      <c r="I1948" s="50">
        <f>VLOOKUP(S1935,Sci!$B$8:$AE$78,20,0)</f>
        <v>0</v>
      </c>
      <c r="J1948" s="50">
        <f>VLOOKUP(S1935,Sci!$B$8:$AE$78,21,0)</f>
        <v>0</v>
      </c>
      <c r="K1948" s="50">
        <f>VLOOKUP(S1935,Sci!$B$8:$AE$78,22,0)</f>
        <v>0</v>
      </c>
      <c r="L1948" s="50">
        <f>VLOOKUP(S1935,Sci!$B$8:$AE$78,23,0)</f>
        <v>0</v>
      </c>
      <c r="M1948" s="50">
        <f>VLOOKUP(S1935,Sci!$B$8:$AE$78,24,0)</f>
        <v>0</v>
      </c>
      <c r="N1948" s="50">
        <f>VLOOKUP(S1935,Sci!$B$8:$AE$78,24,0)</f>
        <v>0</v>
      </c>
      <c r="O1948" s="50">
        <f>VLOOKUP(S1935,Sci!$B$8:$AE$78,25,0)</f>
        <v>0</v>
      </c>
      <c r="P1948" s="50">
        <f>VLOOKUP(S1935,Sci!$B$8:$AE$78,26,0)</f>
        <v>0</v>
      </c>
      <c r="Q1948" s="50">
        <f>VLOOKUP(S1935,Sci!$B$8:$AE$78,27,0)</f>
        <v>0</v>
      </c>
      <c r="R1948" s="79">
        <f>VLOOKUP(S1935,Sci!$B$8:$AE$78,29,0)</f>
        <v>0</v>
      </c>
      <c r="S1948" s="50">
        <f>VLOOKUP(S1935,Sci!$B$8:$AE$78,30,0)</f>
        <v>0</v>
      </c>
      <c r="V1948" s="68"/>
      <c r="W1948" s="68"/>
      <c r="X1948" s="68"/>
      <c r="Y1948" s="68"/>
    </row>
    <row r="1949" spans="2:25" ht="27.9" customHeight="1">
      <c r="B1949" s="359">
        <v>6</v>
      </c>
      <c r="C1949" s="361" t="s">
        <v>7</v>
      </c>
      <c r="D1949" s="39" t="s">
        <v>63</v>
      </c>
      <c r="E1949" s="80"/>
      <c r="F1949" s="78">
        <f>Sco!R$7</f>
        <v>15</v>
      </c>
      <c r="G1949" s="78">
        <f>Sco!S$7</f>
        <v>15</v>
      </c>
      <c r="H1949" s="78">
        <f>Sco!T$7</f>
        <v>15</v>
      </c>
      <c r="I1949" s="78">
        <f>Sco!U$7</f>
        <v>15</v>
      </c>
      <c r="J1949" s="78">
        <f>Sco!V$7</f>
        <v>15</v>
      </c>
      <c r="K1949" s="78">
        <f>Sco!W$7</f>
        <v>10</v>
      </c>
      <c r="L1949" s="78">
        <f>Sco!X$7</f>
        <v>0</v>
      </c>
      <c r="M1949" s="78">
        <f>Sco!Y$7</f>
        <v>70</v>
      </c>
      <c r="N1949" s="78">
        <f>Sco!Z$7</f>
        <v>5</v>
      </c>
      <c r="O1949" s="78">
        <f>Sco!AA$7</f>
        <v>5</v>
      </c>
      <c r="P1949" s="78">
        <f>Sco!AB$7</f>
        <v>20</v>
      </c>
      <c r="Q1949" s="78">
        <f>Sco!AC$7</f>
        <v>30</v>
      </c>
      <c r="R1949" s="78">
        <f>Sco!AD$7</f>
        <v>100</v>
      </c>
      <c r="S1949" s="78">
        <f>Sco!AE$7</f>
        <v>0</v>
      </c>
      <c r="V1949" s="68"/>
      <c r="W1949" s="68"/>
      <c r="X1949" s="68"/>
      <c r="Y1949" s="68"/>
    </row>
    <row r="1950" spans="2:25" ht="27.9" customHeight="1" thickBot="1">
      <c r="B1950" s="360"/>
      <c r="C1950" s="362"/>
      <c r="D1950" s="40" t="s">
        <v>64</v>
      </c>
      <c r="E1950" s="81"/>
      <c r="F1950" s="50">
        <f>VLOOKUP(S1935,Sco!$B$8:$AE$78,17,0)</f>
        <v>0</v>
      </c>
      <c r="G1950" s="50">
        <f>VLOOKUP(S1935,Sco!$B$8:$AE$78,18,0)</f>
        <v>0</v>
      </c>
      <c r="H1950" s="50">
        <f>VLOOKUP(S1935,Sco!$B$8:$AE$78,19,0)</f>
        <v>0</v>
      </c>
      <c r="I1950" s="50">
        <f>VLOOKUP(S1935,Sco!$B$8:$AE$78,20,0)</f>
        <v>0</v>
      </c>
      <c r="J1950" s="50">
        <f>VLOOKUP(S1935,Sco!$B$8:$AE$78,21,0)</f>
        <v>0</v>
      </c>
      <c r="K1950" s="50">
        <f>VLOOKUP(S1935,Sco!$B$8:$AE$78,22,0)</f>
        <v>0</v>
      </c>
      <c r="L1950" s="50">
        <f>VLOOKUP(S1935,Sco!$B$8:$AE$78,23,0)</f>
        <v>0</v>
      </c>
      <c r="M1950" s="50">
        <f>VLOOKUP(S1935,Sco!$B$8:$AE$78,24,0)</f>
        <v>0</v>
      </c>
      <c r="N1950" s="50">
        <f>VLOOKUP(S1935,Sco!$B$8:$AE$78,25,0)</f>
        <v>0</v>
      </c>
      <c r="O1950" s="50">
        <f>VLOOKUP(S1935,Sco!$B$8:$AE$78,26,0)</f>
        <v>0</v>
      </c>
      <c r="P1950" s="50">
        <f>VLOOKUP(S1935,Sco!$B$8:$AE$78,27,0)</f>
        <v>0</v>
      </c>
      <c r="Q1950" s="50">
        <f>VLOOKUP(S1935,Sco!$B$8:$AE$78,28,0)</f>
        <v>0</v>
      </c>
      <c r="R1950" s="79">
        <f>VLOOKUP(S1935,Sco!$B$8:$AE$78,29,0)</f>
        <v>0</v>
      </c>
      <c r="S1950" s="50">
        <f>VLOOKUP(S1935,Sco!$B$8:$AE$78,30,0)</f>
        <v>0</v>
      </c>
      <c r="V1950" s="68"/>
      <c r="W1950" s="68"/>
      <c r="X1950" s="68"/>
      <c r="Y1950" s="68"/>
    </row>
    <row r="1951" spans="2:25" ht="27.9" customHeight="1">
      <c r="B1951" s="359">
        <v>7</v>
      </c>
      <c r="C1951" s="361" t="s">
        <v>8</v>
      </c>
      <c r="D1951" s="39" t="s">
        <v>63</v>
      </c>
      <c r="E1951" s="80"/>
      <c r="F1951" s="78">
        <f>Kala!R$7</f>
        <v>20</v>
      </c>
      <c r="G1951" s="78">
        <f>Kala!S$7</f>
        <v>40</v>
      </c>
      <c r="H1951" s="78">
        <f>Kala!T$7</f>
        <v>20</v>
      </c>
      <c r="I1951" s="78">
        <f>Kala!U$7</f>
        <v>20</v>
      </c>
      <c r="J1951" s="78">
        <f>Kala!V$7</f>
        <v>0</v>
      </c>
      <c r="K1951" s="78">
        <f>Kala!W$7</f>
        <v>20</v>
      </c>
      <c r="L1951" s="78">
        <f>Kala!X$7</f>
        <v>0</v>
      </c>
      <c r="M1951" s="78">
        <f>Kala!Y$7</f>
        <v>100</v>
      </c>
      <c r="N1951" s="363"/>
      <c r="O1951" s="364"/>
      <c r="P1951" s="364"/>
      <c r="Q1951" s="365"/>
      <c r="R1951" s="82">
        <f t="shared" ref="R1951:R1956" si="69">M1951</f>
        <v>100</v>
      </c>
      <c r="S1951" s="83"/>
      <c r="V1951" s="68"/>
      <c r="W1951" s="68"/>
      <c r="X1951" s="68"/>
      <c r="Y1951" s="68"/>
    </row>
    <row r="1952" spans="2:25" ht="27.9" customHeight="1" thickBot="1">
      <c r="B1952" s="360"/>
      <c r="C1952" s="362"/>
      <c r="D1952" s="40" t="s">
        <v>64</v>
      </c>
      <c r="E1952" s="81"/>
      <c r="F1952" s="50">
        <f>VLOOKUP(S1935,Kala!$B$8:$AE$78,17,0)</f>
        <v>0</v>
      </c>
      <c r="G1952" s="50">
        <f>VLOOKUP(S1935,Kala!$B$8:$AE$78,18,0)</f>
        <v>0</v>
      </c>
      <c r="H1952" s="50">
        <f>VLOOKUP(S1935,Kala!$B$8:$AE$78,19,0)</f>
        <v>0</v>
      </c>
      <c r="I1952" s="50">
        <f>VLOOKUP(S1935,Kala!$B$8:$AE$78,20,0)</f>
        <v>0</v>
      </c>
      <c r="J1952" s="50">
        <f>VLOOKUP(S1935,Kala!$B$8:$AE$78,21,0)</f>
        <v>0</v>
      </c>
      <c r="K1952" s="50">
        <f>VLOOKUP(S1935,Kala!$B$8:$AE$78,22,0)</f>
        <v>0</v>
      </c>
      <c r="L1952" s="50">
        <f>VLOOKUP(S1935,Kala!$B$8:$AE$78,23,0)</f>
        <v>0</v>
      </c>
      <c r="M1952" s="50">
        <f>VLOOKUP(S1935,Kala!$B$8:$AE$78,24,0)</f>
        <v>0</v>
      </c>
      <c r="N1952" s="366"/>
      <c r="O1952" s="367"/>
      <c r="P1952" s="367"/>
      <c r="Q1952" s="368"/>
      <c r="R1952" s="84">
        <f t="shared" si="69"/>
        <v>0</v>
      </c>
      <c r="S1952" s="85" t="str">
        <f>IF(R1952&gt;=91,"अ१",IF(R1952&gt;=81,"अ२",IF(R1952&gt;=71,"ब१",IF(R1952&gt;=61,"ब२",IF(R1952&gt;=51,"क१",IF(R1952&gt;=41,"क२",IF(R1952&gt;=33,"ड",IF(R1952&gt;=21,"ई१",IF(R1952&gt;=1,"ई२","")))))))))</f>
        <v/>
      </c>
      <c r="V1952" s="68"/>
      <c r="W1952" s="68"/>
      <c r="X1952" s="68"/>
      <c r="Y1952" s="68"/>
    </row>
    <row r="1953" spans="2:25" ht="27.9" customHeight="1">
      <c r="B1953" s="359">
        <v>8</v>
      </c>
      <c r="C1953" s="361" t="s">
        <v>9</v>
      </c>
      <c r="D1953" s="39" t="s">
        <v>63</v>
      </c>
      <c r="E1953" s="80"/>
      <c r="F1953" s="78">
        <f>Karya!R$7</f>
        <v>20</v>
      </c>
      <c r="G1953" s="78">
        <f>Karya!S$7</f>
        <v>40</v>
      </c>
      <c r="H1953" s="78">
        <f>Karya!T$7</f>
        <v>20</v>
      </c>
      <c r="I1953" s="78">
        <f>Karya!U$7</f>
        <v>20</v>
      </c>
      <c r="J1953" s="78">
        <f>Karya!V$7</f>
        <v>0</v>
      </c>
      <c r="K1953" s="78">
        <f>Karya!W$7</f>
        <v>20</v>
      </c>
      <c r="L1953" s="78">
        <f>Karya!X$7</f>
        <v>0</v>
      </c>
      <c r="M1953" s="78">
        <f>Karya!Y$7</f>
        <v>100</v>
      </c>
      <c r="N1953" s="363"/>
      <c r="O1953" s="364"/>
      <c r="P1953" s="364"/>
      <c r="Q1953" s="365"/>
      <c r="R1953" s="82">
        <f t="shared" si="69"/>
        <v>100</v>
      </c>
      <c r="S1953" s="83"/>
      <c r="V1953" s="68"/>
      <c r="W1953" s="68"/>
      <c r="X1953" s="68"/>
      <c r="Y1953" s="68"/>
    </row>
    <row r="1954" spans="2:25" ht="27.9" customHeight="1" thickBot="1">
      <c r="B1954" s="360"/>
      <c r="C1954" s="362"/>
      <c r="D1954" s="40" t="s">
        <v>64</v>
      </c>
      <c r="E1954" s="81"/>
      <c r="F1954" s="50">
        <f>VLOOKUP(S1935,Karya!$B$8:$AE$78,17,0)</f>
        <v>0</v>
      </c>
      <c r="G1954" s="50">
        <f>VLOOKUP(S1935,Karya!$B$8:$AE$78,18,0)</f>
        <v>0</v>
      </c>
      <c r="H1954" s="50">
        <f>VLOOKUP(S1935,Karya!$B$8:$AE$78,19,0)</f>
        <v>0</v>
      </c>
      <c r="I1954" s="50">
        <f>VLOOKUP(S1935,Karya!$B$8:$AE$78,20,0)</f>
        <v>0</v>
      </c>
      <c r="J1954" s="50">
        <f>VLOOKUP(S1935,Karya!$B$8:$AE$78,21,0)</f>
        <v>0</v>
      </c>
      <c r="K1954" s="50">
        <f>VLOOKUP(S1935,Karya!$B$8:$AE$78,22,0)</f>
        <v>0</v>
      </c>
      <c r="L1954" s="50">
        <f>VLOOKUP(S1935,Karya!$B$8:$AE$78,23,0)</f>
        <v>0</v>
      </c>
      <c r="M1954" s="50">
        <f>VLOOKUP(S1935,Karya!$B$8:$AE$78,24,0)</f>
        <v>0</v>
      </c>
      <c r="N1954" s="366"/>
      <c r="O1954" s="367"/>
      <c r="P1954" s="367"/>
      <c r="Q1954" s="368"/>
      <c r="R1954" s="84">
        <f t="shared" si="69"/>
        <v>0</v>
      </c>
      <c r="S1954" s="85" t="str">
        <f>IF(R1954&gt;=91,"अ१",IF(R1954&gt;=81,"अ२",IF(R1954&gt;=71,"ब१",IF(R1954&gt;=61,"ब२",IF(R1954&gt;=51,"क१",IF(R1954&gt;=41,"क२",IF(R1954&gt;=33,"ड",IF(R1954&gt;=21,"ई१",IF(R1954&gt;=1,"ई२","")))))))))</f>
        <v/>
      </c>
      <c r="V1954" s="68"/>
      <c r="W1954" s="68"/>
      <c r="X1954" s="68"/>
      <c r="Y1954" s="68"/>
    </row>
    <row r="1955" spans="2:25" ht="27.9" customHeight="1">
      <c r="B1955" s="359">
        <v>9</v>
      </c>
      <c r="C1955" s="361" t="s">
        <v>10</v>
      </c>
      <c r="D1955" s="39" t="s">
        <v>63</v>
      </c>
      <c r="E1955" s="80"/>
      <c r="F1955" s="78">
        <f>Shashi!R$7</f>
        <v>20</v>
      </c>
      <c r="G1955" s="78">
        <f>Shashi!S$7</f>
        <v>40</v>
      </c>
      <c r="H1955" s="78">
        <f>Shashi!T$7</f>
        <v>20</v>
      </c>
      <c r="I1955" s="78">
        <f>Shashi!U$7</f>
        <v>20</v>
      </c>
      <c r="J1955" s="78">
        <f>Shashi!V$7</f>
        <v>0</v>
      </c>
      <c r="K1955" s="78">
        <f>Shashi!W$7</f>
        <v>20</v>
      </c>
      <c r="L1955" s="78">
        <f>Shashi!X$7</f>
        <v>0</v>
      </c>
      <c r="M1955" s="78">
        <f>Shashi!Y$7</f>
        <v>100</v>
      </c>
      <c r="N1955" s="363"/>
      <c r="O1955" s="364"/>
      <c r="P1955" s="364"/>
      <c r="Q1955" s="365"/>
      <c r="R1955" s="82">
        <f t="shared" si="69"/>
        <v>100</v>
      </c>
      <c r="S1955" s="83"/>
    </row>
    <row r="1956" spans="2:25" ht="27.9" customHeight="1" thickBot="1">
      <c r="B1956" s="360"/>
      <c r="C1956" s="362"/>
      <c r="D1956" s="40" t="s">
        <v>64</v>
      </c>
      <c r="E1956" s="81"/>
      <c r="F1956" s="50">
        <f>VLOOKUP(S1935,Shashi!$B$8:$AE$78,17,0)</f>
        <v>0</v>
      </c>
      <c r="G1956" s="50">
        <f>VLOOKUP(S1935,Shashi!$B$8:$AE$78,18,0)</f>
        <v>0</v>
      </c>
      <c r="H1956" s="50">
        <f>VLOOKUP(S1935,Shashi!$B$8:$AE$78,19,0)</f>
        <v>0</v>
      </c>
      <c r="I1956" s="50">
        <f>VLOOKUP(S1935,Shashi!$B$8:$AE$78,20,0)</f>
        <v>0</v>
      </c>
      <c r="J1956" s="50">
        <f>VLOOKUP(S1935,Shashi!$B$8:$AE$78,21,0)</f>
        <v>0</v>
      </c>
      <c r="K1956" s="50">
        <f>VLOOKUP(S1935,Shashi!$B$8:$AE$78,22,0)</f>
        <v>0</v>
      </c>
      <c r="L1956" s="50">
        <f>VLOOKUP(S1935,Shashi!$B$8:$AE$78,23,0)</f>
        <v>0</v>
      </c>
      <c r="M1956" s="50">
        <f>VLOOKUP(S1935,Shashi!$B$8:$AE$78,24,0)</f>
        <v>0</v>
      </c>
      <c r="N1956" s="366"/>
      <c r="O1956" s="367"/>
      <c r="P1956" s="367"/>
      <c r="Q1956" s="368"/>
      <c r="R1956" s="84">
        <f t="shared" si="69"/>
        <v>0</v>
      </c>
      <c r="S1956" s="85" t="str">
        <f>IF(R1956&gt;=91,"अ१",IF(R1956&gt;=81,"अ२",IF(R1956&gt;=71,"ब१",IF(R1956&gt;=61,"ब२",IF(R1956&gt;=51,"क१",IF(R1956&gt;=41,"क२",IF(R1956&gt;=33,"ड",IF(R1956&gt;=21,"ई१",IF(R1956&gt;=1,"ई२","")))))))))</f>
        <v/>
      </c>
    </row>
    <row r="1957" spans="2:25" ht="27.9" customHeight="1" thickBot="1">
      <c r="B1957" s="369"/>
      <c r="C1957" s="370"/>
      <c r="D1957" s="370"/>
      <c r="E1957" s="370"/>
      <c r="F1957" s="370"/>
      <c r="G1957" s="370"/>
      <c r="H1957" s="370"/>
      <c r="I1957" s="370"/>
      <c r="J1957" s="370"/>
      <c r="K1957" s="370"/>
      <c r="L1957" s="370"/>
      <c r="M1957" s="370"/>
      <c r="N1957" s="370"/>
      <c r="O1957" s="370"/>
      <c r="P1957" s="370"/>
      <c r="Q1957" s="370"/>
      <c r="R1957" s="370"/>
      <c r="S1957" s="371"/>
    </row>
    <row r="1958" spans="2:25" ht="27.9" customHeight="1">
      <c r="B1958" s="41"/>
      <c r="C1958" s="42"/>
      <c r="D1958" s="43"/>
      <c r="N1958" s="45"/>
      <c r="O1958" s="45"/>
      <c r="P1958" s="45"/>
      <c r="Q1958" s="45"/>
      <c r="S1958" s="46"/>
    </row>
    <row r="1959" spans="2:25" ht="27.9" customHeight="1">
      <c r="B1959" s="372" t="s">
        <v>66</v>
      </c>
      <c r="C1959" s="373"/>
      <c r="D1959" s="373"/>
      <c r="E1959" s="373"/>
      <c r="F1959" s="373"/>
      <c r="G1959" s="374" t="s">
        <v>67</v>
      </c>
      <c r="H1959" s="374"/>
      <c r="I1959" s="374"/>
      <c r="J1959" s="374"/>
      <c r="K1959" s="374"/>
      <c r="L1959" s="374"/>
      <c r="M1959" s="374"/>
      <c r="N1959" s="375" t="s">
        <v>68</v>
      </c>
      <c r="O1959" s="375"/>
      <c r="P1959" s="375"/>
      <c r="Q1959" s="375"/>
      <c r="R1959" s="375"/>
      <c r="S1959" s="376"/>
    </row>
    <row r="1960" spans="2:25" ht="27.9" customHeight="1" thickBot="1">
      <c r="B1960" s="377" t="str">
        <f>students!$G$4</f>
        <v xml:space="preserve">श्री. सागर दत्तात्रय शिंदे </v>
      </c>
      <c r="C1960" s="378"/>
      <c r="D1960" s="378"/>
      <c r="E1960" s="378"/>
      <c r="F1960" s="378"/>
      <c r="G1960" s="379"/>
      <c r="H1960" s="379"/>
      <c r="I1960" s="379"/>
      <c r="J1960" s="379"/>
      <c r="K1960" s="379"/>
      <c r="L1960" s="379"/>
      <c r="M1960" s="379"/>
      <c r="N1960" s="380"/>
      <c r="O1960" s="380"/>
      <c r="P1960" s="380"/>
      <c r="Q1960" s="380"/>
      <c r="R1960" s="380"/>
      <c r="S1960" s="381"/>
    </row>
  </sheetData>
  <sheetProtection algorithmName="SHA-512" hashValue="fQ/c2/sk+i/KecagclR6DZf3rBisADjZX/54aQaZ7ZkktvAum78yW1sThu6Enrgqy/ZM9VjBS+z3lm9mFYl1jw==" saltValue="n+4UofNerC9fZpzzaZ5JvQ==" spinCount="100000" sheet="1" objects="1" scenarios="1"/>
  <mergeCells count="3151">
    <mergeCell ref="B1:S1"/>
    <mergeCell ref="B2:D2"/>
    <mergeCell ref="E2:O2"/>
    <mergeCell ref="P2:Q2"/>
    <mergeCell ref="R2:S2"/>
    <mergeCell ref="B3:C3"/>
    <mergeCell ref="D3:E3"/>
    <mergeCell ref="H3:L3"/>
    <mergeCell ref="M3:O3"/>
    <mergeCell ref="P3:R3"/>
    <mergeCell ref="B13:B14"/>
    <mergeCell ref="C13:C14"/>
    <mergeCell ref="B15:B16"/>
    <mergeCell ref="C15:C16"/>
    <mergeCell ref="B17:B18"/>
    <mergeCell ref="C17:C18"/>
    <mergeCell ref="B7:B8"/>
    <mergeCell ref="C7:C8"/>
    <mergeCell ref="W7:Y9"/>
    <mergeCell ref="B9:B10"/>
    <mergeCell ref="C9:C10"/>
    <mergeCell ref="B11:B12"/>
    <mergeCell ref="C11:C12"/>
    <mergeCell ref="B4:B5"/>
    <mergeCell ref="C4:D5"/>
    <mergeCell ref="E4:M4"/>
    <mergeCell ref="N4:Q5"/>
    <mergeCell ref="R4:R6"/>
    <mergeCell ref="S4:S6"/>
    <mergeCell ref="C6:D6"/>
    <mergeCell ref="B28:F28"/>
    <mergeCell ref="G28:M28"/>
    <mergeCell ref="N28:S28"/>
    <mergeCell ref="B29:S29"/>
    <mergeCell ref="B30:D30"/>
    <mergeCell ref="E30:O30"/>
    <mergeCell ref="P30:Q30"/>
    <mergeCell ref="R30:S30"/>
    <mergeCell ref="B23:B24"/>
    <mergeCell ref="C23:C24"/>
    <mergeCell ref="N23:Q24"/>
    <mergeCell ref="B25:S25"/>
    <mergeCell ref="B27:F27"/>
    <mergeCell ref="G27:M27"/>
    <mergeCell ref="N27:S27"/>
    <mergeCell ref="B19:B20"/>
    <mergeCell ref="C19:C20"/>
    <mergeCell ref="N19:Q20"/>
    <mergeCell ref="B21:B22"/>
    <mergeCell ref="C21:C22"/>
    <mergeCell ref="N21:Q22"/>
    <mergeCell ref="B39:B40"/>
    <mergeCell ref="C39:C40"/>
    <mergeCell ref="B41:B42"/>
    <mergeCell ref="C41:C42"/>
    <mergeCell ref="B43:B44"/>
    <mergeCell ref="C43:C44"/>
    <mergeCell ref="S32:S34"/>
    <mergeCell ref="C34:D34"/>
    <mergeCell ref="B35:B36"/>
    <mergeCell ref="C35:C36"/>
    <mergeCell ref="B37:B38"/>
    <mergeCell ref="C37:C38"/>
    <mergeCell ref="B31:C31"/>
    <mergeCell ref="D31:E31"/>
    <mergeCell ref="H31:L31"/>
    <mergeCell ref="M31:O31"/>
    <mergeCell ref="P31:R31"/>
    <mergeCell ref="B32:B33"/>
    <mergeCell ref="C32:D33"/>
    <mergeCell ref="E32:M32"/>
    <mergeCell ref="N32:Q33"/>
    <mergeCell ref="R32:R34"/>
    <mergeCell ref="B56:F56"/>
    <mergeCell ref="G56:M56"/>
    <mergeCell ref="N56:S56"/>
    <mergeCell ref="B57:S57"/>
    <mergeCell ref="B58:D58"/>
    <mergeCell ref="E58:O58"/>
    <mergeCell ref="P58:Q58"/>
    <mergeCell ref="R58:S58"/>
    <mergeCell ref="B51:B52"/>
    <mergeCell ref="C51:C52"/>
    <mergeCell ref="N51:Q52"/>
    <mergeCell ref="B53:S53"/>
    <mergeCell ref="B55:F55"/>
    <mergeCell ref="G55:M55"/>
    <mergeCell ref="N55:S55"/>
    <mergeCell ref="B45:B46"/>
    <mergeCell ref="C45:C46"/>
    <mergeCell ref="B47:B48"/>
    <mergeCell ref="C47:C48"/>
    <mergeCell ref="N47:Q48"/>
    <mergeCell ref="B49:B50"/>
    <mergeCell ref="C49:C50"/>
    <mergeCell ref="N49:Q50"/>
    <mergeCell ref="B67:B68"/>
    <mergeCell ref="C67:C68"/>
    <mergeCell ref="B69:B70"/>
    <mergeCell ref="C69:C70"/>
    <mergeCell ref="B71:B72"/>
    <mergeCell ref="C71:C72"/>
    <mergeCell ref="S60:S62"/>
    <mergeCell ref="C62:D62"/>
    <mergeCell ref="B63:B64"/>
    <mergeCell ref="C63:C64"/>
    <mergeCell ref="B65:B66"/>
    <mergeCell ref="C65:C66"/>
    <mergeCell ref="B59:C59"/>
    <mergeCell ref="D59:E59"/>
    <mergeCell ref="H59:L59"/>
    <mergeCell ref="M59:O59"/>
    <mergeCell ref="P59:R59"/>
    <mergeCell ref="B60:B61"/>
    <mergeCell ref="C60:D61"/>
    <mergeCell ref="E60:M60"/>
    <mergeCell ref="N60:Q61"/>
    <mergeCell ref="R60:R62"/>
    <mergeCell ref="B84:F84"/>
    <mergeCell ref="G84:M84"/>
    <mergeCell ref="N84:S84"/>
    <mergeCell ref="B85:S85"/>
    <mergeCell ref="B86:D86"/>
    <mergeCell ref="E86:O86"/>
    <mergeCell ref="P86:Q86"/>
    <mergeCell ref="R86:S86"/>
    <mergeCell ref="B79:B80"/>
    <mergeCell ref="C79:C80"/>
    <mergeCell ref="N79:Q80"/>
    <mergeCell ref="B81:S81"/>
    <mergeCell ref="B83:F83"/>
    <mergeCell ref="G83:M83"/>
    <mergeCell ref="N83:S83"/>
    <mergeCell ref="B73:B74"/>
    <mergeCell ref="C73:C74"/>
    <mergeCell ref="B75:B76"/>
    <mergeCell ref="C75:C76"/>
    <mergeCell ref="N75:Q76"/>
    <mergeCell ref="B77:B78"/>
    <mergeCell ref="C77:C78"/>
    <mergeCell ref="N77:Q78"/>
    <mergeCell ref="B95:B96"/>
    <mergeCell ref="C95:C96"/>
    <mergeCell ref="B97:B98"/>
    <mergeCell ref="C97:C98"/>
    <mergeCell ref="B99:B100"/>
    <mergeCell ref="C99:C100"/>
    <mergeCell ref="S88:S90"/>
    <mergeCell ref="C90:D90"/>
    <mergeCell ref="B91:B92"/>
    <mergeCell ref="C91:C92"/>
    <mergeCell ref="B93:B94"/>
    <mergeCell ref="C93:C94"/>
    <mergeCell ref="B87:C87"/>
    <mergeCell ref="D87:E87"/>
    <mergeCell ref="H87:L87"/>
    <mergeCell ref="M87:O87"/>
    <mergeCell ref="P87:R87"/>
    <mergeCell ref="B88:B89"/>
    <mergeCell ref="C88:D89"/>
    <mergeCell ref="E88:M88"/>
    <mergeCell ref="N88:Q89"/>
    <mergeCell ref="R88:R90"/>
    <mergeCell ref="B112:F112"/>
    <mergeCell ref="G112:M112"/>
    <mergeCell ref="N112:S112"/>
    <mergeCell ref="B113:S113"/>
    <mergeCell ref="B114:D114"/>
    <mergeCell ref="E114:O114"/>
    <mergeCell ref="P114:Q114"/>
    <mergeCell ref="R114:S114"/>
    <mergeCell ref="B107:B108"/>
    <mergeCell ref="C107:C108"/>
    <mergeCell ref="N107:Q108"/>
    <mergeCell ref="B109:S109"/>
    <mergeCell ref="B111:F111"/>
    <mergeCell ref="G111:M111"/>
    <mergeCell ref="N111:S111"/>
    <mergeCell ref="B101:B102"/>
    <mergeCell ref="C101:C102"/>
    <mergeCell ref="B103:B104"/>
    <mergeCell ref="C103:C104"/>
    <mergeCell ref="N103:Q104"/>
    <mergeCell ref="B105:B106"/>
    <mergeCell ref="C105:C106"/>
    <mergeCell ref="N105:Q106"/>
    <mergeCell ref="B123:B124"/>
    <mergeCell ref="C123:C124"/>
    <mergeCell ref="B125:B126"/>
    <mergeCell ref="C125:C126"/>
    <mergeCell ref="B127:B128"/>
    <mergeCell ref="C127:C128"/>
    <mergeCell ref="S116:S118"/>
    <mergeCell ref="C118:D118"/>
    <mergeCell ref="B119:B120"/>
    <mergeCell ref="C119:C120"/>
    <mergeCell ref="B121:B122"/>
    <mergeCell ref="C121:C122"/>
    <mergeCell ref="B115:C115"/>
    <mergeCell ref="D115:E115"/>
    <mergeCell ref="H115:L115"/>
    <mergeCell ref="M115:O115"/>
    <mergeCell ref="P115:R115"/>
    <mergeCell ref="B116:B117"/>
    <mergeCell ref="C116:D117"/>
    <mergeCell ref="E116:M116"/>
    <mergeCell ref="N116:Q117"/>
    <mergeCell ref="R116:R118"/>
    <mergeCell ref="B140:F140"/>
    <mergeCell ref="G140:M140"/>
    <mergeCell ref="N140:S140"/>
    <mergeCell ref="B141:S141"/>
    <mergeCell ref="B142:D142"/>
    <mergeCell ref="E142:O142"/>
    <mergeCell ref="P142:Q142"/>
    <mergeCell ref="R142:S142"/>
    <mergeCell ref="B135:B136"/>
    <mergeCell ref="C135:C136"/>
    <mergeCell ref="N135:Q136"/>
    <mergeCell ref="B137:S137"/>
    <mergeCell ref="B139:F139"/>
    <mergeCell ref="G139:M139"/>
    <mergeCell ref="N139:S139"/>
    <mergeCell ref="B129:B130"/>
    <mergeCell ref="C129:C130"/>
    <mergeCell ref="B131:B132"/>
    <mergeCell ref="C131:C132"/>
    <mergeCell ref="N131:Q132"/>
    <mergeCell ref="B133:B134"/>
    <mergeCell ref="C133:C134"/>
    <mergeCell ref="N133:Q134"/>
    <mergeCell ref="B151:B152"/>
    <mergeCell ref="C151:C152"/>
    <mergeCell ref="B153:B154"/>
    <mergeCell ref="C153:C154"/>
    <mergeCell ref="B155:B156"/>
    <mergeCell ref="C155:C156"/>
    <mergeCell ref="S144:S146"/>
    <mergeCell ref="C146:D146"/>
    <mergeCell ref="B147:B148"/>
    <mergeCell ref="C147:C148"/>
    <mergeCell ref="B149:B150"/>
    <mergeCell ref="C149:C150"/>
    <mergeCell ref="B143:C143"/>
    <mergeCell ref="D143:E143"/>
    <mergeCell ref="H143:L143"/>
    <mergeCell ref="M143:O143"/>
    <mergeCell ref="P143:R143"/>
    <mergeCell ref="B144:B145"/>
    <mergeCell ref="C144:D145"/>
    <mergeCell ref="E144:M144"/>
    <mergeCell ref="N144:Q145"/>
    <mergeCell ref="R144:R146"/>
    <mergeCell ref="B168:F168"/>
    <mergeCell ref="G168:M168"/>
    <mergeCell ref="N168:S168"/>
    <mergeCell ref="B169:S169"/>
    <mergeCell ref="B170:D170"/>
    <mergeCell ref="E170:O170"/>
    <mergeCell ref="P170:Q170"/>
    <mergeCell ref="R170:S170"/>
    <mergeCell ref="B163:B164"/>
    <mergeCell ref="C163:C164"/>
    <mergeCell ref="N163:Q164"/>
    <mergeCell ref="B165:S165"/>
    <mergeCell ref="B167:F167"/>
    <mergeCell ref="G167:M167"/>
    <mergeCell ref="N167:S167"/>
    <mergeCell ref="B157:B158"/>
    <mergeCell ref="C157:C158"/>
    <mergeCell ref="B159:B160"/>
    <mergeCell ref="C159:C160"/>
    <mergeCell ref="N159:Q160"/>
    <mergeCell ref="B161:B162"/>
    <mergeCell ref="C161:C162"/>
    <mergeCell ref="N161:Q162"/>
    <mergeCell ref="B179:B180"/>
    <mergeCell ref="C179:C180"/>
    <mergeCell ref="B181:B182"/>
    <mergeCell ref="C181:C182"/>
    <mergeCell ref="B183:B184"/>
    <mergeCell ref="C183:C184"/>
    <mergeCell ref="S172:S174"/>
    <mergeCell ref="C174:D174"/>
    <mergeCell ref="B175:B176"/>
    <mergeCell ref="C175:C176"/>
    <mergeCell ref="B177:B178"/>
    <mergeCell ref="C177:C178"/>
    <mergeCell ref="B171:C171"/>
    <mergeCell ref="D171:E171"/>
    <mergeCell ref="H171:L171"/>
    <mergeCell ref="M171:O171"/>
    <mergeCell ref="P171:R171"/>
    <mergeCell ref="B172:B173"/>
    <mergeCell ref="C172:D173"/>
    <mergeCell ref="E172:M172"/>
    <mergeCell ref="N172:Q173"/>
    <mergeCell ref="R172:R174"/>
    <mergeCell ref="B196:F196"/>
    <mergeCell ref="G196:M196"/>
    <mergeCell ref="N196:S196"/>
    <mergeCell ref="B197:S197"/>
    <mergeCell ref="B198:D198"/>
    <mergeCell ref="E198:O198"/>
    <mergeCell ref="P198:Q198"/>
    <mergeCell ref="R198:S198"/>
    <mergeCell ref="B191:B192"/>
    <mergeCell ref="C191:C192"/>
    <mergeCell ref="N191:Q192"/>
    <mergeCell ref="B193:S193"/>
    <mergeCell ref="B195:F195"/>
    <mergeCell ref="G195:M195"/>
    <mergeCell ref="N195:S195"/>
    <mergeCell ref="B185:B186"/>
    <mergeCell ref="C185:C186"/>
    <mergeCell ref="B187:B188"/>
    <mergeCell ref="C187:C188"/>
    <mergeCell ref="N187:Q188"/>
    <mergeCell ref="B189:B190"/>
    <mergeCell ref="C189:C190"/>
    <mergeCell ref="N189:Q190"/>
    <mergeCell ref="B207:B208"/>
    <mergeCell ref="C207:C208"/>
    <mergeCell ref="B209:B210"/>
    <mergeCell ref="C209:C210"/>
    <mergeCell ref="B211:B212"/>
    <mergeCell ref="C211:C212"/>
    <mergeCell ref="S200:S202"/>
    <mergeCell ref="C202:D202"/>
    <mergeCell ref="B203:B204"/>
    <mergeCell ref="C203:C204"/>
    <mergeCell ref="B205:B206"/>
    <mergeCell ref="C205:C206"/>
    <mergeCell ref="B199:C199"/>
    <mergeCell ref="D199:E199"/>
    <mergeCell ref="H199:L199"/>
    <mergeCell ref="M199:O199"/>
    <mergeCell ref="P199:R199"/>
    <mergeCell ref="B200:B201"/>
    <mergeCell ref="C200:D201"/>
    <mergeCell ref="E200:M200"/>
    <mergeCell ref="N200:Q201"/>
    <mergeCell ref="R200:R202"/>
    <mergeCell ref="B224:F224"/>
    <mergeCell ref="G224:M224"/>
    <mergeCell ref="N224:S224"/>
    <mergeCell ref="B225:S225"/>
    <mergeCell ref="B226:D226"/>
    <mergeCell ref="E226:O226"/>
    <mergeCell ref="P226:Q226"/>
    <mergeCell ref="R226:S226"/>
    <mergeCell ref="B219:B220"/>
    <mergeCell ref="C219:C220"/>
    <mergeCell ref="N219:Q220"/>
    <mergeCell ref="B221:S221"/>
    <mergeCell ref="B223:F223"/>
    <mergeCell ref="G223:M223"/>
    <mergeCell ref="N223:S223"/>
    <mergeCell ref="B213:B214"/>
    <mergeCell ref="C213:C214"/>
    <mergeCell ref="B215:B216"/>
    <mergeCell ref="C215:C216"/>
    <mergeCell ref="N215:Q216"/>
    <mergeCell ref="B217:B218"/>
    <mergeCell ref="C217:C218"/>
    <mergeCell ref="N217:Q218"/>
    <mergeCell ref="B235:B236"/>
    <mergeCell ref="C235:C236"/>
    <mergeCell ref="B237:B238"/>
    <mergeCell ref="C237:C238"/>
    <mergeCell ref="B239:B240"/>
    <mergeCell ref="C239:C240"/>
    <mergeCell ref="S228:S230"/>
    <mergeCell ref="C230:D230"/>
    <mergeCell ref="B231:B232"/>
    <mergeCell ref="C231:C232"/>
    <mergeCell ref="B233:B234"/>
    <mergeCell ref="C233:C234"/>
    <mergeCell ref="B227:C227"/>
    <mergeCell ref="D227:E227"/>
    <mergeCell ref="H227:L227"/>
    <mergeCell ref="M227:O227"/>
    <mergeCell ref="P227:R227"/>
    <mergeCell ref="B228:B229"/>
    <mergeCell ref="C228:D229"/>
    <mergeCell ref="E228:M228"/>
    <mergeCell ref="N228:Q229"/>
    <mergeCell ref="R228:R230"/>
    <mergeCell ref="B252:F252"/>
    <mergeCell ref="G252:M252"/>
    <mergeCell ref="N252:S252"/>
    <mergeCell ref="B253:S253"/>
    <mergeCell ref="B254:D254"/>
    <mergeCell ref="E254:O254"/>
    <mergeCell ref="P254:Q254"/>
    <mergeCell ref="R254:S254"/>
    <mergeCell ref="B247:B248"/>
    <mergeCell ref="C247:C248"/>
    <mergeCell ref="N247:Q248"/>
    <mergeCell ref="B249:S249"/>
    <mergeCell ref="B251:F251"/>
    <mergeCell ref="G251:M251"/>
    <mergeCell ref="N251:S251"/>
    <mergeCell ref="B241:B242"/>
    <mergeCell ref="C241:C242"/>
    <mergeCell ref="B243:B244"/>
    <mergeCell ref="C243:C244"/>
    <mergeCell ref="N243:Q244"/>
    <mergeCell ref="B245:B246"/>
    <mergeCell ref="C245:C246"/>
    <mergeCell ref="N245:Q246"/>
    <mergeCell ref="B263:B264"/>
    <mergeCell ref="C263:C264"/>
    <mergeCell ref="B265:B266"/>
    <mergeCell ref="C265:C266"/>
    <mergeCell ref="B267:B268"/>
    <mergeCell ref="C267:C268"/>
    <mergeCell ref="S256:S258"/>
    <mergeCell ref="C258:D258"/>
    <mergeCell ref="B259:B260"/>
    <mergeCell ref="C259:C260"/>
    <mergeCell ref="B261:B262"/>
    <mergeCell ref="C261:C262"/>
    <mergeCell ref="B255:C255"/>
    <mergeCell ref="D255:E255"/>
    <mergeCell ref="H255:L255"/>
    <mergeCell ref="M255:O255"/>
    <mergeCell ref="P255:R255"/>
    <mergeCell ref="B256:B257"/>
    <mergeCell ref="C256:D257"/>
    <mergeCell ref="E256:M256"/>
    <mergeCell ref="N256:Q257"/>
    <mergeCell ref="R256:R258"/>
    <mergeCell ref="B280:F280"/>
    <mergeCell ref="G280:M280"/>
    <mergeCell ref="N280:S280"/>
    <mergeCell ref="B281:S281"/>
    <mergeCell ref="B282:D282"/>
    <mergeCell ref="E282:O282"/>
    <mergeCell ref="P282:Q282"/>
    <mergeCell ref="R282:S282"/>
    <mergeCell ref="B275:B276"/>
    <mergeCell ref="C275:C276"/>
    <mergeCell ref="N275:Q276"/>
    <mergeCell ref="B277:S277"/>
    <mergeCell ref="B279:F279"/>
    <mergeCell ref="G279:M279"/>
    <mergeCell ref="N279:S279"/>
    <mergeCell ref="B269:B270"/>
    <mergeCell ref="C269:C270"/>
    <mergeCell ref="B271:B272"/>
    <mergeCell ref="C271:C272"/>
    <mergeCell ref="N271:Q272"/>
    <mergeCell ref="B273:B274"/>
    <mergeCell ref="C273:C274"/>
    <mergeCell ref="N273:Q274"/>
    <mergeCell ref="B291:B292"/>
    <mergeCell ref="C291:C292"/>
    <mergeCell ref="B293:B294"/>
    <mergeCell ref="C293:C294"/>
    <mergeCell ref="B295:B296"/>
    <mergeCell ref="C295:C296"/>
    <mergeCell ref="S284:S286"/>
    <mergeCell ref="C286:D286"/>
    <mergeCell ref="B287:B288"/>
    <mergeCell ref="C287:C288"/>
    <mergeCell ref="B289:B290"/>
    <mergeCell ref="C289:C290"/>
    <mergeCell ref="B283:C283"/>
    <mergeCell ref="D283:E283"/>
    <mergeCell ref="H283:L283"/>
    <mergeCell ref="M283:O283"/>
    <mergeCell ref="P283:R283"/>
    <mergeCell ref="B284:B285"/>
    <mergeCell ref="C284:D285"/>
    <mergeCell ref="E284:M284"/>
    <mergeCell ref="N284:Q285"/>
    <mergeCell ref="R284:R286"/>
    <mergeCell ref="B308:F308"/>
    <mergeCell ref="G308:M308"/>
    <mergeCell ref="N308:S308"/>
    <mergeCell ref="B309:S309"/>
    <mergeCell ref="B310:D310"/>
    <mergeCell ref="E310:O310"/>
    <mergeCell ref="P310:Q310"/>
    <mergeCell ref="R310:S310"/>
    <mergeCell ref="B303:B304"/>
    <mergeCell ref="C303:C304"/>
    <mergeCell ref="N303:Q304"/>
    <mergeCell ref="B305:S305"/>
    <mergeCell ref="B307:F307"/>
    <mergeCell ref="G307:M307"/>
    <mergeCell ref="N307:S307"/>
    <mergeCell ref="B297:B298"/>
    <mergeCell ref="C297:C298"/>
    <mergeCell ref="B299:B300"/>
    <mergeCell ref="C299:C300"/>
    <mergeCell ref="N299:Q300"/>
    <mergeCell ref="B301:B302"/>
    <mergeCell ref="C301:C302"/>
    <mergeCell ref="N301:Q302"/>
    <mergeCell ref="B319:B320"/>
    <mergeCell ref="C319:C320"/>
    <mergeCell ref="B321:B322"/>
    <mergeCell ref="C321:C322"/>
    <mergeCell ref="B323:B324"/>
    <mergeCell ref="C323:C324"/>
    <mergeCell ref="S312:S314"/>
    <mergeCell ref="C314:D314"/>
    <mergeCell ref="B315:B316"/>
    <mergeCell ref="C315:C316"/>
    <mergeCell ref="B317:B318"/>
    <mergeCell ref="C317:C318"/>
    <mergeCell ref="B311:C311"/>
    <mergeCell ref="D311:E311"/>
    <mergeCell ref="H311:L311"/>
    <mergeCell ref="M311:O311"/>
    <mergeCell ref="P311:R311"/>
    <mergeCell ref="B312:B313"/>
    <mergeCell ref="C312:D313"/>
    <mergeCell ref="E312:M312"/>
    <mergeCell ref="N312:Q313"/>
    <mergeCell ref="R312:R314"/>
    <mergeCell ref="B336:F336"/>
    <mergeCell ref="G336:M336"/>
    <mergeCell ref="N336:S336"/>
    <mergeCell ref="B337:S337"/>
    <mergeCell ref="B338:D338"/>
    <mergeCell ref="E338:O338"/>
    <mergeCell ref="P338:Q338"/>
    <mergeCell ref="R338:S338"/>
    <mergeCell ref="B331:B332"/>
    <mergeCell ref="C331:C332"/>
    <mergeCell ref="N331:Q332"/>
    <mergeCell ref="B333:S333"/>
    <mergeCell ref="B335:F335"/>
    <mergeCell ref="G335:M335"/>
    <mergeCell ref="N335:S335"/>
    <mergeCell ref="B325:B326"/>
    <mergeCell ref="C325:C326"/>
    <mergeCell ref="B327:B328"/>
    <mergeCell ref="C327:C328"/>
    <mergeCell ref="N327:Q328"/>
    <mergeCell ref="B329:B330"/>
    <mergeCell ref="C329:C330"/>
    <mergeCell ref="N329:Q330"/>
    <mergeCell ref="B347:B348"/>
    <mergeCell ref="C347:C348"/>
    <mergeCell ref="B349:B350"/>
    <mergeCell ref="C349:C350"/>
    <mergeCell ref="B351:B352"/>
    <mergeCell ref="C351:C352"/>
    <mergeCell ref="S340:S342"/>
    <mergeCell ref="C342:D342"/>
    <mergeCell ref="B343:B344"/>
    <mergeCell ref="C343:C344"/>
    <mergeCell ref="B345:B346"/>
    <mergeCell ref="C345:C346"/>
    <mergeCell ref="B339:C339"/>
    <mergeCell ref="D339:E339"/>
    <mergeCell ref="H339:L339"/>
    <mergeCell ref="M339:O339"/>
    <mergeCell ref="P339:R339"/>
    <mergeCell ref="B340:B341"/>
    <mergeCell ref="C340:D341"/>
    <mergeCell ref="E340:M340"/>
    <mergeCell ref="N340:Q341"/>
    <mergeCell ref="R340:R342"/>
    <mergeCell ref="B364:F364"/>
    <mergeCell ref="G364:M364"/>
    <mergeCell ref="N364:S364"/>
    <mergeCell ref="B365:S365"/>
    <mergeCell ref="B366:D366"/>
    <mergeCell ref="E366:O366"/>
    <mergeCell ref="P366:Q366"/>
    <mergeCell ref="R366:S366"/>
    <mergeCell ref="B359:B360"/>
    <mergeCell ref="C359:C360"/>
    <mergeCell ref="N359:Q360"/>
    <mergeCell ref="B361:S361"/>
    <mergeCell ref="B363:F363"/>
    <mergeCell ref="G363:M363"/>
    <mergeCell ref="N363:S363"/>
    <mergeCell ref="B353:B354"/>
    <mergeCell ref="C353:C354"/>
    <mergeCell ref="B355:B356"/>
    <mergeCell ref="C355:C356"/>
    <mergeCell ref="N355:Q356"/>
    <mergeCell ref="B357:B358"/>
    <mergeCell ref="C357:C358"/>
    <mergeCell ref="N357:Q358"/>
    <mergeCell ref="B375:B376"/>
    <mergeCell ref="C375:C376"/>
    <mergeCell ref="B377:B378"/>
    <mergeCell ref="C377:C378"/>
    <mergeCell ref="B379:B380"/>
    <mergeCell ref="C379:C380"/>
    <mergeCell ref="S368:S370"/>
    <mergeCell ref="C370:D370"/>
    <mergeCell ref="B371:B372"/>
    <mergeCell ref="C371:C372"/>
    <mergeCell ref="B373:B374"/>
    <mergeCell ref="C373:C374"/>
    <mergeCell ref="B367:C367"/>
    <mergeCell ref="D367:E367"/>
    <mergeCell ref="H367:L367"/>
    <mergeCell ref="M367:O367"/>
    <mergeCell ref="P367:R367"/>
    <mergeCell ref="B368:B369"/>
    <mergeCell ref="C368:D369"/>
    <mergeCell ref="E368:M368"/>
    <mergeCell ref="N368:Q369"/>
    <mergeCell ref="R368:R370"/>
    <mergeCell ref="B392:F392"/>
    <mergeCell ref="G392:M392"/>
    <mergeCell ref="N392:S392"/>
    <mergeCell ref="B393:S393"/>
    <mergeCell ref="B394:D394"/>
    <mergeCell ref="E394:O394"/>
    <mergeCell ref="P394:Q394"/>
    <mergeCell ref="R394:S394"/>
    <mergeCell ref="B387:B388"/>
    <mergeCell ref="C387:C388"/>
    <mergeCell ref="N387:Q388"/>
    <mergeCell ref="B389:S389"/>
    <mergeCell ref="B391:F391"/>
    <mergeCell ref="G391:M391"/>
    <mergeCell ref="N391:S391"/>
    <mergeCell ref="B381:B382"/>
    <mergeCell ref="C381:C382"/>
    <mergeCell ref="B383:B384"/>
    <mergeCell ref="C383:C384"/>
    <mergeCell ref="N383:Q384"/>
    <mergeCell ref="B385:B386"/>
    <mergeCell ref="C385:C386"/>
    <mergeCell ref="N385:Q386"/>
    <mergeCell ref="B403:B404"/>
    <mergeCell ref="C403:C404"/>
    <mergeCell ref="B405:B406"/>
    <mergeCell ref="C405:C406"/>
    <mergeCell ref="B407:B408"/>
    <mergeCell ref="C407:C408"/>
    <mergeCell ref="S396:S398"/>
    <mergeCell ref="C398:D398"/>
    <mergeCell ref="B399:B400"/>
    <mergeCell ref="C399:C400"/>
    <mergeCell ref="B401:B402"/>
    <mergeCell ref="C401:C402"/>
    <mergeCell ref="B395:C395"/>
    <mergeCell ref="D395:E395"/>
    <mergeCell ref="H395:L395"/>
    <mergeCell ref="M395:O395"/>
    <mergeCell ref="P395:R395"/>
    <mergeCell ref="B396:B397"/>
    <mergeCell ref="C396:D397"/>
    <mergeCell ref="E396:M396"/>
    <mergeCell ref="N396:Q397"/>
    <mergeCell ref="R396:R398"/>
    <mergeCell ref="B420:F420"/>
    <mergeCell ref="G420:M420"/>
    <mergeCell ref="N420:S420"/>
    <mergeCell ref="B421:S421"/>
    <mergeCell ref="B422:D422"/>
    <mergeCell ref="E422:O422"/>
    <mergeCell ref="P422:Q422"/>
    <mergeCell ref="R422:S422"/>
    <mergeCell ref="B415:B416"/>
    <mergeCell ref="C415:C416"/>
    <mergeCell ref="N415:Q416"/>
    <mergeCell ref="B417:S417"/>
    <mergeCell ref="B419:F419"/>
    <mergeCell ref="G419:M419"/>
    <mergeCell ref="N419:S419"/>
    <mergeCell ref="B409:B410"/>
    <mergeCell ref="C409:C410"/>
    <mergeCell ref="B411:B412"/>
    <mergeCell ref="C411:C412"/>
    <mergeCell ref="N411:Q412"/>
    <mergeCell ref="B413:B414"/>
    <mergeCell ref="C413:C414"/>
    <mergeCell ref="N413:Q414"/>
    <mergeCell ref="B431:B432"/>
    <mergeCell ref="C431:C432"/>
    <mergeCell ref="B433:B434"/>
    <mergeCell ref="C433:C434"/>
    <mergeCell ref="B435:B436"/>
    <mergeCell ref="C435:C436"/>
    <mergeCell ref="S424:S426"/>
    <mergeCell ref="C426:D426"/>
    <mergeCell ref="B427:B428"/>
    <mergeCell ref="C427:C428"/>
    <mergeCell ref="B429:B430"/>
    <mergeCell ref="C429:C430"/>
    <mergeCell ref="B423:C423"/>
    <mergeCell ref="D423:E423"/>
    <mergeCell ref="H423:L423"/>
    <mergeCell ref="M423:O423"/>
    <mergeCell ref="P423:R423"/>
    <mergeCell ref="B424:B425"/>
    <mergeCell ref="C424:D425"/>
    <mergeCell ref="E424:M424"/>
    <mergeCell ref="N424:Q425"/>
    <mergeCell ref="R424:R426"/>
    <mergeCell ref="B448:F448"/>
    <mergeCell ref="G448:M448"/>
    <mergeCell ref="N448:S448"/>
    <mergeCell ref="B449:S449"/>
    <mergeCell ref="B450:D450"/>
    <mergeCell ref="E450:O450"/>
    <mergeCell ref="P450:Q450"/>
    <mergeCell ref="R450:S450"/>
    <mergeCell ref="B443:B444"/>
    <mergeCell ref="C443:C444"/>
    <mergeCell ref="N443:Q444"/>
    <mergeCell ref="B445:S445"/>
    <mergeCell ref="B447:F447"/>
    <mergeCell ref="G447:M447"/>
    <mergeCell ref="N447:S447"/>
    <mergeCell ref="B437:B438"/>
    <mergeCell ref="C437:C438"/>
    <mergeCell ref="B439:B440"/>
    <mergeCell ref="C439:C440"/>
    <mergeCell ref="N439:Q440"/>
    <mergeCell ref="B441:B442"/>
    <mergeCell ref="C441:C442"/>
    <mergeCell ref="N441:Q442"/>
    <mergeCell ref="B459:B460"/>
    <mergeCell ref="C459:C460"/>
    <mergeCell ref="B461:B462"/>
    <mergeCell ref="C461:C462"/>
    <mergeCell ref="B463:B464"/>
    <mergeCell ref="C463:C464"/>
    <mergeCell ref="S452:S454"/>
    <mergeCell ref="C454:D454"/>
    <mergeCell ref="B455:B456"/>
    <mergeCell ref="C455:C456"/>
    <mergeCell ref="B457:B458"/>
    <mergeCell ref="C457:C458"/>
    <mergeCell ref="B451:C451"/>
    <mergeCell ref="D451:E451"/>
    <mergeCell ref="H451:L451"/>
    <mergeCell ref="M451:O451"/>
    <mergeCell ref="P451:R451"/>
    <mergeCell ref="B452:B453"/>
    <mergeCell ref="C452:D453"/>
    <mergeCell ref="E452:M452"/>
    <mergeCell ref="N452:Q453"/>
    <mergeCell ref="R452:R454"/>
    <mergeCell ref="B476:F476"/>
    <mergeCell ref="G476:M476"/>
    <mergeCell ref="N476:S476"/>
    <mergeCell ref="B477:S477"/>
    <mergeCell ref="B478:D478"/>
    <mergeCell ref="E478:O478"/>
    <mergeCell ref="P478:Q478"/>
    <mergeCell ref="R478:S478"/>
    <mergeCell ref="B471:B472"/>
    <mergeCell ref="C471:C472"/>
    <mergeCell ref="N471:Q472"/>
    <mergeCell ref="B473:S473"/>
    <mergeCell ref="B475:F475"/>
    <mergeCell ref="G475:M475"/>
    <mergeCell ref="N475:S475"/>
    <mergeCell ref="B465:B466"/>
    <mergeCell ref="C465:C466"/>
    <mergeCell ref="B467:B468"/>
    <mergeCell ref="C467:C468"/>
    <mergeCell ref="N467:Q468"/>
    <mergeCell ref="B469:B470"/>
    <mergeCell ref="C469:C470"/>
    <mergeCell ref="N469:Q470"/>
    <mergeCell ref="B487:B488"/>
    <mergeCell ref="C487:C488"/>
    <mergeCell ref="B489:B490"/>
    <mergeCell ref="C489:C490"/>
    <mergeCell ref="B491:B492"/>
    <mergeCell ref="C491:C492"/>
    <mergeCell ref="S480:S482"/>
    <mergeCell ref="C482:D482"/>
    <mergeCell ref="B483:B484"/>
    <mergeCell ref="C483:C484"/>
    <mergeCell ref="B485:B486"/>
    <mergeCell ref="C485:C486"/>
    <mergeCell ref="B479:C479"/>
    <mergeCell ref="D479:E479"/>
    <mergeCell ref="H479:L479"/>
    <mergeCell ref="M479:O479"/>
    <mergeCell ref="P479:R479"/>
    <mergeCell ref="B480:B481"/>
    <mergeCell ref="C480:D481"/>
    <mergeCell ref="E480:M480"/>
    <mergeCell ref="N480:Q481"/>
    <mergeCell ref="R480:R482"/>
    <mergeCell ref="B504:F504"/>
    <mergeCell ref="G504:M504"/>
    <mergeCell ref="N504:S504"/>
    <mergeCell ref="B505:S505"/>
    <mergeCell ref="B506:D506"/>
    <mergeCell ref="E506:O506"/>
    <mergeCell ref="P506:Q506"/>
    <mergeCell ref="R506:S506"/>
    <mergeCell ref="B499:B500"/>
    <mergeCell ref="C499:C500"/>
    <mergeCell ref="N499:Q500"/>
    <mergeCell ref="B501:S501"/>
    <mergeCell ref="B503:F503"/>
    <mergeCell ref="G503:M503"/>
    <mergeCell ref="N503:S503"/>
    <mergeCell ref="B493:B494"/>
    <mergeCell ref="C493:C494"/>
    <mergeCell ref="B495:B496"/>
    <mergeCell ref="C495:C496"/>
    <mergeCell ref="N495:Q496"/>
    <mergeCell ref="B497:B498"/>
    <mergeCell ref="C497:C498"/>
    <mergeCell ref="N497:Q498"/>
    <mergeCell ref="B515:B516"/>
    <mergeCell ref="C515:C516"/>
    <mergeCell ref="B517:B518"/>
    <mergeCell ref="C517:C518"/>
    <mergeCell ref="B519:B520"/>
    <mergeCell ref="C519:C520"/>
    <mergeCell ref="S508:S510"/>
    <mergeCell ref="C510:D510"/>
    <mergeCell ref="B511:B512"/>
    <mergeCell ref="C511:C512"/>
    <mergeCell ref="B513:B514"/>
    <mergeCell ref="C513:C514"/>
    <mergeCell ref="B507:C507"/>
    <mergeCell ref="D507:E507"/>
    <mergeCell ref="H507:L507"/>
    <mergeCell ref="M507:O507"/>
    <mergeCell ref="P507:R507"/>
    <mergeCell ref="B508:B509"/>
    <mergeCell ref="C508:D509"/>
    <mergeCell ref="E508:M508"/>
    <mergeCell ref="N508:Q509"/>
    <mergeCell ref="R508:R510"/>
    <mergeCell ref="B532:F532"/>
    <mergeCell ref="G532:M532"/>
    <mergeCell ref="N532:S532"/>
    <mergeCell ref="B533:S533"/>
    <mergeCell ref="B534:D534"/>
    <mergeCell ref="E534:O534"/>
    <mergeCell ref="P534:Q534"/>
    <mergeCell ref="R534:S534"/>
    <mergeCell ref="B527:B528"/>
    <mergeCell ref="C527:C528"/>
    <mergeCell ref="N527:Q528"/>
    <mergeCell ref="B529:S529"/>
    <mergeCell ref="B531:F531"/>
    <mergeCell ref="G531:M531"/>
    <mergeCell ref="N531:S531"/>
    <mergeCell ref="B521:B522"/>
    <mergeCell ref="C521:C522"/>
    <mergeCell ref="B523:B524"/>
    <mergeCell ref="C523:C524"/>
    <mergeCell ref="N523:Q524"/>
    <mergeCell ref="B525:B526"/>
    <mergeCell ref="C525:C526"/>
    <mergeCell ref="N525:Q526"/>
    <mergeCell ref="B543:B544"/>
    <mergeCell ref="C543:C544"/>
    <mergeCell ref="B545:B546"/>
    <mergeCell ref="C545:C546"/>
    <mergeCell ref="B547:B548"/>
    <mergeCell ref="C547:C548"/>
    <mergeCell ref="S536:S538"/>
    <mergeCell ref="C538:D538"/>
    <mergeCell ref="B539:B540"/>
    <mergeCell ref="C539:C540"/>
    <mergeCell ref="B541:B542"/>
    <mergeCell ref="C541:C542"/>
    <mergeCell ref="B535:C535"/>
    <mergeCell ref="D535:E535"/>
    <mergeCell ref="H535:L535"/>
    <mergeCell ref="M535:O535"/>
    <mergeCell ref="P535:R535"/>
    <mergeCell ref="B536:B537"/>
    <mergeCell ref="C536:D537"/>
    <mergeCell ref="E536:M536"/>
    <mergeCell ref="N536:Q537"/>
    <mergeCell ref="R536:R538"/>
    <mergeCell ref="B560:F560"/>
    <mergeCell ref="G560:M560"/>
    <mergeCell ref="N560:S560"/>
    <mergeCell ref="B561:S561"/>
    <mergeCell ref="B562:D562"/>
    <mergeCell ref="E562:O562"/>
    <mergeCell ref="P562:Q562"/>
    <mergeCell ref="R562:S562"/>
    <mergeCell ref="B555:B556"/>
    <mergeCell ref="C555:C556"/>
    <mergeCell ref="N555:Q556"/>
    <mergeCell ref="B557:S557"/>
    <mergeCell ref="B559:F559"/>
    <mergeCell ref="G559:M559"/>
    <mergeCell ref="N559:S559"/>
    <mergeCell ref="B549:B550"/>
    <mergeCell ref="C549:C550"/>
    <mergeCell ref="B551:B552"/>
    <mergeCell ref="C551:C552"/>
    <mergeCell ref="N551:Q552"/>
    <mergeCell ref="B553:B554"/>
    <mergeCell ref="C553:C554"/>
    <mergeCell ref="N553:Q554"/>
    <mergeCell ref="B571:B572"/>
    <mergeCell ref="C571:C572"/>
    <mergeCell ref="B573:B574"/>
    <mergeCell ref="C573:C574"/>
    <mergeCell ref="B575:B576"/>
    <mergeCell ref="C575:C576"/>
    <mergeCell ref="S564:S566"/>
    <mergeCell ref="C566:D566"/>
    <mergeCell ref="B567:B568"/>
    <mergeCell ref="C567:C568"/>
    <mergeCell ref="B569:B570"/>
    <mergeCell ref="C569:C570"/>
    <mergeCell ref="B563:C563"/>
    <mergeCell ref="D563:E563"/>
    <mergeCell ref="H563:L563"/>
    <mergeCell ref="M563:O563"/>
    <mergeCell ref="P563:R563"/>
    <mergeCell ref="B564:B565"/>
    <mergeCell ref="C564:D565"/>
    <mergeCell ref="E564:M564"/>
    <mergeCell ref="N564:Q565"/>
    <mergeCell ref="R564:R566"/>
    <mergeCell ref="B588:F588"/>
    <mergeCell ref="G588:M588"/>
    <mergeCell ref="N588:S588"/>
    <mergeCell ref="B589:S589"/>
    <mergeCell ref="B590:D590"/>
    <mergeCell ref="E590:O590"/>
    <mergeCell ref="P590:Q590"/>
    <mergeCell ref="R590:S590"/>
    <mergeCell ref="B583:B584"/>
    <mergeCell ref="C583:C584"/>
    <mergeCell ref="N583:Q584"/>
    <mergeCell ref="B585:S585"/>
    <mergeCell ref="B587:F587"/>
    <mergeCell ref="G587:M587"/>
    <mergeCell ref="N587:S587"/>
    <mergeCell ref="B577:B578"/>
    <mergeCell ref="C577:C578"/>
    <mergeCell ref="B579:B580"/>
    <mergeCell ref="C579:C580"/>
    <mergeCell ref="N579:Q580"/>
    <mergeCell ref="B581:B582"/>
    <mergeCell ref="C581:C582"/>
    <mergeCell ref="N581:Q582"/>
    <mergeCell ref="B599:B600"/>
    <mergeCell ref="C599:C600"/>
    <mergeCell ref="B601:B602"/>
    <mergeCell ref="C601:C602"/>
    <mergeCell ref="B603:B604"/>
    <mergeCell ref="C603:C604"/>
    <mergeCell ref="S592:S594"/>
    <mergeCell ref="C594:D594"/>
    <mergeCell ref="B595:B596"/>
    <mergeCell ref="C595:C596"/>
    <mergeCell ref="B597:B598"/>
    <mergeCell ref="C597:C598"/>
    <mergeCell ref="B591:C591"/>
    <mergeCell ref="D591:E591"/>
    <mergeCell ref="H591:L591"/>
    <mergeCell ref="M591:O591"/>
    <mergeCell ref="P591:R591"/>
    <mergeCell ref="B592:B593"/>
    <mergeCell ref="C592:D593"/>
    <mergeCell ref="E592:M592"/>
    <mergeCell ref="N592:Q593"/>
    <mergeCell ref="R592:R594"/>
    <mergeCell ref="B616:F616"/>
    <mergeCell ref="G616:M616"/>
    <mergeCell ref="N616:S616"/>
    <mergeCell ref="B617:S617"/>
    <mergeCell ref="B618:D618"/>
    <mergeCell ref="E618:O618"/>
    <mergeCell ref="P618:Q618"/>
    <mergeCell ref="R618:S618"/>
    <mergeCell ref="B611:B612"/>
    <mergeCell ref="C611:C612"/>
    <mergeCell ref="N611:Q612"/>
    <mergeCell ref="B613:S613"/>
    <mergeCell ref="B615:F615"/>
    <mergeCell ref="G615:M615"/>
    <mergeCell ref="N615:S615"/>
    <mergeCell ref="B605:B606"/>
    <mergeCell ref="C605:C606"/>
    <mergeCell ref="B607:B608"/>
    <mergeCell ref="C607:C608"/>
    <mergeCell ref="N607:Q608"/>
    <mergeCell ref="B609:B610"/>
    <mergeCell ref="C609:C610"/>
    <mergeCell ref="N609:Q610"/>
    <mergeCell ref="B627:B628"/>
    <mergeCell ref="C627:C628"/>
    <mergeCell ref="B629:B630"/>
    <mergeCell ref="C629:C630"/>
    <mergeCell ref="B631:B632"/>
    <mergeCell ref="C631:C632"/>
    <mergeCell ref="S620:S622"/>
    <mergeCell ref="C622:D622"/>
    <mergeCell ref="B623:B624"/>
    <mergeCell ref="C623:C624"/>
    <mergeCell ref="B625:B626"/>
    <mergeCell ref="C625:C626"/>
    <mergeCell ref="B619:C619"/>
    <mergeCell ref="D619:E619"/>
    <mergeCell ref="H619:L619"/>
    <mergeCell ref="M619:O619"/>
    <mergeCell ref="P619:R619"/>
    <mergeCell ref="B620:B621"/>
    <mergeCell ref="C620:D621"/>
    <mergeCell ref="E620:M620"/>
    <mergeCell ref="N620:Q621"/>
    <mergeCell ref="R620:R622"/>
    <mergeCell ref="B644:F644"/>
    <mergeCell ref="G644:M644"/>
    <mergeCell ref="N644:S644"/>
    <mergeCell ref="B645:S645"/>
    <mergeCell ref="B646:D646"/>
    <mergeCell ref="E646:O646"/>
    <mergeCell ref="P646:Q646"/>
    <mergeCell ref="R646:S646"/>
    <mergeCell ref="B639:B640"/>
    <mergeCell ref="C639:C640"/>
    <mergeCell ref="N639:Q640"/>
    <mergeCell ref="B641:S641"/>
    <mergeCell ref="B643:F643"/>
    <mergeCell ref="G643:M643"/>
    <mergeCell ref="N643:S643"/>
    <mergeCell ref="B633:B634"/>
    <mergeCell ref="C633:C634"/>
    <mergeCell ref="B635:B636"/>
    <mergeCell ref="C635:C636"/>
    <mergeCell ref="N635:Q636"/>
    <mergeCell ref="B637:B638"/>
    <mergeCell ref="C637:C638"/>
    <mergeCell ref="N637:Q638"/>
    <mergeCell ref="B655:B656"/>
    <mergeCell ref="C655:C656"/>
    <mergeCell ref="B657:B658"/>
    <mergeCell ref="C657:C658"/>
    <mergeCell ref="B659:B660"/>
    <mergeCell ref="C659:C660"/>
    <mergeCell ref="S648:S650"/>
    <mergeCell ref="C650:D650"/>
    <mergeCell ref="B651:B652"/>
    <mergeCell ref="C651:C652"/>
    <mergeCell ref="B653:B654"/>
    <mergeCell ref="C653:C654"/>
    <mergeCell ref="B647:C647"/>
    <mergeCell ref="D647:E647"/>
    <mergeCell ref="H647:L647"/>
    <mergeCell ref="M647:O647"/>
    <mergeCell ref="P647:R647"/>
    <mergeCell ref="B648:B649"/>
    <mergeCell ref="C648:D649"/>
    <mergeCell ref="E648:M648"/>
    <mergeCell ref="N648:Q649"/>
    <mergeCell ref="R648:R650"/>
    <mergeCell ref="B672:F672"/>
    <mergeCell ref="G672:M672"/>
    <mergeCell ref="N672:S672"/>
    <mergeCell ref="B673:S673"/>
    <mergeCell ref="B674:D674"/>
    <mergeCell ref="E674:O674"/>
    <mergeCell ref="P674:Q674"/>
    <mergeCell ref="R674:S674"/>
    <mergeCell ref="B667:B668"/>
    <mergeCell ref="C667:C668"/>
    <mergeCell ref="N667:Q668"/>
    <mergeCell ref="B669:S669"/>
    <mergeCell ref="B671:F671"/>
    <mergeCell ref="G671:M671"/>
    <mergeCell ref="N671:S671"/>
    <mergeCell ref="B661:B662"/>
    <mergeCell ref="C661:C662"/>
    <mergeCell ref="B663:B664"/>
    <mergeCell ref="C663:C664"/>
    <mergeCell ref="N663:Q664"/>
    <mergeCell ref="B665:B666"/>
    <mergeCell ref="C665:C666"/>
    <mergeCell ref="N665:Q666"/>
    <mergeCell ref="B683:B684"/>
    <mergeCell ref="C683:C684"/>
    <mergeCell ref="B685:B686"/>
    <mergeCell ref="C685:C686"/>
    <mergeCell ref="B687:B688"/>
    <mergeCell ref="C687:C688"/>
    <mergeCell ref="S676:S678"/>
    <mergeCell ref="C678:D678"/>
    <mergeCell ref="B679:B680"/>
    <mergeCell ref="C679:C680"/>
    <mergeCell ref="B681:B682"/>
    <mergeCell ref="C681:C682"/>
    <mergeCell ref="B675:C675"/>
    <mergeCell ref="D675:E675"/>
    <mergeCell ref="H675:L675"/>
    <mergeCell ref="M675:O675"/>
    <mergeCell ref="P675:R675"/>
    <mergeCell ref="B676:B677"/>
    <mergeCell ref="C676:D677"/>
    <mergeCell ref="E676:M676"/>
    <mergeCell ref="N676:Q677"/>
    <mergeCell ref="R676:R678"/>
    <mergeCell ref="B700:F700"/>
    <mergeCell ref="G700:M700"/>
    <mergeCell ref="N700:S700"/>
    <mergeCell ref="B701:S701"/>
    <mergeCell ref="B702:D702"/>
    <mergeCell ref="E702:O702"/>
    <mergeCell ref="P702:Q702"/>
    <mergeCell ref="R702:S702"/>
    <mergeCell ref="B695:B696"/>
    <mergeCell ref="C695:C696"/>
    <mergeCell ref="N695:Q696"/>
    <mergeCell ref="B697:S697"/>
    <mergeCell ref="B699:F699"/>
    <mergeCell ref="G699:M699"/>
    <mergeCell ref="N699:S699"/>
    <mergeCell ref="B689:B690"/>
    <mergeCell ref="C689:C690"/>
    <mergeCell ref="B691:B692"/>
    <mergeCell ref="C691:C692"/>
    <mergeCell ref="N691:Q692"/>
    <mergeCell ref="B693:B694"/>
    <mergeCell ref="C693:C694"/>
    <mergeCell ref="N693:Q694"/>
    <mergeCell ref="B711:B712"/>
    <mergeCell ref="C711:C712"/>
    <mergeCell ref="B713:B714"/>
    <mergeCell ref="C713:C714"/>
    <mergeCell ref="B715:B716"/>
    <mergeCell ref="C715:C716"/>
    <mergeCell ref="S704:S706"/>
    <mergeCell ref="C706:D706"/>
    <mergeCell ref="B707:B708"/>
    <mergeCell ref="C707:C708"/>
    <mergeCell ref="B709:B710"/>
    <mergeCell ref="C709:C710"/>
    <mergeCell ref="B703:C703"/>
    <mergeCell ref="D703:E703"/>
    <mergeCell ref="H703:L703"/>
    <mergeCell ref="M703:O703"/>
    <mergeCell ref="P703:R703"/>
    <mergeCell ref="B704:B705"/>
    <mergeCell ref="C704:D705"/>
    <mergeCell ref="E704:M704"/>
    <mergeCell ref="N704:Q705"/>
    <mergeCell ref="R704:R706"/>
    <mergeCell ref="B728:F728"/>
    <mergeCell ref="G728:M728"/>
    <mergeCell ref="N728:S728"/>
    <mergeCell ref="B729:S729"/>
    <mergeCell ref="B730:D730"/>
    <mergeCell ref="E730:O730"/>
    <mergeCell ref="P730:Q730"/>
    <mergeCell ref="R730:S730"/>
    <mergeCell ref="B723:B724"/>
    <mergeCell ref="C723:C724"/>
    <mergeCell ref="N723:Q724"/>
    <mergeCell ref="B725:S725"/>
    <mergeCell ref="B727:F727"/>
    <mergeCell ref="G727:M727"/>
    <mergeCell ref="N727:S727"/>
    <mergeCell ref="B717:B718"/>
    <mergeCell ref="C717:C718"/>
    <mergeCell ref="B719:B720"/>
    <mergeCell ref="C719:C720"/>
    <mergeCell ref="N719:Q720"/>
    <mergeCell ref="B721:B722"/>
    <mergeCell ref="C721:C722"/>
    <mergeCell ref="N721:Q722"/>
    <mergeCell ref="B739:B740"/>
    <mergeCell ref="C739:C740"/>
    <mergeCell ref="B741:B742"/>
    <mergeCell ref="C741:C742"/>
    <mergeCell ref="B743:B744"/>
    <mergeCell ref="C743:C744"/>
    <mergeCell ref="S732:S734"/>
    <mergeCell ref="C734:D734"/>
    <mergeCell ref="B735:B736"/>
    <mergeCell ref="C735:C736"/>
    <mergeCell ref="B737:B738"/>
    <mergeCell ref="C737:C738"/>
    <mergeCell ref="B731:C731"/>
    <mergeCell ref="D731:E731"/>
    <mergeCell ref="H731:L731"/>
    <mergeCell ref="M731:O731"/>
    <mergeCell ref="P731:R731"/>
    <mergeCell ref="B732:B733"/>
    <mergeCell ref="C732:D733"/>
    <mergeCell ref="E732:M732"/>
    <mergeCell ref="N732:Q733"/>
    <mergeCell ref="R732:R734"/>
    <mergeCell ref="B756:F756"/>
    <mergeCell ref="G756:M756"/>
    <mergeCell ref="N756:S756"/>
    <mergeCell ref="B757:S757"/>
    <mergeCell ref="B758:D758"/>
    <mergeCell ref="E758:O758"/>
    <mergeCell ref="P758:Q758"/>
    <mergeCell ref="R758:S758"/>
    <mergeCell ref="B751:B752"/>
    <mergeCell ref="C751:C752"/>
    <mergeCell ref="N751:Q752"/>
    <mergeCell ref="B753:S753"/>
    <mergeCell ref="B755:F755"/>
    <mergeCell ref="G755:M755"/>
    <mergeCell ref="N755:S755"/>
    <mergeCell ref="B745:B746"/>
    <mergeCell ref="C745:C746"/>
    <mergeCell ref="B747:B748"/>
    <mergeCell ref="C747:C748"/>
    <mergeCell ref="N747:Q748"/>
    <mergeCell ref="B749:B750"/>
    <mergeCell ref="C749:C750"/>
    <mergeCell ref="N749:Q750"/>
    <mergeCell ref="B767:B768"/>
    <mergeCell ref="C767:C768"/>
    <mergeCell ref="B769:B770"/>
    <mergeCell ref="C769:C770"/>
    <mergeCell ref="B771:B772"/>
    <mergeCell ref="C771:C772"/>
    <mergeCell ref="S760:S762"/>
    <mergeCell ref="C762:D762"/>
    <mergeCell ref="B763:B764"/>
    <mergeCell ref="C763:C764"/>
    <mergeCell ref="B765:B766"/>
    <mergeCell ref="C765:C766"/>
    <mergeCell ref="B759:C759"/>
    <mergeCell ref="D759:E759"/>
    <mergeCell ref="H759:L759"/>
    <mergeCell ref="M759:O759"/>
    <mergeCell ref="P759:R759"/>
    <mergeCell ref="B760:B761"/>
    <mergeCell ref="C760:D761"/>
    <mergeCell ref="E760:M760"/>
    <mergeCell ref="N760:Q761"/>
    <mergeCell ref="R760:R762"/>
    <mergeCell ref="B784:F784"/>
    <mergeCell ref="G784:M784"/>
    <mergeCell ref="N784:S784"/>
    <mergeCell ref="B785:S785"/>
    <mergeCell ref="B786:D786"/>
    <mergeCell ref="E786:O786"/>
    <mergeCell ref="P786:Q786"/>
    <mergeCell ref="R786:S786"/>
    <mergeCell ref="B779:B780"/>
    <mergeCell ref="C779:C780"/>
    <mergeCell ref="N779:Q780"/>
    <mergeCell ref="B781:S781"/>
    <mergeCell ref="B783:F783"/>
    <mergeCell ref="G783:M783"/>
    <mergeCell ref="N783:S783"/>
    <mergeCell ref="B773:B774"/>
    <mergeCell ref="C773:C774"/>
    <mergeCell ref="B775:B776"/>
    <mergeCell ref="C775:C776"/>
    <mergeCell ref="N775:Q776"/>
    <mergeCell ref="B777:B778"/>
    <mergeCell ref="C777:C778"/>
    <mergeCell ref="N777:Q778"/>
    <mergeCell ref="B795:B796"/>
    <mergeCell ref="C795:C796"/>
    <mergeCell ref="B797:B798"/>
    <mergeCell ref="C797:C798"/>
    <mergeCell ref="B799:B800"/>
    <mergeCell ref="C799:C800"/>
    <mergeCell ref="S788:S790"/>
    <mergeCell ref="C790:D790"/>
    <mergeCell ref="B791:B792"/>
    <mergeCell ref="C791:C792"/>
    <mergeCell ref="B793:B794"/>
    <mergeCell ref="C793:C794"/>
    <mergeCell ref="B787:C787"/>
    <mergeCell ref="D787:E787"/>
    <mergeCell ref="H787:L787"/>
    <mergeCell ref="M787:O787"/>
    <mergeCell ref="P787:R787"/>
    <mergeCell ref="B788:B789"/>
    <mergeCell ref="C788:D789"/>
    <mergeCell ref="E788:M788"/>
    <mergeCell ref="N788:Q789"/>
    <mergeCell ref="R788:R790"/>
    <mergeCell ref="B812:F812"/>
    <mergeCell ref="G812:M812"/>
    <mergeCell ref="N812:S812"/>
    <mergeCell ref="B813:S813"/>
    <mergeCell ref="B814:D814"/>
    <mergeCell ref="E814:O814"/>
    <mergeCell ref="P814:Q814"/>
    <mergeCell ref="R814:S814"/>
    <mergeCell ref="B807:B808"/>
    <mergeCell ref="C807:C808"/>
    <mergeCell ref="N807:Q808"/>
    <mergeCell ref="B809:S809"/>
    <mergeCell ref="B811:F811"/>
    <mergeCell ref="G811:M811"/>
    <mergeCell ref="N811:S811"/>
    <mergeCell ref="B801:B802"/>
    <mergeCell ref="C801:C802"/>
    <mergeCell ref="B803:B804"/>
    <mergeCell ref="C803:C804"/>
    <mergeCell ref="N803:Q804"/>
    <mergeCell ref="B805:B806"/>
    <mergeCell ref="C805:C806"/>
    <mergeCell ref="N805:Q806"/>
    <mergeCell ref="B823:B824"/>
    <mergeCell ref="C823:C824"/>
    <mergeCell ref="B825:B826"/>
    <mergeCell ref="C825:C826"/>
    <mergeCell ref="B827:B828"/>
    <mergeCell ref="C827:C828"/>
    <mergeCell ref="S816:S818"/>
    <mergeCell ref="C818:D818"/>
    <mergeCell ref="B819:B820"/>
    <mergeCell ref="C819:C820"/>
    <mergeCell ref="B821:B822"/>
    <mergeCell ref="C821:C822"/>
    <mergeCell ref="B815:C815"/>
    <mergeCell ref="D815:E815"/>
    <mergeCell ref="H815:L815"/>
    <mergeCell ref="M815:O815"/>
    <mergeCell ref="P815:R815"/>
    <mergeCell ref="B816:B817"/>
    <mergeCell ref="C816:D817"/>
    <mergeCell ref="E816:M816"/>
    <mergeCell ref="N816:Q817"/>
    <mergeCell ref="R816:R818"/>
    <mergeCell ref="B840:F840"/>
    <mergeCell ref="G840:M840"/>
    <mergeCell ref="N840:S840"/>
    <mergeCell ref="B841:S841"/>
    <mergeCell ref="B842:D842"/>
    <mergeCell ref="E842:O842"/>
    <mergeCell ref="P842:Q842"/>
    <mergeCell ref="R842:S842"/>
    <mergeCell ref="B835:B836"/>
    <mergeCell ref="C835:C836"/>
    <mergeCell ref="N835:Q836"/>
    <mergeCell ref="B837:S837"/>
    <mergeCell ref="B839:F839"/>
    <mergeCell ref="G839:M839"/>
    <mergeCell ref="N839:S839"/>
    <mergeCell ref="B829:B830"/>
    <mergeCell ref="C829:C830"/>
    <mergeCell ref="B831:B832"/>
    <mergeCell ref="C831:C832"/>
    <mergeCell ref="N831:Q832"/>
    <mergeCell ref="B833:B834"/>
    <mergeCell ref="C833:C834"/>
    <mergeCell ref="N833:Q834"/>
    <mergeCell ref="B851:B852"/>
    <mergeCell ref="C851:C852"/>
    <mergeCell ref="B853:B854"/>
    <mergeCell ref="C853:C854"/>
    <mergeCell ref="B855:B856"/>
    <mergeCell ref="C855:C856"/>
    <mergeCell ref="S844:S846"/>
    <mergeCell ref="C846:D846"/>
    <mergeCell ref="B847:B848"/>
    <mergeCell ref="C847:C848"/>
    <mergeCell ref="B849:B850"/>
    <mergeCell ref="C849:C850"/>
    <mergeCell ref="B843:C843"/>
    <mergeCell ref="D843:E843"/>
    <mergeCell ref="H843:L843"/>
    <mergeCell ref="M843:O843"/>
    <mergeCell ref="P843:R843"/>
    <mergeCell ref="B844:B845"/>
    <mergeCell ref="C844:D845"/>
    <mergeCell ref="E844:M844"/>
    <mergeCell ref="N844:Q845"/>
    <mergeCell ref="R844:R846"/>
    <mergeCell ref="B868:F868"/>
    <mergeCell ref="G868:M868"/>
    <mergeCell ref="N868:S868"/>
    <mergeCell ref="B869:S869"/>
    <mergeCell ref="B870:D870"/>
    <mergeCell ref="E870:O870"/>
    <mergeCell ref="P870:Q870"/>
    <mergeCell ref="R870:S870"/>
    <mergeCell ref="B863:B864"/>
    <mergeCell ref="C863:C864"/>
    <mergeCell ref="N863:Q864"/>
    <mergeCell ref="B865:S865"/>
    <mergeCell ref="B867:F867"/>
    <mergeCell ref="G867:M867"/>
    <mergeCell ref="N867:S867"/>
    <mergeCell ref="B857:B858"/>
    <mergeCell ref="C857:C858"/>
    <mergeCell ref="B859:B860"/>
    <mergeCell ref="C859:C860"/>
    <mergeCell ref="N859:Q860"/>
    <mergeCell ref="B861:B862"/>
    <mergeCell ref="C861:C862"/>
    <mergeCell ref="N861:Q862"/>
    <mergeCell ref="B879:B880"/>
    <mergeCell ref="C879:C880"/>
    <mergeCell ref="B881:B882"/>
    <mergeCell ref="C881:C882"/>
    <mergeCell ref="B883:B884"/>
    <mergeCell ref="C883:C884"/>
    <mergeCell ref="S872:S874"/>
    <mergeCell ref="C874:D874"/>
    <mergeCell ref="B875:B876"/>
    <mergeCell ref="C875:C876"/>
    <mergeCell ref="B877:B878"/>
    <mergeCell ref="C877:C878"/>
    <mergeCell ref="B871:C871"/>
    <mergeCell ref="D871:E871"/>
    <mergeCell ref="H871:L871"/>
    <mergeCell ref="M871:O871"/>
    <mergeCell ref="P871:R871"/>
    <mergeCell ref="B872:B873"/>
    <mergeCell ref="C872:D873"/>
    <mergeCell ref="E872:M872"/>
    <mergeCell ref="N872:Q873"/>
    <mergeCell ref="R872:R874"/>
    <mergeCell ref="B896:F896"/>
    <mergeCell ref="G896:M896"/>
    <mergeCell ref="N896:S896"/>
    <mergeCell ref="B897:S897"/>
    <mergeCell ref="B898:D898"/>
    <mergeCell ref="E898:O898"/>
    <mergeCell ref="P898:Q898"/>
    <mergeCell ref="R898:S898"/>
    <mergeCell ref="B891:B892"/>
    <mergeCell ref="C891:C892"/>
    <mergeCell ref="N891:Q892"/>
    <mergeCell ref="B893:S893"/>
    <mergeCell ref="B895:F895"/>
    <mergeCell ref="G895:M895"/>
    <mergeCell ref="N895:S895"/>
    <mergeCell ref="B885:B886"/>
    <mergeCell ref="C885:C886"/>
    <mergeCell ref="B887:B888"/>
    <mergeCell ref="C887:C888"/>
    <mergeCell ref="N887:Q888"/>
    <mergeCell ref="B889:B890"/>
    <mergeCell ref="C889:C890"/>
    <mergeCell ref="N889:Q890"/>
    <mergeCell ref="B907:B908"/>
    <mergeCell ref="C907:C908"/>
    <mergeCell ref="B909:B910"/>
    <mergeCell ref="C909:C910"/>
    <mergeCell ref="B911:B912"/>
    <mergeCell ref="C911:C912"/>
    <mergeCell ref="S900:S902"/>
    <mergeCell ref="C902:D902"/>
    <mergeCell ref="B903:B904"/>
    <mergeCell ref="C903:C904"/>
    <mergeCell ref="B905:B906"/>
    <mergeCell ref="C905:C906"/>
    <mergeCell ref="B899:C899"/>
    <mergeCell ref="D899:E899"/>
    <mergeCell ref="H899:L899"/>
    <mergeCell ref="M899:O899"/>
    <mergeCell ref="P899:R899"/>
    <mergeCell ref="B900:B901"/>
    <mergeCell ref="C900:D901"/>
    <mergeCell ref="E900:M900"/>
    <mergeCell ref="N900:Q901"/>
    <mergeCell ref="R900:R902"/>
    <mergeCell ref="B924:F924"/>
    <mergeCell ref="G924:M924"/>
    <mergeCell ref="N924:S924"/>
    <mergeCell ref="B925:S925"/>
    <mergeCell ref="B926:D926"/>
    <mergeCell ref="E926:O926"/>
    <mergeCell ref="P926:Q926"/>
    <mergeCell ref="R926:S926"/>
    <mergeCell ref="B919:B920"/>
    <mergeCell ref="C919:C920"/>
    <mergeCell ref="N919:Q920"/>
    <mergeCell ref="B921:S921"/>
    <mergeCell ref="B923:F923"/>
    <mergeCell ref="G923:M923"/>
    <mergeCell ref="N923:S923"/>
    <mergeCell ref="B913:B914"/>
    <mergeCell ref="C913:C914"/>
    <mergeCell ref="B915:B916"/>
    <mergeCell ref="C915:C916"/>
    <mergeCell ref="N915:Q916"/>
    <mergeCell ref="B917:B918"/>
    <mergeCell ref="C917:C918"/>
    <mergeCell ref="N917:Q918"/>
    <mergeCell ref="B935:B936"/>
    <mergeCell ref="C935:C936"/>
    <mergeCell ref="B937:B938"/>
    <mergeCell ref="C937:C938"/>
    <mergeCell ref="B939:B940"/>
    <mergeCell ref="C939:C940"/>
    <mergeCell ref="S928:S930"/>
    <mergeCell ref="C930:D930"/>
    <mergeCell ref="B931:B932"/>
    <mergeCell ref="C931:C932"/>
    <mergeCell ref="B933:B934"/>
    <mergeCell ref="C933:C934"/>
    <mergeCell ref="B927:C927"/>
    <mergeCell ref="D927:E927"/>
    <mergeCell ref="H927:L927"/>
    <mergeCell ref="M927:O927"/>
    <mergeCell ref="P927:R927"/>
    <mergeCell ref="B928:B929"/>
    <mergeCell ref="C928:D929"/>
    <mergeCell ref="E928:M928"/>
    <mergeCell ref="N928:Q929"/>
    <mergeCell ref="R928:R930"/>
    <mergeCell ref="B952:F952"/>
    <mergeCell ref="G952:M952"/>
    <mergeCell ref="N952:S952"/>
    <mergeCell ref="B953:S953"/>
    <mergeCell ref="B954:D954"/>
    <mergeCell ref="E954:O954"/>
    <mergeCell ref="P954:Q954"/>
    <mergeCell ref="R954:S954"/>
    <mergeCell ref="B947:B948"/>
    <mergeCell ref="C947:C948"/>
    <mergeCell ref="N947:Q948"/>
    <mergeCell ref="B949:S949"/>
    <mergeCell ref="B951:F951"/>
    <mergeCell ref="G951:M951"/>
    <mergeCell ref="N951:S951"/>
    <mergeCell ref="B941:B942"/>
    <mergeCell ref="C941:C942"/>
    <mergeCell ref="B943:B944"/>
    <mergeCell ref="C943:C944"/>
    <mergeCell ref="N943:Q944"/>
    <mergeCell ref="B945:B946"/>
    <mergeCell ref="C945:C946"/>
    <mergeCell ref="N945:Q946"/>
    <mergeCell ref="B963:B964"/>
    <mergeCell ref="C963:C964"/>
    <mergeCell ref="B965:B966"/>
    <mergeCell ref="C965:C966"/>
    <mergeCell ref="B967:B968"/>
    <mergeCell ref="C967:C968"/>
    <mergeCell ref="S956:S958"/>
    <mergeCell ref="C958:D958"/>
    <mergeCell ref="B959:B960"/>
    <mergeCell ref="C959:C960"/>
    <mergeCell ref="B961:B962"/>
    <mergeCell ref="C961:C962"/>
    <mergeCell ref="B955:C955"/>
    <mergeCell ref="D955:E955"/>
    <mergeCell ref="H955:L955"/>
    <mergeCell ref="M955:O955"/>
    <mergeCell ref="P955:R955"/>
    <mergeCell ref="B956:B957"/>
    <mergeCell ref="C956:D957"/>
    <mergeCell ref="E956:M956"/>
    <mergeCell ref="N956:Q957"/>
    <mergeCell ref="R956:R958"/>
    <mergeCell ref="B980:F980"/>
    <mergeCell ref="G980:M980"/>
    <mergeCell ref="N980:S980"/>
    <mergeCell ref="B981:S981"/>
    <mergeCell ref="B982:D982"/>
    <mergeCell ref="E982:O982"/>
    <mergeCell ref="P982:Q982"/>
    <mergeCell ref="R982:S982"/>
    <mergeCell ref="B975:B976"/>
    <mergeCell ref="C975:C976"/>
    <mergeCell ref="N975:Q976"/>
    <mergeCell ref="B977:S977"/>
    <mergeCell ref="B979:F979"/>
    <mergeCell ref="G979:M979"/>
    <mergeCell ref="N979:S979"/>
    <mergeCell ref="B969:B970"/>
    <mergeCell ref="C969:C970"/>
    <mergeCell ref="B971:B972"/>
    <mergeCell ref="C971:C972"/>
    <mergeCell ref="N971:Q972"/>
    <mergeCell ref="B973:B974"/>
    <mergeCell ref="C973:C974"/>
    <mergeCell ref="N973:Q974"/>
    <mergeCell ref="B991:B992"/>
    <mergeCell ref="C991:C992"/>
    <mergeCell ref="B993:B994"/>
    <mergeCell ref="C993:C994"/>
    <mergeCell ref="B995:B996"/>
    <mergeCell ref="C995:C996"/>
    <mergeCell ref="S984:S986"/>
    <mergeCell ref="C986:D986"/>
    <mergeCell ref="B987:B988"/>
    <mergeCell ref="C987:C988"/>
    <mergeCell ref="B989:B990"/>
    <mergeCell ref="C989:C990"/>
    <mergeCell ref="B983:C983"/>
    <mergeCell ref="D983:E983"/>
    <mergeCell ref="H983:L983"/>
    <mergeCell ref="M983:O983"/>
    <mergeCell ref="P983:R983"/>
    <mergeCell ref="B984:B985"/>
    <mergeCell ref="C984:D985"/>
    <mergeCell ref="E984:M984"/>
    <mergeCell ref="N984:Q985"/>
    <mergeCell ref="R984:R986"/>
    <mergeCell ref="B1008:F1008"/>
    <mergeCell ref="G1008:M1008"/>
    <mergeCell ref="N1008:S1008"/>
    <mergeCell ref="B1009:S1009"/>
    <mergeCell ref="B1010:D1010"/>
    <mergeCell ref="E1010:O1010"/>
    <mergeCell ref="P1010:Q1010"/>
    <mergeCell ref="R1010:S1010"/>
    <mergeCell ref="B1003:B1004"/>
    <mergeCell ref="C1003:C1004"/>
    <mergeCell ref="N1003:Q1004"/>
    <mergeCell ref="B1005:S1005"/>
    <mergeCell ref="B1007:F1007"/>
    <mergeCell ref="G1007:M1007"/>
    <mergeCell ref="N1007:S1007"/>
    <mergeCell ref="B997:B998"/>
    <mergeCell ref="C997:C998"/>
    <mergeCell ref="B999:B1000"/>
    <mergeCell ref="C999:C1000"/>
    <mergeCell ref="N999:Q1000"/>
    <mergeCell ref="B1001:B1002"/>
    <mergeCell ref="C1001:C1002"/>
    <mergeCell ref="N1001:Q1002"/>
    <mergeCell ref="B1019:B1020"/>
    <mergeCell ref="C1019:C1020"/>
    <mergeCell ref="B1021:B1022"/>
    <mergeCell ref="C1021:C1022"/>
    <mergeCell ref="B1023:B1024"/>
    <mergeCell ref="C1023:C1024"/>
    <mergeCell ref="S1012:S1014"/>
    <mergeCell ref="C1014:D1014"/>
    <mergeCell ref="B1015:B1016"/>
    <mergeCell ref="C1015:C1016"/>
    <mergeCell ref="B1017:B1018"/>
    <mergeCell ref="C1017:C1018"/>
    <mergeCell ref="B1011:C1011"/>
    <mergeCell ref="D1011:E1011"/>
    <mergeCell ref="H1011:L1011"/>
    <mergeCell ref="M1011:O1011"/>
    <mergeCell ref="P1011:R1011"/>
    <mergeCell ref="B1012:B1013"/>
    <mergeCell ref="C1012:D1013"/>
    <mergeCell ref="E1012:M1012"/>
    <mergeCell ref="N1012:Q1013"/>
    <mergeCell ref="R1012:R1014"/>
    <mergeCell ref="B1036:F1036"/>
    <mergeCell ref="G1036:M1036"/>
    <mergeCell ref="N1036:S1036"/>
    <mergeCell ref="B1037:S1037"/>
    <mergeCell ref="B1038:D1038"/>
    <mergeCell ref="E1038:O1038"/>
    <mergeCell ref="P1038:Q1038"/>
    <mergeCell ref="R1038:S1038"/>
    <mergeCell ref="B1031:B1032"/>
    <mergeCell ref="C1031:C1032"/>
    <mergeCell ref="N1031:Q1032"/>
    <mergeCell ref="B1033:S1033"/>
    <mergeCell ref="B1035:F1035"/>
    <mergeCell ref="G1035:M1035"/>
    <mergeCell ref="N1035:S1035"/>
    <mergeCell ref="B1025:B1026"/>
    <mergeCell ref="C1025:C1026"/>
    <mergeCell ref="B1027:B1028"/>
    <mergeCell ref="C1027:C1028"/>
    <mergeCell ref="N1027:Q1028"/>
    <mergeCell ref="B1029:B1030"/>
    <mergeCell ref="C1029:C1030"/>
    <mergeCell ref="N1029:Q1030"/>
    <mergeCell ref="B1047:B1048"/>
    <mergeCell ref="C1047:C1048"/>
    <mergeCell ref="B1049:B1050"/>
    <mergeCell ref="C1049:C1050"/>
    <mergeCell ref="B1051:B1052"/>
    <mergeCell ref="C1051:C1052"/>
    <mergeCell ref="S1040:S1042"/>
    <mergeCell ref="C1042:D1042"/>
    <mergeCell ref="B1043:B1044"/>
    <mergeCell ref="C1043:C1044"/>
    <mergeCell ref="B1045:B1046"/>
    <mergeCell ref="C1045:C1046"/>
    <mergeCell ref="B1039:C1039"/>
    <mergeCell ref="D1039:E1039"/>
    <mergeCell ref="H1039:L1039"/>
    <mergeCell ref="M1039:O1039"/>
    <mergeCell ref="P1039:R1039"/>
    <mergeCell ref="B1040:B1041"/>
    <mergeCell ref="C1040:D1041"/>
    <mergeCell ref="E1040:M1040"/>
    <mergeCell ref="N1040:Q1041"/>
    <mergeCell ref="R1040:R1042"/>
    <mergeCell ref="B1064:F1064"/>
    <mergeCell ref="G1064:M1064"/>
    <mergeCell ref="N1064:S1064"/>
    <mergeCell ref="B1065:S1065"/>
    <mergeCell ref="B1066:D1066"/>
    <mergeCell ref="E1066:O1066"/>
    <mergeCell ref="P1066:Q1066"/>
    <mergeCell ref="R1066:S1066"/>
    <mergeCell ref="B1059:B1060"/>
    <mergeCell ref="C1059:C1060"/>
    <mergeCell ref="N1059:Q1060"/>
    <mergeCell ref="B1061:S1061"/>
    <mergeCell ref="B1063:F1063"/>
    <mergeCell ref="G1063:M1063"/>
    <mergeCell ref="N1063:S1063"/>
    <mergeCell ref="B1053:B1054"/>
    <mergeCell ref="C1053:C1054"/>
    <mergeCell ref="B1055:B1056"/>
    <mergeCell ref="C1055:C1056"/>
    <mergeCell ref="N1055:Q1056"/>
    <mergeCell ref="B1057:B1058"/>
    <mergeCell ref="C1057:C1058"/>
    <mergeCell ref="N1057:Q1058"/>
    <mergeCell ref="B1075:B1076"/>
    <mergeCell ref="C1075:C1076"/>
    <mergeCell ref="B1077:B1078"/>
    <mergeCell ref="C1077:C1078"/>
    <mergeCell ref="B1079:B1080"/>
    <mergeCell ref="C1079:C1080"/>
    <mergeCell ref="S1068:S1070"/>
    <mergeCell ref="C1070:D1070"/>
    <mergeCell ref="B1071:B1072"/>
    <mergeCell ref="C1071:C1072"/>
    <mergeCell ref="B1073:B1074"/>
    <mergeCell ref="C1073:C1074"/>
    <mergeCell ref="B1067:C1067"/>
    <mergeCell ref="D1067:E1067"/>
    <mergeCell ref="H1067:L1067"/>
    <mergeCell ref="M1067:O1067"/>
    <mergeCell ref="P1067:R1067"/>
    <mergeCell ref="B1068:B1069"/>
    <mergeCell ref="C1068:D1069"/>
    <mergeCell ref="E1068:M1068"/>
    <mergeCell ref="N1068:Q1069"/>
    <mergeCell ref="R1068:R1070"/>
    <mergeCell ref="B1092:F1092"/>
    <mergeCell ref="G1092:M1092"/>
    <mergeCell ref="N1092:S1092"/>
    <mergeCell ref="B1093:S1093"/>
    <mergeCell ref="B1094:D1094"/>
    <mergeCell ref="E1094:O1094"/>
    <mergeCell ref="P1094:Q1094"/>
    <mergeCell ref="R1094:S1094"/>
    <mergeCell ref="B1087:B1088"/>
    <mergeCell ref="C1087:C1088"/>
    <mergeCell ref="N1087:Q1088"/>
    <mergeCell ref="B1089:S1089"/>
    <mergeCell ref="B1091:F1091"/>
    <mergeCell ref="G1091:M1091"/>
    <mergeCell ref="N1091:S1091"/>
    <mergeCell ref="B1081:B1082"/>
    <mergeCell ref="C1081:C1082"/>
    <mergeCell ref="B1083:B1084"/>
    <mergeCell ref="C1083:C1084"/>
    <mergeCell ref="N1083:Q1084"/>
    <mergeCell ref="B1085:B1086"/>
    <mergeCell ref="C1085:C1086"/>
    <mergeCell ref="N1085:Q1086"/>
    <mergeCell ref="B1103:B1104"/>
    <mergeCell ref="C1103:C1104"/>
    <mergeCell ref="B1105:B1106"/>
    <mergeCell ref="C1105:C1106"/>
    <mergeCell ref="B1107:B1108"/>
    <mergeCell ref="C1107:C1108"/>
    <mergeCell ref="S1096:S1098"/>
    <mergeCell ref="C1098:D1098"/>
    <mergeCell ref="B1099:B1100"/>
    <mergeCell ref="C1099:C1100"/>
    <mergeCell ref="B1101:B1102"/>
    <mergeCell ref="C1101:C1102"/>
    <mergeCell ref="B1095:C1095"/>
    <mergeCell ref="D1095:E1095"/>
    <mergeCell ref="H1095:L1095"/>
    <mergeCell ref="M1095:O1095"/>
    <mergeCell ref="P1095:R1095"/>
    <mergeCell ref="B1096:B1097"/>
    <mergeCell ref="C1096:D1097"/>
    <mergeCell ref="E1096:M1096"/>
    <mergeCell ref="N1096:Q1097"/>
    <mergeCell ref="R1096:R1098"/>
    <mergeCell ref="B1120:F1120"/>
    <mergeCell ref="G1120:M1120"/>
    <mergeCell ref="N1120:S1120"/>
    <mergeCell ref="B1121:S1121"/>
    <mergeCell ref="B1122:D1122"/>
    <mergeCell ref="E1122:O1122"/>
    <mergeCell ref="P1122:Q1122"/>
    <mergeCell ref="R1122:S1122"/>
    <mergeCell ref="B1115:B1116"/>
    <mergeCell ref="C1115:C1116"/>
    <mergeCell ref="N1115:Q1116"/>
    <mergeCell ref="B1117:S1117"/>
    <mergeCell ref="B1119:F1119"/>
    <mergeCell ref="G1119:M1119"/>
    <mergeCell ref="N1119:S1119"/>
    <mergeCell ref="B1109:B1110"/>
    <mergeCell ref="C1109:C1110"/>
    <mergeCell ref="B1111:B1112"/>
    <mergeCell ref="C1111:C1112"/>
    <mergeCell ref="N1111:Q1112"/>
    <mergeCell ref="B1113:B1114"/>
    <mergeCell ref="C1113:C1114"/>
    <mergeCell ref="N1113:Q1114"/>
    <mergeCell ref="B1131:B1132"/>
    <mergeCell ref="C1131:C1132"/>
    <mergeCell ref="B1133:B1134"/>
    <mergeCell ref="C1133:C1134"/>
    <mergeCell ref="B1135:B1136"/>
    <mergeCell ref="C1135:C1136"/>
    <mergeCell ref="S1124:S1126"/>
    <mergeCell ref="C1126:D1126"/>
    <mergeCell ref="B1127:B1128"/>
    <mergeCell ref="C1127:C1128"/>
    <mergeCell ref="B1129:B1130"/>
    <mergeCell ref="C1129:C1130"/>
    <mergeCell ref="B1123:C1123"/>
    <mergeCell ref="D1123:E1123"/>
    <mergeCell ref="H1123:L1123"/>
    <mergeCell ref="M1123:O1123"/>
    <mergeCell ref="P1123:R1123"/>
    <mergeCell ref="B1124:B1125"/>
    <mergeCell ref="C1124:D1125"/>
    <mergeCell ref="E1124:M1124"/>
    <mergeCell ref="N1124:Q1125"/>
    <mergeCell ref="R1124:R1126"/>
    <mergeCell ref="B1148:F1148"/>
    <mergeCell ref="G1148:M1148"/>
    <mergeCell ref="N1148:S1148"/>
    <mergeCell ref="B1149:S1149"/>
    <mergeCell ref="B1150:D1150"/>
    <mergeCell ref="E1150:O1150"/>
    <mergeCell ref="P1150:Q1150"/>
    <mergeCell ref="R1150:S1150"/>
    <mergeCell ref="B1143:B1144"/>
    <mergeCell ref="C1143:C1144"/>
    <mergeCell ref="N1143:Q1144"/>
    <mergeCell ref="B1145:S1145"/>
    <mergeCell ref="B1147:F1147"/>
    <mergeCell ref="G1147:M1147"/>
    <mergeCell ref="N1147:S1147"/>
    <mergeCell ref="B1137:B1138"/>
    <mergeCell ref="C1137:C1138"/>
    <mergeCell ref="B1139:B1140"/>
    <mergeCell ref="C1139:C1140"/>
    <mergeCell ref="N1139:Q1140"/>
    <mergeCell ref="B1141:B1142"/>
    <mergeCell ref="C1141:C1142"/>
    <mergeCell ref="N1141:Q1142"/>
    <mergeCell ref="B1159:B1160"/>
    <mergeCell ref="C1159:C1160"/>
    <mergeCell ref="B1161:B1162"/>
    <mergeCell ref="C1161:C1162"/>
    <mergeCell ref="B1163:B1164"/>
    <mergeCell ref="C1163:C1164"/>
    <mergeCell ref="S1152:S1154"/>
    <mergeCell ref="C1154:D1154"/>
    <mergeCell ref="B1155:B1156"/>
    <mergeCell ref="C1155:C1156"/>
    <mergeCell ref="B1157:B1158"/>
    <mergeCell ref="C1157:C1158"/>
    <mergeCell ref="B1151:C1151"/>
    <mergeCell ref="D1151:E1151"/>
    <mergeCell ref="H1151:L1151"/>
    <mergeCell ref="M1151:O1151"/>
    <mergeCell ref="P1151:R1151"/>
    <mergeCell ref="B1152:B1153"/>
    <mergeCell ref="C1152:D1153"/>
    <mergeCell ref="E1152:M1152"/>
    <mergeCell ref="N1152:Q1153"/>
    <mergeCell ref="R1152:R1154"/>
    <mergeCell ref="B1176:F1176"/>
    <mergeCell ref="G1176:M1176"/>
    <mergeCell ref="N1176:S1176"/>
    <mergeCell ref="B1177:S1177"/>
    <mergeCell ref="B1178:D1178"/>
    <mergeCell ref="E1178:O1178"/>
    <mergeCell ref="P1178:Q1178"/>
    <mergeCell ref="R1178:S1178"/>
    <mergeCell ref="B1171:B1172"/>
    <mergeCell ref="C1171:C1172"/>
    <mergeCell ref="N1171:Q1172"/>
    <mergeCell ref="B1173:S1173"/>
    <mergeCell ref="B1175:F1175"/>
    <mergeCell ref="G1175:M1175"/>
    <mergeCell ref="N1175:S1175"/>
    <mergeCell ref="B1165:B1166"/>
    <mergeCell ref="C1165:C1166"/>
    <mergeCell ref="B1167:B1168"/>
    <mergeCell ref="C1167:C1168"/>
    <mergeCell ref="N1167:Q1168"/>
    <mergeCell ref="B1169:B1170"/>
    <mergeCell ref="C1169:C1170"/>
    <mergeCell ref="N1169:Q1170"/>
    <mergeCell ref="B1187:B1188"/>
    <mergeCell ref="C1187:C1188"/>
    <mergeCell ref="B1189:B1190"/>
    <mergeCell ref="C1189:C1190"/>
    <mergeCell ref="B1191:B1192"/>
    <mergeCell ref="C1191:C1192"/>
    <mergeCell ref="S1180:S1182"/>
    <mergeCell ref="C1182:D1182"/>
    <mergeCell ref="B1183:B1184"/>
    <mergeCell ref="C1183:C1184"/>
    <mergeCell ref="B1185:B1186"/>
    <mergeCell ref="C1185:C1186"/>
    <mergeCell ref="B1179:C1179"/>
    <mergeCell ref="D1179:E1179"/>
    <mergeCell ref="H1179:L1179"/>
    <mergeCell ref="M1179:O1179"/>
    <mergeCell ref="P1179:R1179"/>
    <mergeCell ref="B1180:B1181"/>
    <mergeCell ref="C1180:D1181"/>
    <mergeCell ref="E1180:M1180"/>
    <mergeCell ref="N1180:Q1181"/>
    <mergeCell ref="R1180:R1182"/>
    <mergeCell ref="B1204:F1204"/>
    <mergeCell ref="G1204:M1204"/>
    <mergeCell ref="N1204:S1204"/>
    <mergeCell ref="B1205:S1205"/>
    <mergeCell ref="B1206:D1206"/>
    <mergeCell ref="E1206:O1206"/>
    <mergeCell ref="P1206:Q1206"/>
    <mergeCell ref="R1206:S1206"/>
    <mergeCell ref="B1199:B1200"/>
    <mergeCell ref="C1199:C1200"/>
    <mergeCell ref="N1199:Q1200"/>
    <mergeCell ref="B1201:S1201"/>
    <mergeCell ref="B1203:F1203"/>
    <mergeCell ref="G1203:M1203"/>
    <mergeCell ref="N1203:S1203"/>
    <mergeCell ref="B1193:B1194"/>
    <mergeCell ref="C1193:C1194"/>
    <mergeCell ref="B1195:B1196"/>
    <mergeCell ref="C1195:C1196"/>
    <mergeCell ref="N1195:Q1196"/>
    <mergeCell ref="B1197:B1198"/>
    <mergeCell ref="C1197:C1198"/>
    <mergeCell ref="N1197:Q1198"/>
    <mergeCell ref="B1215:B1216"/>
    <mergeCell ref="C1215:C1216"/>
    <mergeCell ref="B1217:B1218"/>
    <mergeCell ref="C1217:C1218"/>
    <mergeCell ref="B1219:B1220"/>
    <mergeCell ref="C1219:C1220"/>
    <mergeCell ref="S1208:S1210"/>
    <mergeCell ref="C1210:D1210"/>
    <mergeCell ref="B1211:B1212"/>
    <mergeCell ref="C1211:C1212"/>
    <mergeCell ref="B1213:B1214"/>
    <mergeCell ref="C1213:C1214"/>
    <mergeCell ref="B1207:C1207"/>
    <mergeCell ref="D1207:E1207"/>
    <mergeCell ref="H1207:L1207"/>
    <mergeCell ref="M1207:O1207"/>
    <mergeCell ref="P1207:R1207"/>
    <mergeCell ref="B1208:B1209"/>
    <mergeCell ref="C1208:D1209"/>
    <mergeCell ref="E1208:M1208"/>
    <mergeCell ref="N1208:Q1209"/>
    <mergeCell ref="R1208:R1210"/>
    <mergeCell ref="B1232:F1232"/>
    <mergeCell ref="G1232:M1232"/>
    <mergeCell ref="N1232:S1232"/>
    <mergeCell ref="B1233:S1233"/>
    <mergeCell ref="B1234:D1234"/>
    <mergeCell ref="E1234:O1234"/>
    <mergeCell ref="P1234:Q1234"/>
    <mergeCell ref="R1234:S1234"/>
    <mergeCell ref="B1227:B1228"/>
    <mergeCell ref="C1227:C1228"/>
    <mergeCell ref="N1227:Q1228"/>
    <mergeCell ref="B1229:S1229"/>
    <mergeCell ref="B1231:F1231"/>
    <mergeCell ref="G1231:M1231"/>
    <mergeCell ref="N1231:S1231"/>
    <mergeCell ref="B1221:B1222"/>
    <mergeCell ref="C1221:C1222"/>
    <mergeCell ref="B1223:B1224"/>
    <mergeCell ref="C1223:C1224"/>
    <mergeCell ref="N1223:Q1224"/>
    <mergeCell ref="B1225:B1226"/>
    <mergeCell ref="C1225:C1226"/>
    <mergeCell ref="N1225:Q1226"/>
    <mergeCell ref="B1243:B1244"/>
    <mergeCell ref="C1243:C1244"/>
    <mergeCell ref="B1245:B1246"/>
    <mergeCell ref="C1245:C1246"/>
    <mergeCell ref="B1247:B1248"/>
    <mergeCell ref="C1247:C1248"/>
    <mergeCell ref="S1236:S1238"/>
    <mergeCell ref="C1238:D1238"/>
    <mergeCell ref="B1239:B1240"/>
    <mergeCell ref="C1239:C1240"/>
    <mergeCell ref="B1241:B1242"/>
    <mergeCell ref="C1241:C1242"/>
    <mergeCell ref="B1235:C1235"/>
    <mergeCell ref="D1235:E1235"/>
    <mergeCell ref="H1235:L1235"/>
    <mergeCell ref="M1235:O1235"/>
    <mergeCell ref="P1235:R1235"/>
    <mergeCell ref="B1236:B1237"/>
    <mergeCell ref="C1236:D1237"/>
    <mergeCell ref="E1236:M1236"/>
    <mergeCell ref="N1236:Q1237"/>
    <mergeCell ref="R1236:R1238"/>
    <mergeCell ref="B1260:F1260"/>
    <mergeCell ref="G1260:M1260"/>
    <mergeCell ref="N1260:S1260"/>
    <mergeCell ref="B1261:S1261"/>
    <mergeCell ref="B1262:D1262"/>
    <mergeCell ref="E1262:O1262"/>
    <mergeCell ref="P1262:Q1262"/>
    <mergeCell ref="R1262:S1262"/>
    <mergeCell ref="B1255:B1256"/>
    <mergeCell ref="C1255:C1256"/>
    <mergeCell ref="N1255:Q1256"/>
    <mergeCell ref="B1257:S1257"/>
    <mergeCell ref="B1259:F1259"/>
    <mergeCell ref="G1259:M1259"/>
    <mergeCell ref="N1259:S1259"/>
    <mergeCell ref="B1249:B1250"/>
    <mergeCell ref="C1249:C1250"/>
    <mergeCell ref="B1251:B1252"/>
    <mergeCell ref="C1251:C1252"/>
    <mergeCell ref="N1251:Q1252"/>
    <mergeCell ref="B1253:B1254"/>
    <mergeCell ref="C1253:C1254"/>
    <mergeCell ref="N1253:Q1254"/>
    <mergeCell ref="B1271:B1272"/>
    <mergeCell ref="C1271:C1272"/>
    <mergeCell ref="B1273:B1274"/>
    <mergeCell ref="C1273:C1274"/>
    <mergeCell ref="B1275:B1276"/>
    <mergeCell ref="C1275:C1276"/>
    <mergeCell ref="S1264:S1266"/>
    <mergeCell ref="C1266:D1266"/>
    <mergeCell ref="B1267:B1268"/>
    <mergeCell ref="C1267:C1268"/>
    <mergeCell ref="B1269:B1270"/>
    <mergeCell ref="C1269:C1270"/>
    <mergeCell ref="B1263:C1263"/>
    <mergeCell ref="D1263:E1263"/>
    <mergeCell ref="H1263:L1263"/>
    <mergeCell ref="M1263:O1263"/>
    <mergeCell ref="P1263:R1263"/>
    <mergeCell ref="B1264:B1265"/>
    <mergeCell ref="C1264:D1265"/>
    <mergeCell ref="E1264:M1264"/>
    <mergeCell ref="N1264:Q1265"/>
    <mergeCell ref="R1264:R1266"/>
    <mergeCell ref="B1288:F1288"/>
    <mergeCell ref="G1288:M1288"/>
    <mergeCell ref="N1288:S1288"/>
    <mergeCell ref="B1289:S1289"/>
    <mergeCell ref="B1290:D1290"/>
    <mergeCell ref="E1290:O1290"/>
    <mergeCell ref="P1290:Q1290"/>
    <mergeCell ref="R1290:S1290"/>
    <mergeCell ref="B1283:B1284"/>
    <mergeCell ref="C1283:C1284"/>
    <mergeCell ref="N1283:Q1284"/>
    <mergeCell ref="B1285:S1285"/>
    <mergeCell ref="B1287:F1287"/>
    <mergeCell ref="G1287:M1287"/>
    <mergeCell ref="N1287:S1287"/>
    <mergeCell ref="B1277:B1278"/>
    <mergeCell ref="C1277:C1278"/>
    <mergeCell ref="B1279:B1280"/>
    <mergeCell ref="C1279:C1280"/>
    <mergeCell ref="N1279:Q1280"/>
    <mergeCell ref="B1281:B1282"/>
    <mergeCell ref="C1281:C1282"/>
    <mergeCell ref="N1281:Q1282"/>
    <mergeCell ref="B1299:B1300"/>
    <mergeCell ref="C1299:C1300"/>
    <mergeCell ref="B1301:B1302"/>
    <mergeCell ref="C1301:C1302"/>
    <mergeCell ref="B1303:B1304"/>
    <mergeCell ref="C1303:C1304"/>
    <mergeCell ref="S1292:S1294"/>
    <mergeCell ref="C1294:D1294"/>
    <mergeCell ref="B1295:B1296"/>
    <mergeCell ref="C1295:C1296"/>
    <mergeCell ref="B1297:B1298"/>
    <mergeCell ref="C1297:C1298"/>
    <mergeCell ref="B1291:C1291"/>
    <mergeCell ref="D1291:E1291"/>
    <mergeCell ref="H1291:L1291"/>
    <mergeCell ref="M1291:O1291"/>
    <mergeCell ref="P1291:R1291"/>
    <mergeCell ref="B1292:B1293"/>
    <mergeCell ref="C1292:D1293"/>
    <mergeCell ref="E1292:M1292"/>
    <mergeCell ref="N1292:Q1293"/>
    <mergeCell ref="R1292:R1294"/>
    <mergeCell ref="B1316:F1316"/>
    <mergeCell ref="G1316:M1316"/>
    <mergeCell ref="N1316:S1316"/>
    <mergeCell ref="B1317:S1317"/>
    <mergeCell ref="B1318:D1318"/>
    <mergeCell ref="E1318:O1318"/>
    <mergeCell ref="P1318:Q1318"/>
    <mergeCell ref="R1318:S1318"/>
    <mergeCell ref="B1311:B1312"/>
    <mergeCell ref="C1311:C1312"/>
    <mergeCell ref="N1311:Q1312"/>
    <mergeCell ref="B1313:S1313"/>
    <mergeCell ref="B1315:F1315"/>
    <mergeCell ref="G1315:M1315"/>
    <mergeCell ref="N1315:S1315"/>
    <mergeCell ref="B1305:B1306"/>
    <mergeCell ref="C1305:C1306"/>
    <mergeCell ref="B1307:B1308"/>
    <mergeCell ref="C1307:C1308"/>
    <mergeCell ref="N1307:Q1308"/>
    <mergeCell ref="B1309:B1310"/>
    <mergeCell ref="C1309:C1310"/>
    <mergeCell ref="N1309:Q1310"/>
    <mergeCell ref="B1327:B1328"/>
    <mergeCell ref="C1327:C1328"/>
    <mergeCell ref="B1329:B1330"/>
    <mergeCell ref="C1329:C1330"/>
    <mergeCell ref="B1331:B1332"/>
    <mergeCell ref="C1331:C1332"/>
    <mergeCell ref="S1320:S1322"/>
    <mergeCell ref="C1322:D1322"/>
    <mergeCell ref="B1323:B1324"/>
    <mergeCell ref="C1323:C1324"/>
    <mergeCell ref="B1325:B1326"/>
    <mergeCell ref="C1325:C1326"/>
    <mergeCell ref="B1319:C1319"/>
    <mergeCell ref="D1319:E1319"/>
    <mergeCell ref="H1319:L1319"/>
    <mergeCell ref="M1319:O1319"/>
    <mergeCell ref="P1319:R1319"/>
    <mergeCell ref="B1320:B1321"/>
    <mergeCell ref="C1320:D1321"/>
    <mergeCell ref="E1320:M1320"/>
    <mergeCell ref="N1320:Q1321"/>
    <mergeCell ref="R1320:R1322"/>
    <mergeCell ref="B1344:F1344"/>
    <mergeCell ref="G1344:M1344"/>
    <mergeCell ref="N1344:S1344"/>
    <mergeCell ref="B1345:S1345"/>
    <mergeCell ref="B1346:D1346"/>
    <mergeCell ref="E1346:O1346"/>
    <mergeCell ref="P1346:Q1346"/>
    <mergeCell ref="R1346:S1346"/>
    <mergeCell ref="B1339:B1340"/>
    <mergeCell ref="C1339:C1340"/>
    <mergeCell ref="N1339:Q1340"/>
    <mergeCell ref="B1341:S1341"/>
    <mergeCell ref="B1343:F1343"/>
    <mergeCell ref="G1343:M1343"/>
    <mergeCell ref="N1343:S1343"/>
    <mergeCell ref="B1333:B1334"/>
    <mergeCell ref="C1333:C1334"/>
    <mergeCell ref="B1335:B1336"/>
    <mergeCell ref="C1335:C1336"/>
    <mergeCell ref="N1335:Q1336"/>
    <mergeCell ref="B1337:B1338"/>
    <mergeCell ref="C1337:C1338"/>
    <mergeCell ref="N1337:Q1338"/>
    <mergeCell ref="B1355:B1356"/>
    <mergeCell ref="C1355:C1356"/>
    <mergeCell ref="B1357:B1358"/>
    <mergeCell ref="C1357:C1358"/>
    <mergeCell ref="B1359:B1360"/>
    <mergeCell ref="C1359:C1360"/>
    <mergeCell ref="S1348:S1350"/>
    <mergeCell ref="C1350:D1350"/>
    <mergeCell ref="B1351:B1352"/>
    <mergeCell ref="C1351:C1352"/>
    <mergeCell ref="B1353:B1354"/>
    <mergeCell ref="C1353:C1354"/>
    <mergeCell ref="B1347:C1347"/>
    <mergeCell ref="D1347:E1347"/>
    <mergeCell ref="H1347:L1347"/>
    <mergeCell ref="M1347:O1347"/>
    <mergeCell ref="P1347:R1347"/>
    <mergeCell ref="B1348:B1349"/>
    <mergeCell ref="C1348:D1349"/>
    <mergeCell ref="E1348:M1348"/>
    <mergeCell ref="N1348:Q1349"/>
    <mergeCell ref="R1348:R1350"/>
    <mergeCell ref="B1372:F1372"/>
    <mergeCell ref="G1372:M1372"/>
    <mergeCell ref="N1372:S1372"/>
    <mergeCell ref="B1373:S1373"/>
    <mergeCell ref="B1374:D1374"/>
    <mergeCell ref="E1374:O1374"/>
    <mergeCell ref="P1374:Q1374"/>
    <mergeCell ref="R1374:S1374"/>
    <mergeCell ref="B1367:B1368"/>
    <mergeCell ref="C1367:C1368"/>
    <mergeCell ref="N1367:Q1368"/>
    <mergeCell ref="B1369:S1369"/>
    <mergeCell ref="B1371:F1371"/>
    <mergeCell ref="G1371:M1371"/>
    <mergeCell ref="N1371:S1371"/>
    <mergeCell ref="B1361:B1362"/>
    <mergeCell ref="C1361:C1362"/>
    <mergeCell ref="B1363:B1364"/>
    <mergeCell ref="C1363:C1364"/>
    <mergeCell ref="N1363:Q1364"/>
    <mergeCell ref="B1365:B1366"/>
    <mergeCell ref="C1365:C1366"/>
    <mergeCell ref="N1365:Q1366"/>
    <mergeCell ref="B1383:B1384"/>
    <mergeCell ref="C1383:C1384"/>
    <mergeCell ref="B1385:B1386"/>
    <mergeCell ref="C1385:C1386"/>
    <mergeCell ref="B1387:B1388"/>
    <mergeCell ref="C1387:C1388"/>
    <mergeCell ref="S1376:S1378"/>
    <mergeCell ref="C1378:D1378"/>
    <mergeCell ref="B1379:B1380"/>
    <mergeCell ref="C1379:C1380"/>
    <mergeCell ref="B1381:B1382"/>
    <mergeCell ref="C1381:C1382"/>
    <mergeCell ref="B1375:C1375"/>
    <mergeCell ref="D1375:E1375"/>
    <mergeCell ref="H1375:L1375"/>
    <mergeCell ref="M1375:O1375"/>
    <mergeCell ref="P1375:R1375"/>
    <mergeCell ref="B1376:B1377"/>
    <mergeCell ref="C1376:D1377"/>
    <mergeCell ref="E1376:M1376"/>
    <mergeCell ref="N1376:Q1377"/>
    <mergeCell ref="R1376:R1378"/>
    <mergeCell ref="B1400:F1400"/>
    <mergeCell ref="G1400:M1400"/>
    <mergeCell ref="N1400:S1400"/>
    <mergeCell ref="B1401:S1401"/>
    <mergeCell ref="B1402:D1402"/>
    <mergeCell ref="E1402:O1402"/>
    <mergeCell ref="P1402:Q1402"/>
    <mergeCell ref="R1402:S1402"/>
    <mergeCell ref="B1395:B1396"/>
    <mergeCell ref="C1395:C1396"/>
    <mergeCell ref="N1395:Q1396"/>
    <mergeCell ref="B1397:S1397"/>
    <mergeCell ref="B1399:F1399"/>
    <mergeCell ref="G1399:M1399"/>
    <mergeCell ref="N1399:S1399"/>
    <mergeCell ref="B1389:B1390"/>
    <mergeCell ref="C1389:C1390"/>
    <mergeCell ref="B1391:B1392"/>
    <mergeCell ref="C1391:C1392"/>
    <mergeCell ref="N1391:Q1392"/>
    <mergeCell ref="B1393:B1394"/>
    <mergeCell ref="C1393:C1394"/>
    <mergeCell ref="N1393:Q1394"/>
    <mergeCell ref="B1411:B1412"/>
    <mergeCell ref="C1411:C1412"/>
    <mergeCell ref="B1413:B1414"/>
    <mergeCell ref="C1413:C1414"/>
    <mergeCell ref="B1415:B1416"/>
    <mergeCell ref="C1415:C1416"/>
    <mergeCell ref="S1404:S1406"/>
    <mergeCell ref="C1406:D1406"/>
    <mergeCell ref="B1407:B1408"/>
    <mergeCell ref="C1407:C1408"/>
    <mergeCell ref="B1409:B1410"/>
    <mergeCell ref="C1409:C1410"/>
    <mergeCell ref="B1403:C1403"/>
    <mergeCell ref="D1403:E1403"/>
    <mergeCell ref="H1403:L1403"/>
    <mergeCell ref="M1403:O1403"/>
    <mergeCell ref="P1403:R1403"/>
    <mergeCell ref="B1404:B1405"/>
    <mergeCell ref="C1404:D1405"/>
    <mergeCell ref="E1404:M1404"/>
    <mergeCell ref="N1404:Q1405"/>
    <mergeCell ref="R1404:R1406"/>
    <mergeCell ref="B1428:F1428"/>
    <mergeCell ref="G1428:M1428"/>
    <mergeCell ref="N1428:S1428"/>
    <mergeCell ref="B1429:S1429"/>
    <mergeCell ref="B1430:D1430"/>
    <mergeCell ref="E1430:O1430"/>
    <mergeCell ref="P1430:Q1430"/>
    <mergeCell ref="R1430:S1430"/>
    <mergeCell ref="B1423:B1424"/>
    <mergeCell ref="C1423:C1424"/>
    <mergeCell ref="N1423:Q1424"/>
    <mergeCell ref="B1425:S1425"/>
    <mergeCell ref="B1427:F1427"/>
    <mergeCell ref="G1427:M1427"/>
    <mergeCell ref="N1427:S1427"/>
    <mergeCell ref="B1417:B1418"/>
    <mergeCell ref="C1417:C1418"/>
    <mergeCell ref="B1419:B1420"/>
    <mergeCell ref="C1419:C1420"/>
    <mergeCell ref="N1419:Q1420"/>
    <mergeCell ref="B1421:B1422"/>
    <mergeCell ref="C1421:C1422"/>
    <mergeCell ref="N1421:Q1422"/>
    <mergeCell ref="B1439:B1440"/>
    <mergeCell ref="C1439:C1440"/>
    <mergeCell ref="B1441:B1442"/>
    <mergeCell ref="C1441:C1442"/>
    <mergeCell ref="B1443:B1444"/>
    <mergeCell ref="C1443:C1444"/>
    <mergeCell ref="S1432:S1434"/>
    <mergeCell ref="C1434:D1434"/>
    <mergeCell ref="B1435:B1436"/>
    <mergeCell ref="C1435:C1436"/>
    <mergeCell ref="B1437:B1438"/>
    <mergeCell ref="C1437:C1438"/>
    <mergeCell ref="B1431:C1431"/>
    <mergeCell ref="D1431:E1431"/>
    <mergeCell ref="H1431:L1431"/>
    <mergeCell ref="M1431:O1431"/>
    <mergeCell ref="P1431:R1431"/>
    <mergeCell ref="B1432:B1433"/>
    <mergeCell ref="C1432:D1433"/>
    <mergeCell ref="E1432:M1432"/>
    <mergeCell ref="N1432:Q1433"/>
    <mergeCell ref="R1432:R1434"/>
    <mergeCell ref="B1456:F1456"/>
    <mergeCell ref="G1456:M1456"/>
    <mergeCell ref="N1456:S1456"/>
    <mergeCell ref="B1457:S1457"/>
    <mergeCell ref="B1458:D1458"/>
    <mergeCell ref="E1458:O1458"/>
    <mergeCell ref="P1458:Q1458"/>
    <mergeCell ref="R1458:S1458"/>
    <mergeCell ref="B1451:B1452"/>
    <mergeCell ref="C1451:C1452"/>
    <mergeCell ref="N1451:Q1452"/>
    <mergeCell ref="B1453:S1453"/>
    <mergeCell ref="B1455:F1455"/>
    <mergeCell ref="G1455:M1455"/>
    <mergeCell ref="N1455:S1455"/>
    <mergeCell ref="B1445:B1446"/>
    <mergeCell ref="C1445:C1446"/>
    <mergeCell ref="B1447:B1448"/>
    <mergeCell ref="C1447:C1448"/>
    <mergeCell ref="N1447:Q1448"/>
    <mergeCell ref="B1449:B1450"/>
    <mergeCell ref="C1449:C1450"/>
    <mergeCell ref="N1449:Q1450"/>
    <mergeCell ref="B1467:B1468"/>
    <mergeCell ref="C1467:C1468"/>
    <mergeCell ref="B1469:B1470"/>
    <mergeCell ref="C1469:C1470"/>
    <mergeCell ref="B1471:B1472"/>
    <mergeCell ref="C1471:C1472"/>
    <mergeCell ref="S1460:S1462"/>
    <mergeCell ref="C1462:D1462"/>
    <mergeCell ref="B1463:B1464"/>
    <mergeCell ref="C1463:C1464"/>
    <mergeCell ref="B1465:B1466"/>
    <mergeCell ref="C1465:C1466"/>
    <mergeCell ref="B1459:C1459"/>
    <mergeCell ref="D1459:E1459"/>
    <mergeCell ref="H1459:L1459"/>
    <mergeCell ref="M1459:O1459"/>
    <mergeCell ref="P1459:R1459"/>
    <mergeCell ref="B1460:B1461"/>
    <mergeCell ref="C1460:D1461"/>
    <mergeCell ref="E1460:M1460"/>
    <mergeCell ref="N1460:Q1461"/>
    <mergeCell ref="R1460:R1462"/>
    <mergeCell ref="B1484:F1484"/>
    <mergeCell ref="G1484:M1484"/>
    <mergeCell ref="N1484:S1484"/>
    <mergeCell ref="B1485:S1485"/>
    <mergeCell ref="B1486:D1486"/>
    <mergeCell ref="E1486:O1486"/>
    <mergeCell ref="P1486:Q1486"/>
    <mergeCell ref="R1486:S1486"/>
    <mergeCell ref="B1479:B1480"/>
    <mergeCell ref="C1479:C1480"/>
    <mergeCell ref="N1479:Q1480"/>
    <mergeCell ref="B1481:S1481"/>
    <mergeCell ref="B1483:F1483"/>
    <mergeCell ref="G1483:M1483"/>
    <mergeCell ref="N1483:S1483"/>
    <mergeCell ref="B1473:B1474"/>
    <mergeCell ref="C1473:C1474"/>
    <mergeCell ref="B1475:B1476"/>
    <mergeCell ref="C1475:C1476"/>
    <mergeCell ref="N1475:Q1476"/>
    <mergeCell ref="B1477:B1478"/>
    <mergeCell ref="C1477:C1478"/>
    <mergeCell ref="N1477:Q1478"/>
    <mergeCell ref="B1495:B1496"/>
    <mergeCell ref="C1495:C1496"/>
    <mergeCell ref="B1497:B1498"/>
    <mergeCell ref="C1497:C1498"/>
    <mergeCell ref="B1499:B1500"/>
    <mergeCell ref="C1499:C1500"/>
    <mergeCell ref="S1488:S1490"/>
    <mergeCell ref="C1490:D1490"/>
    <mergeCell ref="B1491:B1492"/>
    <mergeCell ref="C1491:C1492"/>
    <mergeCell ref="B1493:B1494"/>
    <mergeCell ref="C1493:C1494"/>
    <mergeCell ref="B1487:C1487"/>
    <mergeCell ref="D1487:E1487"/>
    <mergeCell ref="H1487:L1487"/>
    <mergeCell ref="M1487:O1487"/>
    <mergeCell ref="P1487:R1487"/>
    <mergeCell ref="B1488:B1489"/>
    <mergeCell ref="C1488:D1489"/>
    <mergeCell ref="E1488:M1488"/>
    <mergeCell ref="N1488:Q1489"/>
    <mergeCell ref="R1488:R1490"/>
    <mergeCell ref="B1512:F1512"/>
    <mergeCell ref="G1512:M1512"/>
    <mergeCell ref="N1512:S1512"/>
    <mergeCell ref="B1513:S1513"/>
    <mergeCell ref="B1514:D1514"/>
    <mergeCell ref="E1514:O1514"/>
    <mergeCell ref="P1514:Q1514"/>
    <mergeCell ref="R1514:S1514"/>
    <mergeCell ref="B1507:B1508"/>
    <mergeCell ref="C1507:C1508"/>
    <mergeCell ref="N1507:Q1508"/>
    <mergeCell ref="B1509:S1509"/>
    <mergeCell ref="B1511:F1511"/>
    <mergeCell ref="G1511:M1511"/>
    <mergeCell ref="N1511:S1511"/>
    <mergeCell ref="B1501:B1502"/>
    <mergeCell ref="C1501:C1502"/>
    <mergeCell ref="B1503:B1504"/>
    <mergeCell ref="C1503:C1504"/>
    <mergeCell ref="N1503:Q1504"/>
    <mergeCell ref="B1505:B1506"/>
    <mergeCell ref="C1505:C1506"/>
    <mergeCell ref="N1505:Q1506"/>
    <mergeCell ref="B1523:B1524"/>
    <mergeCell ref="C1523:C1524"/>
    <mergeCell ref="B1525:B1526"/>
    <mergeCell ref="C1525:C1526"/>
    <mergeCell ref="B1527:B1528"/>
    <mergeCell ref="C1527:C1528"/>
    <mergeCell ref="S1516:S1518"/>
    <mergeCell ref="C1518:D1518"/>
    <mergeCell ref="B1519:B1520"/>
    <mergeCell ref="C1519:C1520"/>
    <mergeCell ref="B1521:B1522"/>
    <mergeCell ref="C1521:C1522"/>
    <mergeCell ref="B1515:C1515"/>
    <mergeCell ref="D1515:E1515"/>
    <mergeCell ref="H1515:L1515"/>
    <mergeCell ref="M1515:O1515"/>
    <mergeCell ref="P1515:R1515"/>
    <mergeCell ref="B1516:B1517"/>
    <mergeCell ref="C1516:D1517"/>
    <mergeCell ref="E1516:M1516"/>
    <mergeCell ref="N1516:Q1517"/>
    <mergeCell ref="R1516:R1518"/>
    <mergeCell ref="B1540:F1540"/>
    <mergeCell ref="G1540:M1540"/>
    <mergeCell ref="N1540:S1540"/>
    <mergeCell ref="B1541:S1541"/>
    <mergeCell ref="B1542:D1542"/>
    <mergeCell ref="E1542:O1542"/>
    <mergeCell ref="P1542:Q1542"/>
    <mergeCell ref="R1542:S1542"/>
    <mergeCell ref="B1535:B1536"/>
    <mergeCell ref="C1535:C1536"/>
    <mergeCell ref="N1535:Q1536"/>
    <mergeCell ref="B1537:S1537"/>
    <mergeCell ref="B1539:F1539"/>
    <mergeCell ref="G1539:M1539"/>
    <mergeCell ref="N1539:S1539"/>
    <mergeCell ref="B1529:B1530"/>
    <mergeCell ref="C1529:C1530"/>
    <mergeCell ref="B1531:B1532"/>
    <mergeCell ref="C1531:C1532"/>
    <mergeCell ref="N1531:Q1532"/>
    <mergeCell ref="B1533:B1534"/>
    <mergeCell ref="C1533:C1534"/>
    <mergeCell ref="N1533:Q1534"/>
    <mergeCell ref="B1551:B1552"/>
    <mergeCell ref="C1551:C1552"/>
    <mergeCell ref="B1553:B1554"/>
    <mergeCell ref="C1553:C1554"/>
    <mergeCell ref="B1555:B1556"/>
    <mergeCell ref="C1555:C1556"/>
    <mergeCell ref="S1544:S1546"/>
    <mergeCell ref="C1546:D1546"/>
    <mergeCell ref="B1547:B1548"/>
    <mergeCell ref="C1547:C1548"/>
    <mergeCell ref="B1549:B1550"/>
    <mergeCell ref="C1549:C1550"/>
    <mergeCell ref="B1543:C1543"/>
    <mergeCell ref="D1543:E1543"/>
    <mergeCell ref="H1543:L1543"/>
    <mergeCell ref="M1543:O1543"/>
    <mergeCell ref="P1543:R1543"/>
    <mergeCell ref="B1544:B1545"/>
    <mergeCell ref="C1544:D1545"/>
    <mergeCell ref="E1544:M1544"/>
    <mergeCell ref="N1544:Q1545"/>
    <mergeCell ref="R1544:R1546"/>
    <mergeCell ref="B1568:F1568"/>
    <mergeCell ref="G1568:M1568"/>
    <mergeCell ref="N1568:S1568"/>
    <mergeCell ref="B1569:S1569"/>
    <mergeCell ref="B1570:D1570"/>
    <mergeCell ref="E1570:O1570"/>
    <mergeCell ref="P1570:Q1570"/>
    <mergeCell ref="R1570:S1570"/>
    <mergeCell ref="B1563:B1564"/>
    <mergeCell ref="C1563:C1564"/>
    <mergeCell ref="N1563:Q1564"/>
    <mergeCell ref="B1565:S1565"/>
    <mergeCell ref="B1567:F1567"/>
    <mergeCell ref="G1567:M1567"/>
    <mergeCell ref="N1567:S1567"/>
    <mergeCell ref="B1557:B1558"/>
    <mergeCell ref="C1557:C1558"/>
    <mergeCell ref="B1559:B1560"/>
    <mergeCell ref="C1559:C1560"/>
    <mergeCell ref="N1559:Q1560"/>
    <mergeCell ref="B1561:B1562"/>
    <mergeCell ref="C1561:C1562"/>
    <mergeCell ref="N1561:Q1562"/>
    <mergeCell ref="B1579:B1580"/>
    <mergeCell ref="C1579:C1580"/>
    <mergeCell ref="B1581:B1582"/>
    <mergeCell ref="C1581:C1582"/>
    <mergeCell ref="B1583:B1584"/>
    <mergeCell ref="C1583:C1584"/>
    <mergeCell ref="S1572:S1574"/>
    <mergeCell ref="C1574:D1574"/>
    <mergeCell ref="B1575:B1576"/>
    <mergeCell ref="C1575:C1576"/>
    <mergeCell ref="B1577:B1578"/>
    <mergeCell ref="C1577:C1578"/>
    <mergeCell ref="B1571:C1571"/>
    <mergeCell ref="D1571:E1571"/>
    <mergeCell ref="H1571:L1571"/>
    <mergeCell ref="M1571:O1571"/>
    <mergeCell ref="P1571:R1571"/>
    <mergeCell ref="B1572:B1573"/>
    <mergeCell ref="C1572:D1573"/>
    <mergeCell ref="E1572:M1572"/>
    <mergeCell ref="N1572:Q1573"/>
    <mergeCell ref="R1572:R1574"/>
    <mergeCell ref="B1596:F1596"/>
    <mergeCell ref="G1596:M1596"/>
    <mergeCell ref="N1596:S1596"/>
    <mergeCell ref="B1597:S1597"/>
    <mergeCell ref="B1598:D1598"/>
    <mergeCell ref="E1598:O1598"/>
    <mergeCell ref="P1598:Q1598"/>
    <mergeCell ref="R1598:S1598"/>
    <mergeCell ref="B1591:B1592"/>
    <mergeCell ref="C1591:C1592"/>
    <mergeCell ref="N1591:Q1592"/>
    <mergeCell ref="B1593:S1593"/>
    <mergeCell ref="B1595:F1595"/>
    <mergeCell ref="G1595:M1595"/>
    <mergeCell ref="N1595:S1595"/>
    <mergeCell ref="B1585:B1586"/>
    <mergeCell ref="C1585:C1586"/>
    <mergeCell ref="B1587:B1588"/>
    <mergeCell ref="C1587:C1588"/>
    <mergeCell ref="N1587:Q1588"/>
    <mergeCell ref="B1589:B1590"/>
    <mergeCell ref="C1589:C1590"/>
    <mergeCell ref="N1589:Q1590"/>
    <mergeCell ref="B1607:B1608"/>
    <mergeCell ref="C1607:C1608"/>
    <mergeCell ref="B1609:B1610"/>
    <mergeCell ref="C1609:C1610"/>
    <mergeCell ref="B1611:B1612"/>
    <mergeCell ref="C1611:C1612"/>
    <mergeCell ref="S1600:S1602"/>
    <mergeCell ref="C1602:D1602"/>
    <mergeCell ref="B1603:B1604"/>
    <mergeCell ref="C1603:C1604"/>
    <mergeCell ref="B1605:B1606"/>
    <mergeCell ref="C1605:C1606"/>
    <mergeCell ref="B1599:C1599"/>
    <mergeCell ref="D1599:E1599"/>
    <mergeCell ref="H1599:L1599"/>
    <mergeCell ref="M1599:O1599"/>
    <mergeCell ref="P1599:R1599"/>
    <mergeCell ref="B1600:B1601"/>
    <mergeCell ref="C1600:D1601"/>
    <mergeCell ref="E1600:M1600"/>
    <mergeCell ref="N1600:Q1601"/>
    <mergeCell ref="R1600:R1602"/>
    <mergeCell ref="B1624:F1624"/>
    <mergeCell ref="G1624:M1624"/>
    <mergeCell ref="N1624:S1624"/>
    <mergeCell ref="B1625:S1625"/>
    <mergeCell ref="B1626:D1626"/>
    <mergeCell ref="E1626:O1626"/>
    <mergeCell ref="P1626:Q1626"/>
    <mergeCell ref="R1626:S1626"/>
    <mergeCell ref="B1619:B1620"/>
    <mergeCell ref="C1619:C1620"/>
    <mergeCell ref="N1619:Q1620"/>
    <mergeCell ref="B1621:S1621"/>
    <mergeCell ref="B1623:F1623"/>
    <mergeCell ref="G1623:M1623"/>
    <mergeCell ref="N1623:S1623"/>
    <mergeCell ref="B1613:B1614"/>
    <mergeCell ref="C1613:C1614"/>
    <mergeCell ref="B1615:B1616"/>
    <mergeCell ref="C1615:C1616"/>
    <mergeCell ref="N1615:Q1616"/>
    <mergeCell ref="B1617:B1618"/>
    <mergeCell ref="C1617:C1618"/>
    <mergeCell ref="N1617:Q1618"/>
    <mergeCell ref="B1635:B1636"/>
    <mergeCell ref="C1635:C1636"/>
    <mergeCell ref="B1637:B1638"/>
    <mergeCell ref="C1637:C1638"/>
    <mergeCell ref="B1639:B1640"/>
    <mergeCell ref="C1639:C1640"/>
    <mergeCell ref="S1628:S1630"/>
    <mergeCell ref="C1630:D1630"/>
    <mergeCell ref="B1631:B1632"/>
    <mergeCell ref="C1631:C1632"/>
    <mergeCell ref="B1633:B1634"/>
    <mergeCell ref="C1633:C1634"/>
    <mergeCell ref="B1627:C1627"/>
    <mergeCell ref="D1627:E1627"/>
    <mergeCell ref="H1627:L1627"/>
    <mergeCell ref="M1627:O1627"/>
    <mergeCell ref="P1627:R1627"/>
    <mergeCell ref="B1628:B1629"/>
    <mergeCell ref="C1628:D1629"/>
    <mergeCell ref="E1628:M1628"/>
    <mergeCell ref="N1628:Q1629"/>
    <mergeCell ref="R1628:R1630"/>
    <mergeCell ref="B1652:F1652"/>
    <mergeCell ref="G1652:M1652"/>
    <mergeCell ref="N1652:S1652"/>
    <mergeCell ref="B1653:S1653"/>
    <mergeCell ref="B1654:D1654"/>
    <mergeCell ref="E1654:O1654"/>
    <mergeCell ref="P1654:Q1654"/>
    <mergeCell ref="R1654:S1654"/>
    <mergeCell ref="B1647:B1648"/>
    <mergeCell ref="C1647:C1648"/>
    <mergeCell ref="N1647:Q1648"/>
    <mergeCell ref="B1649:S1649"/>
    <mergeCell ref="B1651:F1651"/>
    <mergeCell ref="G1651:M1651"/>
    <mergeCell ref="N1651:S1651"/>
    <mergeCell ref="B1641:B1642"/>
    <mergeCell ref="C1641:C1642"/>
    <mergeCell ref="B1643:B1644"/>
    <mergeCell ref="C1643:C1644"/>
    <mergeCell ref="N1643:Q1644"/>
    <mergeCell ref="B1645:B1646"/>
    <mergeCell ref="C1645:C1646"/>
    <mergeCell ref="N1645:Q1646"/>
    <mergeCell ref="B1663:B1664"/>
    <mergeCell ref="C1663:C1664"/>
    <mergeCell ref="B1665:B1666"/>
    <mergeCell ref="C1665:C1666"/>
    <mergeCell ref="B1667:B1668"/>
    <mergeCell ref="C1667:C1668"/>
    <mergeCell ref="S1656:S1658"/>
    <mergeCell ref="C1658:D1658"/>
    <mergeCell ref="B1659:B1660"/>
    <mergeCell ref="C1659:C1660"/>
    <mergeCell ref="B1661:B1662"/>
    <mergeCell ref="C1661:C1662"/>
    <mergeCell ref="B1655:C1655"/>
    <mergeCell ref="D1655:E1655"/>
    <mergeCell ref="H1655:L1655"/>
    <mergeCell ref="M1655:O1655"/>
    <mergeCell ref="P1655:R1655"/>
    <mergeCell ref="B1656:B1657"/>
    <mergeCell ref="C1656:D1657"/>
    <mergeCell ref="E1656:M1656"/>
    <mergeCell ref="N1656:Q1657"/>
    <mergeCell ref="R1656:R1658"/>
    <mergeCell ref="B1680:F1680"/>
    <mergeCell ref="G1680:M1680"/>
    <mergeCell ref="N1680:S1680"/>
    <mergeCell ref="B1681:S1681"/>
    <mergeCell ref="B1682:D1682"/>
    <mergeCell ref="E1682:O1682"/>
    <mergeCell ref="P1682:Q1682"/>
    <mergeCell ref="R1682:S1682"/>
    <mergeCell ref="B1675:B1676"/>
    <mergeCell ref="C1675:C1676"/>
    <mergeCell ref="N1675:Q1676"/>
    <mergeCell ref="B1677:S1677"/>
    <mergeCell ref="B1679:F1679"/>
    <mergeCell ref="G1679:M1679"/>
    <mergeCell ref="N1679:S1679"/>
    <mergeCell ref="B1669:B1670"/>
    <mergeCell ref="C1669:C1670"/>
    <mergeCell ref="B1671:B1672"/>
    <mergeCell ref="C1671:C1672"/>
    <mergeCell ref="N1671:Q1672"/>
    <mergeCell ref="B1673:B1674"/>
    <mergeCell ref="C1673:C1674"/>
    <mergeCell ref="N1673:Q1674"/>
    <mergeCell ref="B1691:B1692"/>
    <mergeCell ref="C1691:C1692"/>
    <mergeCell ref="B1693:B1694"/>
    <mergeCell ref="C1693:C1694"/>
    <mergeCell ref="B1695:B1696"/>
    <mergeCell ref="C1695:C1696"/>
    <mergeCell ref="S1684:S1686"/>
    <mergeCell ref="C1686:D1686"/>
    <mergeCell ref="B1687:B1688"/>
    <mergeCell ref="C1687:C1688"/>
    <mergeCell ref="B1689:B1690"/>
    <mergeCell ref="C1689:C1690"/>
    <mergeCell ref="B1683:C1683"/>
    <mergeCell ref="D1683:E1683"/>
    <mergeCell ref="H1683:L1683"/>
    <mergeCell ref="M1683:O1683"/>
    <mergeCell ref="P1683:R1683"/>
    <mergeCell ref="B1684:B1685"/>
    <mergeCell ref="C1684:D1685"/>
    <mergeCell ref="E1684:M1684"/>
    <mergeCell ref="N1684:Q1685"/>
    <mergeCell ref="R1684:R1686"/>
    <mergeCell ref="B1708:F1708"/>
    <mergeCell ref="G1708:M1708"/>
    <mergeCell ref="N1708:S1708"/>
    <mergeCell ref="B1709:S1709"/>
    <mergeCell ref="B1710:D1710"/>
    <mergeCell ref="E1710:O1710"/>
    <mergeCell ref="P1710:Q1710"/>
    <mergeCell ref="R1710:S1710"/>
    <mergeCell ref="B1703:B1704"/>
    <mergeCell ref="C1703:C1704"/>
    <mergeCell ref="N1703:Q1704"/>
    <mergeCell ref="B1705:S1705"/>
    <mergeCell ref="B1707:F1707"/>
    <mergeCell ref="G1707:M1707"/>
    <mergeCell ref="N1707:S1707"/>
    <mergeCell ref="B1697:B1698"/>
    <mergeCell ref="C1697:C1698"/>
    <mergeCell ref="B1699:B1700"/>
    <mergeCell ref="C1699:C1700"/>
    <mergeCell ref="N1699:Q1700"/>
    <mergeCell ref="B1701:B1702"/>
    <mergeCell ref="C1701:C1702"/>
    <mergeCell ref="N1701:Q1702"/>
    <mergeCell ref="B1719:B1720"/>
    <mergeCell ref="C1719:C1720"/>
    <mergeCell ref="B1721:B1722"/>
    <mergeCell ref="C1721:C1722"/>
    <mergeCell ref="B1723:B1724"/>
    <mergeCell ref="C1723:C1724"/>
    <mergeCell ref="S1712:S1714"/>
    <mergeCell ref="C1714:D1714"/>
    <mergeCell ref="B1715:B1716"/>
    <mergeCell ref="C1715:C1716"/>
    <mergeCell ref="B1717:B1718"/>
    <mergeCell ref="C1717:C1718"/>
    <mergeCell ref="B1711:C1711"/>
    <mergeCell ref="D1711:E1711"/>
    <mergeCell ref="H1711:L1711"/>
    <mergeCell ref="M1711:O1711"/>
    <mergeCell ref="P1711:R1711"/>
    <mergeCell ref="B1712:B1713"/>
    <mergeCell ref="C1712:D1713"/>
    <mergeCell ref="E1712:M1712"/>
    <mergeCell ref="N1712:Q1713"/>
    <mergeCell ref="R1712:R1714"/>
    <mergeCell ref="B1736:F1736"/>
    <mergeCell ref="G1736:M1736"/>
    <mergeCell ref="N1736:S1736"/>
    <mergeCell ref="B1737:S1737"/>
    <mergeCell ref="B1738:D1738"/>
    <mergeCell ref="E1738:O1738"/>
    <mergeCell ref="P1738:Q1738"/>
    <mergeCell ref="R1738:S1738"/>
    <mergeCell ref="B1731:B1732"/>
    <mergeCell ref="C1731:C1732"/>
    <mergeCell ref="N1731:Q1732"/>
    <mergeCell ref="B1733:S1733"/>
    <mergeCell ref="B1735:F1735"/>
    <mergeCell ref="G1735:M1735"/>
    <mergeCell ref="N1735:S1735"/>
    <mergeCell ref="B1725:B1726"/>
    <mergeCell ref="C1725:C1726"/>
    <mergeCell ref="B1727:B1728"/>
    <mergeCell ref="C1727:C1728"/>
    <mergeCell ref="N1727:Q1728"/>
    <mergeCell ref="B1729:B1730"/>
    <mergeCell ref="C1729:C1730"/>
    <mergeCell ref="N1729:Q1730"/>
    <mergeCell ref="B1747:B1748"/>
    <mergeCell ref="C1747:C1748"/>
    <mergeCell ref="B1749:B1750"/>
    <mergeCell ref="C1749:C1750"/>
    <mergeCell ref="B1751:B1752"/>
    <mergeCell ref="C1751:C1752"/>
    <mergeCell ref="S1740:S1742"/>
    <mergeCell ref="C1742:D1742"/>
    <mergeCell ref="B1743:B1744"/>
    <mergeCell ref="C1743:C1744"/>
    <mergeCell ref="B1745:B1746"/>
    <mergeCell ref="C1745:C1746"/>
    <mergeCell ref="B1739:C1739"/>
    <mergeCell ref="D1739:E1739"/>
    <mergeCell ref="H1739:L1739"/>
    <mergeCell ref="M1739:O1739"/>
    <mergeCell ref="P1739:R1739"/>
    <mergeCell ref="B1740:B1741"/>
    <mergeCell ref="C1740:D1741"/>
    <mergeCell ref="E1740:M1740"/>
    <mergeCell ref="N1740:Q1741"/>
    <mergeCell ref="R1740:R1742"/>
    <mergeCell ref="B1764:F1764"/>
    <mergeCell ref="G1764:M1764"/>
    <mergeCell ref="N1764:S1764"/>
    <mergeCell ref="B1765:S1765"/>
    <mergeCell ref="B1766:D1766"/>
    <mergeCell ref="E1766:O1766"/>
    <mergeCell ref="P1766:Q1766"/>
    <mergeCell ref="R1766:S1766"/>
    <mergeCell ref="B1759:B1760"/>
    <mergeCell ref="C1759:C1760"/>
    <mergeCell ref="N1759:Q1760"/>
    <mergeCell ref="B1761:S1761"/>
    <mergeCell ref="B1763:F1763"/>
    <mergeCell ref="G1763:M1763"/>
    <mergeCell ref="N1763:S1763"/>
    <mergeCell ref="B1753:B1754"/>
    <mergeCell ref="C1753:C1754"/>
    <mergeCell ref="B1755:B1756"/>
    <mergeCell ref="C1755:C1756"/>
    <mergeCell ref="N1755:Q1756"/>
    <mergeCell ref="B1757:B1758"/>
    <mergeCell ref="C1757:C1758"/>
    <mergeCell ref="N1757:Q1758"/>
    <mergeCell ref="B1775:B1776"/>
    <mergeCell ref="C1775:C1776"/>
    <mergeCell ref="B1777:B1778"/>
    <mergeCell ref="C1777:C1778"/>
    <mergeCell ref="B1779:B1780"/>
    <mergeCell ref="C1779:C1780"/>
    <mergeCell ref="S1768:S1770"/>
    <mergeCell ref="C1770:D1770"/>
    <mergeCell ref="B1771:B1772"/>
    <mergeCell ref="C1771:C1772"/>
    <mergeCell ref="B1773:B1774"/>
    <mergeCell ref="C1773:C1774"/>
    <mergeCell ref="B1767:C1767"/>
    <mergeCell ref="D1767:E1767"/>
    <mergeCell ref="H1767:L1767"/>
    <mergeCell ref="M1767:O1767"/>
    <mergeCell ref="P1767:R1767"/>
    <mergeCell ref="B1768:B1769"/>
    <mergeCell ref="C1768:D1769"/>
    <mergeCell ref="E1768:M1768"/>
    <mergeCell ref="N1768:Q1769"/>
    <mergeCell ref="R1768:R1770"/>
    <mergeCell ref="B1792:F1792"/>
    <mergeCell ref="G1792:M1792"/>
    <mergeCell ref="N1792:S1792"/>
    <mergeCell ref="B1793:S1793"/>
    <mergeCell ref="B1794:D1794"/>
    <mergeCell ref="E1794:O1794"/>
    <mergeCell ref="P1794:Q1794"/>
    <mergeCell ref="R1794:S1794"/>
    <mergeCell ref="B1787:B1788"/>
    <mergeCell ref="C1787:C1788"/>
    <mergeCell ref="N1787:Q1788"/>
    <mergeCell ref="B1789:S1789"/>
    <mergeCell ref="B1791:F1791"/>
    <mergeCell ref="G1791:M1791"/>
    <mergeCell ref="N1791:S1791"/>
    <mergeCell ref="B1781:B1782"/>
    <mergeCell ref="C1781:C1782"/>
    <mergeCell ref="B1783:B1784"/>
    <mergeCell ref="C1783:C1784"/>
    <mergeCell ref="N1783:Q1784"/>
    <mergeCell ref="B1785:B1786"/>
    <mergeCell ref="C1785:C1786"/>
    <mergeCell ref="N1785:Q1786"/>
    <mergeCell ref="B1803:B1804"/>
    <mergeCell ref="C1803:C1804"/>
    <mergeCell ref="B1805:B1806"/>
    <mergeCell ref="C1805:C1806"/>
    <mergeCell ref="B1807:B1808"/>
    <mergeCell ref="C1807:C1808"/>
    <mergeCell ref="S1796:S1798"/>
    <mergeCell ref="C1798:D1798"/>
    <mergeCell ref="B1799:B1800"/>
    <mergeCell ref="C1799:C1800"/>
    <mergeCell ref="B1801:B1802"/>
    <mergeCell ref="C1801:C1802"/>
    <mergeCell ref="B1795:C1795"/>
    <mergeCell ref="D1795:E1795"/>
    <mergeCell ref="H1795:L1795"/>
    <mergeCell ref="M1795:O1795"/>
    <mergeCell ref="P1795:R1795"/>
    <mergeCell ref="B1796:B1797"/>
    <mergeCell ref="C1796:D1797"/>
    <mergeCell ref="E1796:M1796"/>
    <mergeCell ref="N1796:Q1797"/>
    <mergeCell ref="R1796:R1798"/>
    <mergeCell ref="B1820:F1820"/>
    <mergeCell ref="G1820:M1820"/>
    <mergeCell ref="N1820:S1820"/>
    <mergeCell ref="B1821:S1821"/>
    <mergeCell ref="B1822:D1822"/>
    <mergeCell ref="E1822:O1822"/>
    <mergeCell ref="P1822:Q1822"/>
    <mergeCell ref="R1822:S1822"/>
    <mergeCell ref="B1815:B1816"/>
    <mergeCell ref="C1815:C1816"/>
    <mergeCell ref="N1815:Q1816"/>
    <mergeCell ref="B1817:S1817"/>
    <mergeCell ref="B1819:F1819"/>
    <mergeCell ref="G1819:M1819"/>
    <mergeCell ref="N1819:S1819"/>
    <mergeCell ref="B1809:B1810"/>
    <mergeCell ref="C1809:C1810"/>
    <mergeCell ref="B1811:B1812"/>
    <mergeCell ref="C1811:C1812"/>
    <mergeCell ref="N1811:Q1812"/>
    <mergeCell ref="B1813:B1814"/>
    <mergeCell ref="C1813:C1814"/>
    <mergeCell ref="N1813:Q1814"/>
    <mergeCell ref="B1831:B1832"/>
    <mergeCell ref="C1831:C1832"/>
    <mergeCell ref="B1833:B1834"/>
    <mergeCell ref="C1833:C1834"/>
    <mergeCell ref="B1835:B1836"/>
    <mergeCell ref="C1835:C1836"/>
    <mergeCell ref="S1824:S1826"/>
    <mergeCell ref="C1826:D1826"/>
    <mergeCell ref="B1827:B1828"/>
    <mergeCell ref="C1827:C1828"/>
    <mergeCell ref="B1829:B1830"/>
    <mergeCell ref="C1829:C1830"/>
    <mergeCell ref="B1823:C1823"/>
    <mergeCell ref="D1823:E1823"/>
    <mergeCell ref="H1823:L1823"/>
    <mergeCell ref="M1823:O1823"/>
    <mergeCell ref="P1823:R1823"/>
    <mergeCell ref="B1824:B1825"/>
    <mergeCell ref="C1824:D1825"/>
    <mergeCell ref="E1824:M1824"/>
    <mergeCell ref="N1824:Q1825"/>
    <mergeCell ref="R1824:R1826"/>
    <mergeCell ref="B1848:F1848"/>
    <mergeCell ref="G1848:M1848"/>
    <mergeCell ref="N1848:S1848"/>
    <mergeCell ref="B1849:S1849"/>
    <mergeCell ref="B1850:D1850"/>
    <mergeCell ref="E1850:O1850"/>
    <mergeCell ref="P1850:Q1850"/>
    <mergeCell ref="R1850:S1850"/>
    <mergeCell ref="B1843:B1844"/>
    <mergeCell ref="C1843:C1844"/>
    <mergeCell ref="N1843:Q1844"/>
    <mergeCell ref="B1845:S1845"/>
    <mergeCell ref="B1847:F1847"/>
    <mergeCell ref="G1847:M1847"/>
    <mergeCell ref="N1847:S1847"/>
    <mergeCell ref="B1837:B1838"/>
    <mergeCell ref="C1837:C1838"/>
    <mergeCell ref="B1839:B1840"/>
    <mergeCell ref="C1839:C1840"/>
    <mergeCell ref="N1839:Q1840"/>
    <mergeCell ref="B1841:B1842"/>
    <mergeCell ref="C1841:C1842"/>
    <mergeCell ref="N1841:Q1842"/>
    <mergeCell ref="B1859:B1860"/>
    <mergeCell ref="C1859:C1860"/>
    <mergeCell ref="B1861:B1862"/>
    <mergeCell ref="C1861:C1862"/>
    <mergeCell ref="B1863:B1864"/>
    <mergeCell ref="C1863:C1864"/>
    <mergeCell ref="S1852:S1854"/>
    <mergeCell ref="C1854:D1854"/>
    <mergeCell ref="B1855:B1856"/>
    <mergeCell ref="C1855:C1856"/>
    <mergeCell ref="B1857:B1858"/>
    <mergeCell ref="C1857:C1858"/>
    <mergeCell ref="B1851:C1851"/>
    <mergeCell ref="D1851:E1851"/>
    <mergeCell ref="H1851:L1851"/>
    <mergeCell ref="M1851:O1851"/>
    <mergeCell ref="P1851:R1851"/>
    <mergeCell ref="B1852:B1853"/>
    <mergeCell ref="C1852:D1853"/>
    <mergeCell ref="E1852:M1852"/>
    <mergeCell ref="N1852:Q1853"/>
    <mergeCell ref="R1852:R1854"/>
    <mergeCell ref="B1876:F1876"/>
    <mergeCell ref="G1876:M1876"/>
    <mergeCell ref="N1876:S1876"/>
    <mergeCell ref="B1877:S1877"/>
    <mergeCell ref="B1878:D1878"/>
    <mergeCell ref="E1878:O1878"/>
    <mergeCell ref="P1878:Q1878"/>
    <mergeCell ref="R1878:S1878"/>
    <mergeCell ref="B1871:B1872"/>
    <mergeCell ref="C1871:C1872"/>
    <mergeCell ref="N1871:Q1872"/>
    <mergeCell ref="B1873:S1873"/>
    <mergeCell ref="B1875:F1875"/>
    <mergeCell ref="G1875:M1875"/>
    <mergeCell ref="N1875:S1875"/>
    <mergeCell ref="B1865:B1866"/>
    <mergeCell ref="C1865:C1866"/>
    <mergeCell ref="B1867:B1868"/>
    <mergeCell ref="C1867:C1868"/>
    <mergeCell ref="N1867:Q1868"/>
    <mergeCell ref="B1869:B1870"/>
    <mergeCell ref="C1869:C1870"/>
    <mergeCell ref="N1869:Q1870"/>
    <mergeCell ref="B1887:B1888"/>
    <mergeCell ref="C1887:C1888"/>
    <mergeCell ref="B1889:B1890"/>
    <mergeCell ref="C1889:C1890"/>
    <mergeCell ref="B1891:B1892"/>
    <mergeCell ref="C1891:C1892"/>
    <mergeCell ref="S1880:S1882"/>
    <mergeCell ref="C1882:D1882"/>
    <mergeCell ref="B1883:B1884"/>
    <mergeCell ref="C1883:C1884"/>
    <mergeCell ref="B1885:B1886"/>
    <mergeCell ref="C1885:C1886"/>
    <mergeCell ref="B1879:C1879"/>
    <mergeCell ref="D1879:E1879"/>
    <mergeCell ref="H1879:L1879"/>
    <mergeCell ref="M1879:O1879"/>
    <mergeCell ref="P1879:R1879"/>
    <mergeCell ref="B1880:B1881"/>
    <mergeCell ref="C1880:D1881"/>
    <mergeCell ref="E1880:M1880"/>
    <mergeCell ref="N1880:Q1881"/>
    <mergeCell ref="R1880:R1882"/>
    <mergeCell ref="B1904:F1904"/>
    <mergeCell ref="G1904:M1904"/>
    <mergeCell ref="N1904:S1904"/>
    <mergeCell ref="B1905:S1905"/>
    <mergeCell ref="B1906:D1906"/>
    <mergeCell ref="E1906:O1906"/>
    <mergeCell ref="P1906:Q1906"/>
    <mergeCell ref="R1906:S1906"/>
    <mergeCell ref="B1899:B1900"/>
    <mergeCell ref="C1899:C1900"/>
    <mergeCell ref="N1899:Q1900"/>
    <mergeCell ref="B1901:S1901"/>
    <mergeCell ref="B1903:F1903"/>
    <mergeCell ref="G1903:M1903"/>
    <mergeCell ref="N1903:S1903"/>
    <mergeCell ref="B1893:B1894"/>
    <mergeCell ref="C1893:C1894"/>
    <mergeCell ref="B1895:B1896"/>
    <mergeCell ref="C1895:C1896"/>
    <mergeCell ref="N1895:Q1896"/>
    <mergeCell ref="B1897:B1898"/>
    <mergeCell ref="C1897:C1898"/>
    <mergeCell ref="N1897:Q1898"/>
    <mergeCell ref="B1915:B1916"/>
    <mergeCell ref="C1915:C1916"/>
    <mergeCell ref="B1917:B1918"/>
    <mergeCell ref="C1917:C1918"/>
    <mergeCell ref="B1919:B1920"/>
    <mergeCell ref="C1919:C1920"/>
    <mergeCell ref="S1908:S1910"/>
    <mergeCell ref="C1910:D1910"/>
    <mergeCell ref="B1911:B1912"/>
    <mergeCell ref="C1911:C1912"/>
    <mergeCell ref="B1913:B1914"/>
    <mergeCell ref="C1913:C1914"/>
    <mergeCell ref="B1907:C1907"/>
    <mergeCell ref="D1907:E1907"/>
    <mergeCell ref="H1907:L1907"/>
    <mergeCell ref="M1907:O1907"/>
    <mergeCell ref="P1907:R1907"/>
    <mergeCell ref="B1908:B1909"/>
    <mergeCell ref="C1908:D1909"/>
    <mergeCell ref="E1908:M1908"/>
    <mergeCell ref="N1908:Q1909"/>
    <mergeCell ref="R1908:R1910"/>
    <mergeCell ref="B1932:F1932"/>
    <mergeCell ref="G1932:M1932"/>
    <mergeCell ref="N1932:S1932"/>
    <mergeCell ref="B1933:S1933"/>
    <mergeCell ref="B1934:D1934"/>
    <mergeCell ref="E1934:O1934"/>
    <mergeCell ref="P1934:Q1934"/>
    <mergeCell ref="R1934:S1934"/>
    <mergeCell ref="B1927:B1928"/>
    <mergeCell ref="C1927:C1928"/>
    <mergeCell ref="N1927:Q1928"/>
    <mergeCell ref="B1929:S1929"/>
    <mergeCell ref="B1931:F1931"/>
    <mergeCell ref="G1931:M1931"/>
    <mergeCell ref="N1931:S1931"/>
    <mergeCell ref="B1921:B1922"/>
    <mergeCell ref="C1921:C1922"/>
    <mergeCell ref="B1923:B1924"/>
    <mergeCell ref="C1923:C1924"/>
    <mergeCell ref="N1923:Q1924"/>
    <mergeCell ref="B1925:B1926"/>
    <mergeCell ref="C1925:C1926"/>
    <mergeCell ref="N1925:Q1926"/>
    <mergeCell ref="B1943:B1944"/>
    <mergeCell ref="C1943:C1944"/>
    <mergeCell ref="B1945:B1946"/>
    <mergeCell ref="C1945:C1946"/>
    <mergeCell ref="B1947:B1948"/>
    <mergeCell ref="C1947:C1948"/>
    <mergeCell ref="S1936:S1938"/>
    <mergeCell ref="C1938:D1938"/>
    <mergeCell ref="B1939:B1940"/>
    <mergeCell ref="C1939:C1940"/>
    <mergeCell ref="B1941:B1942"/>
    <mergeCell ref="C1941:C1942"/>
    <mergeCell ref="B1935:C1935"/>
    <mergeCell ref="D1935:E1935"/>
    <mergeCell ref="H1935:L1935"/>
    <mergeCell ref="M1935:O1935"/>
    <mergeCell ref="P1935:R1935"/>
    <mergeCell ref="B1936:B1937"/>
    <mergeCell ref="C1936:D1937"/>
    <mergeCell ref="E1936:M1936"/>
    <mergeCell ref="N1936:Q1937"/>
    <mergeCell ref="R1936:R1938"/>
    <mergeCell ref="B1960:F1960"/>
    <mergeCell ref="G1960:M1960"/>
    <mergeCell ref="N1960:S1960"/>
    <mergeCell ref="B1955:B1956"/>
    <mergeCell ref="C1955:C1956"/>
    <mergeCell ref="N1955:Q1956"/>
    <mergeCell ref="B1957:S1957"/>
    <mergeCell ref="B1959:F1959"/>
    <mergeCell ref="G1959:M1959"/>
    <mergeCell ref="N1959:S1959"/>
    <mergeCell ref="B1949:B1950"/>
    <mergeCell ref="C1949:C1950"/>
    <mergeCell ref="B1951:B1952"/>
    <mergeCell ref="C1951:C1952"/>
    <mergeCell ref="N1951:Q1952"/>
    <mergeCell ref="B1953:B1954"/>
    <mergeCell ref="C1953:C1954"/>
    <mergeCell ref="N1953:Q1954"/>
  </mergeCells>
  <hyperlinks>
    <hyperlink ref="W5" location="HOME!A1" display="Home" xr:uid="{00000000-0004-0000-1200-000000000000}"/>
  </hyperlinks>
  <pageMargins left="1.1399999999999999" right="0.24" top="0.37" bottom="0.21" header="0.23" footer="0.23"/>
  <pageSetup paperSize="9"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82"/>
  <sheetViews>
    <sheetView workbookViewId="0"/>
  </sheetViews>
  <sheetFormatPr defaultColWidth="9.109375" defaultRowHeight="27"/>
  <cols>
    <col min="1" max="1" width="3.88671875" style="54" customWidth="1"/>
    <col min="2" max="2" width="69.33203125" style="54" bestFit="1" customWidth="1"/>
    <col min="3" max="3" width="49.33203125" style="54" customWidth="1"/>
    <col min="4" max="4" width="46.33203125" style="54" customWidth="1"/>
    <col min="5" max="5" width="57.5546875" style="54" customWidth="1"/>
    <col min="6" max="6" width="48" style="54" customWidth="1"/>
    <col min="7" max="7" width="45.6640625" style="54" customWidth="1"/>
    <col min="8" max="8" width="39.44140625" style="54" customWidth="1"/>
    <col min="9" max="9" width="48.44140625" style="54" customWidth="1"/>
    <col min="10" max="10" width="78.33203125" style="54" bestFit="1" customWidth="1"/>
    <col min="11" max="11" width="66" style="54" bestFit="1" customWidth="1"/>
    <col min="12" max="12" width="31.109375" style="54" customWidth="1"/>
    <col min="13" max="13" width="35" style="54" customWidth="1"/>
    <col min="14" max="14" width="46.109375" style="54" customWidth="1"/>
    <col min="15" max="16384" width="9.109375" style="54"/>
  </cols>
  <sheetData>
    <row r="1" spans="1:14" ht="39.75" customHeight="1">
      <c r="A1" s="52"/>
      <c r="B1" s="53" t="s">
        <v>48</v>
      </c>
      <c r="C1" s="53" t="s">
        <v>3</v>
      </c>
      <c r="D1" s="53" t="s">
        <v>77</v>
      </c>
      <c r="E1" s="53" t="s">
        <v>78</v>
      </c>
      <c r="F1" s="53" t="s">
        <v>79</v>
      </c>
      <c r="G1" s="53" t="s">
        <v>80</v>
      </c>
      <c r="H1" s="53" t="s">
        <v>8</v>
      </c>
      <c r="I1" s="55" t="s">
        <v>81</v>
      </c>
      <c r="J1" s="56" t="s">
        <v>82</v>
      </c>
      <c r="K1" s="53" t="s">
        <v>65</v>
      </c>
      <c r="L1" s="55" t="s">
        <v>83</v>
      </c>
      <c r="M1" s="53" t="s">
        <v>84</v>
      </c>
      <c r="N1" s="55" t="s">
        <v>85</v>
      </c>
    </row>
    <row r="2" spans="1:14" ht="39.75" customHeight="1">
      <c r="A2" s="52"/>
      <c r="B2" s="57" t="s">
        <v>707</v>
      </c>
      <c r="C2" s="57" t="s">
        <v>707</v>
      </c>
      <c r="D2" s="57" t="s">
        <v>707</v>
      </c>
      <c r="E2" s="57" t="s">
        <v>707</v>
      </c>
      <c r="F2" s="57" t="s">
        <v>707</v>
      </c>
      <c r="G2" s="57" t="s">
        <v>707</v>
      </c>
      <c r="H2" s="57" t="s">
        <v>707</v>
      </c>
      <c r="I2" s="57" t="s">
        <v>707</v>
      </c>
      <c r="J2" s="57" t="s">
        <v>707</v>
      </c>
      <c r="K2" s="57" t="s">
        <v>707</v>
      </c>
      <c r="L2" s="57" t="s">
        <v>96</v>
      </c>
      <c r="M2" s="57" t="s">
        <v>97</v>
      </c>
      <c r="N2" s="57" t="s">
        <v>98</v>
      </c>
    </row>
    <row r="3" spans="1:14" ht="39.75" customHeight="1">
      <c r="A3" s="52"/>
      <c r="B3" s="67" t="s">
        <v>694</v>
      </c>
      <c r="C3" s="67" t="s">
        <v>694</v>
      </c>
      <c r="D3" s="67" t="s">
        <v>694</v>
      </c>
      <c r="E3" s="67" t="s">
        <v>694</v>
      </c>
      <c r="F3" s="67" t="s">
        <v>694</v>
      </c>
      <c r="G3" s="67" t="s">
        <v>694</v>
      </c>
      <c r="H3" s="67" t="s">
        <v>710</v>
      </c>
      <c r="I3" s="67" t="s">
        <v>710</v>
      </c>
      <c r="J3" s="67" t="s">
        <v>710</v>
      </c>
      <c r="K3" s="67" t="s">
        <v>694</v>
      </c>
      <c r="L3" s="57" t="s">
        <v>110</v>
      </c>
      <c r="M3" s="57" t="s">
        <v>111</v>
      </c>
      <c r="N3" s="57" t="s">
        <v>112</v>
      </c>
    </row>
    <row r="4" spans="1:14" ht="39.75" customHeight="1">
      <c r="A4" s="52"/>
      <c r="B4" s="67" t="s">
        <v>1240</v>
      </c>
      <c r="C4" s="67" t="s">
        <v>695</v>
      </c>
      <c r="D4" s="67" t="s">
        <v>695</v>
      </c>
      <c r="E4" s="67" t="s">
        <v>695</v>
      </c>
      <c r="F4" s="67" t="s">
        <v>695</v>
      </c>
      <c r="G4" s="67" t="s">
        <v>695</v>
      </c>
      <c r="H4" s="67" t="s">
        <v>711</v>
      </c>
      <c r="I4" s="67" t="s">
        <v>711</v>
      </c>
      <c r="J4" s="67" t="s">
        <v>711</v>
      </c>
      <c r="K4" s="67" t="s">
        <v>695</v>
      </c>
      <c r="L4" s="57" t="s">
        <v>124</v>
      </c>
      <c r="M4" s="57" t="s">
        <v>125</v>
      </c>
      <c r="N4" s="57" t="s">
        <v>126</v>
      </c>
    </row>
    <row r="5" spans="1:14" ht="39.75" customHeight="1">
      <c r="A5" s="52"/>
      <c r="B5" s="67" t="s">
        <v>696</v>
      </c>
      <c r="C5" s="67" t="s">
        <v>696</v>
      </c>
      <c r="D5" s="67" t="s">
        <v>696</v>
      </c>
      <c r="E5" s="67" t="s">
        <v>696</v>
      </c>
      <c r="F5" s="67" t="s">
        <v>696</v>
      </c>
      <c r="G5" s="67" t="s">
        <v>696</v>
      </c>
      <c r="H5" s="67" t="s">
        <v>709</v>
      </c>
      <c r="I5" s="67" t="s">
        <v>709</v>
      </c>
      <c r="J5" s="67" t="s">
        <v>709</v>
      </c>
      <c r="K5" s="67" t="s">
        <v>696</v>
      </c>
      <c r="L5" s="57" t="s">
        <v>138</v>
      </c>
      <c r="M5" s="57" t="s">
        <v>139</v>
      </c>
      <c r="N5" s="57" t="s">
        <v>140</v>
      </c>
    </row>
    <row r="6" spans="1:14" ht="39.75" customHeight="1">
      <c r="A6" s="52"/>
      <c r="B6" s="67" t="s">
        <v>697</v>
      </c>
      <c r="C6" s="67" t="s">
        <v>697</v>
      </c>
      <c r="D6" s="67" t="s">
        <v>697</v>
      </c>
      <c r="E6" s="67" t="s">
        <v>697</v>
      </c>
      <c r="F6" s="67" t="s">
        <v>697</v>
      </c>
      <c r="G6" s="67" t="s">
        <v>697</v>
      </c>
      <c r="H6" s="67" t="s">
        <v>708</v>
      </c>
      <c r="I6" s="67" t="s">
        <v>708</v>
      </c>
      <c r="J6" s="67" t="s">
        <v>708</v>
      </c>
      <c r="K6" s="67" t="s">
        <v>697</v>
      </c>
      <c r="L6" s="57" t="s">
        <v>152</v>
      </c>
      <c r="M6" s="57" t="s">
        <v>153</v>
      </c>
      <c r="N6" s="57" t="s">
        <v>154</v>
      </c>
    </row>
    <row r="7" spans="1:14" ht="39.75" customHeight="1">
      <c r="A7" s="52"/>
      <c r="B7" s="67" t="s">
        <v>700</v>
      </c>
      <c r="C7" s="67" t="s">
        <v>700</v>
      </c>
      <c r="D7" s="67" t="s">
        <v>700</v>
      </c>
      <c r="E7" s="67" t="s">
        <v>700</v>
      </c>
      <c r="F7" s="67" t="s">
        <v>700</v>
      </c>
      <c r="G7" s="67" t="s">
        <v>700</v>
      </c>
      <c r="H7" s="67" t="s">
        <v>700</v>
      </c>
      <c r="I7" s="67" t="s">
        <v>700</v>
      </c>
      <c r="J7" s="67" t="s">
        <v>700</v>
      </c>
      <c r="K7" s="67" t="s">
        <v>700</v>
      </c>
      <c r="L7" s="57" t="s">
        <v>166</v>
      </c>
      <c r="M7" s="57" t="s">
        <v>167</v>
      </c>
      <c r="N7" s="57" t="s">
        <v>168</v>
      </c>
    </row>
    <row r="8" spans="1:14" ht="39.75" customHeight="1">
      <c r="A8" s="52"/>
      <c r="B8" s="67" t="s">
        <v>698</v>
      </c>
      <c r="C8" s="67" t="s">
        <v>698</v>
      </c>
      <c r="D8" s="67" t="s">
        <v>698</v>
      </c>
      <c r="E8" s="67" t="s">
        <v>698</v>
      </c>
      <c r="F8" s="67" t="s">
        <v>698</v>
      </c>
      <c r="G8" s="67" t="s">
        <v>698</v>
      </c>
      <c r="H8" s="67" t="s">
        <v>698</v>
      </c>
      <c r="I8" s="67" t="s">
        <v>698</v>
      </c>
      <c r="J8" s="67" t="s">
        <v>698</v>
      </c>
      <c r="K8" s="67" t="s">
        <v>698</v>
      </c>
      <c r="L8" s="57" t="s">
        <v>180</v>
      </c>
      <c r="M8" s="57" t="s">
        <v>181</v>
      </c>
      <c r="N8" s="57" t="s">
        <v>182</v>
      </c>
    </row>
    <row r="9" spans="1:14" ht="39.75" customHeight="1">
      <c r="A9" s="52"/>
      <c r="B9" s="67" t="s">
        <v>699</v>
      </c>
      <c r="C9" s="67" t="s">
        <v>699</v>
      </c>
      <c r="D9" s="67" t="s">
        <v>699</v>
      </c>
      <c r="E9" s="67" t="s">
        <v>699</v>
      </c>
      <c r="F9" s="67" t="s">
        <v>699</v>
      </c>
      <c r="G9" s="67" t="s">
        <v>699</v>
      </c>
      <c r="H9" s="67" t="s">
        <v>699</v>
      </c>
      <c r="I9" s="67" t="s">
        <v>699</v>
      </c>
      <c r="J9" s="67" t="s">
        <v>699</v>
      </c>
      <c r="K9" s="67" t="s">
        <v>699</v>
      </c>
      <c r="L9" s="57" t="s">
        <v>194</v>
      </c>
      <c r="M9" s="57" t="s">
        <v>195</v>
      </c>
      <c r="N9" s="57" t="s">
        <v>196</v>
      </c>
    </row>
    <row r="10" spans="1:14" ht="39.75" customHeight="1">
      <c r="A10" s="52"/>
      <c r="B10" s="57" t="s">
        <v>701</v>
      </c>
      <c r="C10" s="57" t="s">
        <v>701</v>
      </c>
      <c r="D10" s="57" t="s">
        <v>701</v>
      </c>
      <c r="E10" s="57" t="s">
        <v>701</v>
      </c>
      <c r="F10" s="57" t="s">
        <v>701</v>
      </c>
      <c r="G10" s="57" t="s">
        <v>701</v>
      </c>
      <c r="H10" s="57" t="s">
        <v>701</v>
      </c>
      <c r="I10" s="57" t="s">
        <v>701</v>
      </c>
      <c r="J10" s="57" t="s">
        <v>701</v>
      </c>
      <c r="K10" s="57" t="s">
        <v>701</v>
      </c>
      <c r="L10" s="57" t="s">
        <v>208</v>
      </c>
      <c r="M10" s="57" t="s">
        <v>209</v>
      </c>
      <c r="N10" s="57" t="s">
        <v>210</v>
      </c>
    </row>
    <row r="11" spans="1:14" ht="39.75" customHeight="1">
      <c r="A11" s="52"/>
      <c r="B11" s="57" t="s">
        <v>702</v>
      </c>
      <c r="C11" s="57" t="s">
        <v>702</v>
      </c>
      <c r="D11" s="57" t="s">
        <v>702</v>
      </c>
      <c r="E11" s="57" t="s">
        <v>702</v>
      </c>
      <c r="F11" s="57" t="s">
        <v>702</v>
      </c>
      <c r="G11" s="57" t="s">
        <v>702</v>
      </c>
      <c r="H11" s="57" t="s">
        <v>702</v>
      </c>
      <c r="I11" s="57" t="s">
        <v>702</v>
      </c>
      <c r="J11" s="57" t="s">
        <v>702</v>
      </c>
      <c r="K11" s="57" t="s">
        <v>702</v>
      </c>
      <c r="L11" s="57" t="s">
        <v>222</v>
      </c>
      <c r="M11" s="57" t="s">
        <v>223</v>
      </c>
      <c r="N11" s="57" t="s">
        <v>224</v>
      </c>
    </row>
    <row r="12" spans="1:14" ht="39.75" customHeight="1">
      <c r="A12" s="52"/>
      <c r="B12" s="57" t="s">
        <v>703</v>
      </c>
      <c r="C12" s="57" t="s">
        <v>703</v>
      </c>
      <c r="D12" s="57" t="s">
        <v>703</v>
      </c>
      <c r="E12" s="57" t="s">
        <v>703</v>
      </c>
      <c r="F12" s="57" t="s">
        <v>703</v>
      </c>
      <c r="G12" s="57" t="s">
        <v>703</v>
      </c>
      <c r="H12" s="57" t="s">
        <v>703</v>
      </c>
      <c r="I12" s="57" t="s">
        <v>703</v>
      </c>
      <c r="J12" s="57" t="s">
        <v>703</v>
      </c>
      <c r="K12" s="57" t="s">
        <v>703</v>
      </c>
      <c r="L12" s="57" t="s">
        <v>236</v>
      </c>
      <c r="M12" s="57" t="s">
        <v>237</v>
      </c>
      <c r="N12" s="57" t="s">
        <v>238</v>
      </c>
    </row>
    <row r="13" spans="1:14" ht="39.75" customHeight="1">
      <c r="A13" s="52"/>
      <c r="B13" s="57" t="s">
        <v>704</v>
      </c>
      <c r="C13" s="57" t="s">
        <v>704</v>
      </c>
      <c r="D13" s="57" t="s">
        <v>704</v>
      </c>
      <c r="E13" s="57" t="s">
        <v>704</v>
      </c>
      <c r="F13" s="57" t="s">
        <v>704</v>
      </c>
      <c r="G13" s="57" t="s">
        <v>704</v>
      </c>
      <c r="H13" s="57" t="s">
        <v>704</v>
      </c>
      <c r="I13" s="57" t="s">
        <v>704</v>
      </c>
      <c r="J13" s="57" t="s">
        <v>704</v>
      </c>
      <c r="K13" s="57" t="s">
        <v>704</v>
      </c>
      <c r="L13" s="57" t="s">
        <v>250</v>
      </c>
      <c r="M13" s="57" t="s">
        <v>251</v>
      </c>
      <c r="N13" s="57" t="s">
        <v>252</v>
      </c>
    </row>
    <row r="14" spans="1:14" ht="39.75" customHeight="1">
      <c r="A14" s="52"/>
      <c r="B14" s="57" t="s">
        <v>705</v>
      </c>
      <c r="C14" s="57" t="s">
        <v>705</v>
      </c>
      <c r="D14" s="57" t="s">
        <v>705</v>
      </c>
      <c r="E14" s="57" t="s">
        <v>705</v>
      </c>
      <c r="F14" s="57" t="s">
        <v>705</v>
      </c>
      <c r="G14" s="57" t="s">
        <v>705</v>
      </c>
      <c r="H14" s="57" t="s">
        <v>705</v>
      </c>
      <c r="I14" s="57" t="s">
        <v>705</v>
      </c>
      <c r="J14" s="57" t="s">
        <v>705</v>
      </c>
      <c r="K14" s="57" t="s">
        <v>705</v>
      </c>
      <c r="L14" s="57" t="s">
        <v>264</v>
      </c>
      <c r="M14" s="57" t="s">
        <v>265</v>
      </c>
      <c r="N14" s="57" t="s">
        <v>266</v>
      </c>
    </row>
    <row r="15" spans="1:14" ht="39.75" customHeight="1">
      <c r="A15" s="52"/>
      <c r="B15" s="57" t="s">
        <v>706</v>
      </c>
      <c r="C15" s="57" t="s">
        <v>706</v>
      </c>
      <c r="D15" s="57" t="s">
        <v>706</v>
      </c>
      <c r="E15" s="57" t="s">
        <v>706</v>
      </c>
      <c r="F15" s="57" t="s">
        <v>706</v>
      </c>
      <c r="G15" s="57" t="s">
        <v>706</v>
      </c>
      <c r="H15" s="57" t="s">
        <v>706</v>
      </c>
      <c r="I15" s="57" t="s">
        <v>706</v>
      </c>
      <c r="J15" s="57" t="s">
        <v>706</v>
      </c>
      <c r="K15" s="57" t="s">
        <v>706</v>
      </c>
      <c r="L15" s="57" t="s">
        <v>278</v>
      </c>
      <c r="M15" s="57" t="s">
        <v>279</v>
      </c>
      <c r="N15" s="57" t="s">
        <v>280</v>
      </c>
    </row>
    <row r="16" spans="1:14">
      <c r="A16" s="53" t="s">
        <v>86</v>
      </c>
      <c r="B16" s="57" t="s">
        <v>87</v>
      </c>
      <c r="C16" s="57" t="s">
        <v>88</v>
      </c>
      <c r="D16" s="57" t="s">
        <v>89</v>
      </c>
      <c r="E16" s="57" t="s">
        <v>90</v>
      </c>
      <c r="G16" s="57" t="s">
        <v>91</v>
      </c>
      <c r="H16" s="57" t="s">
        <v>92</v>
      </c>
      <c r="I16" s="57" t="s">
        <v>93</v>
      </c>
      <c r="J16" s="57" t="s">
        <v>94</v>
      </c>
      <c r="K16" s="57" t="s">
        <v>95</v>
      </c>
      <c r="L16" s="58" t="s">
        <v>292</v>
      </c>
      <c r="M16" s="57" t="s">
        <v>293</v>
      </c>
      <c r="N16" s="57" t="s">
        <v>294</v>
      </c>
    </row>
    <row r="17" spans="1:14">
      <c r="A17" s="53" t="s">
        <v>99</v>
      </c>
      <c r="B17" s="57" t="s">
        <v>100</v>
      </c>
      <c r="C17" s="57" t="s">
        <v>101</v>
      </c>
      <c r="D17" s="57" t="s">
        <v>102</v>
      </c>
      <c r="E17" s="57" t="s">
        <v>103</v>
      </c>
      <c r="F17" s="57" t="s">
        <v>104</v>
      </c>
      <c r="G17" s="57" t="s">
        <v>105</v>
      </c>
      <c r="H17" s="57" t="s">
        <v>106</v>
      </c>
      <c r="I17" s="57" t="s">
        <v>107</v>
      </c>
      <c r="J17" s="57" t="s">
        <v>108</v>
      </c>
      <c r="K17" s="57" t="s">
        <v>109</v>
      </c>
      <c r="L17" s="57" t="s">
        <v>306</v>
      </c>
      <c r="M17" s="57" t="s">
        <v>307</v>
      </c>
      <c r="N17" s="57" t="s">
        <v>308</v>
      </c>
    </row>
    <row r="18" spans="1:14">
      <c r="A18" s="53" t="s">
        <v>113</v>
      </c>
      <c r="B18" s="57" t="s">
        <v>114</v>
      </c>
      <c r="C18" s="57" t="s">
        <v>115</v>
      </c>
      <c r="D18" s="57" t="s">
        <v>116</v>
      </c>
      <c r="E18" s="57" t="s">
        <v>117</v>
      </c>
      <c r="F18" s="57" t="s">
        <v>118</v>
      </c>
      <c r="G18" s="57" t="s">
        <v>119</v>
      </c>
      <c r="H18" s="57" t="s">
        <v>120</v>
      </c>
      <c r="I18" s="57" t="s">
        <v>121</v>
      </c>
      <c r="J18" s="57" t="s">
        <v>122</v>
      </c>
      <c r="K18" s="57" t="s">
        <v>123</v>
      </c>
      <c r="L18" s="57" t="s">
        <v>320</v>
      </c>
      <c r="M18" s="57" t="s">
        <v>321</v>
      </c>
      <c r="N18" s="57" t="s">
        <v>322</v>
      </c>
    </row>
    <row r="19" spans="1:14">
      <c r="A19" s="53" t="s">
        <v>127</v>
      </c>
      <c r="B19" s="57" t="s">
        <v>128</v>
      </c>
      <c r="C19" s="57" t="s">
        <v>129</v>
      </c>
      <c r="D19" s="57" t="s">
        <v>130</v>
      </c>
      <c r="E19" s="57" t="s">
        <v>131</v>
      </c>
      <c r="F19" s="57" t="s">
        <v>132</v>
      </c>
      <c r="G19" s="57" t="s">
        <v>133</v>
      </c>
      <c r="H19" s="57" t="s">
        <v>134</v>
      </c>
      <c r="I19" s="57" t="s">
        <v>135</v>
      </c>
      <c r="J19" s="57" t="s">
        <v>136</v>
      </c>
      <c r="K19" s="57" t="s">
        <v>137</v>
      </c>
      <c r="L19" s="57" t="s">
        <v>334</v>
      </c>
      <c r="M19" s="57" t="s">
        <v>335</v>
      </c>
      <c r="N19" s="57" t="s">
        <v>336</v>
      </c>
    </row>
    <row r="20" spans="1:14">
      <c r="A20" s="53" t="s">
        <v>141</v>
      </c>
      <c r="B20" s="57" t="s">
        <v>142</v>
      </c>
      <c r="C20" s="57" t="s">
        <v>143</v>
      </c>
      <c r="D20" s="57" t="s">
        <v>144</v>
      </c>
      <c r="E20" s="57" t="s">
        <v>145</v>
      </c>
      <c r="F20" s="57" t="s">
        <v>146</v>
      </c>
      <c r="G20" s="57" t="s">
        <v>147</v>
      </c>
      <c r="H20" s="57" t="s">
        <v>148</v>
      </c>
      <c r="I20" s="57" t="s">
        <v>149</v>
      </c>
      <c r="J20" s="57" t="s">
        <v>150</v>
      </c>
      <c r="K20" s="57" t="s">
        <v>151</v>
      </c>
      <c r="L20" s="57" t="s">
        <v>348</v>
      </c>
      <c r="M20" s="57" t="s">
        <v>349</v>
      </c>
      <c r="N20" s="57" t="s">
        <v>350</v>
      </c>
    </row>
    <row r="21" spans="1:14">
      <c r="A21" s="53" t="s">
        <v>155</v>
      </c>
      <c r="B21" s="57" t="s">
        <v>156</v>
      </c>
      <c r="C21" s="57" t="s">
        <v>157</v>
      </c>
      <c r="D21" s="57" t="s">
        <v>158</v>
      </c>
      <c r="E21" s="57" t="s">
        <v>159</v>
      </c>
      <c r="F21" s="57" t="s">
        <v>160</v>
      </c>
      <c r="G21" s="57" t="s">
        <v>161</v>
      </c>
      <c r="H21" s="57" t="s">
        <v>162</v>
      </c>
      <c r="I21" s="57" t="s">
        <v>163</v>
      </c>
      <c r="J21" s="57" t="s">
        <v>164</v>
      </c>
      <c r="K21" s="57" t="s">
        <v>165</v>
      </c>
      <c r="L21" s="57" t="s">
        <v>362</v>
      </c>
      <c r="M21" s="57" t="s">
        <v>363</v>
      </c>
      <c r="N21" s="57" t="s">
        <v>364</v>
      </c>
    </row>
    <row r="22" spans="1:14">
      <c r="A22" s="53" t="s">
        <v>169</v>
      </c>
      <c r="B22" s="57" t="s">
        <v>170</v>
      </c>
      <c r="C22" s="57" t="s">
        <v>171</v>
      </c>
      <c r="D22" s="57" t="s">
        <v>172</v>
      </c>
      <c r="E22" s="57" t="s">
        <v>173</v>
      </c>
      <c r="F22" s="57" t="s">
        <v>174</v>
      </c>
      <c r="G22" s="57" t="s">
        <v>175</v>
      </c>
      <c r="H22" s="57" t="s">
        <v>176</v>
      </c>
      <c r="I22" s="57" t="s">
        <v>177</v>
      </c>
      <c r="J22" s="57" t="s">
        <v>178</v>
      </c>
      <c r="K22" s="57" t="s">
        <v>179</v>
      </c>
      <c r="L22" s="57" t="s">
        <v>376</v>
      </c>
      <c r="M22" s="57" t="s">
        <v>377</v>
      </c>
      <c r="N22" s="57" t="s">
        <v>378</v>
      </c>
    </row>
    <row r="23" spans="1:14">
      <c r="A23" s="53" t="s">
        <v>183</v>
      </c>
      <c r="B23" s="57" t="s">
        <v>184</v>
      </c>
      <c r="C23" s="57" t="s">
        <v>185</v>
      </c>
      <c r="D23" s="57" t="s">
        <v>186</v>
      </c>
      <c r="E23" s="57" t="s">
        <v>187</v>
      </c>
      <c r="F23" s="57" t="s">
        <v>188</v>
      </c>
      <c r="G23" s="57" t="s">
        <v>189</v>
      </c>
      <c r="H23" s="57" t="s">
        <v>190</v>
      </c>
      <c r="I23" s="57" t="s">
        <v>191</v>
      </c>
      <c r="J23" s="57" t="s">
        <v>192</v>
      </c>
      <c r="K23" s="57" t="s">
        <v>193</v>
      </c>
      <c r="L23" s="57" t="s">
        <v>390</v>
      </c>
      <c r="M23" s="57" t="s">
        <v>391</v>
      </c>
      <c r="N23" s="57" t="s">
        <v>392</v>
      </c>
    </row>
    <row r="24" spans="1:14">
      <c r="A24" s="53" t="s">
        <v>197</v>
      </c>
      <c r="B24" s="57" t="s">
        <v>198</v>
      </c>
      <c r="C24" s="57" t="s">
        <v>199</v>
      </c>
      <c r="D24" s="57" t="s">
        <v>200</v>
      </c>
      <c r="E24" s="57" t="s">
        <v>201</v>
      </c>
      <c r="F24" s="57" t="s">
        <v>202</v>
      </c>
      <c r="G24" s="57" t="s">
        <v>203</v>
      </c>
      <c r="H24" s="57" t="s">
        <v>204</v>
      </c>
      <c r="I24" s="57" t="s">
        <v>205</v>
      </c>
      <c r="J24" s="57" t="s">
        <v>206</v>
      </c>
      <c r="K24" s="57" t="s">
        <v>207</v>
      </c>
      <c r="L24" s="57" t="s">
        <v>404</v>
      </c>
      <c r="M24" s="57" t="s">
        <v>405</v>
      </c>
      <c r="N24" s="54" t="s">
        <v>712</v>
      </c>
    </row>
    <row r="25" spans="1:14">
      <c r="A25" s="53" t="s">
        <v>211</v>
      </c>
      <c r="B25" s="57" t="s">
        <v>212</v>
      </c>
      <c r="C25" s="57" t="s">
        <v>213</v>
      </c>
      <c r="D25" s="57" t="s">
        <v>214</v>
      </c>
      <c r="E25" s="57" t="s">
        <v>215</v>
      </c>
      <c r="F25" s="57" t="s">
        <v>216</v>
      </c>
      <c r="G25" s="57" t="s">
        <v>217</v>
      </c>
      <c r="H25" s="57" t="s">
        <v>218</v>
      </c>
      <c r="I25" s="57" t="s">
        <v>219</v>
      </c>
      <c r="J25" s="57" t="s">
        <v>220</v>
      </c>
      <c r="K25" s="57" t="s">
        <v>221</v>
      </c>
      <c r="L25" s="57" t="s">
        <v>417</v>
      </c>
      <c r="M25" s="57" t="s">
        <v>418</v>
      </c>
      <c r="N25" s="54" t="s">
        <v>713</v>
      </c>
    </row>
    <row r="26" spans="1:14">
      <c r="A26" s="53" t="s">
        <v>225</v>
      </c>
      <c r="B26" s="57" t="s">
        <v>226</v>
      </c>
      <c r="C26" s="57" t="s">
        <v>227</v>
      </c>
      <c r="D26" s="57" t="s">
        <v>228</v>
      </c>
      <c r="E26" s="57" t="s">
        <v>229</v>
      </c>
      <c r="F26" s="57" t="s">
        <v>230</v>
      </c>
      <c r="G26" s="57" t="s">
        <v>231</v>
      </c>
      <c r="H26" s="57" t="s">
        <v>232</v>
      </c>
      <c r="I26" s="57" t="s">
        <v>233</v>
      </c>
      <c r="J26" s="57" t="s">
        <v>234</v>
      </c>
      <c r="K26" s="57" t="s">
        <v>235</v>
      </c>
      <c r="L26" s="57" t="s">
        <v>430</v>
      </c>
      <c r="M26" s="57" t="s">
        <v>431</v>
      </c>
      <c r="N26" s="54" t="s">
        <v>714</v>
      </c>
    </row>
    <row r="27" spans="1:14">
      <c r="A27" s="53" t="s">
        <v>239</v>
      </c>
      <c r="B27" s="57" t="s">
        <v>240</v>
      </c>
      <c r="C27" s="57" t="s">
        <v>241</v>
      </c>
      <c r="D27" s="57" t="s">
        <v>242</v>
      </c>
      <c r="E27" s="57" t="s">
        <v>243</v>
      </c>
      <c r="F27" s="57" t="s">
        <v>244</v>
      </c>
      <c r="G27" s="57" t="s">
        <v>245</v>
      </c>
      <c r="H27" s="57" t="s">
        <v>246</v>
      </c>
      <c r="I27" s="57" t="s">
        <v>247</v>
      </c>
      <c r="J27" s="57" t="s">
        <v>248</v>
      </c>
      <c r="K27" s="57" t="s">
        <v>249</v>
      </c>
      <c r="L27" s="57" t="s">
        <v>443</v>
      </c>
      <c r="M27" s="57" t="s">
        <v>444</v>
      </c>
      <c r="N27" s="54" t="s">
        <v>715</v>
      </c>
    </row>
    <row r="28" spans="1:14">
      <c r="A28" s="53" t="s">
        <v>253</v>
      </c>
      <c r="B28" s="57" t="s">
        <v>254</v>
      </c>
      <c r="C28" s="57" t="s">
        <v>255</v>
      </c>
      <c r="D28" s="57" t="s">
        <v>256</v>
      </c>
      <c r="E28" s="57" t="s">
        <v>257</v>
      </c>
      <c r="F28" s="57" t="s">
        <v>258</v>
      </c>
      <c r="G28" s="57" t="s">
        <v>259</v>
      </c>
      <c r="H28" s="57" t="s">
        <v>260</v>
      </c>
      <c r="I28" s="57" t="s">
        <v>261</v>
      </c>
      <c r="J28" s="57" t="s">
        <v>262</v>
      </c>
      <c r="K28" s="57" t="s">
        <v>263</v>
      </c>
      <c r="L28" s="57" t="s">
        <v>455</v>
      </c>
      <c r="M28" s="57" t="s">
        <v>263</v>
      </c>
      <c r="N28" s="54" t="s">
        <v>716</v>
      </c>
    </row>
    <row r="29" spans="1:14">
      <c r="A29" s="53" t="s">
        <v>267</v>
      </c>
      <c r="B29" s="57" t="s">
        <v>268</v>
      </c>
      <c r="C29" s="57" t="s">
        <v>269</v>
      </c>
      <c r="D29" s="57" t="s">
        <v>270</v>
      </c>
      <c r="E29" s="57" t="s">
        <v>271</v>
      </c>
      <c r="F29" s="57" t="s">
        <v>272</v>
      </c>
      <c r="G29" s="57" t="s">
        <v>273</v>
      </c>
      <c r="H29" s="57" t="s">
        <v>274</v>
      </c>
      <c r="I29" s="57" t="s">
        <v>275</v>
      </c>
      <c r="J29" s="57" t="s">
        <v>276</v>
      </c>
      <c r="K29" s="57" t="s">
        <v>277</v>
      </c>
      <c r="L29" s="57" t="s">
        <v>466</v>
      </c>
      <c r="M29" s="57" t="s">
        <v>498</v>
      </c>
      <c r="N29" s="54" t="s">
        <v>717</v>
      </c>
    </row>
    <row r="30" spans="1:14">
      <c r="A30" s="53" t="s">
        <v>281</v>
      </c>
      <c r="B30" s="57" t="s">
        <v>282</v>
      </c>
      <c r="C30" s="57" t="s">
        <v>283</v>
      </c>
      <c r="D30" s="57" t="s">
        <v>284</v>
      </c>
      <c r="E30" s="57" t="s">
        <v>285</v>
      </c>
      <c r="F30" s="57" t="s">
        <v>286</v>
      </c>
      <c r="G30" s="57" t="s">
        <v>287</v>
      </c>
      <c r="H30" s="57" t="s">
        <v>288</v>
      </c>
      <c r="I30" s="57" t="s">
        <v>289</v>
      </c>
      <c r="J30" s="57" t="s">
        <v>290</v>
      </c>
      <c r="K30" s="57" t="s">
        <v>291</v>
      </c>
      <c r="L30" s="57" t="s">
        <v>477</v>
      </c>
      <c r="M30" s="57" t="s">
        <v>509</v>
      </c>
    </row>
    <row r="31" spans="1:14">
      <c r="A31" s="53" t="s">
        <v>295</v>
      </c>
      <c r="B31" s="57" t="s">
        <v>296</v>
      </c>
      <c r="C31" s="57" t="s">
        <v>297</v>
      </c>
      <c r="D31" s="57" t="s">
        <v>298</v>
      </c>
      <c r="E31" s="57" t="s">
        <v>299</v>
      </c>
      <c r="F31" s="57" t="s">
        <v>300</v>
      </c>
      <c r="G31" s="57" t="s">
        <v>301</v>
      </c>
      <c r="H31" s="57" t="s">
        <v>302</v>
      </c>
      <c r="I31" s="57" t="s">
        <v>303</v>
      </c>
      <c r="J31" s="57" t="s">
        <v>304</v>
      </c>
      <c r="K31" s="57" t="s">
        <v>305</v>
      </c>
      <c r="L31" s="57" t="s">
        <v>488</v>
      </c>
      <c r="M31" s="57" t="s">
        <v>519</v>
      </c>
    </row>
    <row r="32" spans="1:14">
      <c r="A32" s="53" t="s">
        <v>309</v>
      </c>
      <c r="B32" s="57" t="s">
        <v>310</v>
      </c>
      <c r="C32" s="57" t="s">
        <v>311</v>
      </c>
      <c r="D32" s="57" t="s">
        <v>312</v>
      </c>
      <c r="E32" s="57" t="s">
        <v>313</v>
      </c>
      <c r="F32" s="57" t="s">
        <v>314</v>
      </c>
      <c r="G32" s="57" t="s">
        <v>315</v>
      </c>
      <c r="H32" s="57" t="s">
        <v>316</v>
      </c>
      <c r="I32" s="57" t="s">
        <v>317</v>
      </c>
      <c r="J32" s="57" t="s">
        <v>318</v>
      </c>
      <c r="K32" s="57" t="s">
        <v>319</v>
      </c>
      <c r="L32" s="57" t="s">
        <v>497</v>
      </c>
      <c r="M32" s="57" t="s">
        <v>529</v>
      </c>
    </row>
    <row r="33" spans="1:13">
      <c r="A33" s="53" t="s">
        <v>323</v>
      </c>
      <c r="B33" s="57" t="s">
        <v>324</v>
      </c>
      <c r="C33" s="57" t="s">
        <v>325</v>
      </c>
      <c r="D33" s="57" t="s">
        <v>326</v>
      </c>
      <c r="E33" s="57" t="s">
        <v>327</v>
      </c>
      <c r="F33" s="57" t="s">
        <v>328</v>
      </c>
      <c r="G33" s="57" t="s">
        <v>329</v>
      </c>
      <c r="H33" s="57" t="s">
        <v>330</v>
      </c>
      <c r="I33" s="57" t="s">
        <v>331</v>
      </c>
      <c r="J33" s="57" t="s">
        <v>332</v>
      </c>
      <c r="K33" s="57" t="s">
        <v>333</v>
      </c>
      <c r="L33" s="58" t="s">
        <v>508</v>
      </c>
      <c r="M33" s="57" t="s">
        <v>559</v>
      </c>
    </row>
    <row r="34" spans="1:13">
      <c r="A34" s="53" t="s">
        <v>337</v>
      </c>
      <c r="B34" s="57" t="s">
        <v>338</v>
      </c>
      <c r="C34" s="57" t="s">
        <v>339</v>
      </c>
      <c r="D34" s="57" t="s">
        <v>340</v>
      </c>
      <c r="E34" s="57" t="s">
        <v>341</v>
      </c>
      <c r="F34" s="57" t="s">
        <v>342</v>
      </c>
      <c r="G34" s="57" t="s">
        <v>343</v>
      </c>
      <c r="H34" s="57" t="s">
        <v>344</v>
      </c>
      <c r="I34" s="57" t="s">
        <v>345</v>
      </c>
      <c r="J34" s="57" t="s">
        <v>346</v>
      </c>
      <c r="K34" s="57" t="s">
        <v>347</v>
      </c>
      <c r="L34" s="57" t="s">
        <v>518</v>
      </c>
      <c r="M34" s="57" t="s">
        <v>567</v>
      </c>
    </row>
    <row r="35" spans="1:13">
      <c r="A35" s="53" t="s">
        <v>351</v>
      </c>
      <c r="B35" s="57" t="s">
        <v>352</v>
      </c>
      <c r="C35" s="57" t="s">
        <v>353</v>
      </c>
      <c r="D35" s="57" t="s">
        <v>354</v>
      </c>
      <c r="E35" s="57" t="s">
        <v>355</v>
      </c>
      <c r="F35" s="57" t="s">
        <v>356</v>
      </c>
      <c r="G35" s="57" t="s">
        <v>357</v>
      </c>
      <c r="H35" s="57" t="s">
        <v>358</v>
      </c>
      <c r="I35" s="57" t="s">
        <v>359</v>
      </c>
      <c r="J35" s="57" t="s">
        <v>360</v>
      </c>
      <c r="K35" s="57" t="s">
        <v>361</v>
      </c>
      <c r="L35" s="58" t="s">
        <v>528</v>
      </c>
      <c r="M35" s="57" t="s">
        <v>575</v>
      </c>
    </row>
    <row r="36" spans="1:13">
      <c r="A36" s="53" t="s">
        <v>365</v>
      </c>
      <c r="B36" s="57" t="s">
        <v>366</v>
      </c>
      <c r="C36" s="57" t="s">
        <v>367</v>
      </c>
      <c r="D36" s="57" t="s">
        <v>368</v>
      </c>
      <c r="E36" s="57" t="s">
        <v>369</v>
      </c>
      <c r="F36" s="57" t="s">
        <v>370</v>
      </c>
      <c r="G36" s="57" t="s">
        <v>371</v>
      </c>
      <c r="H36" s="57" t="s">
        <v>372</v>
      </c>
      <c r="I36" s="57" t="s">
        <v>373</v>
      </c>
      <c r="J36" s="57" t="s">
        <v>374</v>
      </c>
      <c r="K36" s="57" t="s">
        <v>375</v>
      </c>
      <c r="L36" s="57" t="s">
        <v>538</v>
      </c>
      <c r="M36" s="57" t="s">
        <v>583</v>
      </c>
    </row>
    <row r="37" spans="1:13">
      <c r="A37" s="53" t="s">
        <v>379</v>
      </c>
      <c r="B37" s="57" t="s">
        <v>380</v>
      </c>
      <c r="C37" s="57" t="s">
        <v>381</v>
      </c>
      <c r="D37" s="57" t="s">
        <v>382</v>
      </c>
      <c r="E37" s="57" t="s">
        <v>383</v>
      </c>
      <c r="F37" s="57" t="s">
        <v>384</v>
      </c>
      <c r="G37" s="57" t="s">
        <v>385</v>
      </c>
      <c r="H37" s="57" t="s">
        <v>386</v>
      </c>
      <c r="I37" s="57" t="s">
        <v>387</v>
      </c>
      <c r="J37" s="57" t="s">
        <v>388</v>
      </c>
      <c r="K37" s="57" t="s">
        <v>389</v>
      </c>
      <c r="L37" s="57" t="s">
        <v>545</v>
      </c>
      <c r="M37" s="57" t="s">
        <v>591</v>
      </c>
    </row>
    <row r="38" spans="1:13">
      <c r="A38" s="53" t="s">
        <v>393</v>
      </c>
      <c r="B38" s="57" t="s">
        <v>394</v>
      </c>
      <c r="C38" s="57" t="s">
        <v>395</v>
      </c>
      <c r="D38" s="57" t="s">
        <v>396</v>
      </c>
      <c r="E38" s="57" t="s">
        <v>397</v>
      </c>
      <c r="F38" s="57" t="s">
        <v>398</v>
      </c>
      <c r="G38" s="57" t="s">
        <v>399</v>
      </c>
      <c r="H38" s="57" t="s">
        <v>400</v>
      </c>
      <c r="I38" s="57" t="s">
        <v>401</v>
      </c>
      <c r="J38" s="57" t="s">
        <v>402</v>
      </c>
      <c r="K38" s="57" t="s">
        <v>403</v>
      </c>
      <c r="L38" s="57" t="s">
        <v>551</v>
      </c>
      <c r="M38" s="57" t="s">
        <v>598</v>
      </c>
    </row>
    <row r="39" spans="1:13">
      <c r="A39" s="53" t="s">
        <v>406</v>
      </c>
      <c r="B39" s="57" t="s">
        <v>407</v>
      </c>
      <c r="C39" s="57" t="s">
        <v>408</v>
      </c>
      <c r="D39" s="57" t="s">
        <v>409</v>
      </c>
      <c r="E39" s="57" t="s">
        <v>410</v>
      </c>
      <c r="F39" s="57" t="s">
        <v>411</v>
      </c>
      <c r="G39" s="57" t="s">
        <v>412</v>
      </c>
      <c r="H39" s="57" t="s">
        <v>413</v>
      </c>
      <c r="I39" s="57" t="s">
        <v>414</v>
      </c>
      <c r="J39" s="57" t="s">
        <v>415</v>
      </c>
      <c r="K39" s="57" t="s">
        <v>416</v>
      </c>
      <c r="M39" s="57" t="s">
        <v>605</v>
      </c>
    </row>
    <row r="40" spans="1:13">
      <c r="A40" s="53" t="s">
        <v>419</v>
      </c>
      <c r="B40" s="57" t="s">
        <v>420</v>
      </c>
      <c r="C40" s="57" t="s">
        <v>421</v>
      </c>
      <c r="D40" s="57" t="s">
        <v>422</v>
      </c>
      <c r="E40" s="57" t="s">
        <v>423</v>
      </c>
      <c r="F40" s="57" t="s">
        <v>424</v>
      </c>
      <c r="G40" s="57" t="s">
        <v>425</v>
      </c>
      <c r="H40" s="57" t="s">
        <v>426</v>
      </c>
      <c r="I40" s="57" t="s">
        <v>427</v>
      </c>
      <c r="J40" s="57" t="s">
        <v>428</v>
      </c>
      <c r="K40" s="57" t="s">
        <v>429</v>
      </c>
      <c r="M40" s="57" t="s">
        <v>612</v>
      </c>
    </row>
    <row r="41" spans="1:13">
      <c r="A41" s="53" t="s">
        <v>432</v>
      </c>
      <c r="B41" s="57" t="s">
        <v>433</v>
      </c>
      <c r="C41" s="57" t="s">
        <v>434</v>
      </c>
      <c r="D41" s="57" t="s">
        <v>435</v>
      </c>
      <c r="E41" s="57" t="s">
        <v>436</v>
      </c>
      <c r="F41" s="57" t="s">
        <v>437</v>
      </c>
      <c r="G41" s="57" t="s">
        <v>438</v>
      </c>
      <c r="H41" s="57" t="s">
        <v>439</v>
      </c>
      <c r="I41" s="57" t="s">
        <v>440</v>
      </c>
      <c r="J41" s="57" t="s">
        <v>441</v>
      </c>
      <c r="K41" s="57" t="s">
        <v>442</v>
      </c>
      <c r="M41" s="57" t="s">
        <v>618</v>
      </c>
    </row>
    <row r="42" spans="1:13">
      <c r="A42" s="53" t="s">
        <v>445</v>
      </c>
      <c r="B42" s="57" t="s">
        <v>446</v>
      </c>
      <c r="C42" s="57" t="s">
        <v>447</v>
      </c>
      <c r="D42" s="57" t="s">
        <v>448</v>
      </c>
      <c r="E42" s="57" t="s">
        <v>449</v>
      </c>
      <c r="F42" s="57" t="s">
        <v>450</v>
      </c>
      <c r="G42" s="57" t="s">
        <v>451</v>
      </c>
      <c r="H42" s="57" t="s">
        <v>463</v>
      </c>
      <c r="I42" s="57" t="s">
        <v>452</v>
      </c>
      <c r="J42" s="57" t="s">
        <v>453</v>
      </c>
      <c r="K42" s="57" t="s">
        <v>454</v>
      </c>
      <c r="M42" s="57" t="s">
        <v>623</v>
      </c>
    </row>
    <row r="43" spans="1:13">
      <c r="A43" s="53" t="s">
        <v>456</v>
      </c>
      <c r="B43" s="57" t="s">
        <v>457</v>
      </c>
      <c r="C43" s="57" t="s">
        <v>458</v>
      </c>
      <c r="D43" s="57" t="s">
        <v>459</v>
      </c>
      <c r="E43" s="57" t="s">
        <v>460</v>
      </c>
      <c r="F43" s="57" t="s">
        <v>461</v>
      </c>
      <c r="G43" s="57" t="s">
        <v>462</v>
      </c>
      <c r="H43" s="57" t="s">
        <v>474</v>
      </c>
      <c r="I43" s="57" t="s">
        <v>485</v>
      </c>
      <c r="J43" s="57" t="s">
        <v>464</v>
      </c>
      <c r="K43" s="57" t="s">
        <v>465</v>
      </c>
      <c r="M43" s="57" t="s">
        <v>628</v>
      </c>
    </row>
    <row r="44" spans="1:13">
      <c r="A44" s="53" t="s">
        <v>467</v>
      </c>
      <c r="B44" s="57" t="s">
        <v>468</v>
      </c>
      <c r="C44" s="57" t="s">
        <v>469</v>
      </c>
      <c r="D44" s="57" t="s">
        <v>470</v>
      </c>
      <c r="E44" s="57" t="s">
        <v>471</v>
      </c>
      <c r="F44" s="57" t="s">
        <v>472</v>
      </c>
      <c r="G44" s="57" t="s">
        <v>473</v>
      </c>
      <c r="H44" s="57" t="s">
        <v>495</v>
      </c>
      <c r="J44" s="57" t="s">
        <v>475</v>
      </c>
      <c r="K44" s="57" t="s">
        <v>476</v>
      </c>
      <c r="M44" s="57" t="s">
        <v>633</v>
      </c>
    </row>
    <row r="45" spans="1:13">
      <c r="A45" s="53" t="s">
        <v>478</v>
      </c>
      <c r="B45" s="57" t="s">
        <v>479</v>
      </c>
      <c r="C45" s="57" t="s">
        <v>480</v>
      </c>
      <c r="D45" s="57" t="s">
        <v>481</v>
      </c>
      <c r="E45" s="57" t="s">
        <v>482</v>
      </c>
      <c r="F45" s="57" t="s">
        <v>483</v>
      </c>
      <c r="G45" s="57" t="s">
        <v>484</v>
      </c>
      <c r="H45" s="57" t="s">
        <v>506</v>
      </c>
      <c r="J45" s="57" t="s">
        <v>486</v>
      </c>
      <c r="K45" s="57" t="s">
        <v>487</v>
      </c>
      <c r="M45" s="57" t="s">
        <v>638</v>
      </c>
    </row>
    <row r="46" spans="1:13">
      <c r="A46" s="53" t="s">
        <v>489</v>
      </c>
      <c r="B46" s="57" t="s">
        <v>490</v>
      </c>
      <c r="C46" s="57" t="s">
        <v>501</v>
      </c>
      <c r="D46" s="57" t="s">
        <v>491</v>
      </c>
      <c r="E46" s="57" t="s">
        <v>492</v>
      </c>
      <c r="F46" s="57" t="s">
        <v>493</v>
      </c>
      <c r="G46" s="57" t="s">
        <v>494</v>
      </c>
      <c r="J46" s="57" t="s">
        <v>536</v>
      </c>
      <c r="K46" s="57" t="s">
        <v>496</v>
      </c>
      <c r="M46" s="57" t="s">
        <v>643</v>
      </c>
    </row>
    <row r="47" spans="1:13">
      <c r="A47" s="53" t="s">
        <v>499</v>
      </c>
      <c r="B47" s="57" t="s">
        <v>500</v>
      </c>
      <c r="C47" s="57" t="s">
        <v>512</v>
      </c>
      <c r="D47" s="57" t="s">
        <v>502</v>
      </c>
      <c r="E47" s="57" t="s">
        <v>503</v>
      </c>
      <c r="F47" s="57" t="s">
        <v>504</v>
      </c>
      <c r="G47" s="57" t="s">
        <v>505</v>
      </c>
      <c r="J47" s="57" t="s">
        <v>544</v>
      </c>
      <c r="K47" s="57" t="s">
        <v>507</v>
      </c>
      <c r="M47" s="57" t="s">
        <v>646</v>
      </c>
    </row>
    <row r="48" spans="1:13">
      <c r="A48" s="53" t="s">
        <v>510</v>
      </c>
      <c r="B48" s="57" t="s">
        <v>511</v>
      </c>
      <c r="C48" s="57" t="s">
        <v>522</v>
      </c>
      <c r="D48" s="57" t="s">
        <v>513</v>
      </c>
      <c r="E48" s="57" t="s">
        <v>514</v>
      </c>
      <c r="F48" s="57" t="s">
        <v>515</v>
      </c>
      <c r="G48" s="57" t="s">
        <v>516</v>
      </c>
      <c r="J48" s="58" t="s">
        <v>550</v>
      </c>
      <c r="K48" s="57" t="s">
        <v>517</v>
      </c>
      <c r="M48" s="57" t="s">
        <v>647</v>
      </c>
    </row>
    <row r="49" spans="1:13">
      <c r="A49" s="53" t="s">
        <v>520</v>
      </c>
      <c r="B49" s="57" t="s">
        <v>521</v>
      </c>
      <c r="C49" s="57" t="s">
        <v>532</v>
      </c>
      <c r="D49" s="57" t="s">
        <v>523</v>
      </c>
      <c r="E49" s="57" t="s">
        <v>524</v>
      </c>
      <c r="F49" s="57" t="s">
        <v>525</v>
      </c>
      <c r="G49" s="57" t="s">
        <v>526</v>
      </c>
      <c r="K49" s="57" t="s">
        <v>527</v>
      </c>
      <c r="M49" s="57" t="s">
        <v>650</v>
      </c>
    </row>
    <row r="50" spans="1:13">
      <c r="A50" s="53" t="s">
        <v>530</v>
      </c>
      <c r="B50" s="57" t="s">
        <v>531</v>
      </c>
      <c r="D50" s="57" t="s">
        <v>554</v>
      </c>
      <c r="E50" s="57" t="s">
        <v>533</v>
      </c>
      <c r="F50" s="57" t="s">
        <v>534</v>
      </c>
      <c r="G50" s="57" t="s">
        <v>535</v>
      </c>
      <c r="K50" s="57" t="s">
        <v>537</v>
      </c>
      <c r="M50" s="57" t="s">
        <v>653</v>
      </c>
    </row>
    <row r="51" spans="1:13">
      <c r="A51" s="53" t="s">
        <v>539</v>
      </c>
      <c r="B51" s="57" t="s">
        <v>540</v>
      </c>
      <c r="D51" s="54" t="s">
        <v>562</v>
      </c>
      <c r="E51" s="57" t="s">
        <v>541</v>
      </c>
      <c r="F51" s="57" t="s">
        <v>542</v>
      </c>
      <c r="G51" s="57" t="s">
        <v>543</v>
      </c>
      <c r="K51" s="57" t="s">
        <v>558</v>
      </c>
      <c r="M51" s="57" t="s">
        <v>655</v>
      </c>
    </row>
    <row r="52" spans="1:13">
      <c r="A52" s="53" t="s">
        <v>546</v>
      </c>
      <c r="B52" s="57" t="s">
        <v>547</v>
      </c>
      <c r="D52" s="54" t="s">
        <v>570</v>
      </c>
      <c r="E52" s="57" t="s">
        <v>548</v>
      </c>
      <c r="F52" s="57" t="s">
        <v>549</v>
      </c>
      <c r="K52" s="57" t="s">
        <v>566</v>
      </c>
      <c r="M52" s="57" t="s">
        <v>657</v>
      </c>
    </row>
    <row r="53" spans="1:13">
      <c r="A53" s="53" t="s">
        <v>552</v>
      </c>
      <c r="B53" s="57" t="s">
        <v>553</v>
      </c>
      <c r="D53" s="54" t="s">
        <v>578</v>
      </c>
      <c r="E53" s="57" t="s">
        <v>555</v>
      </c>
      <c r="F53" s="57" t="s">
        <v>556</v>
      </c>
      <c r="G53" s="57" t="s">
        <v>557</v>
      </c>
      <c r="K53" s="57" t="s">
        <v>574</v>
      </c>
      <c r="M53" s="57" t="s">
        <v>659</v>
      </c>
    </row>
    <row r="54" spans="1:13">
      <c r="A54" s="53" t="s">
        <v>560</v>
      </c>
      <c r="B54" s="57" t="s">
        <v>561</v>
      </c>
      <c r="D54" s="54" t="s">
        <v>586</v>
      </c>
      <c r="E54" s="57" t="s">
        <v>563</v>
      </c>
      <c r="F54" s="57" t="s">
        <v>564</v>
      </c>
      <c r="G54" s="57" t="s">
        <v>565</v>
      </c>
      <c r="K54" s="57" t="s">
        <v>582</v>
      </c>
      <c r="M54" s="57" t="s">
        <v>661</v>
      </c>
    </row>
    <row r="55" spans="1:13">
      <c r="A55" s="53" t="s">
        <v>568</v>
      </c>
      <c r="B55" s="57" t="s">
        <v>569</v>
      </c>
      <c r="E55" s="57" t="s">
        <v>571</v>
      </c>
      <c r="F55" s="57" t="s">
        <v>572</v>
      </c>
      <c r="G55" s="57" t="s">
        <v>573</v>
      </c>
      <c r="K55" s="58" t="s">
        <v>590</v>
      </c>
      <c r="M55" s="57" t="s">
        <v>663</v>
      </c>
    </row>
    <row r="56" spans="1:13">
      <c r="A56" s="53" t="s">
        <v>576</v>
      </c>
      <c r="B56" s="57" t="s">
        <v>577</v>
      </c>
      <c r="E56" s="57" t="s">
        <v>579</v>
      </c>
      <c r="F56" s="57" t="s">
        <v>580</v>
      </c>
      <c r="G56" s="57" t="s">
        <v>581</v>
      </c>
      <c r="K56" s="58" t="s">
        <v>597</v>
      </c>
      <c r="M56" s="57" t="s">
        <v>664</v>
      </c>
    </row>
    <row r="57" spans="1:13">
      <c r="A57" s="53" t="s">
        <v>584</v>
      </c>
      <c r="B57" s="57" t="s">
        <v>585</v>
      </c>
      <c r="E57" s="57" t="s">
        <v>587</v>
      </c>
      <c r="F57" s="57" t="s">
        <v>588</v>
      </c>
      <c r="G57" s="57" t="s">
        <v>589</v>
      </c>
      <c r="K57" s="58" t="s">
        <v>604</v>
      </c>
      <c r="M57" s="57" t="s">
        <v>666</v>
      </c>
    </row>
    <row r="58" spans="1:13">
      <c r="A58" s="53" t="s">
        <v>592</v>
      </c>
      <c r="B58" s="57" t="s">
        <v>593</v>
      </c>
      <c r="E58" s="57" t="s">
        <v>594</v>
      </c>
      <c r="F58" s="57" t="s">
        <v>595</v>
      </c>
      <c r="G58" s="57" t="s">
        <v>596</v>
      </c>
      <c r="K58" s="58" t="s">
        <v>611</v>
      </c>
      <c r="M58" s="57" t="s">
        <v>668</v>
      </c>
    </row>
    <row r="59" spans="1:13">
      <c r="A59" s="53" t="s">
        <v>599</v>
      </c>
      <c r="B59" s="57" t="s">
        <v>600</v>
      </c>
      <c r="E59" s="57" t="s">
        <v>601</v>
      </c>
      <c r="F59" s="57" t="s">
        <v>602</v>
      </c>
      <c r="G59" s="57" t="s">
        <v>603</v>
      </c>
      <c r="K59" s="58" t="s">
        <v>617</v>
      </c>
    </row>
    <row r="60" spans="1:13">
      <c r="A60" s="53" t="s">
        <v>606</v>
      </c>
      <c r="B60" s="57" t="s">
        <v>607</v>
      </c>
      <c r="E60" s="57" t="s">
        <v>608</v>
      </c>
      <c r="F60" s="57" t="s">
        <v>609</v>
      </c>
      <c r="G60" s="57" t="s">
        <v>610</v>
      </c>
      <c r="K60" s="58" t="s">
        <v>622</v>
      </c>
    </row>
    <row r="61" spans="1:13">
      <c r="A61" s="53" t="s">
        <v>613</v>
      </c>
      <c r="B61" s="57" t="s">
        <v>614</v>
      </c>
      <c r="E61" s="57" t="s">
        <v>626</v>
      </c>
      <c r="F61" s="57" t="s">
        <v>615</v>
      </c>
      <c r="G61" s="57" t="s">
        <v>616</v>
      </c>
      <c r="K61" s="58" t="s">
        <v>627</v>
      </c>
    </row>
    <row r="62" spans="1:13">
      <c r="A62" s="53" t="s">
        <v>619</v>
      </c>
      <c r="B62" s="57" t="s">
        <v>620</v>
      </c>
      <c r="E62" s="57" t="s">
        <v>631</v>
      </c>
      <c r="F62" s="57" t="s">
        <v>621</v>
      </c>
      <c r="K62" s="59" t="s">
        <v>632</v>
      </c>
    </row>
    <row r="63" spans="1:13">
      <c r="A63" s="53" t="s">
        <v>624</v>
      </c>
      <c r="B63" s="57" t="s">
        <v>625</v>
      </c>
      <c r="E63" s="57" t="s">
        <v>636</v>
      </c>
      <c r="K63" s="59" t="s">
        <v>637</v>
      </c>
    </row>
    <row r="64" spans="1:13">
      <c r="A64" s="53" t="s">
        <v>629</v>
      </c>
      <c r="B64" s="57" t="s">
        <v>630</v>
      </c>
      <c r="E64" s="57" t="s">
        <v>641</v>
      </c>
      <c r="K64" s="59" t="s">
        <v>642</v>
      </c>
    </row>
    <row r="65" spans="1:11">
      <c r="A65" s="53" t="s">
        <v>634</v>
      </c>
      <c r="B65" s="57" t="s">
        <v>635</v>
      </c>
      <c r="E65" s="57" t="s">
        <v>644</v>
      </c>
      <c r="K65" s="59" t="s">
        <v>645</v>
      </c>
    </row>
    <row r="66" spans="1:11">
      <c r="A66" s="53" t="s">
        <v>639</v>
      </c>
      <c r="B66" s="57" t="s">
        <v>640</v>
      </c>
      <c r="E66" s="57" t="s">
        <v>648</v>
      </c>
      <c r="K66" s="59" t="s">
        <v>649</v>
      </c>
    </row>
    <row r="67" spans="1:11">
      <c r="B67" s="57" t="s">
        <v>559</v>
      </c>
      <c r="E67" s="57" t="s">
        <v>651</v>
      </c>
      <c r="K67" s="58" t="s">
        <v>652</v>
      </c>
    </row>
    <row r="68" spans="1:11">
      <c r="A68" s="54">
        <v>1</v>
      </c>
      <c r="B68" s="57" t="s">
        <v>567</v>
      </c>
      <c r="K68" s="58" t="s">
        <v>654</v>
      </c>
    </row>
    <row r="69" spans="1:11">
      <c r="B69" s="57" t="s">
        <v>575</v>
      </c>
      <c r="K69" s="58" t="s">
        <v>656</v>
      </c>
    </row>
    <row r="70" spans="1:11">
      <c r="B70" s="57" t="s">
        <v>583</v>
      </c>
      <c r="K70" s="58" t="s">
        <v>658</v>
      </c>
    </row>
    <row r="71" spans="1:11">
      <c r="B71" s="57" t="s">
        <v>591</v>
      </c>
      <c r="K71" s="58" t="s">
        <v>660</v>
      </c>
    </row>
    <row r="72" spans="1:11">
      <c r="B72" s="57" t="s">
        <v>598</v>
      </c>
      <c r="K72" s="58" t="s">
        <v>662</v>
      </c>
    </row>
    <row r="73" spans="1:11">
      <c r="B73" s="57" t="s">
        <v>605</v>
      </c>
      <c r="K73" s="58" t="s">
        <v>652</v>
      </c>
    </row>
    <row r="74" spans="1:11">
      <c r="B74" s="54" t="s">
        <v>1141</v>
      </c>
      <c r="K74" s="58" t="s">
        <v>665</v>
      </c>
    </row>
    <row r="75" spans="1:11">
      <c r="B75" s="67"/>
      <c r="K75" s="58" t="s">
        <v>667</v>
      </c>
    </row>
    <row r="76" spans="1:11">
      <c r="B76" s="67"/>
      <c r="K76" s="58" t="s">
        <v>669</v>
      </c>
    </row>
    <row r="77" spans="1:11">
      <c r="B77" s="67"/>
      <c r="K77" s="58" t="s">
        <v>670</v>
      </c>
    </row>
    <row r="78" spans="1:11">
      <c r="B78" s="67"/>
      <c r="K78" s="59" t="s">
        <v>671</v>
      </c>
    </row>
    <row r="79" spans="1:11">
      <c r="B79" s="67"/>
      <c r="K79" s="59" t="s">
        <v>672</v>
      </c>
    </row>
    <row r="80" spans="1:11">
      <c r="B80" s="67"/>
      <c r="K80" s="59" t="s">
        <v>673</v>
      </c>
    </row>
    <row r="81" spans="2:11">
      <c r="B81" s="67"/>
      <c r="K81" s="59" t="s">
        <v>674</v>
      </c>
    </row>
    <row r="82" spans="2:11">
      <c r="K82" s="59" t="s">
        <v>675</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heetViews>
  <sheetFormatPr defaultRowHeight="13.2"/>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82"/>
  <sheetViews>
    <sheetView workbookViewId="0">
      <selection activeCell="B4" sqref="B4"/>
    </sheetView>
  </sheetViews>
  <sheetFormatPr defaultColWidth="9.109375" defaultRowHeight="27"/>
  <cols>
    <col min="1" max="1" width="3.88671875" style="54" customWidth="1"/>
    <col min="2" max="2" width="69.33203125" style="54" bestFit="1" customWidth="1"/>
    <col min="3" max="3" width="49.33203125" style="54" customWidth="1"/>
    <col min="4" max="4" width="46.33203125" style="54" customWidth="1"/>
    <col min="5" max="5" width="57.5546875" style="54" customWidth="1"/>
    <col min="6" max="6" width="48" style="54" customWidth="1"/>
    <col min="7" max="7" width="45.6640625" style="54" customWidth="1"/>
    <col min="8" max="8" width="39.44140625" style="54" customWidth="1"/>
    <col min="9" max="9" width="48.44140625" style="54" customWidth="1"/>
    <col min="10" max="10" width="78.33203125" style="54" bestFit="1" customWidth="1"/>
    <col min="11" max="11" width="66" style="54" bestFit="1" customWidth="1"/>
    <col min="12" max="12" width="31.109375" style="54" customWidth="1"/>
    <col min="13" max="13" width="35" style="54" customWidth="1"/>
    <col min="14" max="14" width="46.109375" style="54" customWidth="1"/>
    <col min="15" max="16384" width="9.109375" style="54"/>
  </cols>
  <sheetData>
    <row r="1" spans="1:14" ht="39.75" customHeight="1">
      <c r="A1" s="52"/>
      <c r="B1" s="53" t="s">
        <v>48</v>
      </c>
      <c r="C1" s="53" t="s">
        <v>3</v>
      </c>
      <c r="D1" s="53" t="s">
        <v>77</v>
      </c>
      <c r="E1" s="53" t="s">
        <v>78</v>
      </c>
      <c r="F1" s="53" t="s">
        <v>79</v>
      </c>
      <c r="G1" s="53" t="s">
        <v>80</v>
      </c>
      <c r="H1" s="53" t="s">
        <v>8</v>
      </c>
      <c r="I1" s="55" t="s">
        <v>81</v>
      </c>
      <c r="J1" s="56" t="s">
        <v>82</v>
      </c>
      <c r="K1" s="53" t="s">
        <v>65</v>
      </c>
      <c r="L1" s="55" t="s">
        <v>83</v>
      </c>
      <c r="M1" s="53" t="s">
        <v>84</v>
      </c>
      <c r="N1" s="55" t="s">
        <v>85</v>
      </c>
    </row>
    <row r="2" spans="1:14" ht="39.75" customHeight="1">
      <c r="A2" s="52"/>
      <c r="B2" s="57" t="s">
        <v>707</v>
      </c>
      <c r="C2" s="57" t="s">
        <v>707</v>
      </c>
      <c r="D2" s="57" t="s">
        <v>707</v>
      </c>
      <c r="E2" s="57" t="s">
        <v>707</v>
      </c>
      <c r="F2" s="57" t="s">
        <v>707</v>
      </c>
      <c r="G2" s="57" t="s">
        <v>707</v>
      </c>
      <c r="H2" s="57" t="s">
        <v>707</v>
      </c>
      <c r="I2" s="57" t="s">
        <v>707</v>
      </c>
      <c r="J2" s="57" t="s">
        <v>707</v>
      </c>
      <c r="K2" s="57" t="s">
        <v>707</v>
      </c>
      <c r="L2" s="57" t="s">
        <v>822</v>
      </c>
      <c r="M2" s="57" t="s">
        <v>97</v>
      </c>
      <c r="N2" s="57" t="s">
        <v>823</v>
      </c>
    </row>
    <row r="3" spans="1:14" ht="39.75" customHeight="1">
      <c r="A3" s="52"/>
      <c r="B3" s="67" t="s">
        <v>759</v>
      </c>
      <c r="C3" s="67" t="s">
        <v>759</v>
      </c>
      <c r="D3" s="67" t="s">
        <v>759</v>
      </c>
      <c r="E3" s="67" t="s">
        <v>759</v>
      </c>
      <c r="F3" s="67" t="s">
        <v>759</v>
      </c>
      <c r="G3" s="67" t="s">
        <v>759</v>
      </c>
      <c r="H3" s="67" t="s">
        <v>824</v>
      </c>
      <c r="I3" s="67" t="s">
        <v>824</v>
      </c>
      <c r="J3" s="67" t="s">
        <v>824</v>
      </c>
      <c r="K3" s="67" t="s">
        <v>759</v>
      </c>
      <c r="L3" s="57" t="s">
        <v>825</v>
      </c>
      <c r="M3" s="57" t="s">
        <v>111</v>
      </c>
      <c r="N3" s="57" t="s">
        <v>826</v>
      </c>
    </row>
    <row r="4" spans="1:14" ht="39.75" customHeight="1">
      <c r="A4" s="52"/>
      <c r="B4" s="67" t="s">
        <v>1241</v>
      </c>
      <c r="C4" s="67" t="s">
        <v>761</v>
      </c>
      <c r="D4" s="67" t="s">
        <v>761</v>
      </c>
      <c r="E4" s="67" t="s">
        <v>761</v>
      </c>
      <c r="F4" s="67" t="s">
        <v>761</v>
      </c>
      <c r="G4" s="67" t="s">
        <v>761</v>
      </c>
      <c r="H4" s="67" t="s">
        <v>827</v>
      </c>
      <c r="I4" s="67" t="s">
        <v>827</v>
      </c>
      <c r="J4" s="67" t="s">
        <v>827</v>
      </c>
      <c r="K4" s="67" t="s">
        <v>761</v>
      </c>
      <c r="L4" s="57" t="s">
        <v>828</v>
      </c>
      <c r="M4" s="57" t="s">
        <v>125</v>
      </c>
      <c r="N4" s="57" t="s">
        <v>829</v>
      </c>
    </row>
    <row r="5" spans="1:14" ht="39.75" customHeight="1">
      <c r="A5" s="52"/>
      <c r="B5" s="67" t="s">
        <v>762</v>
      </c>
      <c r="C5" s="67" t="s">
        <v>762</v>
      </c>
      <c r="D5" s="67" t="s">
        <v>762</v>
      </c>
      <c r="E5" s="67" t="s">
        <v>762</v>
      </c>
      <c r="F5" s="67" t="s">
        <v>762</v>
      </c>
      <c r="G5" s="67" t="s">
        <v>762</v>
      </c>
      <c r="H5" s="67" t="s">
        <v>830</v>
      </c>
      <c r="I5" s="67" t="s">
        <v>830</v>
      </c>
      <c r="J5" s="67" t="s">
        <v>830</v>
      </c>
      <c r="K5" s="67" t="s">
        <v>762</v>
      </c>
      <c r="L5" s="57" t="s">
        <v>831</v>
      </c>
      <c r="M5" s="57" t="s">
        <v>139</v>
      </c>
      <c r="N5" s="57" t="s">
        <v>832</v>
      </c>
    </row>
    <row r="6" spans="1:14" ht="39.75" customHeight="1">
      <c r="A6" s="52"/>
      <c r="B6" s="67" t="s">
        <v>763</v>
      </c>
      <c r="C6" s="67" t="s">
        <v>763</v>
      </c>
      <c r="D6" s="67" t="s">
        <v>763</v>
      </c>
      <c r="E6" s="67" t="s">
        <v>763</v>
      </c>
      <c r="F6" s="67" t="s">
        <v>763</v>
      </c>
      <c r="G6" s="67" t="s">
        <v>763</v>
      </c>
      <c r="H6" s="67" t="s">
        <v>833</v>
      </c>
      <c r="I6" s="67" t="s">
        <v>833</v>
      </c>
      <c r="J6" s="67" t="s">
        <v>833</v>
      </c>
      <c r="K6" s="67" t="s">
        <v>763</v>
      </c>
      <c r="L6" s="57" t="s">
        <v>834</v>
      </c>
      <c r="M6" s="57" t="s">
        <v>153</v>
      </c>
      <c r="N6" s="57" t="s">
        <v>835</v>
      </c>
    </row>
    <row r="7" spans="1:14" ht="39.75" customHeight="1">
      <c r="A7" s="52"/>
      <c r="B7" s="67" t="s">
        <v>764</v>
      </c>
      <c r="C7" s="67" t="s">
        <v>764</v>
      </c>
      <c r="D7" s="67" t="s">
        <v>764</v>
      </c>
      <c r="E7" s="67" t="s">
        <v>764</v>
      </c>
      <c r="F7" s="67" t="s">
        <v>764</v>
      </c>
      <c r="G7" s="67" t="s">
        <v>764</v>
      </c>
      <c r="H7" s="67" t="s">
        <v>764</v>
      </c>
      <c r="I7" s="67" t="s">
        <v>764</v>
      </c>
      <c r="J7" s="67" t="s">
        <v>764</v>
      </c>
      <c r="K7" s="67" t="s">
        <v>764</v>
      </c>
      <c r="L7" s="57" t="s">
        <v>166</v>
      </c>
      <c r="M7" s="57" t="s">
        <v>167</v>
      </c>
      <c r="N7" s="57" t="s">
        <v>836</v>
      </c>
    </row>
    <row r="8" spans="1:14" ht="39.75" customHeight="1">
      <c r="A8" s="52"/>
      <c r="B8" s="67" t="s">
        <v>765</v>
      </c>
      <c r="C8" s="67" t="s">
        <v>765</v>
      </c>
      <c r="D8" s="67" t="s">
        <v>765</v>
      </c>
      <c r="E8" s="67" t="s">
        <v>765</v>
      </c>
      <c r="F8" s="67" t="s">
        <v>765</v>
      </c>
      <c r="G8" s="67" t="s">
        <v>765</v>
      </c>
      <c r="H8" s="67" t="s">
        <v>765</v>
      </c>
      <c r="I8" s="67" t="s">
        <v>765</v>
      </c>
      <c r="J8" s="67" t="s">
        <v>765</v>
      </c>
      <c r="K8" s="67" t="s">
        <v>765</v>
      </c>
      <c r="L8" s="57" t="s">
        <v>837</v>
      </c>
      <c r="M8" s="57" t="s">
        <v>181</v>
      </c>
      <c r="N8" s="57" t="s">
        <v>838</v>
      </c>
    </row>
    <row r="9" spans="1:14" ht="39.75" customHeight="1">
      <c r="A9" s="52"/>
      <c r="B9" s="67" t="s">
        <v>766</v>
      </c>
      <c r="C9" s="67" t="s">
        <v>766</v>
      </c>
      <c r="D9" s="67" t="s">
        <v>766</v>
      </c>
      <c r="E9" s="67" t="s">
        <v>766</v>
      </c>
      <c r="F9" s="67" t="s">
        <v>766</v>
      </c>
      <c r="G9" s="67" t="s">
        <v>766</v>
      </c>
      <c r="H9" s="67" t="s">
        <v>766</v>
      </c>
      <c r="I9" s="67" t="s">
        <v>766</v>
      </c>
      <c r="J9" s="67" t="s">
        <v>766</v>
      </c>
      <c r="K9" s="67" t="s">
        <v>766</v>
      </c>
      <c r="L9" s="57" t="s">
        <v>839</v>
      </c>
      <c r="M9" s="57" t="s">
        <v>195</v>
      </c>
      <c r="N9" s="57" t="s">
        <v>840</v>
      </c>
    </row>
    <row r="10" spans="1:14" ht="39.75" customHeight="1">
      <c r="A10" s="52"/>
      <c r="B10" s="57" t="s">
        <v>767</v>
      </c>
      <c r="C10" s="57" t="s">
        <v>767</v>
      </c>
      <c r="D10" s="57" t="s">
        <v>767</v>
      </c>
      <c r="E10" s="57" t="s">
        <v>767</v>
      </c>
      <c r="F10" s="57" t="s">
        <v>767</v>
      </c>
      <c r="G10" s="57" t="s">
        <v>767</v>
      </c>
      <c r="H10" s="57" t="s">
        <v>767</v>
      </c>
      <c r="I10" s="57" t="s">
        <v>767</v>
      </c>
      <c r="J10" s="57" t="s">
        <v>767</v>
      </c>
      <c r="K10" s="57" t="s">
        <v>767</v>
      </c>
      <c r="L10" s="57" t="s">
        <v>841</v>
      </c>
      <c r="M10" s="57" t="s">
        <v>209</v>
      </c>
      <c r="N10" s="57" t="s">
        <v>842</v>
      </c>
    </row>
    <row r="11" spans="1:14" ht="39.75" customHeight="1">
      <c r="A11" s="52"/>
      <c r="B11" s="57" t="s">
        <v>768</v>
      </c>
      <c r="C11" s="57" t="s">
        <v>768</v>
      </c>
      <c r="D11" s="57" t="s">
        <v>768</v>
      </c>
      <c r="E11" s="57" t="s">
        <v>768</v>
      </c>
      <c r="F11" s="57" t="s">
        <v>768</v>
      </c>
      <c r="G11" s="57" t="s">
        <v>768</v>
      </c>
      <c r="H11" s="57" t="s">
        <v>768</v>
      </c>
      <c r="I11" s="57" t="s">
        <v>768</v>
      </c>
      <c r="J11" s="57" t="s">
        <v>768</v>
      </c>
      <c r="K11" s="57" t="s">
        <v>768</v>
      </c>
      <c r="L11" s="57" t="s">
        <v>843</v>
      </c>
      <c r="M11" s="57" t="s">
        <v>223</v>
      </c>
      <c r="N11" s="57" t="s">
        <v>224</v>
      </c>
    </row>
    <row r="12" spans="1:14" ht="39.75" customHeight="1">
      <c r="A12" s="52"/>
      <c r="B12" s="57" t="s">
        <v>769</v>
      </c>
      <c r="C12" s="57" t="s">
        <v>769</v>
      </c>
      <c r="D12" s="57" t="s">
        <v>769</v>
      </c>
      <c r="E12" s="57" t="s">
        <v>769</v>
      </c>
      <c r="F12" s="57" t="s">
        <v>769</v>
      </c>
      <c r="G12" s="57" t="s">
        <v>769</v>
      </c>
      <c r="H12" s="57" t="s">
        <v>769</v>
      </c>
      <c r="I12" s="57" t="s">
        <v>769</v>
      </c>
      <c r="J12" s="57" t="s">
        <v>769</v>
      </c>
      <c r="K12" s="57" t="s">
        <v>769</v>
      </c>
      <c r="L12" s="57" t="s">
        <v>236</v>
      </c>
      <c r="M12" s="57" t="s">
        <v>237</v>
      </c>
      <c r="N12" s="57" t="s">
        <v>238</v>
      </c>
    </row>
    <row r="13" spans="1:14" ht="39.75" customHeight="1">
      <c r="A13" s="52"/>
      <c r="B13" s="57" t="s">
        <v>770</v>
      </c>
      <c r="C13" s="57" t="s">
        <v>770</v>
      </c>
      <c r="D13" s="57" t="s">
        <v>770</v>
      </c>
      <c r="E13" s="57" t="s">
        <v>770</v>
      </c>
      <c r="F13" s="57" t="s">
        <v>770</v>
      </c>
      <c r="G13" s="57" t="s">
        <v>770</v>
      </c>
      <c r="H13" s="57" t="s">
        <v>770</v>
      </c>
      <c r="I13" s="57" t="s">
        <v>770</v>
      </c>
      <c r="J13" s="57" t="s">
        <v>770</v>
      </c>
      <c r="K13" s="57" t="s">
        <v>770</v>
      </c>
      <c r="L13" s="57" t="s">
        <v>250</v>
      </c>
      <c r="M13" s="57" t="s">
        <v>251</v>
      </c>
      <c r="N13" s="57" t="s">
        <v>844</v>
      </c>
    </row>
    <row r="14" spans="1:14" ht="39.75" customHeight="1">
      <c r="A14" s="52"/>
      <c r="B14" s="57" t="s">
        <v>771</v>
      </c>
      <c r="C14" s="57" t="s">
        <v>771</v>
      </c>
      <c r="D14" s="57" t="s">
        <v>771</v>
      </c>
      <c r="E14" s="57" t="s">
        <v>771</v>
      </c>
      <c r="F14" s="57" t="s">
        <v>771</v>
      </c>
      <c r="G14" s="57" t="s">
        <v>771</v>
      </c>
      <c r="H14" s="57" t="s">
        <v>771</v>
      </c>
      <c r="I14" s="57" t="s">
        <v>771</v>
      </c>
      <c r="J14" s="57" t="s">
        <v>771</v>
      </c>
      <c r="K14" s="57" t="s">
        <v>771</v>
      </c>
      <c r="L14" s="57" t="s">
        <v>264</v>
      </c>
      <c r="M14" s="57" t="s">
        <v>265</v>
      </c>
      <c r="N14" s="57" t="s">
        <v>845</v>
      </c>
    </row>
    <row r="15" spans="1:14" ht="39.75" customHeight="1">
      <c r="A15" s="52"/>
      <c r="B15" s="57" t="s">
        <v>772</v>
      </c>
      <c r="C15" s="57" t="s">
        <v>772</v>
      </c>
      <c r="D15" s="57" t="s">
        <v>772</v>
      </c>
      <c r="E15" s="57" t="s">
        <v>772</v>
      </c>
      <c r="F15" s="57" t="s">
        <v>772</v>
      </c>
      <c r="G15" s="57" t="s">
        <v>772</v>
      </c>
      <c r="H15" s="57" t="s">
        <v>772</v>
      </c>
      <c r="I15" s="57" t="s">
        <v>772</v>
      </c>
      <c r="J15" s="57" t="s">
        <v>772</v>
      </c>
      <c r="K15" s="57" t="s">
        <v>772</v>
      </c>
      <c r="L15" s="57" t="s">
        <v>278</v>
      </c>
      <c r="M15" s="57" t="s">
        <v>279</v>
      </c>
      <c r="N15" s="57" t="s">
        <v>846</v>
      </c>
    </row>
    <row r="16" spans="1:14">
      <c r="A16" s="53" t="s">
        <v>86</v>
      </c>
      <c r="B16" s="57" t="s">
        <v>773</v>
      </c>
      <c r="C16" s="57" t="s">
        <v>1110</v>
      </c>
      <c r="D16" s="57" t="s">
        <v>89</v>
      </c>
      <c r="E16" s="57" t="s">
        <v>847</v>
      </c>
      <c r="G16" s="57" t="s">
        <v>848</v>
      </c>
      <c r="H16" s="57" t="s">
        <v>849</v>
      </c>
      <c r="I16" s="57" t="s">
        <v>850</v>
      </c>
      <c r="J16" s="57" t="s">
        <v>851</v>
      </c>
      <c r="K16" s="57" t="s">
        <v>852</v>
      </c>
      <c r="L16" s="58" t="s">
        <v>292</v>
      </c>
      <c r="M16" s="57" t="s">
        <v>293</v>
      </c>
      <c r="N16" s="57" t="s">
        <v>853</v>
      </c>
    </row>
    <row r="17" spans="1:14">
      <c r="A17" s="53" t="s">
        <v>99</v>
      </c>
      <c r="B17" s="57" t="s">
        <v>774</v>
      </c>
      <c r="C17" s="57" t="s">
        <v>1111</v>
      </c>
      <c r="D17" s="57" t="s">
        <v>102</v>
      </c>
      <c r="E17" s="57" t="s">
        <v>854</v>
      </c>
      <c r="F17" s="57" t="s">
        <v>855</v>
      </c>
      <c r="G17" s="57" t="s">
        <v>856</v>
      </c>
      <c r="H17" s="57" t="s">
        <v>857</v>
      </c>
      <c r="I17" s="57" t="s">
        <v>858</v>
      </c>
      <c r="J17" s="57" t="s">
        <v>859</v>
      </c>
      <c r="K17" s="57" t="s">
        <v>860</v>
      </c>
      <c r="L17" s="57" t="s">
        <v>306</v>
      </c>
      <c r="M17" s="57" t="s">
        <v>307</v>
      </c>
      <c r="N17" s="57" t="s">
        <v>861</v>
      </c>
    </row>
    <row r="18" spans="1:14">
      <c r="A18" s="53" t="s">
        <v>113</v>
      </c>
      <c r="B18" s="57" t="s">
        <v>775</v>
      </c>
      <c r="C18" s="57" t="s">
        <v>1112</v>
      </c>
      <c r="D18" s="57" t="s">
        <v>116</v>
      </c>
      <c r="E18" s="57" t="s">
        <v>862</v>
      </c>
      <c r="F18" s="57" t="s">
        <v>863</v>
      </c>
      <c r="G18" s="57" t="s">
        <v>864</v>
      </c>
      <c r="H18" s="57" t="s">
        <v>865</v>
      </c>
      <c r="I18" s="57" t="s">
        <v>866</v>
      </c>
      <c r="J18" s="57" t="s">
        <v>867</v>
      </c>
      <c r="K18" s="57" t="s">
        <v>868</v>
      </c>
      <c r="L18" s="57" t="s">
        <v>320</v>
      </c>
      <c r="M18" s="57" t="s">
        <v>321</v>
      </c>
      <c r="N18" s="57" t="s">
        <v>869</v>
      </c>
    </row>
    <row r="19" spans="1:14">
      <c r="A19" s="53" t="s">
        <v>127</v>
      </c>
      <c r="B19" s="57" t="s">
        <v>776</v>
      </c>
      <c r="C19" s="57" t="s">
        <v>1113</v>
      </c>
      <c r="D19" s="57" t="s">
        <v>130</v>
      </c>
      <c r="E19" s="57" t="s">
        <v>870</v>
      </c>
      <c r="F19" s="57" t="s">
        <v>871</v>
      </c>
      <c r="G19" s="57" t="s">
        <v>872</v>
      </c>
      <c r="H19" s="57" t="s">
        <v>873</v>
      </c>
      <c r="I19" s="57" t="s">
        <v>874</v>
      </c>
      <c r="J19" s="57" t="s">
        <v>875</v>
      </c>
      <c r="K19" s="57" t="s">
        <v>876</v>
      </c>
      <c r="L19" s="57" t="s">
        <v>334</v>
      </c>
      <c r="M19" s="57" t="s">
        <v>335</v>
      </c>
      <c r="N19" s="57" t="s">
        <v>877</v>
      </c>
    </row>
    <row r="20" spans="1:14">
      <c r="A20" s="53" t="s">
        <v>141</v>
      </c>
      <c r="B20" s="57" t="s">
        <v>777</v>
      </c>
      <c r="C20" s="57" t="s">
        <v>1114</v>
      </c>
      <c r="D20" s="57" t="s">
        <v>144</v>
      </c>
      <c r="E20" s="57" t="s">
        <v>878</v>
      </c>
      <c r="F20" s="57" t="s">
        <v>879</v>
      </c>
      <c r="G20" s="57" t="s">
        <v>880</v>
      </c>
      <c r="H20" s="57" t="s">
        <v>881</v>
      </c>
      <c r="I20" s="57" t="s">
        <v>882</v>
      </c>
      <c r="J20" s="57" t="s">
        <v>883</v>
      </c>
      <c r="K20" s="57" t="s">
        <v>884</v>
      </c>
      <c r="L20" s="57" t="s">
        <v>348</v>
      </c>
      <c r="M20" s="57" t="s">
        <v>349</v>
      </c>
      <c r="N20" s="57" t="s">
        <v>885</v>
      </c>
    </row>
    <row r="21" spans="1:14">
      <c r="A21" s="53" t="s">
        <v>155</v>
      </c>
      <c r="B21" s="57" t="s">
        <v>778</v>
      </c>
      <c r="C21" s="57" t="s">
        <v>1115</v>
      </c>
      <c r="D21" s="57" t="s">
        <v>158</v>
      </c>
      <c r="E21" s="57" t="s">
        <v>886</v>
      </c>
      <c r="F21" s="57" t="s">
        <v>887</v>
      </c>
      <c r="G21" s="57" t="s">
        <v>888</v>
      </c>
      <c r="H21" s="57" t="s">
        <v>889</v>
      </c>
      <c r="I21" s="57" t="s">
        <v>890</v>
      </c>
      <c r="J21" s="57" t="s">
        <v>891</v>
      </c>
      <c r="K21" s="57" t="s">
        <v>892</v>
      </c>
      <c r="L21" s="57" t="s">
        <v>362</v>
      </c>
      <c r="M21" s="57" t="s">
        <v>363</v>
      </c>
      <c r="N21" s="57" t="s">
        <v>893</v>
      </c>
    </row>
    <row r="22" spans="1:14">
      <c r="A22" s="53" t="s">
        <v>169</v>
      </c>
      <c r="B22" s="57" t="s">
        <v>779</v>
      </c>
      <c r="C22" s="57" t="s">
        <v>1116</v>
      </c>
      <c r="D22" s="57" t="s">
        <v>172</v>
      </c>
      <c r="E22" s="57" t="s">
        <v>894</v>
      </c>
      <c r="F22" s="57" t="s">
        <v>895</v>
      </c>
      <c r="G22" s="57" t="s">
        <v>896</v>
      </c>
      <c r="H22" s="57" t="s">
        <v>897</v>
      </c>
      <c r="I22" s="57" t="s">
        <v>898</v>
      </c>
      <c r="J22" s="57" t="s">
        <v>899</v>
      </c>
      <c r="K22" s="57" t="s">
        <v>900</v>
      </c>
      <c r="L22" s="57" t="s">
        <v>376</v>
      </c>
      <c r="M22" s="57" t="s">
        <v>377</v>
      </c>
      <c r="N22" s="57" t="s">
        <v>378</v>
      </c>
    </row>
    <row r="23" spans="1:14">
      <c r="A23" s="53" t="s">
        <v>183</v>
      </c>
      <c r="B23" s="57" t="s">
        <v>780</v>
      </c>
      <c r="C23" s="57" t="s">
        <v>1117</v>
      </c>
      <c r="D23" s="57" t="s">
        <v>186</v>
      </c>
      <c r="E23" s="57" t="s">
        <v>901</v>
      </c>
      <c r="F23" s="57" t="s">
        <v>902</v>
      </c>
      <c r="G23" s="57" t="s">
        <v>903</v>
      </c>
      <c r="H23" s="57" t="s">
        <v>904</v>
      </c>
      <c r="I23" s="57" t="s">
        <v>905</v>
      </c>
      <c r="J23" s="57" t="s">
        <v>906</v>
      </c>
      <c r="K23" s="57" t="s">
        <v>907</v>
      </c>
      <c r="L23" s="57" t="s">
        <v>390</v>
      </c>
      <c r="M23" s="57" t="s">
        <v>391</v>
      </c>
      <c r="N23" s="57" t="s">
        <v>908</v>
      </c>
    </row>
    <row r="24" spans="1:14">
      <c r="A24" s="53" t="s">
        <v>197</v>
      </c>
      <c r="B24" s="57" t="s">
        <v>781</v>
      </c>
      <c r="C24" s="57" t="s">
        <v>1118</v>
      </c>
      <c r="D24" s="57" t="s">
        <v>200</v>
      </c>
      <c r="E24" s="57" t="s">
        <v>909</v>
      </c>
      <c r="F24" s="57" t="s">
        <v>910</v>
      </c>
      <c r="G24" s="57" t="s">
        <v>911</v>
      </c>
      <c r="H24" s="57" t="s">
        <v>912</v>
      </c>
      <c r="I24" s="57" t="s">
        <v>913</v>
      </c>
      <c r="J24" s="57" t="s">
        <v>914</v>
      </c>
      <c r="K24" s="57" t="s">
        <v>915</v>
      </c>
      <c r="L24" s="57" t="s">
        <v>404</v>
      </c>
      <c r="M24" s="57" t="s">
        <v>916</v>
      </c>
      <c r="N24" s="54" t="s">
        <v>712</v>
      </c>
    </row>
    <row r="25" spans="1:14">
      <c r="A25" s="53" t="s">
        <v>211</v>
      </c>
      <c r="B25" s="57" t="s">
        <v>782</v>
      </c>
      <c r="C25" s="57" t="s">
        <v>1119</v>
      </c>
      <c r="D25" s="57" t="s">
        <v>214</v>
      </c>
      <c r="E25" s="57" t="s">
        <v>917</v>
      </c>
      <c r="F25" s="57" t="s">
        <v>918</v>
      </c>
      <c r="G25" s="57" t="s">
        <v>919</v>
      </c>
      <c r="H25" s="57" t="s">
        <v>920</v>
      </c>
      <c r="I25" s="57" t="s">
        <v>921</v>
      </c>
      <c r="J25" s="57" t="s">
        <v>922</v>
      </c>
      <c r="K25" s="57" t="s">
        <v>221</v>
      </c>
      <c r="L25" s="57" t="s">
        <v>417</v>
      </c>
      <c r="M25" s="57" t="s">
        <v>923</v>
      </c>
      <c r="N25" s="54" t="s">
        <v>713</v>
      </c>
    </row>
    <row r="26" spans="1:14">
      <c r="A26" s="53" t="s">
        <v>225</v>
      </c>
      <c r="B26" s="57" t="s">
        <v>783</v>
      </c>
      <c r="C26" s="57" t="s">
        <v>1120</v>
      </c>
      <c r="D26" s="57" t="s">
        <v>228</v>
      </c>
      <c r="E26" s="57" t="s">
        <v>924</v>
      </c>
      <c r="F26" s="57" t="s">
        <v>925</v>
      </c>
      <c r="G26" s="57" t="s">
        <v>926</v>
      </c>
      <c r="H26" s="57" t="s">
        <v>927</v>
      </c>
      <c r="I26" s="57" t="s">
        <v>928</v>
      </c>
      <c r="J26" s="57" t="s">
        <v>929</v>
      </c>
      <c r="K26" s="57" t="s">
        <v>930</v>
      </c>
      <c r="L26" s="57" t="s">
        <v>430</v>
      </c>
      <c r="M26" s="57" t="s">
        <v>931</v>
      </c>
      <c r="N26" s="54" t="s">
        <v>714</v>
      </c>
    </row>
    <row r="27" spans="1:14">
      <c r="A27" s="53" t="s">
        <v>239</v>
      </c>
      <c r="B27" s="57" t="s">
        <v>784</v>
      </c>
      <c r="C27" s="57" t="s">
        <v>1121</v>
      </c>
      <c r="D27" s="57" t="s">
        <v>242</v>
      </c>
      <c r="E27" s="57" t="s">
        <v>932</v>
      </c>
      <c r="F27" s="57" t="s">
        <v>933</v>
      </c>
      <c r="G27" s="57" t="s">
        <v>934</v>
      </c>
      <c r="H27" s="57" t="s">
        <v>935</v>
      </c>
      <c r="I27" s="57" t="s">
        <v>936</v>
      </c>
      <c r="J27" s="57" t="s">
        <v>937</v>
      </c>
      <c r="K27" s="57" t="s">
        <v>938</v>
      </c>
      <c r="L27" s="57" t="s">
        <v>443</v>
      </c>
      <c r="M27" s="57" t="s">
        <v>939</v>
      </c>
      <c r="N27" s="54" t="s">
        <v>715</v>
      </c>
    </row>
    <row r="28" spans="1:14">
      <c r="A28" s="53" t="s">
        <v>253</v>
      </c>
      <c r="B28" s="57" t="s">
        <v>785</v>
      </c>
      <c r="C28" s="57" t="s">
        <v>1122</v>
      </c>
      <c r="D28" s="57" t="s">
        <v>256</v>
      </c>
      <c r="E28" s="57" t="s">
        <v>940</v>
      </c>
      <c r="F28" s="57" t="s">
        <v>941</v>
      </c>
      <c r="G28" s="57" t="s">
        <v>942</v>
      </c>
      <c r="H28" s="57" t="s">
        <v>943</v>
      </c>
      <c r="I28" s="57" t="s">
        <v>944</v>
      </c>
      <c r="J28" s="57" t="s">
        <v>945</v>
      </c>
      <c r="K28" s="57" t="s">
        <v>946</v>
      </c>
      <c r="L28" s="57" t="s">
        <v>455</v>
      </c>
      <c r="M28" s="57" t="s">
        <v>946</v>
      </c>
      <c r="N28" s="54" t="s">
        <v>716</v>
      </c>
    </row>
    <row r="29" spans="1:14">
      <c r="A29" s="53" t="s">
        <v>267</v>
      </c>
      <c r="B29" s="57" t="s">
        <v>786</v>
      </c>
      <c r="C29" s="57" t="s">
        <v>1123</v>
      </c>
      <c r="D29" s="57" t="s">
        <v>270</v>
      </c>
      <c r="E29" s="57" t="s">
        <v>947</v>
      </c>
      <c r="F29" s="57" t="s">
        <v>948</v>
      </c>
      <c r="G29" s="57" t="s">
        <v>949</v>
      </c>
      <c r="H29" s="57" t="s">
        <v>950</v>
      </c>
      <c r="I29" s="57" t="s">
        <v>951</v>
      </c>
      <c r="J29" s="57" t="s">
        <v>952</v>
      </c>
      <c r="K29" s="57" t="s">
        <v>536</v>
      </c>
      <c r="L29" s="57" t="s">
        <v>466</v>
      </c>
      <c r="M29" s="57" t="s">
        <v>498</v>
      </c>
      <c r="N29" s="54" t="s">
        <v>717</v>
      </c>
    </row>
    <row r="30" spans="1:14">
      <c r="A30" s="53" t="s">
        <v>281</v>
      </c>
      <c r="B30" s="57" t="s">
        <v>787</v>
      </c>
      <c r="C30" s="57" t="s">
        <v>1124</v>
      </c>
      <c r="D30" s="57" t="s">
        <v>284</v>
      </c>
      <c r="E30" s="57" t="s">
        <v>953</v>
      </c>
      <c r="F30" s="57" t="s">
        <v>954</v>
      </c>
      <c r="G30" s="57" t="s">
        <v>955</v>
      </c>
      <c r="H30" s="57" t="s">
        <v>956</v>
      </c>
      <c r="I30" s="57" t="s">
        <v>957</v>
      </c>
      <c r="J30" s="57" t="s">
        <v>958</v>
      </c>
      <c r="K30" s="57" t="s">
        <v>959</v>
      </c>
      <c r="L30" s="57" t="s">
        <v>477</v>
      </c>
      <c r="M30" s="57" t="s">
        <v>509</v>
      </c>
    </row>
    <row r="31" spans="1:14">
      <c r="A31" s="53" t="s">
        <v>295</v>
      </c>
      <c r="B31" s="57" t="s">
        <v>788</v>
      </c>
      <c r="C31" s="57" t="s">
        <v>1125</v>
      </c>
      <c r="D31" s="57" t="s">
        <v>298</v>
      </c>
      <c r="E31" s="57" t="s">
        <v>960</v>
      </c>
      <c r="F31" s="57" t="s">
        <v>961</v>
      </c>
      <c r="G31" s="57" t="s">
        <v>962</v>
      </c>
      <c r="H31" s="57" t="s">
        <v>963</v>
      </c>
      <c r="I31" s="57" t="s">
        <v>964</v>
      </c>
      <c r="J31" s="57" t="s">
        <v>965</v>
      </c>
      <c r="K31" s="57" t="s">
        <v>305</v>
      </c>
      <c r="L31" s="57" t="s">
        <v>488</v>
      </c>
      <c r="M31" s="57" t="s">
        <v>519</v>
      </c>
    </row>
    <row r="32" spans="1:14">
      <c r="A32" s="53" t="s">
        <v>309</v>
      </c>
      <c r="B32" s="57" t="s">
        <v>789</v>
      </c>
      <c r="C32" s="57" t="s">
        <v>1126</v>
      </c>
      <c r="D32" s="57" t="s">
        <v>312</v>
      </c>
      <c r="E32" s="57" t="s">
        <v>966</v>
      </c>
      <c r="F32" s="57" t="s">
        <v>967</v>
      </c>
      <c r="G32" s="57" t="s">
        <v>968</v>
      </c>
      <c r="H32" s="57" t="s">
        <v>969</v>
      </c>
      <c r="I32" s="57" t="s">
        <v>970</v>
      </c>
      <c r="J32" s="57" t="s">
        <v>971</v>
      </c>
      <c r="K32" s="57" t="s">
        <v>319</v>
      </c>
      <c r="L32" s="57" t="s">
        <v>497</v>
      </c>
      <c r="M32" s="57" t="s">
        <v>529</v>
      </c>
    </row>
    <row r="33" spans="1:13">
      <c r="A33" s="53" t="s">
        <v>323</v>
      </c>
      <c r="B33" s="57" t="s">
        <v>790</v>
      </c>
      <c r="C33" s="57" t="s">
        <v>1127</v>
      </c>
      <c r="D33" s="57" t="s">
        <v>326</v>
      </c>
      <c r="E33" s="57" t="s">
        <v>972</v>
      </c>
      <c r="F33" s="57" t="s">
        <v>973</v>
      </c>
      <c r="G33" s="57" t="s">
        <v>974</v>
      </c>
      <c r="H33" s="57" t="s">
        <v>975</v>
      </c>
      <c r="I33" s="57" t="s">
        <v>976</v>
      </c>
      <c r="J33" s="57" t="s">
        <v>977</v>
      </c>
      <c r="K33" s="57" t="s">
        <v>978</v>
      </c>
      <c r="L33" s="58" t="s">
        <v>508</v>
      </c>
      <c r="M33" s="57" t="s">
        <v>559</v>
      </c>
    </row>
    <row r="34" spans="1:13">
      <c r="A34" s="53" t="s">
        <v>337</v>
      </c>
      <c r="B34" s="57" t="s">
        <v>791</v>
      </c>
      <c r="C34" s="57" t="s">
        <v>1128</v>
      </c>
      <c r="D34" s="57" t="s">
        <v>340</v>
      </c>
      <c r="E34" s="57" t="s">
        <v>979</v>
      </c>
      <c r="F34" s="57" t="s">
        <v>980</v>
      </c>
      <c r="G34" s="57" t="s">
        <v>981</v>
      </c>
      <c r="H34" s="57" t="s">
        <v>982</v>
      </c>
      <c r="I34" s="57" t="s">
        <v>983</v>
      </c>
      <c r="J34" s="57" t="s">
        <v>984</v>
      </c>
      <c r="K34" s="57" t="s">
        <v>985</v>
      </c>
      <c r="L34" s="57" t="s">
        <v>518</v>
      </c>
      <c r="M34" s="57" t="s">
        <v>567</v>
      </c>
    </row>
    <row r="35" spans="1:13">
      <c r="A35" s="53" t="s">
        <v>351</v>
      </c>
      <c r="B35" s="57" t="s">
        <v>792</v>
      </c>
      <c r="C35" s="57" t="s">
        <v>1129</v>
      </c>
      <c r="D35" s="57" t="s">
        <v>354</v>
      </c>
      <c r="E35" s="57" t="s">
        <v>986</v>
      </c>
      <c r="F35" s="57" t="s">
        <v>987</v>
      </c>
      <c r="G35" s="57" t="s">
        <v>988</v>
      </c>
      <c r="H35" s="57" t="s">
        <v>989</v>
      </c>
      <c r="I35" s="57" t="s">
        <v>990</v>
      </c>
      <c r="J35" s="57" t="s">
        <v>991</v>
      </c>
      <c r="K35" s="57" t="s">
        <v>992</v>
      </c>
      <c r="L35" s="58" t="s">
        <v>528</v>
      </c>
      <c r="M35" s="57" t="s">
        <v>575</v>
      </c>
    </row>
    <row r="36" spans="1:13">
      <c r="A36" s="53" t="s">
        <v>365</v>
      </c>
      <c r="B36" s="57" t="s">
        <v>793</v>
      </c>
      <c r="C36" s="57" t="s">
        <v>1130</v>
      </c>
      <c r="D36" s="57" t="s">
        <v>368</v>
      </c>
      <c r="E36" s="57" t="s">
        <v>993</v>
      </c>
      <c r="F36" s="57" t="s">
        <v>994</v>
      </c>
      <c r="G36" s="57" t="s">
        <v>995</v>
      </c>
      <c r="H36" s="57" t="s">
        <v>996</v>
      </c>
      <c r="I36" s="57" t="s">
        <v>997</v>
      </c>
      <c r="J36" s="57" t="s">
        <v>998</v>
      </c>
      <c r="K36" s="57" t="s">
        <v>999</v>
      </c>
      <c r="L36" s="57" t="s">
        <v>538</v>
      </c>
      <c r="M36" s="57" t="s">
        <v>583</v>
      </c>
    </row>
    <row r="37" spans="1:13">
      <c r="A37" s="53" t="s">
        <v>379</v>
      </c>
      <c r="B37" s="57" t="s">
        <v>794</v>
      </c>
      <c r="C37" s="57" t="s">
        <v>1131</v>
      </c>
      <c r="D37" s="57" t="s">
        <v>382</v>
      </c>
      <c r="E37" s="57" t="s">
        <v>1000</v>
      </c>
      <c r="F37" s="57" t="s">
        <v>1001</v>
      </c>
      <c r="G37" s="57" t="s">
        <v>1002</v>
      </c>
      <c r="H37" s="57" t="s">
        <v>1003</v>
      </c>
      <c r="I37" s="57" t="s">
        <v>1004</v>
      </c>
      <c r="J37" s="57" t="s">
        <v>1005</v>
      </c>
      <c r="K37" s="57" t="s">
        <v>1006</v>
      </c>
      <c r="L37" s="57" t="s">
        <v>545</v>
      </c>
      <c r="M37" s="57" t="s">
        <v>591</v>
      </c>
    </row>
    <row r="38" spans="1:13">
      <c r="A38" s="53" t="s">
        <v>393</v>
      </c>
      <c r="B38" s="57" t="s">
        <v>795</v>
      </c>
      <c r="C38" s="57" t="s">
        <v>1132</v>
      </c>
      <c r="D38" s="57" t="s">
        <v>396</v>
      </c>
      <c r="E38" s="57" t="s">
        <v>1007</v>
      </c>
      <c r="F38" s="57" t="s">
        <v>1008</v>
      </c>
      <c r="G38" s="57" t="s">
        <v>1009</v>
      </c>
      <c r="H38" s="57" t="s">
        <v>1010</v>
      </c>
      <c r="I38" s="57" t="s">
        <v>1011</v>
      </c>
      <c r="J38" s="57" t="s">
        <v>402</v>
      </c>
      <c r="K38" s="57" t="s">
        <v>403</v>
      </c>
      <c r="L38" s="57" t="s">
        <v>551</v>
      </c>
      <c r="M38" s="57" t="s">
        <v>598</v>
      </c>
    </row>
    <row r="39" spans="1:13">
      <c r="A39" s="53" t="s">
        <v>406</v>
      </c>
      <c r="B39" s="57" t="s">
        <v>796</v>
      </c>
      <c r="C39" s="57" t="s">
        <v>1133</v>
      </c>
      <c r="D39" s="57" t="s">
        <v>409</v>
      </c>
      <c r="E39" s="57" t="s">
        <v>1012</v>
      </c>
      <c r="F39" s="57" t="s">
        <v>1013</v>
      </c>
      <c r="G39" s="57" t="s">
        <v>1014</v>
      </c>
      <c r="H39" s="57" t="s">
        <v>1015</v>
      </c>
      <c r="I39" s="57" t="s">
        <v>1016</v>
      </c>
      <c r="J39" s="57" t="s">
        <v>415</v>
      </c>
      <c r="K39" s="57" t="s">
        <v>416</v>
      </c>
      <c r="M39" s="57" t="s">
        <v>605</v>
      </c>
    </row>
    <row r="40" spans="1:13">
      <c r="A40" s="53" t="s">
        <v>419</v>
      </c>
      <c r="B40" s="57" t="s">
        <v>797</v>
      </c>
      <c r="C40" s="57" t="s">
        <v>1134</v>
      </c>
      <c r="D40" s="57" t="s">
        <v>422</v>
      </c>
      <c r="E40" s="57" t="s">
        <v>1017</v>
      </c>
      <c r="F40" s="57" t="s">
        <v>1018</v>
      </c>
      <c r="G40" s="57" t="s">
        <v>1019</v>
      </c>
      <c r="H40" s="57" t="s">
        <v>426</v>
      </c>
      <c r="I40" s="57" t="s">
        <v>1020</v>
      </c>
      <c r="J40" s="57" t="s">
        <v>428</v>
      </c>
      <c r="K40" s="57" t="s">
        <v>429</v>
      </c>
      <c r="M40" s="57" t="s">
        <v>612</v>
      </c>
    </row>
    <row r="41" spans="1:13">
      <c r="A41" s="53" t="s">
        <v>432</v>
      </c>
      <c r="B41" s="57" t="s">
        <v>798</v>
      </c>
      <c r="C41" s="57" t="s">
        <v>1135</v>
      </c>
      <c r="D41" s="57" t="s">
        <v>435</v>
      </c>
      <c r="E41" s="57" t="s">
        <v>1021</v>
      </c>
      <c r="F41" s="57" t="s">
        <v>1022</v>
      </c>
      <c r="G41" s="57" t="s">
        <v>1023</v>
      </c>
      <c r="H41" s="57" t="s">
        <v>1024</v>
      </c>
      <c r="I41" s="57" t="s">
        <v>1025</v>
      </c>
      <c r="J41" s="57" t="s">
        <v>1026</v>
      </c>
      <c r="K41" s="57" t="s">
        <v>442</v>
      </c>
      <c r="M41" s="57" t="s">
        <v>618</v>
      </c>
    </row>
    <row r="42" spans="1:13">
      <c r="A42" s="53" t="s">
        <v>445</v>
      </c>
      <c r="B42" s="57" t="s">
        <v>799</v>
      </c>
      <c r="C42" s="57" t="s">
        <v>1136</v>
      </c>
      <c r="D42" s="57" t="s">
        <v>448</v>
      </c>
      <c r="E42" s="57" t="s">
        <v>1027</v>
      </c>
      <c r="F42" s="57" t="s">
        <v>1028</v>
      </c>
      <c r="G42" s="57" t="s">
        <v>1029</v>
      </c>
      <c r="H42" s="57" t="s">
        <v>463</v>
      </c>
      <c r="I42" s="57" t="s">
        <v>1030</v>
      </c>
      <c r="J42" s="57" t="s">
        <v>1031</v>
      </c>
      <c r="K42" s="57" t="s">
        <v>454</v>
      </c>
      <c r="M42" s="57" t="s">
        <v>623</v>
      </c>
    </row>
    <row r="43" spans="1:13">
      <c r="A43" s="53" t="s">
        <v>456</v>
      </c>
      <c r="B43" s="57" t="s">
        <v>800</v>
      </c>
      <c r="C43" s="57" t="s">
        <v>1137</v>
      </c>
      <c r="D43" s="57" t="s">
        <v>459</v>
      </c>
      <c r="E43" s="57" t="s">
        <v>1032</v>
      </c>
      <c r="F43" s="57" t="s">
        <v>1033</v>
      </c>
      <c r="G43" s="57" t="s">
        <v>1034</v>
      </c>
      <c r="H43" s="57" t="s">
        <v>474</v>
      </c>
      <c r="I43" s="57" t="s">
        <v>1035</v>
      </c>
      <c r="J43" s="57" t="s">
        <v>1036</v>
      </c>
      <c r="K43" s="57" t="s">
        <v>465</v>
      </c>
      <c r="M43" s="57" t="s">
        <v>628</v>
      </c>
    </row>
    <row r="44" spans="1:13">
      <c r="A44" s="53" t="s">
        <v>467</v>
      </c>
      <c r="B44" s="57" t="s">
        <v>801</v>
      </c>
      <c r="C44" s="57" t="s">
        <v>1138</v>
      </c>
      <c r="D44" s="57" t="s">
        <v>470</v>
      </c>
      <c r="E44" s="57" t="s">
        <v>1037</v>
      </c>
      <c r="F44" s="57" t="s">
        <v>1038</v>
      </c>
      <c r="G44" s="57" t="s">
        <v>473</v>
      </c>
      <c r="H44" s="57" t="s">
        <v>1039</v>
      </c>
      <c r="J44" s="57" t="s">
        <v>1040</v>
      </c>
      <c r="K44" s="57" t="s">
        <v>476</v>
      </c>
      <c r="M44" s="57" t="s">
        <v>633</v>
      </c>
    </row>
    <row r="45" spans="1:13">
      <c r="A45" s="53" t="s">
        <v>478</v>
      </c>
      <c r="B45" s="57" t="s">
        <v>802</v>
      </c>
      <c r="C45" s="57" t="s">
        <v>1139</v>
      </c>
      <c r="D45" s="57" t="s">
        <v>481</v>
      </c>
      <c r="E45" s="57" t="s">
        <v>1041</v>
      </c>
      <c r="F45" s="57" t="s">
        <v>1042</v>
      </c>
      <c r="G45" s="57" t="s">
        <v>1043</v>
      </c>
      <c r="H45" s="57" t="s">
        <v>506</v>
      </c>
      <c r="J45" s="57" t="s">
        <v>1044</v>
      </c>
      <c r="K45" s="57" t="s">
        <v>487</v>
      </c>
      <c r="M45" s="57" t="s">
        <v>638</v>
      </c>
    </row>
    <row r="46" spans="1:13">
      <c r="A46" s="53" t="s">
        <v>489</v>
      </c>
      <c r="B46" s="57" t="s">
        <v>803</v>
      </c>
      <c r="C46" s="57" t="s">
        <v>501</v>
      </c>
      <c r="D46" s="57" t="s">
        <v>491</v>
      </c>
      <c r="E46" s="57" t="s">
        <v>1045</v>
      </c>
      <c r="F46" s="57" t="s">
        <v>1046</v>
      </c>
      <c r="G46" s="57" t="s">
        <v>1047</v>
      </c>
      <c r="J46" s="57" t="s">
        <v>536</v>
      </c>
      <c r="K46" s="57" t="s">
        <v>1048</v>
      </c>
      <c r="M46" s="57" t="s">
        <v>643</v>
      </c>
    </row>
    <row r="47" spans="1:13">
      <c r="A47" s="53" t="s">
        <v>499</v>
      </c>
      <c r="B47" s="57" t="s">
        <v>804</v>
      </c>
      <c r="C47" s="57" t="s">
        <v>512</v>
      </c>
      <c r="D47" s="57" t="s">
        <v>502</v>
      </c>
      <c r="E47" s="57" t="s">
        <v>1049</v>
      </c>
      <c r="F47" s="57" t="s">
        <v>1050</v>
      </c>
      <c r="G47" s="57" t="s">
        <v>1051</v>
      </c>
      <c r="J47" s="57" t="s">
        <v>544</v>
      </c>
      <c r="K47" s="57" t="s">
        <v>1052</v>
      </c>
      <c r="M47" s="57" t="s">
        <v>646</v>
      </c>
    </row>
    <row r="48" spans="1:13">
      <c r="A48" s="53" t="s">
        <v>510</v>
      </c>
      <c r="B48" s="57" t="s">
        <v>805</v>
      </c>
      <c r="C48" s="57" t="s">
        <v>522</v>
      </c>
      <c r="D48" s="57" t="s">
        <v>513</v>
      </c>
      <c r="E48" s="57" t="s">
        <v>1053</v>
      </c>
      <c r="F48" s="57" t="s">
        <v>1054</v>
      </c>
      <c r="G48" s="57" t="s">
        <v>1055</v>
      </c>
      <c r="J48" s="58" t="s">
        <v>1056</v>
      </c>
      <c r="K48" s="57" t="s">
        <v>1057</v>
      </c>
      <c r="M48" s="57" t="s">
        <v>1058</v>
      </c>
    </row>
    <row r="49" spans="1:13">
      <c r="A49" s="53" t="s">
        <v>520</v>
      </c>
      <c r="B49" s="57" t="s">
        <v>806</v>
      </c>
      <c r="C49" s="57" t="s">
        <v>532</v>
      </c>
      <c r="D49" s="57" t="s">
        <v>523</v>
      </c>
      <c r="E49" s="57" t="s">
        <v>1059</v>
      </c>
      <c r="F49" s="57" t="s">
        <v>1060</v>
      </c>
      <c r="G49" s="57" t="s">
        <v>1061</v>
      </c>
      <c r="K49" s="57" t="s">
        <v>527</v>
      </c>
      <c r="M49" s="57" t="s">
        <v>650</v>
      </c>
    </row>
    <row r="50" spans="1:13">
      <c r="A50" s="53" t="s">
        <v>530</v>
      </c>
      <c r="B50" s="57" t="s">
        <v>807</v>
      </c>
      <c r="D50" s="57" t="s">
        <v>554</v>
      </c>
      <c r="E50" s="57" t="s">
        <v>1062</v>
      </c>
      <c r="F50" s="57" t="s">
        <v>1063</v>
      </c>
      <c r="G50" s="57" t="s">
        <v>535</v>
      </c>
      <c r="K50" s="57" t="s">
        <v>537</v>
      </c>
      <c r="M50" s="57" t="s">
        <v>653</v>
      </c>
    </row>
    <row r="51" spans="1:13">
      <c r="A51" s="53" t="s">
        <v>539</v>
      </c>
      <c r="B51" s="57" t="s">
        <v>808</v>
      </c>
      <c r="D51" s="54" t="s">
        <v>562</v>
      </c>
      <c r="E51" s="57" t="s">
        <v>1064</v>
      </c>
      <c r="F51" s="57" t="s">
        <v>1065</v>
      </c>
      <c r="G51" s="57" t="s">
        <v>543</v>
      </c>
      <c r="K51" s="57" t="s">
        <v>1066</v>
      </c>
      <c r="M51" s="57" t="s">
        <v>655</v>
      </c>
    </row>
    <row r="52" spans="1:13">
      <c r="A52" s="53" t="s">
        <v>546</v>
      </c>
      <c r="B52" s="57" t="s">
        <v>809</v>
      </c>
      <c r="D52" s="54" t="s">
        <v>570</v>
      </c>
      <c r="E52" s="57" t="s">
        <v>1067</v>
      </c>
      <c r="F52" s="57" t="s">
        <v>1068</v>
      </c>
      <c r="K52" s="57" t="s">
        <v>566</v>
      </c>
      <c r="M52" s="57" t="s">
        <v>657</v>
      </c>
    </row>
    <row r="53" spans="1:13">
      <c r="A53" s="53" t="s">
        <v>552</v>
      </c>
      <c r="B53" s="57" t="s">
        <v>810</v>
      </c>
      <c r="D53" s="54" t="s">
        <v>578</v>
      </c>
      <c r="E53" s="57" t="s">
        <v>1069</v>
      </c>
      <c r="F53" s="57" t="s">
        <v>1070</v>
      </c>
      <c r="G53" s="57" t="s">
        <v>1071</v>
      </c>
      <c r="K53" s="57" t="s">
        <v>1072</v>
      </c>
      <c r="M53" s="57" t="s">
        <v>659</v>
      </c>
    </row>
    <row r="54" spans="1:13">
      <c r="A54" s="53" t="s">
        <v>560</v>
      </c>
      <c r="B54" s="57" t="s">
        <v>811</v>
      </c>
      <c r="D54" s="54" t="s">
        <v>586</v>
      </c>
      <c r="E54" s="57" t="s">
        <v>1073</v>
      </c>
      <c r="F54" s="57" t="s">
        <v>1074</v>
      </c>
      <c r="G54" s="57" t="s">
        <v>1075</v>
      </c>
      <c r="K54" s="57" t="s">
        <v>1076</v>
      </c>
      <c r="M54" s="57" t="s">
        <v>661</v>
      </c>
    </row>
    <row r="55" spans="1:13">
      <c r="A55" s="53" t="s">
        <v>568</v>
      </c>
      <c r="B55" s="57" t="s">
        <v>812</v>
      </c>
      <c r="E55" s="57" t="s">
        <v>1077</v>
      </c>
      <c r="F55" s="57" t="s">
        <v>1078</v>
      </c>
      <c r="G55" s="57" t="s">
        <v>1079</v>
      </c>
      <c r="K55" s="58" t="s">
        <v>1080</v>
      </c>
      <c r="M55" s="57" t="s">
        <v>663</v>
      </c>
    </row>
    <row r="56" spans="1:13">
      <c r="A56" s="53" t="s">
        <v>576</v>
      </c>
      <c r="B56" s="57" t="s">
        <v>813</v>
      </c>
      <c r="E56" s="57" t="s">
        <v>1081</v>
      </c>
      <c r="F56" s="57" t="s">
        <v>1082</v>
      </c>
      <c r="G56" s="57" t="s">
        <v>1083</v>
      </c>
      <c r="K56" s="58" t="s">
        <v>597</v>
      </c>
      <c r="M56" s="57" t="s">
        <v>664</v>
      </c>
    </row>
    <row r="57" spans="1:13">
      <c r="A57" s="53" t="s">
        <v>584</v>
      </c>
      <c r="B57" s="57" t="s">
        <v>585</v>
      </c>
      <c r="E57" s="57" t="s">
        <v>1084</v>
      </c>
      <c r="F57" s="57" t="s">
        <v>1085</v>
      </c>
      <c r="G57" s="57" t="s">
        <v>1086</v>
      </c>
      <c r="K57" s="58" t="s">
        <v>604</v>
      </c>
      <c r="M57" s="57" t="s">
        <v>666</v>
      </c>
    </row>
    <row r="58" spans="1:13">
      <c r="A58" s="53" t="s">
        <v>592</v>
      </c>
      <c r="B58" s="57" t="s">
        <v>814</v>
      </c>
      <c r="E58" s="57" t="s">
        <v>1087</v>
      </c>
      <c r="F58" s="57" t="s">
        <v>1088</v>
      </c>
      <c r="G58" s="57" t="s">
        <v>1089</v>
      </c>
      <c r="K58" s="58" t="s">
        <v>611</v>
      </c>
      <c r="M58" s="57" t="s">
        <v>668</v>
      </c>
    </row>
    <row r="59" spans="1:13">
      <c r="A59" s="53" t="s">
        <v>599</v>
      </c>
      <c r="B59" s="57" t="s">
        <v>600</v>
      </c>
      <c r="E59" s="57" t="s">
        <v>1090</v>
      </c>
      <c r="F59" s="57" t="s">
        <v>1091</v>
      </c>
      <c r="G59" s="57" t="s">
        <v>1092</v>
      </c>
      <c r="K59" s="58" t="s">
        <v>617</v>
      </c>
    </row>
    <row r="60" spans="1:13">
      <c r="A60" s="53" t="s">
        <v>606</v>
      </c>
      <c r="B60" s="57" t="s">
        <v>815</v>
      </c>
      <c r="E60" s="57" t="s">
        <v>1093</v>
      </c>
      <c r="F60" s="57" t="s">
        <v>1094</v>
      </c>
      <c r="G60" s="57" t="s">
        <v>1095</v>
      </c>
      <c r="K60" s="58" t="s">
        <v>622</v>
      </c>
    </row>
    <row r="61" spans="1:13">
      <c r="A61" s="53" t="s">
        <v>613</v>
      </c>
      <c r="B61" s="57" t="s">
        <v>816</v>
      </c>
      <c r="E61" s="57" t="s">
        <v>626</v>
      </c>
      <c r="F61" s="57" t="s">
        <v>1096</v>
      </c>
      <c r="G61" s="57" t="s">
        <v>1097</v>
      </c>
      <c r="K61" s="58" t="s">
        <v>627</v>
      </c>
    </row>
    <row r="62" spans="1:13">
      <c r="A62" s="53" t="s">
        <v>619</v>
      </c>
      <c r="B62" s="57" t="s">
        <v>817</v>
      </c>
      <c r="E62" s="57" t="s">
        <v>631</v>
      </c>
      <c r="F62" s="57" t="s">
        <v>1098</v>
      </c>
      <c r="K62" s="59" t="s">
        <v>1099</v>
      </c>
    </row>
    <row r="63" spans="1:13">
      <c r="A63" s="53" t="s">
        <v>624</v>
      </c>
      <c r="B63" s="57" t="s">
        <v>818</v>
      </c>
      <c r="E63" s="57" t="s">
        <v>636</v>
      </c>
      <c r="K63" s="59" t="s">
        <v>637</v>
      </c>
    </row>
    <row r="64" spans="1:13">
      <c r="A64" s="53" t="s">
        <v>629</v>
      </c>
      <c r="B64" s="57" t="s">
        <v>819</v>
      </c>
      <c r="E64" s="57" t="s">
        <v>641</v>
      </c>
      <c r="K64" s="59" t="s">
        <v>642</v>
      </c>
    </row>
    <row r="65" spans="1:11">
      <c r="A65" s="53" t="s">
        <v>634</v>
      </c>
      <c r="B65" s="57" t="s">
        <v>820</v>
      </c>
      <c r="E65" s="57" t="s">
        <v>1100</v>
      </c>
      <c r="K65" s="59" t="s">
        <v>645</v>
      </c>
    </row>
    <row r="66" spans="1:11">
      <c r="A66" s="53" t="s">
        <v>639</v>
      </c>
      <c r="B66" s="57" t="s">
        <v>821</v>
      </c>
      <c r="E66" s="57" t="s">
        <v>1101</v>
      </c>
      <c r="K66" s="59" t="s">
        <v>649</v>
      </c>
    </row>
    <row r="67" spans="1:11">
      <c r="B67" s="57" t="s">
        <v>559</v>
      </c>
      <c r="E67" s="57" t="s">
        <v>651</v>
      </c>
      <c r="K67" s="58" t="s">
        <v>652</v>
      </c>
    </row>
    <row r="68" spans="1:11">
      <c r="A68" s="54">
        <v>1</v>
      </c>
      <c r="B68" s="57" t="s">
        <v>567</v>
      </c>
      <c r="K68" s="58" t="s">
        <v>654</v>
      </c>
    </row>
    <row r="69" spans="1:11">
      <c r="B69" s="57" t="s">
        <v>575</v>
      </c>
      <c r="K69" s="58" t="s">
        <v>656</v>
      </c>
    </row>
    <row r="70" spans="1:11">
      <c r="B70" s="57" t="s">
        <v>583</v>
      </c>
      <c r="K70" s="58" t="s">
        <v>1102</v>
      </c>
    </row>
    <row r="71" spans="1:11">
      <c r="B71" s="57" t="s">
        <v>591</v>
      </c>
      <c r="K71" s="58" t="s">
        <v>1103</v>
      </c>
    </row>
    <row r="72" spans="1:11">
      <c r="B72" s="57" t="s">
        <v>598</v>
      </c>
      <c r="K72" s="58" t="s">
        <v>1104</v>
      </c>
    </row>
    <row r="73" spans="1:11">
      <c r="B73" s="57" t="s">
        <v>605</v>
      </c>
      <c r="K73" s="58" t="s">
        <v>652</v>
      </c>
    </row>
    <row r="74" spans="1:11">
      <c r="K74" s="58" t="s">
        <v>1105</v>
      </c>
    </row>
    <row r="75" spans="1:11">
      <c r="B75" s="67"/>
      <c r="K75" s="58" t="s">
        <v>1106</v>
      </c>
    </row>
    <row r="76" spans="1:11">
      <c r="B76" s="67"/>
      <c r="K76" s="58" t="s">
        <v>1107</v>
      </c>
    </row>
    <row r="77" spans="1:11">
      <c r="B77" s="67"/>
      <c r="K77" s="58" t="s">
        <v>1108</v>
      </c>
    </row>
    <row r="78" spans="1:11">
      <c r="B78" s="67"/>
      <c r="K78" s="59" t="s">
        <v>671</v>
      </c>
    </row>
    <row r="79" spans="1:11">
      <c r="B79" s="67"/>
      <c r="K79" s="59" t="s">
        <v>1109</v>
      </c>
    </row>
    <row r="80" spans="1:11">
      <c r="B80" s="67"/>
      <c r="K80" s="59" t="s">
        <v>673</v>
      </c>
    </row>
    <row r="81" spans="2:11">
      <c r="B81" s="67"/>
      <c r="K81" s="59" t="s">
        <v>674</v>
      </c>
    </row>
    <row r="82" spans="2:11">
      <c r="K82" s="59" t="s">
        <v>675</v>
      </c>
    </row>
  </sheetData>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AB37"/>
  <sheetViews>
    <sheetView view="pageBreakPreview" zoomScale="62" zoomScaleSheetLayoutView="62" workbookViewId="0">
      <selection activeCell="W4" sqref="W4:X5"/>
    </sheetView>
  </sheetViews>
  <sheetFormatPr defaultColWidth="9.109375" defaultRowHeight="27"/>
  <cols>
    <col min="1" max="1" width="9.109375" style="54"/>
    <col min="2" max="2" width="1.6640625" style="54" customWidth="1"/>
    <col min="3" max="3" width="4.6640625" style="54" customWidth="1"/>
    <col min="4" max="4" width="18.6640625" style="54" customWidth="1"/>
    <col min="5" max="5" width="9.88671875" style="54" customWidth="1"/>
    <col min="6" max="6" width="28.6640625" style="54" customWidth="1"/>
    <col min="7" max="9" width="10.6640625" style="54" customWidth="1"/>
    <col min="10" max="10" width="1.6640625" style="54" customWidth="1"/>
    <col min="11" max="12" width="17.6640625" style="54" customWidth="1"/>
    <col min="13" max="13" width="1.6640625" style="54" customWidth="1"/>
    <col min="14" max="14" width="4.6640625" style="54" customWidth="1"/>
    <col min="15" max="15" width="18.6640625" style="54" customWidth="1"/>
    <col min="16" max="16" width="9.88671875" style="54" customWidth="1"/>
    <col min="17" max="17" width="28.6640625" style="54" customWidth="1"/>
    <col min="18" max="20" width="10.6640625" style="54" customWidth="1"/>
    <col min="21" max="21" width="1.6640625" style="54" customWidth="1"/>
    <col min="22" max="22" width="9.5546875" style="54" customWidth="1"/>
    <col min="23" max="16384" width="9.109375" style="54"/>
  </cols>
  <sheetData>
    <row r="1" spans="2:28" ht="12" customHeight="1" thickBot="1">
      <c r="B1" s="124"/>
      <c r="C1" s="88"/>
      <c r="D1" s="88"/>
      <c r="E1" s="88"/>
      <c r="F1" s="88"/>
      <c r="G1" s="88"/>
      <c r="H1" s="88"/>
      <c r="I1" s="88"/>
      <c r="J1" s="90"/>
      <c r="M1" s="124"/>
      <c r="N1" s="88"/>
      <c r="O1" s="88"/>
      <c r="P1" s="88"/>
      <c r="Q1" s="88"/>
      <c r="R1" s="88"/>
      <c r="S1" s="88"/>
      <c r="T1" s="88"/>
      <c r="U1" s="90"/>
    </row>
    <row r="2" spans="2:28" ht="43.5" customHeight="1">
      <c r="B2" s="89"/>
      <c r="C2" s="469" t="s">
        <v>1145</v>
      </c>
      <c r="D2" s="470"/>
      <c r="E2" s="470"/>
      <c r="F2" s="470"/>
      <c r="G2" s="470"/>
      <c r="H2" s="470"/>
      <c r="I2" s="471"/>
      <c r="J2" s="92"/>
      <c r="M2" s="89"/>
      <c r="N2" s="469" t="str">
        <f>C2</f>
        <v>* विद्यार्थी प्रगतिपत्रक सन 2021 - 22 *</v>
      </c>
      <c r="O2" s="470"/>
      <c r="P2" s="470"/>
      <c r="Q2" s="470"/>
      <c r="R2" s="470"/>
      <c r="S2" s="470"/>
      <c r="T2" s="471"/>
      <c r="U2" s="92"/>
    </row>
    <row r="3" spans="2:28" ht="27.9" customHeight="1" thickBot="1">
      <c r="B3" s="89"/>
      <c r="C3" s="488" t="s">
        <v>31</v>
      </c>
      <c r="D3" s="489"/>
      <c r="E3" s="490" t="str">
        <f>students!G2</f>
        <v xml:space="preserve">जिल्हा परिषद प्राथमिक शाळा कोपर्डे </v>
      </c>
      <c r="F3" s="490"/>
      <c r="G3" s="490"/>
      <c r="H3" s="490"/>
      <c r="I3" s="491"/>
      <c r="J3" s="127"/>
      <c r="K3" s="75"/>
      <c r="L3" s="75"/>
      <c r="M3" s="89"/>
      <c r="N3" s="474" t="s">
        <v>31</v>
      </c>
      <c r="O3" s="475"/>
      <c r="P3" s="476" t="str">
        <f>students!G2</f>
        <v xml:space="preserve">जिल्हा परिषद प्राथमिक शाळा कोपर्डे </v>
      </c>
      <c r="Q3" s="476"/>
      <c r="R3" s="476"/>
      <c r="S3" s="476"/>
      <c r="T3" s="477"/>
      <c r="U3" s="92"/>
    </row>
    <row r="4" spans="2:28" ht="24" customHeight="1" thickBot="1">
      <c r="B4" s="89"/>
      <c r="C4" s="124"/>
      <c r="D4" s="125"/>
      <c r="E4" s="478" t="s">
        <v>676</v>
      </c>
      <c r="F4" s="479"/>
      <c r="G4" s="88"/>
      <c r="H4" s="88"/>
      <c r="I4" s="90"/>
      <c r="J4" s="128"/>
      <c r="K4" s="76"/>
      <c r="L4" s="76"/>
      <c r="M4" s="89"/>
      <c r="N4" s="89"/>
      <c r="O4" s="121"/>
      <c r="P4" s="478" t="s">
        <v>676</v>
      </c>
      <c r="Q4" s="479"/>
      <c r="S4" s="88"/>
      <c r="T4" s="90"/>
      <c r="U4" s="92"/>
      <c r="W4" s="453" t="s">
        <v>729</v>
      </c>
      <c r="X4" s="454"/>
    </row>
    <row r="5" spans="2:28" ht="32.1" customHeight="1" thickBot="1">
      <c r="B5" s="89"/>
      <c r="C5" s="425" t="s">
        <v>677</v>
      </c>
      <c r="D5" s="426"/>
      <c r="E5" s="459" t="str">
        <f>VLOOKUP($I$8,students!$B$8:$N$77,3,0)</f>
        <v xml:space="preserve">पंकज विठ्ठल रासकर </v>
      </c>
      <c r="F5" s="459"/>
      <c r="I5" s="92"/>
      <c r="J5" s="128"/>
      <c r="K5" s="76"/>
      <c r="L5" s="76"/>
      <c r="M5" s="89"/>
      <c r="N5" s="425" t="s">
        <v>677</v>
      </c>
      <c r="O5" s="426"/>
      <c r="P5" s="459" t="str">
        <f>VLOOKUP($T$8,students!$B$8:$N$77,3,0)</f>
        <v xml:space="preserve">अनिशा पंकज रासकर </v>
      </c>
      <c r="Q5" s="459"/>
      <c r="T5" s="92"/>
      <c r="U5" s="92"/>
      <c r="W5" s="455"/>
      <c r="X5" s="456"/>
    </row>
    <row r="6" spans="2:28" ht="32.1" customHeight="1">
      <c r="B6" s="89"/>
      <c r="C6" s="451" t="s">
        <v>725</v>
      </c>
      <c r="D6" s="452"/>
      <c r="E6" s="60" t="str">
        <f>VLOOKUP(I8,students!$B$8:$N$77,13,0)</f>
        <v>2018273105009010001</v>
      </c>
      <c r="F6" s="60"/>
      <c r="I6" s="95"/>
      <c r="J6" s="128"/>
      <c r="K6" s="76"/>
      <c r="L6" s="76"/>
      <c r="M6" s="89"/>
      <c r="N6" s="451" t="s">
        <v>725</v>
      </c>
      <c r="O6" s="452"/>
      <c r="P6" s="459" t="str">
        <f>VLOOKUP(T8,students!$B$8:$N$77,13,0)</f>
        <v>2018273105009010001</v>
      </c>
      <c r="Q6" s="459"/>
      <c r="T6" s="95"/>
      <c r="U6" s="92"/>
    </row>
    <row r="7" spans="2:28" ht="32.1" customHeight="1">
      <c r="B7" s="89"/>
      <c r="C7" s="425" t="s">
        <v>680</v>
      </c>
      <c r="D7" s="426"/>
      <c r="E7" s="60" t="str">
        <f>students!M2</f>
        <v>पहिली</v>
      </c>
      <c r="F7" s="75" t="s">
        <v>33</v>
      </c>
      <c r="G7" s="472" t="s">
        <v>679</v>
      </c>
      <c r="H7" s="473"/>
      <c r="I7" s="91">
        <f>VLOOKUP($I$8,students!$B$8:$N$77,2,0)</f>
        <v>322</v>
      </c>
      <c r="J7" s="128"/>
      <c r="K7" s="76"/>
      <c r="L7" s="76"/>
      <c r="M7" s="89"/>
      <c r="N7" s="425" t="s">
        <v>680</v>
      </c>
      <c r="O7" s="426"/>
      <c r="P7" s="60" t="str">
        <f>students!M2</f>
        <v>पहिली</v>
      </c>
      <c r="Q7" s="75" t="s">
        <v>33</v>
      </c>
      <c r="R7" s="472" t="s">
        <v>679</v>
      </c>
      <c r="S7" s="473"/>
      <c r="T7" s="91">
        <f>VLOOKUP($T$8,students!$B$8:$N$77,2,0)</f>
        <v>0</v>
      </c>
      <c r="U7" s="92"/>
    </row>
    <row r="8" spans="2:28" ht="32.1" customHeight="1">
      <c r="B8" s="89"/>
      <c r="C8" s="425" t="s">
        <v>681</v>
      </c>
      <c r="D8" s="426"/>
      <c r="E8" s="461">
        <f>VLOOKUP($I$8,students!$B$8:$N$77,7,0)</f>
        <v>41062</v>
      </c>
      <c r="F8" s="461"/>
      <c r="G8" s="460" t="s">
        <v>678</v>
      </c>
      <c r="H8" s="460"/>
      <c r="I8" s="126">
        <v>1</v>
      </c>
      <c r="J8" s="92"/>
      <c r="M8" s="89"/>
      <c r="N8" s="425" t="s">
        <v>681</v>
      </c>
      <c r="O8" s="426"/>
      <c r="P8" s="461">
        <f>VLOOKUP($T$8,students!$B$8:$N$77,7,0)</f>
        <v>41062</v>
      </c>
      <c r="Q8" s="461"/>
      <c r="R8" s="460" t="s">
        <v>678</v>
      </c>
      <c r="S8" s="460"/>
      <c r="T8" s="126">
        <v>70</v>
      </c>
      <c r="U8" s="92"/>
      <c r="W8" s="457" t="s">
        <v>732</v>
      </c>
      <c r="X8" s="457"/>
      <c r="Y8" s="457"/>
      <c r="Z8" s="457"/>
      <c r="AA8" s="457"/>
      <c r="AB8" s="457"/>
    </row>
    <row r="9" spans="2:28" ht="32.1" customHeight="1">
      <c r="B9" s="89"/>
      <c r="C9" s="425" t="s">
        <v>682</v>
      </c>
      <c r="D9" s="426"/>
      <c r="E9" s="459" t="str">
        <f>VLOOKUP($I$8,students!$B$8:$N$77,4,0)</f>
        <v xml:space="preserve">कमल </v>
      </c>
      <c r="F9" s="459"/>
      <c r="G9" s="75" t="s">
        <v>683</v>
      </c>
      <c r="H9" s="452" t="str">
        <f>VLOOKUP($I$8,students!$B$8:$N$77,8,0)</f>
        <v xml:space="preserve">मराठी </v>
      </c>
      <c r="I9" s="468"/>
      <c r="J9" s="129"/>
      <c r="K9" s="59"/>
      <c r="L9" s="59"/>
      <c r="M9" s="89"/>
      <c r="N9" s="425" t="s">
        <v>682</v>
      </c>
      <c r="O9" s="426"/>
      <c r="P9" s="459" t="str">
        <f>VLOOKUP($T$8,students!$B$8:$N$77,4,0)</f>
        <v xml:space="preserve">पल्लवी </v>
      </c>
      <c r="Q9" s="459"/>
      <c r="R9" s="75" t="s">
        <v>683</v>
      </c>
      <c r="S9" s="452" t="str">
        <f>VLOOKUP($T$8,students!$B$8:$N$77,8,0)</f>
        <v xml:space="preserve">मराठी </v>
      </c>
      <c r="T9" s="468"/>
      <c r="U9" s="92"/>
      <c r="W9" s="457"/>
      <c r="X9" s="457"/>
      <c r="Y9" s="457"/>
      <c r="Z9" s="457"/>
      <c r="AA9" s="457"/>
      <c r="AB9" s="457"/>
    </row>
    <row r="10" spans="2:28" ht="32.1" customHeight="1">
      <c r="B10" s="89"/>
      <c r="C10" s="425" t="s">
        <v>684</v>
      </c>
      <c r="D10" s="426"/>
      <c r="E10" s="427" t="str">
        <f>VLOOKUP($I$8,students!$B$8:$N$77,5,0)</f>
        <v xml:space="preserve">विठ्ठल </v>
      </c>
      <c r="F10" s="427"/>
      <c r="G10" s="75" t="s">
        <v>685</v>
      </c>
      <c r="H10" s="428" t="str">
        <f>VLOOKUP($I$8,students!$B$8:$N$77,9,0)</f>
        <v xml:space="preserve">मराठी </v>
      </c>
      <c r="I10" s="429"/>
      <c r="J10" s="120"/>
      <c r="K10" s="117"/>
      <c r="L10" s="117"/>
      <c r="M10" s="89"/>
      <c r="N10" s="425" t="s">
        <v>684</v>
      </c>
      <c r="O10" s="426"/>
      <c r="P10" s="427" t="str">
        <f>VLOOKUP($T$8,students!$B$8:$N$77,5,0)</f>
        <v xml:space="preserve">पंकज </v>
      </c>
      <c r="Q10" s="427"/>
      <c r="R10" s="75" t="s">
        <v>685</v>
      </c>
      <c r="S10" s="428" t="str">
        <f>VLOOKUP($T$8,students!$B$8:$N$77,9,0)</f>
        <v xml:space="preserve">मराठी </v>
      </c>
      <c r="T10" s="429"/>
      <c r="U10" s="92"/>
      <c r="W10" s="457"/>
      <c r="X10" s="457"/>
      <c r="Y10" s="457"/>
      <c r="Z10" s="457"/>
      <c r="AA10" s="457"/>
      <c r="AB10" s="457"/>
    </row>
    <row r="11" spans="2:28" ht="32.1" customHeight="1">
      <c r="B11" s="89"/>
      <c r="C11" s="425" t="s">
        <v>686</v>
      </c>
      <c r="D11" s="426"/>
      <c r="E11" s="427" t="str">
        <f>students!H5</f>
        <v>मु.पो.कोपर्डे , तालुका :-खंडाळा, जिल्हा -सातारा,पिन - ४१५५२१</v>
      </c>
      <c r="F11" s="427"/>
      <c r="G11" s="427"/>
      <c r="H11" s="427"/>
      <c r="I11" s="430"/>
      <c r="J11" s="120"/>
      <c r="K11" s="117"/>
      <c r="L11" s="117"/>
      <c r="M11" s="89"/>
      <c r="N11" s="425" t="s">
        <v>686</v>
      </c>
      <c r="O11" s="426"/>
      <c r="P11" s="427" t="str">
        <f>students!H5</f>
        <v>मु.पो.कोपर्डे , तालुका :-खंडाळा, जिल्हा -सातारा,पिन - ४१५५२१</v>
      </c>
      <c r="Q11" s="427"/>
      <c r="R11" s="427"/>
      <c r="S11" s="427"/>
      <c r="T11" s="430"/>
      <c r="U11" s="92"/>
      <c r="W11" s="457"/>
      <c r="X11" s="457"/>
      <c r="Y11" s="457"/>
      <c r="Z11" s="457"/>
      <c r="AA11" s="457"/>
      <c r="AB11" s="457"/>
    </row>
    <row r="12" spans="2:28" ht="32.1" customHeight="1">
      <c r="B12" s="89"/>
      <c r="C12" s="431" t="s">
        <v>687</v>
      </c>
      <c r="D12" s="432"/>
      <c r="E12" s="433">
        <f>VLOOKUP($I$8,students!$B$8:$N$77,11,0)</f>
        <v>9421209613</v>
      </c>
      <c r="F12" s="433"/>
      <c r="I12" s="92"/>
      <c r="J12" s="92"/>
      <c r="M12" s="89"/>
      <c r="N12" s="431" t="s">
        <v>687</v>
      </c>
      <c r="O12" s="432"/>
      <c r="P12" s="433" t="e">
        <f>VLOOKUP($T$8,students!B8:N67,11,0)</f>
        <v>#N/A</v>
      </c>
      <c r="Q12" s="433"/>
      <c r="T12" s="92"/>
      <c r="U12" s="92"/>
    </row>
    <row r="13" spans="2:28" ht="9.75" customHeight="1" thickBot="1">
      <c r="B13" s="89"/>
      <c r="C13" s="96"/>
      <c r="D13" s="97"/>
      <c r="E13" s="97"/>
      <c r="F13" s="97"/>
      <c r="G13" s="97"/>
      <c r="H13" s="97"/>
      <c r="I13" s="98"/>
      <c r="J13" s="92"/>
      <c r="M13" s="89"/>
      <c r="N13" s="96"/>
      <c r="O13" s="97"/>
      <c r="P13" s="97"/>
      <c r="Q13" s="97"/>
      <c r="R13" s="97"/>
      <c r="S13" s="97"/>
      <c r="T13" s="98"/>
      <c r="U13" s="92"/>
    </row>
    <row r="14" spans="2:28" ht="27.9" customHeight="1" thickBot="1">
      <c r="B14" s="89"/>
      <c r="C14" s="465" t="s">
        <v>735</v>
      </c>
      <c r="D14" s="466"/>
      <c r="E14" s="466"/>
      <c r="F14" s="466"/>
      <c r="G14" s="466"/>
      <c r="H14" s="466"/>
      <c r="I14" s="467"/>
      <c r="J14" s="130"/>
      <c r="K14" s="61"/>
      <c r="L14" s="61"/>
      <c r="M14" s="89"/>
      <c r="N14" s="465" t="s">
        <v>735</v>
      </c>
      <c r="O14" s="466"/>
      <c r="P14" s="466"/>
      <c r="Q14" s="466"/>
      <c r="R14" s="466"/>
      <c r="S14" s="466"/>
      <c r="T14" s="467"/>
      <c r="U14" s="92"/>
      <c r="W14" s="458" t="s">
        <v>733</v>
      </c>
      <c r="X14" s="458"/>
      <c r="Y14" s="458"/>
      <c r="Z14" s="458"/>
      <c r="AA14" s="113"/>
    </row>
    <row r="15" spans="2:28" ht="27.9" customHeight="1" thickBot="1">
      <c r="B15" s="89"/>
      <c r="C15" s="93" t="s">
        <v>688</v>
      </c>
      <c r="D15" s="62" t="s">
        <v>60</v>
      </c>
      <c r="E15" s="62" t="s">
        <v>57</v>
      </c>
      <c r="F15" s="462" t="s">
        <v>70</v>
      </c>
      <c r="G15" s="463"/>
      <c r="H15" s="463"/>
      <c r="I15" s="464"/>
      <c r="J15" s="119"/>
      <c r="K15" s="118"/>
      <c r="L15" s="118"/>
      <c r="M15" s="89"/>
      <c r="N15" s="93" t="s">
        <v>688</v>
      </c>
      <c r="O15" s="62" t="s">
        <v>60</v>
      </c>
      <c r="P15" s="62" t="s">
        <v>57</v>
      </c>
      <c r="Q15" s="462" t="s">
        <v>70</v>
      </c>
      <c r="R15" s="463"/>
      <c r="S15" s="463"/>
      <c r="T15" s="464"/>
      <c r="U15" s="92"/>
    </row>
    <row r="16" spans="2:28" ht="24.9" customHeight="1">
      <c r="B16" s="89"/>
      <c r="C16" s="434">
        <v>1</v>
      </c>
      <c r="D16" s="444" t="s">
        <v>48</v>
      </c>
      <c r="E16" s="446">
        <f>VLOOKUP(I8,Marathi!$B$8:$Q$77,16,0)</f>
        <v>0</v>
      </c>
      <c r="F16" s="438" t="s">
        <v>11</v>
      </c>
      <c r="G16" s="439"/>
      <c r="H16" s="439"/>
      <c r="I16" s="440"/>
      <c r="J16" s="131"/>
      <c r="K16" s="121"/>
      <c r="L16" s="121"/>
      <c r="M16" s="89"/>
      <c r="N16" s="434">
        <v>1</v>
      </c>
      <c r="O16" s="444" t="s">
        <v>48</v>
      </c>
      <c r="P16" s="446" t="e">
        <f>VLOOKUP(T8,Marathi!$B$8:$Q$77,30,0)</f>
        <v>#REF!</v>
      </c>
      <c r="Q16" s="438" t="s">
        <v>11</v>
      </c>
      <c r="R16" s="439"/>
      <c r="S16" s="439"/>
      <c r="T16" s="440"/>
      <c r="U16" s="92"/>
      <c r="W16" s="450" t="s">
        <v>734</v>
      </c>
      <c r="X16" s="450"/>
      <c r="Y16" s="450"/>
      <c r="Z16" s="450"/>
      <c r="AA16" s="450"/>
      <c r="AB16" s="450"/>
    </row>
    <row r="17" spans="2:28" ht="24.9" customHeight="1" thickBot="1">
      <c r="B17" s="89"/>
      <c r="C17" s="420"/>
      <c r="D17" s="417"/>
      <c r="E17" s="437"/>
      <c r="F17" s="441"/>
      <c r="G17" s="442"/>
      <c r="H17" s="442"/>
      <c r="I17" s="443"/>
      <c r="J17" s="131"/>
      <c r="K17" s="121"/>
      <c r="L17" s="121"/>
      <c r="M17" s="89"/>
      <c r="N17" s="435"/>
      <c r="O17" s="445"/>
      <c r="P17" s="447"/>
      <c r="Q17" s="441"/>
      <c r="R17" s="442"/>
      <c r="S17" s="442"/>
      <c r="T17" s="443"/>
      <c r="U17" s="92"/>
      <c r="W17" s="450"/>
      <c r="X17" s="450"/>
      <c r="Y17" s="450"/>
      <c r="Z17" s="450"/>
      <c r="AA17" s="450"/>
      <c r="AB17" s="450"/>
    </row>
    <row r="18" spans="2:28" ht="24.9" customHeight="1">
      <c r="B18" s="89"/>
      <c r="C18" s="434">
        <v>2</v>
      </c>
      <c r="D18" s="444" t="s">
        <v>719</v>
      </c>
      <c r="E18" s="446">
        <f>VLOOKUP(I8,Hindi!$B$8:$Q$77,16,0)</f>
        <v>0</v>
      </c>
      <c r="F18" s="410" t="e">
        <f>VLOOKUP(I8,Marathi!$B$8:$Q$77,18,0)</f>
        <v>#REF!</v>
      </c>
      <c r="G18" s="411"/>
      <c r="H18" s="411"/>
      <c r="I18" s="412"/>
      <c r="J18" s="119"/>
      <c r="K18" s="118"/>
      <c r="L18" s="118"/>
      <c r="M18" s="89"/>
      <c r="N18" s="419">
        <v>2</v>
      </c>
      <c r="O18" s="411" t="s">
        <v>719</v>
      </c>
      <c r="P18" s="436">
        <f>VLOOKUP(T8,Hindi!$B$8:$Q$77,16,0)</f>
        <v>0</v>
      </c>
      <c r="Q18" s="410" t="e">
        <f>VLOOKUP(T8,Marathi!$B$8:$Q$77,18,0)</f>
        <v>#REF!</v>
      </c>
      <c r="R18" s="411"/>
      <c r="S18" s="411"/>
      <c r="T18" s="412"/>
      <c r="U18" s="92"/>
      <c r="W18" s="450"/>
      <c r="X18" s="450"/>
      <c r="Y18" s="450"/>
      <c r="Z18" s="450"/>
      <c r="AA18" s="450"/>
      <c r="AB18" s="450"/>
    </row>
    <row r="19" spans="2:28" ht="24.9" customHeight="1" thickBot="1">
      <c r="B19" s="89"/>
      <c r="C19" s="435"/>
      <c r="D19" s="445"/>
      <c r="E19" s="447"/>
      <c r="F19" s="413"/>
      <c r="G19" s="414"/>
      <c r="H19" s="414"/>
      <c r="I19" s="415"/>
      <c r="J19" s="119"/>
      <c r="K19" s="118"/>
      <c r="L19" s="118"/>
      <c r="M19" s="89"/>
      <c r="N19" s="420"/>
      <c r="O19" s="417"/>
      <c r="P19" s="437"/>
      <c r="Q19" s="413"/>
      <c r="R19" s="414"/>
      <c r="S19" s="414"/>
      <c r="T19" s="415"/>
      <c r="U19" s="92"/>
      <c r="W19" s="450"/>
      <c r="X19" s="450"/>
      <c r="Y19" s="450"/>
      <c r="Z19" s="450"/>
      <c r="AA19" s="450"/>
      <c r="AB19" s="450"/>
    </row>
    <row r="20" spans="2:28" ht="24.9" customHeight="1">
      <c r="B20" s="89"/>
      <c r="C20" s="419">
        <v>3</v>
      </c>
      <c r="D20" s="411" t="s">
        <v>720</v>
      </c>
      <c r="E20" s="436">
        <f>VLOOKUP(I8,English!$B$8:$Q$77,16,0)</f>
        <v>0</v>
      </c>
      <c r="F20" s="413"/>
      <c r="G20" s="414"/>
      <c r="H20" s="414"/>
      <c r="I20" s="415"/>
      <c r="J20" s="119"/>
      <c r="K20" s="118"/>
      <c r="L20" s="118"/>
      <c r="M20" s="89"/>
      <c r="N20" s="434">
        <v>3</v>
      </c>
      <c r="O20" s="444" t="s">
        <v>720</v>
      </c>
      <c r="P20" s="446">
        <f>VLOOKUP(T8,English!$B$8:$Q$77,16,0)</f>
        <v>0</v>
      </c>
      <c r="Q20" s="413"/>
      <c r="R20" s="414"/>
      <c r="S20" s="414"/>
      <c r="T20" s="415"/>
      <c r="U20" s="92"/>
    </row>
    <row r="21" spans="2:28" ht="24.9" customHeight="1" thickBot="1">
      <c r="B21" s="89"/>
      <c r="C21" s="420"/>
      <c r="D21" s="417"/>
      <c r="E21" s="437"/>
      <c r="F21" s="416"/>
      <c r="G21" s="417"/>
      <c r="H21" s="417"/>
      <c r="I21" s="418"/>
      <c r="J21" s="119"/>
      <c r="K21" s="118"/>
      <c r="L21" s="118"/>
      <c r="M21" s="89"/>
      <c r="N21" s="435"/>
      <c r="O21" s="445"/>
      <c r="P21" s="447"/>
      <c r="Q21" s="416"/>
      <c r="R21" s="417"/>
      <c r="S21" s="417"/>
      <c r="T21" s="418"/>
      <c r="U21" s="92"/>
    </row>
    <row r="22" spans="2:28" ht="24.9" customHeight="1">
      <c r="B22" s="89"/>
      <c r="C22" s="434">
        <v>4</v>
      </c>
      <c r="D22" s="444" t="s">
        <v>78</v>
      </c>
      <c r="E22" s="446">
        <f>VLOOKUP(I8,Maths!$B$8:$Q$77,16,0)</f>
        <v>0</v>
      </c>
      <c r="F22" s="438" t="s">
        <v>689</v>
      </c>
      <c r="G22" s="439"/>
      <c r="H22" s="439"/>
      <c r="I22" s="440"/>
      <c r="J22" s="131"/>
      <c r="K22" s="121"/>
      <c r="L22" s="121"/>
      <c r="M22" s="89"/>
      <c r="N22" s="419">
        <v>4</v>
      </c>
      <c r="O22" s="411" t="s">
        <v>78</v>
      </c>
      <c r="P22" s="436">
        <f>VLOOKUP(T8,Maths!$B$8:$Q$77,16,0)</f>
        <v>0</v>
      </c>
      <c r="Q22" s="438" t="s">
        <v>689</v>
      </c>
      <c r="R22" s="439"/>
      <c r="S22" s="439"/>
      <c r="T22" s="440"/>
      <c r="U22" s="92"/>
    </row>
    <row r="23" spans="2:28" ht="24.9" customHeight="1" thickBot="1">
      <c r="B23" s="89"/>
      <c r="C23" s="435"/>
      <c r="D23" s="445"/>
      <c r="E23" s="447"/>
      <c r="F23" s="441"/>
      <c r="G23" s="442"/>
      <c r="H23" s="442"/>
      <c r="I23" s="443"/>
      <c r="J23" s="131"/>
      <c r="K23" s="121"/>
      <c r="L23" s="121"/>
      <c r="M23" s="89"/>
      <c r="N23" s="420"/>
      <c r="O23" s="417"/>
      <c r="P23" s="437"/>
      <c r="Q23" s="441"/>
      <c r="R23" s="442"/>
      <c r="S23" s="442"/>
      <c r="T23" s="443"/>
      <c r="U23" s="92"/>
    </row>
    <row r="24" spans="2:28" ht="24.9" customHeight="1">
      <c r="B24" s="89"/>
      <c r="C24" s="419">
        <v>5</v>
      </c>
      <c r="D24" s="421" t="s">
        <v>721</v>
      </c>
      <c r="E24" s="436">
        <f>VLOOKUP(I8,Sci!$B$8:$Q$77,16,0)</f>
        <v>0</v>
      </c>
      <c r="F24" s="410" t="e">
        <f>VLOOKUP(I8,Marathi!$B$8:$Q$77,19,0)</f>
        <v>#REF!</v>
      </c>
      <c r="G24" s="411"/>
      <c r="H24" s="411"/>
      <c r="I24" s="412"/>
      <c r="J24" s="119"/>
      <c r="K24" s="118"/>
      <c r="L24" s="118"/>
      <c r="M24" s="89"/>
      <c r="N24" s="434">
        <v>5</v>
      </c>
      <c r="O24" s="448" t="s">
        <v>721</v>
      </c>
      <c r="P24" s="446">
        <f>VLOOKUP(T8,Sci!$B$8:$Q$77,16,0)</f>
        <v>0</v>
      </c>
      <c r="Q24" s="410" t="e">
        <f>VLOOKUP(T8,Marathi!$B$8:$Q$77,19,0)</f>
        <v>#REF!</v>
      </c>
      <c r="R24" s="411"/>
      <c r="S24" s="411"/>
      <c r="T24" s="412"/>
      <c r="U24" s="92"/>
    </row>
    <row r="25" spans="2:28" ht="24.9" customHeight="1" thickBot="1">
      <c r="B25" s="89"/>
      <c r="C25" s="420"/>
      <c r="D25" s="422"/>
      <c r="E25" s="437"/>
      <c r="F25" s="413"/>
      <c r="G25" s="414"/>
      <c r="H25" s="414"/>
      <c r="I25" s="415"/>
      <c r="J25" s="119"/>
      <c r="K25" s="118"/>
      <c r="L25" s="118"/>
      <c r="M25" s="89"/>
      <c r="N25" s="435"/>
      <c r="O25" s="449"/>
      <c r="P25" s="447"/>
      <c r="Q25" s="413"/>
      <c r="R25" s="414"/>
      <c r="S25" s="414"/>
      <c r="T25" s="415"/>
      <c r="U25" s="92"/>
    </row>
    <row r="26" spans="2:28" ht="24.9" customHeight="1">
      <c r="B26" s="89"/>
      <c r="C26" s="434">
        <v>6</v>
      </c>
      <c r="D26" s="448" t="s">
        <v>722</v>
      </c>
      <c r="E26" s="486">
        <f>VLOOKUP(I8,Sco!$B$8:$Q$77,16,0)</f>
        <v>0</v>
      </c>
      <c r="F26" s="413"/>
      <c r="G26" s="414"/>
      <c r="H26" s="414"/>
      <c r="I26" s="415"/>
      <c r="J26" s="119"/>
      <c r="K26" s="118"/>
      <c r="L26" s="118"/>
      <c r="M26" s="89"/>
      <c r="N26" s="419">
        <v>6</v>
      </c>
      <c r="O26" s="421" t="s">
        <v>722</v>
      </c>
      <c r="P26" s="423">
        <f>VLOOKUP(T8,Sco!$B$8:$Q$77,16,0)</f>
        <v>0</v>
      </c>
      <c r="Q26" s="413"/>
      <c r="R26" s="414"/>
      <c r="S26" s="414"/>
      <c r="T26" s="415"/>
      <c r="U26" s="92"/>
    </row>
    <row r="27" spans="2:28" ht="24.9" customHeight="1" thickBot="1">
      <c r="B27" s="89"/>
      <c r="C27" s="435"/>
      <c r="D27" s="449"/>
      <c r="E27" s="487"/>
      <c r="F27" s="416"/>
      <c r="G27" s="417"/>
      <c r="H27" s="417"/>
      <c r="I27" s="418"/>
      <c r="J27" s="119"/>
      <c r="K27" s="118"/>
      <c r="L27" s="118"/>
      <c r="M27" s="89"/>
      <c r="N27" s="420"/>
      <c r="O27" s="422"/>
      <c r="P27" s="424"/>
      <c r="Q27" s="416"/>
      <c r="R27" s="417"/>
      <c r="S27" s="417"/>
      <c r="T27" s="418"/>
      <c r="U27" s="92"/>
    </row>
    <row r="28" spans="2:28" ht="24.9" customHeight="1">
      <c r="B28" s="89"/>
      <c r="C28" s="419">
        <v>7</v>
      </c>
      <c r="D28" s="411" t="s">
        <v>723</v>
      </c>
      <c r="E28" s="436">
        <f>VLOOKUP(I8,Kala!$B$8:$Q$77,16,0)</f>
        <v>0</v>
      </c>
      <c r="F28" s="438" t="s">
        <v>12</v>
      </c>
      <c r="G28" s="439"/>
      <c r="H28" s="439"/>
      <c r="I28" s="440"/>
      <c r="J28" s="131"/>
      <c r="K28" s="121"/>
      <c r="L28" s="121"/>
      <c r="M28" s="89"/>
      <c r="N28" s="434">
        <v>7</v>
      </c>
      <c r="O28" s="444" t="s">
        <v>723</v>
      </c>
      <c r="P28" s="446">
        <f>VLOOKUP(T8,Kala!$B$8:$Q$77,16,0)</f>
        <v>0</v>
      </c>
      <c r="Q28" s="438" t="s">
        <v>12</v>
      </c>
      <c r="R28" s="439"/>
      <c r="S28" s="439"/>
      <c r="T28" s="440"/>
      <c r="U28" s="92"/>
    </row>
    <row r="29" spans="2:28" ht="24.9" customHeight="1" thickBot="1">
      <c r="B29" s="89"/>
      <c r="C29" s="420"/>
      <c r="D29" s="417"/>
      <c r="E29" s="437"/>
      <c r="F29" s="441"/>
      <c r="G29" s="442"/>
      <c r="H29" s="442"/>
      <c r="I29" s="443"/>
      <c r="J29" s="131"/>
      <c r="K29" s="121"/>
      <c r="L29" s="121"/>
      <c r="M29" s="89"/>
      <c r="N29" s="435"/>
      <c r="O29" s="445"/>
      <c r="P29" s="447"/>
      <c r="Q29" s="441"/>
      <c r="R29" s="442"/>
      <c r="S29" s="442"/>
      <c r="T29" s="443"/>
      <c r="U29" s="92"/>
    </row>
    <row r="30" spans="2:28" ht="24.9" customHeight="1">
      <c r="B30" s="89"/>
      <c r="C30" s="434">
        <v>8</v>
      </c>
      <c r="D30" s="444" t="s">
        <v>81</v>
      </c>
      <c r="E30" s="446">
        <f>VLOOKUP(I8,Karya!$B$8:$Q$77,16,0)</f>
        <v>0</v>
      </c>
      <c r="F30" s="410" t="e">
        <f>VLOOKUP(I8,Marathi!$B$8:$Q$77,20,0)</f>
        <v>#REF!</v>
      </c>
      <c r="G30" s="411"/>
      <c r="H30" s="411"/>
      <c r="I30" s="412"/>
      <c r="J30" s="119"/>
      <c r="K30" s="118"/>
      <c r="L30" s="118"/>
      <c r="M30" s="89"/>
      <c r="N30" s="419">
        <v>8</v>
      </c>
      <c r="O30" s="411" t="s">
        <v>81</v>
      </c>
      <c r="P30" s="436">
        <f>VLOOKUP(T8,Karya!$B$8:$Q$77,16,0)</f>
        <v>0</v>
      </c>
      <c r="Q30" s="410" t="e">
        <f>VLOOKUP(T8,Marathi!$B$8:$Q$77,20,0)</f>
        <v>#REF!</v>
      </c>
      <c r="R30" s="411"/>
      <c r="S30" s="411"/>
      <c r="T30" s="412"/>
      <c r="U30" s="92"/>
    </row>
    <row r="31" spans="2:28" ht="24.9" customHeight="1" thickBot="1">
      <c r="B31" s="89"/>
      <c r="C31" s="435"/>
      <c r="D31" s="445"/>
      <c r="E31" s="447"/>
      <c r="F31" s="413"/>
      <c r="G31" s="414"/>
      <c r="H31" s="414"/>
      <c r="I31" s="415"/>
      <c r="J31" s="119"/>
      <c r="K31" s="118"/>
      <c r="L31" s="118"/>
      <c r="M31" s="89"/>
      <c r="N31" s="420"/>
      <c r="O31" s="417"/>
      <c r="P31" s="437"/>
      <c r="Q31" s="413"/>
      <c r="R31" s="414"/>
      <c r="S31" s="414"/>
      <c r="T31" s="415"/>
      <c r="U31" s="92"/>
    </row>
    <row r="32" spans="2:28" ht="24.9" customHeight="1">
      <c r="B32" s="89"/>
      <c r="C32" s="419">
        <v>9</v>
      </c>
      <c r="D32" s="411" t="s">
        <v>82</v>
      </c>
      <c r="E32" s="436">
        <f>VLOOKUP(I8,Shashi!$B$8:$Q$77,16,0)</f>
        <v>0</v>
      </c>
      <c r="F32" s="413"/>
      <c r="G32" s="414"/>
      <c r="H32" s="414"/>
      <c r="I32" s="415"/>
      <c r="J32" s="119"/>
      <c r="K32" s="118"/>
      <c r="L32" s="118"/>
      <c r="M32" s="89"/>
      <c r="N32" s="434">
        <v>9</v>
      </c>
      <c r="O32" s="444" t="s">
        <v>82</v>
      </c>
      <c r="P32" s="446">
        <f>VLOOKUP(T8,Shashi!$B$8:$Q$77,16,0)</f>
        <v>0</v>
      </c>
      <c r="Q32" s="413"/>
      <c r="R32" s="414"/>
      <c r="S32" s="414"/>
      <c r="T32" s="415"/>
      <c r="U32" s="92"/>
    </row>
    <row r="33" spans="2:21" ht="24.9" customHeight="1" thickBot="1">
      <c r="B33" s="89"/>
      <c r="C33" s="435"/>
      <c r="D33" s="445"/>
      <c r="E33" s="447"/>
      <c r="F33" s="416"/>
      <c r="G33" s="417"/>
      <c r="H33" s="417"/>
      <c r="I33" s="418"/>
      <c r="J33" s="119"/>
      <c r="K33" s="118"/>
      <c r="L33" s="118"/>
      <c r="M33" s="89"/>
      <c r="N33" s="435"/>
      <c r="O33" s="445"/>
      <c r="P33" s="447"/>
      <c r="Q33" s="416"/>
      <c r="R33" s="417"/>
      <c r="S33" s="417"/>
      <c r="T33" s="418"/>
      <c r="U33" s="92"/>
    </row>
    <row r="34" spans="2:21" ht="27.9" customHeight="1">
      <c r="B34" s="89"/>
      <c r="C34" s="483" t="s">
        <v>755</v>
      </c>
      <c r="D34" s="484"/>
      <c r="E34" s="484"/>
      <c r="F34" s="484"/>
      <c r="G34" s="484"/>
      <c r="H34" s="484"/>
      <c r="I34" s="485"/>
      <c r="J34" s="132"/>
      <c r="K34" s="63"/>
      <c r="L34" s="63"/>
      <c r="M34" s="89"/>
      <c r="N34" s="483" t="s">
        <v>755</v>
      </c>
      <c r="O34" s="484"/>
      <c r="P34" s="484"/>
      <c r="Q34" s="484"/>
      <c r="R34" s="484"/>
      <c r="S34" s="484"/>
      <c r="T34" s="485"/>
      <c r="U34" s="92"/>
    </row>
    <row r="35" spans="2:21" ht="27.9" customHeight="1">
      <c r="B35" s="89"/>
      <c r="C35" s="133"/>
      <c r="D35" s="134"/>
      <c r="E35" s="134"/>
      <c r="F35" s="134"/>
      <c r="G35" s="134"/>
      <c r="H35" s="134"/>
      <c r="I35" s="136"/>
      <c r="J35" s="132"/>
      <c r="K35" s="63"/>
      <c r="L35" s="63"/>
      <c r="M35" s="89"/>
      <c r="N35" s="133"/>
      <c r="O35" s="134"/>
      <c r="P35" s="134"/>
      <c r="Q35" s="134"/>
      <c r="R35" s="134"/>
      <c r="S35" s="134"/>
      <c r="T35" s="136"/>
      <c r="U35" s="92"/>
    </row>
    <row r="36" spans="2:21" ht="27.9" customHeight="1" thickBot="1">
      <c r="B36" s="89"/>
      <c r="C36" s="480" t="s">
        <v>690</v>
      </c>
      <c r="D36" s="481"/>
      <c r="E36" s="481"/>
      <c r="F36" s="135" t="s">
        <v>691</v>
      </c>
      <c r="G36" s="481" t="s">
        <v>692</v>
      </c>
      <c r="H36" s="481"/>
      <c r="I36" s="482"/>
      <c r="J36" s="132"/>
      <c r="K36" s="63"/>
      <c r="L36" s="63"/>
      <c r="M36" s="89"/>
      <c r="N36" s="480" t="s">
        <v>690</v>
      </c>
      <c r="O36" s="481"/>
      <c r="P36" s="481"/>
      <c r="Q36" s="135" t="s">
        <v>691</v>
      </c>
      <c r="R36" s="481" t="s">
        <v>692</v>
      </c>
      <c r="S36" s="481"/>
      <c r="T36" s="482"/>
      <c r="U36" s="92"/>
    </row>
    <row r="37" spans="2:21" ht="12" customHeight="1" thickBot="1">
      <c r="B37" s="96"/>
      <c r="C37" s="122"/>
      <c r="D37" s="122"/>
      <c r="E37" s="122"/>
      <c r="F37" s="122"/>
      <c r="G37" s="122"/>
      <c r="H37" s="122"/>
      <c r="I37" s="122"/>
      <c r="J37" s="123"/>
      <c r="K37" s="63"/>
      <c r="L37" s="63"/>
      <c r="M37" s="96"/>
      <c r="N37" s="122"/>
      <c r="O37" s="122"/>
      <c r="P37" s="122"/>
      <c r="Q37" s="122"/>
      <c r="R37" s="122"/>
      <c r="S37" s="122"/>
      <c r="T37" s="122"/>
      <c r="U37" s="98"/>
    </row>
  </sheetData>
  <sheetProtection algorithmName="SHA-512" hashValue="aNbuSjV90Id/Xa2CSOgtzAEr78WhCRj/aRrJJQmbOpofKDPs+6FD6Ez/6IEaWdjyb2Xsx9p9PjN3dYH6Qk0mGg==" saltValue="j0YqCPZ9xFqmhvOjY/YmPw==" spinCount="100000" sheet="1" objects="1" scenarios="1"/>
  <mergeCells count="125">
    <mergeCell ref="G8:H8"/>
    <mergeCell ref="C7:D7"/>
    <mergeCell ref="C3:D3"/>
    <mergeCell ref="E3:I3"/>
    <mergeCell ref="E4:F4"/>
    <mergeCell ref="C5:D5"/>
    <mergeCell ref="C20:C21"/>
    <mergeCell ref="D20:D21"/>
    <mergeCell ref="E20:E21"/>
    <mergeCell ref="E16:E17"/>
    <mergeCell ref="F16:I17"/>
    <mergeCell ref="C18:C19"/>
    <mergeCell ref="D18:D19"/>
    <mergeCell ref="E18:E19"/>
    <mergeCell ref="F18:I21"/>
    <mergeCell ref="P18:P19"/>
    <mergeCell ref="C16:C17"/>
    <mergeCell ref="D16:D17"/>
    <mergeCell ref="C26:C27"/>
    <mergeCell ref="D26:D27"/>
    <mergeCell ref="E26:E27"/>
    <mergeCell ref="E22:E23"/>
    <mergeCell ref="F22:I23"/>
    <mergeCell ref="C24:C25"/>
    <mergeCell ref="D24:D25"/>
    <mergeCell ref="E24:E25"/>
    <mergeCell ref="F24:I27"/>
    <mergeCell ref="C22:C23"/>
    <mergeCell ref="D22:D23"/>
    <mergeCell ref="C36:E36"/>
    <mergeCell ref="G36:I36"/>
    <mergeCell ref="C34:I34"/>
    <mergeCell ref="N34:T34"/>
    <mergeCell ref="N36:P36"/>
    <mergeCell ref="R36:T36"/>
    <mergeCell ref="E28:E29"/>
    <mergeCell ref="F28:I29"/>
    <mergeCell ref="C30:C31"/>
    <mergeCell ref="D30:D31"/>
    <mergeCell ref="E30:E31"/>
    <mergeCell ref="F30:I33"/>
    <mergeCell ref="C28:C29"/>
    <mergeCell ref="D28:D29"/>
    <mergeCell ref="N30:N31"/>
    <mergeCell ref="N28:N29"/>
    <mergeCell ref="C32:C33"/>
    <mergeCell ref="D32:D33"/>
    <mergeCell ref="E32:E33"/>
    <mergeCell ref="Q30:T33"/>
    <mergeCell ref="N32:N33"/>
    <mergeCell ref="O32:O33"/>
    <mergeCell ref="P32:P33"/>
    <mergeCell ref="O30:O31"/>
    <mergeCell ref="P30:P31"/>
    <mergeCell ref="P9:Q9"/>
    <mergeCell ref="S9:T9"/>
    <mergeCell ref="C2:I2"/>
    <mergeCell ref="E5:F5"/>
    <mergeCell ref="G7:H7"/>
    <mergeCell ref="N2:T2"/>
    <mergeCell ref="N3:O3"/>
    <mergeCell ref="P3:T3"/>
    <mergeCell ref="P4:Q4"/>
    <mergeCell ref="N5:O5"/>
    <mergeCell ref="P5:Q5"/>
    <mergeCell ref="R7:S7"/>
    <mergeCell ref="C9:D9"/>
    <mergeCell ref="E9:F9"/>
    <mergeCell ref="H9:I9"/>
    <mergeCell ref="O28:O29"/>
    <mergeCell ref="P28:P29"/>
    <mergeCell ref="Q28:T29"/>
    <mergeCell ref="Q15:T15"/>
    <mergeCell ref="N16:N17"/>
    <mergeCell ref="O16:O17"/>
    <mergeCell ref="P16:P17"/>
    <mergeCell ref="Q16:T17"/>
    <mergeCell ref="W16:AB19"/>
    <mergeCell ref="C6:D6"/>
    <mergeCell ref="W4:X5"/>
    <mergeCell ref="W8:AB11"/>
    <mergeCell ref="W14:Z14"/>
    <mergeCell ref="N6:O6"/>
    <mergeCell ref="P6:Q6"/>
    <mergeCell ref="N7:O7"/>
    <mergeCell ref="R8:S8"/>
    <mergeCell ref="N8:O8"/>
    <mergeCell ref="P8:Q8"/>
    <mergeCell ref="N9:O9"/>
    <mergeCell ref="F15:I15"/>
    <mergeCell ref="C14:I14"/>
    <mergeCell ref="C11:D11"/>
    <mergeCell ref="E11:I11"/>
    <mergeCell ref="C12:D12"/>
    <mergeCell ref="E12:F12"/>
    <mergeCell ref="N14:T14"/>
    <mergeCell ref="C10:D10"/>
    <mergeCell ref="E10:F10"/>
    <mergeCell ref="H10:I10"/>
    <mergeCell ref="C8:D8"/>
    <mergeCell ref="E8:F8"/>
    <mergeCell ref="Q24:T27"/>
    <mergeCell ref="N26:N27"/>
    <mergeCell ref="O26:O27"/>
    <mergeCell ref="P26:P27"/>
    <mergeCell ref="N10:O10"/>
    <mergeCell ref="P10:Q10"/>
    <mergeCell ref="S10:T10"/>
    <mergeCell ref="N11:O11"/>
    <mergeCell ref="P11:T11"/>
    <mergeCell ref="N12:O12"/>
    <mergeCell ref="P12:Q12"/>
    <mergeCell ref="Q18:T21"/>
    <mergeCell ref="N20:N21"/>
    <mergeCell ref="N22:N23"/>
    <mergeCell ref="O22:O23"/>
    <mergeCell ref="P22:P23"/>
    <mergeCell ref="Q22:T23"/>
    <mergeCell ref="O20:O21"/>
    <mergeCell ref="P20:P21"/>
    <mergeCell ref="N24:N25"/>
    <mergeCell ref="O24:O25"/>
    <mergeCell ref="P24:P25"/>
    <mergeCell ref="N18:N19"/>
    <mergeCell ref="O18:O19"/>
  </mergeCells>
  <hyperlinks>
    <hyperlink ref="W4:X5" location="HOME!A1" display="Home " xr:uid="{00000000-0004-0000-1600-000000000000}"/>
  </hyperlinks>
  <pageMargins left="0.56000000000000005" right="0.25" top="0.41" bottom="0.28000000000000003" header="0.3" footer="0.3"/>
  <pageSetup paperSize="9" scale="57"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13"/>
  <sheetViews>
    <sheetView zoomScale="80" zoomScaleNormal="80" workbookViewId="0">
      <selection activeCell="P2" sqref="P2"/>
    </sheetView>
  </sheetViews>
  <sheetFormatPr defaultColWidth="9.109375" defaultRowHeight="21"/>
  <cols>
    <col min="1" max="1" width="4.88671875" style="218" customWidth="1"/>
    <col min="2" max="2" width="29.44140625" style="219" customWidth="1"/>
    <col min="3" max="3" width="7.109375" style="219" customWidth="1"/>
    <col min="4" max="4" width="6.33203125" style="219" customWidth="1"/>
    <col min="5" max="26" width="8.6640625" style="189" customWidth="1"/>
    <col min="27" max="29" width="6.44140625" style="189" customWidth="1"/>
    <col min="30" max="34" width="6.33203125" style="189" customWidth="1"/>
    <col min="35" max="39" width="4.33203125" style="189" customWidth="1"/>
    <col min="40" max="16384" width="9.109375" style="189"/>
  </cols>
  <sheetData>
    <row r="1" spans="1:26" ht="25.8">
      <c r="A1" s="511" t="s">
        <v>754</v>
      </c>
      <c r="B1" s="511"/>
      <c r="C1" s="511"/>
      <c r="D1" s="511"/>
      <c r="E1" s="511"/>
      <c r="F1" s="511"/>
      <c r="G1" s="511"/>
      <c r="H1" s="511"/>
      <c r="I1" s="511"/>
      <c r="J1" s="511"/>
      <c r="K1" s="511"/>
      <c r="L1" s="511"/>
      <c r="M1" s="511"/>
      <c r="N1" s="511"/>
      <c r="O1" s="511"/>
      <c r="P1" s="511"/>
      <c r="Q1" s="511"/>
      <c r="R1" s="511"/>
      <c r="S1" s="511"/>
      <c r="T1" s="511"/>
      <c r="U1" s="511"/>
      <c r="V1" s="511"/>
      <c r="W1" s="511"/>
      <c r="X1" s="511"/>
      <c r="Y1" s="511"/>
    </row>
    <row r="2" spans="1:26" ht="12" customHeight="1">
      <c r="A2" s="190"/>
      <c r="B2" s="191"/>
      <c r="C2" s="190"/>
      <c r="D2" s="190"/>
      <c r="E2" s="190"/>
      <c r="F2" s="190"/>
      <c r="G2" s="190"/>
      <c r="H2" s="190"/>
      <c r="I2" s="190"/>
      <c r="J2" s="190"/>
      <c r="K2" s="190"/>
      <c r="L2" s="190"/>
      <c r="M2" s="190"/>
      <c r="N2" s="190"/>
      <c r="O2" s="190"/>
      <c r="P2" s="190"/>
      <c r="Q2" s="190"/>
      <c r="R2" s="190"/>
      <c r="S2" s="190"/>
      <c r="T2" s="190"/>
      <c r="U2" s="190"/>
      <c r="V2" s="190"/>
      <c r="W2" s="190"/>
      <c r="X2" s="190"/>
      <c r="Y2" s="190"/>
    </row>
    <row r="3" spans="1:26" s="192" customFormat="1" ht="24.75" customHeight="1">
      <c r="A3" s="511" t="s">
        <v>1266</v>
      </c>
      <c r="B3" s="511"/>
      <c r="C3" s="511"/>
      <c r="D3" s="511"/>
      <c r="E3" s="511"/>
      <c r="F3" s="511"/>
      <c r="G3" s="511"/>
      <c r="H3" s="511"/>
      <c r="I3" s="511"/>
      <c r="J3" s="511"/>
      <c r="K3" s="511"/>
      <c r="L3" s="511"/>
      <c r="M3" s="511"/>
      <c r="N3" s="511"/>
      <c r="O3" s="511"/>
      <c r="P3" s="511"/>
      <c r="Q3" s="511"/>
      <c r="R3" s="511"/>
      <c r="S3" s="511"/>
      <c r="T3" s="511"/>
      <c r="U3" s="511"/>
      <c r="V3" s="511"/>
      <c r="W3" s="511"/>
      <c r="X3" s="511"/>
      <c r="Y3" s="511"/>
    </row>
    <row r="4" spans="1:26" s="192" customFormat="1" ht="12" customHeight="1">
      <c r="A4" s="190"/>
      <c r="B4" s="191"/>
      <c r="C4" s="190"/>
      <c r="D4" s="190"/>
      <c r="E4" s="190"/>
      <c r="F4" s="190"/>
      <c r="G4" s="190"/>
      <c r="H4" s="190"/>
      <c r="I4" s="190"/>
      <c r="J4" s="190"/>
      <c r="K4" s="190"/>
      <c r="L4" s="190"/>
      <c r="M4" s="190"/>
      <c r="N4" s="190"/>
      <c r="O4" s="190"/>
      <c r="P4" s="190"/>
      <c r="Q4" s="190"/>
      <c r="R4" s="190"/>
      <c r="S4" s="190"/>
      <c r="T4" s="190"/>
      <c r="U4" s="190"/>
      <c r="V4" s="190"/>
      <c r="W4" s="190"/>
      <c r="X4" s="190"/>
      <c r="Y4" s="190"/>
    </row>
    <row r="5" spans="1:26" s="195" customFormat="1" ht="21" customHeight="1">
      <c r="A5" s="512" t="str">
        <f>students!G2</f>
        <v xml:space="preserve">जिल्हा परिषद प्राथमिक शाळा कोपर्डे </v>
      </c>
      <c r="B5" s="512"/>
      <c r="C5" s="512"/>
      <c r="D5" s="193" t="s">
        <v>738</v>
      </c>
      <c r="E5" s="512" t="str">
        <f>students!M4</f>
        <v xml:space="preserve">खेड बु </v>
      </c>
      <c r="F5" s="512"/>
      <c r="G5" s="194" t="s">
        <v>739</v>
      </c>
      <c r="H5" s="512" t="str">
        <f>students!N5</f>
        <v xml:space="preserve">खंडाळा </v>
      </c>
      <c r="I5" s="512"/>
      <c r="J5" s="512" t="s">
        <v>740</v>
      </c>
      <c r="K5" s="512"/>
      <c r="L5" s="512" t="str">
        <f>students!E5</f>
        <v xml:space="preserve">सातारा </v>
      </c>
      <c r="M5" s="512"/>
      <c r="N5" s="512"/>
      <c r="O5" s="512" t="s">
        <v>28</v>
      </c>
      <c r="P5" s="512"/>
      <c r="Q5" s="512" t="str">
        <f>students!M2</f>
        <v>पहिली</v>
      </c>
      <c r="R5" s="512"/>
      <c r="S5" s="193" t="s">
        <v>1223</v>
      </c>
      <c r="T5" s="193"/>
      <c r="U5" s="513" t="str">
        <f>students!G4</f>
        <v xml:space="preserve">श्री. सागर दत्तात्रय शिंदे </v>
      </c>
      <c r="V5" s="513"/>
      <c r="W5" s="513"/>
      <c r="X5" s="513"/>
      <c r="Y5" s="513"/>
    </row>
    <row r="6" spans="1:26" s="195" customFormat="1" ht="12" customHeight="1">
      <c r="A6" s="196"/>
      <c r="B6" s="197"/>
      <c r="C6" s="196"/>
      <c r="D6" s="196"/>
      <c r="E6" s="196"/>
      <c r="F6" s="198"/>
      <c r="M6" s="196"/>
      <c r="N6" s="196"/>
      <c r="O6" s="196"/>
      <c r="P6" s="196"/>
    </row>
    <row r="7" spans="1:26" s="200" customFormat="1" ht="21" customHeight="1">
      <c r="A7" s="199"/>
      <c r="B7" s="498" t="s">
        <v>741</v>
      </c>
      <c r="C7" s="498"/>
      <c r="D7" s="498"/>
      <c r="E7" s="498"/>
      <c r="F7" s="498"/>
      <c r="G7" s="498"/>
      <c r="H7" s="498"/>
      <c r="I7" s="498"/>
      <c r="J7" s="498"/>
      <c r="K7" s="498"/>
      <c r="L7" s="498"/>
      <c r="M7" s="498"/>
      <c r="N7" s="498"/>
      <c r="O7" s="498"/>
      <c r="P7" s="498"/>
      <c r="Q7" s="498"/>
      <c r="R7" s="498"/>
      <c r="S7" s="498"/>
      <c r="T7" s="498"/>
      <c r="U7" s="498"/>
      <c r="V7" s="498"/>
      <c r="W7" s="498"/>
      <c r="X7" s="498"/>
    </row>
    <row r="8" spans="1:26" s="200" customFormat="1" ht="14.25" customHeight="1">
      <c r="A8" s="199"/>
      <c r="B8" s="201"/>
      <c r="C8" s="201"/>
      <c r="D8" s="199"/>
      <c r="E8" s="199"/>
      <c r="F8" s="199"/>
      <c r="G8" s="199"/>
      <c r="H8" s="199"/>
      <c r="I8" s="202"/>
      <c r="J8" s="202"/>
      <c r="K8" s="202"/>
      <c r="L8" s="202"/>
      <c r="M8" s="199"/>
      <c r="N8" s="199"/>
      <c r="O8" s="199"/>
    </row>
    <row r="9" spans="1:26" s="200" customFormat="1" ht="9.75" customHeight="1">
      <c r="A9" s="199"/>
      <c r="B9" s="201"/>
      <c r="C9" s="201"/>
      <c r="D9" s="199"/>
      <c r="E9" s="199"/>
      <c r="F9" s="199"/>
      <c r="G9" s="199"/>
      <c r="H9" s="199"/>
      <c r="I9" s="202"/>
      <c r="J9" s="202"/>
      <c r="K9" s="202"/>
      <c r="L9" s="202"/>
      <c r="M9" s="199"/>
      <c r="N9" s="199"/>
      <c r="O9" s="199"/>
    </row>
    <row r="10" spans="1:26" s="203" customFormat="1" ht="20.100000000000001" customHeight="1">
      <c r="A10" s="499" t="s">
        <v>742</v>
      </c>
      <c r="B10" s="502" t="s">
        <v>743</v>
      </c>
      <c r="C10" s="505" t="s">
        <v>744</v>
      </c>
      <c r="D10" s="506" t="s">
        <v>745</v>
      </c>
      <c r="E10" s="509" t="s">
        <v>1234</v>
      </c>
      <c r="F10" s="509"/>
      <c r="G10" s="509"/>
      <c r="H10" s="509"/>
      <c r="I10" s="509"/>
      <c r="J10" s="509"/>
      <c r="K10" s="509"/>
      <c r="L10" s="509"/>
      <c r="M10" s="509"/>
      <c r="N10" s="509"/>
      <c r="O10" s="509"/>
      <c r="P10" s="509"/>
      <c r="Q10" s="509"/>
      <c r="R10" s="509"/>
      <c r="S10" s="509"/>
      <c r="T10" s="509"/>
      <c r="U10" s="509"/>
      <c r="V10" s="510"/>
      <c r="W10" s="492" t="s">
        <v>746</v>
      </c>
      <c r="X10" s="492" t="s">
        <v>747</v>
      </c>
      <c r="Y10" s="492" t="s">
        <v>748</v>
      </c>
    </row>
    <row r="11" spans="1:26" s="203" customFormat="1" ht="20.100000000000001" customHeight="1">
      <c r="A11" s="500"/>
      <c r="B11" s="503"/>
      <c r="C11" s="505"/>
      <c r="D11" s="507"/>
      <c r="E11" s="495" t="s">
        <v>48</v>
      </c>
      <c r="F11" s="495"/>
      <c r="G11" s="495" t="s">
        <v>719</v>
      </c>
      <c r="H11" s="495"/>
      <c r="I11" s="496" t="s">
        <v>720</v>
      </c>
      <c r="J11" s="497"/>
      <c r="K11" s="496" t="s">
        <v>78</v>
      </c>
      <c r="L11" s="497"/>
      <c r="M11" s="496" t="s">
        <v>1224</v>
      </c>
      <c r="N11" s="497"/>
      <c r="O11" s="496" t="s">
        <v>1225</v>
      </c>
      <c r="P11" s="497"/>
      <c r="Q11" s="495" t="s">
        <v>723</v>
      </c>
      <c r="R11" s="495"/>
      <c r="S11" s="495" t="s">
        <v>749</v>
      </c>
      <c r="T11" s="495"/>
      <c r="U11" s="495" t="s">
        <v>750</v>
      </c>
      <c r="V11" s="495"/>
      <c r="W11" s="493"/>
      <c r="X11" s="493"/>
      <c r="Y11" s="493"/>
    </row>
    <row r="12" spans="1:26" s="207" customFormat="1" ht="20.100000000000001" customHeight="1">
      <c r="A12" s="500"/>
      <c r="B12" s="503"/>
      <c r="C12" s="204" t="s">
        <v>751</v>
      </c>
      <c r="D12" s="507"/>
      <c r="E12" s="205" t="s">
        <v>752</v>
      </c>
      <c r="F12" s="206" t="s">
        <v>27</v>
      </c>
      <c r="G12" s="205" t="s">
        <v>752</v>
      </c>
      <c r="H12" s="206" t="s">
        <v>27</v>
      </c>
      <c r="I12" s="205" t="s">
        <v>752</v>
      </c>
      <c r="J12" s="206" t="s">
        <v>27</v>
      </c>
      <c r="K12" s="205" t="s">
        <v>752</v>
      </c>
      <c r="L12" s="206" t="s">
        <v>27</v>
      </c>
      <c r="M12" s="205" t="s">
        <v>752</v>
      </c>
      <c r="N12" s="206" t="s">
        <v>27</v>
      </c>
      <c r="O12" s="205" t="s">
        <v>752</v>
      </c>
      <c r="P12" s="206" t="s">
        <v>27</v>
      </c>
      <c r="Q12" s="205" t="s">
        <v>752</v>
      </c>
      <c r="R12" s="206" t="s">
        <v>27</v>
      </c>
      <c r="S12" s="205" t="s">
        <v>752</v>
      </c>
      <c r="T12" s="206" t="s">
        <v>27</v>
      </c>
      <c r="U12" s="205" t="s">
        <v>752</v>
      </c>
      <c r="V12" s="206" t="s">
        <v>27</v>
      </c>
      <c r="W12" s="493"/>
      <c r="X12" s="493"/>
      <c r="Y12" s="493"/>
    </row>
    <row r="13" spans="1:26" s="207" customFormat="1" ht="20.100000000000001" customHeight="1">
      <c r="A13" s="501"/>
      <c r="B13" s="504"/>
      <c r="C13" s="204" t="s">
        <v>753</v>
      </c>
      <c r="D13" s="508"/>
      <c r="E13" s="206">
        <v>100</v>
      </c>
      <c r="F13" s="206"/>
      <c r="G13" s="206">
        <v>100</v>
      </c>
      <c r="H13" s="206"/>
      <c r="I13" s="206">
        <v>100</v>
      </c>
      <c r="J13" s="206"/>
      <c r="K13" s="206">
        <v>100</v>
      </c>
      <c r="L13" s="206"/>
      <c r="M13" s="208">
        <v>100</v>
      </c>
      <c r="N13" s="208" t="s">
        <v>1226</v>
      </c>
      <c r="O13" s="208">
        <v>100</v>
      </c>
      <c r="P13" s="208" t="s">
        <v>1226</v>
      </c>
      <c r="Q13" s="206">
        <v>100</v>
      </c>
      <c r="R13" s="206"/>
      <c r="S13" s="206">
        <v>100</v>
      </c>
      <c r="T13" s="206"/>
      <c r="U13" s="206">
        <v>100</v>
      </c>
      <c r="V13" s="206"/>
      <c r="W13" s="494"/>
      <c r="X13" s="494"/>
      <c r="Y13" s="494"/>
    </row>
    <row r="14" spans="1:26" s="192" customFormat="1" ht="21.9" customHeight="1">
      <c r="A14" s="206">
        <v>1</v>
      </c>
      <c r="B14" s="209" t="str">
        <f>students!D8</f>
        <v xml:space="preserve">पंकज विठ्ठल रासकर </v>
      </c>
      <c r="C14" s="210" t="str">
        <f>students!G8</f>
        <v>मुलगा</v>
      </c>
      <c r="D14" s="211"/>
      <c r="E14" s="212">
        <f>Marathi!P8</f>
        <v>0</v>
      </c>
      <c r="F14" s="213">
        <f>IF(E14=0,0,IF(E14&gt;=91,"अ१",IF(E14&gt;=81,"अ२",IF(E14&gt;=71,"ब१",IF(E14&gt;=61,"ब२",IF(E14&gt;=51,"क१",IF(E14&gt;=41,"क२",IF(E14&gt;=33,"ड",IF(E14&gt;=21,"इ१","इ२")))))))))</f>
        <v>0</v>
      </c>
      <c r="G14" s="212">
        <f>Hindi!P8</f>
        <v>0</v>
      </c>
      <c r="H14" s="213">
        <f>IF(G14=0,0,IF(G14&gt;=91,"अ१",IF(G14&gt;=81,"अ२",IF(G14&gt;=71,"ब१",IF(G14&gt;=61,"ब२",IF(G14&gt;=51,"क१",IF(G14&gt;=41,"क२",IF(G14&gt;=33,"ड",IF(G14&gt;=21,"इ१","इ२")))))))))</f>
        <v>0</v>
      </c>
      <c r="I14" s="212">
        <f>English!P8</f>
        <v>0</v>
      </c>
      <c r="J14" s="213">
        <f>IF(I14=0,0,IF(I14&gt;=91,"अ१",IF(I14&gt;=81,"अ२",IF(I14&gt;=71,"ब१",IF(I14&gt;=61,"ब२",IF(I14&gt;=51,"क१",IF(I14&gt;=41,"क२",IF(I14&gt;=33,"ड",IF(I14&gt;=21,"इ१","इ२")))))))))</f>
        <v>0</v>
      </c>
      <c r="K14" s="212">
        <f>Maths!P8</f>
        <v>0</v>
      </c>
      <c r="L14" s="213">
        <f>IF(K14=0,0,IF(K14&gt;=91,"अ१",IF(K14&gt;=81,"अ२",IF(K14&gt;=71,"ब१",IF(K14&gt;=61,"ब२",IF(K14&gt;=51,"क१",IF(K14&gt;=41,"क२",IF(K14&gt;=33,"ड",IF(K14&gt;=21,"इ१","इ२")))))))))</f>
        <v>0</v>
      </c>
      <c r="M14" s="212">
        <f>Sci!P8</f>
        <v>0</v>
      </c>
      <c r="N14" s="213">
        <f>IF(M14=0,0,IF(M14&gt;=91,"अ१",IF(M14&gt;=81,"अ२",IF(M14&gt;=71,"ब१",IF(M14&gt;=61,"ब२",IF(M14&gt;=51,"क१",IF(M14&gt;=41,"क२",IF(M14&gt;=33,"ड",IF(M14&gt;=21,"इ१","इ२")))))))))</f>
        <v>0</v>
      </c>
      <c r="O14" s="212">
        <f>Sco!P8</f>
        <v>0</v>
      </c>
      <c r="P14" s="213">
        <f>IF(O14=0,0,IF(O14&gt;=91,"अ१",IF(O14&gt;=81,"अ२",IF(O14&gt;=71,"ब१",IF(O14&gt;=61,"ब२",IF(O14&gt;=51,"क१",IF(O14&gt;=41,"क२",IF(O14&gt;=33,"ड",IF(O14&gt;=21,"इ१","इ२")))))))))</f>
        <v>0</v>
      </c>
      <c r="Q14" s="212">
        <f>Kala!P8</f>
        <v>0</v>
      </c>
      <c r="R14" s="213">
        <f>IF(Q14=0,0,IF(Q14&gt;=91,"अ१",IF(Q14&gt;=81,"अ२",IF(Q14&gt;=71,"ब१",IF(Q14&gt;=61,"ब२",IF(Q14&gt;=51,"क१",IF(Q14&gt;=41,"क२",IF(Q14&gt;=33,"ड",IF(Q14&gt;=21,"इ१","इ२")))))))))</f>
        <v>0</v>
      </c>
      <c r="S14" s="212">
        <f>Karya!P8</f>
        <v>0</v>
      </c>
      <c r="T14" s="213">
        <f>IF(S14=0,0,IF(S14&gt;=91,"अ१",IF(S14&gt;=81,"अ२",IF(S14&gt;=71,"ब१",IF(S14&gt;=61,"ब२",IF(S14&gt;=51,"क१",IF(S14&gt;=41,"क२",IF(S14&gt;=33,"ड",IF(S14&gt;=21,"इ१","इ२")))))))))</f>
        <v>0</v>
      </c>
      <c r="U14" s="212">
        <f>Shashi!P8</f>
        <v>0</v>
      </c>
      <c r="V14" s="213">
        <f>IF(U14=0,0,IF(U14&gt;=91,"अ१",IF(U14&gt;=81,"अ२",IF(U14&gt;=71,"ब१",IF(U14&gt;=61,"ब२",IF(U14&gt;=51,"क१",IF(U14&gt;=41,"क२",IF(U14&gt;=33,"ड",IF(U14&gt;=21,"इ१","इ२")))))))))</f>
        <v>0</v>
      </c>
      <c r="W14" s="213">
        <f t="shared" ref="W14:W77" si="0">U14+S14+Q14+VALUE(K14)+VALUE(I14)+VALUE(E14)+VALUE(M14)+VALUE(G14)+VALUE(O14)</f>
        <v>0</v>
      </c>
      <c r="X14" s="214">
        <f>W14/INDEX({6,6,7,7,8,9,9,9},MATCH($Q$5,{"पहिली","दुसरी","तिसरी","चौथी","पाचवी","सहावी","सातवी","आठवी"},0))</f>
        <v>0</v>
      </c>
      <c r="Y14" s="215">
        <f t="shared" ref="Y14:Y77" si="1">IF(E14=0,0,"पास ")</f>
        <v>0</v>
      </c>
      <c r="Z14" s="216"/>
    </row>
    <row r="15" spans="1:26" s="192" customFormat="1" ht="21.9" customHeight="1">
      <c r="A15" s="206">
        <v>2</v>
      </c>
      <c r="B15" s="209" t="str">
        <f>students!D9</f>
        <v xml:space="preserve">सागर शिंदे </v>
      </c>
      <c r="C15" s="210" t="str">
        <f>students!G9</f>
        <v>मुलगा</v>
      </c>
      <c r="D15" s="211"/>
      <c r="E15" s="212">
        <f>Marathi!P9</f>
        <v>0</v>
      </c>
      <c r="F15" s="213">
        <f t="shared" ref="F15:F78" si="2">IF(E15=0,0,IF(E15&gt;=91,"अ१",IF(E15&gt;=81,"अ२",IF(E15&gt;=71,"ब१",IF(E15&gt;=61,"ब२",IF(E15&gt;=51,"क१",IF(E15&gt;=41,"क२",IF(E15&gt;=33,"ड",IF(E15&gt;=21,"इ१","इ२")))))))))</f>
        <v>0</v>
      </c>
      <c r="G15" s="212">
        <f>Hindi!P9</f>
        <v>0</v>
      </c>
      <c r="H15" s="213">
        <f t="shared" ref="H15:H78" si="3">IF(G15=0,0,IF(G15&gt;=91,"अ१",IF(G15&gt;=81,"अ२",IF(G15&gt;=71,"ब१",IF(G15&gt;=61,"ब२",IF(G15&gt;=51,"क१",IF(G15&gt;=41,"क२",IF(G15&gt;=33,"ड",IF(G15&gt;=21,"इ१","इ२")))))))))</f>
        <v>0</v>
      </c>
      <c r="I15" s="212">
        <f>English!P9</f>
        <v>0</v>
      </c>
      <c r="J15" s="213">
        <f t="shared" ref="J15:J78" si="4">IF(I15=0,0,IF(I15&gt;=91,"अ१",IF(I15&gt;=81,"अ२",IF(I15&gt;=71,"ब१",IF(I15&gt;=61,"ब२",IF(I15&gt;=51,"क१",IF(I15&gt;=41,"क२",IF(I15&gt;=33,"ड",IF(I15&gt;=21,"इ१","इ२")))))))))</f>
        <v>0</v>
      </c>
      <c r="K15" s="212">
        <f>Maths!P9</f>
        <v>0</v>
      </c>
      <c r="L15" s="213">
        <f t="shared" ref="L15:L78" si="5">IF(K15=0,0,IF(K15&gt;=91,"अ१",IF(K15&gt;=81,"अ२",IF(K15&gt;=71,"ब१",IF(K15&gt;=61,"ब२",IF(K15&gt;=51,"क१",IF(K15&gt;=41,"क२",IF(K15&gt;=33,"ड",IF(K15&gt;=21,"इ१","इ२")))))))))</f>
        <v>0</v>
      </c>
      <c r="M15" s="212">
        <f>Sci!P9</f>
        <v>0</v>
      </c>
      <c r="N15" s="213">
        <f t="shared" ref="N15:N78" si="6">IF(M15=0,0,IF(M15&gt;=91,"अ१",IF(M15&gt;=81,"अ२",IF(M15&gt;=71,"ब१",IF(M15&gt;=61,"ब२",IF(M15&gt;=51,"क१",IF(M15&gt;=41,"क२",IF(M15&gt;=33,"ड",IF(M15&gt;=21,"इ१","इ२")))))))))</f>
        <v>0</v>
      </c>
      <c r="O15" s="212">
        <f>Sco!P9</f>
        <v>0</v>
      </c>
      <c r="P15" s="213">
        <f t="shared" ref="P15:P78" si="7">IF(O15=0,0,IF(O15&gt;=91,"अ१",IF(O15&gt;=81,"अ२",IF(O15&gt;=71,"ब१",IF(O15&gt;=61,"ब२",IF(O15&gt;=51,"क१",IF(O15&gt;=41,"क२",IF(O15&gt;=33,"ड",IF(O15&gt;=21,"इ१","इ२")))))))))</f>
        <v>0</v>
      </c>
      <c r="Q15" s="212">
        <f>Kala!P9</f>
        <v>0</v>
      </c>
      <c r="R15" s="213">
        <f t="shared" ref="R15:R78" si="8">IF(Q15=0,0,IF(Q15&gt;=91,"अ१",IF(Q15&gt;=81,"अ२",IF(Q15&gt;=71,"ब१",IF(Q15&gt;=61,"ब२",IF(Q15&gt;=51,"क१",IF(Q15&gt;=41,"क२",IF(Q15&gt;=33,"ड",IF(Q15&gt;=21,"इ१","इ२")))))))))</f>
        <v>0</v>
      </c>
      <c r="S15" s="212">
        <f>Karya!P9</f>
        <v>0</v>
      </c>
      <c r="T15" s="213">
        <f t="shared" ref="T15:T78" si="9">IF(S15=0,0,IF(S15&gt;=91,"अ१",IF(S15&gt;=81,"अ२",IF(S15&gt;=71,"ब१",IF(S15&gt;=61,"ब२",IF(S15&gt;=51,"क१",IF(S15&gt;=41,"क२",IF(S15&gt;=33,"ड",IF(S15&gt;=21,"इ१","इ२")))))))))</f>
        <v>0</v>
      </c>
      <c r="U15" s="212">
        <f>Shashi!P9</f>
        <v>0</v>
      </c>
      <c r="V15" s="213">
        <f t="shared" ref="V15:V78" si="10">IF(U15=0,0,IF(U15&gt;=91,"अ१",IF(U15&gt;=81,"अ२",IF(U15&gt;=71,"ब१",IF(U15&gt;=61,"ब२",IF(U15&gt;=51,"क१",IF(U15&gt;=41,"क२",IF(U15&gt;=33,"ड",IF(U15&gt;=21,"इ१","इ२")))))))))</f>
        <v>0</v>
      </c>
      <c r="W15" s="213">
        <f t="shared" si="0"/>
        <v>0</v>
      </c>
      <c r="X15" s="214">
        <f>W15/INDEX({6,6,7,7,8,9,9,9},MATCH($Q$5,{"पहिली","दुसरी","तिसरी","चौथी","पाचवी","सहावी","सातवी","आठवी"},0))</f>
        <v>0</v>
      </c>
      <c r="Y15" s="215">
        <f t="shared" si="1"/>
        <v>0</v>
      </c>
      <c r="Z15" s="216"/>
    </row>
    <row r="16" spans="1:26" s="192" customFormat="1" ht="21.9" customHeight="1">
      <c r="A16" s="206">
        <v>3</v>
      </c>
      <c r="B16" s="209">
        <f>students!D10</f>
        <v>0</v>
      </c>
      <c r="C16" s="210" t="str">
        <f>students!G10</f>
        <v>मुलगा</v>
      </c>
      <c r="D16" s="211"/>
      <c r="E16" s="212">
        <f>Marathi!P10</f>
        <v>0</v>
      </c>
      <c r="F16" s="213">
        <f t="shared" si="2"/>
        <v>0</v>
      </c>
      <c r="G16" s="212">
        <f>Hindi!P10</f>
        <v>0</v>
      </c>
      <c r="H16" s="213">
        <f t="shared" si="3"/>
        <v>0</v>
      </c>
      <c r="I16" s="212">
        <f>English!P10</f>
        <v>0</v>
      </c>
      <c r="J16" s="213">
        <f t="shared" si="4"/>
        <v>0</v>
      </c>
      <c r="K16" s="212">
        <f>Maths!P10</f>
        <v>0</v>
      </c>
      <c r="L16" s="213">
        <f t="shared" si="5"/>
        <v>0</v>
      </c>
      <c r="M16" s="212">
        <f>Sci!P10</f>
        <v>0</v>
      </c>
      <c r="N16" s="213">
        <f t="shared" si="6"/>
        <v>0</v>
      </c>
      <c r="O16" s="212">
        <f>Sco!P10</f>
        <v>0</v>
      </c>
      <c r="P16" s="213">
        <f t="shared" si="7"/>
        <v>0</v>
      </c>
      <c r="Q16" s="212">
        <f>Kala!P10</f>
        <v>0</v>
      </c>
      <c r="R16" s="213">
        <f t="shared" si="8"/>
        <v>0</v>
      </c>
      <c r="S16" s="212">
        <f>Karya!P10</f>
        <v>0</v>
      </c>
      <c r="T16" s="213">
        <f t="shared" si="9"/>
        <v>0</v>
      </c>
      <c r="U16" s="212">
        <f>Shashi!P10</f>
        <v>0</v>
      </c>
      <c r="V16" s="213">
        <f t="shared" si="10"/>
        <v>0</v>
      </c>
      <c r="W16" s="213">
        <f t="shared" si="0"/>
        <v>0</v>
      </c>
      <c r="X16" s="214">
        <f>W16/INDEX({6,6,7,7,8,9,9,9},MATCH($Q$5,{"पहिली","दुसरी","तिसरी","चौथी","पाचवी","सहावी","सातवी","आठवी"},0))</f>
        <v>0</v>
      </c>
      <c r="Y16" s="215">
        <f t="shared" si="1"/>
        <v>0</v>
      </c>
      <c r="Z16" s="216"/>
    </row>
    <row r="17" spans="1:26" s="192" customFormat="1" ht="21.9" customHeight="1">
      <c r="A17" s="206">
        <v>4</v>
      </c>
      <c r="B17" s="209">
        <f>students!D11</f>
        <v>0</v>
      </c>
      <c r="C17" s="210" t="str">
        <f>students!G11</f>
        <v>मुलगा</v>
      </c>
      <c r="D17" s="211"/>
      <c r="E17" s="212">
        <f>Marathi!P11</f>
        <v>0</v>
      </c>
      <c r="F17" s="213">
        <f t="shared" si="2"/>
        <v>0</v>
      </c>
      <c r="G17" s="212">
        <f>Hindi!P11</f>
        <v>0</v>
      </c>
      <c r="H17" s="213">
        <f t="shared" si="3"/>
        <v>0</v>
      </c>
      <c r="I17" s="212">
        <f>English!P11</f>
        <v>0</v>
      </c>
      <c r="J17" s="213">
        <f t="shared" si="4"/>
        <v>0</v>
      </c>
      <c r="K17" s="212">
        <f>Maths!P11</f>
        <v>0</v>
      </c>
      <c r="L17" s="213">
        <f t="shared" si="5"/>
        <v>0</v>
      </c>
      <c r="M17" s="212">
        <f>Sci!P11</f>
        <v>0</v>
      </c>
      <c r="N17" s="213">
        <f t="shared" si="6"/>
        <v>0</v>
      </c>
      <c r="O17" s="212">
        <f>Sco!P11</f>
        <v>0</v>
      </c>
      <c r="P17" s="213">
        <f t="shared" si="7"/>
        <v>0</v>
      </c>
      <c r="Q17" s="212">
        <f>Kala!P11</f>
        <v>0</v>
      </c>
      <c r="R17" s="213">
        <f t="shared" si="8"/>
        <v>0</v>
      </c>
      <c r="S17" s="212">
        <f>Karya!P11</f>
        <v>0</v>
      </c>
      <c r="T17" s="213">
        <f t="shared" si="9"/>
        <v>0</v>
      </c>
      <c r="U17" s="212">
        <f>Shashi!P11</f>
        <v>0</v>
      </c>
      <c r="V17" s="213">
        <f t="shared" si="10"/>
        <v>0</v>
      </c>
      <c r="W17" s="213">
        <f t="shared" si="0"/>
        <v>0</v>
      </c>
      <c r="X17" s="214">
        <f>W17/INDEX({6,6,7,7,8,9,9,9},MATCH($Q$5,{"पहिली","दुसरी","तिसरी","चौथी","पाचवी","सहावी","सातवी","आठवी"},0))</f>
        <v>0</v>
      </c>
      <c r="Y17" s="215">
        <f t="shared" si="1"/>
        <v>0</v>
      </c>
      <c r="Z17" s="216"/>
    </row>
    <row r="18" spans="1:26" s="192" customFormat="1" ht="21.9" customHeight="1">
      <c r="A18" s="206">
        <v>5</v>
      </c>
      <c r="B18" s="209">
        <f>students!D12</f>
        <v>0</v>
      </c>
      <c r="C18" s="210" t="str">
        <f>students!G12</f>
        <v>मुलगा</v>
      </c>
      <c r="D18" s="211"/>
      <c r="E18" s="212">
        <f>Marathi!P12</f>
        <v>0</v>
      </c>
      <c r="F18" s="213">
        <f t="shared" si="2"/>
        <v>0</v>
      </c>
      <c r="G18" s="212">
        <f>Hindi!P12</f>
        <v>0</v>
      </c>
      <c r="H18" s="213">
        <f t="shared" si="3"/>
        <v>0</v>
      </c>
      <c r="I18" s="212">
        <f>English!P12</f>
        <v>0</v>
      </c>
      <c r="J18" s="213">
        <f t="shared" si="4"/>
        <v>0</v>
      </c>
      <c r="K18" s="212">
        <f>Maths!P12</f>
        <v>0</v>
      </c>
      <c r="L18" s="213">
        <f t="shared" si="5"/>
        <v>0</v>
      </c>
      <c r="M18" s="212">
        <f>Sci!P12</f>
        <v>0</v>
      </c>
      <c r="N18" s="213">
        <f t="shared" si="6"/>
        <v>0</v>
      </c>
      <c r="O18" s="212">
        <f>Sco!P12</f>
        <v>0</v>
      </c>
      <c r="P18" s="213">
        <f t="shared" si="7"/>
        <v>0</v>
      </c>
      <c r="Q18" s="212">
        <f>Kala!P12</f>
        <v>0</v>
      </c>
      <c r="R18" s="213">
        <f t="shared" si="8"/>
        <v>0</v>
      </c>
      <c r="S18" s="212">
        <f>Karya!P12</f>
        <v>0</v>
      </c>
      <c r="T18" s="213">
        <f t="shared" si="9"/>
        <v>0</v>
      </c>
      <c r="U18" s="212">
        <f>Shashi!P12</f>
        <v>0</v>
      </c>
      <c r="V18" s="213">
        <f t="shared" si="10"/>
        <v>0</v>
      </c>
      <c r="W18" s="213">
        <f t="shared" si="0"/>
        <v>0</v>
      </c>
      <c r="X18" s="214">
        <f>W18/INDEX({6,6,7,7,8,9,9,9},MATCH($Q$5,{"पहिली","दुसरी","तिसरी","चौथी","पाचवी","सहावी","सातवी","आठवी"},0))</f>
        <v>0</v>
      </c>
      <c r="Y18" s="215">
        <f t="shared" si="1"/>
        <v>0</v>
      </c>
      <c r="Z18" s="216"/>
    </row>
    <row r="19" spans="1:26" s="192" customFormat="1" ht="21.9" customHeight="1">
      <c r="A19" s="206">
        <v>6</v>
      </c>
      <c r="B19" s="209">
        <f>students!D13</f>
        <v>0</v>
      </c>
      <c r="C19" s="210" t="str">
        <f>students!G13</f>
        <v xml:space="preserve">मुलगी </v>
      </c>
      <c r="D19" s="211"/>
      <c r="E19" s="212">
        <f>Marathi!P13</f>
        <v>0</v>
      </c>
      <c r="F19" s="213">
        <f t="shared" si="2"/>
        <v>0</v>
      </c>
      <c r="G19" s="212">
        <f>Hindi!P13</f>
        <v>0</v>
      </c>
      <c r="H19" s="213">
        <f t="shared" si="3"/>
        <v>0</v>
      </c>
      <c r="I19" s="212">
        <f>English!P13</f>
        <v>0</v>
      </c>
      <c r="J19" s="213">
        <f t="shared" si="4"/>
        <v>0</v>
      </c>
      <c r="K19" s="212">
        <f>Maths!P13</f>
        <v>0</v>
      </c>
      <c r="L19" s="213">
        <f t="shared" si="5"/>
        <v>0</v>
      </c>
      <c r="M19" s="212">
        <f>Sci!P13</f>
        <v>0</v>
      </c>
      <c r="N19" s="213">
        <f t="shared" si="6"/>
        <v>0</v>
      </c>
      <c r="O19" s="212">
        <f>Sco!P13</f>
        <v>0</v>
      </c>
      <c r="P19" s="213">
        <f t="shared" si="7"/>
        <v>0</v>
      </c>
      <c r="Q19" s="212">
        <f>Kala!P13</f>
        <v>0</v>
      </c>
      <c r="R19" s="213">
        <f t="shared" si="8"/>
        <v>0</v>
      </c>
      <c r="S19" s="212">
        <f>Karya!P13</f>
        <v>0</v>
      </c>
      <c r="T19" s="213">
        <f t="shared" si="9"/>
        <v>0</v>
      </c>
      <c r="U19" s="212">
        <f>Shashi!P13</f>
        <v>0</v>
      </c>
      <c r="V19" s="213">
        <f t="shared" si="10"/>
        <v>0</v>
      </c>
      <c r="W19" s="213">
        <f t="shared" si="0"/>
        <v>0</v>
      </c>
      <c r="X19" s="214">
        <f>W19/INDEX({6,6,7,7,8,9,9,9},MATCH($Q$5,{"पहिली","दुसरी","तिसरी","चौथी","पाचवी","सहावी","सातवी","आठवी"},0))</f>
        <v>0</v>
      </c>
      <c r="Y19" s="215">
        <f t="shared" si="1"/>
        <v>0</v>
      </c>
      <c r="Z19" s="216"/>
    </row>
    <row r="20" spans="1:26" s="192" customFormat="1" ht="21.9" customHeight="1">
      <c r="A20" s="206">
        <v>7</v>
      </c>
      <c r="B20" s="209">
        <f>students!D14</f>
        <v>0</v>
      </c>
      <c r="C20" s="210" t="str">
        <f>students!G14</f>
        <v xml:space="preserve">मुलगी </v>
      </c>
      <c r="D20" s="211"/>
      <c r="E20" s="212">
        <f>Marathi!P14</f>
        <v>0</v>
      </c>
      <c r="F20" s="213">
        <f t="shared" si="2"/>
        <v>0</v>
      </c>
      <c r="G20" s="212">
        <f>Hindi!P14</f>
        <v>0</v>
      </c>
      <c r="H20" s="213">
        <f t="shared" si="3"/>
        <v>0</v>
      </c>
      <c r="I20" s="212">
        <f>English!P14</f>
        <v>0</v>
      </c>
      <c r="J20" s="213">
        <f t="shared" si="4"/>
        <v>0</v>
      </c>
      <c r="K20" s="212">
        <f>Maths!P14</f>
        <v>0</v>
      </c>
      <c r="L20" s="213">
        <f t="shared" si="5"/>
        <v>0</v>
      </c>
      <c r="M20" s="212">
        <f>Sci!P14</f>
        <v>0</v>
      </c>
      <c r="N20" s="213">
        <f t="shared" si="6"/>
        <v>0</v>
      </c>
      <c r="O20" s="212">
        <f>Sco!P14</f>
        <v>0</v>
      </c>
      <c r="P20" s="213">
        <f t="shared" si="7"/>
        <v>0</v>
      </c>
      <c r="Q20" s="212">
        <f>Kala!P14</f>
        <v>0</v>
      </c>
      <c r="R20" s="213">
        <f t="shared" si="8"/>
        <v>0</v>
      </c>
      <c r="S20" s="212">
        <f>Karya!P14</f>
        <v>0</v>
      </c>
      <c r="T20" s="213">
        <f t="shared" si="9"/>
        <v>0</v>
      </c>
      <c r="U20" s="212">
        <f>Shashi!P14</f>
        <v>0</v>
      </c>
      <c r="V20" s="213">
        <f t="shared" si="10"/>
        <v>0</v>
      </c>
      <c r="W20" s="213">
        <f t="shared" si="0"/>
        <v>0</v>
      </c>
      <c r="X20" s="214">
        <f>W20/INDEX({6,6,7,7,8,9,9,9},MATCH($Q$5,{"पहिली","दुसरी","तिसरी","चौथी","पाचवी","सहावी","सातवी","आठवी"},0))</f>
        <v>0</v>
      </c>
      <c r="Y20" s="215">
        <f t="shared" si="1"/>
        <v>0</v>
      </c>
      <c r="Z20" s="216"/>
    </row>
    <row r="21" spans="1:26" s="192" customFormat="1" ht="21.9" customHeight="1">
      <c r="A21" s="206">
        <v>8</v>
      </c>
      <c r="B21" s="209">
        <f>students!D15</f>
        <v>0</v>
      </c>
      <c r="C21" s="210" t="str">
        <f>students!G15</f>
        <v xml:space="preserve">मुलगी </v>
      </c>
      <c r="D21" s="211"/>
      <c r="E21" s="212">
        <f>Marathi!P15</f>
        <v>0</v>
      </c>
      <c r="F21" s="213">
        <f t="shared" si="2"/>
        <v>0</v>
      </c>
      <c r="G21" s="212">
        <f>Hindi!P15</f>
        <v>0</v>
      </c>
      <c r="H21" s="213">
        <f t="shared" si="3"/>
        <v>0</v>
      </c>
      <c r="I21" s="212">
        <f>English!P15</f>
        <v>0</v>
      </c>
      <c r="J21" s="213">
        <f t="shared" si="4"/>
        <v>0</v>
      </c>
      <c r="K21" s="212">
        <f>Maths!P15</f>
        <v>0</v>
      </c>
      <c r="L21" s="213">
        <f t="shared" si="5"/>
        <v>0</v>
      </c>
      <c r="M21" s="212">
        <f>Sci!P15</f>
        <v>0</v>
      </c>
      <c r="N21" s="213">
        <f t="shared" si="6"/>
        <v>0</v>
      </c>
      <c r="O21" s="212">
        <f>Sco!P15</f>
        <v>0</v>
      </c>
      <c r="P21" s="213">
        <f t="shared" si="7"/>
        <v>0</v>
      </c>
      <c r="Q21" s="212">
        <f>Kala!P15</f>
        <v>0</v>
      </c>
      <c r="R21" s="213">
        <f t="shared" si="8"/>
        <v>0</v>
      </c>
      <c r="S21" s="212">
        <f>Karya!P15</f>
        <v>0</v>
      </c>
      <c r="T21" s="213">
        <f t="shared" si="9"/>
        <v>0</v>
      </c>
      <c r="U21" s="212">
        <f>Shashi!P15</f>
        <v>0</v>
      </c>
      <c r="V21" s="213">
        <f t="shared" si="10"/>
        <v>0</v>
      </c>
      <c r="W21" s="213">
        <f t="shared" si="0"/>
        <v>0</v>
      </c>
      <c r="X21" s="214">
        <f>W21/INDEX({6,6,7,7,8,9,9,9},MATCH($Q$5,{"पहिली","दुसरी","तिसरी","चौथी","पाचवी","सहावी","सातवी","आठवी"},0))</f>
        <v>0</v>
      </c>
      <c r="Y21" s="215">
        <f t="shared" si="1"/>
        <v>0</v>
      </c>
      <c r="Z21" s="216"/>
    </row>
    <row r="22" spans="1:26" s="192" customFormat="1" ht="21.9" customHeight="1">
      <c r="A22" s="206">
        <v>9</v>
      </c>
      <c r="B22" s="209">
        <f>students!D16</f>
        <v>0</v>
      </c>
      <c r="C22" s="210" t="str">
        <f>students!G16</f>
        <v xml:space="preserve">मुलगी </v>
      </c>
      <c r="D22" s="211"/>
      <c r="E22" s="212">
        <f>Marathi!P16</f>
        <v>0</v>
      </c>
      <c r="F22" s="213">
        <f t="shared" si="2"/>
        <v>0</v>
      </c>
      <c r="G22" s="212">
        <f>Hindi!P16</f>
        <v>0</v>
      </c>
      <c r="H22" s="213">
        <f t="shared" si="3"/>
        <v>0</v>
      </c>
      <c r="I22" s="212">
        <f>English!P16</f>
        <v>0</v>
      </c>
      <c r="J22" s="213">
        <f t="shared" si="4"/>
        <v>0</v>
      </c>
      <c r="K22" s="212">
        <f>Maths!P16</f>
        <v>0</v>
      </c>
      <c r="L22" s="213">
        <f t="shared" si="5"/>
        <v>0</v>
      </c>
      <c r="M22" s="212">
        <f>Sci!P16</f>
        <v>0</v>
      </c>
      <c r="N22" s="213">
        <f t="shared" si="6"/>
        <v>0</v>
      </c>
      <c r="O22" s="212">
        <f>Sco!P16</f>
        <v>0</v>
      </c>
      <c r="P22" s="213">
        <f t="shared" si="7"/>
        <v>0</v>
      </c>
      <c r="Q22" s="212">
        <f>Kala!P16</f>
        <v>0</v>
      </c>
      <c r="R22" s="213">
        <f t="shared" si="8"/>
        <v>0</v>
      </c>
      <c r="S22" s="212">
        <f>Karya!P16</f>
        <v>0</v>
      </c>
      <c r="T22" s="213">
        <f t="shared" si="9"/>
        <v>0</v>
      </c>
      <c r="U22" s="212">
        <f>Shashi!P16</f>
        <v>0</v>
      </c>
      <c r="V22" s="213">
        <f t="shared" si="10"/>
        <v>0</v>
      </c>
      <c r="W22" s="213">
        <f t="shared" si="0"/>
        <v>0</v>
      </c>
      <c r="X22" s="214">
        <f>W22/INDEX({6,6,7,7,8,9,9,9},MATCH($Q$5,{"पहिली","दुसरी","तिसरी","चौथी","पाचवी","सहावी","सातवी","आठवी"},0))</f>
        <v>0</v>
      </c>
      <c r="Y22" s="215">
        <f t="shared" si="1"/>
        <v>0</v>
      </c>
      <c r="Z22" s="216"/>
    </row>
    <row r="23" spans="1:26" s="192" customFormat="1" ht="21.9" customHeight="1">
      <c r="A23" s="206">
        <v>10</v>
      </c>
      <c r="B23" s="209">
        <f>students!D17</f>
        <v>0</v>
      </c>
      <c r="C23" s="210" t="str">
        <f>students!G17</f>
        <v xml:space="preserve">मुलगी </v>
      </c>
      <c r="D23" s="211"/>
      <c r="E23" s="212">
        <f>Marathi!P17</f>
        <v>0</v>
      </c>
      <c r="F23" s="213">
        <f t="shared" si="2"/>
        <v>0</v>
      </c>
      <c r="G23" s="212">
        <f>Hindi!P17</f>
        <v>0</v>
      </c>
      <c r="H23" s="213">
        <f t="shared" si="3"/>
        <v>0</v>
      </c>
      <c r="I23" s="212">
        <f>English!P17</f>
        <v>0</v>
      </c>
      <c r="J23" s="213">
        <f t="shared" si="4"/>
        <v>0</v>
      </c>
      <c r="K23" s="212">
        <f>Maths!P17</f>
        <v>0</v>
      </c>
      <c r="L23" s="213">
        <f t="shared" si="5"/>
        <v>0</v>
      </c>
      <c r="M23" s="212">
        <f>Sci!P17</f>
        <v>0</v>
      </c>
      <c r="N23" s="213">
        <f t="shared" si="6"/>
        <v>0</v>
      </c>
      <c r="O23" s="212">
        <f>Sco!P17</f>
        <v>0</v>
      </c>
      <c r="P23" s="213">
        <f t="shared" si="7"/>
        <v>0</v>
      </c>
      <c r="Q23" s="212">
        <f>Kala!P17</f>
        <v>0</v>
      </c>
      <c r="R23" s="213">
        <f t="shared" si="8"/>
        <v>0</v>
      </c>
      <c r="S23" s="212">
        <f>Karya!P17</f>
        <v>0</v>
      </c>
      <c r="T23" s="213">
        <f t="shared" si="9"/>
        <v>0</v>
      </c>
      <c r="U23" s="212">
        <f>Shashi!P17</f>
        <v>0</v>
      </c>
      <c r="V23" s="213">
        <f t="shared" si="10"/>
        <v>0</v>
      </c>
      <c r="W23" s="213">
        <f t="shared" si="0"/>
        <v>0</v>
      </c>
      <c r="X23" s="214">
        <f>W23/INDEX({6,6,7,7,8,9,9,9},MATCH($Q$5,{"पहिली","दुसरी","तिसरी","चौथी","पाचवी","सहावी","सातवी","आठवी"},0))</f>
        <v>0</v>
      </c>
      <c r="Y23" s="215">
        <f t="shared" si="1"/>
        <v>0</v>
      </c>
      <c r="Z23" s="216"/>
    </row>
    <row r="24" spans="1:26" s="192" customFormat="1" ht="21.9" customHeight="1">
      <c r="A24" s="206">
        <v>11</v>
      </c>
      <c r="B24" s="209">
        <f>students!D18</f>
        <v>0</v>
      </c>
      <c r="C24" s="210" t="str">
        <f>students!G18</f>
        <v xml:space="preserve">मुलगी </v>
      </c>
      <c r="D24" s="211"/>
      <c r="E24" s="212">
        <f>Marathi!P18</f>
        <v>0</v>
      </c>
      <c r="F24" s="213">
        <f t="shared" si="2"/>
        <v>0</v>
      </c>
      <c r="G24" s="212">
        <f>Hindi!P18</f>
        <v>0</v>
      </c>
      <c r="H24" s="213">
        <f t="shared" si="3"/>
        <v>0</v>
      </c>
      <c r="I24" s="212">
        <f>English!P18</f>
        <v>0</v>
      </c>
      <c r="J24" s="213">
        <f t="shared" si="4"/>
        <v>0</v>
      </c>
      <c r="K24" s="212">
        <f>Maths!P18</f>
        <v>0</v>
      </c>
      <c r="L24" s="213">
        <f t="shared" si="5"/>
        <v>0</v>
      </c>
      <c r="M24" s="212">
        <f>Sci!P18</f>
        <v>0</v>
      </c>
      <c r="N24" s="213">
        <f t="shared" si="6"/>
        <v>0</v>
      </c>
      <c r="O24" s="212">
        <f>Sco!P18</f>
        <v>0</v>
      </c>
      <c r="P24" s="213">
        <f t="shared" si="7"/>
        <v>0</v>
      </c>
      <c r="Q24" s="212">
        <f>Kala!P18</f>
        <v>0</v>
      </c>
      <c r="R24" s="213">
        <f t="shared" si="8"/>
        <v>0</v>
      </c>
      <c r="S24" s="212">
        <f>Karya!P18</f>
        <v>0</v>
      </c>
      <c r="T24" s="213">
        <f t="shared" si="9"/>
        <v>0</v>
      </c>
      <c r="U24" s="212">
        <f>Shashi!P18</f>
        <v>0</v>
      </c>
      <c r="V24" s="213">
        <f t="shared" si="10"/>
        <v>0</v>
      </c>
      <c r="W24" s="213">
        <f t="shared" si="0"/>
        <v>0</v>
      </c>
      <c r="X24" s="214">
        <f>W24/INDEX({6,6,7,7,8,9,9,9},MATCH($Q$5,{"पहिली","दुसरी","तिसरी","चौथी","पाचवी","सहावी","सातवी","आठवी"},0))</f>
        <v>0</v>
      </c>
      <c r="Y24" s="215">
        <f t="shared" si="1"/>
        <v>0</v>
      </c>
      <c r="Z24" s="216"/>
    </row>
    <row r="25" spans="1:26" s="192" customFormat="1" ht="21.9" customHeight="1">
      <c r="A25" s="206">
        <v>12</v>
      </c>
      <c r="B25" s="209">
        <f>students!D19</f>
        <v>0</v>
      </c>
      <c r="C25" s="210" t="str">
        <f>students!G19</f>
        <v xml:space="preserve">मुलगी </v>
      </c>
      <c r="D25" s="211"/>
      <c r="E25" s="212">
        <f>Marathi!P19</f>
        <v>0</v>
      </c>
      <c r="F25" s="213">
        <f t="shared" si="2"/>
        <v>0</v>
      </c>
      <c r="G25" s="212">
        <f>Hindi!P19</f>
        <v>0</v>
      </c>
      <c r="H25" s="213">
        <f t="shared" si="3"/>
        <v>0</v>
      </c>
      <c r="I25" s="212">
        <f>English!P19</f>
        <v>0</v>
      </c>
      <c r="J25" s="213">
        <f t="shared" si="4"/>
        <v>0</v>
      </c>
      <c r="K25" s="212">
        <f>Maths!P19</f>
        <v>0</v>
      </c>
      <c r="L25" s="213">
        <f t="shared" si="5"/>
        <v>0</v>
      </c>
      <c r="M25" s="212">
        <f>Sci!P19</f>
        <v>0</v>
      </c>
      <c r="N25" s="213">
        <f t="shared" si="6"/>
        <v>0</v>
      </c>
      <c r="O25" s="212">
        <f>Sco!P19</f>
        <v>0</v>
      </c>
      <c r="P25" s="213">
        <f t="shared" si="7"/>
        <v>0</v>
      </c>
      <c r="Q25" s="212">
        <f>Kala!P19</f>
        <v>0</v>
      </c>
      <c r="R25" s="213">
        <f t="shared" si="8"/>
        <v>0</v>
      </c>
      <c r="S25" s="212">
        <f>Karya!P19</f>
        <v>0</v>
      </c>
      <c r="T25" s="213">
        <f t="shared" si="9"/>
        <v>0</v>
      </c>
      <c r="U25" s="212">
        <f>Shashi!P19</f>
        <v>0</v>
      </c>
      <c r="V25" s="213">
        <f t="shared" si="10"/>
        <v>0</v>
      </c>
      <c r="W25" s="213">
        <f t="shared" si="0"/>
        <v>0</v>
      </c>
      <c r="X25" s="214">
        <f>W25/INDEX({6,6,7,7,8,9,9,9},MATCH($Q$5,{"पहिली","दुसरी","तिसरी","चौथी","पाचवी","सहावी","सातवी","आठवी"},0))</f>
        <v>0</v>
      </c>
      <c r="Y25" s="215">
        <f t="shared" si="1"/>
        <v>0</v>
      </c>
      <c r="Z25" s="216"/>
    </row>
    <row r="26" spans="1:26" s="192" customFormat="1" ht="21.9" customHeight="1">
      <c r="A26" s="206">
        <v>13</v>
      </c>
      <c r="B26" s="209">
        <f>students!D20</f>
        <v>0</v>
      </c>
      <c r="C26" s="210" t="str">
        <f>students!G20</f>
        <v xml:space="preserve">मुलगी </v>
      </c>
      <c r="D26" s="211"/>
      <c r="E26" s="212">
        <f>Marathi!P20</f>
        <v>0</v>
      </c>
      <c r="F26" s="213">
        <f t="shared" si="2"/>
        <v>0</v>
      </c>
      <c r="G26" s="212">
        <f>Hindi!P20</f>
        <v>0</v>
      </c>
      <c r="H26" s="213">
        <f t="shared" si="3"/>
        <v>0</v>
      </c>
      <c r="I26" s="212">
        <f>English!P20</f>
        <v>0</v>
      </c>
      <c r="J26" s="213">
        <f t="shared" si="4"/>
        <v>0</v>
      </c>
      <c r="K26" s="212">
        <f>Maths!P20</f>
        <v>0</v>
      </c>
      <c r="L26" s="213">
        <f t="shared" si="5"/>
        <v>0</v>
      </c>
      <c r="M26" s="212">
        <f>Sci!P20</f>
        <v>0</v>
      </c>
      <c r="N26" s="213">
        <f t="shared" si="6"/>
        <v>0</v>
      </c>
      <c r="O26" s="212">
        <f>Sco!P20</f>
        <v>0</v>
      </c>
      <c r="P26" s="213">
        <f t="shared" si="7"/>
        <v>0</v>
      </c>
      <c r="Q26" s="212">
        <f>Kala!P20</f>
        <v>0</v>
      </c>
      <c r="R26" s="213">
        <f t="shared" si="8"/>
        <v>0</v>
      </c>
      <c r="S26" s="212">
        <f>Karya!P20</f>
        <v>0</v>
      </c>
      <c r="T26" s="213">
        <f t="shared" si="9"/>
        <v>0</v>
      </c>
      <c r="U26" s="212">
        <f>Shashi!P20</f>
        <v>0</v>
      </c>
      <c r="V26" s="213">
        <f t="shared" si="10"/>
        <v>0</v>
      </c>
      <c r="W26" s="213">
        <f t="shared" si="0"/>
        <v>0</v>
      </c>
      <c r="X26" s="214">
        <f>W26/INDEX({6,6,7,7,8,9,9,9},MATCH($Q$5,{"पहिली","दुसरी","तिसरी","चौथी","पाचवी","सहावी","सातवी","आठवी"},0))</f>
        <v>0</v>
      </c>
      <c r="Y26" s="215">
        <f t="shared" si="1"/>
        <v>0</v>
      </c>
      <c r="Z26" s="216"/>
    </row>
    <row r="27" spans="1:26" s="192" customFormat="1" ht="21.9" customHeight="1">
      <c r="A27" s="206">
        <v>14</v>
      </c>
      <c r="B27" s="209">
        <f>students!D21</f>
        <v>0</v>
      </c>
      <c r="C27" s="210" t="str">
        <f>students!G21</f>
        <v xml:space="preserve">मुलगी </v>
      </c>
      <c r="D27" s="211"/>
      <c r="E27" s="212">
        <f>Marathi!P21</f>
        <v>0</v>
      </c>
      <c r="F27" s="213">
        <f t="shared" si="2"/>
        <v>0</v>
      </c>
      <c r="G27" s="212">
        <f>Hindi!P21</f>
        <v>0</v>
      </c>
      <c r="H27" s="213">
        <f t="shared" si="3"/>
        <v>0</v>
      </c>
      <c r="I27" s="212">
        <f>English!P21</f>
        <v>0</v>
      </c>
      <c r="J27" s="213">
        <f t="shared" si="4"/>
        <v>0</v>
      </c>
      <c r="K27" s="212">
        <f>Maths!P21</f>
        <v>0</v>
      </c>
      <c r="L27" s="213">
        <f t="shared" si="5"/>
        <v>0</v>
      </c>
      <c r="M27" s="212">
        <f>Sci!P21</f>
        <v>0</v>
      </c>
      <c r="N27" s="213">
        <f t="shared" si="6"/>
        <v>0</v>
      </c>
      <c r="O27" s="212">
        <f>Sco!P21</f>
        <v>0</v>
      </c>
      <c r="P27" s="213">
        <f t="shared" si="7"/>
        <v>0</v>
      </c>
      <c r="Q27" s="212">
        <f>Kala!P21</f>
        <v>0</v>
      </c>
      <c r="R27" s="213">
        <f t="shared" si="8"/>
        <v>0</v>
      </c>
      <c r="S27" s="212">
        <f>Karya!P21</f>
        <v>0</v>
      </c>
      <c r="T27" s="213">
        <f t="shared" si="9"/>
        <v>0</v>
      </c>
      <c r="U27" s="212">
        <f>Shashi!P21</f>
        <v>0</v>
      </c>
      <c r="V27" s="213">
        <f t="shared" si="10"/>
        <v>0</v>
      </c>
      <c r="W27" s="213">
        <f t="shared" si="0"/>
        <v>0</v>
      </c>
      <c r="X27" s="214">
        <f>W27/INDEX({6,6,7,7,8,9,9,9},MATCH($Q$5,{"पहिली","दुसरी","तिसरी","चौथी","पाचवी","सहावी","सातवी","आठवी"},0))</f>
        <v>0</v>
      </c>
      <c r="Y27" s="215">
        <f t="shared" si="1"/>
        <v>0</v>
      </c>
      <c r="Z27" s="216"/>
    </row>
    <row r="28" spans="1:26" s="192" customFormat="1" ht="21.9" customHeight="1">
      <c r="A28" s="206">
        <v>15</v>
      </c>
      <c r="B28" s="209">
        <f>students!D22</f>
        <v>0</v>
      </c>
      <c r="C28" s="210" t="str">
        <f>students!G22</f>
        <v xml:space="preserve">मुलगी </v>
      </c>
      <c r="D28" s="211"/>
      <c r="E28" s="212">
        <f>Marathi!P22</f>
        <v>0</v>
      </c>
      <c r="F28" s="213">
        <f t="shared" si="2"/>
        <v>0</v>
      </c>
      <c r="G28" s="212">
        <f>Hindi!P22</f>
        <v>0</v>
      </c>
      <c r="H28" s="213">
        <f t="shared" si="3"/>
        <v>0</v>
      </c>
      <c r="I28" s="212">
        <f>English!P22</f>
        <v>0</v>
      </c>
      <c r="J28" s="213">
        <f t="shared" si="4"/>
        <v>0</v>
      </c>
      <c r="K28" s="212">
        <f>Maths!P22</f>
        <v>0</v>
      </c>
      <c r="L28" s="213">
        <f t="shared" si="5"/>
        <v>0</v>
      </c>
      <c r="M28" s="212">
        <f>Sci!P22</f>
        <v>0</v>
      </c>
      <c r="N28" s="213">
        <f t="shared" si="6"/>
        <v>0</v>
      </c>
      <c r="O28" s="212">
        <f>Sco!P22</f>
        <v>0</v>
      </c>
      <c r="P28" s="213">
        <f t="shared" si="7"/>
        <v>0</v>
      </c>
      <c r="Q28" s="212">
        <f>Kala!P22</f>
        <v>0</v>
      </c>
      <c r="R28" s="213">
        <f t="shared" si="8"/>
        <v>0</v>
      </c>
      <c r="S28" s="212">
        <f>Karya!P22</f>
        <v>0</v>
      </c>
      <c r="T28" s="213">
        <f t="shared" si="9"/>
        <v>0</v>
      </c>
      <c r="U28" s="212">
        <f>Shashi!P22</f>
        <v>0</v>
      </c>
      <c r="V28" s="213">
        <f t="shared" si="10"/>
        <v>0</v>
      </c>
      <c r="W28" s="213">
        <f t="shared" si="0"/>
        <v>0</v>
      </c>
      <c r="X28" s="214">
        <f>W28/INDEX({6,6,7,7,8,9,9,9},MATCH($Q$5,{"पहिली","दुसरी","तिसरी","चौथी","पाचवी","सहावी","सातवी","आठवी"},0))</f>
        <v>0</v>
      </c>
      <c r="Y28" s="215">
        <f t="shared" si="1"/>
        <v>0</v>
      </c>
      <c r="Z28" s="216"/>
    </row>
    <row r="29" spans="1:26" s="217" customFormat="1" ht="21.9" customHeight="1">
      <c r="A29" s="206">
        <v>16</v>
      </c>
      <c r="B29" s="209">
        <f>students!D23</f>
        <v>0</v>
      </c>
      <c r="C29" s="210" t="str">
        <f>students!G23</f>
        <v xml:space="preserve">मुलगी </v>
      </c>
      <c r="D29" s="211"/>
      <c r="E29" s="212">
        <f>Marathi!P23</f>
        <v>0</v>
      </c>
      <c r="F29" s="213">
        <f t="shared" si="2"/>
        <v>0</v>
      </c>
      <c r="G29" s="212">
        <f>Hindi!P23</f>
        <v>0</v>
      </c>
      <c r="H29" s="213">
        <f t="shared" si="3"/>
        <v>0</v>
      </c>
      <c r="I29" s="212">
        <f>English!P23</f>
        <v>0</v>
      </c>
      <c r="J29" s="213">
        <f t="shared" si="4"/>
        <v>0</v>
      </c>
      <c r="K29" s="212">
        <f>Maths!P23</f>
        <v>0</v>
      </c>
      <c r="L29" s="213">
        <f t="shared" si="5"/>
        <v>0</v>
      </c>
      <c r="M29" s="212">
        <f>Sci!P23</f>
        <v>0</v>
      </c>
      <c r="N29" s="213">
        <f t="shared" si="6"/>
        <v>0</v>
      </c>
      <c r="O29" s="212">
        <f>Sco!P23</f>
        <v>0</v>
      </c>
      <c r="P29" s="213">
        <f t="shared" si="7"/>
        <v>0</v>
      </c>
      <c r="Q29" s="212">
        <f>Kala!P23</f>
        <v>0</v>
      </c>
      <c r="R29" s="213">
        <f t="shared" si="8"/>
        <v>0</v>
      </c>
      <c r="S29" s="212">
        <f>Karya!P23</f>
        <v>0</v>
      </c>
      <c r="T29" s="213">
        <f t="shared" si="9"/>
        <v>0</v>
      </c>
      <c r="U29" s="212">
        <f>Shashi!P23</f>
        <v>0</v>
      </c>
      <c r="V29" s="213">
        <f t="shared" si="10"/>
        <v>0</v>
      </c>
      <c r="W29" s="213">
        <f t="shared" si="0"/>
        <v>0</v>
      </c>
      <c r="X29" s="214">
        <f>W29/INDEX({6,6,7,7,8,9,9,9},MATCH($Q$5,{"पहिली","दुसरी","तिसरी","चौथी","पाचवी","सहावी","सातवी","आठवी"},0))</f>
        <v>0</v>
      </c>
      <c r="Y29" s="215">
        <f t="shared" si="1"/>
        <v>0</v>
      </c>
    </row>
    <row r="30" spans="1:26" s="217" customFormat="1" ht="21.9" customHeight="1">
      <c r="A30" s="206">
        <v>17</v>
      </c>
      <c r="B30" s="209">
        <f>students!D24</f>
        <v>0</v>
      </c>
      <c r="C30" s="210" t="str">
        <f>students!G24</f>
        <v xml:space="preserve">मुलगी </v>
      </c>
      <c r="D30" s="211"/>
      <c r="E30" s="212">
        <f>Marathi!P24</f>
        <v>0</v>
      </c>
      <c r="F30" s="213">
        <f t="shared" si="2"/>
        <v>0</v>
      </c>
      <c r="G30" s="212">
        <f>Hindi!P24</f>
        <v>0</v>
      </c>
      <c r="H30" s="213">
        <f t="shared" si="3"/>
        <v>0</v>
      </c>
      <c r="I30" s="212">
        <f>English!P24</f>
        <v>0</v>
      </c>
      <c r="J30" s="213">
        <f t="shared" si="4"/>
        <v>0</v>
      </c>
      <c r="K30" s="212">
        <f>Maths!P24</f>
        <v>0</v>
      </c>
      <c r="L30" s="213">
        <f t="shared" si="5"/>
        <v>0</v>
      </c>
      <c r="M30" s="212">
        <f>Sci!P24</f>
        <v>0</v>
      </c>
      <c r="N30" s="213">
        <f t="shared" si="6"/>
        <v>0</v>
      </c>
      <c r="O30" s="212">
        <f>Sco!P24</f>
        <v>0</v>
      </c>
      <c r="P30" s="213">
        <f t="shared" si="7"/>
        <v>0</v>
      </c>
      <c r="Q30" s="212">
        <f>Kala!P24</f>
        <v>0</v>
      </c>
      <c r="R30" s="213">
        <f t="shared" si="8"/>
        <v>0</v>
      </c>
      <c r="S30" s="212">
        <f>Karya!P24</f>
        <v>0</v>
      </c>
      <c r="T30" s="213">
        <f t="shared" si="9"/>
        <v>0</v>
      </c>
      <c r="U30" s="212">
        <f>Shashi!P24</f>
        <v>0</v>
      </c>
      <c r="V30" s="213">
        <f t="shared" si="10"/>
        <v>0</v>
      </c>
      <c r="W30" s="213">
        <f t="shared" si="0"/>
        <v>0</v>
      </c>
      <c r="X30" s="214">
        <f>W30/INDEX({6,6,7,7,8,9,9,9},MATCH($Q$5,{"पहिली","दुसरी","तिसरी","चौथी","पाचवी","सहावी","सातवी","आठवी"},0))</f>
        <v>0</v>
      </c>
      <c r="Y30" s="215">
        <f t="shared" si="1"/>
        <v>0</v>
      </c>
    </row>
    <row r="31" spans="1:26" s="217" customFormat="1" ht="21.9" customHeight="1">
      <c r="A31" s="206">
        <v>18</v>
      </c>
      <c r="B31" s="209">
        <f>students!D25</f>
        <v>0</v>
      </c>
      <c r="C31" s="210" t="str">
        <f>students!G25</f>
        <v xml:space="preserve">मुलगी </v>
      </c>
      <c r="D31" s="211"/>
      <c r="E31" s="212">
        <f>Marathi!P25</f>
        <v>0</v>
      </c>
      <c r="F31" s="213">
        <f t="shared" si="2"/>
        <v>0</v>
      </c>
      <c r="G31" s="212">
        <f>Hindi!P25</f>
        <v>0</v>
      </c>
      <c r="H31" s="213">
        <f t="shared" si="3"/>
        <v>0</v>
      </c>
      <c r="I31" s="212">
        <f>English!P25</f>
        <v>0</v>
      </c>
      <c r="J31" s="213">
        <f t="shared" si="4"/>
        <v>0</v>
      </c>
      <c r="K31" s="212">
        <f>Maths!P25</f>
        <v>0</v>
      </c>
      <c r="L31" s="213">
        <f t="shared" si="5"/>
        <v>0</v>
      </c>
      <c r="M31" s="212">
        <f>Sci!P25</f>
        <v>0</v>
      </c>
      <c r="N31" s="213">
        <f t="shared" si="6"/>
        <v>0</v>
      </c>
      <c r="O31" s="212">
        <f>Sco!P25</f>
        <v>0</v>
      </c>
      <c r="P31" s="213">
        <f t="shared" si="7"/>
        <v>0</v>
      </c>
      <c r="Q31" s="212">
        <f>Kala!P25</f>
        <v>0</v>
      </c>
      <c r="R31" s="213">
        <f t="shared" si="8"/>
        <v>0</v>
      </c>
      <c r="S31" s="212">
        <f>Karya!P25</f>
        <v>0</v>
      </c>
      <c r="T31" s="213">
        <f t="shared" si="9"/>
        <v>0</v>
      </c>
      <c r="U31" s="212">
        <f>Shashi!P25</f>
        <v>0</v>
      </c>
      <c r="V31" s="213">
        <f t="shared" si="10"/>
        <v>0</v>
      </c>
      <c r="W31" s="213">
        <f t="shared" si="0"/>
        <v>0</v>
      </c>
      <c r="X31" s="214">
        <f>W31/INDEX({6,6,7,7,8,9,9,9},MATCH($Q$5,{"पहिली","दुसरी","तिसरी","चौथी","पाचवी","सहावी","सातवी","आठवी"},0))</f>
        <v>0</v>
      </c>
      <c r="Y31" s="215">
        <f t="shared" si="1"/>
        <v>0</v>
      </c>
    </row>
    <row r="32" spans="1:26" s="217" customFormat="1" ht="21.9" customHeight="1">
      <c r="A32" s="206">
        <v>19</v>
      </c>
      <c r="B32" s="209">
        <f>students!D26</f>
        <v>0</v>
      </c>
      <c r="C32" s="210" t="str">
        <f>students!G26</f>
        <v xml:space="preserve">मुलगी </v>
      </c>
      <c r="D32" s="211"/>
      <c r="E32" s="212">
        <f>Marathi!P26</f>
        <v>0</v>
      </c>
      <c r="F32" s="213">
        <f t="shared" si="2"/>
        <v>0</v>
      </c>
      <c r="G32" s="212">
        <f>Hindi!P26</f>
        <v>0</v>
      </c>
      <c r="H32" s="213">
        <f t="shared" si="3"/>
        <v>0</v>
      </c>
      <c r="I32" s="212">
        <f>English!P26</f>
        <v>0</v>
      </c>
      <c r="J32" s="213">
        <f t="shared" si="4"/>
        <v>0</v>
      </c>
      <c r="K32" s="212">
        <f>Maths!P26</f>
        <v>0</v>
      </c>
      <c r="L32" s="213">
        <f t="shared" si="5"/>
        <v>0</v>
      </c>
      <c r="M32" s="212">
        <f>Sci!P26</f>
        <v>0</v>
      </c>
      <c r="N32" s="213">
        <f t="shared" si="6"/>
        <v>0</v>
      </c>
      <c r="O32" s="212">
        <f>Sco!P26</f>
        <v>0</v>
      </c>
      <c r="P32" s="213">
        <f t="shared" si="7"/>
        <v>0</v>
      </c>
      <c r="Q32" s="212">
        <f>Kala!P26</f>
        <v>0</v>
      </c>
      <c r="R32" s="213">
        <f t="shared" si="8"/>
        <v>0</v>
      </c>
      <c r="S32" s="212">
        <f>Karya!P26</f>
        <v>0</v>
      </c>
      <c r="T32" s="213">
        <f t="shared" si="9"/>
        <v>0</v>
      </c>
      <c r="U32" s="212">
        <f>Shashi!P26</f>
        <v>0</v>
      </c>
      <c r="V32" s="213">
        <f t="shared" si="10"/>
        <v>0</v>
      </c>
      <c r="W32" s="213">
        <f t="shared" si="0"/>
        <v>0</v>
      </c>
      <c r="X32" s="214">
        <f>W32/INDEX({6,6,7,7,8,9,9,9},MATCH($Q$5,{"पहिली","दुसरी","तिसरी","चौथी","पाचवी","सहावी","सातवी","आठवी"},0))</f>
        <v>0</v>
      </c>
      <c r="Y32" s="215">
        <f t="shared" si="1"/>
        <v>0</v>
      </c>
    </row>
    <row r="33" spans="1:25" s="217" customFormat="1" ht="21.9" customHeight="1">
      <c r="A33" s="206">
        <v>20</v>
      </c>
      <c r="B33" s="209">
        <f>students!D27</f>
        <v>0</v>
      </c>
      <c r="C33" s="210" t="str">
        <f>students!G27</f>
        <v xml:space="preserve">मुलगी </v>
      </c>
      <c r="D33" s="211"/>
      <c r="E33" s="212">
        <f>Marathi!P27</f>
        <v>0</v>
      </c>
      <c r="F33" s="213">
        <f t="shared" si="2"/>
        <v>0</v>
      </c>
      <c r="G33" s="212">
        <f>Hindi!P27</f>
        <v>0</v>
      </c>
      <c r="H33" s="213">
        <f t="shared" si="3"/>
        <v>0</v>
      </c>
      <c r="I33" s="212">
        <f>English!P27</f>
        <v>0</v>
      </c>
      <c r="J33" s="213">
        <f t="shared" si="4"/>
        <v>0</v>
      </c>
      <c r="K33" s="212">
        <f>Maths!P27</f>
        <v>0</v>
      </c>
      <c r="L33" s="213">
        <f t="shared" si="5"/>
        <v>0</v>
      </c>
      <c r="M33" s="212">
        <f>Sci!P27</f>
        <v>0</v>
      </c>
      <c r="N33" s="213">
        <f t="shared" si="6"/>
        <v>0</v>
      </c>
      <c r="O33" s="212">
        <f>Sco!P27</f>
        <v>0</v>
      </c>
      <c r="P33" s="213">
        <f t="shared" si="7"/>
        <v>0</v>
      </c>
      <c r="Q33" s="212">
        <f>Kala!P27</f>
        <v>0</v>
      </c>
      <c r="R33" s="213">
        <f t="shared" si="8"/>
        <v>0</v>
      </c>
      <c r="S33" s="212">
        <f>Karya!P27</f>
        <v>0</v>
      </c>
      <c r="T33" s="213">
        <f t="shared" si="9"/>
        <v>0</v>
      </c>
      <c r="U33" s="212">
        <f>Shashi!P27</f>
        <v>0</v>
      </c>
      <c r="V33" s="213">
        <f t="shared" si="10"/>
        <v>0</v>
      </c>
      <c r="W33" s="213">
        <f t="shared" si="0"/>
        <v>0</v>
      </c>
      <c r="X33" s="214">
        <f>W33/INDEX({6,6,7,7,8,9,9,9},MATCH($Q$5,{"पहिली","दुसरी","तिसरी","चौथी","पाचवी","सहावी","सातवी","आठवी"},0))</f>
        <v>0</v>
      </c>
      <c r="Y33" s="215">
        <f t="shared" si="1"/>
        <v>0</v>
      </c>
    </row>
    <row r="34" spans="1:25" s="217" customFormat="1" ht="21.9" customHeight="1">
      <c r="A34" s="206">
        <v>21</v>
      </c>
      <c r="B34" s="209">
        <f>students!D28</f>
        <v>0</v>
      </c>
      <c r="C34" s="210" t="str">
        <f>students!G28</f>
        <v xml:space="preserve">मुलगी </v>
      </c>
      <c r="D34" s="211"/>
      <c r="E34" s="212">
        <f>Marathi!P28</f>
        <v>0</v>
      </c>
      <c r="F34" s="213">
        <f t="shared" si="2"/>
        <v>0</v>
      </c>
      <c r="G34" s="212">
        <f>Hindi!P28</f>
        <v>0</v>
      </c>
      <c r="H34" s="213">
        <f t="shared" si="3"/>
        <v>0</v>
      </c>
      <c r="I34" s="212">
        <f>English!P28</f>
        <v>0</v>
      </c>
      <c r="J34" s="213">
        <f t="shared" si="4"/>
        <v>0</v>
      </c>
      <c r="K34" s="212">
        <f>Maths!P28</f>
        <v>0</v>
      </c>
      <c r="L34" s="213">
        <f t="shared" si="5"/>
        <v>0</v>
      </c>
      <c r="M34" s="212">
        <f>Sci!P28</f>
        <v>0</v>
      </c>
      <c r="N34" s="213">
        <f t="shared" si="6"/>
        <v>0</v>
      </c>
      <c r="O34" s="212">
        <f>Sco!P28</f>
        <v>0</v>
      </c>
      <c r="P34" s="213">
        <f t="shared" si="7"/>
        <v>0</v>
      </c>
      <c r="Q34" s="212">
        <f>Kala!P28</f>
        <v>0</v>
      </c>
      <c r="R34" s="213">
        <f t="shared" si="8"/>
        <v>0</v>
      </c>
      <c r="S34" s="212">
        <f>Karya!P28</f>
        <v>0</v>
      </c>
      <c r="T34" s="213">
        <f t="shared" si="9"/>
        <v>0</v>
      </c>
      <c r="U34" s="212">
        <f>Shashi!P28</f>
        <v>0</v>
      </c>
      <c r="V34" s="213">
        <f t="shared" si="10"/>
        <v>0</v>
      </c>
      <c r="W34" s="213">
        <f t="shared" si="0"/>
        <v>0</v>
      </c>
      <c r="X34" s="214">
        <f>W34/INDEX({6,6,7,7,8,9,9,9},MATCH($Q$5,{"पहिली","दुसरी","तिसरी","चौथी","पाचवी","सहावी","सातवी","आठवी"},0))</f>
        <v>0</v>
      </c>
      <c r="Y34" s="215">
        <f t="shared" si="1"/>
        <v>0</v>
      </c>
    </row>
    <row r="35" spans="1:25" s="217" customFormat="1" ht="21.9" customHeight="1">
      <c r="A35" s="206">
        <v>22</v>
      </c>
      <c r="B35" s="209">
        <f>students!D29</f>
        <v>0</v>
      </c>
      <c r="C35" s="210" t="str">
        <f>students!G29</f>
        <v xml:space="preserve">मुलगी </v>
      </c>
      <c r="D35" s="211"/>
      <c r="E35" s="212">
        <f>Marathi!P29</f>
        <v>0</v>
      </c>
      <c r="F35" s="213">
        <f t="shared" si="2"/>
        <v>0</v>
      </c>
      <c r="G35" s="212">
        <f>Hindi!P29</f>
        <v>0</v>
      </c>
      <c r="H35" s="213">
        <f t="shared" si="3"/>
        <v>0</v>
      </c>
      <c r="I35" s="212">
        <f>English!P29</f>
        <v>0</v>
      </c>
      <c r="J35" s="213">
        <f t="shared" si="4"/>
        <v>0</v>
      </c>
      <c r="K35" s="212">
        <f>Maths!P29</f>
        <v>0</v>
      </c>
      <c r="L35" s="213">
        <f t="shared" si="5"/>
        <v>0</v>
      </c>
      <c r="M35" s="212">
        <f>Sci!P29</f>
        <v>0</v>
      </c>
      <c r="N35" s="213">
        <f t="shared" si="6"/>
        <v>0</v>
      </c>
      <c r="O35" s="212">
        <f>Sco!P29</f>
        <v>0</v>
      </c>
      <c r="P35" s="213">
        <f t="shared" si="7"/>
        <v>0</v>
      </c>
      <c r="Q35" s="212">
        <f>Kala!P29</f>
        <v>0</v>
      </c>
      <c r="R35" s="213">
        <f t="shared" si="8"/>
        <v>0</v>
      </c>
      <c r="S35" s="212">
        <f>Karya!P29</f>
        <v>0</v>
      </c>
      <c r="T35" s="213">
        <f t="shared" si="9"/>
        <v>0</v>
      </c>
      <c r="U35" s="212">
        <f>Shashi!P29</f>
        <v>0</v>
      </c>
      <c r="V35" s="213">
        <f t="shared" si="10"/>
        <v>0</v>
      </c>
      <c r="W35" s="213">
        <f t="shared" si="0"/>
        <v>0</v>
      </c>
      <c r="X35" s="214">
        <f>W35/INDEX({6,6,7,7,8,9,9,9},MATCH($Q$5,{"पहिली","दुसरी","तिसरी","चौथी","पाचवी","सहावी","सातवी","आठवी"},0))</f>
        <v>0</v>
      </c>
      <c r="Y35" s="215">
        <f t="shared" si="1"/>
        <v>0</v>
      </c>
    </row>
    <row r="36" spans="1:25" s="217" customFormat="1" ht="21.9" customHeight="1">
      <c r="A36" s="206">
        <v>23</v>
      </c>
      <c r="B36" s="209">
        <f>students!D30</f>
        <v>0</v>
      </c>
      <c r="C36" s="210" t="str">
        <f>students!G30</f>
        <v xml:space="preserve">मुलगी </v>
      </c>
      <c r="D36" s="211"/>
      <c r="E36" s="212">
        <f>Marathi!P30</f>
        <v>0</v>
      </c>
      <c r="F36" s="213">
        <f t="shared" si="2"/>
        <v>0</v>
      </c>
      <c r="G36" s="212">
        <f>Hindi!P30</f>
        <v>0</v>
      </c>
      <c r="H36" s="213">
        <f t="shared" si="3"/>
        <v>0</v>
      </c>
      <c r="I36" s="212">
        <f>English!P30</f>
        <v>0</v>
      </c>
      <c r="J36" s="213">
        <f t="shared" si="4"/>
        <v>0</v>
      </c>
      <c r="K36" s="212">
        <f>Maths!P30</f>
        <v>0</v>
      </c>
      <c r="L36" s="213">
        <f t="shared" si="5"/>
        <v>0</v>
      </c>
      <c r="M36" s="212">
        <f>Sci!P30</f>
        <v>0</v>
      </c>
      <c r="N36" s="213">
        <f t="shared" si="6"/>
        <v>0</v>
      </c>
      <c r="O36" s="212">
        <f>Sco!P30</f>
        <v>0</v>
      </c>
      <c r="P36" s="213">
        <f t="shared" si="7"/>
        <v>0</v>
      </c>
      <c r="Q36" s="212">
        <f>Kala!P30</f>
        <v>0</v>
      </c>
      <c r="R36" s="213">
        <f t="shared" si="8"/>
        <v>0</v>
      </c>
      <c r="S36" s="212">
        <f>Karya!P30</f>
        <v>0</v>
      </c>
      <c r="T36" s="213">
        <f t="shared" si="9"/>
        <v>0</v>
      </c>
      <c r="U36" s="212">
        <f>Shashi!P30</f>
        <v>0</v>
      </c>
      <c r="V36" s="213">
        <f t="shared" si="10"/>
        <v>0</v>
      </c>
      <c r="W36" s="213">
        <f t="shared" si="0"/>
        <v>0</v>
      </c>
      <c r="X36" s="214">
        <f>W36/INDEX({6,6,7,7,8,9,9,9},MATCH($Q$5,{"पहिली","दुसरी","तिसरी","चौथी","पाचवी","सहावी","सातवी","आठवी"},0))</f>
        <v>0</v>
      </c>
      <c r="Y36" s="215">
        <f t="shared" si="1"/>
        <v>0</v>
      </c>
    </row>
    <row r="37" spans="1:25" s="217" customFormat="1" ht="21.9" customHeight="1">
      <c r="A37" s="206">
        <v>24</v>
      </c>
      <c r="B37" s="209">
        <f>students!D31</f>
        <v>0</v>
      </c>
      <c r="C37" s="210" t="str">
        <f>students!G31</f>
        <v xml:space="preserve">मुलगी </v>
      </c>
      <c r="D37" s="211"/>
      <c r="E37" s="212">
        <f>Marathi!P31</f>
        <v>0</v>
      </c>
      <c r="F37" s="213">
        <f t="shared" si="2"/>
        <v>0</v>
      </c>
      <c r="G37" s="212">
        <f>Hindi!P31</f>
        <v>0</v>
      </c>
      <c r="H37" s="213">
        <f t="shared" si="3"/>
        <v>0</v>
      </c>
      <c r="I37" s="212">
        <f>English!P31</f>
        <v>0</v>
      </c>
      <c r="J37" s="213">
        <f t="shared" si="4"/>
        <v>0</v>
      </c>
      <c r="K37" s="212">
        <f>Maths!P31</f>
        <v>0</v>
      </c>
      <c r="L37" s="213">
        <f t="shared" si="5"/>
        <v>0</v>
      </c>
      <c r="M37" s="212">
        <f>Sci!P31</f>
        <v>0</v>
      </c>
      <c r="N37" s="213">
        <f t="shared" si="6"/>
        <v>0</v>
      </c>
      <c r="O37" s="212">
        <f>Sco!P31</f>
        <v>0</v>
      </c>
      <c r="P37" s="213">
        <f t="shared" si="7"/>
        <v>0</v>
      </c>
      <c r="Q37" s="212">
        <f>Kala!P31</f>
        <v>0</v>
      </c>
      <c r="R37" s="213">
        <f t="shared" si="8"/>
        <v>0</v>
      </c>
      <c r="S37" s="212">
        <f>Karya!P31</f>
        <v>0</v>
      </c>
      <c r="T37" s="213">
        <f t="shared" si="9"/>
        <v>0</v>
      </c>
      <c r="U37" s="212">
        <f>Shashi!P31</f>
        <v>0</v>
      </c>
      <c r="V37" s="213">
        <f t="shared" si="10"/>
        <v>0</v>
      </c>
      <c r="W37" s="213">
        <f t="shared" si="0"/>
        <v>0</v>
      </c>
      <c r="X37" s="214">
        <f>W37/INDEX({6,6,7,7,8,9,9,9},MATCH($Q$5,{"पहिली","दुसरी","तिसरी","चौथी","पाचवी","सहावी","सातवी","आठवी"},0))</f>
        <v>0</v>
      </c>
      <c r="Y37" s="215">
        <f t="shared" si="1"/>
        <v>0</v>
      </c>
    </row>
    <row r="38" spans="1:25" s="217" customFormat="1" ht="21.9" customHeight="1">
      <c r="A38" s="206">
        <v>25</v>
      </c>
      <c r="B38" s="209">
        <f>students!D32</f>
        <v>0</v>
      </c>
      <c r="C38" s="210" t="str">
        <f>students!G32</f>
        <v xml:space="preserve">मुलगी </v>
      </c>
      <c r="D38" s="211"/>
      <c r="E38" s="212">
        <f>Marathi!P32</f>
        <v>0</v>
      </c>
      <c r="F38" s="213">
        <f t="shared" si="2"/>
        <v>0</v>
      </c>
      <c r="G38" s="212">
        <f>Hindi!P32</f>
        <v>0</v>
      </c>
      <c r="H38" s="213">
        <f t="shared" si="3"/>
        <v>0</v>
      </c>
      <c r="I38" s="212">
        <f>English!P32</f>
        <v>0</v>
      </c>
      <c r="J38" s="213">
        <f t="shared" si="4"/>
        <v>0</v>
      </c>
      <c r="K38" s="212">
        <f>Maths!P32</f>
        <v>0</v>
      </c>
      <c r="L38" s="213">
        <f t="shared" si="5"/>
        <v>0</v>
      </c>
      <c r="M38" s="212">
        <f>Sci!P32</f>
        <v>0</v>
      </c>
      <c r="N38" s="213">
        <f t="shared" si="6"/>
        <v>0</v>
      </c>
      <c r="O38" s="212">
        <f>Sco!P32</f>
        <v>0</v>
      </c>
      <c r="P38" s="213">
        <f t="shared" si="7"/>
        <v>0</v>
      </c>
      <c r="Q38" s="212">
        <f>Kala!P32</f>
        <v>0</v>
      </c>
      <c r="R38" s="213">
        <f t="shared" si="8"/>
        <v>0</v>
      </c>
      <c r="S38" s="212">
        <f>Karya!P32</f>
        <v>0</v>
      </c>
      <c r="T38" s="213">
        <f t="shared" si="9"/>
        <v>0</v>
      </c>
      <c r="U38" s="212">
        <f>Shashi!P32</f>
        <v>0</v>
      </c>
      <c r="V38" s="213">
        <f t="shared" si="10"/>
        <v>0</v>
      </c>
      <c r="W38" s="213">
        <f t="shared" si="0"/>
        <v>0</v>
      </c>
      <c r="X38" s="214">
        <f>W38/INDEX({6,6,7,7,8,9,9,9},MATCH($Q$5,{"पहिली","दुसरी","तिसरी","चौथी","पाचवी","सहावी","सातवी","आठवी"},0))</f>
        <v>0</v>
      </c>
      <c r="Y38" s="215">
        <f t="shared" si="1"/>
        <v>0</v>
      </c>
    </row>
    <row r="39" spans="1:25" s="217" customFormat="1" ht="21.9" customHeight="1">
      <c r="A39" s="206">
        <v>26</v>
      </c>
      <c r="B39" s="209">
        <f>students!D33</f>
        <v>0</v>
      </c>
      <c r="C39" s="210" t="str">
        <f>students!G33</f>
        <v xml:space="preserve">मुलगी </v>
      </c>
      <c r="D39" s="211"/>
      <c r="E39" s="212">
        <f>Marathi!P33</f>
        <v>0</v>
      </c>
      <c r="F39" s="213">
        <f t="shared" si="2"/>
        <v>0</v>
      </c>
      <c r="G39" s="212">
        <f>Hindi!P33</f>
        <v>0</v>
      </c>
      <c r="H39" s="213">
        <f t="shared" si="3"/>
        <v>0</v>
      </c>
      <c r="I39" s="212">
        <f>English!P33</f>
        <v>0</v>
      </c>
      <c r="J39" s="213">
        <f t="shared" si="4"/>
        <v>0</v>
      </c>
      <c r="K39" s="212">
        <f>Maths!P33</f>
        <v>0</v>
      </c>
      <c r="L39" s="213">
        <f t="shared" si="5"/>
        <v>0</v>
      </c>
      <c r="M39" s="212">
        <f>Sci!P33</f>
        <v>0</v>
      </c>
      <c r="N39" s="213">
        <f t="shared" si="6"/>
        <v>0</v>
      </c>
      <c r="O39" s="212">
        <f>Sco!P33</f>
        <v>0</v>
      </c>
      <c r="P39" s="213">
        <f t="shared" si="7"/>
        <v>0</v>
      </c>
      <c r="Q39" s="212">
        <f>Kala!P33</f>
        <v>0</v>
      </c>
      <c r="R39" s="213">
        <f t="shared" si="8"/>
        <v>0</v>
      </c>
      <c r="S39" s="212">
        <f>Karya!P33</f>
        <v>0</v>
      </c>
      <c r="T39" s="213">
        <f t="shared" si="9"/>
        <v>0</v>
      </c>
      <c r="U39" s="212">
        <f>Shashi!P33</f>
        <v>0</v>
      </c>
      <c r="V39" s="213">
        <f t="shared" si="10"/>
        <v>0</v>
      </c>
      <c r="W39" s="213">
        <f t="shared" si="0"/>
        <v>0</v>
      </c>
      <c r="X39" s="214">
        <f>W39/INDEX({6,6,7,7,8,9,9,9},MATCH($Q$5,{"पहिली","दुसरी","तिसरी","चौथी","पाचवी","सहावी","सातवी","आठवी"},0))</f>
        <v>0</v>
      </c>
      <c r="Y39" s="215">
        <f t="shared" si="1"/>
        <v>0</v>
      </c>
    </row>
    <row r="40" spans="1:25" s="217" customFormat="1" ht="21.9" customHeight="1">
      <c r="A40" s="206">
        <v>27</v>
      </c>
      <c r="B40" s="209">
        <f>students!D34</f>
        <v>0</v>
      </c>
      <c r="C40" s="210" t="str">
        <f>students!G34</f>
        <v xml:space="preserve">मुलगी </v>
      </c>
      <c r="D40" s="211"/>
      <c r="E40" s="212">
        <f>Marathi!P34</f>
        <v>0</v>
      </c>
      <c r="F40" s="213">
        <f t="shared" si="2"/>
        <v>0</v>
      </c>
      <c r="G40" s="212">
        <f>Hindi!P34</f>
        <v>0</v>
      </c>
      <c r="H40" s="213">
        <f t="shared" si="3"/>
        <v>0</v>
      </c>
      <c r="I40" s="212">
        <f>English!P34</f>
        <v>0</v>
      </c>
      <c r="J40" s="213">
        <f t="shared" si="4"/>
        <v>0</v>
      </c>
      <c r="K40" s="212">
        <f>Maths!P34</f>
        <v>0</v>
      </c>
      <c r="L40" s="213">
        <f t="shared" si="5"/>
        <v>0</v>
      </c>
      <c r="M40" s="212">
        <f>Sci!P34</f>
        <v>0</v>
      </c>
      <c r="N40" s="213">
        <f t="shared" si="6"/>
        <v>0</v>
      </c>
      <c r="O40" s="212">
        <f>Sco!P34</f>
        <v>0</v>
      </c>
      <c r="P40" s="213">
        <f t="shared" si="7"/>
        <v>0</v>
      </c>
      <c r="Q40" s="212">
        <f>Kala!P34</f>
        <v>0</v>
      </c>
      <c r="R40" s="213">
        <f t="shared" si="8"/>
        <v>0</v>
      </c>
      <c r="S40" s="212">
        <f>Karya!P34</f>
        <v>0</v>
      </c>
      <c r="T40" s="213">
        <f t="shared" si="9"/>
        <v>0</v>
      </c>
      <c r="U40" s="212">
        <f>Shashi!P34</f>
        <v>0</v>
      </c>
      <c r="V40" s="213">
        <f t="shared" si="10"/>
        <v>0</v>
      </c>
      <c r="W40" s="213">
        <f t="shared" si="0"/>
        <v>0</v>
      </c>
      <c r="X40" s="214">
        <f>W40/INDEX({6,6,7,7,8,9,9,9},MATCH($Q$5,{"पहिली","दुसरी","तिसरी","चौथी","पाचवी","सहावी","सातवी","आठवी"},0))</f>
        <v>0</v>
      </c>
      <c r="Y40" s="215">
        <f t="shared" si="1"/>
        <v>0</v>
      </c>
    </row>
    <row r="41" spans="1:25" s="217" customFormat="1" ht="21.9" customHeight="1">
      <c r="A41" s="206">
        <v>28</v>
      </c>
      <c r="B41" s="209">
        <f>students!D35</f>
        <v>0</v>
      </c>
      <c r="C41" s="210" t="str">
        <f>students!G35</f>
        <v xml:space="preserve">मुलगी </v>
      </c>
      <c r="D41" s="211"/>
      <c r="E41" s="212">
        <f>Marathi!P35</f>
        <v>0</v>
      </c>
      <c r="F41" s="213">
        <f t="shared" si="2"/>
        <v>0</v>
      </c>
      <c r="G41" s="212">
        <f>Hindi!P35</f>
        <v>0</v>
      </c>
      <c r="H41" s="213">
        <f t="shared" si="3"/>
        <v>0</v>
      </c>
      <c r="I41" s="212">
        <f>English!P35</f>
        <v>0</v>
      </c>
      <c r="J41" s="213">
        <f t="shared" si="4"/>
        <v>0</v>
      </c>
      <c r="K41" s="212">
        <f>Maths!P35</f>
        <v>0</v>
      </c>
      <c r="L41" s="213">
        <f t="shared" si="5"/>
        <v>0</v>
      </c>
      <c r="M41" s="212">
        <f>Sci!P35</f>
        <v>0</v>
      </c>
      <c r="N41" s="213">
        <f t="shared" si="6"/>
        <v>0</v>
      </c>
      <c r="O41" s="212">
        <f>Sco!P35</f>
        <v>0</v>
      </c>
      <c r="P41" s="213">
        <f t="shared" si="7"/>
        <v>0</v>
      </c>
      <c r="Q41" s="212">
        <f>Kala!P35</f>
        <v>0</v>
      </c>
      <c r="R41" s="213">
        <f t="shared" si="8"/>
        <v>0</v>
      </c>
      <c r="S41" s="212">
        <f>Karya!P35</f>
        <v>0</v>
      </c>
      <c r="T41" s="213">
        <f t="shared" si="9"/>
        <v>0</v>
      </c>
      <c r="U41" s="212">
        <f>Shashi!P35</f>
        <v>0</v>
      </c>
      <c r="V41" s="213">
        <f t="shared" si="10"/>
        <v>0</v>
      </c>
      <c r="W41" s="213">
        <f t="shared" si="0"/>
        <v>0</v>
      </c>
      <c r="X41" s="214">
        <f>W41/INDEX({6,6,7,7,8,9,9,9},MATCH($Q$5,{"पहिली","दुसरी","तिसरी","चौथी","पाचवी","सहावी","सातवी","आठवी"},0))</f>
        <v>0</v>
      </c>
      <c r="Y41" s="215">
        <f t="shared" si="1"/>
        <v>0</v>
      </c>
    </row>
    <row r="42" spans="1:25" s="217" customFormat="1" ht="21.9" customHeight="1">
      <c r="A42" s="206">
        <v>29</v>
      </c>
      <c r="B42" s="209">
        <f>students!D36</f>
        <v>0</v>
      </c>
      <c r="C42" s="210" t="str">
        <f>students!G36</f>
        <v xml:space="preserve">मुलगी </v>
      </c>
      <c r="D42" s="211"/>
      <c r="E42" s="212">
        <f>Marathi!P36</f>
        <v>0</v>
      </c>
      <c r="F42" s="213">
        <f t="shared" si="2"/>
        <v>0</v>
      </c>
      <c r="G42" s="212">
        <f>Hindi!P36</f>
        <v>0</v>
      </c>
      <c r="H42" s="213">
        <f t="shared" si="3"/>
        <v>0</v>
      </c>
      <c r="I42" s="212">
        <f>English!P36</f>
        <v>0</v>
      </c>
      <c r="J42" s="213">
        <f t="shared" si="4"/>
        <v>0</v>
      </c>
      <c r="K42" s="212">
        <f>Maths!P36</f>
        <v>0</v>
      </c>
      <c r="L42" s="213">
        <f t="shared" si="5"/>
        <v>0</v>
      </c>
      <c r="M42" s="212">
        <f>Sci!P36</f>
        <v>0</v>
      </c>
      <c r="N42" s="213">
        <f t="shared" si="6"/>
        <v>0</v>
      </c>
      <c r="O42" s="212">
        <f>Sco!P36</f>
        <v>0</v>
      </c>
      <c r="P42" s="213">
        <f t="shared" si="7"/>
        <v>0</v>
      </c>
      <c r="Q42" s="212">
        <f>Kala!P36</f>
        <v>0</v>
      </c>
      <c r="R42" s="213">
        <f t="shared" si="8"/>
        <v>0</v>
      </c>
      <c r="S42" s="212">
        <f>Karya!P36</f>
        <v>0</v>
      </c>
      <c r="T42" s="213">
        <f t="shared" si="9"/>
        <v>0</v>
      </c>
      <c r="U42" s="212">
        <f>Shashi!P36</f>
        <v>0</v>
      </c>
      <c r="V42" s="213">
        <f t="shared" si="10"/>
        <v>0</v>
      </c>
      <c r="W42" s="213">
        <f t="shared" si="0"/>
        <v>0</v>
      </c>
      <c r="X42" s="214">
        <f>W42/INDEX({6,6,7,7,8,9,9,9},MATCH($Q$5,{"पहिली","दुसरी","तिसरी","चौथी","पाचवी","सहावी","सातवी","आठवी"},0))</f>
        <v>0</v>
      </c>
      <c r="Y42" s="215">
        <f t="shared" si="1"/>
        <v>0</v>
      </c>
    </row>
    <row r="43" spans="1:25" s="217" customFormat="1" ht="21.9" customHeight="1">
      <c r="A43" s="206">
        <v>30</v>
      </c>
      <c r="B43" s="209">
        <f>students!D37</f>
        <v>0</v>
      </c>
      <c r="C43" s="210" t="str">
        <f>students!G37</f>
        <v xml:space="preserve">मुलगी </v>
      </c>
      <c r="D43" s="211"/>
      <c r="E43" s="212">
        <f>Marathi!P37</f>
        <v>0</v>
      </c>
      <c r="F43" s="213">
        <f t="shared" si="2"/>
        <v>0</v>
      </c>
      <c r="G43" s="212">
        <f>Hindi!P37</f>
        <v>0</v>
      </c>
      <c r="H43" s="213">
        <f t="shared" si="3"/>
        <v>0</v>
      </c>
      <c r="I43" s="212">
        <f>English!P37</f>
        <v>0</v>
      </c>
      <c r="J43" s="213">
        <f t="shared" si="4"/>
        <v>0</v>
      </c>
      <c r="K43" s="212">
        <f>Maths!P37</f>
        <v>0</v>
      </c>
      <c r="L43" s="213">
        <f t="shared" si="5"/>
        <v>0</v>
      </c>
      <c r="M43" s="212">
        <f>Sci!P37</f>
        <v>0</v>
      </c>
      <c r="N43" s="213">
        <f t="shared" si="6"/>
        <v>0</v>
      </c>
      <c r="O43" s="212">
        <f>Sco!P37</f>
        <v>0</v>
      </c>
      <c r="P43" s="213">
        <f t="shared" si="7"/>
        <v>0</v>
      </c>
      <c r="Q43" s="212">
        <f>Kala!P37</f>
        <v>0</v>
      </c>
      <c r="R43" s="213">
        <f t="shared" si="8"/>
        <v>0</v>
      </c>
      <c r="S43" s="212">
        <f>Karya!P37</f>
        <v>0</v>
      </c>
      <c r="T43" s="213">
        <f t="shared" si="9"/>
        <v>0</v>
      </c>
      <c r="U43" s="212">
        <f>Shashi!P37</f>
        <v>0</v>
      </c>
      <c r="V43" s="213">
        <f t="shared" si="10"/>
        <v>0</v>
      </c>
      <c r="W43" s="213">
        <f t="shared" si="0"/>
        <v>0</v>
      </c>
      <c r="X43" s="214">
        <f>W43/INDEX({6,6,7,7,8,9,9,9},MATCH($Q$5,{"पहिली","दुसरी","तिसरी","चौथी","पाचवी","सहावी","सातवी","आठवी"},0))</f>
        <v>0</v>
      </c>
      <c r="Y43" s="215">
        <f t="shared" si="1"/>
        <v>0</v>
      </c>
    </row>
    <row r="44" spans="1:25" s="217" customFormat="1" ht="21.9" customHeight="1">
      <c r="A44" s="206">
        <v>31</v>
      </c>
      <c r="B44" s="209">
        <f>students!D38</f>
        <v>0</v>
      </c>
      <c r="C44" s="210" t="str">
        <f>students!G38</f>
        <v xml:space="preserve">मुलगी </v>
      </c>
      <c r="D44" s="211"/>
      <c r="E44" s="212">
        <f>Marathi!P38</f>
        <v>0</v>
      </c>
      <c r="F44" s="213">
        <f t="shared" si="2"/>
        <v>0</v>
      </c>
      <c r="G44" s="212">
        <f>Hindi!P38</f>
        <v>0</v>
      </c>
      <c r="H44" s="213">
        <f t="shared" si="3"/>
        <v>0</v>
      </c>
      <c r="I44" s="212">
        <f>English!P38</f>
        <v>0</v>
      </c>
      <c r="J44" s="213">
        <f t="shared" si="4"/>
        <v>0</v>
      </c>
      <c r="K44" s="212">
        <f>Maths!P38</f>
        <v>0</v>
      </c>
      <c r="L44" s="213">
        <f t="shared" si="5"/>
        <v>0</v>
      </c>
      <c r="M44" s="212">
        <f>Sci!P38</f>
        <v>0</v>
      </c>
      <c r="N44" s="213">
        <f t="shared" si="6"/>
        <v>0</v>
      </c>
      <c r="O44" s="212">
        <f>Sco!P38</f>
        <v>0</v>
      </c>
      <c r="P44" s="213">
        <f t="shared" si="7"/>
        <v>0</v>
      </c>
      <c r="Q44" s="212">
        <f>Kala!P38</f>
        <v>0</v>
      </c>
      <c r="R44" s="213">
        <f t="shared" si="8"/>
        <v>0</v>
      </c>
      <c r="S44" s="212">
        <f>Karya!P38</f>
        <v>0</v>
      </c>
      <c r="T44" s="213">
        <f t="shared" si="9"/>
        <v>0</v>
      </c>
      <c r="U44" s="212">
        <f>Shashi!P38</f>
        <v>0</v>
      </c>
      <c r="V44" s="213">
        <f t="shared" si="10"/>
        <v>0</v>
      </c>
      <c r="W44" s="213">
        <f t="shared" si="0"/>
        <v>0</v>
      </c>
      <c r="X44" s="214">
        <f>W44/INDEX({6,6,7,7,8,9,9,9},MATCH($Q$5,{"पहिली","दुसरी","तिसरी","चौथी","पाचवी","सहावी","सातवी","आठवी"},0))</f>
        <v>0</v>
      </c>
      <c r="Y44" s="215">
        <f t="shared" si="1"/>
        <v>0</v>
      </c>
    </row>
    <row r="45" spans="1:25" s="217" customFormat="1" ht="21.9" customHeight="1">
      <c r="A45" s="206">
        <v>32</v>
      </c>
      <c r="B45" s="209">
        <f>students!D39</f>
        <v>0</v>
      </c>
      <c r="C45" s="210" t="str">
        <f>students!G39</f>
        <v xml:space="preserve">मुलगी </v>
      </c>
      <c r="D45" s="211"/>
      <c r="E45" s="212">
        <f>Marathi!P39</f>
        <v>0</v>
      </c>
      <c r="F45" s="213">
        <f t="shared" si="2"/>
        <v>0</v>
      </c>
      <c r="G45" s="212">
        <f>Hindi!P39</f>
        <v>0</v>
      </c>
      <c r="H45" s="213">
        <f t="shared" si="3"/>
        <v>0</v>
      </c>
      <c r="I45" s="212">
        <f>English!P39</f>
        <v>0</v>
      </c>
      <c r="J45" s="213">
        <f t="shared" si="4"/>
        <v>0</v>
      </c>
      <c r="K45" s="212">
        <f>Maths!P39</f>
        <v>0</v>
      </c>
      <c r="L45" s="213">
        <f t="shared" si="5"/>
        <v>0</v>
      </c>
      <c r="M45" s="212">
        <f>Sci!P39</f>
        <v>0</v>
      </c>
      <c r="N45" s="213">
        <f t="shared" si="6"/>
        <v>0</v>
      </c>
      <c r="O45" s="212">
        <f>Sco!P39</f>
        <v>0</v>
      </c>
      <c r="P45" s="213">
        <f t="shared" si="7"/>
        <v>0</v>
      </c>
      <c r="Q45" s="212">
        <f>Kala!P39</f>
        <v>0</v>
      </c>
      <c r="R45" s="213">
        <f t="shared" si="8"/>
        <v>0</v>
      </c>
      <c r="S45" s="212">
        <f>Karya!P39</f>
        <v>0</v>
      </c>
      <c r="T45" s="213">
        <f t="shared" si="9"/>
        <v>0</v>
      </c>
      <c r="U45" s="212">
        <f>Shashi!P39</f>
        <v>0</v>
      </c>
      <c r="V45" s="213">
        <f t="shared" si="10"/>
        <v>0</v>
      </c>
      <c r="W45" s="213">
        <f t="shared" si="0"/>
        <v>0</v>
      </c>
      <c r="X45" s="214">
        <f>W45/INDEX({6,6,7,7,8,9,9,9},MATCH($Q$5,{"पहिली","दुसरी","तिसरी","चौथी","पाचवी","सहावी","सातवी","आठवी"},0))</f>
        <v>0</v>
      </c>
      <c r="Y45" s="215">
        <f t="shared" si="1"/>
        <v>0</v>
      </c>
    </row>
    <row r="46" spans="1:25" s="217" customFormat="1" ht="21.9" customHeight="1">
      <c r="A46" s="206">
        <v>33</v>
      </c>
      <c r="B46" s="209">
        <f>students!D40</f>
        <v>0</v>
      </c>
      <c r="C46" s="210" t="str">
        <f>students!G40</f>
        <v xml:space="preserve">मुलगी </v>
      </c>
      <c r="D46" s="211"/>
      <c r="E46" s="212">
        <f>Marathi!P40</f>
        <v>0</v>
      </c>
      <c r="F46" s="213">
        <f t="shared" si="2"/>
        <v>0</v>
      </c>
      <c r="G46" s="212">
        <f>Hindi!P40</f>
        <v>0</v>
      </c>
      <c r="H46" s="213">
        <f t="shared" si="3"/>
        <v>0</v>
      </c>
      <c r="I46" s="212">
        <f>English!P40</f>
        <v>0</v>
      </c>
      <c r="J46" s="213">
        <f t="shared" si="4"/>
        <v>0</v>
      </c>
      <c r="K46" s="212">
        <f>Maths!P40</f>
        <v>0</v>
      </c>
      <c r="L46" s="213">
        <f t="shared" si="5"/>
        <v>0</v>
      </c>
      <c r="M46" s="212">
        <f>Sci!P40</f>
        <v>0</v>
      </c>
      <c r="N46" s="213">
        <f t="shared" si="6"/>
        <v>0</v>
      </c>
      <c r="O46" s="212">
        <f>Sco!P40</f>
        <v>0</v>
      </c>
      <c r="P46" s="213">
        <f t="shared" si="7"/>
        <v>0</v>
      </c>
      <c r="Q46" s="212">
        <f>Kala!P40</f>
        <v>0</v>
      </c>
      <c r="R46" s="213">
        <f t="shared" si="8"/>
        <v>0</v>
      </c>
      <c r="S46" s="212">
        <f>Karya!P40</f>
        <v>0</v>
      </c>
      <c r="T46" s="213">
        <f t="shared" si="9"/>
        <v>0</v>
      </c>
      <c r="U46" s="212">
        <f>Shashi!P40</f>
        <v>0</v>
      </c>
      <c r="V46" s="213">
        <f t="shared" si="10"/>
        <v>0</v>
      </c>
      <c r="W46" s="213">
        <f t="shared" si="0"/>
        <v>0</v>
      </c>
      <c r="X46" s="214">
        <f>W46/INDEX({6,6,7,7,8,9,9,9},MATCH($Q$5,{"पहिली","दुसरी","तिसरी","चौथी","पाचवी","सहावी","सातवी","आठवी"},0))</f>
        <v>0</v>
      </c>
      <c r="Y46" s="215">
        <f t="shared" si="1"/>
        <v>0</v>
      </c>
    </row>
    <row r="47" spans="1:25" s="217" customFormat="1" ht="21.9" customHeight="1">
      <c r="A47" s="206">
        <v>34</v>
      </c>
      <c r="B47" s="209">
        <f>students!D41</f>
        <v>0</v>
      </c>
      <c r="C47" s="210" t="str">
        <f>students!G41</f>
        <v xml:space="preserve">मुलगी </v>
      </c>
      <c r="D47" s="211"/>
      <c r="E47" s="212">
        <f>Marathi!P41</f>
        <v>0</v>
      </c>
      <c r="F47" s="213">
        <f t="shared" si="2"/>
        <v>0</v>
      </c>
      <c r="G47" s="212">
        <f>Hindi!P41</f>
        <v>0</v>
      </c>
      <c r="H47" s="213">
        <f t="shared" si="3"/>
        <v>0</v>
      </c>
      <c r="I47" s="212">
        <f>English!P41</f>
        <v>0</v>
      </c>
      <c r="J47" s="213">
        <f t="shared" si="4"/>
        <v>0</v>
      </c>
      <c r="K47" s="212">
        <f>Maths!P41</f>
        <v>0</v>
      </c>
      <c r="L47" s="213">
        <f t="shared" si="5"/>
        <v>0</v>
      </c>
      <c r="M47" s="212">
        <f>Sci!P41</f>
        <v>0</v>
      </c>
      <c r="N47" s="213">
        <f t="shared" si="6"/>
        <v>0</v>
      </c>
      <c r="O47" s="212">
        <f>Sco!P41</f>
        <v>0</v>
      </c>
      <c r="P47" s="213">
        <f t="shared" si="7"/>
        <v>0</v>
      </c>
      <c r="Q47" s="212">
        <f>Kala!P41</f>
        <v>0</v>
      </c>
      <c r="R47" s="213">
        <f t="shared" si="8"/>
        <v>0</v>
      </c>
      <c r="S47" s="212">
        <f>Karya!P41</f>
        <v>0</v>
      </c>
      <c r="T47" s="213">
        <f t="shared" si="9"/>
        <v>0</v>
      </c>
      <c r="U47" s="212">
        <f>Shashi!P41</f>
        <v>0</v>
      </c>
      <c r="V47" s="213">
        <f t="shared" si="10"/>
        <v>0</v>
      </c>
      <c r="W47" s="213">
        <f t="shared" si="0"/>
        <v>0</v>
      </c>
      <c r="X47" s="214">
        <f>W47/INDEX({6,6,7,7,8,9,9,9},MATCH($Q$5,{"पहिली","दुसरी","तिसरी","चौथी","पाचवी","सहावी","सातवी","आठवी"},0))</f>
        <v>0</v>
      </c>
      <c r="Y47" s="215">
        <f t="shared" si="1"/>
        <v>0</v>
      </c>
    </row>
    <row r="48" spans="1:25" s="217" customFormat="1" ht="21.9" customHeight="1">
      <c r="A48" s="206">
        <v>35</v>
      </c>
      <c r="B48" s="209">
        <f>students!D42</f>
        <v>0</v>
      </c>
      <c r="C48" s="210" t="str">
        <f>students!G42</f>
        <v xml:space="preserve">मुलगी </v>
      </c>
      <c r="D48" s="211"/>
      <c r="E48" s="212">
        <f>Marathi!P42</f>
        <v>0</v>
      </c>
      <c r="F48" s="213">
        <f t="shared" si="2"/>
        <v>0</v>
      </c>
      <c r="G48" s="212">
        <f>Hindi!P42</f>
        <v>0</v>
      </c>
      <c r="H48" s="213">
        <f t="shared" si="3"/>
        <v>0</v>
      </c>
      <c r="I48" s="212">
        <f>English!P42</f>
        <v>0</v>
      </c>
      <c r="J48" s="213">
        <f t="shared" si="4"/>
        <v>0</v>
      </c>
      <c r="K48" s="212">
        <f>Maths!P42</f>
        <v>0</v>
      </c>
      <c r="L48" s="213">
        <f t="shared" si="5"/>
        <v>0</v>
      </c>
      <c r="M48" s="212">
        <f>Sci!P42</f>
        <v>0</v>
      </c>
      <c r="N48" s="213">
        <f t="shared" si="6"/>
        <v>0</v>
      </c>
      <c r="O48" s="212">
        <f>Sco!P42</f>
        <v>0</v>
      </c>
      <c r="P48" s="213">
        <f t="shared" si="7"/>
        <v>0</v>
      </c>
      <c r="Q48" s="212">
        <f>Kala!P42</f>
        <v>0</v>
      </c>
      <c r="R48" s="213">
        <f t="shared" si="8"/>
        <v>0</v>
      </c>
      <c r="S48" s="212">
        <f>Karya!P42</f>
        <v>0</v>
      </c>
      <c r="T48" s="213">
        <f t="shared" si="9"/>
        <v>0</v>
      </c>
      <c r="U48" s="212">
        <f>Shashi!P42</f>
        <v>0</v>
      </c>
      <c r="V48" s="213">
        <f t="shared" si="10"/>
        <v>0</v>
      </c>
      <c r="W48" s="213">
        <f t="shared" si="0"/>
        <v>0</v>
      </c>
      <c r="X48" s="214">
        <f>W48/INDEX({6,6,7,7,8,9,9,9},MATCH($Q$5,{"पहिली","दुसरी","तिसरी","चौथी","पाचवी","सहावी","सातवी","आठवी"},0))</f>
        <v>0</v>
      </c>
      <c r="Y48" s="215">
        <f t="shared" si="1"/>
        <v>0</v>
      </c>
    </row>
    <row r="49" spans="1:25" s="217" customFormat="1" ht="21.9" customHeight="1">
      <c r="A49" s="206">
        <v>36</v>
      </c>
      <c r="B49" s="209">
        <f>students!D43</f>
        <v>0</v>
      </c>
      <c r="C49" s="210" t="str">
        <f>students!G43</f>
        <v xml:space="preserve">मुलगी </v>
      </c>
      <c r="D49" s="211"/>
      <c r="E49" s="212">
        <f>Marathi!P43</f>
        <v>0</v>
      </c>
      <c r="F49" s="213">
        <f t="shared" si="2"/>
        <v>0</v>
      </c>
      <c r="G49" s="212">
        <f>Hindi!P43</f>
        <v>0</v>
      </c>
      <c r="H49" s="213">
        <f t="shared" si="3"/>
        <v>0</v>
      </c>
      <c r="I49" s="212">
        <f>English!P43</f>
        <v>0</v>
      </c>
      <c r="J49" s="213">
        <f t="shared" si="4"/>
        <v>0</v>
      </c>
      <c r="K49" s="212">
        <f>Maths!P43</f>
        <v>0</v>
      </c>
      <c r="L49" s="213">
        <f t="shared" si="5"/>
        <v>0</v>
      </c>
      <c r="M49" s="212">
        <f>Sci!P43</f>
        <v>0</v>
      </c>
      <c r="N49" s="213">
        <f t="shared" si="6"/>
        <v>0</v>
      </c>
      <c r="O49" s="212">
        <f>Sco!P43</f>
        <v>0</v>
      </c>
      <c r="P49" s="213">
        <f t="shared" si="7"/>
        <v>0</v>
      </c>
      <c r="Q49" s="212">
        <f>Kala!P43</f>
        <v>0</v>
      </c>
      <c r="R49" s="213">
        <f t="shared" si="8"/>
        <v>0</v>
      </c>
      <c r="S49" s="212">
        <f>Karya!P43</f>
        <v>0</v>
      </c>
      <c r="T49" s="213">
        <f t="shared" si="9"/>
        <v>0</v>
      </c>
      <c r="U49" s="212">
        <f>Shashi!P43</f>
        <v>0</v>
      </c>
      <c r="V49" s="213">
        <f t="shared" si="10"/>
        <v>0</v>
      </c>
      <c r="W49" s="213">
        <f t="shared" si="0"/>
        <v>0</v>
      </c>
      <c r="X49" s="214">
        <f>W49/INDEX({6,6,7,7,8,9,9,9},MATCH($Q$5,{"पहिली","दुसरी","तिसरी","चौथी","पाचवी","सहावी","सातवी","आठवी"},0))</f>
        <v>0</v>
      </c>
      <c r="Y49" s="215">
        <f t="shared" si="1"/>
        <v>0</v>
      </c>
    </row>
    <row r="50" spans="1:25" s="217" customFormat="1" ht="21.9" customHeight="1">
      <c r="A50" s="206">
        <v>37</v>
      </c>
      <c r="B50" s="209">
        <f>students!D44</f>
        <v>0</v>
      </c>
      <c r="C50" s="210" t="str">
        <f>students!G44</f>
        <v xml:space="preserve">मुलगी </v>
      </c>
      <c r="D50" s="211"/>
      <c r="E50" s="212">
        <f>Marathi!P44</f>
        <v>0</v>
      </c>
      <c r="F50" s="213">
        <f t="shared" si="2"/>
        <v>0</v>
      </c>
      <c r="G50" s="212">
        <f>Hindi!P44</f>
        <v>0</v>
      </c>
      <c r="H50" s="213">
        <f t="shared" si="3"/>
        <v>0</v>
      </c>
      <c r="I50" s="212">
        <f>English!P44</f>
        <v>0</v>
      </c>
      <c r="J50" s="213">
        <f t="shared" si="4"/>
        <v>0</v>
      </c>
      <c r="K50" s="212">
        <f>Maths!P44</f>
        <v>0</v>
      </c>
      <c r="L50" s="213">
        <f t="shared" si="5"/>
        <v>0</v>
      </c>
      <c r="M50" s="212">
        <f>Sci!P44</f>
        <v>0</v>
      </c>
      <c r="N50" s="213">
        <f t="shared" si="6"/>
        <v>0</v>
      </c>
      <c r="O50" s="212">
        <f>Sco!P44</f>
        <v>0</v>
      </c>
      <c r="P50" s="213">
        <f t="shared" si="7"/>
        <v>0</v>
      </c>
      <c r="Q50" s="212">
        <f>Kala!P44</f>
        <v>0</v>
      </c>
      <c r="R50" s="213">
        <f t="shared" si="8"/>
        <v>0</v>
      </c>
      <c r="S50" s="212">
        <f>Karya!P44</f>
        <v>0</v>
      </c>
      <c r="T50" s="213">
        <f t="shared" si="9"/>
        <v>0</v>
      </c>
      <c r="U50" s="212">
        <f>Shashi!P44</f>
        <v>0</v>
      </c>
      <c r="V50" s="213">
        <f t="shared" si="10"/>
        <v>0</v>
      </c>
      <c r="W50" s="213">
        <f t="shared" si="0"/>
        <v>0</v>
      </c>
      <c r="X50" s="214">
        <f>W50/INDEX({6,6,7,7,8,9,9,9},MATCH($Q$5,{"पहिली","दुसरी","तिसरी","चौथी","पाचवी","सहावी","सातवी","आठवी"},0))</f>
        <v>0</v>
      </c>
      <c r="Y50" s="215">
        <f t="shared" si="1"/>
        <v>0</v>
      </c>
    </row>
    <row r="51" spans="1:25" s="217" customFormat="1" ht="21.9" customHeight="1">
      <c r="A51" s="206">
        <v>38</v>
      </c>
      <c r="B51" s="209">
        <f>students!D45</f>
        <v>0</v>
      </c>
      <c r="C51" s="210" t="str">
        <f>students!G45</f>
        <v xml:space="preserve">मुलगी </v>
      </c>
      <c r="D51" s="211"/>
      <c r="E51" s="212">
        <f>Marathi!P45</f>
        <v>0</v>
      </c>
      <c r="F51" s="213">
        <f t="shared" si="2"/>
        <v>0</v>
      </c>
      <c r="G51" s="212">
        <f>Hindi!P45</f>
        <v>0</v>
      </c>
      <c r="H51" s="213">
        <f t="shared" si="3"/>
        <v>0</v>
      </c>
      <c r="I51" s="212">
        <f>English!P45</f>
        <v>0</v>
      </c>
      <c r="J51" s="213">
        <f t="shared" si="4"/>
        <v>0</v>
      </c>
      <c r="K51" s="212">
        <f>Maths!P45</f>
        <v>0</v>
      </c>
      <c r="L51" s="213">
        <f t="shared" si="5"/>
        <v>0</v>
      </c>
      <c r="M51" s="212">
        <f>Sci!P45</f>
        <v>0</v>
      </c>
      <c r="N51" s="213">
        <f t="shared" si="6"/>
        <v>0</v>
      </c>
      <c r="O51" s="212">
        <f>Sco!P45</f>
        <v>0</v>
      </c>
      <c r="P51" s="213">
        <f t="shared" si="7"/>
        <v>0</v>
      </c>
      <c r="Q51" s="212">
        <f>Kala!P45</f>
        <v>0</v>
      </c>
      <c r="R51" s="213">
        <f t="shared" si="8"/>
        <v>0</v>
      </c>
      <c r="S51" s="212">
        <f>Karya!P45</f>
        <v>0</v>
      </c>
      <c r="T51" s="213">
        <f t="shared" si="9"/>
        <v>0</v>
      </c>
      <c r="U51" s="212">
        <f>Shashi!P45</f>
        <v>0</v>
      </c>
      <c r="V51" s="213">
        <f t="shared" si="10"/>
        <v>0</v>
      </c>
      <c r="W51" s="213">
        <f t="shared" si="0"/>
        <v>0</v>
      </c>
      <c r="X51" s="214">
        <f>W51/INDEX({6,6,7,7,8,9,9,9},MATCH($Q$5,{"पहिली","दुसरी","तिसरी","चौथी","पाचवी","सहावी","सातवी","आठवी"},0))</f>
        <v>0</v>
      </c>
      <c r="Y51" s="215">
        <f t="shared" si="1"/>
        <v>0</v>
      </c>
    </row>
    <row r="52" spans="1:25" s="217" customFormat="1" ht="21.9" customHeight="1">
      <c r="A52" s="206">
        <v>39</v>
      </c>
      <c r="B52" s="209">
        <f>students!D46</f>
        <v>0</v>
      </c>
      <c r="C52" s="210" t="str">
        <f>students!G46</f>
        <v xml:space="preserve">मुलगी </v>
      </c>
      <c r="D52" s="211"/>
      <c r="E52" s="212">
        <f>Marathi!P46</f>
        <v>0</v>
      </c>
      <c r="F52" s="213">
        <f t="shared" si="2"/>
        <v>0</v>
      </c>
      <c r="G52" s="212">
        <f>Hindi!P46</f>
        <v>0</v>
      </c>
      <c r="H52" s="213">
        <f t="shared" si="3"/>
        <v>0</v>
      </c>
      <c r="I52" s="212">
        <f>English!P46</f>
        <v>0</v>
      </c>
      <c r="J52" s="213">
        <f t="shared" si="4"/>
        <v>0</v>
      </c>
      <c r="K52" s="212">
        <f>Maths!P46</f>
        <v>0</v>
      </c>
      <c r="L52" s="213">
        <f t="shared" si="5"/>
        <v>0</v>
      </c>
      <c r="M52" s="212">
        <f>Sci!P46</f>
        <v>0</v>
      </c>
      <c r="N52" s="213">
        <f t="shared" si="6"/>
        <v>0</v>
      </c>
      <c r="O52" s="212">
        <f>Sco!P46</f>
        <v>0</v>
      </c>
      <c r="P52" s="213">
        <f t="shared" si="7"/>
        <v>0</v>
      </c>
      <c r="Q52" s="212">
        <f>Kala!P46</f>
        <v>0</v>
      </c>
      <c r="R52" s="213">
        <f t="shared" si="8"/>
        <v>0</v>
      </c>
      <c r="S52" s="212">
        <f>Karya!P46</f>
        <v>0</v>
      </c>
      <c r="T52" s="213">
        <f t="shared" si="9"/>
        <v>0</v>
      </c>
      <c r="U52" s="212">
        <f>Shashi!P46</f>
        <v>0</v>
      </c>
      <c r="V52" s="213">
        <f t="shared" si="10"/>
        <v>0</v>
      </c>
      <c r="W52" s="213">
        <f t="shared" si="0"/>
        <v>0</v>
      </c>
      <c r="X52" s="214">
        <f>W52/INDEX({6,6,7,7,8,9,9,9},MATCH($Q$5,{"पहिली","दुसरी","तिसरी","चौथी","पाचवी","सहावी","सातवी","आठवी"},0))</f>
        <v>0</v>
      </c>
      <c r="Y52" s="215">
        <f t="shared" si="1"/>
        <v>0</v>
      </c>
    </row>
    <row r="53" spans="1:25" s="217" customFormat="1" ht="21.9" customHeight="1">
      <c r="A53" s="206">
        <v>40</v>
      </c>
      <c r="B53" s="209">
        <f>students!D47</f>
        <v>0</v>
      </c>
      <c r="C53" s="210" t="str">
        <f>students!G47</f>
        <v xml:space="preserve">मुलगी </v>
      </c>
      <c r="D53" s="211"/>
      <c r="E53" s="212">
        <f>Marathi!P47</f>
        <v>0</v>
      </c>
      <c r="F53" s="213">
        <f t="shared" si="2"/>
        <v>0</v>
      </c>
      <c r="G53" s="212">
        <f>Hindi!P47</f>
        <v>0</v>
      </c>
      <c r="H53" s="213">
        <f t="shared" si="3"/>
        <v>0</v>
      </c>
      <c r="I53" s="212">
        <f>English!P47</f>
        <v>0</v>
      </c>
      <c r="J53" s="213">
        <f t="shared" si="4"/>
        <v>0</v>
      </c>
      <c r="K53" s="212">
        <f>Maths!P47</f>
        <v>0</v>
      </c>
      <c r="L53" s="213">
        <f t="shared" si="5"/>
        <v>0</v>
      </c>
      <c r="M53" s="212">
        <f>Sci!P47</f>
        <v>0</v>
      </c>
      <c r="N53" s="213">
        <f t="shared" si="6"/>
        <v>0</v>
      </c>
      <c r="O53" s="212">
        <f>Sco!P47</f>
        <v>0</v>
      </c>
      <c r="P53" s="213">
        <f t="shared" si="7"/>
        <v>0</v>
      </c>
      <c r="Q53" s="212">
        <f>Kala!P47</f>
        <v>0</v>
      </c>
      <c r="R53" s="213">
        <f t="shared" si="8"/>
        <v>0</v>
      </c>
      <c r="S53" s="212">
        <f>Karya!P47</f>
        <v>0</v>
      </c>
      <c r="T53" s="213">
        <f t="shared" si="9"/>
        <v>0</v>
      </c>
      <c r="U53" s="212">
        <f>Shashi!P47</f>
        <v>0</v>
      </c>
      <c r="V53" s="213">
        <f t="shared" si="10"/>
        <v>0</v>
      </c>
      <c r="W53" s="213">
        <f t="shared" si="0"/>
        <v>0</v>
      </c>
      <c r="X53" s="214">
        <f>W53/INDEX({6,6,7,7,8,9,9,9},MATCH($Q$5,{"पहिली","दुसरी","तिसरी","चौथी","पाचवी","सहावी","सातवी","आठवी"},0))</f>
        <v>0</v>
      </c>
      <c r="Y53" s="215">
        <f t="shared" si="1"/>
        <v>0</v>
      </c>
    </row>
    <row r="54" spans="1:25" s="217" customFormat="1" ht="21.9" customHeight="1">
      <c r="A54" s="206">
        <v>41</v>
      </c>
      <c r="B54" s="209">
        <f>students!D48</f>
        <v>0</v>
      </c>
      <c r="C54" s="210" t="str">
        <f>students!G48</f>
        <v xml:space="preserve">मुलगी </v>
      </c>
      <c r="D54" s="211"/>
      <c r="E54" s="212">
        <f>Marathi!P48</f>
        <v>0</v>
      </c>
      <c r="F54" s="213">
        <f t="shared" si="2"/>
        <v>0</v>
      </c>
      <c r="G54" s="212">
        <f>Hindi!P48</f>
        <v>0</v>
      </c>
      <c r="H54" s="213">
        <f t="shared" si="3"/>
        <v>0</v>
      </c>
      <c r="I54" s="212">
        <f>English!P48</f>
        <v>0</v>
      </c>
      <c r="J54" s="213">
        <f t="shared" si="4"/>
        <v>0</v>
      </c>
      <c r="K54" s="212">
        <f>Maths!P48</f>
        <v>0</v>
      </c>
      <c r="L54" s="213">
        <f t="shared" si="5"/>
        <v>0</v>
      </c>
      <c r="M54" s="212">
        <f>Sci!P48</f>
        <v>0</v>
      </c>
      <c r="N54" s="213">
        <f t="shared" si="6"/>
        <v>0</v>
      </c>
      <c r="O54" s="212">
        <f>Sco!P48</f>
        <v>0</v>
      </c>
      <c r="P54" s="213">
        <f t="shared" si="7"/>
        <v>0</v>
      </c>
      <c r="Q54" s="212">
        <f>Kala!P48</f>
        <v>0</v>
      </c>
      <c r="R54" s="213">
        <f t="shared" si="8"/>
        <v>0</v>
      </c>
      <c r="S54" s="212">
        <f>Karya!P48</f>
        <v>0</v>
      </c>
      <c r="T54" s="213">
        <f t="shared" si="9"/>
        <v>0</v>
      </c>
      <c r="U54" s="212">
        <f>Shashi!P48</f>
        <v>0</v>
      </c>
      <c r="V54" s="213">
        <f t="shared" si="10"/>
        <v>0</v>
      </c>
      <c r="W54" s="213">
        <f t="shared" si="0"/>
        <v>0</v>
      </c>
      <c r="X54" s="214">
        <f>W54/INDEX({6,6,7,7,8,9,9,9},MATCH($Q$5,{"पहिली","दुसरी","तिसरी","चौथी","पाचवी","सहावी","सातवी","आठवी"},0))</f>
        <v>0</v>
      </c>
      <c r="Y54" s="215">
        <f t="shared" si="1"/>
        <v>0</v>
      </c>
    </row>
    <row r="55" spans="1:25" s="217" customFormat="1" ht="21.9" customHeight="1">
      <c r="A55" s="206">
        <v>42</v>
      </c>
      <c r="B55" s="209">
        <f>students!D49</f>
        <v>0</v>
      </c>
      <c r="C55" s="210" t="str">
        <f>students!G49</f>
        <v xml:space="preserve">मुलगी </v>
      </c>
      <c r="D55" s="211"/>
      <c r="E55" s="212">
        <f>Marathi!P49</f>
        <v>0</v>
      </c>
      <c r="F55" s="213">
        <f t="shared" si="2"/>
        <v>0</v>
      </c>
      <c r="G55" s="212">
        <f>Hindi!P49</f>
        <v>0</v>
      </c>
      <c r="H55" s="213">
        <f t="shared" si="3"/>
        <v>0</v>
      </c>
      <c r="I55" s="212">
        <f>English!P49</f>
        <v>0</v>
      </c>
      <c r="J55" s="213">
        <f t="shared" si="4"/>
        <v>0</v>
      </c>
      <c r="K55" s="212">
        <f>Maths!P49</f>
        <v>0</v>
      </c>
      <c r="L55" s="213">
        <f t="shared" si="5"/>
        <v>0</v>
      </c>
      <c r="M55" s="212">
        <f>Sci!P49</f>
        <v>0</v>
      </c>
      <c r="N55" s="213">
        <f t="shared" si="6"/>
        <v>0</v>
      </c>
      <c r="O55" s="212">
        <f>Sco!P49</f>
        <v>0</v>
      </c>
      <c r="P55" s="213">
        <f t="shared" si="7"/>
        <v>0</v>
      </c>
      <c r="Q55" s="212">
        <f>Kala!P49</f>
        <v>0</v>
      </c>
      <c r="R55" s="213">
        <f t="shared" si="8"/>
        <v>0</v>
      </c>
      <c r="S55" s="212">
        <f>Karya!P49</f>
        <v>0</v>
      </c>
      <c r="T55" s="213">
        <f t="shared" si="9"/>
        <v>0</v>
      </c>
      <c r="U55" s="212">
        <f>Shashi!P49</f>
        <v>0</v>
      </c>
      <c r="V55" s="213">
        <f t="shared" si="10"/>
        <v>0</v>
      </c>
      <c r="W55" s="213">
        <f t="shared" si="0"/>
        <v>0</v>
      </c>
      <c r="X55" s="214">
        <f>W55/INDEX({6,6,7,7,8,9,9,9},MATCH($Q$5,{"पहिली","दुसरी","तिसरी","चौथी","पाचवी","सहावी","सातवी","आठवी"},0))</f>
        <v>0</v>
      </c>
      <c r="Y55" s="215">
        <f t="shared" si="1"/>
        <v>0</v>
      </c>
    </row>
    <row r="56" spans="1:25" s="217" customFormat="1" ht="21.9" customHeight="1">
      <c r="A56" s="206">
        <v>43</v>
      </c>
      <c r="B56" s="209">
        <f>students!D50</f>
        <v>0</v>
      </c>
      <c r="C56" s="210" t="str">
        <f>students!G50</f>
        <v xml:space="preserve">मुलगी </v>
      </c>
      <c r="D56" s="211"/>
      <c r="E56" s="212">
        <f>Marathi!P50</f>
        <v>0</v>
      </c>
      <c r="F56" s="213">
        <f t="shared" si="2"/>
        <v>0</v>
      </c>
      <c r="G56" s="212">
        <f>Hindi!P50</f>
        <v>0</v>
      </c>
      <c r="H56" s="213">
        <f t="shared" si="3"/>
        <v>0</v>
      </c>
      <c r="I56" s="212">
        <f>English!P50</f>
        <v>0</v>
      </c>
      <c r="J56" s="213">
        <f t="shared" si="4"/>
        <v>0</v>
      </c>
      <c r="K56" s="212">
        <f>Maths!P50</f>
        <v>0</v>
      </c>
      <c r="L56" s="213">
        <f t="shared" si="5"/>
        <v>0</v>
      </c>
      <c r="M56" s="212">
        <f>Sci!P50</f>
        <v>0</v>
      </c>
      <c r="N56" s="213">
        <f t="shared" si="6"/>
        <v>0</v>
      </c>
      <c r="O56" s="212">
        <f>Sco!P50</f>
        <v>0</v>
      </c>
      <c r="P56" s="213">
        <f t="shared" si="7"/>
        <v>0</v>
      </c>
      <c r="Q56" s="212">
        <f>Kala!P50</f>
        <v>0</v>
      </c>
      <c r="R56" s="213">
        <f t="shared" si="8"/>
        <v>0</v>
      </c>
      <c r="S56" s="212">
        <f>Karya!P50</f>
        <v>0</v>
      </c>
      <c r="T56" s="213">
        <f t="shared" si="9"/>
        <v>0</v>
      </c>
      <c r="U56" s="212">
        <f>Shashi!P50</f>
        <v>0</v>
      </c>
      <c r="V56" s="213">
        <f t="shared" si="10"/>
        <v>0</v>
      </c>
      <c r="W56" s="213">
        <f t="shared" si="0"/>
        <v>0</v>
      </c>
      <c r="X56" s="214">
        <f>W56/INDEX({6,6,7,7,8,9,9,9},MATCH($Q$5,{"पहिली","दुसरी","तिसरी","चौथी","पाचवी","सहावी","सातवी","आठवी"},0))</f>
        <v>0</v>
      </c>
      <c r="Y56" s="215">
        <f t="shared" si="1"/>
        <v>0</v>
      </c>
    </row>
    <row r="57" spans="1:25" ht="21.9" customHeight="1">
      <c r="A57" s="206">
        <v>44</v>
      </c>
      <c r="B57" s="209">
        <f>students!D51</f>
        <v>0</v>
      </c>
      <c r="C57" s="210" t="str">
        <f>students!G51</f>
        <v xml:space="preserve">मुलगी </v>
      </c>
      <c r="D57" s="211"/>
      <c r="E57" s="212">
        <f>Marathi!P51</f>
        <v>0</v>
      </c>
      <c r="F57" s="213">
        <f t="shared" si="2"/>
        <v>0</v>
      </c>
      <c r="G57" s="212">
        <f>Hindi!P51</f>
        <v>0</v>
      </c>
      <c r="H57" s="213">
        <f t="shared" si="3"/>
        <v>0</v>
      </c>
      <c r="I57" s="212">
        <f>English!P51</f>
        <v>0</v>
      </c>
      <c r="J57" s="213">
        <f t="shared" si="4"/>
        <v>0</v>
      </c>
      <c r="K57" s="212">
        <f>Maths!P51</f>
        <v>0</v>
      </c>
      <c r="L57" s="213">
        <f t="shared" si="5"/>
        <v>0</v>
      </c>
      <c r="M57" s="212">
        <f>Sci!P51</f>
        <v>0</v>
      </c>
      <c r="N57" s="213">
        <f t="shared" si="6"/>
        <v>0</v>
      </c>
      <c r="O57" s="212">
        <f>Sco!P51</f>
        <v>0</v>
      </c>
      <c r="P57" s="213">
        <f t="shared" si="7"/>
        <v>0</v>
      </c>
      <c r="Q57" s="212">
        <f>Kala!P51</f>
        <v>0</v>
      </c>
      <c r="R57" s="213">
        <f t="shared" si="8"/>
        <v>0</v>
      </c>
      <c r="S57" s="212">
        <f>Karya!P51</f>
        <v>0</v>
      </c>
      <c r="T57" s="213">
        <f t="shared" si="9"/>
        <v>0</v>
      </c>
      <c r="U57" s="212">
        <f>Shashi!P51</f>
        <v>0</v>
      </c>
      <c r="V57" s="213">
        <f t="shared" si="10"/>
        <v>0</v>
      </c>
      <c r="W57" s="213">
        <f t="shared" si="0"/>
        <v>0</v>
      </c>
      <c r="X57" s="214">
        <f>W57/INDEX({6,6,7,7,8,9,9,9},MATCH($Q$5,{"पहिली","दुसरी","तिसरी","चौथी","पाचवी","सहावी","सातवी","आठवी"},0))</f>
        <v>0</v>
      </c>
      <c r="Y57" s="215">
        <f t="shared" si="1"/>
        <v>0</v>
      </c>
    </row>
    <row r="58" spans="1:25" ht="21.9" customHeight="1">
      <c r="A58" s="206">
        <v>45</v>
      </c>
      <c r="B58" s="209">
        <f>students!D52</f>
        <v>0</v>
      </c>
      <c r="C58" s="210" t="str">
        <f>students!G52</f>
        <v xml:space="preserve">मुलगी </v>
      </c>
      <c r="D58" s="211"/>
      <c r="E58" s="212">
        <f>Marathi!P52</f>
        <v>0</v>
      </c>
      <c r="F58" s="213">
        <f t="shared" si="2"/>
        <v>0</v>
      </c>
      <c r="G58" s="212">
        <f>Hindi!P52</f>
        <v>0</v>
      </c>
      <c r="H58" s="213">
        <f t="shared" si="3"/>
        <v>0</v>
      </c>
      <c r="I58" s="212">
        <f>English!P52</f>
        <v>0</v>
      </c>
      <c r="J58" s="213">
        <f t="shared" si="4"/>
        <v>0</v>
      </c>
      <c r="K58" s="212">
        <f>Maths!P52</f>
        <v>0</v>
      </c>
      <c r="L58" s="213">
        <f t="shared" si="5"/>
        <v>0</v>
      </c>
      <c r="M58" s="212">
        <f>Sci!P52</f>
        <v>0</v>
      </c>
      <c r="N58" s="213">
        <f t="shared" si="6"/>
        <v>0</v>
      </c>
      <c r="O58" s="212">
        <f>Sco!P52</f>
        <v>0</v>
      </c>
      <c r="P58" s="213">
        <f t="shared" si="7"/>
        <v>0</v>
      </c>
      <c r="Q58" s="212">
        <f>Kala!P52</f>
        <v>0</v>
      </c>
      <c r="R58" s="213">
        <f t="shared" si="8"/>
        <v>0</v>
      </c>
      <c r="S58" s="212">
        <f>Karya!P52</f>
        <v>0</v>
      </c>
      <c r="T58" s="213">
        <f t="shared" si="9"/>
        <v>0</v>
      </c>
      <c r="U58" s="212">
        <f>Shashi!P52</f>
        <v>0</v>
      </c>
      <c r="V58" s="213">
        <f t="shared" si="10"/>
        <v>0</v>
      </c>
      <c r="W58" s="213">
        <f t="shared" si="0"/>
        <v>0</v>
      </c>
      <c r="X58" s="214">
        <f>W58/INDEX({6,6,7,7,8,9,9,9},MATCH($Q$5,{"पहिली","दुसरी","तिसरी","चौथी","पाचवी","सहावी","सातवी","आठवी"},0))</f>
        <v>0</v>
      </c>
      <c r="Y58" s="215">
        <f t="shared" si="1"/>
        <v>0</v>
      </c>
    </row>
    <row r="59" spans="1:25" ht="21.9" customHeight="1">
      <c r="A59" s="206">
        <v>46</v>
      </c>
      <c r="B59" s="209">
        <f>students!D53</f>
        <v>0</v>
      </c>
      <c r="C59" s="210" t="str">
        <f>students!G53</f>
        <v xml:space="preserve">मुलगी </v>
      </c>
      <c r="D59" s="211"/>
      <c r="E59" s="212">
        <f>Marathi!P53</f>
        <v>0</v>
      </c>
      <c r="F59" s="213">
        <f t="shared" si="2"/>
        <v>0</v>
      </c>
      <c r="G59" s="212">
        <f>Hindi!P53</f>
        <v>0</v>
      </c>
      <c r="H59" s="213">
        <f t="shared" si="3"/>
        <v>0</v>
      </c>
      <c r="I59" s="212">
        <f>English!P53</f>
        <v>0</v>
      </c>
      <c r="J59" s="213">
        <f t="shared" si="4"/>
        <v>0</v>
      </c>
      <c r="K59" s="212">
        <f>Maths!P53</f>
        <v>0</v>
      </c>
      <c r="L59" s="213">
        <f t="shared" si="5"/>
        <v>0</v>
      </c>
      <c r="M59" s="212">
        <f>Sci!P53</f>
        <v>0</v>
      </c>
      <c r="N59" s="213">
        <f t="shared" si="6"/>
        <v>0</v>
      </c>
      <c r="O59" s="212">
        <f>Sco!P53</f>
        <v>0</v>
      </c>
      <c r="P59" s="213">
        <f t="shared" si="7"/>
        <v>0</v>
      </c>
      <c r="Q59" s="212">
        <f>Kala!P53</f>
        <v>0</v>
      </c>
      <c r="R59" s="213">
        <f t="shared" si="8"/>
        <v>0</v>
      </c>
      <c r="S59" s="212">
        <f>Karya!P53</f>
        <v>0</v>
      </c>
      <c r="T59" s="213">
        <f t="shared" si="9"/>
        <v>0</v>
      </c>
      <c r="U59" s="212">
        <f>Shashi!P53</f>
        <v>0</v>
      </c>
      <c r="V59" s="213">
        <f t="shared" si="10"/>
        <v>0</v>
      </c>
      <c r="W59" s="213">
        <f t="shared" si="0"/>
        <v>0</v>
      </c>
      <c r="X59" s="214">
        <f>W59/INDEX({6,6,7,7,8,9,9,9},MATCH($Q$5,{"पहिली","दुसरी","तिसरी","चौथी","पाचवी","सहावी","सातवी","आठवी"},0))</f>
        <v>0</v>
      </c>
      <c r="Y59" s="215">
        <f t="shared" si="1"/>
        <v>0</v>
      </c>
    </row>
    <row r="60" spans="1:25" ht="21.9" customHeight="1">
      <c r="A60" s="206">
        <v>47</v>
      </c>
      <c r="B60" s="209">
        <f>students!D54</f>
        <v>0</v>
      </c>
      <c r="C60" s="210" t="str">
        <f>students!G54</f>
        <v xml:space="preserve">मुलगी </v>
      </c>
      <c r="D60" s="211"/>
      <c r="E60" s="212">
        <f>Marathi!P54</f>
        <v>0</v>
      </c>
      <c r="F60" s="213">
        <f t="shared" si="2"/>
        <v>0</v>
      </c>
      <c r="G60" s="212">
        <f>Hindi!P54</f>
        <v>0</v>
      </c>
      <c r="H60" s="213">
        <f t="shared" si="3"/>
        <v>0</v>
      </c>
      <c r="I60" s="212">
        <f>English!P54</f>
        <v>0</v>
      </c>
      <c r="J60" s="213">
        <f t="shared" si="4"/>
        <v>0</v>
      </c>
      <c r="K60" s="212">
        <f>Maths!P54</f>
        <v>0</v>
      </c>
      <c r="L60" s="213">
        <f t="shared" si="5"/>
        <v>0</v>
      </c>
      <c r="M60" s="212">
        <f>Sci!P54</f>
        <v>0</v>
      </c>
      <c r="N60" s="213">
        <f t="shared" si="6"/>
        <v>0</v>
      </c>
      <c r="O60" s="212">
        <f>Sco!P54</f>
        <v>0</v>
      </c>
      <c r="P60" s="213">
        <f t="shared" si="7"/>
        <v>0</v>
      </c>
      <c r="Q60" s="212">
        <f>Kala!P54</f>
        <v>0</v>
      </c>
      <c r="R60" s="213">
        <f t="shared" si="8"/>
        <v>0</v>
      </c>
      <c r="S60" s="212">
        <f>Karya!P54</f>
        <v>0</v>
      </c>
      <c r="T60" s="213">
        <f t="shared" si="9"/>
        <v>0</v>
      </c>
      <c r="U60" s="212">
        <f>Shashi!P54</f>
        <v>0</v>
      </c>
      <c r="V60" s="213">
        <f t="shared" si="10"/>
        <v>0</v>
      </c>
      <c r="W60" s="213">
        <f t="shared" si="0"/>
        <v>0</v>
      </c>
      <c r="X60" s="214">
        <f>W60/INDEX({6,6,7,7,8,9,9,9},MATCH($Q$5,{"पहिली","दुसरी","तिसरी","चौथी","पाचवी","सहावी","सातवी","आठवी"},0))</f>
        <v>0</v>
      </c>
      <c r="Y60" s="215">
        <f t="shared" si="1"/>
        <v>0</v>
      </c>
    </row>
    <row r="61" spans="1:25" ht="21.9" customHeight="1">
      <c r="A61" s="206">
        <v>48</v>
      </c>
      <c r="B61" s="209">
        <f>students!D55</f>
        <v>0</v>
      </c>
      <c r="C61" s="210" t="str">
        <f>students!G55</f>
        <v xml:space="preserve">मुलगी </v>
      </c>
      <c r="D61" s="211"/>
      <c r="E61" s="212">
        <f>Marathi!P55</f>
        <v>0</v>
      </c>
      <c r="F61" s="213">
        <f t="shared" si="2"/>
        <v>0</v>
      </c>
      <c r="G61" s="212">
        <f>Hindi!P55</f>
        <v>0</v>
      </c>
      <c r="H61" s="213">
        <f t="shared" si="3"/>
        <v>0</v>
      </c>
      <c r="I61" s="212">
        <f>English!P55</f>
        <v>0</v>
      </c>
      <c r="J61" s="213">
        <f t="shared" si="4"/>
        <v>0</v>
      </c>
      <c r="K61" s="212">
        <f>Maths!P55</f>
        <v>0</v>
      </c>
      <c r="L61" s="213">
        <f t="shared" si="5"/>
        <v>0</v>
      </c>
      <c r="M61" s="212">
        <f>Sci!P55</f>
        <v>0</v>
      </c>
      <c r="N61" s="213">
        <f t="shared" si="6"/>
        <v>0</v>
      </c>
      <c r="O61" s="212">
        <f>Sco!P55</f>
        <v>0</v>
      </c>
      <c r="P61" s="213">
        <f t="shared" si="7"/>
        <v>0</v>
      </c>
      <c r="Q61" s="212">
        <f>Kala!P55</f>
        <v>0</v>
      </c>
      <c r="R61" s="213">
        <f t="shared" si="8"/>
        <v>0</v>
      </c>
      <c r="S61" s="212">
        <f>Karya!P55</f>
        <v>0</v>
      </c>
      <c r="T61" s="213">
        <f t="shared" si="9"/>
        <v>0</v>
      </c>
      <c r="U61" s="212">
        <f>Shashi!P55</f>
        <v>0</v>
      </c>
      <c r="V61" s="213">
        <f t="shared" si="10"/>
        <v>0</v>
      </c>
      <c r="W61" s="213">
        <f t="shared" si="0"/>
        <v>0</v>
      </c>
      <c r="X61" s="214">
        <f>W61/INDEX({6,6,7,7,8,9,9,9},MATCH($Q$5,{"पहिली","दुसरी","तिसरी","चौथी","पाचवी","सहावी","सातवी","आठवी"},0))</f>
        <v>0</v>
      </c>
      <c r="Y61" s="215">
        <f t="shared" si="1"/>
        <v>0</v>
      </c>
    </row>
    <row r="62" spans="1:25" ht="21.9" customHeight="1">
      <c r="A62" s="206">
        <v>49</v>
      </c>
      <c r="B62" s="209">
        <f>students!D56</f>
        <v>0</v>
      </c>
      <c r="C62" s="210" t="str">
        <f>students!G56</f>
        <v xml:space="preserve">मुलगी </v>
      </c>
      <c r="D62" s="211"/>
      <c r="E62" s="212">
        <f>Marathi!P56</f>
        <v>0</v>
      </c>
      <c r="F62" s="213">
        <f t="shared" si="2"/>
        <v>0</v>
      </c>
      <c r="G62" s="212">
        <f>Hindi!P56</f>
        <v>0</v>
      </c>
      <c r="H62" s="213">
        <f t="shared" si="3"/>
        <v>0</v>
      </c>
      <c r="I62" s="212">
        <f>English!P56</f>
        <v>0</v>
      </c>
      <c r="J62" s="213">
        <f t="shared" si="4"/>
        <v>0</v>
      </c>
      <c r="K62" s="212">
        <f>Maths!P56</f>
        <v>0</v>
      </c>
      <c r="L62" s="213">
        <f t="shared" si="5"/>
        <v>0</v>
      </c>
      <c r="M62" s="212">
        <f>Sci!P56</f>
        <v>0</v>
      </c>
      <c r="N62" s="213">
        <f t="shared" si="6"/>
        <v>0</v>
      </c>
      <c r="O62" s="212">
        <f>Sco!P56</f>
        <v>0</v>
      </c>
      <c r="P62" s="213">
        <f t="shared" si="7"/>
        <v>0</v>
      </c>
      <c r="Q62" s="212">
        <f>Kala!P56</f>
        <v>0</v>
      </c>
      <c r="R62" s="213">
        <f t="shared" si="8"/>
        <v>0</v>
      </c>
      <c r="S62" s="212">
        <f>Karya!P56</f>
        <v>0</v>
      </c>
      <c r="T62" s="213">
        <f t="shared" si="9"/>
        <v>0</v>
      </c>
      <c r="U62" s="212">
        <f>Shashi!P56</f>
        <v>0</v>
      </c>
      <c r="V62" s="213">
        <f t="shared" si="10"/>
        <v>0</v>
      </c>
      <c r="W62" s="213">
        <f t="shared" si="0"/>
        <v>0</v>
      </c>
      <c r="X62" s="214">
        <f>W62/INDEX({6,6,7,7,8,9,9,9},MATCH($Q$5,{"पहिली","दुसरी","तिसरी","चौथी","पाचवी","सहावी","सातवी","आठवी"},0))</f>
        <v>0</v>
      </c>
      <c r="Y62" s="215">
        <f t="shared" si="1"/>
        <v>0</v>
      </c>
    </row>
    <row r="63" spans="1:25" ht="21.9" customHeight="1">
      <c r="A63" s="206">
        <v>50</v>
      </c>
      <c r="B63" s="209">
        <f>students!D57</f>
        <v>0</v>
      </c>
      <c r="C63" s="210" t="str">
        <f>students!G57</f>
        <v xml:space="preserve">मुलगी </v>
      </c>
      <c r="D63" s="211"/>
      <c r="E63" s="212">
        <f>Marathi!P57</f>
        <v>0</v>
      </c>
      <c r="F63" s="213">
        <f t="shared" si="2"/>
        <v>0</v>
      </c>
      <c r="G63" s="212">
        <f>Hindi!P57</f>
        <v>0</v>
      </c>
      <c r="H63" s="213">
        <f t="shared" si="3"/>
        <v>0</v>
      </c>
      <c r="I63" s="212">
        <f>English!P57</f>
        <v>0</v>
      </c>
      <c r="J63" s="213">
        <f t="shared" si="4"/>
        <v>0</v>
      </c>
      <c r="K63" s="212">
        <f>Maths!P57</f>
        <v>0</v>
      </c>
      <c r="L63" s="213">
        <f t="shared" si="5"/>
        <v>0</v>
      </c>
      <c r="M63" s="212">
        <f>Sci!P57</f>
        <v>0</v>
      </c>
      <c r="N63" s="213">
        <f t="shared" si="6"/>
        <v>0</v>
      </c>
      <c r="O63" s="212">
        <f>Sco!P57</f>
        <v>0</v>
      </c>
      <c r="P63" s="213">
        <f t="shared" si="7"/>
        <v>0</v>
      </c>
      <c r="Q63" s="212">
        <f>Kala!P57</f>
        <v>0</v>
      </c>
      <c r="R63" s="213">
        <f t="shared" si="8"/>
        <v>0</v>
      </c>
      <c r="S63" s="212">
        <f>Karya!P57</f>
        <v>0</v>
      </c>
      <c r="T63" s="213">
        <f t="shared" si="9"/>
        <v>0</v>
      </c>
      <c r="U63" s="212">
        <f>Shashi!P57</f>
        <v>0</v>
      </c>
      <c r="V63" s="213">
        <f t="shared" si="10"/>
        <v>0</v>
      </c>
      <c r="W63" s="213">
        <f t="shared" si="0"/>
        <v>0</v>
      </c>
      <c r="X63" s="214">
        <f>W63/INDEX({6,6,7,7,8,9,9,9},MATCH($Q$5,{"पहिली","दुसरी","तिसरी","चौथी","पाचवी","सहावी","सातवी","आठवी"},0))</f>
        <v>0</v>
      </c>
      <c r="Y63" s="215">
        <f t="shared" si="1"/>
        <v>0</v>
      </c>
    </row>
    <row r="64" spans="1:25" ht="21.9" customHeight="1">
      <c r="A64" s="206">
        <v>51</v>
      </c>
      <c r="B64" s="209">
        <f>students!D58</f>
        <v>0</v>
      </c>
      <c r="C64" s="210" t="str">
        <f>students!G58</f>
        <v xml:space="preserve">मुलगी </v>
      </c>
      <c r="D64" s="211"/>
      <c r="E64" s="212">
        <f>Marathi!P58</f>
        <v>0</v>
      </c>
      <c r="F64" s="213">
        <f t="shared" si="2"/>
        <v>0</v>
      </c>
      <c r="G64" s="212">
        <f>Hindi!P58</f>
        <v>0</v>
      </c>
      <c r="H64" s="213">
        <f t="shared" si="3"/>
        <v>0</v>
      </c>
      <c r="I64" s="212">
        <f>English!P58</f>
        <v>0</v>
      </c>
      <c r="J64" s="213">
        <f t="shared" si="4"/>
        <v>0</v>
      </c>
      <c r="K64" s="212">
        <f>Maths!P58</f>
        <v>0</v>
      </c>
      <c r="L64" s="213">
        <f t="shared" si="5"/>
        <v>0</v>
      </c>
      <c r="M64" s="212">
        <f>Sci!P58</f>
        <v>0</v>
      </c>
      <c r="N64" s="213">
        <f t="shared" si="6"/>
        <v>0</v>
      </c>
      <c r="O64" s="212">
        <f>Sco!P58</f>
        <v>0</v>
      </c>
      <c r="P64" s="213">
        <f t="shared" si="7"/>
        <v>0</v>
      </c>
      <c r="Q64" s="212">
        <f>Kala!P58</f>
        <v>0</v>
      </c>
      <c r="R64" s="213">
        <f t="shared" si="8"/>
        <v>0</v>
      </c>
      <c r="S64" s="212">
        <f>Karya!P58</f>
        <v>0</v>
      </c>
      <c r="T64" s="213">
        <f t="shared" si="9"/>
        <v>0</v>
      </c>
      <c r="U64" s="212">
        <f>Shashi!P58</f>
        <v>0</v>
      </c>
      <c r="V64" s="213">
        <f t="shared" si="10"/>
        <v>0</v>
      </c>
      <c r="W64" s="213">
        <f t="shared" si="0"/>
        <v>0</v>
      </c>
      <c r="X64" s="214">
        <f>W64/INDEX({6,6,7,7,8,9,9,9},MATCH($Q$5,{"पहिली","दुसरी","तिसरी","चौथी","पाचवी","सहावी","सातवी","आठवी"},0))</f>
        <v>0</v>
      </c>
      <c r="Y64" s="215">
        <f t="shared" si="1"/>
        <v>0</v>
      </c>
    </row>
    <row r="65" spans="1:25" ht="21.9" customHeight="1">
      <c r="A65" s="206">
        <v>52</v>
      </c>
      <c r="B65" s="209">
        <f>students!D59</f>
        <v>0</v>
      </c>
      <c r="C65" s="210" t="str">
        <f>students!G59</f>
        <v xml:space="preserve">मुलगी </v>
      </c>
      <c r="D65" s="211"/>
      <c r="E65" s="212">
        <f>Marathi!P59</f>
        <v>0</v>
      </c>
      <c r="F65" s="213">
        <f t="shared" si="2"/>
        <v>0</v>
      </c>
      <c r="G65" s="212">
        <f>Hindi!P59</f>
        <v>0</v>
      </c>
      <c r="H65" s="213">
        <f t="shared" si="3"/>
        <v>0</v>
      </c>
      <c r="I65" s="212">
        <f>English!P59</f>
        <v>0</v>
      </c>
      <c r="J65" s="213">
        <f t="shared" si="4"/>
        <v>0</v>
      </c>
      <c r="K65" s="212">
        <f>Maths!P59</f>
        <v>0</v>
      </c>
      <c r="L65" s="213">
        <f t="shared" si="5"/>
        <v>0</v>
      </c>
      <c r="M65" s="212">
        <f>Sci!P59</f>
        <v>0</v>
      </c>
      <c r="N65" s="213">
        <f t="shared" si="6"/>
        <v>0</v>
      </c>
      <c r="O65" s="212">
        <f>Sco!P59</f>
        <v>0</v>
      </c>
      <c r="P65" s="213">
        <f t="shared" si="7"/>
        <v>0</v>
      </c>
      <c r="Q65" s="212">
        <f>Kala!P59</f>
        <v>0</v>
      </c>
      <c r="R65" s="213">
        <f t="shared" si="8"/>
        <v>0</v>
      </c>
      <c r="S65" s="212">
        <f>Karya!P59</f>
        <v>0</v>
      </c>
      <c r="T65" s="213">
        <f t="shared" si="9"/>
        <v>0</v>
      </c>
      <c r="U65" s="212">
        <f>Shashi!P59</f>
        <v>0</v>
      </c>
      <c r="V65" s="213">
        <f t="shared" si="10"/>
        <v>0</v>
      </c>
      <c r="W65" s="213">
        <f t="shared" si="0"/>
        <v>0</v>
      </c>
      <c r="X65" s="214">
        <f>W65/INDEX({6,6,7,7,8,9,9,9},MATCH($Q$5,{"पहिली","दुसरी","तिसरी","चौथी","पाचवी","सहावी","सातवी","आठवी"},0))</f>
        <v>0</v>
      </c>
      <c r="Y65" s="215">
        <f t="shared" si="1"/>
        <v>0</v>
      </c>
    </row>
    <row r="66" spans="1:25" ht="21.9" customHeight="1">
      <c r="A66" s="206">
        <v>53</v>
      </c>
      <c r="B66" s="209">
        <f>students!D60</f>
        <v>0</v>
      </c>
      <c r="C66" s="210" t="str">
        <f>students!G60</f>
        <v xml:space="preserve">मुलगी </v>
      </c>
      <c r="D66" s="211"/>
      <c r="E66" s="212">
        <f>Marathi!P60</f>
        <v>0</v>
      </c>
      <c r="F66" s="213">
        <f t="shared" si="2"/>
        <v>0</v>
      </c>
      <c r="G66" s="212">
        <f>Hindi!P60</f>
        <v>0</v>
      </c>
      <c r="H66" s="213">
        <f t="shared" si="3"/>
        <v>0</v>
      </c>
      <c r="I66" s="212">
        <f>English!P60</f>
        <v>0</v>
      </c>
      <c r="J66" s="213">
        <f t="shared" si="4"/>
        <v>0</v>
      </c>
      <c r="K66" s="212">
        <f>Maths!P60</f>
        <v>0</v>
      </c>
      <c r="L66" s="213">
        <f t="shared" si="5"/>
        <v>0</v>
      </c>
      <c r="M66" s="212">
        <f>Sci!P60</f>
        <v>0</v>
      </c>
      <c r="N66" s="213">
        <f t="shared" si="6"/>
        <v>0</v>
      </c>
      <c r="O66" s="212">
        <f>Sco!P60</f>
        <v>0</v>
      </c>
      <c r="P66" s="213">
        <f t="shared" si="7"/>
        <v>0</v>
      </c>
      <c r="Q66" s="212">
        <f>Kala!P60</f>
        <v>0</v>
      </c>
      <c r="R66" s="213">
        <f t="shared" si="8"/>
        <v>0</v>
      </c>
      <c r="S66" s="212">
        <f>Karya!P60</f>
        <v>0</v>
      </c>
      <c r="T66" s="213">
        <f t="shared" si="9"/>
        <v>0</v>
      </c>
      <c r="U66" s="212">
        <f>Shashi!P60</f>
        <v>0</v>
      </c>
      <c r="V66" s="213">
        <f t="shared" si="10"/>
        <v>0</v>
      </c>
      <c r="W66" s="213">
        <f t="shared" si="0"/>
        <v>0</v>
      </c>
      <c r="X66" s="214">
        <f>W66/INDEX({6,6,7,7,8,9,9,9},MATCH($Q$5,{"पहिली","दुसरी","तिसरी","चौथी","पाचवी","सहावी","सातवी","आठवी"},0))</f>
        <v>0</v>
      </c>
      <c r="Y66" s="215">
        <f t="shared" si="1"/>
        <v>0</v>
      </c>
    </row>
    <row r="67" spans="1:25" ht="21.9" customHeight="1">
      <c r="A67" s="206">
        <v>54</v>
      </c>
      <c r="B67" s="209">
        <f>students!D61</f>
        <v>0</v>
      </c>
      <c r="C67" s="210" t="str">
        <f>students!G61</f>
        <v xml:space="preserve">मुलगी </v>
      </c>
      <c r="D67" s="211"/>
      <c r="E67" s="212">
        <f>Marathi!P61</f>
        <v>0</v>
      </c>
      <c r="F67" s="213">
        <f t="shared" si="2"/>
        <v>0</v>
      </c>
      <c r="G67" s="212">
        <f>Hindi!P61</f>
        <v>0</v>
      </c>
      <c r="H67" s="213">
        <f t="shared" si="3"/>
        <v>0</v>
      </c>
      <c r="I67" s="212">
        <f>English!P61</f>
        <v>0</v>
      </c>
      <c r="J67" s="213">
        <f t="shared" si="4"/>
        <v>0</v>
      </c>
      <c r="K67" s="212">
        <f>Maths!P61</f>
        <v>0</v>
      </c>
      <c r="L67" s="213">
        <f t="shared" si="5"/>
        <v>0</v>
      </c>
      <c r="M67" s="212">
        <f>Sci!P61</f>
        <v>0</v>
      </c>
      <c r="N67" s="213">
        <f t="shared" si="6"/>
        <v>0</v>
      </c>
      <c r="O67" s="212">
        <f>Sco!P61</f>
        <v>0</v>
      </c>
      <c r="P67" s="213">
        <f t="shared" si="7"/>
        <v>0</v>
      </c>
      <c r="Q67" s="212">
        <f>Kala!P61</f>
        <v>0</v>
      </c>
      <c r="R67" s="213">
        <f t="shared" si="8"/>
        <v>0</v>
      </c>
      <c r="S67" s="212">
        <f>Karya!P61</f>
        <v>0</v>
      </c>
      <c r="T67" s="213">
        <f t="shared" si="9"/>
        <v>0</v>
      </c>
      <c r="U67" s="212">
        <f>Shashi!P61</f>
        <v>0</v>
      </c>
      <c r="V67" s="213">
        <f t="shared" si="10"/>
        <v>0</v>
      </c>
      <c r="W67" s="213">
        <f t="shared" si="0"/>
        <v>0</v>
      </c>
      <c r="X67" s="214">
        <f>W67/INDEX({6,6,7,7,8,9,9,9},MATCH($Q$5,{"पहिली","दुसरी","तिसरी","चौथी","पाचवी","सहावी","सातवी","आठवी"},0))</f>
        <v>0</v>
      </c>
      <c r="Y67" s="215">
        <f t="shared" si="1"/>
        <v>0</v>
      </c>
    </row>
    <row r="68" spans="1:25" ht="21.9" customHeight="1">
      <c r="A68" s="206">
        <v>55</v>
      </c>
      <c r="B68" s="209">
        <f>students!D62</f>
        <v>0</v>
      </c>
      <c r="C68" s="210" t="str">
        <f>students!G62</f>
        <v xml:space="preserve">मुलगी </v>
      </c>
      <c r="D68" s="211"/>
      <c r="E68" s="212">
        <f>Marathi!P62</f>
        <v>0</v>
      </c>
      <c r="F68" s="213">
        <f t="shared" si="2"/>
        <v>0</v>
      </c>
      <c r="G68" s="212">
        <f>Hindi!P62</f>
        <v>0</v>
      </c>
      <c r="H68" s="213">
        <f t="shared" si="3"/>
        <v>0</v>
      </c>
      <c r="I68" s="212">
        <f>English!P62</f>
        <v>0</v>
      </c>
      <c r="J68" s="213">
        <f t="shared" si="4"/>
        <v>0</v>
      </c>
      <c r="K68" s="212">
        <f>Maths!P62</f>
        <v>0</v>
      </c>
      <c r="L68" s="213">
        <f t="shared" si="5"/>
        <v>0</v>
      </c>
      <c r="M68" s="212">
        <f>Sci!P62</f>
        <v>0</v>
      </c>
      <c r="N68" s="213">
        <f t="shared" si="6"/>
        <v>0</v>
      </c>
      <c r="O68" s="212">
        <f>Sco!P62</f>
        <v>0</v>
      </c>
      <c r="P68" s="213">
        <f t="shared" si="7"/>
        <v>0</v>
      </c>
      <c r="Q68" s="212">
        <f>Kala!P62</f>
        <v>0</v>
      </c>
      <c r="R68" s="213">
        <f t="shared" si="8"/>
        <v>0</v>
      </c>
      <c r="S68" s="212">
        <f>Karya!P62</f>
        <v>0</v>
      </c>
      <c r="T68" s="213">
        <f t="shared" si="9"/>
        <v>0</v>
      </c>
      <c r="U68" s="212">
        <f>Shashi!P62</f>
        <v>0</v>
      </c>
      <c r="V68" s="213">
        <f t="shared" si="10"/>
        <v>0</v>
      </c>
      <c r="W68" s="213">
        <f t="shared" si="0"/>
        <v>0</v>
      </c>
      <c r="X68" s="214">
        <f>W68/INDEX({6,6,7,7,8,9,9,9},MATCH($Q$5,{"पहिली","दुसरी","तिसरी","चौथी","पाचवी","सहावी","सातवी","आठवी"},0))</f>
        <v>0</v>
      </c>
      <c r="Y68" s="215">
        <f t="shared" si="1"/>
        <v>0</v>
      </c>
    </row>
    <row r="69" spans="1:25" ht="21.9" customHeight="1">
      <c r="A69" s="206">
        <v>56</v>
      </c>
      <c r="B69" s="209">
        <f>students!D63</f>
        <v>0</v>
      </c>
      <c r="C69" s="210" t="str">
        <f>students!G63</f>
        <v xml:space="preserve">मुलगी </v>
      </c>
      <c r="D69" s="211"/>
      <c r="E69" s="212">
        <f>Marathi!P63</f>
        <v>0</v>
      </c>
      <c r="F69" s="213">
        <f t="shared" si="2"/>
        <v>0</v>
      </c>
      <c r="G69" s="212">
        <f>Hindi!P63</f>
        <v>0</v>
      </c>
      <c r="H69" s="213">
        <f t="shared" si="3"/>
        <v>0</v>
      </c>
      <c r="I69" s="212">
        <f>English!P63</f>
        <v>0</v>
      </c>
      <c r="J69" s="213">
        <f t="shared" si="4"/>
        <v>0</v>
      </c>
      <c r="K69" s="212">
        <f>Maths!P63</f>
        <v>0</v>
      </c>
      <c r="L69" s="213">
        <f t="shared" si="5"/>
        <v>0</v>
      </c>
      <c r="M69" s="212">
        <f>Sci!P63</f>
        <v>0</v>
      </c>
      <c r="N69" s="213">
        <f t="shared" si="6"/>
        <v>0</v>
      </c>
      <c r="O69" s="212">
        <f>Sco!P63</f>
        <v>0</v>
      </c>
      <c r="P69" s="213">
        <f t="shared" si="7"/>
        <v>0</v>
      </c>
      <c r="Q69" s="212">
        <f>Kala!P63</f>
        <v>0</v>
      </c>
      <c r="R69" s="213">
        <f t="shared" si="8"/>
        <v>0</v>
      </c>
      <c r="S69" s="212">
        <f>Karya!P63</f>
        <v>0</v>
      </c>
      <c r="T69" s="213">
        <f t="shared" si="9"/>
        <v>0</v>
      </c>
      <c r="U69" s="212">
        <f>Shashi!P63</f>
        <v>0</v>
      </c>
      <c r="V69" s="213">
        <f t="shared" si="10"/>
        <v>0</v>
      </c>
      <c r="W69" s="213">
        <f t="shared" si="0"/>
        <v>0</v>
      </c>
      <c r="X69" s="214">
        <f>W69/INDEX({6,6,7,7,8,9,9,9},MATCH($Q$5,{"पहिली","दुसरी","तिसरी","चौथी","पाचवी","सहावी","सातवी","आठवी"},0))</f>
        <v>0</v>
      </c>
      <c r="Y69" s="215">
        <f t="shared" si="1"/>
        <v>0</v>
      </c>
    </row>
    <row r="70" spans="1:25" ht="21.9" customHeight="1">
      <c r="A70" s="206">
        <v>57</v>
      </c>
      <c r="B70" s="209">
        <f>students!D64</f>
        <v>0</v>
      </c>
      <c r="C70" s="210" t="str">
        <f>students!G64</f>
        <v xml:space="preserve">मुलगी </v>
      </c>
      <c r="D70" s="211"/>
      <c r="E70" s="212">
        <f>Marathi!P64</f>
        <v>0</v>
      </c>
      <c r="F70" s="213">
        <f t="shared" si="2"/>
        <v>0</v>
      </c>
      <c r="G70" s="212">
        <f>Hindi!P64</f>
        <v>0</v>
      </c>
      <c r="H70" s="213">
        <f t="shared" si="3"/>
        <v>0</v>
      </c>
      <c r="I70" s="212">
        <f>English!P64</f>
        <v>0</v>
      </c>
      <c r="J70" s="213">
        <f t="shared" si="4"/>
        <v>0</v>
      </c>
      <c r="K70" s="212">
        <f>Maths!P64</f>
        <v>0</v>
      </c>
      <c r="L70" s="213">
        <f t="shared" si="5"/>
        <v>0</v>
      </c>
      <c r="M70" s="212">
        <f>Sci!P64</f>
        <v>0</v>
      </c>
      <c r="N70" s="213">
        <f t="shared" si="6"/>
        <v>0</v>
      </c>
      <c r="O70" s="212">
        <f>Sco!P64</f>
        <v>0</v>
      </c>
      <c r="P70" s="213">
        <f t="shared" si="7"/>
        <v>0</v>
      </c>
      <c r="Q70" s="212">
        <f>Kala!P64</f>
        <v>0</v>
      </c>
      <c r="R70" s="213">
        <f t="shared" si="8"/>
        <v>0</v>
      </c>
      <c r="S70" s="212">
        <f>Karya!P64</f>
        <v>0</v>
      </c>
      <c r="T70" s="213">
        <f t="shared" si="9"/>
        <v>0</v>
      </c>
      <c r="U70" s="212">
        <f>Shashi!P64</f>
        <v>0</v>
      </c>
      <c r="V70" s="213">
        <f t="shared" si="10"/>
        <v>0</v>
      </c>
      <c r="W70" s="213">
        <f t="shared" si="0"/>
        <v>0</v>
      </c>
      <c r="X70" s="214">
        <f>W70/INDEX({6,6,7,7,8,9,9,9},MATCH($Q$5,{"पहिली","दुसरी","तिसरी","चौथी","पाचवी","सहावी","सातवी","आठवी"},0))</f>
        <v>0</v>
      </c>
      <c r="Y70" s="215">
        <f t="shared" si="1"/>
        <v>0</v>
      </c>
    </row>
    <row r="71" spans="1:25" ht="21.9" customHeight="1">
      <c r="A71" s="206">
        <v>58</v>
      </c>
      <c r="B71" s="209">
        <f>students!D65</f>
        <v>0</v>
      </c>
      <c r="C71" s="210" t="str">
        <f>students!G65</f>
        <v xml:space="preserve">मुलगी </v>
      </c>
      <c r="D71" s="211"/>
      <c r="E71" s="212">
        <f>Marathi!P65</f>
        <v>0</v>
      </c>
      <c r="F71" s="213">
        <f t="shared" si="2"/>
        <v>0</v>
      </c>
      <c r="G71" s="212">
        <f>Hindi!P65</f>
        <v>0</v>
      </c>
      <c r="H71" s="213">
        <f t="shared" si="3"/>
        <v>0</v>
      </c>
      <c r="I71" s="212">
        <f>English!P65</f>
        <v>0</v>
      </c>
      <c r="J71" s="213">
        <f t="shared" si="4"/>
        <v>0</v>
      </c>
      <c r="K71" s="212">
        <f>Maths!P65</f>
        <v>0</v>
      </c>
      <c r="L71" s="213">
        <f t="shared" si="5"/>
        <v>0</v>
      </c>
      <c r="M71" s="212">
        <f>Sci!P65</f>
        <v>0</v>
      </c>
      <c r="N71" s="213">
        <f t="shared" si="6"/>
        <v>0</v>
      </c>
      <c r="O71" s="212">
        <f>Sco!P65</f>
        <v>0</v>
      </c>
      <c r="P71" s="213">
        <f t="shared" si="7"/>
        <v>0</v>
      </c>
      <c r="Q71" s="212">
        <f>Kala!P65</f>
        <v>0</v>
      </c>
      <c r="R71" s="213">
        <f t="shared" si="8"/>
        <v>0</v>
      </c>
      <c r="S71" s="212">
        <f>Karya!P65</f>
        <v>0</v>
      </c>
      <c r="T71" s="213">
        <f t="shared" si="9"/>
        <v>0</v>
      </c>
      <c r="U71" s="212">
        <f>Shashi!P65</f>
        <v>0</v>
      </c>
      <c r="V71" s="213">
        <f t="shared" si="10"/>
        <v>0</v>
      </c>
      <c r="W71" s="213">
        <f t="shared" si="0"/>
        <v>0</v>
      </c>
      <c r="X71" s="214">
        <f>W71/INDEX({6,6,7,7,8,9,9,9},MATCH($Q$5,{"पहिली","दुसरी","तिसरी","चौथी","पाचवी","सहावी","सातवी","आठवी"},0))</f>
        <v>0</v>
      </c>
      <c r="Y71" s="215">
        <f t="shared" si="1"/>
        <v>0</v>
      </c>
    </row>
    <row r="72" spans="1:25" ht="21.9" customHeight="1">
      <c r="A72" s="206">
        <v>59</v>
      </c>
      <c r="B72" s="209">
        <f>students!D66</f>
        <v>0</v>
      </c>
      <c r="C72" s="210" t="str">
        <f>students!G66</f>
        <v xml:space="preserve">मुलगी </v>
      </c>
      <c r="D72" s="211"/>
      <c r="E72" s="212">
        <f>Marathi!P66</f>
        <v>0</v>
      </c>
      <c r="F72" s="213">
        <f t="shared" si="2"/>
        <v>0</v>
      </c>
      <c r="G72" s="212">
        <f>Hindi!P66</f>
        <v>0</v>
      </c>
      <c r="H72" s="213">
        <f t="shared" si="3"/>
        <v>0</v>
      </c>
      <c r="I72" s="212">
        <f>English!P66</f>
        <v>0</v>
      </c>
      <c r="J72" s="213">
        <f t="shared" si="4"/>
        <v>0</v>
      </c>
      <c r="K72" s="212">
        <f>Maths!P66</f>
        <v>0</v>
      </c>
      <c r="L72" s="213">
        <f t="shared" si="5"/>
        <v>0</v>
      </c>
      <c r="M72" s="212">
        <f>Sci!P66</f>
        <v>0</v>
      </c>
      <c r="N72" s="213">
        <f t="shared" si="6"/>
        <v>0</v>
      </c>
      <c r="O72" s="212">
        <f>Sco!P66</f>
        <v>0</v>
      </c>
      <c r="P72" s="213">
        <f t="shared" si="7"/>
        <v>0</v>
      </c>
      <c r="Q72" s="212">
        <f>Kala!P66</f>
        <v>0</v>
      </c>
      <c r="R72" s="213">
        <f t="shared" si="8"/>
        <v>0</v>
      </c>
      <c r="S72" s="212">
        <f>Karya!P66</f>
        <v>0</v>
      </c>
      <c r="T72" s="213">
        <f t="shared" si="9"/>
        <v>0</v>
      </c>
      <c r="U72" s="212">
        <f>Shashi!P66</f>
        <v>0</v>
      </c>
      <c r="V72" s="213">
        <f t="shared" si="10"/>
        <v>0</v>
      </c>
      <c r="W72" s="213">
        <f t="shared" si="0"/>
        <v>0</v>
      </c>
      <c r="X72" s="214">
        <f>W72/INDEX({6,6,7,7,8,9,9,9},MATCH($Q$5,{"पहिली","दुसरी","तिसरी","चौथी","पाचवी","सहावी","सातवी","आठवी"},0))</f>
        <v>0</v>
      </c>
      <c r="Y72" s="215">
        <f t="shared" si="1"/>
        <v>0</v>
      </c>
    </row>
    <row r="73" spans="1:25" ht="21.9" customHeight="1">
      <c r="A73" s="206">
        <v>60</v>
      </c>
      <c r="B73" s="209">
        <f>students!D67</f>
        <v>0</v>
      </c>
      <c r="C73" s="210" t="str">
        <f>students!G67</f>
        <v xml:space="preserve">मुलगी </v>
      </c>
      <c r="D73" s="211"/>
      <c r="E73" s="212">
        <f>Marathi!P67</f>
        <v>0</v>
      </c>
      <c r="F73" s="213">
        <f t="shared" si="2"/>
        <v>0</v>
      </c>
      <c r="G73" s="212">
        <f>Hindi!P67</f>
        <v>0</v>
      </c>
      <c r="H73" s="213">
        <f t="shared" si="3"/>
        <v>0</v>
      </c>
      <c r="I73" s="212">
        <f>English!P67</f>
        <v>0</v>
      </c>
      <c r="J73" s="213">
        <f t="shared" si="4"/>
        <v>0</v>
      </c>
      <c r="K73" s="212">
        <f>Maths!P67</f>
        <v>0</v>
      </c>
      <c r="L73" s="213">
        <f t="shared" si="5"/>
        <v>0</v>
      </c>
      <c r="M73" s="212">
        <f>Sci!P67</f>
        <v>0</v>
      </c>
      <c r="N73" s="213">
        <f t="shared" si="6"/>
        <v>0</v>
      </c>
      <c r="O73" s="212">
        <f>Sco!P67</f>
        <v>0</v>
      </c>
      <c r="P73" s="213">
        <f t="shared" si="7"/>
        <v>0</v>
      </c>
      <c r="Q73" s="212">
        <f>Kala!P67</f>
        <v>0</v>
      </c>
      <c r="R73" s="213">
        <f t="shared" si="8"/>
        <v>0</v>
      </c>
      <c r="S73" s="212">
        <f>Karya!P67</f>
        <v>0</v>
      </c>
      <c r="T73" s="213">
        <f t="shared" si="9"/>
        <v>0</v>
      </c>
      <c r="U73" s="212">
        <f>Shashi!P67</f>
        <v>0</v>
      </c>
      <c r="V73" s="213">
        <f t="shared" si="10"/>
        <v>0</v>
      </c>
      <c r="W73" s="213">
        <f t="shared" si="0"/>
        <v>0</v>
      </c>
      <c r="X73" s="214">
        <f>W73/INDEX({6,6,7,7,8,9,9,9},MATCH($Q$5,{"पहिली","दुसरी","तिसरी","चौथी","पाचवी","सहावी","सातवी","आठवी"},0))</f>
        <v>0</v>
      </c>
      <c r="Y73" s="215">
        <f t="shared" si="1"/>
        <v>0</v>
      </c>
    </row>
    <row r="74" spans="1:25" ht="21.9" customHeight="1">
      <c r="A74" s="206">
        <v>61</v>
      </c>
      <c r="B74" s="209">
        <f>students!D68</f>
        <v>0</v>
      </c>
      <c r="C74" s="210" t="str">
        <f>students!G68</f>
        <v xml:space="preserve">मुलगी </v>
      </c>
      <c r="D74" s="211"/>
      <c r="E74" s="212">
        <f>Marathi!P68</f>
        <v>0</v>
      </c>
      <c r="F74" s="213">
        <f t="shared" si="2"/>
        <v>0</v>
      </c>
      <c r="G74" s="212">
        <f>Hindi!P68</f>
        <v>0</v>
      </c>
      <c r="H74" s="213">
        <f t="shared" si="3"/>
        <v>0</v>
      </c>
      <c r="I74" s="212">
        <f>English!P68</f>
        <v>0</v>
      </c>
      <c r="J74" s="213">
        <f t="shared" si="4"/>
        <v>0</v>
      </c>
      <c r="K74" s="212">
        <f>Maths!P68</f>
        <v>0</v>
      </c>
      <c r="L74" s="213">
        <f t="shared" si="5"/>
        <v>0</v>
      </c>
      <c r="M74" s="212">
        <f>Sci!P68</f>
        <v>0</v>
      </c>
      <c r="N74" s="213">
        <f t="shared" si="6"/>
        <v>0</v>
      </c>
      <c r="O74" s="212">
        <f>Sco!P68</f>
        <v>0</v>
      </c>
      <c r="P74" s="213">
        <f t="shared" si="7"/>
        <v>0</v>
      </c>
      <c r="Q74" s="212">
        <f>Kala!P68</f>
        <v>0</v>
      </c>
      <c r="R74" s="213">
        <f t="shared" si="8"/>
        <v>0</v>
      </c>
      <c r="S74" s="212">
        <f>Karya!P68</f>
        <v>0</v>
      </c>
      <c r="T74" s="213">
        <f t="shared" si="9"/>
        <v>0</v>
      </c>
      <c r="U74" s="212">
        <f>Shashi!P68</f>
        <v>0</v>
      </c>
      <c r="V74" s="213">
        <f t="shared" si="10"/>
        <v>0</v>
      </c>
      <c r="W74" s="213">
        <f t="shared" si="0"/>
        <v>0</v>
      </c>
      <c r="X74" s="214">
        <f>W74/INDEX({6,6,7,7,8,9,9,9},MATCH($Q$5,{"पहिली","दुसरी","तिसरी","चौथी","पाचवी","सहावी","सातवी","आठवी"},0))</f>
        <v>0</v>
      </c>
      <c r="Y74" s="215">
        <f t="shared" si="1"/>
        <v>0</v>
      </c>
    </row>
    <row r="75" spans="1:25" ht="21.9" customHeight="1">
      <c r="A75" s="206">
        <v>62</v>
      </c>
      <c r="B75" s="209">
        <f>students!D69</f>
        <v>0</v>
      </c>
      <c r="C75" s="210" t="str">
        <f>students!G69</f>
        <v xml:space="preserve">मुलगी </v>
      </c>
      <c r="D75" s="211"/>
      <c r="E75" s="212">
        <f>Marathi!P69</f>
        <v>0</v>
      </c>
      <c r="F75" s="213">
        <f t="shared" si="2"/>
        <v>0</v>
      </c>
      <c r="G75" s="212">
        <f>Hindi!P69</f>
        <v>0</v>
      </c>
      <c r="H75" s="213">
        <f t="shared" si="3"/>
        <v>0</v>
      </c>
      <c r="I75" s="212">
        <f>English!P69</f>
        <v>0</v>
      </c>
      <c r="J75" s="213">
        <f t="shared" si="4"/>
        <v>0</v>
      </c>
      <c r="K75" s="212">
        <f>Maths!P69</f>
        <v>0</v>
      </c>
      <c r="L75" s="213">
        <f t="shared" si="5"/>
        <v>0</v>
      </c>
      <c r="M75" s="212">
        <f>Sci!P69</f>
        <v>0</v>
      </c>
      <c r="N75" s="213">
        <f t="shared" si="6"/>
        <v>0</v>
      </c>
      <c r="O75" s="212">
        <f>Sco!P69</f>
        <v>0</v>
      </c>
      <c r="P75" s="213">
        <f t="shared" si="7"/>
        <v>0</v>
      </c>
      <c r="Q75" s="212">
        <f>Kala!P69</f>
        <v>0</v>
      </c>
      <c r="R75" s="213">
        <f t="shared" si="8"/>
        <v>0</v>
      </c>
      <c r="S75" s="212">
        <f>Karya!P69</f>
        <v>0</v>
      </c>
      <c r="T75" s="213">
        <f t="shared" si="9"/>
        <v>0</v>
      </c>
      <c r="U75" s="212">
        <f>Shashi!P69</f>
        <v>0</v>
      </c>
      <c r="V75" s="213">
        <f t="shared" si="10"/>
        <v>0</v>
      </c>
      <c r="W75" s="213">
        <f t="shared" si="0"/>
        <v>0</v>
      </c>
      <c r="X75" s="214">
        <f>W75/INDEX({6,6,7,7,8,9,9,9},MATCH($Q$5,{"पहिली","दुसरी","तिसरी","चौथी","पाचवी","सहावी","सातवी","आठवी"},0))</f>
        <v>0</v>
      </c>
      <c r="Y75" s="215">
        <f t="shared" si="1"/>
        <v>0</v>
      </c>
    </row>
    <row r="76" spans="1:25" ht="21.9" customHeight="1">
      <c r="A76" s="206">
        <v>63</v>
      </c>
      <c r="B76" s="209">
        <f>students!D70</f>
        <v>0</v>
      </c>
      <c r="C76" s="210" t="str">
        <f>students!G70</f>
        <v xml:space="preserve">मुलगी </v>
      </c>
      <c r="D76" s="211"/>
      <c r="E76" s="212">
        <f>Marathi!P70</f>
        <v>0</v>
      </c>
      <c r="F76" s="213">
        <f t="shared" si="2"/>
        <v>0</v>
      </c>
      <c r="G76" s="212">
        <f>Hindi!P70</f>
        <v>0</v>
      </c>
      <c r="H76" s="213">
        <f t="shared" si="3"/>
        <v>0</v>
      </c>
      <c r="I76" s="212">
        <f>English!P70</f>
        <v>0</v>
      </c>
      <c r="J76" s="213">
        <f t="shared" si="4"/>
        <v>0</v>
      </c>
      <c r="K76" s="212">
        <f>Maths!P70</f>
        <v>0</v>
      </c>
      <c r="L76" s="213">
        <f t="shared" si="5"/>
        <v>0</v>
      </c>
      <c r="M76" s="212">
        <f>Sci!P70</f>
        <v>0</v>
      </c>
      <c r="N76" s="213">
        <f t="shared" si="6"/>
        <v>0</v>
      </c>
      <c r="O76" s="212">
        <f>Sco!P70</f>
        <v>0</v>
      </c>
      <c r="P76" s="213">
        <f t="shared" si="7"/>
        <v>0</v>
      </c>
      <c r="Q76" s="212">
        <f>Kala!P70</f>
        <v>0</v>
      </c>
      <c r="R76" s="213">
        <f t="shared" si="8"/>
        <v>0</v>
      </c>
      <c r="S76" s="212">
        <f>Karya!P70</f>
        <v>0</v>
      </c>
      <c r="T76" s="213">
        <f t="shared" si="9"/>
        <v>0</v>
      </c>
      <c r="U76" s="212">
        <f>Shashi!P70</f>
        <v>0</v>
      </c>
      <c r="V76" s="213">
        <f t="shared" si="10"/>
        <v>0</v>
      </c>
      <c r="W76" s="213">
        <f t="shared" si="0"/>
        <v>0</v>
      </c>
      <c r="X76" s="214">
        <f>W76/INDEX({6,6,7,7,8,9,9,9},MATCH($Q$5,{"पहिली","दुसरी","तिसरी","चौथी","पाचवी","सहावी","सातवी","आठवी"},0))</f>
        <v>0</v>
      </c>
      <c r="Y76" s="215">
        <f t="shared" si="1"/>
        <v>0</v>
      </c>
    </row>
    <row r="77" spans="1:25" ht="21.9" customHeight="1">
      <c r="A77" s="206">
        <v>64</v>
      </c>
      <c r="B77" s="209">
        <f>students!D71</f>
        <v>0</v>
      </c>
      <c r="C77" s="210" t="str">
        <f>students!G71</f>
        <v xml:space="preserve">मुलगी </v>
      </c>
      <c r="D77" s="211"/>
      <c r="E77" s="212">
        <f>Marathi!P71</f>
        <v>0</v>
      </c>
      <c r="F77" s="213">
        <f t="shared" si="2"/>
        <v>0</v>
      </c>
      <c r="G77" s="212">
        <f>Hindi!P71</f>
        <v>0</v>
      </c>
      <c r="H77" s="213">
        <f t="shared" si="3"/>
        <v>0</v>
      </c>
      <c r="I77" s="212">
        <f>English!P71</f>
        <v>0</v>
      </c>
      <c r="J77" s="213">
        <f t="shared" si="4"/>
        <v>0</v>
      </c>
      <c r="K77" s="212">
        <f>Maths!P71</f>
        <v>0</v>
      </c>
      <c r="L77" s="213">
        <f t="shared" si="5"/>
        <v>0</v>
      </c>
      <c r="M77" s="212">
        <f>Sci!P71</f>
        <v>0</v>
      </c>
      <c r="N77" s="213">
        <f t="shared" si="6"/>
        <v>0</v>
      </c>
      <c r="O77" s="212">
        <f>Sco!P71</f>
        <v>0</v>
      </c>
      <c r="P77" s="213">
        <f t="shared" si="7"/>
        <v>0</v>
      </c>
      <c r="Q77" s="212">
        <f>Kala!P71</f>
        <v>0</v>
      </c>
      <c r="R77" s="213">
        <f t="shared" si="8"/>
        <v>0</v>
      </c>
      <c r="S77" s="212">
        <f>Karya!P71</f>
        <v>0</v>
      </c>
      <c r="T77" s="213">
        <f t="shared" si="9"/>
        <v>0</v>
      </c>
      <c r="U77" s="212">
        <f>Shashi!P71</f>
        <v>0</v>
      </c>
      <c r="V77" s="213">
        <f t="shared" si="10"/>
        <v>0</v>
      </c>
      <c r="W77" s="213">
        <f t="shared" si="0"/>
        <v>0</v>
      </c>
      <c r="X77" s="214">
        <f>W77/INDEX({6,6,7,7,8,9,9,9},MATCH($Q$5,{"पहिली","दुसरी","तिसरी","चौथी","पाचवी","सहावी","सातवी","आठवी"},0))</f>
        <v>0</v>
      </c>
      <c r="Y77" s="215">
        <f t="shared" si="1"/>
        <v>0</v>
      </c>
    </row>
    <row r="78" spans="1:25" ht="21.9" customHeight="1">
      <c r="A78" s="206">
        <v>65</v>
      </c>
      <c r="B78" s="209">
        <f>students!D72</f>
        <v>0</v>
      </c>
      <c r="C78" s="210" t="str">
        <f>students!G72</f>
        <v xml:space="preserve">मुलगी </v>
      </c>
      <c r="D78" s="211"/>
      <c r="E78" s="212">
        <f>Marathi!P72</f>
        <v>0</v>
      </c>
      <c r="F78" s="213">
        <f t="shared" si="2"/>
        <v>0</v>
      </c>
      <c r="G78" s="212">
        <f>Hindi!P72</f>
        <v>0</v>
      </c>
      <c r="H78" s="213">
        <f t="shared" si="3"/>
        <v>0</v>
      </c>
      <c r="I78" s="212">
        <f>English!P72</f>
        <v>0</v>
      </c>
      <c r="J78" s="213">
        <f t="shared" si="4"/>
        <v>0</v>
      </c>
      <c r="K78" s="212">
        <f>Maths!P72</f>
        <v>0</v>
      </c>
      <c r="L78" s="213">
        <f t="shared" si="5"/>
        <v>0</v>
      </c>
      <c r="M78" s="212">
        <f>Sci!P72</f>
        <v>0</v>
      </c>
      <c r="N78" s="213">
        <f t="shared" si="6"/>
        <v>0</v>
      </c>
      <c r="O78" s="212">
        <f>Sco!P72</f>
        <v>0</v>
      </c>
      <c r="P78" s="213">
        <f t="shared" si="7"/>
        <v>0</v>
      </c>
      <c r="Q78" s="212">
        <f>Kala!P72</f>
        <v>0</v>
      </c>
      <c r="R78" s="213">
        <f t="shared" si="8"/>
        <v>0</v>
      </c>
      <c r="S78" s="212">
        <f>Karya!P72</f>
        <v>0</v>
      </c>
      <c r="T78" s="213">
        <f t="shared" si="9"/>
        <v>0</v>
      </c>
      <c r="U78" s="212">
        <f>Shashi!P72</f>
        <v>0</v>
      </c>
      <c r="V78" s="213">
        <f t="shared" si="10"/>
        <v>0</v>
      </c>
      <c r="W78" s="213">
        <f t="shared" ref="W78:W113" si="11">U78+S78+Q78+VALUE(K78)+VALUE(I78)+VALUE(E78)+VALUE(M78)+VALUE(G78)+VALUE(O78)</f>
        <v>0</v>
      </c>
      <c r="X78" s="214">
        <f>W78/INDEX({6,6,7,7,8,9,9,9},MATCH($Q$5,{"पहिली","दुसरी","तिसरी","चौथी","पाचवी","सहावी","सातवी","आठवी"},0))</f>
        <v>0</v>
      </c>
      <c r="Y78" s="215">
        <f t="shared" ref="Y78:Y113" si="12">IF(E78=0,0,"पास ")</f>
        <v>0</v>
      </c>
    </row>
    <row r="79" spans="1:25" ht="21.9" customHeight="1">
      <c r="A79" s="206">
        <v>66</v>
      </c>
      <c r="B79" s="209">
        <f>students!D73</f>
        <v>0</v>
      </c>
      <c r="C79" s="210" t="str">
        <f>students!G73</f>
        <v xml:space="preserve">मुलगी </v>
      </c>
      <c r="D79" s="211"/>
      <c r="E79" s="212">
        <f>Marathi!P73</f>
        <v>0</v>
      </c>
      <c r="F79" s="213">
        <f t="shared" ref="F79:F113" si="13">IF(E79=0,0,IF(E79&gt;=91,"अ१",IF(E79&gt;=81,"अ२",IF(E79&gt;=71,"ब१",IF(E79&gt;=61,"ब२",IF(E79&gt;=51,"क१",IF(E79&gt;=41,"क२",IF(E79&gt;=33,"ड",IF(E79&gt;=21,"इ१","इ२")))))))))</f>
        <v>0</v>
      </c>
      <c r="G79" s="212">
        <f>Hindi!P73</f>
        <v>0</v>
      </c>
      <c r="H79" s="213">
        <f t="shared" ref="H79:H113" si="14">IF(G79=0,0,IF(G79&gt;=91,"अ१",IF(G79&gt;=81,"अ२",IF(G79&gt;=71,"ब१",IF(G79&gt;=61,"ब२",IF(G79&gt;=51,"क१",IF(G79&gt;=41,"क२",IF(G79&gt;=33,"ड",IF(G79&gt;=21,"इ१","इ२")))))))))</f>
        <v>0</v>
      </c>
      <c r="I79" s="212">
        <f>English!P73</f>
        <v>0</v>
      </c>
      <c r="J79" s="213">
        <f t="shared" ref="J79:J113" si="15">IF(I79=0,0,IF(I79&gt;=91,"अ१",IF(I79&gt;=81,"अ२",IF(I79&gt;=71,"ब१",IF(I79&gt;=61,"ब२",IF(I79&gt;=51,"क१",IF(I79&gt;=41,"क२",IF(I79&gt;=33,"ड",IF(I79&gt;=21,"इ१","इ२")))))))))</f>
        <v>0</v>
      </c>
      <c r="K79" s="212">
        <f>Maths!P73</f>
        <v>0</v>
      </c>
      <c r="L79" s="213">
        <f t="shared" ref="L79:L113" si="16">IF(K79=0,0,IF(K79&gt;=91,"अ१",IF(K79&gt;=81,"अ२",IF(K79&gt;=71,"ब१",IF(K79&gt;=61,"ब२",IF(K79&gt;=51,"क१",IF(K79&gt;=41,"क२",IF(K79&gt;=33,"ड",IF(K79&gt;=21,"इ१","इ२")))))))))</f>
        <v>0</v>
      </c>
      <c r="M79" s="212">
        <f>Sci!P73</f>
        <v>0</v>
      </c>
      <c r="N79" s="213">
        <f t="shared" ref="N79:N113" si="17">IF(M79=0,0,IF(M79&gt;=91,"अ१",IF(M79&gt;=81,"अ२",IF(M79&gt;=71,"ब१",IF(M79&gt;=61,"ब२",IF(M79&gt;=51,"क१",IF(M79&gt;=41,"क२",IF(M79&gt;=33,"ड",IF(M79&gt;=21,"इ१","इ२")))))))))</f>
        <v>0</v>
      </c>
      <c r="O79" s="212">
        <f>Sco!P73</f>
        <v>0</v>
      </c>
      <c r="P79" s="213">
        <f t="shared" ref="P79:P113" si="18">IF(O79=0,0,IF(O79&gt;=91,"अ१",IF(O79&gt;=81,"अ२",IF(O79&gt;=71,"ब१",IF(O79&gt;=61,"ब२",IF(O79&gt;=51,"क१",IF(O79&gt;=41,"क२",IF(O79&gt;=33,"ड",IF(O79&gt;=21,"इ१","इ२")))))))))</f>
        <v>0</v>
      </c>
      <c r="Q79" s="212">
        <f>Kala!P73</f>
        <v>0</v>
      </c>
      <c r="R79" s="213">
        <f t="shared" ref="R79:R113" si="19">IF(Q79=0,0,IF(Q79&gt;=91,"अ१",IF(Q79&gt;=81,"अ२",IF(Q79&gt;=71,"ब१",IF(Q79&gt;=61,"ब२",IF(Q79&gt;=51,"क१",IF(Q79&gt;=41,"क२",IF(Q79&gt;=33,"ड",IF(Q79&gt;=21,"इ१","इ२")))))))))</f>
        <v>0</v>
      </c>
      <c r="S79" s="212">
        <f>Karya!P73</f>
        <v>0</v>
      </c>
      <c r="T79" s="213">
        <f t="shared" ref="T79:T113" si="20">IF(S79=0,0,IF(S79&gt;=91,"अ१",IF(S79&gt;=81,"अ२",IF(S79&gt;=71,"ब१",IF(S79&gt;=61,"ब२",IF(S79&gt;=51,"क१",IF(S79&gt;=41,"क२",IF(S79&gt;=33,"ड",IF(S79&gt;=21,"इ१","इ२")))))))))</f>
        <v>0</v>
      </c>
      <c r="U79" s="212">
        <f>Shashi!P73</f>
        <v>0</v>
      </c>
      <c r="V79" s="213">
        <f t="shared" ref="V79:V113" si="21">IF(U79=0,0,IF(U79&gt;=91,"अ१",IF(U79&gt;=81,"अ२",IF(U79&gt;=71,"ब१",IF(U79&gt;=61,"ब२",IF(U79&gt;=51,"क१",IF(U79&gt;=41,"क२",IF(U79&gt;=33,"ड",IF(U79&gt;=21,"इ१","इ२")))))))))</f>
        <v>0</v>
      </c>
      <c r="W79" s="213">
        <f t="shared" si="11"/>
        <v>0</v>
      </c>
      <c r="X79" s="214">
        <f>W79/INDEX({6,6,7,7,8,9,9,9},MATCH($Q$5,{"पहिली","दुसरी","तिसरी","चौथी","पाचवी","सहावी","सातवी","आठवी"},0))</f>
        <v>0</v>
      </c>
      <c r="Y79" s="215">
        <f t="shared" si="12"/>
        <v>0</v>
      </c>
    </row>
    <row r="80" spans="1:25" ht="21.9" customHeight="1">
      <c r="A80" s="206">
        <v>67</v>
      </c>
      <c r="B80" s="209">
        <f>students!D74</f>
        <v>0</v>
      </c>
      <c r="C80" s="210" t="str">
        <f>students!G74</f>
        <v xml:space="preserve">मुलगी </v>
      </c>
      <c r="D80" s="211"/>
      <c r="E80" s="212">
        <f>Marathi!P74</f>
        <v>0</v>
      </c>
      <c r="F80" s="213">
        <f t="shared" si="13"/>
        <v>0</v>
      </c>
      <c r="G80" s="212">
        <f>Hindi!P74</f>
        <v>0</v>
      </c>
      <c r="H80" s="213">
        <f t="shared" si="14"/>
        <v>0</v>
      </c>
      <c r="I80" s="212">
        <f>English!P74</f>
        <v>0</v>
      </c>
      <c r="J80" s="213">
        <f t="shared" si="15"/>
        <v>0</v>
      </c>
      <c r="K80" s="212">
        <f>Maths!P74</f>
        <v>0</v>
      </c>
      <c r="L80" s="213">
        <f t="shared" si="16"/>
        <v>0</v>
      </c>
      <c r="M80" s="212">
        <f>Sci!P74</f>
        <v>0</v>
      </c>
      <c r="N80" s="213">
        <f t="shared" si="17"/>
        <v>0</v>
      </c>
      <c r="O80" s="212">
        <f>Sco!P74</f>
        <v>0</v>
      </c>
      <c r="P80" s="213">
        <f t="shared" si="18"/>
        <v>0</v>
      </c>
      <c r="Q80" s="212">
        <f>Kala!P74</f>
        <v>0</v>
      </c>
      <c r="R80" s="213">
        <f t="shared" si="19"/>
        <v>0</v>
      </c>
      <c r="S80" s="212">
        <f>Karya!P74</f>
        <v>0</v>
      </c>
      <c r="T80" s="213">
        <f t="shared" si="20"/>
        <v>0</v>
      </c>
      <c r="U80" s="212">
        <f>Shashi!P74</f>
        <v>0</v>
      </c>
      <c r="V80" s="213">
        <f t="shared" si="21"/>
        <v>0</v>
      </c>
      <c r="W80" s="213">
        <f t="shared" si="11"/>
        <v>0</v>
      </c>
      <c r="X80" s="214">
        <f>W80/INDEX({6,6,7,7,8,9,9,9},MATCH($Q$5,{"पहिली","दुसरी","तिसरी","चौथी","पाचवी","सहावी","सातवी","आठवी"},0))</f>
        <v>0</v>
      </c>
      <c r="Y80" s="215">
        <f t="shared" si="12"/>
        <v>0</v>
      </c>
    </row>
    <row r="81" spans="1:25" ht="21.9" customHeight="1">
      <c r="A81" s="206">
        <v>68</v>
      </c>
      <c r="B81" s="209">
        <f>students!D75</f>
        <v>0</v>
      </c>
      <c r="C81" s="210" t="str">
        <f>students!G75</f>
        <v xml:space="preserve">मुलगी </v>
      </c>
      <c r="D81" s="211"/>
      <c r="E81" s="212">
        <f>Marathi!P75</f>
        <v>0</v>
      </c>
      <c r="F81" s="213">
        <f t="shared" si="13"/>
        <v>0</v>
      </c>
      <c r="G81" s="212">
        <f>Hindi!P75</f>
        <v>0</v>
      </c>
      <c r="H81" s="213">
        <f t="shared" si="14"/>
        <v>0</v>
      </c>
      <c r="I81" s="212">
        <f>English!P75</f>
        <v>0</v>
      </c>
      <c r="J81" s="213">
        <f t="shared" si="15"/>
        <v>0</v>
      </c>
      <c r="K81" s="212">
        <f>Maths!P75</f>
        <v>0</v>
      </c>
      <c r="L81" s="213">
        <f t="shared" si="16"/>
        <v>0</v>
      </c>
      <c r="M81" s="212">
        <f>Sci!P75</f>
        <v>0</v>
      </c>
      <c r="N81" s="213">
        <f t="shared" si="17"/>
        <v>0</v>
      </c>
      <c r="O81" s="212">
        <f>Sco!P75</f>
        <v>0</v>
      </c>
      <c r="P81" s="213">
        <f t="shared" si="18"/>
        <v>0</v>
      </c>
      <c r="Q81" s="212">
        <f>Kala!P75</f>
        <v>0</v>
      </c>
      <c r="R81" s="213">
        <f t="shared" si="19"/>
        <v>0</v>
      </c>
      <c r="S81" s="212">
        <f>Karya!P75</f>
        <v>0</v>
      </c>
      <c r="T81" s="213">
        <f t="shared" si="20"/>
        <v>0</v>
      </c>
      <c r="U81" s="212">
        <f>Shashi!P75</f>
        <v>0</v>
      </c>
      <c r="V81" s="213">
        <f t="shared" si="21"/>
        <v>0</v>
      </c>
      <c r="W81" s="213">
        <f t="shared" si="11"/>
        <v>0</v>
      </c>
      <c r="X81" s="214">
        <f>W81/INDEX({6,6,7,7,8,9,9,9},MATCH($Q$5,{"पहिली","दुसरी","तिसरी","चौथी","पाचवी","सहावी","सातवी","आठवी"},0))</f>
        <v>0</v>
      </c>
      <c r="Y81" s="215">
        <f t="shared" si="12"/>
        <v>0</v>
      </c>
    </row>
    <row r="82" spans="1:25" ht="21.9" customHeight="1">
      <c r="A82" s="206">
        <v>69</v>
      </c>
      <c r="B82" s="209">
        <f>students!D76</f>
        <v>0</v>
      </c>
      <c r="C82" s="210" t="str">
        <f>students!G76</f>
        <v xml:space="preserve">मुलगी </v>
      </c>
      <c r="D82" s="211"/>
      <c r="E82" s="212">
        <f>Marathi!P76</f>
        <v>0</v>
      </c>
      <c r="F82" s="213">
        <f t="shared" si="13"/>
        <v>0</v>
      </c>
      <c r="G82" s="212">
        <f>Hindi!P76</f>
        <v>0</v>
      </c>
      <c r="H82" s="213">
        <f t="shared" si="14"/>
        <v>0</v>
      </c>
      <c r="I82" s="212">
        <f>English!P76</f>
        <v>0</v>
      </c>
      <c r="J82" s="213">
        <f t="shared" si="15"/>
        <v>0</v>
      </c>
      <c r="K82" s="212">
        <f>Maths!P76</f>
        <v>0</v>
      </c>
      <c r="L82" s="213">
        <f t="shared" si="16"/>
        <v>0</v>
      </c>
      <c r="M82" s="212">
        <f>Sci!P76</f>
        <v>0</v>
      </c>
      <c r="N82" s="213">
        <f t="shared" si="17"/>
        <v>0</v>
      </c>
      <c r="O82" s="212">
        <f>Sco!P76</f>
        <v>0</v>
      </c>
      <c r="P82" s="213">
        <f t="shared" si="18"/>
        <v>0</v>
      </c>
      <c r="Q82" s="212">
        <f>Kala!P76</f>
        <v>0</v>
      </c>
      <c r="R82" s="213">
        <f t="shared" si="19"/>
        <v>0</v>
      </c>
      <c r="S82" s="212">
        <f>Karya!P76</f>
        <v>0</v>
      </c>
      <c r="T82" s="213">
        <f t="shared" si="20"/>
        <v>0</v>
      </c>
      <c r="U82" s="212">
        <f>Shashi!P76</f>
        <v>0</v>
      </c>
      <c r="V82" s="213">
        <f t="shared" si="21"/>
        <v>0</v>
      </c>
      <c r="W82" s="213">
        <f t="shared" si="11"/>
        <v>0</v>
      </c>
      <c r="X82" s="214">
        <f>W82/INDEX({6,6,7,7,8,9,9,9},MATCH($Q$5,{"पहिली","दुसरी","तिसरी","चौथी","पाचवी","सहावी","सातवी","आठवी"},0))</f>
        <v>0</v>
      </c>
      <c r="Y82" s="215">
        <f t="shared" si="12"/>
        <v>0</v>
      </c>
    </row>
    <row r="83" spans="1:25" ht="21.9" customHeight="1">
      <c r="A83" s="206">
        <v>70</v>
      </c>
      <c r="B83" s="209" t="str">
        <f>students!D77</f>
        <v xml:space="preserve">अनिशा पंकज रासकर </v>
      </c>
      <c r="C83" s="210" t="str">
        <f>students!G77</f>
        <v xml:space="preserve">मुलगी </v>
      </c>
      <c r="D83" s="211"/>
      <c r="E83" s="212">
        <f>Marathi!P77</f>
        <v>0</v>
      </c>
      <c r="F83" s="213">
        <f t="shared" si="13"/>
        <v>0</v>
      </c>
      <c r="G83" s="212">
        <f>Hindi!P77</f>
        <v>0</v>
      </c>
      <c r="H83" s="213">
        <f t="shared" si="14"/>
        <v>0</v>
      </c>
      <c r="I83" s="212">
        <f>English!P77</f>
        <v>0</v>
      </c>
      <c r="J83" s="213">
        <f t="shared" si="15"/>
        <v>0</v>
      </c>
      <c r="K83" s="212">
        <f>Maths!P77</f>
        <v>0</v>
      </c>
      <c r="L83" s="213">
        <f t="shared" si="16"/>
        <v>0</v>
      </c>
      <c r="M83" s="212">
        <f>Sci!P77</f>
        <v>0</v>
      </c>
      <c r="N83" s="213">
        <f t="shared" si="17"/>
        <v>0</v>
      </c>
      <c r="O83" s="212">
        <f>Sco!P77</f>
        <v>0</v>
      </c>
      <c r="P83" s="213">
        <f t="shared" si="18"/>
        <v>0</v>
      </c>
      <c r="Q83" s="212">
        <f>Kala!P77</f>
        <v>0</v>
      </c>
      <c r="R83" s="213">
        <f t="shared" si="19"/>
        <v>0</v>
      </c>
      <c r="S83" s="212">
        <f>Karya!P77</f>
        <v>0</v>
      </c>
      <c r="T83" s="213">
        <f t="shared" si="20"/>
        <v>0</v>
      </c>
      <c r="U83" s="212">
        <f>Shashi!P77</f>
        <v>0</v>
      </c>
      <c r="V83" s="213">
        <f t="shared" si="21"/>
        <v>0</v>
      </c>
      <c r="W83" s="213">
        <f t="shared" si="11"/>
        <v>0</v>
      </c>
      <c r="X83" s="214">
        <f>W83/INDEX({6,6,7,7,8,9,9,9},MATCH($Q$5,{"पहिली","दुसरी","तिसरी","चौथी","पाचवी","सहावी","सातवी","आठवी"},0))</f>
        <v>0</v>
      </c>
      <c r="Y83" s="215">
        <f t="shared" si="12"/>
        <v>0</v>
      </c>
    </row>
    <row r="84" spans="1:25" ht="21.9" customHeight="1">
      <c r="A84" s="206">
        <v>71</v>
      </c>
      <c r="B84" s="209">
        <f>students!D78</f>
        <v>0</v>
      </c>
      <c r="C84" s="210">
        <f>students!G78</f>
        <v>0</v>
      </c>
      <c r="D84" s="211"/>
      <c r="E84" s="212">
        <f>Marathi!P78</f>
        <v>0</v>
      </c>
      <c r="F84" s="213">
        <f t="shared" si="13"/>
        <v>0</v>
      </c>
      <c r="G84" s="212">
        <f>Hindi!P78</f>
        <v>0</v>
      </c>
      <c r="H84" s="213">
        <f t="shared" si="14"/>
        <v>0</v>
      </c>
      <c r="I84" s="212">
        <f>English!P78</f>
        <v>0</v>
      </c>
      <c r="J84" s="213">
        <f t="shared" si="15"/>
        <v>0</v>
      </c>
      <c r="K84" s="212">
        <f>Maths!P78</f>
        <v>0</v>
      </c>
      <c r="L84" s="213">
        <f t="shared" si="16"/>
        <v>0</v>
      </c>
      <c r="M84" s="212">
        <f>Sci!P78</f>
        <v>0</v>
      </c>
      <c r="N84" s="213">
        <f t="shared" si="17"/>
        <v>0</v>
      </c>
      <c r="O84" s="212">
        <f>Sco!P78</f>
        <v>0</v>
      </c>
      <c r="P84" s="213">
        <f t="shared" si="18"/>
        <v>0</v>
      </c>
      <c r="Q84" s="212">
        <f>Kala!P78</f>
        <v>0</v>
      </c>
      <c r="R84" s="213">
        <f t="shared" si="19"/>
        <v>0</v>
      </c>
      <c r="S84" s="212">
        <f>Karya!P78</f>
        <v>0</v>
      </c>
      <c r="T84" s="213">
        <f t="shared" si="20"/>
        <v>0</v>
      </c>
      <c r="U84" s="212">
        <f>Shashi!P78</f>
        <v>0</v>
      </c>
      <c r="V84" s="213">
        <f t="shared" si="21"/>
        <v>0</v>
      </c>
      <c r="W84" s="213">
        <f t="shared" si="11"/>
        <v>0</v>
      </c>
      <c r="X84" s="214">
        <f>W84/INDEX({6,6,7,7,8,9,9,9},MATCH($Q$5,{"पहिली","दुसरी","तिसरी","चौथी","पाचवी","सहावी","सातवी","आठवी"},0))</f>
        <v>0</v>
      </c>
      <c r="Y84" s="215">
        <f t="shared" si="12"/>
        <v>0</v>
      </c>
    </row>
    <row r="85" spans="1:25" ht="21.9" customHeight="1">
      <c r="A85" s="206">
        <v>72</v>
      </c>
      <c r="B85" s="209">
        <f>students!D79</f>
        <v>0</v>
      </c>
      <c r="C85" s="210">
        <f>students!G79</f>
        <v>0</v>
      </c>
      <c r="D85" s="211"/>
      <c r="E85" s="212">
        <f>Marathi!P79</f>
        <v>0</v>
      </c>
      <c r="F85" s="213">
        <f t="shared" si="13"/>
        <v>0</v>
      </c>
      <c r="G85" s="212">
        <f>Hindi!P79</f>
        <v>0</v>
      </c>
      <c r="H85" s="213">
        <f t="shared" si="14"/>
        <v>0</v>
      </c>
      <c r="I85" s="212">
        <f>English!P79</f>
        <v>0</v>
      </c>
      <c r="J85" s="213">
        <f t="shared" si="15"/>
        <v>0</v>
      </c>
      <c r="K85" s="212">
        <f>Maths!P79</f>
        <v>0</v>
      </c>
      <c r="L85" s="213">
        <f t="shared" si="16"/>
        <v>0</v>
      </c>
      <c r="M85" s="212">
        <f>Sci!P79</f>
        <v>0</v>
      </c>
      <c r="N85" s="213">
        <f t="shared" si="17"/>
        <v>0</v>
      </c>
      <c r="O85" s="212">
        <f>Sco!P79</f>
        <v>0</v>
      </c>
      <c r="P85" s="213">
        <f t="shared" si="18"/>
        <v>0</v>
      </c>
      <c r="Q85" s="212">
        <f>Kala!P79</f>
        <v>0</v>
      </c>
      <c r="R85" s="213">
        <f t="shared" si="19"/>
        <v>0</v>
      </c>
      <c r="S85" s="212">
        <f>Karya!P79</f>
        <v>0</v>
      </c>
      <c r="T85" s="213">
        <f t="shared" si="20"/>
        <v>0</v>
      </c>
      <c r="U85" s="212">
        <f>Shashi!P79</f>
        <v>0</v>
      </c>
      <c r="V85" s="213">
        <f t="shared" si="21"/>
        <v>0</v>
      </c>
      <c r="W85" s="213">
        <f t="shared" si="11"/>
        <v>0</v>
      </c>
      <c r="X85" s="214">
        <f>W85/INDEX({6,6,7,7,8,9,9,9},MATCH($Q$5,{"पहिली","दुसरी","तिसरी","चौथी","पाचवी","सहावी","सातवी","आठवी"},0))</f>
        <v>0</v>
      </c>
      <c r="Y85" s="215">
        <f t="shared" si="12"/>
        <v>0</v>
      </c>
    </row>
    <row r="86" spans="1:25" ht="21.9" customHeight="1">
      <c r="A86" s="206">
        <v>73</v>
      </c>
      <c r="B86" s="209">
        <f>students!D80</f>
        <v>0</v>
      </c>
      <c r="C86" s="210">
        <f>students!G80</f>
        <v>0</v>
      </c>
      <c r="D86" s="211"/>
      <c r="E86" s="212">
        <f>Marathi!P80</f>
        <v>0</v>
      </c>
      <c r="F86" s="213">
        <f t="shared" si="13"/>
        <v>0</v>
      </c>
      <c r="G86" s="212">
        <f>Hindi!P80</f>
        <v>0</v>
      </c>
      <c r="H86" s="213">
        <f t="shared" si="14"/>
        <v>0</v>
      </c>
      <c r="I86" s="212">
        <f>English!P80</f>
        <v>0</v>
      </c>
      <c r="J86" s="213">
        <f t="shared" si="15"/>
        <v>0</v>
      </c>
      <c r="K86" s="212">
        <f>Maths!P80</f>
        <v>0</v>
      </c>
      <c r="L86" s="213">
        <f t="shared" si="16"/>
        <v>0</v>
      </c>
      <c r="M86" s="212">
        <f>Sci!P80</f>
        <v>0</v>
      </c>
      <c r="N86" s="213">
        <f t="shared" si="17"/>
        <v>0</v>
      </c>
      <c r="O86" s="212">
        <f>Sco!P80</f>
        <v>0</v>
      </c>
      <c r="P86" s="213">
        <f t="shared" si="18"/>
        <v>0</v>
      </c>
      <c r="Q86" s="212">
        <f>Kala!P80</f>
        <v>0</v>
      </c>
      <c r="R86" s="213">
        <f t="shared" si="19"/>
        <v>0</v>
      </c>
      <c r="S86" s="212">
        <f>Karya!P80</f>
        <v>0</v>
      </c>
      <c r="T86" s="213">
        <f t="shared" si="20"/>
        <v>0</v>
      </c>
      <c r="U86" s="212">
        <f>Shashi!P80</f>
        <v>0</v>
      </c>
      <c r="V86" s="213">
        <f t="shared" si="21"/>
        <v>0</v>
      </c>
      <c r="W86" s="213">
        <f t="shared" si="11"/>
        <v>0</v>
      </c>
      <c r="X86" s="214">
        <f>W86/INDEX({6,6,7,7,8,9,9,9},MATCH($Q$5,{"पहिली","दुसरी","तिसरी","चौथी","पाचवी","सहावी","सातवी","आठवी"},0))</f>
        <v>0</v>
      </c>
      <c r="Y86" s="215">
        <f t="shared" si="12"/>
        <v>0</v>
      </c>
    </row>
    <row r="87" spans="1:25" ht="21.9" customHeight="1">
      <c r="A87" s="206">
        <v>74</v>
      </c>
      <c r="B87" s="209">
        <f>students!D81</f>
        <v>0</v>
      </c>
      <c r="C87" s="210">
        <f>students!G81</f>
        <v>0</v>
      </c>
      <c r="D87" s="211"/>
      <c r="E87" s="212">
        <f>Marathi!P81</f>
        <v>0</v>
      </c>
      <c r="F87" s="213">
        <f t="shared" si="13"/>
        <v>0</v>
      </c>
      <c r="G87" s="212">
        <f>Hindi!P81</f>
        <v>0</v>
      </c>
      <c r="H87" s="213">
        <f t="shared" si="14"/>
        <v>0</v>
      </c>
      <c r="I87" s="212">
        <f>English!P81</f>
        <v>0</v>
      </c>
      <c r="J87" s="213">
        <f t="shared" si="15"/>
        <v>0</v>
      </c>
      <c r="K87" s="212">
        <f>Maths!P81</f>
        <v>0</v>
      </c>
      <c r="L87" s="213">
        <f t="shared" si="16"/>
        <v>0</v>
      </c>
      <c r="M87" s="212">
        <f>Sci!P81</f>
        <v>0</v>
      </c>
      <c r="N87" s="213">
        <f t="shared" si="17"/>
        <v>0</v>
      </c>
      <c r="O87" s="212">
        <f>Sco!P81</f>
        <v>0</v>
      </c>
      <c r="P87" s="213">
        <f t="shared" si="18"/>
        <v>0</v>
      </c>
      <c r="Q87" s="212">
        <f>Kala!P81</f>
        <v>0</v>
      </c>
      <c r="R87" s="213">
        <f t="shared" si="19"/>
        <v>0</v>
      </c>
      <c r="S87" s="212">
        <f>Karya!P81</f>
        <v>0</v>
      </c>
      <c r="T87" s="213">
        <f t="shared" si="20"/>
        <v>0</v>
      </c>
      <c r="U87" s="212">
        <f>Shashi!P81</f>
        <v>0</v>
      </c>
      <c r="V87" s="213">
        <f t="shared" si="21"/>
        <v>0</v>
      </c>
      <c r="W87" s="213">
        <f t="shared" si="11"/>
        <v>0</v>
      </c>
      <c r="X87" s="214">
        <f>W87/INDEX({6,6,7,7,8,9,9,9},MATCH($Q$5,{"पहिली","दुसरी","तिसरी","चौथी","पाचवी","सहावी","सातवी","आठवी"},0))</f>
        <v>0</v>
      </c>
      <c r="Y87" s="215">
        <f t="shared" si="12"/>
        <v>0</v>
      </c>
    </row>
    <row r="88" spans="1:25" ht="21.9" customHeight="1">
      <c r="A88" s="206">
        <v>75</v>
      </c>
      <c r="B88" s="209">
        <f>students!D82</f>
        <v>0</v>
      </c>
      <c r="C88" s="210">
        <f>students!G82</f>
        <v>0</v>
      </c>
      <c r="D88" s="211"/>
      <c r="E88" s="212">
        <f>Marathi!P82</f>
        <v>0</v>
      </c>
      <c r="F88" s="213">
        <f t="shared" si="13"/>
        <v>0</v>
      </c>
      <c r="G88" s="212">
        <f>Hindi!P82</f>
        <v>0</v>
      </c>
      <c r="H88" s="213">
        <f t="shared" si="14"/>
        <v>0</v>
      </c>
      <c r="I88" s="212">
        <f>English!P82</f>
        <v>0</v>
      </c>
      <c r="J88" s="213">
        <f t="shared" si="15"/>
        <v>0</v>
      </c>
      <c r="K88" s="212">
        <f>Maths!P82</f>
        <v>0</v>
      </c>
      <c r="L88" s="213">
        <f t="shared" si="16"/>
        <v>0</v>
      </c>
      <c r="M88" s="212">
        <f>Sci!P82</f>
        <v>0</v>
      </c>
      <c r="N88" s="213">
        <f t="shared" si="17"/>
        <v>0</v>
      </c>
      <c r="O88" s="212">
        <f>Sco!P82</f>
        <v>0</v>
      </c>
      <c r="P88" s="213">
        <f t="shared" si="18"/>
        <v>0</v>
      </c>
      <c r="Q88" s="212">
        <f>Kala!P82</f>
        <v>0</v>
      </c>
      <c r="R88" s="213">
        <f t="shared" si="19"/>
        <v>0</v>
      </c>
      <c r="S88" s="212">
        <f>Karya!P82</f>
        <v>0</v>
      </c>
      <c r="T88" s="213">
        <f t="shared" si="20"/>
        <v>0</v>
      </c>
      <c r="U88" s="212">
        <f>Shashi!P82</f>
        <v>0</v>
      </c>
      <c r="V88" s="213">
        <f t="shared" si="21"/>
        <v>0</v>
      </c>
      <c r="W88" s="213">
        <f t="shared" si="11"/>
        <v>0</v>
      </c>
      <c r="X88" s="214">
        <f>W88/INDEX({6,6,7,7,8,9,9,9},MATCH($Q$5,{"पहिली","दुसरी","तिसरी","चौथी","पाचवी","सहावी","सातवी","आठवी"},0))</f>
        <v>0</v>
      </c>
      <c r="Y88" s="215">
        <f t="shared" si="12"/>
        <v>0</v>
      </c>
    </row>
    <row r="89" spans="1:25" ht="21.9" customHeight="1">
      <c r="A89" s="206">
        <v>76</v>
      </c>
      <c r="B89" s="209">
        <f>students!D83</f>
        <v>0</v>
      </c>
      <c r="C89" s="210">
        <f>students!G83</f>
        <v>0</v>
      </c>
      <c r="D89" s="211"/>
      <c r="E89" s="212">
        <f>Marathi!P83</f>
        <v>0</v>
      </c>
      <c r="F89" s="213">
        <f t="shared" si="13"/>
        <v>0</v>
      </c>
      <c r="G89" s="212">
        <f>Hindi!P83</f>
        <v>0</v>
      </c>
      <c r="H89" s="213">
        <f t="shared" si="14"/>
        <v>0</v>
      </c>
      <c r="I89" s="212">
        <f>English!P83</f>
        <v>0</v>
      </c>
      <c r="J89" s="213">
        <f t="shared" si="15"/>
        <v>0</v>
      </c>
      <c r="K89" s="212">
        <f>Maths!P83</f>
        <v>0</v>
      </c>
      <c r="L89" s="213">
        <f t="shared" si="16"/>
        <v>0</v>
      </c>
      <c r="M89" s="212">
        <f>Sci!P83</f>
        <v>0</v>
      </c>
      <c r="N89" s="213">
        <f t="shared" si="17"/>
        <v>0</v>
      </c>
      <c r="O89" s="212">
        <f>Sco!P83</f>
        <v>0</v>
      </c>
      <c r="P89" s="213">
        <f t="shared" si="18"/>
        <v>0</v>
      </c>
      <c r="Q89" s="212">
        <f>Kala!P83</f>
        <v>0</v>
      </c>
      <c r="R89" s="213">
        <f t="shared" si="19"/>
        <v>0</v>
      </c>
      <c r="S89" s="212">
        <f>Karya!P83</f>
        <v>0</v>
      </c>
      <c r="T89" s="213">
        <f t="shared" si="20"/>
        <v>0</v>
      </c>
      <c r="U89" s="212">
        <f>Shashi!P83</f>
        <v>0</v>
      </c>
      <c r="V89" s="213">
        <f t="shared" si="21"/>
        <v>0</v>
      </c>
      <c r="W89" s="213">
        <f t="shared" si="11"/>
        <v>0</v>
      </c>
      <c r="X89" s="214">
        <f>W89/INDEX({6,6,7,7,8,9,9,9},MATCH($Q$5,{"पहिली","दुसरी","तिसरी","चौथी","पाचवी","सहावी","सातवी","आठवी"},0))</f>
        <v>0</v>
      </c>
      <c r="Y89" s="215">
        <f t="shared" si="12"/>
        <v>0</v>
      </c>
    </row>
    <row r="90" spans="1:25" ht="21.9" customHeight="1">
      <c r="A90" s="206">
        <v>77</v>
      </c>
      <c r="B90" s="209">
        <f>students!D84</f>
        <v>0</v>
      </c>
      <c r="C90" s="210">
        <f>students!G84</f>
        <v>0</v>
      </c>
      <c r="D90" s="211"/>
      <c r="E90" s="212">
        <f>Marathi!P84</f>
        <v>0</v>
      </c>
      <c r="F90" s="213">
        <f t="shared" si="13"/>
        <v>0</v>
      </c>
      <c r="G90" s="212">
        <f>Hindi!P84</f>
        <v>0</v>
      </c>
      <c r="H90" s="213">
        <f t="shared" si="14"/>
        <v>0</v>
      </c>
      <c r="I90" s="212">
        <f>English!P84</f>
        <v>0</v>
      </c>
      <c r="J90" s="213">
        <f t="shared" si="15"/>
        <v>0</v>
      </c>
      <c r="K90" s="212">
        <f>Maths!P84</f>
        <v>0</v>
      </c>
      <c r="L90" s="213">
        <f t="shared" si="16"/>
        <v>0</v>
      </c>
      <c r="M90" s="212">
        <f>Sci!P84</f>
        <v>0</v>
      </c>
      <c r="N90" s="213">
        <f t="shared" si="17"/>
        <v>0</v>
      </c>
      <c r="O90" s="212">
        <f>Sco!P84</f>
        <v>0</v>
      </c>
      <c r="P90" s="213">
        <f t="shared" si="18"/>
        <v>0</v>
      </c>
      <c r="Q90" s="212">
        <f>Kala!P84</f>
        <v>0</v>
      </c>
      <c r="R90" s="213">
        <f t="shared" si="19"/>
        <v>0</v>
      </c>
      <c r="S90" s="212">
        <f>Karya!P84</f>
        <v>0</v>
      </c>
      <c r="T90" s="213">
        <f t="shared" si="20"/>
        <v>0</v>
      </c>
      <c r="U90" s="212">
        <f>Shashi!P84</f>
        <v>0</v>
      </c>
      <c r="V90" s="213">
        <f t="shared" si="21"/>
        <v>0</v>
      </c>
      <c r="W90" s="213">
        <f t="shared" si="11"/>
        <v>0</v>
      </c>
      <c r="X90" s="214">
        <f>W90/INDEX({6,6,7,7,8,9,9,9},MATCH($Q$5,{"पहिली","दुसरी","तिसरी","चौथी","पाचवी","सहावी","सातवी","आठवी"},0))</f>
        <v>0</v>
      </c>
      <c r="Y90" s="215">
        <f t="shared" si="12"/>
        <v>0</v>
      </c>
    </row>
    <row r="91" spans="1:25" ht="21.9" customHeight="1">
      <c r="A91" s="206">
        <v>78</v>
      </c>
      <c r="B91" s="209">
        <f>students!D85</f>
        <v>0</v>
      </c>
      <c r="C91" s="210">
        <f>students!G85</f>
        <v>0</v>
      </c>
      <c r="D91" s="211"/>
      <c r="E91" s="212">
        <f>Marathi!P85</f>
        <v>0</v>
      </c>
      <c r="F91" s="213">
        <f t="shared" si="13"/>
        <v>0</v>
      </c>
      <c r="G91" s="212">
        <f>Hindi!P85</f>
        <v>0</v>
      </c>
      <c r="H91" s="213">
        <f t="shared" si="14"/>
        <v>0</v>
      </c>
      <c r="I91" s="212">
        <f>English!P85</f>
        <v>0</v>
      </c>
      <c r="J91" s="213">
        <f t="shared" si="15"/>
        <v>0</v>
      </c>
      <c r="K91" s="212">
        <f>Maths!P85</f>
        <v>0</v>
      </c>
      <c r="L91" s="213">
        <f t="shared" si="16"/>
        <v>0</v>
      </c>
      <c r="M91" s="212">
        <f>Sci!P85</f>
        <v>0</v>
      </c>
      <c r="N91" s="213">
        <f t="shared" si="17"/>
        <v>0</v>
      </c>
      <c r="O91" s="212">
        <f>Sco!P85</f>
        <v>0</v>
      </c>
      <c r="P91" s="213">
        <f t="shared" si="18"/>
        <v>0</v>
      </c>
      <c r="Q91" s="212">
        <f>Kala!P85</f>
        <v>0</v>
      </c>
      <c r="R91" s="213">
        <f t="shared" si="19"/>
        <v>0</v>
      </c>
      <c r="S91" s="212">
        <f>Karya!P85</f>
        <v>0</v>
      </c>
      <c r="T91" s="213">
        <f t="shared" si="20"/>
        <v>0</v>
      </c>
      <c r="U91" s="212">
        <f>Shashi!P85</f>
        <v>0</v>
      </c>
      <c r="V91" s="213">
        <f t="shared" si="21"/>
        <v>0</v>
      </c>
      <c r="W91" s="213">
        <f t="shared" si="11"/>
        <v>0</v>
      </c>
      <c r="X91" s="214">
        <f>W91/INDEX({6,6,7,7,8,9,9,9},MATCH($Q$5,{"पहिली","दुसरी","तिसरी","चौथी","पाचवी","सहावी","सातवी","आठवी"},0))</f>
        <v>0</v>
      </c>
      <c r="Y91" s="215">
        <f t="shared" si="12"/>
        <v>0</v>
      </c>
    </row>
    <row r="92" spans="1:25" ht="21.9" customHeight="1">
      <c r="A92" s="206">
        <v>79</v>
      </c>
      <c r="B92" s="209">
        <f>students!D86</f>
        <v>0</v>
      </c>
      <c r="C92" s="210">
        <f>students!G86</f>
        <v>0</v>
      </c>
      <c r="D92" s="211"/>
      <c r="E92" s="212">
        <f>Marathi!P86</f>
        <v>0</v>
      </c>
      <c r="F92" s="213">
        <f t="shared" si="13"/>
        <v>0</v>
      </c>
      <c r="G92" s="212">
        <f>Hindi!P86</f>
        <v>0</v>
      </c>
      <c r="H92" s="213">
        <f t="shared" si="14"/>
        <v>0</v>
      </c>
      <c r="I92" s="212">
        <f>English!P86</f>
        <v>0</v>
      </c>
      <c r="J92" s="213">
        <f t="shared" si="15"/>
        <v>0</v>
      </c>
      <c r="K92" s="212">
        <f>Maths!P86</f>
        <v>0</v>
      </c>
      <c r="L92" s="213">
        <f t="shared" si="16"/>
        <v>0</v>
      </c>
      <c r="M92" s="212">
        <f>Sci!P86</f>
        <v>0</v>
      </c>
      <c r="N92" s="213">
        <f t="shared" si="17"/>
        <v>0</v>
      </c>
      <c r="O92" s="212">
        <f>Sco!P86</f>
        <v>0</v>
      </c>
      <c r="P92" s="213">
        <f t="shared" si="18"/>
        <v>0</v>
      </c>
      <c r="Q92" s="212">
        <f>Kala!P86</f>
        <v>0</v>
      </c>
      <c r="R92" s="213">
        <f t="shared" si="19"/>
        <v>0</v>
      </c>
      <c r="S92" s="212">
        <f>Karya!P86</f>
        <v>0</v>
      </c>
      <c r="T92" s="213">
        <f t="shared" si="20"/>
        <v>0</v>
      </c>
      <c r="U92" s="212">
        <f>Shashi!P86</f>
        <v>0</v>
      </c>
      <c r="V92" s="213">
        <f t="shared" si="21"/>
        <v>0</v>
      </c>
      <c r="W92" s="213">
        <f t="shared" si="11"/>
        <v>0</v>
      </c>
      <c r="X92" s="214">
        <f>W92/INDEX({6,6,7,7,8,9,9,9},MATCH($Q$5,{"पहिली","दुसरी","तिसरी","चौथी","पाचवी","सहावी","सातवी","आठवी"},0))</f>
        <v>0</v>
      </c>
      <c r="Y92" s="215">
        <f t="shared" si="12"/>
        <v>0</v>
      </c>
    </row>
    <row r="93" spans="1:25" ht="21.9" customHeight="1">
      <c r="A93" s="206">
        <v>80</v>
      </c>
      <c r="B93" s="209">
        <f>students!D87</f>
        <v>0</v>
      </c>
      <c r="C93" s="210">
        <f>students!G87</f>
        <v>0</v>
      </c>
      <c r="D93" s="211"/>
      <c r="E93" s="212">
        <f>Marathi!P87</f>
        <v>0</v>
      </c>
      <c r="F93" s="213">
        <f t="shared" si="13"/>
        <v>0</v>
      </c>
      <c r="G93" s="212">
        <f>Hindi!P87</f>
        <v>0</v>
      </c>
      <c r="H93" s="213">
        <f t="shared" si="14"/>
        <v>0</v>
      </c>
      <c r="I93" s="212">
        <f>English!P87</f>
        <v>0</v>
      </c>
      <c r="J93" s="213">
        <f t="shared" si="15"/>
        <v>0</v>
      </c>
      <c r="K93" s="212">
        <f>Maths!P87</f>
        <v>0</v>
      </c>
      <c r="L93" s="213">
        <f t="shared" si="16"/>
        <v>0</v>
      </c>
      <c r="M93" s="212">
        <f>Sci!P87</f>
        <v>0</v>
      </c>
      <c r="N93" s="213">
        <f t="shared" si="17"/>
        <v>0</v>
      </c>
      <c r="O93" s="212">
        <f>Sco!P87</f>
        <v>0</v>
      </c>
      <c r="P93" s="213">
        <f t="shared" si="18"/>
        <v>0</v>
      </c>
      <c r="Q93" s="212">
        <f>Kala!P87</f>
        <v>0</v>
      </c>
      <c r="R93" s="213">
        <f t="shared" si="19"/>
        <v>0</v>
      </c>
      <c r="S93" s="212">
        <f>Karya!P87</f>
        <v>0</v>
      </c>
      <c r="T93" s="213">
        <f t="shared" si="20"/>
        <v>0</v>
      </c>
      <c r="U93" s="212">
        <f>Shashi!P87</f>
        <v>0</v>
      </c>
      <c r="V93" s="213">
        <f t="shared" si="21"/>
        <v>0</v>
      </c>
      <c r="W93" s="213">
        <f t="shared" si="11"/>
        <v>0</v>
      </c>
      <c r="X93" s="214">
        <f>W93/INDEX({6,6,7,7,8,9,9,9},MATCH($Q$5,{"पहिली","दुसरी","तिसरी","चौथी","पाचवी","सहावी","सातवी","आठवी"},0))</f>
        <v>0</v>
      </c>
      <c r="Y93" s="215">
        <f t="shared" si="12"/>
        <v>0</v>
      </c>
    </row>
    <row r="94" spans="1:25" ht="21.9" customHeight="1">
      <c r="A94" s="206">
        <v>81</v>
      </c>
      <c r="B94" s="209">
        <f>students!D88</f>
        <v>0</v>
      </c>
      <c r="C94" s="210">
        <f>students!G88</f>
        <v>0</v>
      </c>
      <c r="D94" s="211"/>
      <c r="E94" s="212">
        <f>Marathi!P88</f>
        <v>0</v>
      </c>
      <c r="F94" s="213">
        <f t="shared" si="13"/>
        <v>0</v>
      </c>
      <c r="G94" s="212">
        <f>Hindi!P88</f>
        <v>0</v>
      </c>
      <c r="H94" s="213">
        <f t="shared" si="14"/>
        <v>0</v>
      </c>
      <c r="I94" s="212">
        <f>English!P88</f>
        <v>0</v>
      </c>
      <c r="J94" s="213">
        <f t="shared" si="15"/>
        <v>0</v>
      </c>
      <c r="K94" s="212">
        <f>Maths!P88</f>
        <v>0</v>
      </c>
      <c r="L94" s="213">
        <f t="shared" si="16"/>
        <v>0</v>
      </c>
      <c r="M94" s="212">
        <f>Sci!P88</f>
        <v>0</v>
      </c>
      <c r="N94" s="213">
        <f t="shared" si="17"/>
        <v>0</v>
      </c>
      <c r="O94" s="212">
        <f>Sco!P88</f>
        <v>0</v>
      </c>
      <c r="P94" s="213">
        <f t="shared" si="18"/>
        <v>0</v>
      </c>
      <c r="Q94" s="212">
        <f>Kala!P88</f>
        <v>0</v>
      </c>
      <c r="R94" s="213">
        <f t="shared" si="19"/>
        <v>0</v>
      </c>
      <c r="S94" s="212">
        <f>Karya!P88</f>
        <v>0</v>
      </c>
      <c r="T94" s="213">
        <f t="shared" si="20"/>
        <v>0</v>
      </c>
      <c r="U94" s="212">
        <f>Shashi!P88</f>
        <v>0</v>
      </c>
      <c r="V94" s="213">
        <f t="shared" si="21"/>
        <v>0</v>
      </c>
      <c r="W94" s="213">
        <f t="shared" si="11"/>
        <v>0</v>
      </c>
      <c r="X94" s="214">
        <f>W94/INDEX({6,6,7,7,8,9,9,9},MATCH($Q$5,{"पहिली","दुसरी","तिसरी","चौथी","पाचवी","सहावी","सातवी","आठवी"},0))</f>
        <v>0</v>
      </c>
      <c r="Y94" s="215">
        <f t="shared" si="12"/>
        <v>0</v>
      </c>
    </row>
    <row r="95" spans="1:25" ht="21.9" customHeight="1">
      <c r="A95" s="206">
        <v>82</v>
      </c>
      <c r="B95" s="209">
        <f>students!D89</f>
        <v>0</v>
      </c>
      <c r="C95" s="210">
        <f>students!G89</f>
        <v>0</v>
      </c>
      <c r="D95" s="211"/>
      <c r="E95" s="212">
        <f>Marathi!P89</f>
        <v>0</v>
      </c>
      <c r="F95" s="213">
        <f t="shared" si="13"/>
        <v>0</v>
      </c>
      <c r="G95" s="212">
        <f>Hindi!P89</f>
        <v>0</v>
      </c>
      <c r="H95" s="213">
        <f t="shared" si="14"/>
        <v>0</v>
      </c>
      <c r="I95" s="212">
        <f>English!P89</f>
        <v>0</v>
      </c>
      <c r="J95" s="213">
        <f t="shared" si="15"/>
        <v>0</v>
      </c>
      <c r="K95" s="212">
        <f>Maths!P89</f>
        <v>0</v>
      </c>
      <c r="L95" s="213">
        <f t="shared" si="16"/>
        <v>0</v>
      </c>
      <c r="M95" s="212">
        <f>Sci!P89</f>
        <v>0</v>
      </c>
      <c r="N95" s="213">
        <f t="shared" si="17"/>
        <v>0</v>
      </c>
      <c r="O95" s="212">
        <f>Sco!P89</f>
        <v>0</v>
      </c>
      <c r="P95" s="213">
        <f t="shared" si="18"/>
        <v>0</v>
      </c>
      <c r="Q95" s="212">
        <f>Kala!P89</f>
        <v>0</v>
      </c>
      <c r="R95" s="213">
        <f t="shared" si="19"/>
        <v>0</v>
      </c>
      <c r="S95" s="212">
        <f>Karya!P89</f>
        <v>0</v>
      </c>
      <c r="T95" s="213">
        <f t="shared" si="20"/>
        <v>0</v>
      </c>
      <c r="U95" s="212">
        <f>Shashi!P89</f>
        <v>0</v>
      </c>
      <c r="V95" s="213">
        <f t="shared" si="21"/>
        <v>0</v>
      </c>
      <c r="W95" s="213">
        <f t="shared" si="11"/>
        <v>0</v>
      </c>
      <c r="X95" s="214">
        <f>W95/INDEX({6,6,7,7,8,9,9,9},MATCH($Q$5,{"पहिली","दुसरी","तिसरी","चौथी","पाचवी","सहावी","सातवी","आठवी"},0))</f>
        <v>0</v>
      </c>
      <c r="Y95" s="215">
        <f t="shared" si="12"/>
        <v>0</v>
      </c>
    </row>
    <row r="96" spans="1:25" ht="21.9" customHeight="1">
      <c r="A96" s="206">
        <v>83</v>
      </c>
      <c r="B96" s="209">
        <f>students!D90</f>
        <v>0</v>
      </c>
      <c r="C96" s="210">
        <f>students!G90</f>
        <v>0</v>
      </c>
      <c r="D96" s="211"/>
      <c r="E96" s="212">
        <f>Marathi!P90</f>
        <v>0</v>
      </c>
      <c r="F96" s="213">
        <f t="shared" si="13"/>
        <v>0</v>
      </c>
      <c r="G96" s="212">
        <f>Hindi!P90</f>
        <v>0</v>
      </c>
      <c r="H96" s="213">
        <f t="shared" si="14"/>
        <v>0</v>
      </c>
      <c r="I96" s="212">
        <f>English!P90</f>
        <v>0</v>
      </c>
      <c r="J96" s="213">
        <f t="shared" si="15"/>
        <v>0</v>
      </c>
      <c r="K96" s="212">
        <f>Maths!P90</f>
        <v>0</v>
      </c>
      <c r="L96" s="213">
        <f t="shared" si="16"/>
        <v>0</v>
      </c>
      <c r="M96" s="212">
        <f>Sci!P90</f>
        <v>0</v>
      </c>
      <c r="N96" s="213">
        <f t="shared" si="17"/>
        <v>0</v>
      </c>
      <c r="O96" s="212">
        <f>Sco!P90</f>
        <v>0</v>
      </c>
      <c r="P96" s="213">
        <f t="shared" si="18"/>
        <v>0</v>
      </c>
      <c r="Q96" s="212">
        <f>Kala!P90</f>
        <v>0</v>
      </c>
      <c r="R96" s="213">
        <f t="shared" si="19"/>
        <v>0</v>
      </c>
      <c r="S96" s="212">
        <f>Karya!P90</f>
        <v>0</v>
      </c>
      <c r="T96" s="213">
        <f t="shared" si="20"/>
        <v>0</v>
      </c>
      <c r="U96" s="212">
        <f>Shashi!P90</f>
        <v>0</v>
      </c>
      <c r="V96" s="213">
        <f t="shared" si="21"/>
        <v>0</v>
      </c>
      <c r="W96" s="213">
        <f t="shared" si="11"/>
        <v>0</v>
      </c>
      <c r="X96" s="214">
        <f>W96/INDEX({6,6,7,7,8,9,9,9},MATCH($Q$5,{"पहिली","दुसरी","तिसरी","चौथी","पाचवी","सहावी","सातवी","आठवी"},0))</f>
        <v>0</v>
      </c>
      <c r="Y96" s="215">
        <f t="shared" si="12"/>
        <v>0</v>
      </c>
    </row>
    <row r="97" spans="1:25" ht="21.9" customHeight="1">
      <c r="A97" s="206">
        <v>84</v>
      </c>
      <c r="B97" s="209">
        <f>students!D91</f>
        <v>0</v>
      </c>
      <c r="C97" s="210">
        <f>students!G91</f>
        <v>0</v>
      </c>
      <c r="D97" s="211"/>
      <c r="E97" s="212">
        <f>Marathi!P91</f>
        <v>0</v>
      </c>
      <c r="F97" s="213">
        <f t="shared" si="13"/>
        <v>0</v>
      </c>
      <c r="G97" s="212">
        <f>Hindi!P91</f>
        <v>0</v>
      </c>
      <c r="H97" s="213">
        <f t="shared" si="14"/>
        <v>0</v>
      </c>
      <c r="I97" s="212">
        <f>English!P91</f>
        <v>0</v>
      </c>
      <c r="J97" s="213">
        <f t="shared" si="15"/>
        <v>0</v>
      </c>
      <c r="K97" s="212">
        <f>Maths!P91</f>
        <v>0</v>
      </c>
      <c r="L97" s="213">
        <f t="shared" si="16"/>
        <v>0</v>
      </c>
      <c r="M97" s="212">
        <f>Sci!P91</f>
        <v>0</v>
      </c>
      <c r="N97" s="213">
        <f t="shared" si="17"/>
        <v>0</v>
      </c>
      <c r="O97" s="212">
        <f>Sco!P91</f>
        <v>0</v>
      </c>
      <c r="P97" s="213">
        <f t="shared" si="18"/>
        <v>0</v>
      </c>
      <c r="Q97" s="212">
        <f>Kala!P91</f>
        <v>0</v>
      </c>
      <c r="R97" s="213">
        <f t="shared" si="19"/>
        <v>0</v>
      </c>
      <c r="S97" s="212">
        <f>Karya!P91</f>
        <v>0</v>
      </c>
      <c r="T97" s="213">
        <f t="shared" si="20"/>
        <v>0</v>
      </c>
      <c r="U97" s="212">
        <f>Shashi!P91</f>
        <v>0</v>
      </c>
      <c r="V97" s="213">
        <f t="shared" si="21"/>
        <v>0</v>
      </c>
      <c r="W97" s="213">
        <f t="shared" si="11"/>
        <v>0</v>
      </c>
      <c r="X97" s="214">
        <f>W97/INDEX({6,6,7,7,8,9,9,9},MATCH($Q$5,{"पहिली","दुसरी","तिसरी","चौथी","पाचवी","सहावी","सातवी","आठवी"},0))</f>
        <v>0</v>
      </c>
      <c r="Y97" s="215">
        <f t="shared" si="12"/>
        <v>0</v>
      </c>
    </row>
    <row r="98" spans="1:25" ht="21.9" customHeight="1">
      <c r="A98" s="206">
        <v>85</v>
      </c>
      <c r="B98" s="209">
        <f>students!D92</f>
        <v>0</v>
      </c>
      <c r="C98" s="210">
        <f>students!G92</f>
        <v>0</v>
      </c>
      <c r="D98" s="211"/>
      <c r="E98" s="212">
        <f>Marathi!P92</f>
        <v>0</v>
      </c>
      <c r="F98" s="213">
        <f t="shared" si="13"/>
        <v>0</v>
      </c>
      <c r="G98" s="212">
        <f>Hindi!P92</f>
        <v>0</v>
      </c>
      <c r="H98" s="213">
        <f t="shared" si="14"/>
        <v>0</v>
      </c>
      <c r="I98" s="212">
        <f>English!P92</f>
        <v>0</v>
      </c>
      <c r="J98" s="213">
        <f t="shared" si="15"/>
        <v>0</v>
      </c>
      <c r="K98" s="212">
        <f>Maths!P92</f>
        <v>0</v>
      </c>
      <c r="L98" s="213">
        <f t="shared" si="16"/>
        <v>0</v>
      </c>
      <c r="M98" s="212">
        <f>Sci!P92</f>
        <v>0</v>
      </c>
      <c r="N98" s="213">
        <f t="shared" si="17"/>
        <v>0</v>
      </c>
      <c r="O98" s="212">
        <f>Sco!P92</f>
        <v>0</v>
      </c>
      <c r="P98" s="213">
        <f t="shared" si="18"/>
        <v>0</v>
      </c>
      <c r="Q98" s="212">
        <f>Kala!P92</f>
        <v>0</v>
      </c>
      <c r="R98" s="213">
        <f t="shared" si="19"/>
        <v>0</v>
      </c>
      <c r="S98" s="212">
        <f>Karya!P92</f>
        <v>0</v>
      </c>
      <c r="T98" s="213">
        <f t="shared" si="20"/>
        <v>0</v>
      </c>
      <c r="U98" s="212">
        <f>Shashi!P92</f>
        <v>0</v>
      </c>
      <c r="V98" s="213">
        <f t="shared" si="21"/>
        <v>0</v>
      </c>
      <c r="W98" s="213">
        <f t="shared" si="11"/>
        <v>0</v>
      </c>
      <c r="X98" s="214">
        <f>W98/INDEX({6,6,7,7,8,9,9,9},MATCH($Q$5,{"पहिली","दुसरी","तिसरी","चौथी","पाचवी","सहावी","सातवी","आठवी"},0))</f>
        <v>0</v>
      </c>
      <c r="Y98" s="215">
        <f t="shared" si="12"/>
        <v>0</v>
      </c>
    </row>
    <row r="99" spans="1:25" ht="21.9" customHeight="1">
      <c r="A99" s="206">
        <v>86</v>
      </c>
      <c r="B99" s="209">
        <f>students!D93</f>
        <v>0</v>
      </c>
      <c r="C99" s="210">
        <f>students!G93</f>
        <v>0</v>
      </c>
      <c r="D99" s="211"/>
      <c r="E99" s="212">
        <f>Marathi!P93</f>
        <v>0</v>
      </c>
      <c r="F99" s="213">
        <f t="shared" si="13"/>
        <v>0</v>
      </c>
      <c r="G99" s="212">
        <f>Hindi!P93</f>
        <v>0</v>
      </c>
      <c r="H99" s="213">
        <f t="shared" si="14"/>
        <v>0</v>
      </c>
      <c r="I99" s="212">
        <f>English!P93</f>
        <v>0</v>
      </c>
      <c r="J99" s="213">
        <f t="shared" si="15"/>
        <v>0</v>
      </c>
      <c r="K99" s="212">
        <f>Maths!P93</f>
        <v>0</v>
      </c>
      <c r="L99" s="213">
        <f t="shared" si="16"/>
        <v>0</v>
      </c>
      <c r="M99" s="212">
        <f>Sci!P93</f>
        <v>0</v>
      </c>
      <c r="N99" s="213">
        <f t="shared" si="17"/>
        <v>0</v>
      </c>
      <c r="O99" s="212">
        <f>Sco!P93</f>
        <v>0</v>
      </c>
      <c r="P99" s="213">
        <f t="shared" si="18"/>
        <v>0</v>
      </c>
      <c r="Q99" s="212">
        <f>Kala!P93</f>
        <v>0</v>
      </c>
      <c r="R99" s="213">
        <f t="shared" si="19"/>
        <v>0</v>
      </c>
      <c r="S99" s="212">
        <f>Karya!P93</f>
        <v>0</v>
      </c>
      <c r="T99" s="213">
        <f t="shared" si="20"/>
        <v>0</v>
      </c>
      <c r="U99" s="212">
        <f>Shashi!P93</f>
        <v>0</v>
      </c>
      <c r="V99" s="213">
        <f t="shared" si="21"/>
        <v>0</v>
      </c>
      <c r="W99" s="213">
        <f t="shared" si="11"/>
        <v>0</v>
      </c>
      <c r="X99" s="214">
        <f>W99/INDEX({6,6,7,7,8,9,9,9},MATCH($Q$5,{"पहिली","दुसरी","तिसरी","चौथी","पाचवी","सहावी","सातवी","आठवी"},0))</f>
        <v>0</v>
      </c>
      <c r="Y99" s="215">
        <f t="shared" si="12"/>
        <v>0</v>
      </c>
    </row>
    <row r="100" spans="1:25" ht="21.9" customHeight="1">
      <c r="A100" s="206">
        <v>87</v>
      </c>
      <c r="B100" s="209">
        <f>students!D94</f>
        <v>0</v>
      </c>
      <c r="C100" s="210">
        <f>students!G94</f>
        <v>0</v>
      </c>
      <c r="D100" s="211"/>
      <c r="E100" s="212">
        <f>Marathi!P94</f>
        <v>0</v>
      </c>
      <c r="F100" s="213">
        <f t="shared" si="13"/>
        <v>0</v>
      </c>
      <c r="G100" s="212">
        <f>Hindi!P94</f>
        <v>0</v>
      </c>
      <c r="H100" s="213">
        <f t="shared" si="14"/>
        <v>0</v>
      </c>
      <c r="I100" s="212">
        <f>English!P94</f>
        <v>0</v>
      </c>
      <c r="J100" s="213">
        <f t="shared" si="15"/>
        <v>0</v>
      </c>
      <c r="K100" s="212">
        <f>Maths!P94</f>
        <v>0</v>
      </c>
      <c r="L100" s="213">
        <f t="shared" si="16"/>
        <v>0</v>
      </c>
      <c r="M100" s="212">
        <f>Sci!P94</f>
        <v>0</v>
      </c>
      <c r="N100" s="213">
        <f t="shared" si="17"/>
        <v>0</v>
      </c>
      <c r="O100" s="212">
        <f>Sco!P94</f>
        <v>0</v>
      </c>
      <c r="P100" s="213">
        <f t="shared" si="18"/>
        <v>0</v>
      </c>
      <c r="Q100" s="212">
        <f>Kala!P94</f>
        <v>0</v>
      </c>
      <c r="R100" s="213">
        <f t="shared" si="19"/>
        <v>0</v>
      </c>
      <c r="S100" s="212">
        <f>Karya!P94</f>
        <v>0</v>
      </c>
      <c r="T100" s="213">
        <f t="shared" si="20"/>
        <v>0</v>
      </c>
      <c r="U100" s="212">
        <f>Shashi!P94</f>
        <v>0</v>
      </c>
      <c r="V100" s="213">
        <f t="shared" si="21"/>
        <v>0</v>
      </c>
      <c r="W100" s="213">
        <f t="shared" si="11"/>
        <v>0</v>
      </c>
      <c r="X100" s="214">
        <f>W100/INDEX({6,6,7,7,8,9,9,9},MATCH($Q$5,{"पहिली","दुसरी","तिसरी","चौथी","पाचवी","सहावी","सातवी","आठवी"},0))</f>
        <v>0</v>
      </c>
      <c r="Y100" s="215">
        <f t="shared" si="12"/>
        <v>0</v>
      </c>
    </row>
    <row r="101" spans="1:25" ht="21.9" customHeight="1">
      <c r="A101" s="206">
        <v>88</v>
      </c>
      <c r="B101" s="209">
        <f>students!D95</f>
        <v>0</v>
      </c>
      <c r="C101" s="210">
        <f>students!G95</f>
        <v>0</v>
      </c>
      <c r="D101" s="211"/>
      <c r="E101" s="212">
        <f>Marathi!P95</f>
        <v>0</v>
      </c>
      <c r="F101" s="213">
        <f t="shared" si="13"/>
        <v>0</v>
      </c>
      <c r="G101" s="212">
        <f>Hindi!P95</f>
        <v>0</v>
      </c>
      <c r="H101" s="213">
        <f t="shared" si="14"/>
        <v>0</v>
      </c>
      <c r="I101" s="212">
        <f>English!P95</f>
        <v>0</v>
      </c>
      <c r="J101" s="213">
        <f t="shared" si="15"/>
        <v>0</v>
      </c>
      <c r="K101" s="212">
        <f>Maths!P95</f>
        <v>0</v>
      </c>
      <c r="L101" s="213">
        <f t="shared" si="16"/>
        <v>0</v>
      </c>
      <c r="M101" s="212">
        <f>Sci!P95</f>
        <v>0</v>
      </c>
      <c r="N101" s="213">
        <f t="shared" si="17"/>
        <v>0</v>
      </c>
      <c r="O101" s="212">
        <f>Sco!P95</f>
        <v>0</v>
      </c>
      <c r="P101" s="213">
        <f t="shared" si="18"/>
        <v>0</v>
      </c>
      <c r="Q101" s="212">
        <f>Kala!P95</f>
        <v>0</v>
      </c>
      <c r="R101" s="213">
        <f t="shared" si="19"/>
        <v>0</v>
      </c>
      <c r="S101" s="212">
        <f>Karya!P95</f>
        <v>0</v>
      </c>
      <c r="T101" s="213">
        <f t="shared" si="20"/>
        <v>0</v>
      </c>
      <c r="U101" s="212">
        <f>Shashi!P95</f>
        <v>0</v>
      </c>
      <c r="V101" s="213">
        <f t="shared" si="21"/>
        <v>0</v>
      </c>
      <c r="W101" s="213">
        <f t="shared" si="11"/>
        <v>0</v>
      </c>
      <c r="X101" s="214">
        <f>W101/INDEX({6,6,7,7,8,9,9,9},MATCH($Q$5,{"पहिली","दुसरी","तिसरी","चौथी","पाचवी","सहावी","सातवी","आठवी"},0))</f>
        <v>0</v>
      </c>
      <c r="Y101" s="215">
        <f t="shared" si="12"/>
        <v>0</v>
      </c>
    </row>
    <row r="102" spans="1:25" ht="21.9" customHeight="1">
      <c r="A102" s="206">
        <v>89</v>
      </c>
      <c r="B102" s="209">
        <f>students!D96</f>
        <v>0</v>
      </c>
      <c r="C102" s="210">
        <f>students!G96</f>
        <v>0</v>
      </c>
      <c r="D102" s="211"/>
      <c r="E102" s="212">
        <f>Marathi!P96</f>
        <v>0</v>
      </c>
      <c r="F102" s="213">
        <f t="shared" si="13"/>
        <v>0</v>
      </c>
      <c r="G102" s="212">
        <f>Hindi!P96</f>
        <v>0</v>
      </c>
      <c r="H102" s="213">
        <f t="shared" si="14"/>
        <v>0</v>
      </c>
      <c r="I102" s="212">
        <f>English!P96</f>
        <v>0</v>
      </c>
      <c r="J102" s="213">
        <f t="shared" si="15"/>
        <v>0</v>
      </c>
      <c r="K102" s="212">
        <f>Maths!P96</f>
        <v>0</v>
      </c>
      <c r="L102" s="213">
        <f t="shared" si="16"/>
        <v>0</v>
      </c>
      <c r="M102" s="212">
        <f>Sci!P96</f>
        <v>0</v>
      </c>
      <c r="N102" s="213">
        <f t="shared" si="17"/>
        <v>0</v>
      </c>
      <c r="O102" s="212">
        <f>Sco!P96</f>
        <v>0</v>
      </c>
      <c r="P102" s="213">
        <f t="shared" si="18"/>
        <v>0</v>
      </c>
      <c r="Q102" s="212">
        <f>Kala!P96</f>
        <v>0</v>
      </c>
      <c r="R102" s="213">
        <f t="shared" si="19"/>
        <v>0</v>
      </c>
      <c r="S102" s="212">
        <f>Karya!P96</f>
        <v>0</v>
      </c>
      <c r="T102" s="213">
        <f t="shared" si="20"/>
        <v>0</v>
      </c>
      <c r="U102" s="212">
        <f>Shashi!P96</f>
        <v>0</v>
      </c>
      <c r="V102" s="213">
        <f t="shared" si="21"/>
        <v>0</v>
      </c>
      <c r="W102" s="213">
        <f t="shared" si="11"/>
        <v>0</v>
      </c>
      <c r="X102" s="214">
        <f>W102/INDEX({6,6,7,7,8,9,9,9},MATCH($Q$5,{"पहिली","दुसरी","तिसरी","चौथी","पाचवी","सहावी","सातवी","आठवी"},0))</f>
        <v>0</v>
      </c>
      <c r="Y102" s="215">
        <f t="shared" si="12"/>
        <v>0</v>
      </c>
    </row>
    <row r="103" spans="1:25" ht="21.9" customHeight="1">
      <c r="A103" s="206">
        <v>90</v>
      </c>
      <c r="B103" s="209">
        <f>students!D97</f>
        <v>0</v>
      </c>
      <c r="C103" s="210">
        <f>students!G97</f>
        <v>0</v>
      </c>
      <c r="D103" s="211"/>
      <c r="E103" s="212">
        <f>Marathi!P97</f>
        <v>0</v>
      </c>
      <c r="F103" s="213">
        <f t="shared" si="13"/>
        <v>0</v>
      </c>
      <c r="G103" s="212">
        <f>Hindi!P97</f>
        <v>0</v>
      </c>
      <c r="H103" s="213">
        <f t="shared" si="14"/>
        <v>0</v>
      </c>
      <c r="I103" s="212">
        <f>English!P97</f>
        <v>0</v>
      </c>
      <c r="J103" s="213">
        <f t="shared" si="15"/>
        <v>0</v>
      </c>
      <c r="K103" s="212">
        <f>Maths!P97</f>
        <v>0</v>
      </c>
      <c r="L103" s="213">
        <f t="shared" si="16"/>
        <v>0</v>
      </c>
      <c r="M103" s="212">
        <f>Sci!P97</f>
        <v>0</v>
      </c>
      <c r="N103" s="213">
        <f t="shared" si="17"/>
        <v>0</v>
      </c>
      <c r="O103" s="212">
        <f>Sco!P97</f>
        <v>0</v>
      </c>
      <c r="P103" s="213">
        <f t="shared" si="18"/>
        <v>0</v>
      </c>
      <c r="Q103" s="212">
        <f>Kala!P97</f>
        <v>0</v>
      </c>
      <c r="R103" s="213">
        <f t="shared" si="19"/>
        <v>0</v>
      </c>
      <c r="S103" s="212">
        <f>Karya!P97</f>
        <v>0</v>
      </c>
      <c r="T103" s="213">
        <f t="shared" si="20"/>
        <v>0</v>
      </c>
      <c r="U103" s="212">
        <f>Shashi!P97</f>
        <v>0</v>
      </c>
      <c r="V103" s="213">
        <f t="shared" si="21"/>
        <v>0</v>
      </c>
      <c r="W103" s="213">
        <f t="shared" si="11"/>
        <v>0</v>
      </c>
      <c r="X103" s="214">
        <f>W103/INDEX({6,6,7,7,8,9,9,9},MATCH($Q$5,{"पहिली","दुसरी","तिसरी","चौथी","पाचवी","सहावी","सातवी","आठवी"},0))</f>
        <v>0</v>
      </c>
      <c r="Y103" s="215">
        <f t="shared" si="12"/>
        <v>0</v>
      </c>
    </row>
    <row r="104" spans="1:25" ht="21.9" customHeight="1">
      <c r="A104" s="206">
        <v>91</v>
      </c>
      <c r="B104" s="209">
        <f>students!D98</f>
        <v>0</v>
      </c>
      <c r="C104" s="210">
        <f>students!G98</f>
        <v>0</v>
      </c>
      <c r="D104" s="211"/>
      <c r="E104" s="212">
        <f>Marathi!P98</f>
        <v>0</v>
      </c>
      <c r="F104" s="213">
        <f t="shared" si="13"/>
        <v>0</v>
      </c>
      <c r="G104" s="212">
        <f>Hindi!P98</f>
        <v>0</v>
      </c>
      <c r="H104" s="213">
        <f t="shared" si="14"/>
        <v>0</v>
      </c>
      <c r="I104" s="212">
        <f>English!P98</f>
        <v>0</v>
      </c>
      <c r="J104" s="213">
        <f t="shared" si="15"/>
        <v>0</v>
      </c>
      <c r="K104" s="212">
        <f>Maths!P98</f>
        <v>0</v>
      </c>
      <c r="L104" s="213">
        <f t="shared" si="16"/>
        <v>0</v>
      </c>
      <c r="M104" s="212">
        <f>Sci!P98</f>
        <v>0</v>
      </c>
      <c r="N104" s="213">
        <f t="shared" si="17"/>
        <v>0</v>
      </c>
      <c r="O104" s="212">
        <f>Sco!P98</f>
        <v>0</v>
      </c>
      <c r="P104" s="213">
        <f t="shared" si="18"/>
        <v>0</v>
      </c>
      <c r="Q104" s="212">
        <f>Kala!P98</f>
        <v>0</v>
      </c>
      <c r="R104" s="213">
        <f t="shared" si="19"/>
        <v>0</v>
      </c>
      <c r="S104" s="212">
        <f>Karya!P98</f>
        <v>0</v>
      </c>
      <c r="T104" s="213">
        <f t="shared" si="20"/>
        <v>0</v>
      </c>
      <c r="U104" s="212">
        <f>Shashi!P98</f>
        <v>0</v>
      </c>
      <c r="V104" s="213">
        <f t="shared" si="21"/>
        <v>0</v>
      </c>
      <c r="W104" s="213">
        <f t="shared" si="11"/>
        <v>0</v>
      </c>
      <c r="X104" s="214">
        <f>W104/INDEX({6,6,7,7,8,9,9,9},MATCH($Q$5,{"पहिली","दुसरी","तिसरी","चौथी","पाचवी","सहावी","सातवी","आठवी"},0))</f>
        <v>0</v>
      </c>
      <c r="Y104" s="215">
        <f t="shared" si="12"/>
        <v>0</v>
      </c>
    </row>
    <row r="105" spans="1:25" ht="21.9" customHeight="1">
      <c r="A105" s="206">
        <v>92</v>
      </c>
      <c r="B105" s="209">
        <f>students!D99</f>
        <v>0</v>
      </c>
      <c r="C105" s="210">
        <f>students!G99</f>
        <v>0</v>
      </c>
      <c r="D105" s="211"/>
      <c r="E105" s="212">
        <f>Marathi!P99</f>
        <v>0</v>
      </c>
      <c r="F105" s="213">
        <f t="shared" si="13"/>
        <v>0</v>
      </c>
      <c r="G105" s="212">
        <f>Hindi!P99</f>
        <v>0</v>
      </c>
      <c r="H105" s="213">
        <f t="shared" si="14"/>
        <v>0</v>
      </c>
      <c r="I105" s="212">
        <f>English!P99</f>
        <v>0</v>
      </c>
      <c r="J105" s="213">
        <f t="shared" si="15"/>
        <v>0</v>
      </c>
      <c r="K105" s="212">
        <f>Maths!P99</f>
        <v>0</v>
      </c>
      <c r="L105" s="213">
        <f t="shared" si="16"/>
        <v>0</v>
      </c>
      <c r="M105" s="212">
        <f>Sci!P99</f>
        <v>0</v>
      </c>
      <c r="N105" s="213">
        <f t="shared" si="17"/>
        <v>0</v>
      </c>
      <c r="O105" s="212">
        <f>Sco!P99</f>
        <v>0</v>
      </c>
      <c r="P105" s="213">
        <f t="shared" si="18"/>
        <v>0</v>
      </c>
      <c r="Q105" s="212">
        <f>Kala!P99</f>
        <v>0</v>
      </c>
      <c r="R105" s="213">
        <f t="shared" si="19"/>
        <v>0</v>
      </c>
      <c r="S105" s="212">
        <f>Karya!P99</f>
        <v>0</v>
      </c>
      <c r="T105" s="213">
        <f t="shared" si="20"/>
        <v>0</v>
      </c>
      <c r="U105" s="212">
        <f>Shashi!P99</f>
        <v>0</v>
      </c>
      <c r="V105" s="213">
        <f t="shared" si="21"/>
        <v>0</v>
      </c>
      <c r="W105" s="213">
        <f t="shared" si="11"/>
        <v>0</v>
      </c>
      <c r="X105" s="214">
        <f>W105/INDEX({6,6,7,7,8,9,9,9},MATCH($Q$5,{"पहिली","दुसरी","तिसरी","चौथी","पाचवी","सहावी","सातवी","आठवी"},0))</f>
        <v>0</v>
      </c>
      <c r="Y105" s="215">
        <f t="shared" si="12"/>
        <v>0</v>
      </c>
    </row>
    <row r="106" spans="1:25" ht="21.9" customHeight="1">
      <c r="A106" s="206">
        <v>93</v>
      </c>
      <c r="B106" s="209">
        <f>students!D100</f>
        <v>0</v>
      </c>
      <c r="C106" s="210">
        <f>students!G100</f>
        <v>0</v>
      </c>
      <c r="D106" s="211"/>
      <c r="E106" s="212">
        <f>Marathi!P100</f>
        <v>0</v>
      </c>
      <c r="F106" s="213">
        <f t="shared" si="13"/>
        <v>0</v>
      </c>
      <c r="G106" s="212">
        <f>Hindi!P100</f>
        <v>0</v>
      </c>
      <c r="H106" s="213">
        <f t="shared" si="14"/>
        <v>0</v>
      </c>
      <c r="I106" s="212">
        <f>English!P100</f>
        <v>0</v>
      </c>
      <c r="J106" s="213">
        <f t="shared" si="15"/>
        <v>0</v>
      </c>
      <c r="K106" s="212">
        <f>Maths!P100</f>
        <v>0</v>
      </c>
      <c r="L106" s="213">
        <f t="shared" si="16"/>
        <v>0</v>
      </c>
      <c r="M106" s="212">
        <f>Sci!P100</f>
        <v>0</v>
      </c>
      <c r="N106" s="213">
        <f t="shared" si="17"/>
        <v>0</v>
      </c>
      <c r="O106" s="212">
        <f>Sco!P100</f>
        <v>0</v>
      </c>
      <c r="P106" s="213">
        <f t="shared" si="18"/>
        <v>0</v>
      </c>
      <c r="Q106" s="212">
        <f>Kala!P100</f>
        <v>0</v>
      </c>
      <c r="R106" s="213">
        <f t="shared" si="19"/>
        <v>0</v>
      </c>
      <c r="S106" s="212">
        <f>Karya!P100</f>
        <v>0</v>
      </c>
      <c r="T106" s="213">
        <f t="shared" si="20"/>
        <v>0</v>
      </c>
      <c r="U106" s="212">
        <f>Shashi!P100</f>
        <v>0</v>
      </c>
      <c r="V106" s="213">
        <f t="shared" si="21"/>
        <v>0</v>
      </c>
      <c r="W106" s="213">
        <f t="shared" si="11"/>
        <v>0</v>
      </c>
      <c r="X106" s="214">
        <f>W106/INDEX({6,6,7,7,8,9,9,9},MATCH($Q$5,{"पहिली","दुसरी","तिसरी","चौथी","पाचवी","सहावी","सातवी","आठवी"},0))</f>
        <v>0</v>
      </c>
      <c r="Y106" s="215">
        <f t="shared" si="12"/>
        <v>0</v>
      </c>
    </row>
    <row r="107" spans="1:25" ht="21.9" customHeight="1">
      <c r="A107" s="206">
        <v>94</v>
      </c>
      <c r="B107" s="209">
        <f>students!D101</f>
        <v>0</v>
      </c>
      <c r="C107" s="210">
        <f>students!G101</f>
        <v>0</v>
      </c>
      <c r="D107" s="211"/>
      <c r="E107" s="212">
        <f>Marathi!P101</f>
        <v>0</v>
      </c>
      <c r="F107" s="213">
        <f t="shared" si="13"/>
        <v>0</v>
      </c>
      <c r="G107" s="212">
        <f>Hindi!P101</f>
        <v>0</v>
      </c>
      <c r="H107" s="213">
        <f t="shared" si="14"/>
        <v>0</v>
      </c>
      <c r="I107" s="212">
        <f>English!P101</f>
        <v>0</v>
      </c>
      <c r="J107" s="213">
        <f t="shared" si="15"/>
        <v>0</v>
      </c>
      <c r="K107" s="212">
        <f>Maths!P101</f>
        <v>0</v>
      </c>
      <c r="L107" s="213">
        <f t="shared" si="16"/>
        <v>0</v>
      </c>
      <c r="M107" s="212">
        <f>Sci!P101</f>
        <v>0</v>
      </c>
      <c r="N107" s="213">
        <f t="shared" si="17"/>
        <v>0</v>
      </c>
      <c r="O107" s="212">
        <f>Sco!P101</f>
        <v>0</v>
      </c>
      <c r="P107" s="213">
        <f t="shared" si="18"/>
        <v>0</v>
      </c>
      <c r="Q107" s="212">
        <f>Kala!P101</f>
        <v>0</v>
      </c>
      <c r="R107" s="213">
        <f t="shared" si="19"/>
        <v>0</v>
      </c>
      <c r="S107" s="212">
        <f>Karya!P101</f>
        <v>0</v>
      </c>
      <c r="T107" s="213">
        <f t="shared" si="20"/>
        <v>0</v>
      </c>
      <c r="U107" s="212">
        <f>Shashi!P101</f>
        <v>0</v>
      </c>
      <c r="V107" s="213">
        <f t="shared" si="21"/>
        <v>0</v>
      </c>
      <c r="W107" s="213">
        <f t="shared" si="11"/>
        <v>0</v>
      </c>
      <c r="X107" s="214">
        <f>W107/INDEX({6,6,7,7,8,9,9,9},MATCH($Q$5,{"पहिली","दुसरी","तिसरी","चौथी","पाचवी","सहावी","सातवी","आठवी"},0))</f>
        <v>0</v>
      </c>
      <c r="Y107" s="215">
        <f t="shared" si="12"/>
        <v>0</v>
      </c>
    </row>
    <row r="108" spans="1:25" ht="21.9" customHeight="1">
      <c r="A108" s="206">
        <v>95</v>
      </c>
      <c r="B108" s="209">
        <f>students!D102</f>
        <v>0</v>
      </c>
      <c r="C108" s="210">
        <f>students!G102</f>
        <v>0</v>
      </c>
      <c r="D108" s="211"/>
      <c r="E108" s="212">
        <f>Marathi!P102</f>
        <v>0</v>
      </c>
      <c r="F108" s="213">
        <f t="shared" si="13"/>
        <v>0</v>
      </c>
      <c r="G108" s="212">
        <f>Hindi!P102</f>
        <v>0</v>
      </c>
      <c r="H108" s="213">
        <f t="shared" si="14"/>
        <v>0</v>
      </c>
      <c r="I108" s="212">
        <f>English!P102</f>
        <v>0</v>
      </c>
      <c r="J108" s="213">
        <f t="shared" si="15"/>
        <v>0</v>
      </c>
      <c r="K108" s="212">
        <f>Maths!P102</f>
        <v>0</v>
      </c>
      <c r="L108" s="213">
        <f t="shared" si="16"/>
        <v>0</v>
      </c>
      <c r="M108" s="212">
        <f>Sci!P102</f>
        <v>0</v>
      </c>
      <c r="N108" s="213">
        <f t="shared" si="17"/>
        <v>0</v>
      </c>
      <c r="O108" s="212">
        <f>Sco!P102</f>
        <v>0</v>
      </c>
      <c r="P108" s="213">
        <f t="shared" si="18"/>
        <v>0</v>
      </c>
      <c r="Q108" s="212">
        <f>Kala!P102</f>
        <v>0</v>
      </c>
      <c r="R108" s="213">
        <f t="shared" si="19"/>
        <v>0</v>
      </c>
      <c r="S108" s="212">
        <f>Karya!P102</f>
        <v>0</v>
      </c>
      <c r="T108" s="213">
        <f t="shared" si="20"/>
        <v>0</v>
      </c>
      <c r="U108" s="212">
        <f>Shashi!P102</f>
        <v>0</v>
      </c>
      <c r="V108" s="213">
        <f t="shared" si="21"/>
        <v>0</v>
      </c>
      <c r="W108" s="213">
        <f t="shared" si="11"/>
        <v>0</v>
      </c>
      <c r="X108" s="214">
        <f>W108/INDEX({6,6,7,7,8,9,9,9},MATCH($Q$5,{"पहिली","दुसरी","तिसरी","चौथी","पाचवी","सहावी","सातवी","आठवी"},0))</f>
        <v>0</v>
      </c>
      <c r="Y108" s="215">
        <f t="shared" si="12"/>
        <v>0</v>
      </c>
    </row>
    <row r="109" spans="1:25" ht="21.9" customHeight="1">
      <c r="A109" s="206">
        <v>96</v>
      </c>
      <c r="B109" s="209">
        <f>students!D103</f>
        <v>0</v>
      </c>
      <c r="C109" s="210">
        <f>students!G103</f>
        <v>0</v>
      </c>
      <c r="D109" s="211"/>
      <c r="E109" s="212">
        <f>Marathi!P103</f>
        <v>0</v>
      </c>
      <c r="F109" s="213">
        <f t="shared" si="13"/>
        <v>0</v>
      </c>
      <c r="G109" s="212">
        <f>Hindi!P103</f>
        <v>0</v>
      </c>
      <c r="H109" s="213">
        <f t="shared" si="14"/>
        <v>0</v>
      </c>
      <c r="I109" s="212">
        <f>English!P103</f>
        <v>0</v>
      </c>
      <c r="J109" s="213">
        <f t="shared" si="15"/>
        <v>0</v>
      </c>
      <c r="K109" s="212">
        <f>Maths!P103</f>
        <v>0</v>
      </c>
      <c r="L109" s="213">
        <f t="shared" si="16"/>
        <v>0</v>
      </c>
      <c r="M109" s="212">
        <f>Sci!P103</f>
        <v>0</v>
      </c>
      <c r="N109" s="213">
        <f t="shared" si="17"/>
        <v>0</v>
      </c>
      <c r="O109" s="212">
        <f>Sco!P103</f>
        <v>0</v>
      </c>
      <c r="P109" s="213">
        <f t="shared" si="18"/>
        <v>0</v>
      </c>
      <c r="Q109" s="212">
        <f>Kala!P103</f>
        <v>0</v>
      </c>
      <c r="R109" s="213">
        <f t="shared" si="19"/>
        <v>0</v>
      </c>
      <c r="S109" s="212">
        <f>Karya!P103</f>
        <v>0</v>
      </c>
      <c r="T109" s="213">
        <f t="shared" si="20"/>
        <v>0</v>
      </c>
      <c r="U109" s="212">
        <f>Shashi!P103</f>
        <v>0</v>
      </c>
      <c r="V109" s="213">
        <f t="shared" si="21"/>
        <v>0</v>
      </c>
      <c r="W109" s="213">
        <f t="shared" si="11"/>
        <v>0</v>
      </c>
      <c r="X109" s="214">
        <f>W109/INDEX({6,6,7,7,8,9,9,9},MATCH($Q$5,{"पहिली","दुसरी","तिसरी","चौथी","पाचवी","सहावी","सातवी","आठवी"},0))</f>
        <v>0</v>
      </c>
      <c r="Y109" s="215">
        <f t="shared" si="12"/>
        <v>0</v>
      </c>
    </row>
    <row r="110" spans="1:25" ht="21.9" customHeight="1">
      <c r="A110" s="206">
        <v>97</v>
      </c>
      <c r="B110" s="209">
        <f>students!D104</f>
        <v>0</v>
      </c>
      <c r="C110" s="210">
        <f>students!G104</f>
        <v>0</v>
      </c>
      <c r="D110" s="211"/>
      <c r="E110" s="212">
        <f>Marathi!P104</f>
        <v>0</v>
      </c>
      <c r="F110" s="213">
        <f t="shared" si="13"/>
        <v>0</v>
      </c>
      <c r="G110" s="212">
        <f>Hindi!P104</f>
        <v>0</v>
      </c>
      <c r="H110" s="213">
        <f t="shared" si="14"/>
        <v>0</v>
      </c>
      <c r="I110" s="212">
        <f>English!P104</f>
        <v>0</v>
      </c>
      <c r="J110" s="213">
        <f t="shared" si="15"/>
        <v>0</v>
      </c>
      <c r="K110" s="212">
        <f>Maths!P104</f>
        <v>0</v>
      </c>
      <c r="L110" s="213">
        <f t="shared" si="16"/>
        <v>0</v>
      </c>
      <c r="M110" s="212">
        <f>Sci!P104</f>
        <v>0</v>
      </c>
      <c r="N110" s="213">
        <f t="shared" si="17"/>
        <v>0</v>
      </c>
      <c r="O110" s="212">
        <f>Sco!P104</f>
        <v>0</v>
      </c>
      <c r="P110" s="213">
        <f t="shared" si="18"/>
        <v>0</v>
      </c>
      <c r="Q110" s="212">
        <f>Kala!P104</f>
        <v>0</v>
      </c>
      <c r="R110" s="213">
        <f t="shared" si="19"/>
        <v>0</v>
      </c>
      <c r="S110" s="212">
        <f>Karya!P104</f>
        <v>0</v>
      </c>
      <c r="T110" s="213">
        <f t="shared" si="20"/>
        <v>0</v>
      </c>
      <c r="U110" s="212">
        <f>Shashi!P104</f>
        <v>0</v>
      </c>
      <c r="V110" s="213">
        <f t="shared" si="21"/>
        <v>0</v>
      </c>
      <c r="W110" s="213">
        <f t="shared" si="11"/>
        <v>0</v>
      </c>
      <c r="X110" s="214">
        <f>W110/INDEX({6,6,7,7,8,9,9,9},MATCH($Q$5,{"पहिली","दुसरी","तिसरी","चौथी","पाचवी","सहावी","सातवी","आठवी"},0))</f>
        <v>0</v>
      </c>
      <c r="Y110" s="215">
        <f t="shared" si="12"/>
        <v>0</v>
      </c>
    </row>
    <row r="111" spans="1:25" ht="21.9" customHeight="1">
      <c r="A111" s="206">
        <v>98</v>
      </c>
      <c r="B111" s="209">
        <f>students!D105</f>
        <v>0</v>
      </c>
      <c r="C111" s="210">
        <f>students!G105</f>
        <v>0</v>
      </c>
      <c r="D111" s="211"/>
      <c r="E111" s="212">
        <f>Marathi!P105</f>
        <v>0</v>
      </c>
      <c r="F111" s="213">
        <f t="shared" si="13"/>
        <v>0</v>
      </c>
      <c r="G111" s="212">
        <f>Hindi!P105</f>
        <v>0</v>
      </c>
      <c r="H111" s="213">
        <f t="shared" si="14"/>
        <v>0</v>
      </c>
      <c r="I111" s="212">
        <f>English!P105</f>
        <v>0</v>
      </c>
      <c r="J111" s="213">
        <f t="shared" si="15"/>
        <v>0</v>
      </c>
      <c r="K111" s="212">
        <f>Maths!P105</f>
        <v>0</v>
      </c>
      <c r="L111" s="213">
        <f t="shared" si="16"/>
        <v>0</v>
      </c>
      <c r="M111" s="212">
        <f>Sci!P105</f>
        <v>0</v>
      </c>
      <c r="N111" s="213">
        <f t="shared" si="17"/>
        <v>0</v>
      </c>
      <c r="O111" s="212">
        <f>Sco!P105</f>
        <v>0</v>
      </c>
      <c r="P111" s="213">
        <f t="shared" si="18"/>
        <v>0</v>
      </c>
      <c r="Q111" s="212">
        <f>Kala!P105</f>
        <v>0</v>
      </c>
      <c r="R111" s="213">
        <f t="shared" si="19"/>
        <v>0</v>
      </c>
      <c r="S111" s="212">
        <f>Karya!P105</f>
        <v>0</v>
      </c>
      <c r="T111" s="213">
        <f t="shared" si="20"/>
        <v>0</v>
      </c>
      <c r="U111" s="212">
        <f>Shashi!P105</f>
        <v>0</v>
      </c>
      <c r="V111" s="213">
        <f t="shared" si="21"/>
        <v>0</v>
      </c>
      <c r="W111" s="213">
        <f t="shared" si="11"/>
        <v>0</v>
      </c>
      <c r="X111" s="214">
        <f>W111/INDEX({6,6,7,7,8,9,9,9},MATCH($Q$5,{"पहिली","दुसरी","तिसरी","चौथी","पाचवी","सहावी","सातवी","आठवी"},0))</f>
        <v>0</v>
      </c>
      <c r="Y111" s="215">
        <f t="shared" si="12"/>
        <v>0</v>
      </c>
    </row>
    <row r="112" spans="1:25" ht="21.9" customHeight="1">
      <c r="A112" s="206">
        <v>99</v>
      </c>
      <c r="B112" s="209">
        <f>students!D106</f>
        <v>0</v>
      </c>
      <c r="C112" s="210">
        <f>students!G106</f>
        <v>0</v>
      </c>
      <c r="D112" s="211"/>
      <c r="E112" s="212">
        <f>Marathi!P106</f>
        <v>0</v>
      </c>
      <c r="F112" s="213">
        <f t="shared" si="13"/>
        <v>0</v>
      </c>
      <c r="G112" s="212">
        <f>Hindi!P106</f>
        <v>0</v>
      </c>
      <c r="H112" s="213">
        <f t="shared" si="14"/>
        <v>0</v>
      </c>
      <c r="I112" s="212">
        <f>English!P106</f>
        <v>0</v>
      </c>
      <c r="J112" s="213">
        <f t="shared" si="15"/>
        <v>0</v>
      </c>
      <c r="K112" s="212">
        <f>Maths!P106</f>
        <v>0</v>
      </c>
      <c r="L112" s="213">
        <f t="shared" si="16"/>
        <v>0</v>
      </c>
      <c r="M112" s="212">
        <f>Sci!P106</f>
        <v>0</v>
      </c>
      <c r="N112" s="213">
        <f t="shared" si="17"/>
        <v>0</v>
      </c>
      <c r="O112" s="212">
        <f>Sco!P106</f>
        <v>0</v>
      </c>
      <c r="P112" s="213">
        <f t="shared" si="18"/>
        <v>0</v>
      </c>
      <c r="Q112" s="212">
        <f>Kala!P106</f>
        <v>0</v>
      </c>
      <c r="R112" s="213">
        <f t="shared" si="19"/>
        <v>0</v>
      </c>
      <c r="S112" s="212">
        <f>Karya!P106</f>
        <v>0</v>
      </c>
      <c r="T112" s="213">
        <f t="shared" si="20"/>
        <v>0</v>
      </c>
      <c r="U112" s="212">
        <f>Shashi!P106</f>
        <v>0</v>
      </c>
      <c r="V112" s="213">
        <f t="shared" si="21"/>
        <v>0</v>
      </c>
      <c r="W112" s="213">
        <f t="shared" si="11"/>
        <v>0</v>
      </c>
      <c r="X112" s="214">
        <f>W112/INDEX({6,6,7,7,8,9,9,9},MATCH($Q$5,{"पहिली","दुसरी","तिसरी","चौथी","पाचवी","सहावी","सातवी","आठवी"},0))</f>
        <v>0</v>
      </c>
      <c r="Y112" s="215">
        <f t="shared" si="12"/>
        <v>0</v>
      </c>
    </row>
    <row r="113" spans="1:25" ht="21.9" customHeight="1">
      <c r="A113" s="206">
        <v>100</v>
      </c>
      <c r="B113" s="209">
        <f>students!D107</f>
        <v>0</v>
      </c>
      <c r="C113" s="210">
        <f>students!G107</f>
        <v>0</v>
      </c>
      <c r="D113" s="211"/>
      <c r="E113" s="212">
        <f>Marathi!P107</f>
        <v>0</v>
      </c>
      <c r="F113" s="213">
        <f t="shared" si="13"/>
        <v>0</v>
      </c>
      <c r="G113" s="212">
        <f>Hindi!P107</f>
        <v>0</v>
      </c>
      <c r="H113" s="213">
        <f t="shared" si="14"/>
        <v>0</v>
      </c>
      <c r="I113" s="212">
        <f>English!P107</f>
        <v>0</v>
      </c>
      <c r="J113" s="213">
        <f t="shared" si="15"/>
        <v>0</v>
      </c>
      <c r="K113" s="212">
        <f>Maths!P107</f>
        <v>0</v>
      </c>
      <c r="L113" s="213">
        <f t="shared" si="16"/>
        <v>0</v>
      </c>
      <c r="M113" s="212">
        <f>Sci!P107</f>
        <v>0</v>
      </c>
      <c r="N113" s="213">
        <f t="shared" si="17"/>
        <v>0</v>
      </c>
      <c r="O113" s="212">
        <f>Sco!P107</f>
        <v>0</v>
      </c>
      <c r="P113" s="213">
        <f t="shared" si="18"/>
        <v>0</v>
      </c>
      <c r="Q113" s="212">
        <f>Kala!P107</f>
        <v>0</v>
      </c>
      <c r="R113" s="213">
        <f t="shared" si="19"/>
        <v>0</v>
      </c>
      <c r="S113" s="212">
        <f>Karya!P107</f>
        <v>0</v>
      </c>
      <c r="T113" s="213">
        <f t="shared" si="20"/>
        <v>0</v>
      </c>
      <c r="U113" s="212">
        <f>Shashi!P107</f>
        <v>0</v>
      </c>
      <c r="V113" s="213">
        <f t="shared" si="21"/>
        <v>0</v>
      </c>
      <c r="W113" s="213">
        <f t="shared" si="11"/>
        <v>0</v>
      </c>
      <c r="X113" s="214">
        <f>W113/INDEX({6,6,7,7,8,9,9,9},MATCH($Q$5,{"पहिली","दुसरी","तिसरी","चौथी","पाचवी","सहावी","सातवी","आठवी"},0))</f>
        <v>0</v>
      </c>
      <c r="Y113" s="215">
        <f t="shared" si="12"/>
        <v>0</v>
      </c>
    </row>
  </sheetData>
  <sheetProtection algorithmName="SHA-512" hashValue="eQA2n9oynhslHMn/t95n0ZMPHuQX/MIq+lqIWLN8j++vUxM/PS748C0X6ewL5+thvuJh7gbKL1qZs3QGSfphmQ==" saltValue="gV3tSH3btkInuEIONCBd/g==" spinCount="100000" sheet="1" objects="1" scenarios="1"/>
  <mergeCells count="28">
    <mergeCell ref="A1:Y1"/>
    <mergeCell ref="A3:Y3"/>
    <mergeCell ref="A5:C5"/>
    <mergeCell ref="E5:F5"/>
    <mergeCell ref="H5:I5"/>
    <mergeCell ref="J5:K5"/>
    <mergeCell ref="L5:N5"/>
    <mergeCell ref="O5:P5"/>
    <mergeCell ref="Q5:R5"/>
    <mergeCell ref="U5:Y5"/>
    <mergeCell ref="B7:X7"/>
    <mergeCell ref="A10:A13"/>
    <mergeCell ref="B10:B13"/>
    <mergeCell ref="C10:C11"/>
    <mergeCell ref="D10:D13"/>
    <mergeCell ref="E10:V10"/>
    <mergeCell ref="W10:W13"/>
    <mergeCell ref="X10:X13"/>
    <mergeCell ref="Y10:Y13"/>
    <mergeCell ref="E11:F11"/>
    <mergeCell ref="G11:H11"/>
    <mergeCell ref="I11:J11"/>
    <mergeCell ref="K11:L11"/>
    <mergeCell ref="M11:N11"/>
    <mergeCell ref="O11:P11"/>
    <mergeCell ref="Q11:R11"/>
    <mergeCell ref="S11:T11"/>
    <mergeCell ref="U11:V11"/>
  </mergeCells>
  <conditionalFormatting sqref="D127">
    <cfRule type="cellIs" dxfId="67" priority="15" operator="equal">
      <formula>2</formula>
    </cfRule>
    <cfRule type="cellIs" dxfId="66" priority="16" operator="equal">
      <formula>1</formula>
    </cfRule>
  </conditionalFormatting>
  <conditionalFormatting sqref="F127">
    <cfRule type="cellIs" dxfId="65" priority="13" operator="equal">
      <formula>2</formula>
    </cfRule>
    <cfRule type="cellIs" dxfId="64" priority="14" operator="equal">
      <formula>1</formula>
    </cfRule>
  </conditionalFormatting>
  <conditionalFormatting sqref="H127">
    <cfRule type="cellIs" dxfId="63" priority="11" operator="equal">
      <formula>2</formula>
    </cfRule>
    <cfRule type="cellIs" dxfId="62" priority="12" operator="equal">
      <formula>1</formula>
    </cfRule>
  </conditionalFormatting>
  <conditionalFormatting sqref="J127">
    <cfRule type="cellIs" dxfId="61" priority="9" operator="equal">
      <formula>2</formula>
    </cfRule>
    <cfRule type="cellIs" dxfId="60" priority="10" operator="equal">
      <formula>1</formula>
    </cfRule>
  </conditionalFormatting>
  <conditionalFormatting sqref="L127">
    <cfRule type="cellIs" dxfId="59" priority="7" operator="equal">
      <formula>2</formula>
    </cfRule>
    <cfRule type="cellIs" dxfId="58" priority="8" operator="equal">
      <formula>1</formula>
    </cfRule>
  </conditionalFormatting>
  <conditionalFormatting sqref="N127">
    <cfRule type="cellIs" dxfId="57" priority="5" operator="equal">
      <formula>2</formula>
    </cfRule>
    <cfRule type="cellIs" dxfId="56" priority="6" operator="equal">
      <formula>1</formula>
    </cfRule>
  </conditionalFormatting>
  <conditionalFormatting sqref="P127:R127">
    <cfRule type="cellIs" dxfId="55" priority="3" operator="equal">
      <formula>2</formula>
    </cfRule>
    <cfRule type="cellIs" dxfId="54" priority="4" operator="equal">
      <formula>1</formula>
    </cfRule>
  </conditionalFormatting>
  <conditionalFormatting sqref="T127:U127">
    <cfRule type="cellIs" dxfId="53" priority="1" operator="equal">
      <formula>2</formula>
    </cfRule>
    <cfRule type="cellIs" dxfId="52" priority="2" operator="equal">
      <formula>1</formula>
    </cfRule>
  </conditionalFormatting>
  <pageMargins left="0.70866141732283472" right="0.23622047244094491" top="0.31496062992125984" bottom="0.27559055118110237" header="0.31496062992125984" footer="0.31496062992125984"/>
  <pageSetup paperSize="5" scale="67" orientation="landscape" horizontalDpi="180" verticalDpi="180" r:id="rId1"/>
  <rowBreaks count="1" manualBreakCount="1">
    <brk id="115" max="16383"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C30"/>
  <sheetViews>
    <sheetView workbookViewId="0">
      <selection sqref="A1:Z1"/>
    </sheetView>
  </sheetViews>
  <sheetFormatPr defaultRowHeight="13.2"/>
  <cols>
    <col min="1" max="2" width="5.6640625" customWidth="1"/>
    <col min="3" max="29" width="5.44140625" customWidth="1"/>
    <col min="30" max="30" width="5.6640625" customWidth="1"/>
  </cols>
  <sheetData>
    <row r="1" spans="1:29" ht="25.8">
      <c r="A1" s="527" t="str">
        <f>'1_R'!A1:Y1</f>
        <v>पंचायत समिती खंडाळा ( शिक्षण विभाग )</v>
      </c>
      <c r="B1" s="527"/>
      <c r="C1" s="527"/>
      <c r="D1" s="527"/>
      <c r="E1" s="527"/>
      <c r="F1" s="527"/>
      <c r="G1" s="527"/>
      <c r="H1" s="527"/>
      <c r="I1" s="527"/>
      <c r="J1" s="527"/>
      <c r="K1" s="527"/>
      <c r="L1" s="527"/>
      <c r="M1" s="527"/>
      <c r="N1" s="527"/>
      <c r="O1" s="527"/>
      <c r="P1" s="527"/>
      <c r="Q1" s="527"/>
      <c r="R1" s="527"/>
      <c r="S1" s="527"/>
      <c r="T1" s="527"/>
      <c r="U1" s="527"/>
      <c r="V1" s="527"/>
      <c r="W1" s="527"/>
      <c r="X1" s="527"/>
      <c r="Y1" s="527"/>
      <c r="Z1" s="527"/>
      <c r="AA1" s="245"/>
      <c r="AB1" s="245"/>
      <c r="AC1" s="245"/>
    </row>
    <row r="2" spans="1:29" ht="2.1" customHeight="1">
      <c r="A2" s="244"/>
      <c r="B2" s="244"/>
      <c r="C2" s="244"/>
      <c r="D2" s="244"/>
      <c r="E2" s="244"/>
      <c r="F2" s="244"/>
      <c r="G2" s="244"/>
      <c r="H2" s="244"/>
      <c r="I2" s="244"/>
      <c r="J2" s="244"/>
      <c r="K2" s="244"/>
      <c r="L2" s="244"/>
      <c r="M2" s="244"/>
      <c r="N2" s="244"/>
      <c r="O2" s="244"/>
      <c r="P2" s="244"/>
      <c r="Q2" s="244"/>
      <c r="R2" s="244"/>
      <c r="S2" s="244"/>
      <c r="T2" s="244"/>
      <c r="U2" s="244"/>
      <c r="V2" s="244"/>
      <c r="W2" s="244"/>
      <c r="X2" s="244"/>
      <c r="Y2" s="244"/>
      <c r="Z2" s="244"/>
      <c r="AA2" s="245"/>
      <c r="AB2" s="245"/>
      <c r="AC2" s="245"/>
    </row>
    <row r="3" spans="1:29" ht="25.8">
      <c r="A3" s="527" t="str">
        <f>'1_R'!A3:Y3</f>
        <v>संकलित नोंदतक्ता सन 2024-25</v>
      </c>
      <c r="B3" s="527"/>
      <c r="C3" s="527"/>
      <c r="D3" s="527"/>
      <c r="E3" s="527"/>
      <c r="F3" s="527"/>
      <c r="G3" s="527"/>
      <c r="H3" s="527"/>
      <c r="I3" s="527"/>
      <c r="J3" s="527"/>
      <c r="K3" s="527"/>
      <c r="L3" s="527"/>
      <c r="M3" s="527"/>
      <c r="N3" s="527"/>
      <c r="O3" s="527"/>
      <c r="P3" s="527"/>
      <c r="Q3" s="527"/>
      <c r="R3" s="527"/>
      <c r="S3" s="527"/>
      <c r="T3" s="527"/>
      <c r="U3" s="527"/>
      <c r="V3" s="527"/>
      <c r="W3" s="527"/>
      <c r="X3" s="527"/>
      <c r="Y3" s="527"/>
      <c r="Z3" s="527"/>
      <c r="AA3" s="246"/>
      <c r="AB3" s="246"/>
      <c r="AC3" s="246"/>
    </row>
    <row r="4" spans="1:29" ht="2.1" customHeight="1">
      <c r="A4" s="244"/>
      <c r="B4" s="244"/>
      <c r="C4" s="244"/>
      <c r="D4" s="244"/>
      <c r="E4" s="244"/>
      <c r="F4" s="244"/>
      <c r="G4" s="244"/>
      <c r="H4" s="244"/>
      <c r="I4" s="244"/>
      <c r="J4" s="244"/>
      <c r="K4" s="244"/>
      <c r="L4" s="244"/>
      <c r="M4" s="244"/>
      <c r="N4" s="244"/>
      <c r="O4" s="244"/>
      <c r="P4" s="244"/>
      <c r="Q4" s="244"/>
      <c r="R4" s="244"/>
      <c r="S4" s="244"/>
      <c r="T4" s="244"/>
      <c r="U4" s="244"/>
      <c r="V4" s="244"/>
      <c r="W4" s="244"/>
      <c r="X4" s="244"/>
      <c r="Y4" s="244"/>
      <c r="Z4" s="244"/>
      <c r="AA4" s="246"/>
      <c r="AB4" s="246"/>
      <c r="AC4" s="246"/>
    </row>
    <row r="5" spans="1:29" ht="19.8">
      <c r="A5" s="528" t="str">
        <f>students!G2</f>
        <v xml:space="preserve">जिल्हा परिषद प्राथमिक शाळा कोपर्डे </v>
      </c>
      <c r="B5" s="528"/>
      <c r="C5" s="528"/>
      <c r="D5" s="528"/>
      <c r="E5" s="528"/>
      <c r="F5" s="247" t="s">
        <v>738</v>
      </c>
      <c r="G5" s="529" t="str">
        <f>students!M4</f>
        <v xml:space="preserve">खेड बु </v>
      </c>
      <c r="H5" s="529"/>
      <c r="I5" s="529" t="s">
        <v>1245</v>
      </c>
      <c r="J5" s="529"/>
      <c r="K5" s="530" t="str">
        <f>students!N5</f>
        <v xml:space="preserve">खंडाळा </v>
      </c>
      <c r="L5" s="530"/>
      <c r="M5" s="530"/>
      <c r="N5" s="530" t="s">
        <v>740</v>
      </c>
      <c r="O5" s="530"/>
      <c r="P5" s="530" t="str">
        <f>students!E5</f>
        <v xml:space="preserve">सातारा </v>
      </c>
      <c r="Q5" s="530"/>
      <c r="R5" s="530"/>
      <c r="S5" s="530" t="s">
        <v>28</v>
      </c>
      <c r="T5" s="530"/>
      <c r="U5" s="530" t="str">
        <f>students!M2</f>
        <v>पहिली</v>
      </c>
      <c r="V5" s="530"/>
      <c r="W5" s="247" t="s">
        <v>1223</v>
      </c>
      <c r="X5" s="247"/>
      <c r="Y5" s="530" t="str">
        <f>students!G4</f>
        <v xml:space="preserve">श्री. सागर दत्तात्रय शिंदे </v>
      </c>
      <c r="Z5" s="530"/>
      <c r="AA5" s="530"/>
      <c r="AB5" s="530"/>
      <c r="AC5" s="530"/>
    </row>
    <row r="6" spans="1:29" ht="2.1" customHeight="1">
      <c r="A6" s="248"/>
      <c r="B6" s="248"/>
      <c r="C6" s="248"/>
      <c r="D6" s="248"/>
      <c r="E6" s="248"/>
      <c r="F6" s="248"/>
      <c r="G6" s="248"/>
      <c r="H6" s="249"/>
      <c r="I6" s="250"/>
      <c r="J6" s="250"/>
      <c r="K6" s="250"/>
      <c r="L6" s="250"/>
      <c r="M6" s="250"/>
      <c r="N6" s="250"/>
      <c r="O6" s="248"/>
      <c r="P6" s="248"/>
      <c r="Q6" s="248"/>
      <c r="R6" s="248"/>
      <c r="S6" s="250"/>
      <c r="T6" s="250"/>
      <c r="U6" s="250"/>
      <c r="V6" s="250"/>
      <c r="W6" s="250"/>
      <c r="X6" s="250"/>
      <c r="Y6" s="250"/>
      <c r="Z6" s="250"/>
      <c r="AA6" s="250"/>
      <c r="AB6" s="250"/>
      <c r="AC6" s="250"/>
    </row>
    <row r="7" spans="1:29" ht="15.6">
      <c r="A7" s="251"/>
      <c r="B7" s="514" t="s">
        <v>741</v>
      </c>
      <c r="C7" s="514"/>
      <c r="D7" s="514"/>
      <c r="E7" s="514"/>
      <c r="F7" s="514"/>
      <c r="G7" s="514"/>
      <c r="H7" s="514"/>
      <c r="I7" s="514"/>
      <c r="J7" s="514"/>
      <c r="K7" s="514"/>
      <c r="L7" s="514"/>
      <c r="M7" s="514"/>
      <c r="N7" s="514"/>
      <c r="O7" s="514"/>
      <c r="P7" s="514"/>
      <c r="Q7" s="514"/>
      <c r="R7" s="514"/>
      <c r="S7" s="514"/>
      <c r="T7" s="514"/>
      <c r="U7" s="514"/>
      <c r="V7" s="514"/>
      <c r="W7" s="514"/>
      <c r="X7" s="514"/>
      <c r="Y7" s="514"/>
      <c r="Z7" s="514"/>
      <c r="AA7" s="514"/>
      <c r="AB7" s="514"/>
      <c r="AC7" s="253"/>
    </row>
    <row r="8" spans="1:29" ht="2.1" customHeight="1">
      <c r="A8" s="251"/>
      <c r="B8" s="254"/>
      <c r="C8" s="254"/>
      <c r="D8" s="254"/>
      <c r="E8" s="254"/>
      <c r="F8" s="251"/>
      <c r="G8" s="251"/>
      <c r="H8" s="251"/>
      <c r="I8" s="251"/>
      <c r="J8" s="251"/>
      <c r="K8" s="255"/>
      <c r="L8" s="255"/>
      <c r="M8" s="255"/>
      <c r="N8" s="255"/>
      <c r="O8" s="251"/>
      <c r="P8" s="251"/>
      <c r="Q8" s="251"/>
      <c r="R8" s="253"/>
      <c r="S8" s="253"/>
      <c r="T8" s="253"/>
      <c r="U8" s="253"/>
      <c r="V8" s="253"/>
      <c r="W8" s="253"/>
      <c r="X8" s="253"/>
      <c r="Y8" s="253"/>
      <c r="Z8" s="253"/>
      <c r="AA8" s="253"/>
      <c r="AB8" s="253"/>
      <c r="AC8" s="253"/>
    </row>
    <row r="9" spans="1:29" ht="2.1" customHeight="1">
      <c r="A9" s="251"/>
      <c r="B9" s="254"/>
      <c r="C9" s="254"/>
      <c r="D9" s="251"/>
      <c r="E9" s="251"/>
      <c r="F9" s="251"/>
      <c r="G9" s="251"/>
      <c r="H9" s="251"/>
      <c r="I9" s="255"/>
      <c r="J9" s="255"/>
      <c r="K9" s="255"/>
      <c r="L9" s="255"/>
      <c r="M9" s="251"/>
      <c r="N9" s="251"/>
      <c r="O9" s="251"/>
      <c r="P9" s="253"/>
      <c r="Q9" s="253"/>
      <c r="R9" s="253"/>
      <c r="S9" s="253"/>
      <c r="T9" s="253"/>
      <c r="U9" s="253"/>
      <c r="V9" s="253"/>
      <c r="W9" s="253"/>
      <c r="X9" s="253"/>
      <c r="Y9" s="253"/>
      <c r="Z9" s="253"/>
      <c r="AA9" s="253"/>
      <c r="AB9" s="253"/>
      <c r="AC9" s="253"/>
    </row>
    <row r="10" spans="1:29" ht="26.4">
      <c r="A10" s="515" t="s">
        <v>742</v>
      </c>
      <c r="B10" s="518" t="s">
        <v>27</v>
      </c>
      <c r="C10" s="521" t="s">
        <v>1234</v>
      </c>
      <c r="D10" s="522"/>
      <c r="E10" s="522"/>
      <c r="F10" s="522"/>
      <c r="G10" s="522"/>
      <c r="H10" s="522"/>
      <c r="I10" s="522"/>
      <c r="J10" s="522"/>
      <c r="K10" s="522"/>
      <c r="L10" s="522"/>
      <c r="M10" s="522"/>
      <c r="N10" s="522"/>
      <c r="O10" s="522"/>
      <c r="P10" s="522"/>
      <c r="Q10" s="522"/>
      <c r="R10" s="522"/>
      <c r="S10" s="522"/>
      <c r="T10" s="522"/>
      <c r="U10" s="522"/>
      <c r="V10" s="522"/>
      <c r="W10" s="522"/>
      <c r="X10" s="522"/>
      <c r="Y10" s="522"/>
      <c r="Z10" s="522"/>
      <c r="AA10" s="522"/>
      <c r="AB10" s="522"/>
      <c r="AC10" s="522"/>
    </row>
    <row r="11" spans="1:29" ht="26.4">
      <c r="A11" s="516"/>
      <c r="B11" s="519"/>
      <c r="C11" s="521" t="s">
        <v>48</v>
      </c>
      <c r="D11" s="522"/>
      <c r="E11" s="523"/>
      <c r="F11" s="521" t="s">
        <v>719</v>
      </c>
      <c r="G11" s="522"/>
      <c r="H11" s="523"/>
      <c r="I11" s="521" t="s">
        <v>720</v>
      </c>
      <c r="J11" s="522"/>
      <c r="K11" s="523"/>
      <c r="L11" s="521" t="s">
        <v>78</v>
      </c>
      <c r="M11" s="522"/>
      <c r="N11" s="523"/>
      <c r="O11" s="524" t="s">
        <v>1224</v>
      </c>
      <c r="P11" s="525"/>
      <c r="Q11" s="526"/>
      <c r="R11" s="521" t="s">
        <v>1246</v>
      </c>
      <c r="S11" s="522"/>
      <c r="T11" s="523"/>
      <c r="U11" s="521" t="s">
        <v>723</v>
      </c>
      <c r="V11" s="522"/>
      <c r="W11" s="523"/>
      <c r="X11" s="521" t="s">
        <v>749</v>
      </c>
      <c r="Y11" s="522"/>
      <c r="Z11" s="523"/>
      <c r="AA11" s="521" t="s">
        <v>750</v>
      </c>
      <c r="AB11" s="522"/>
      <c r="AC11" s="523"/>
    </row>
    <row r="12" spans="1:29" ht="17.399999999999999">
      <c r="A12" s="517"/>
      <c r="B12" s="520"/>
      <c r="C12" s="268" t="s">
        <v>1261</v>
      </c>
      <c r="D12" s="268" t="s">
        <v>760</v>
      </c>
      <c r="E12" s="268" t="s">
        <v>29</v>
      </c>
      <c r="F12" s="268" t="s">
        <v>1261</v>
      </c>
      <c r="G12" s="268" t="s">
        <v>760</v>
      </c>
      <c r="H12" s="268" t="s">
        <v>29</v>
      </c>
      <c r="I12" s="268" t="s">
        <v>1261</v>
      </c>
      <c r="J12" s="268" t="s">
        <v>760</v>
      </c>
      <c r="K12" s="268" t="s">
        <v>29</v>
      </c>
      <c r="L12" s="268" t="s">
        <v>1261</v>
      </c>
      <c r="M12" s="268" t="s">
        <v>760</v>
      </c>
      <c r="N12" s="268" t="s">
        <v>29</v>
      </c>
      <c r="O12" s="268" t="s">
        <v>1261</v>
      </c>
      <c r="P12" s="268" t="s">
        <v>760</v>
      </c>
      <c r="Q12" s="268" t="s">
        <v>29</v>
      </c>
      <c r="R12" s="268" t="s">
        <v>1261</v>
      </c>
      <c r="S12" s="268" t="s">
        <v>760</v>
      </c>
      <c r="T12" s="268" t="s">
        <v>29</v>
      </c>
      <c r="U12" s="268" t="s">
        <v>1261</v>
      </c>
      <c r="V12" s="268" t="s">
        <v>760</v>
      </c>
      <c r="W12" s="268" t="s">
        <v>29</v>
      </c>
      <c r="X12" s="268" t="s">
        <v>1261</v>
      </c>
      <c r="Y12" s="268" t="s">
        <v>760</v>
      </c>
      <c r="Z12" s="268" t="s">
        <v>29</v>
      </c>
      <c r="AA12" s="268" t="s">
        <v>1261</v>
      </c>
      <c r="AB12" s="268" t="s">
        <v>760</v>
      </c>
      <c r="AC12" s="268" t="s">
        <v>29</v>
      </c>
    </row>
    <row r="13" spans="1:29" ht="24">
      <c r="A13" s="256">
        <v>1</v>
      </c>
      <c r="B13" s="257" t="s">
        <v>1247</v>
      </c>
      <c r="C13" s="258">
        <f>COUNTIFS(students!$G$8:$G$77,"मुलगा",'1_R'!$F$14:$F$83,$B13)</f>
        <v>0</v>
      </c>
      <c r="D13" s="258">
        <f>COUNTIFS(students!$G$8:$G$77,$D$12,'1_R'!$F$14:$F$83,$B13)</f>
        <v>0</v>
      </c>
      <c r="E13" s="258">
        <f>D13+C13</f>
        <v>0</v>
      </c>
      <c r="F13" s="258">
        <f>COUNTIFS(students!$G$8:$G$77,"मुलगा",'1_R'!$H$14:$H$83,$B13)</f>
        <v>0</v>
      </c>
      <c r="G13" s="258">
        <f>COUNTIFS(students!$G$8:$G$77,$G$12,'1_R'!$H$14:$H$83,$B13)</f>
        <v>0</v>
      </c>
      <c r="H13" s="258">
        <f>G13+F13</f>
        <v>0</v>
      </c>
      <c r="I13" s="258">
        <f>COUNTIFS(students!$G$8:$G$77,"मुलगा",'1_R'!$J$14:$J$83,$B13)</f>
        <v>0</v>
      </c>
      <c r="J13" s="258">
        <f>COUNTIFS(students!$G$8:$G$77,$J$12,'1_R'!$J$14:$J$83,$B13)</f>
        <v>0</v>
      </c>
      <c r="K13" s="258">
        <f>J13+I13</f>
        <v>0</v>
      </c>
      <c r="L13" s="258">
        <f>COUNTIFS(students!$G$8:$G$77,"मुलगा",'1_R'!$L$14:$L$83,$B13)</f>
        <v>0</v>
      </c>
      <c r="M13" s="258">
        <f>COUNTIFS(students!$G$8:$G$77,$M$12,'1_R'!$L$14:$L$83,$B13)</f>
        <v>0</v>
      </c>
      <c r="N13" s="258">
        <f>M13+L13</f>
        <v>0</v>
      </c>
      <c r="O13" s="258">
        <f>COUNTIFS(students!$G$8:$G$77,"मुलगा",'1_R'!$N$14:$N$83,$B13)</f>
        <v>0</v>
      </c>
      <c r="P13" s="258">
        <f>COUNTIFS(students!$G$8:$G$77,$P$12,'1_R'!$N$14:$N$83,$B13)</f>
        <v>0</v>
      </c>
      <c r="Q13" s="258">
        <f>P13+O13</f>
        <v>0</v>
      </c>
      <c r="R13" s="258">
        <f>COUNTIFS(students!$G$8:$G$77,"मुलगा",'1_R'!$P$14:$P$83,$B13)</f>
        <v>0</v>
      </c>
      <c r="S13" s="258">
        <f>COUNTIFS(students!$G$8:$G$77,$S$12,'1_R'!$P$14:$P$83,$B13)</f>
        <v>0</v>
      </c>
      <c r="T13" s="258">
        <f>S13+R13</f>
        <v>0</v>
      </c>
      <c r="U13" s="258">
        <f>COUNTIFS(students!$G$8:$G$77,"मुलगा",'1_R'!$R$14:$R$83,$B13)</f>
        <v>0</v>
      </c>
      <c r="V13" s="258">
        <f>COUNTIFS(students!$G$8:$G$77,$V$12,'1_R'!$R$14:$R$83,$B13)</f>
        <v>0</v>
      </c>
      <c r="W13" s="258">
        <f>V13+U13</f>
        <v>0</v>
      </c>
      <c r="X13" s="258">
        <f>COUNTIFS(students!$G$8:$G$77,"मुलगा",'1_R'!$T$14:$T$83,$B13)</f>
        <v>0</v>
      </c>
      <c r="Y13" s="258">
        <f>COUNTIFS(students!$G$8:$G$77,$Y$12,'1_R'!$T$14:$T$83,$B13)</f>
        <v>0</v>
      </c>
      <c r="Z13" s="258">
        <f>Y13+X13</f>
        <v>0</v>
      </c>
      <c r="AA13" s="258">
        <f>COUNTIFS(students!$G$8:$G$77,"मुलगा",'1_R'!$V$14:$V$83,$B13)</f>
        <v>0</v>
      </c>
      <c r="AB13" s="258">
        <f>COUNTIFS(students!$G$8:$G$77,$AB$12,'1_R'!$V$14:$V$83,$B13)</f>
        <v>0</v>
      </c>
      <c r="AC13" s="258">
        <f>AB13+AA13</f>
        <v>0</v>
      </c>
    </row>
    <row r="14" spans="1:29" ht="24">
      <c r="A14" s="256">
        <v>2</v>
      </c>
      <c r="B14" s="257" t="s">
        <v>1248</v>
      </c>
      <c r="C14" s="258">
        <f>COUNTIFS(students!$G$8:$G$77,"मुलगा",'1_R'!$F$14:$F$83,$B14)</f>
        <v>0</v>
      </c>
      <c r="D14" s="258">
        <f>COUNTIFS(students!$G$8:$G$77,$D$12,'1_R'!$F$14:$F$83,$B14)</f>
        <v>0</v>
      </c>
      <c r="E14" s="258">
        <f t="shared" ref="E14:E21" si="0">D14+C14</f>
        <v>0</v>
      </c>
      <c r="F14" s="258">
        <f>COUNTIFS(students!$G$8:$G$77,"मुलगा",'1_R'!$H$14:$H$83,$B14)</f>
        <v>0</v>
      </c>
      <c r="G14" s="258">
        <f>COUNTIFS(students!$G$8:$G$77,$G$12,'1_R'!$H$14:$H$83,$B14)</f>
        <v>0</v>
      </c>
      <c r="H14" s="258">
        <f t="shared" ref="H14:H21" si="1">G14+F14</f>
        <v>0</v>
      </c>
      <c r="I14" s="258">
        <f>COUNTIFS(students!$G$8:$G$77,"मुलगा",'1_R'!$J$14:$J$83,$B14)</f>
        <v>0</v>
      </c>
      <c r="J14" s="258">
        <f>COUNTIFS(students!$G$8:$G$77,$J$12,'1_R'!$J$14:$J$83,$B14)</f>
        <v>0</v>
      </c>
      <c r="K14" s="258">
        <f t="shared" ref="K14:K21" si="2">J14+I14</f>
        <v>0</v>
      </c>
      <c r="L14" s="258">
        <f>COUNTIFS(students!$G$8:$G$77,"मुलगा",'1_R'!$L$14:$L$83,$B14)</f>
        <v>0</v>
      </c>
      <c r="M14" s="258">
        <f>COUNTIFS(students!$G$8:$G$77,$M$12,'1_R'!$L$14:$L$83,$B14)</f>
        <v>0</v>
      </c>
      <c r="N14" s="258">
        <f t="shared" ref="N14:N21" si="3">M14+L14</f>
        <v>0</v>
      </c>
      <c r="O14" s="258">
        <f>COUNTIFS(students!$G$8:$G$77,"मुलगा",'1_R'!$N$14:$N$83,$B14)</f>
        <v>0</v>
      </c>
      <c r="P14" s="258">
        <f>COUNTIFS(students!$G$8:$G$77,$P$12,'1_R'!$N$14:$N$83,$B14)</f>
        <v>0</v>
      </c>
      <c r="Q14" s="258">
        <f t="shared" ref="Q14:Q21" si="4">P14+O14</f>
        <v>0</v>
      </c>
      <c r="R14" s="258">
        <f>COUNTIFS(students!$G$8:$G$77,"मुलगा",'1_R'!$P$14:$P$83,$B14)</f>
        <v>0</v>
      </c>
      <c r="S14" s="258">
        <f>COUNTIFS(students!$G$8:$G$77,$S$12,'1_R'!$P$14:$P$83,$B14)</f>
        <v>0</v>
      </c>
      <c r="T14" s="258">
        <f t="shared" ref="T14:T21" si="5">S14+R14</f>
        <v>0</v>
      </c>
      <c r="U14" s="258">
        <f>COUNTIFS(students!$G$8:$G$77,"मुलगा",'1_R'!$R$14:$R$83,$B14)</f>
        <v>0</v>
      </c>
      <c r="V14" s="258">
        <f>COUNTIFS(students!$G$8:$G$77,$V$12,'1_R'!$R$14:$R$83,$B14)</f>
        <v>0</v>
      </c>
      <c r="W14" s="258">
        <f t="shared" ref="W14:W21" si="6">V14+U14</f>
        <v>0</v>
      </c>
      <c r="X14" s="258">
        <f>COUNTIFS(students!$G$8:$G$77,"मुलगा",'1_R'!$T$14:$T$83,$B14)</f>
        <v>0</v>
      </c>
      <c r="Y14" s="258">
        <f>COUNTIFS(students!$G$8:$G$77,$Y$12,'1_R'!$T$14:$T$83,$B14)</f>
        <v>0</v>
      </c>
      <c r="Z14" s="258">
        <f t="shared" ref="Z14:Z21" si="7">Y14+X14</f>
        <v>0</v>
      </c>
      <c r="AA14" s="258">
        <f>COUNTIFS(students!$G$8:$G$77,"मुलगा",'1_R'!$V$14:$V$83,$B14)</f>
        <v>0</v>
      </c>
      <c r="AB14" s="258">
        <f>COUNTIFS(students!$G$8:$G$77,$AB$12,'1_R'!$V$14:$V$83,$B14)</f>
        <v>0</v>
      </c>
      <c r="AC14" s="258">
        <f t="shared" ref="AC14:AC21" si="8">AB14+AA14</f>
        <v>0</v>
      </c>
    </row>
    <row r="15" spans="1:29" ht="24">
      <c r="A15" s="256">
        <v>3</v>
      </c>
      <c r="B15" s="257" t="s">
        <v>1249</v>
      </c>
      <c r="C15" s="258">
        <f>COUNTIFS(students!$G$8:$G$77,"मुलगा",'1_R'!$F$14:$F$83,$B15)</f>
        <v>0</v>
      </c>
      <c r="D15" s="258">
        <f>COUNTIFS(students!$G$8:$G$77,$D$12,'1_R'!$F$14:$F$83,$B15)</f>
        <v>0</v>
      </c>
      <c r="E15" s="258">
        <f t="shared" si="0"/>
        <v>0</v>
      </c>
      <c r="F15" s="258">
        <f>COUNTIFS(students!$G$8:$G$77,"मुलगा",'1_R'!$H$14:$H$83,$B15)</f>
        <v>0</v>
      </c>
      <c r="G15" s="258">
        <f>COUNTIFS(students!$G$8:$G$77,$G$12,'1_R'!$H$14:$H$83,$B15)</f>
        <v>0</v>
      </c>
      <c r="H15" s="258">
        <f t="shared" si="1"/>
        <v>0</v>
      </c>
      <c r="I15" s="258">
        <f>COUNTIFS(students!$G$8:$G$77,"मुलगा",'1_R'!$J$14:$J$83,$B15)</f>
        <v>0</v>
      </c>
      <c r="J15" s="258">
        <f>COUNTIFS(students!$G$8:$G$77,$J$12,'1_R'!$J$14:$J$83,$B15)</f>
        <v>0</v>
      </c>
      <c r="K15" s="258">
        <f t="shared" si="2"/>
        <v>0</v>
      </c>
      <c r="L15" s="258">
        <f>COUNTIFS(students!$G$8:$G$77,"मुलगा",'1_R'!$L$14:$L$83,$B15)</f>
        <v>0</v>
      </c>
      <c r="M15" s="258">
        <f>COUNTIFS(students!$G$8:$G$77,$M$12,'1_R'!$L$14:$L$83,$B15)</f>
        <v>0</v>
      </c>
      <c r="N15" s="258">
        <f t="shared" si="3"/>
        <v>0</v>
      </c>
      <c r="O15" s="258">
        <f>COUNTIFS(students!$G$8:$G$77,"मुलगा",'1_R'!$N$14:$N$83,$B15)</f>
        <v>0</v>
      </c>
      <c r="P15" s="258">
        <f>COUNTIFS(students!$G$8:$G$77,$P$12,'1_R'!$N$14:$N$83,$B15)</f>
        <v>0</v>
      </c>
      <c r="Q15" s="258">
        <f t="shared" si="4"/>
        <v>0</v>
      </c>
      <c r="R15" s="258">
        <f>COUNTIFS(students!$G$8:$G$77,"मुलगा",'1_R'!$P$14:$P$83,$B15)</f>
        <v>0</v>
      </c>
      <c r="S15" s="258">
        <f>COUNTIFS(students!$G$8:$G$77,$S$12,'1_R'!$P$14:$P$83,$B15)</f>
        <v>0</v>
      </c>
      <c r="T15" s="258">
        <f t="shared" si="5"/>
        <v>0</v>
      </c>
      <c r="U15" s="258">
        <f>COUNTIFS(students!$G$8:$G$77,"मुलगा",'1_R'!$R$14:$R$83,$B15)</f>
        <v>0</v>
      </c>
      <c r="V15" s="258">
        <f>COUNTIFS(students!$G$8:$G$77,$V$12,'1_R'!$R$14:$R$83,$B15)</f>
        <v>0</v>
      </c>
      <c r="W15" s="258">
        <f t="shared" si="6"/>
        <v>0</v>
      </c>
      <c r="X15" s="258">
        <f>COUNTIFS(students!$G$8:$G$77,"मुलगा",'1_R'!$T$14:$T$83,$B15)</f>
        <v>0</v>
      </c>
      <c r="Y15" s="258">
        <f>COUNTIFS(students!$G$8:$G$77,$Y$12,'1_R'!$T$14:$T$83,$B15)</f>
        <v>0</v>
      </c>
      <c r="Z15" s="258">
        <f t="shared" si="7"/>
        <v>0</v>
      </c>
      <c r="AA15" s="258">
        <f>COUNTIFS(students!$G$8:$G$77,"मुलगा",'1_R'!$V$14:$V$83,$B15)</f>
        <v>0</v>
      </c>
      <c r="AB15" s="258">
        <f>COUNTIFS(students!$G$8:$G$77,$AB$12,'1_R'!$V$14:$V$83,$B15)</f>
        <v>0</v>
      </c>
      <c r="AC15" s="258">
        <f t="shared" si="8"/>
        <v>0</v>
      </c>
    </row>
    <row r="16" spans="1:29" ht="24">
      <c r="A16" s="256">
        <v>4</v>
      </c>
      <c r="B16" s="257" t="s">
        <v>1250</v>
      </c>
      <c r="C16" s="258">
        <f>COUNTIFS(students!$G$8:$G$77,"मुलगा",'1_R'!$F$14:$F$83,$B16)</f>
        <v>0</v>
      </c>
      <c r="D16" s="258">
        <f>COUNTIFS(students!$G$8:$G$77,$D$12,'1_R'!$F$14:$F$83,$B16)</f>
        <v>0</v>
      </c>
      <c r="E16" s="258">
        <f t="shared" si="0"/>
        <v>0</v>
      </c>
      <c r="F16" s="258">
        <f>COUNTIFS(students!$G$8:$G$77,"मुलगा",'1_R'!$H$14:$H$83,$B16)</f>
        <v>0</v>
      </c>
      <c r="G16" s="258">
        <f>COUNTIFS(students!$G$8:$G$77,$G$12,'1_R'!$H$14:$H$83,$B16)</f>
        <v>0</v>
      </c>
      <c r="H16" s="258">
        <f t="shared" si="1"/>
        <v>0</v>
      </c>
      <c r="I16" s="258">
        <f>COUNTIFS(students!$G$8:$G$77,"मुलगा",'1_R'!$J$14:$J$83,$B16)</f>
        <v>0</v>
      </c>
      <c r="J16" s="258">
        <f>COUNTIFS(students!$G$8:$G$77,$J$12,'1_R'!$J$14:$J$83,$B16)</f>
        <v>0</v>
      </c>
      <c r="K16" s="258">
        <f t="shared" si="2"/>
        <v>0</v>
      </c>
      <c r="L16" s="258">
        <f>COUNTIFS(students!$G$8:$G$77,"मुलगा",'1_R'!$L$14:$L$83,$B16)</f>
        <v>0</v>
      </c>
      <c r="M16" s="258">
        <f>COUNTIFS(students!$G$8:$G$77,$M$12,'1_R'!$L$14:$L$83,$B16)</f>
        <v>0</v>
      </c>
      <c r="N16" s="258">
        <f t="shared" si="3"/>
        <v>0</v>
      </c>
      <c r="O16" s="258">
        <f>COUNTIFS(students!$G$8:$G$77,"मुलगा",'1_R'!$N$14:$N$83,$B16)</f>
        <v>0</v>
      </c>
      <c r="P16" s="258">
        <f>COUNTIFS(students!$G$8:$G$77,$P$12,'1_R'!$N$14:$N$83,$B16)</f>
        <v>0</v>
      </c>
      <c r="Q16" s="258">
        <f t="shared" si="4"/>
        <v>0</v>
      </c>
      <c r="R16" s="258">
        <f>COUNTIFS(students!$G$8:$G$77,"मुलगा",'1_R'!$P$14:$P$83,$B16)</f>
        <v>0</v>
      </c>
      <c r="S16" s="258">
        <f>COUNTIFS(students!$G$8:$G$77,$S$12,'1_R'!$P$14:$P$83,$B16)</f>
        <v>0</v>
      </c>
      <c r="T16" s="258">
        <f t="shared" si="5"/>
        <v>0</v>
      </c>
      <c r="U16" s="258">
        <f>COUNTIFS(students!$G$8:$G$77,"मुलगा",'1_R'!$R$14:$R$83,$B16)</f>
        <v>0</v>
      </c>
      <c r="V16" s="258">
        <f>COUNTIFS(students!$G$8:$G$77,$V$12,'1_R'!$R$14:$R$83,$B16)</f>
        <v>0</v>
      </c>
      <c r="W16" s="258">
        <f t="shared" si="6"/>
        <v>0</v>
      </c>
      <c r="X16" s="258">
        <f>COUNTIFS(students!$G$8:$G$77,"मुलगा",'1_R'!$T$14:$T$83,$B16)</f>
        <v>0</v>
      </c>
      <c r="Y16" s="258">
        <f>COUNTIFS(students!$G$8:$G$77,$Y$12,'1_R'!$T$14:$T$83,$B16)</f>
        <v>0</v>
      </c>
      <c r="Z16" s="258">
        <f t="shared" si="7"/>
        <v>0</v>
      </c>
      <c r="AA16" s="258">
        <f>COUNTIFS(students!$G$8:$G$77,"मुलगा",'1_R'!$V$14:$V$83,$B16)</f>
        <v>0</v>
      </c>
      <c r="AB16" s="258">
        <f>COUNTIFS(students!$G$8:$G$77,$AB$12,'1_R'!$V$14:$V$83,$B16)</f>
        <v>0</v>
      </c>
      <c r="AC16" s="258">
        <f t="shared" si="8"/>
        <v>0</v>
      </c>
    </row>
    <row r="17" spans="1:29" ht="24">
      <c r="A17" s="256">
        <v>5</v>
      </c>
      <c r="B17" s="257" t="s">
        <v>1251</v>
      </c>
      <c r="C17" s="258">
        <f>COUNTIFS(students!$G$8:$G$77,"मुलगा",'1_R'!$F$14:$F$83,$B17)</f>
        <v>0</v>
      </c>
      <c r="D17" s="258">
        <f>COUNTIFS(students!$G$8:$G$77,$D$12,'1_R'!$F$14:$F$83,$B17)</f>
        <v>0</v>
      </c>
      <c r="E17" s="258">
        <f t="shared" si="0"/>
        <v>0</v>
      </c>
      <c r="F17" s="258">
        <f>COUNTIFS(students!$G$8:$G$77,"मुलगा",'1_R'!$H$14:$H$83,$B17)</f>
        <v>0</v>
      </c>
      <c r="G17" s="258">
        <f>COUNTIFS(students!$G$8:$G$77,$G$12,'1_R'!$H$14:$H$83,$B17)</f>
        <v>0</v>
      </c>
      <c r="H17" s="258">
        <f t="shared" si="1"/>
        <v>0</v>
      </c>
      <c r="I17" s="258">
        <f>COUNTIFS(students!$G$8:$G$77,"मुलगा",'1_R'!$J$14:$J$83,$B17)</f>
        <v>0</v>
      </c>
      <c r="J17" s="258">
        <f>COUNTIFS(students!$G$8:$G$77,$J$12,'1_R'!$J$14:$J$83,$B17)</f>
        <v>0</v>
      </c>
      <c r="K17" s="258">
        <f t="shared" si="2"/>
        <v>0</v>
      </c>
      <c r="L17" s="258">
        <f>COUNTIFS(students!$G$8:$G$77,"मुलगा",'1_R'!$L$14:$L$83,$B17)</f>
        <v>0</v>
      </c>
      <c r="M17" s="258">
        <f>COUNTIFS(students!$G$8:$G$77,$M$12,'1_R'!$L$14:$L$83,$B17)</f>
        <v>0</v>
      </c>
      <c r="N17" s="258">
        <f t="shared" si="3"/>
        <v>0</v>
      </c>
      <c r="O17" s="258">
        <f>COUNTIFS(students!$G$8:$G$77,"मुलगा",'1_R'!$N$14:$N$83,$B17)</f>
        <v>0</v>
      </c>
      <c r="P17" s="258">
        <f>COUNTIFS(students!$G$8:$G$77,$P$12,'1_R'!$N$14:$N$83,$B17)</f>
        <v>0</v>
      </c>
      <c r="Q17" s="258">
        <f t="shared" si="4"/>
        <v>0</v>
      </c>
      <c r="R17" s="258">
        <f>COUNTIFS(students!$G$8:$G$77,"मुलगा",'1_R'!$P$14:$P$83,$B17)</f>
        <v>0</v>
      </c>
      <c r="S17" s="258">
        <f>COUNTIFS(students!$G$8:$G$77,$S$12,'1_R'!$P$14:$P$83,$B17)</f>
        <v>0</v>
      </c>
      <c r="T17" s="258">
        <f t="shared" si="5"/>
        <v>0</v>
      </c>
      <c r="U17" s="258">
        <f>COUNTIFS(students!$G$8:$G$77,"मुलगा",'1_R'!$R$14:$R$83,$B17)</f>
        <v>0</v>
      </c>
      <c r="V17" s="258">
        <f>COUNTIFS(students!$G$8:$G$77,$V$12,'1_R'!$R$14:$R$83,$B17)</f>
        <v>0</v>
      </c>
      <c r="W17" s="258">
        <f t="shared" si="6"/>
        <v>0</v>
      </c>
      <c r="X17" s="258">
        <f>COUNTIFS(students!$G$8:$G$77,"मुलगा",'1_R'!$T$14:$T$83,$B17)</f>
        <v>0</v>
      </c>
      <c r="Y17" s="258">
        <f>COUNTIFS(students!$G$8:$G$77,$Y$12,'1_R'!$T$14:$T$83,$B17)</f>
        <v>0</v>
      </c>
      <c r="Z17" s="258">
        <f t="shared" si="7"/>
        <v>0</v>
      </c>
      <c r="AA17" s="258">
        <f>COUNTIFS(students!$G$8:$G$77,"मुलगा",'1_R'!$V$14:$V$83,$B17)</f>
        <v>0</v>
      </c>
      <c r="AB17" s="258">
        <f>COUNTIFS(students!$G$8:$G$77,$AB$12,'1_R'!$V$14:$V$83,$B17)</f>
        <v>0</v>
      </c>
      <c r="AC17" s="258">
        <f t="shared" si="8"/>
        <v>0</v>
      </c>
    </row>
    <row r="18" spans="1:29" ht="24">
      <c r="A18" s="256">
        <v>6</v>
      </c>
      <c r="B18" s="257" t="s">
        <v>1252</v>
      </c>
      <c r="C18" s="258">
        <f>COUNTIFS(students!$G$8:$G$77,"मुलगा",'1_R'!$F$14:$F$83,$B18)</f>
        <v>0</v>
      </c>
      <c r="D18" s="258">
        <f>COUNTIFS(students!$G$8:$G$77,$D$12,'1_R'!$F$14:$F$83,$B18)</f>
        <v>0</v>
      </c>
      <c r="E18" s="258">
        <f t="shared" si="0"/>
        <v>0</v>
      </c>
      <c r="F18" s="258">
        <f>COUNTIFS(students!$G$8:$G$77,"मुलगा",'1_R'!$H$14:$H$83,$B18)</f>
        <v>0</v>
      </c>
      <c r="G18" s="258">
        <f>COUNTIFS(students!$G$8:$G$77,$G$12,'1_R'!$H$14:$H$83,$B18)</f>
        <v>0</v>
      </c>
      <c r="H18" s="258">
        <f t="shared" si="1"/>
        <v>0</v>
      </c>
      <c r="I18" s="258">
        <f>COUNTIFS(students!$G$8:$G$77,"मुलगा",'1_R'!$J$14:$J$83,$B18)</f>
        <v>0</v>
      </c>
      <c r="J18" s="258">
        <f>COUNTIFS(students!$G$8:$G$77,$J$12,'1_R'!$J$14:$J$83,$B18)</f>
        <v>0</v>
      </c>
      <c r="K18" s="258">
        <f t="shared" si="2"/>
        <v>0</v>
      </c>
      <c r="L18" s="258">
        <f>COUNTIFS(students!$G$8:$G$77,"मुलगा",'1_R'!$L$14:$L$83,$B18)</f>
        <v>0</v>
      </c>
      <c r="M18" s="258">
        <f>COUNTIFS(students!$G$8:$G$77,$M$12,'1_R'!$L$14:$L$83,$B18)</f>
        <v>0</v>
      </c>
      <c r="N18" s="258">
        <f t="shared" si="3"/>
        <v>0</v>
      </c>
      <c r="O18" s="258">
        <f>COUNTIFS(students!$G$8:$G$77,"मुलगा",'1_R'!$N$14:$N$83,$B18)</f>
        <v>0</v>
      </c>
      <c r="P18" s="258">
        <f>COUNTIFS(students!$G$8:$G$77,$P$12,'1_R'!$N$14:$N$83,$B18)</f>
        <v>0</v>
      </c>
      <c r="Q18" s="258">
        <f t="shared" si="4"/>
        <v>0</v>
      </c>
      <c r="R18" s="258">
        <f>COUNTIFS(students!$G$8:$G$77,"मुलगा",'1_R'!$P$14:$P$83,$B18)</f>
        <v>0</v>
      </c>
      <c r="S18" s="258">
        <f>COUNTIFS(students!$G$8:$G$77,$S$12,'1_R'!$P$14:$P$83,$B18)</f>
        <v>0</v>
      </c>
      <c r="T18" s="258">
        <f t="shared" si="5"/>
        <v>0</v>
      </c>
      <c r="U18" s="258">
        <f>COUNTIFS(students!$G$8:$G$77,"मुलगा",'1_R'!$R$14:$R$83,$B18)</f>
        <v>0</v>
      </c>
      <c r="V18" s="258">
        <f>COUNTIFS(students!$G$8:$G$77,$V$12,'1_R'!$R$14:$R$83,$B18)</f>
        <v>0</v>
      </c>
      <c r="W18" s="258">
        <f t="shared" si="6"/>
        <v>0</v>
      </c>
      <c r="X18" s="258">
        <f>COUNTIFS(students!$G$8:$G$77,"मुलगा",'1_R'!$T$14:$T$83,$B18)</f>
        <v>0</v>
      </c>
      <c r="Y18" s="258">
        <f>COUNTIFS(students!$G$8:$G$77,$Y$12,'1_R'!$T$14:$T$83,$B18)</f>
        <v>0</v>
      </c>
      <c r="Z18" s="258">
        <f t="shared" si="7"/>
        <v>0</v>
      </c>
      <c r="AA18" s="258">
        <f>COUNTIFS(students!$G$8:$G$77,"मुलगा",'1_R'!$V$14:$V$83,$B18)</f>
        <v>0</v>
      </c>
      <c r="AB18" s="258">
        <f>COUNTIFS(students!$G$8:$G$77,$AB$12,'1_R'!$V$14:$V$83,$B18)</f>
        <v>0</v>
      </c>
      <c r="AC18" s="258">
        <f t="shared" si="8"/>
        <v>0</v>
      </c>
    </row>
    <row r="19" spans="1:29" ht="24">
      <c r="A19" s="256">
        <v>7</v>
      </c>
      <c r="B19" s="258" t="s">
        <v>1207</v>
      </c>
      <c r="C19" s="258">
        <f>COUNTIFS(students!$G$8:$G$77,"मुलगा",'1_R'!$F$14:$F$83,$B19)</f>
        <v>0</v>
      </c>
      <c r="D19" s="258">
        <f>COUNTIFS(students!$G$8:$G$77,$D$12,'1_R'!$F$14:$F$83,$B19)</f>
        <v>0</v>
      </c>
      <c r="E19" s="258">
        <f t="shared" si="0"/>
        <v>0</v>
      </c>
      <c r="F19" s="258">
        <f>COUNTIFS(students!$G$8:$G$77,"मुलगा",'1_R'!$H$14:$H$83,$B19)</f>
        <v>0</v>
      </c>
      <c r="G19" s="258">
        <f>COUNTIFS(students!$G$8:$G$77,$G$12,'1_R'!$H$14:$H$83,$B19)</f>
        <v>0</v>
      </c>
      <c r="H19" s="258">
        <f t="shared" si="1"/>
        <v>0</v>
      </c>
      <c r="I19" s="258">
        <f>COUNTIFS(students!$G$8:$G$77,"मुलगा",'1_R'!$J$14:$J$83,$B19)</f>
        <v>0</v>
      </c>
      <c r="J19" s="258">
        <f>COUNTIFS(students!$G$8:$G$77,$J$12,'1_R'!$J$14:$J$83,$B19)</f>
        <v>0</v>
      </c>
      <c r="K19" s="258">
        <f t="shared" si="2"/>
        <v>0</v>
      </c>
      <c r="L19" s="258">
        <f>COUNTIFS(students!$G$8:$G$77,"मुलगा",'1_R'!$L$14:$L$83,$B19)</f>
        <v>0</v>
      </c>
      <c r="M19" s="258">
        <f>COUNTIFS(students!$G$8:$G$77,$M$12,'1_R'!$L$14:$L$83,$B19)</f>
        <v>0</v>
      </c>
      <c r="N19" s="258">
        <f t="shared" si="3"/>
        <v>0</v>
      </c>
      <c r="O19" s="258">
        <f>COUNTIFS(students!$G$8:$G$77,"मुलगा",'1_R'!$N$14:$N$83,$B19)</f>
        <v>0</v>
      </c>
      <c r="P19" s="258">
        <f>COUNTIFS(students!$G$8:$G$77,$P$12,'1_R'!$N$14:$N$83,$B19)</f>
        <v>0</v>
      </c>
      <c r="Q19" s="258">
        <f t="shared" si="4"/>
        <v>0</v>
      </c>
      <c r="R19" s="258">
        <f>COUNTIFS(students!$G$8:$G$77,"मुलगा",'1_R'!$P$14:$P$83,$B19)</f>
        <v>0</v>
      </c>
      <c r="S19" s="258">
        <f>COUNTIFS(students!$G$8:$G$77,$S$12,'1_R'!$P$14:$P$83,$B19)</f>
        <v>0</v>
      </c>
      <c r="T19" s="258">
        <f t="shared" si="5"/>
        <v>0</v>
      </c>
      <c r="U19" s="258">
        <f>COUNTIFS(students!$G$8:$G$77,"मुलगा",'1_R'!$R$14:$R$83,$B19)</f>
        <v>0</v>
      </c>
      <c r="V19" s="258">
        <f>COUNTIFS(students!$G$8:$G$77,$V$12,'1_R'!$R$14:$R$83,$B19)</f>
        <v>0</v>
      </c>
      <c r="W19" s="258">
        <f t="shared" si="6"/>
        <v>0</v>
      </c>
      <c r="X19" s="258">
        <f>COUNTIFS(students!$G$8:$G$77,"मुलगा",'1_R'!$T$14:$T$83,$B19)</f>
        <v>0</v>
      </c>
      <c r="Y19" s="258">
        <f>COUNTIFS(students!$G$8:$G$77,$Y$12,'1_R'!$T$14:$T$83,$B19)</f>
        <v>0</v>
      </c>
      <c r="Z19" s="258">
        <f t="shared" si="7"/>
        <v>0</v>
      </c>
      <c r="AA19" s="258">
        <f>COUNTIFS(students!$G$8:$G$77,"मुलगा",'1_R'!$V$14:$V$83,$B19)</f>
        <v>0</v>
      </c>
      <c r="AB19" s="258">
        <f>COUNTIFS(students!$G$8:$G$77,$AB$12,'1_R'!$V$14:$V$83,$B19)</f>
        <v>0</v>
      </c>
      <c r="AC19" s="258">
        <f t="shared" si="8"/>
        <v>0</v>
      </c>
    </row>
    <row r="20" spans="1:29" ht="24">
      <c r="A20" s="256">
        <v>8</v>
      </c>
      <c r="B20" s="258" t="s">
        <v>1253</v>
      </c>
      <c r="C20" s="258">
        <f>COUNTIFS(students!$G$8:$G$77,"मुलगा",'1_R'!$F$14:$F$83,$B20)</f>
        <v>0</v>
      </c>
      <c r="D20" s="258">
        <f>COUNTIFS(students!$G$8:$G$77,$D$12,'1_R'!$F$14:$F$83,$B20)</f>
        <v>0</v>
      </c>
      <c r="E20" s="258">
        <f t="shared" si="0"/>
        <v>0</v>
      </c>
      <c r="F20" s="258">
        <f>COUNTIFS(students!$G$8:$G$77,"मुलगा",'1_R'!$H$14:$H$83,$B20)</f>
        <v>0</v>
      </c>
      <c r="G20" s="258">
        <f>COUNTIFS(students!$G$8:$G$77,$G$12,'1_R'!$H$14:$H$83,$B20)</f>
        <v>0</v>
      </c>
      <c r="H20" s="258">
        <f t="shared" si="1"/>
        <v>0</v>
      </c>
      <c r="I20" s="258">
        <f>COUNTIFS(students!$G$8:$G$77,"मुलगा",'1_R'!$J$14:$J$83,$B20)</f>
        <v>0</v>
      </c>
      <c r="J20" s="258">
        <f>COUNTIFS(students!$G$8:$G$77,$J$12,'1_R'!$J$14:$J$83,$B20)</f>
        <v>0</v>
      </c>
      <c r="K20" s="258">
        <f t="shared" si="2"/>
        <v>0</v>
      </c>
      <c r="L20" s="258">
        <f>COUNTIFS(students!$G$8:$G$77,"मुलगा",'1_R'!$L$14:$L$83,$B20)</f>
        <v>0</v>
      </c>
      <c r="M20" s="258">
        <f>COUNTIFS(students!$G$8:$G$77,$M$12,'1_R'!$L$14:$L$83,$B20)</f>
        <v>0</v>
      </c>
      <c r="N20" s="258">
        <f t="shared" si="3"/>
        <v>0</v>
      </c>
      <c r="O20" s="258">
        <f>COUNTIFS(students!$G$8:$G$77,"मुलगा",'1_R'!$N$14:$N$83,$B20)</f>
        <v>0</v>
      </c>
      <c r="P20" s="258">
        <f>COUNTIFS(students!$G$8:$G$77,$P$12,'1_R'!$N$14:$N$83,$B20)</f>
        <v>0</v>
      </c>
      <c r="Q20" s="258">
        <f t="shared" si="4"/>
        <v>0</v>
      </c>
      <c r="R20" s="258">
        <f>COUNTIFS(students!$G$8:$G$77,"मुलगा",'1_R'!$P$14:$P$83,$B20)</f>
        <v>0</v>
      </c>
      <c r="S20" s="258">
        <f>COUNTIFS(students!$G$8:$G$77,$S$12,'1_R'!$P$14:$P$83,$B20)</f>
        <v>0</v>
      </c>
      <c r="T20" s="258">
        <f t="shared" si="5"/>
        <v>0</v>
      </c>
      <c r="U20" s="258">
        <f>COUNTIFS(students!$G$8:$G$77,"मुलगा",'1_R'!$R$14:$R$83,$B20)</f>
        <v>0</v>
      </c>
      <c r="V20" s="258">
        <f>COUNTIFS(students!$G$8:$G$77,$V$12,'1_R'!$R$14:$R$83,$B20)</f>
        <v>0</v>
      </c>
      <c r="W20" s="258">
        <f t="shared" si="6"/>
        <v>0</v>
      </c>
      <c r="X20" s="258">
        <f>COUNTIFS(students!$G$8:$G$77,"मुलगा",'1_R'!$T$14:$T$83,$B20)</f>
        <v>0</v>
      </c>
      <c r="Y20" s="258">
        <f>COUNTIFS(students!$G$8:$G$77,$Y$12,'1_R'!$T$14:$T$83,$B20)</f>
        <v>0</v>
      </c>
      <c r="Z20" s="258">
        <f t="shared" si="7"/>
        <v>0</v>
      </c>
      <c r="AA20" s="258">
        <f>COUNTIFS(students!$G$8:$G$77,"मुलगा",'1_R'!$V$14:$V$83,$B20)</f>
        <v>0</v>
      </c>
      <c r="AB20" s="258">
        <f>COUNTIFS(students!$G$8:$G$77,$AB$12,'1_R'!$V$14:$V$83,$B20)</f>
        <v>0</v>
      </c>
      <c r="AC20" s="258">
        <f t="shared" si="8"/>
        <v>0</v>
      </c>
    </row>
    <row r="21" spans="1:29" ht="24">
      <c r="A21" s="256">
        <v>9</v>
      </c>
      <c r="B21" s="258" t="s">
        <v>1254</v>
      </c>
      <c r="C21" s="258">
        <f>COUNTIFS(students!$G$8:$G$77,"मुलगा",'1_R'!$F$14:$F$83,$B21)</f>
        <v>0</v>
      </c>
      <c r="D21" s="258">
        <f>COUNTIFS(students!$G$8:$G$77,$D$12,'1_R'!$F$14:$F$83,$B21)</f>
        <v>0</v>
      </c>
      <c r="E21" s="258">
        <f t="shared" si="0"/>
        <v>0</v>
      </c>
      <c r="F21" s="258">
        <f>COUNTIFS(students!$G$8:$G$77,"मुलगा",'1_R'!$H$14:$H$83,$B21)</f>
        <v>0</v>
      </c>
      <c r="G21" s="258">
        <f>COUNTIFS(students!$G$8:$G$77,$G$12,'1_R'!$H$14:$H$83,$B21)</f>
        <v>0</v>
      </c>
      <c r="H21" s="258">
        <f t="shared" si="1"/>
        <v>0</v>
      </c>
      <c r="I21" s="258">
        <f>COUNTIFS(students!$G$8:$G$77,"मुलगा",'1_R'!$J$14:$J$83,$B21)</f>
        <v>0</v>
      </c>
      <c r="J21" s="258">
        <f>COUNTIFS(students!$G$8:$G$77,$J$12,'1_R'!$J$14:$J$83,$B21)</f>
        <v>0</v>
      </c>
      <c r="K21" s="258">
        <f t="shared" si="2"/>
        <v>0</v>
      </c>
      <c r="L21" s="258">
        <f>COUNTIFS(students!$G$8:$G$77,"मुलगा",'1_R'!$L$14:$L$83,$B21)</f>
        <v>0</v>
      </c>
      <c r="M21" s="258">
        <f>COUNTIFS(students!$G$8:$G$77,$M$12,'1_R'!$L$14:$L$83,$B21)</f>
        <v>0</v>
      </c>
      <c r="N21" s="258">
        <f t="shared" si="3"/>
        <v>0</v>
      </c>
      <c r="O21" s="258">
        <f>COUNTIFS(students!$G$8:$G$77,"मुलगा",'1_R'!$N$14:$N$83,$B21)</f>
        <v>0</v>
      </c>
      <c r="P21" s="258">
        <f>COUNTIFS(students!$G$8:$G$77,$P$12,'1_R'!$N$14:$N$83,$B21)</f>
        <v>0</v>
      </c>
      <c r="Q21" s="258">
        <f t="shared" si="4"/>
        <v>0</v>
      </c>
      <c r="R21" s="258">
        <f>COUNTIFS(students!$G$8:$G$77,"मुलगा",'1_R'!$P$14:$P$83,$B21)</f>
        <v>0</v>
      </c>
      <c r="S21" s="258">
        <f>COUNTIFS(students!$G$8:$G$77,$S$12,'1_R'!$P$14:$P$83,$B21)</f>
        <v>0</v>
      </c>
      <c r="T21" s="258">
        <f t="shared" si="5"/>
        <v>0</v>
      </c>
      <c r="U21" s="258">
        <f>COUNTIFS(students!$G$8:$G$77,"मुलगा",'1_R'!$R$14:$R$83,$B21)</f>
        <v>0</v>
      </c>
      <c r="V21" s="258">
        <f>COUNTIFS(students!$G$8:$G$77,$V$12,'1_R'!$R$14:$R$83,$B21)</f>
        <v>0</v>
      </c>
      <c r="W21" s="258">
        <f t="shared" si="6"/>
        <v>0</v>
      </c>
      <c r="X21" s="258">
        <f>COUNTIFS(students!$G$8:$G$77,"मुलगा",'1_R'!$T$14:$T$83,$B21)</f>
        <v>0</v>
      </c>
      <c r="Y21" s="258">
        <f>COUNTIFS(students!$G$8:$G$77,$Y$12,'1_R'!$T$14:$T$83,$B21)</f>
        <v>0</v>
      </c>
      <c r="Z21" s="258">
        <f t="shared" si="7"/>
        <v>0</v>
      </c>
      <c r="AA21" s="258">
        <f>COUNTIFS(students!$G$8:$G$77,"मुलगा",'1_R'!$V$14:$V$83,$B21)</f>
        <v>0</v>
      </c>
      <c r="AB21" s="258">
        <f>COUNTIFS(students!$G$8:$G$77,$AB$12,'1_R'!$V$14:$V$83,$B21)</f>
        <v>0</v>
      </c>
      <c r="AC21" s="258">
        <f t="shared" si="8"/>
        <v>0</v>
      </c>
    </row>
    <row r="22" spans="1:29" ht="24">
      <c r="A22" s="256">
        <v>10</v>
      </c>
      <c r="B22" s="258" t="s">
        <v>29</v>
      </c>
      <c r="C22" s="259">
        <f>SUM(C13:C21)</f>
        <v>0</v>
      </c>
      <c r="D22" s="259">
        <f t="shared" ref="D22:AC22" si="9">SUM(D13:D21)</f>
        <v>0</v>
      </c>
      <c r="E22" s="259">
        <f t="shared" si="9"/>
        <v>0</v>
      </c>
      <c r="F22" s="259">
        <f t="shared" si="9"/>
        <v>0</v>
      </c>
      <c r="G22" s="259">
        <f t="shared" si="9"/>
        <v>0</v>
      </c>
      <c r="H22" s="259">
        <f t="shared" si="9"/>
        <v>0</v>
      </c>
      <c r="I22" s="259">
        <f t="shared" si="9"/>
        <v>0</v>
      </c>
      <c r="J22" s="259">
        <f t="shared" si="9"/>
        <v>0</v>
      </c>
      <c r="K22" s="259">
        <f t="shared" si="9"/>
        <v>0</v>
      </c>
      <c r="L22" s="259">
        <f t="shared" si="9"/>
        <v>0</v>
      </c>
      <c r="M22" s="259">
        <f t="shared" si="9"/>
        <v>0</v>
      </c>
      <c r="N22" s="259">
        <f t="shared" si="9"/>
        <v>0</v>
      </c>
      <c r="O22" s="259">
        <f t="shared" si="9"/>
        <v>0</v>
      </c>
      <c r="P22" s="259">
        <f t="shared" si="9"/>
        <v>0</v>
      </c>
      <c r="Q22" s="259">
        <f t="shared" si="9"/>
        <v>0</v>
      </c>
      <c r="R22" s="259">
        <f t="shared" si="9"/>
        <v>0</v>
      </c>
      <c r="S22" s="259">
        <f t="shared" si="9"/>
        <v>0</v>
      </c>
      <c r="T22" s="259">
        <f t="shared" si="9"/>
        <v>0</v>
      </c>
      <c r="U22" s="259">
        <f t="shared" si="9"/>
        <v>0</v>
      </c>
      <c r="V22" s="259">
        <f t="shared" si="9"/>
        <v>0</v>
      </c>
      <c r="W22" s="259">
        <f t="shared" si="9"/>
        <v>0</v>
      </c>
      <c r="X22" s="259">
        <f t="shared" si="9"/>
        <v>0</v>
      </c>
      <c r="Y22" s="259">
        <f t="shared" si="9"/>
        <v>0</v>
      </c>
      <c r="Z22" s="259">
        <f t="shared" si="9"/>
        <v>0</v>
      </c>
      <c r="AA22" s="259">
        <f t="shared" si="9"/>
        <v>0</v>
      </c>
      <c r="AB22" s="259">
        <f t="shared" si="9"/>
        <v>0</v>
      </c>
      <c r="AC22" s="259">
        <f t="shared" si="9"/>
        <v>0</v>
      </c>
    </row>
    <row r="23" spans="1:29" ht="15.6">
      <c r="A23" s="260"/>
      <c r="B23" s="252"/>
      <c r="C23" s="261"/>
      <c r="D23" s="261"/>
      <c r="E23" s="261"/>
      <c r="F23" s="261"/>
      <c r="G23" s="261"/>
      <c r="H23" s="261"/>
      <c r="I23" s="261"/>
      <c r="J23" s="261"/>
      <c r="K23" s="261"/>
      <c r="L23" s="261"/>
      <c r="M23" s="261"/>
      <c r="N23" s="261"/>
      <c r="O23" s="261"/>
      <c r="P23" s="261"/>
      <c r="Q23" s="261"/>
      <c r="R23" s="261"/>
      <c r="S23" s="261"/>
      <c r="T23" s="261"/>
      <c r="U23" s="261"/>
      <c r="V23" s="261"/>
      <c r="W23" s="261"/>
      <c r="X23" s="261"/>
      <c r="Y23" s="261"/>
      <c r="Z23" s="261"/>
      <c r="AA23" s="261"/>
      <c r="AB23" s="261"/>
      <c r="AC23" s="261"/>
    </row>
    <row r="24" spans="1:29" ht="24.6">
      <c r="A24" s="262"/>
      <c r="B24" s="263" t="s">
        <v>1255</v>
      </c>
      <c r="C24" s="263"/>
      <c r="D24" s="263"/>
      <c r="E24" s="264"/>
      <c r="F24" s="264"/>
      <c r="G24" s="264"/>
      <c r="H24" s="264"/>
      <c r="I24" s="264"/>
      <c r="J24" s="264"/>
      <c r="K24" s="264"/>
      <c r="L24" s="264"/>
      <c r="M24" s="264"/>
      <c r="N24" s="264"/>
      <c r="O24" s="264"/>
      <c r="P24" s="264"/>
      <c r="Q24" s="264"/>
      <c r="R24" s="264"/>
      <c r="S24" s="264"/>
      <c r="T24" s="264"/>
      <c r="U24" s="264"/>
      <c r="V24" s="264"/>
      <c r="W24" s="264"/>
      <c r="X24" s="264"/>
      <c r="Y24" s="264"/>
      <c r="Z24" s="264"/>
      <c r="AA24" s="264"/>
      <c r="AB24" s="264"/>
      <c r="AC24" s="264"/>
    </row>
    <row r="25" spans="1:29" ht="24.6">
      <c r="A25" s="262"/>
      <c r="B25" s="263"/>
      <c r="C25" s="263"/>
      <c r="D25" s="263"/>
      <c r="E25" s="264"/>
      <c r="F25" s="264"/>
      <c r="G25" s="264"/>
      <c r="H25" s="264"/>
      <c r="I25" s="264"/>
      <c r="J25" s="264"/>
      <c r="K25" s="264"/>
      <c r="L25" s="264"/>
      <c r="M25" s="264"/>
      <c r="N25" s="264"/>
      <c r="O25" s="264"/>
      <c r="P25" s="264"/>
      <c r="Q25" s="264"/>
      <c r="R25" s="264"/>
      <c r="S25" s="264"/>
      <c r="T25" s="264"/>
      <c r="U25" s="264"/>
      <c r="V25" s="264"/>
      <c r="W25" s="264"/>
      <c r="X25" s="264"/>
      <c r="Y25" s="264"/>
      <c r="Z25" s="264"/>
      <c r="AA25" s="264"/>
      <c r="AB25" s="264"/>
      <c r="AC25" s="264"/>
    </row>
    <row r="26" spans="1:29" ht="24.6">
      <c r="A26" s="262"/>
      <c r="B26" s="263"/>
      <c r="C26" s="263"/>
      <c r="D26" s="263"/>
      <c r="E26" s="264"/>
      <c r="F26" s="264"/>
      <c r="G26" s="264"/>
      <c r="H26" s="264"/>
      <c r="I26" s="264"/>
      <c r="J26" s="264"/>
      <c r="K26" s="264"/>
      <c r="L26" s="264"/>
      <c r="M26" s="264"/>
      <c r="N26" s="264"/>
      <c r="O26" s="264"/>
      <c r="P26" s="264"/>
      <c r="Q26" s="264"/>
      <c r="R26" s="264"/>
      <c r="S26" s="264"/>
      <c r="T26" s="264"/>
      <c r="U26" s="264"/>
      <c r="V26" s="264"/>
      <c r="W26" s="264"/>
      <c r="X26" s="264"/>
      <c r="Y26" s="264"/>
      <c r="Z26" s="264"/>
      <c r="AA26" s="264"/>
      <c r="AB26" s="264"/>
      <c r="AC26" s="264"/>
    </row>
    <row r="27" spans="1:29" ht="22.8">
      <c r="A27" s="262"/>
      <c r="B27" s="265"/>
      <c r="C27" s="265"/>
      <c r="D27" s="265"/>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row>
    <row r="28" spans="1:29" ht="24.6">
      <c r="A28" s="262"/>
      <c r="B28" s="263" t="s">
        <v>1256</v>
      </c>
      <c r="C28" s="264"/>
      <c r="D28" s="264"/>
      <c r="E28" s="264"/>
      <c r="F28" s="264"/>
      <c r="G28" s="264"/>
      <c r="H28" s="264" t="s">
        <v>1257</v>
      </c>
      <c r="I28" s="264"/>
      <c r="J28" s="264"/>
      <c r="K28" s="264"/>
      <c r="L28" s="264"/>
      <c r="M28" s="264" t="s">
        <v>1258</v>
      </c>
      <c r="N28" s="262"/>
      <c r="O28" s="264"/>
      <c r="P28" s="264"/>
      <c r="Q28" s="264"/>
      <c r="R28" s="264"/>
      <c r="S28" s="264"/>
      <c r="T28" s="264"/>
      <c r="U28" s="264" t="s">
        <v>1259</v>
      </c>
      <c r="V28" s="264"/>
      <c r="W28" s="264"/>
      <c r="X28" s="264"/>
      <c r="Y28" s="264" t="s">
        <v>1260</v>
      </c>
      <c r="Z28" s="262"/>
      <c r="AA28" s="262"/>
      <c r="AB28" s="264"/>
      <c r="AC28" s="264"/>
    </row>
    <row r="29" spans="1:29" ht="24.6">
      <c r="A29" s="264"/>
      <c r="B29" s="263" t="str">
        <f>Y5</f>
        <v xml:space="preserve">श्री. सागर दत्तात्रय शिंदे </v>
      </c>
      <c r="C29" s="263"/>
      <c r="D29" s="263"/>
      <c r="E29" s="264"/>
      <c r="F29" s="264"/>
      <c r="G29" s="264"/>
      <c r="H29" s="264"/>
      <c r="I29" s="264"/>
      <c r="J29" s="264"/>
      <c r="K29" s="264"/>
      <c r="L29" s="264"/>
      <c r="M29" s="264"/>
      <c r="N29" s="264"/>
      <c r="O29" s="264"/>
      <c r="P29" s="264"/>
      <c r="Q29" s="264"/>
      <c r="R29" s="264"/>
      <c r="S29" s="264"/>
      <c r="T29" s="264"/>
      <c r="U29" s="264"/>
      <c r="V29" s="264"/>
      <c r="W29" s="264"/>
      <c r="X29" s="264"/>
      <c r="Y29" s="264"/>
      <c r="Z29" s="264"/>
      <c r="AA29" s="264"/>
      <c r="AB29" s="264"/>
      <c r="AC29" s="264"/>
    </row>
    <row r="30" spans="1:29" ht="21">
      <c r="A30" s="266"/>
      <c r="B30" s="267"/>
      <c r="C30" s="267"/>
      <c r="D30" s="267"/>
      <c r="E30" s="267"/>
      <c r="F30" s="267"/>
      <c r="G30" s="245"/>
      <c r="H30" s="245"/>
      <c r="I30" s="245"/>
      <c r="J30" s="245"/>
      <c r="K30" s="245"/>
      <c r="L30" s="245"/>
      <c r="M30" s="245"/>
      <c r="N30" s="245"/>
      <c r="O30" s="245"/>
      <c r="P30" s="245"/>
      <c r="Q30" s="245"/>
      <c r="R30" s="245"/>
      <c r="S30" s="245"/>
      <c r="T30" s="245"/>
      <c r="U30" s="245"/>
      <c r="V30" s="245"/>
      <c r="W30" s="245"/>
      <c r="X30" s="245"/>
      <c r="Y30" s="245"/>
      <c r="Z30" s="245"/>
      <c r="AA30" s="245"/>
      <c r="AB30" s="245"/>
      <c r="AC30" s="245"/>
    </row>
  </sheetData>
  <sheetProtection algorithmName="SHA-512" hashValue="5nDyR2lXSdzAxMjMYR/3mS0NTjghF5Z5x3ReDXsR0eIp4FBgJE/P1Quh09rVS0tLXTUFj1v4bIlF7Naw6ZwG7A==" saltValue="6XrFWGIHw3+RhcnlN8SNsw==" spinCount="100000" sheet="1" objects="1" scenarios="1"/>
  <mergeCells count="24">
    <mergeCell ref="A1:Z1"/>
    <mergeCell ref="A3:Z3"/>
    <mergeCell ref="A5:E5"/>
    <mergeCell ref="G5:H5"/>
    <mergeCell ref="I5:J5"/>
    <mergeCell ref="K5:M5"/>
    <mergeCell ref="N5:O5"/>
    <mergeCell ref="P5:R5"/>
    <mergeCell ref="S5:T5"/>
    <mergeCell ref="U5:V5"/>
    <mergeCell ref="Y5:AC5"/>
    <mergeCell ref="B7:AB7"/>
    <mergeCell ref="A10:A12"/>
    <mergeCell ref="B10:B12"/>
    <mergeCell ref="C10:AC10"/>
    <mergeCell ref="C11:E11"/>
    <mergeCell ref="F11:H11"/>
    <mergeCell ref="I11:K11"/>
    <mergeCell ref="L11:N11"/>
    <mergeCell ref="O11:Q11"/>
    <mergeCell ref="R11:T11"/>
    <mergeCell ref="U11:W11"/>
    <mergeCell ref="X11:Z11"/>
    <mergeCell ref="AA11:AC11"/>
  </mergeCells>
  <conditionalFormatting sqref="C12:D12">
    <cfRule type="cellIs" dxfId="51" priority="33" operator="equal">
      <formula>2</formula>
    </cfRule>
    <cfRule type="cellIs" dxfId="50" priority="34" operator="equal">
      <formula>1</formula>
    </cfRule>
  </conditionalFormatting>
  <conditionalFormatting sqref="F12:G12">
    <cfRule type="cellIs" dxfId="49" priority="15" operator="equal">
      <formula>2</formula>
    </cfRule>
    <cfRule type="cellIs" dxfId="48" priority="16" operator="equal">
      <formula>1</formula>
    </cfRule>
  </conditionalFormatting>
  <conditionalFormatting sqref="I12:J12">
    <cfRule type="cellIs" dxfId="47" priority="13" operator="equal">
      <formula>2</formula>
    </cfRule>
    <cfRule type="cellIs" dxfId="46" priority="14" operator="equal">
      <formula>1</formula>
    </cfRule>
  </conditionalFormatting>
  <conditionalFormatting sqref="L12:M12">
    <cfRule type="cellIs" dxfId="45" priority="11" operator="equal">
      <formula>2</formula>
    </cfRule>
    <cfRule type="cellIs" dxfId="44" priority="12" operator="equal">
      <formula>1</formula>
    </cfRule>
  </conditionalFormatting>
  <conditionalFormatting sqref="O12:P12">
    <cfRule type="cellIs" dxfId="43" priority="9" operator="equal">
      <formula>2</formula>
    </cfRule>
    <cfRule type="cellIs" dxfId="42" priority="10" operator="equal">
      <formula>1</formula>
    </cfRule>
  </conditionalFormatting>
  <conditionalFormatting sqref="R12:S12">
    <cfRule type="cellIs" dxfId="41" priority="7" operator="equal">
      <formula>2</formula>
    </cfRule>
    <cfRule type="cellIs" dxfId="40" priority="8" operator="equal">
      <formula>1</formula>
    </cfRule>
  </conditionalFormatting>
  <conditionalFormatting sqref="U12:V12">
    <cfRule type="cellIs" dxfId="39" priority="5" operator="equal">
      <formula>2</formula>
    </cfRule>
    <cfRule type="cellIs" dxfId="38" priority="6" operator="equal">
      <formula>1</formula>
    </cfRule>
  </conditionalFormatting>
  <conditionalFormatting sqref="X12:Y12">
    <cfRule type="cellIs" dxfId="37" priority="3" operator="equal">
      <formula>2</formula>
    </cfRule>
    <cfRule type="cellIs" dxfId="36" priority="4" operator="equal">
      <formula>1</formula>
    </cfRule>
  </conditionalFormatting>
  <conditionalFormatting sqref="AA12:AB12">
    <cfRule type="cellIs" dxfId="35" priority="1" operator="equal">
      <formula>2</formula>
    </cfRule>
    <cfRule type="cellIs" dxfId="34" priority="2" operator="equal">
      <formula>1</formula>
    </cfRule>
  </conditionalFormatting>
  <pageMargins left="0.31496062992125984" right="0.31496062992125984" top="0.35433070866141736" bottom="0.35433070866141736" header="0.31496062992125984" footer="0.31496062992125984"/>
  <pageSetup paperSize="5"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13"/>
  <sheetViews>
    <sheetView zoomScale="80" zoomScaleNormal="80" workbookViewId="0">
      <selection sqref="A1:Y1"/>
    </sheetView>
  </sheetViews>
  <sheetFormatPr defaultColWidth="9.109375" defaultRowHeight="21"/>
  <cols>
    <col min="1" max="1" width="4.88671875" style="218" customWidth="1"/>
    <col min="2" max="2" width="29.44140625" style="219" customWidth="1"/>
    <col min="3" max="3" width="7.109375" style="219" customWidth="1"/>
    <col min="4" max="4" width="6.33203125" style="219" customWidth="1"/>
    <col min="5" max="26" width="8.6640625" style="189" customWidth="1"/>
    <col min="27" max="29" width="6.44140625" style="189" customWidth="1"/>
    <col min="30" max="34" width="6.33203125" style="189" customWidth="1"/>
    <col min="35" max="39" width="4.33203125" style="189" customWidth="1"/>
    <col min="40" max="16384" width="9.109375" style="189"/>
  </cols>
  <sheetData>
    <row r="1" spans="1:26" ht="25.8">
      <c r="A1" s="511" t="s">
        <v>754</v>
      </c>
      <c r="B1" s="511"/>
      <c r="C1" s="511"/>
      <c r="D1" s="511"/>
      <c r="E1" s="511"/>
      <c r="F1" s="511"/>
      <c r="G1" s="511"/>
      <c r="H1" s="511"/>
      <c r="I1" s="511"/>
      <c r="J1" s="511"/>
      <c r="K1" s="511"/>
      <c r="L1" s="511"/>
      <c r="M1" s="511"/>
      <c r="N1" s="511"/>
      <c r="O1" s="511"/>
      <c r="P1" s="511"/>
      <c r="Q1" s="511"/>
      <c r="R1" s="511"/>
      <c r="S1" s="511"/>
      <c r="T1" s="511"/>
      <c r="U1" s="511"/>
      <c r="V1" s="511"/>
      <c r="W1" s="511"/>
      <c r="X1" s="511"/>
      <c r="Y1" s="511"/>
    </row>
    <row r="2" spans="1:26" ht="12" customHeight="1">
      <c r="A2" s="190"/>
      <c r="B2" s="191"/>
      <c r="C2" s="190"/>
      <c r="D2" s="190"/>
      <c r="E2" s="190"/>
      <c r="F2" s="190"/>
      <c r="G2" s="190"/>
      <c r="H2" s="190"/>
      <c r="I2" s="190"/>
      <c r="J2" s="190"/>
      <c r="K2" s="190"/>
      <c r="L2" s="190"/>
      <c r="M2" s="190"/>
      <c r="N2" s="190"/>
      <c r="O2" s="190"/>
      <c r="P2" s="190"/>
      <c r="Q2" s="190"/>
      <c r="R2" s="190"/>
      <c r="S2" s="190"/>
      <c r="T2" s="190"/>
      <c r="U2" s="190"/>
      <c r="V2" s="190"/>
      <c r="W2" s="190"/>
      <c r="X2" s="190"/>
      <c r="Y2" s="190"/>
    </row>
    <row r="3" spans="1:26" s="192" customFormat="1" ht="24.75" customHeight="1">
      <c r="A3" s="511" t="str">
        <f>'1_R'!A3:Y3</f>
        <v>संकलित नोंदतक्ता सन 2024-25</v>
      </c>
      <c r="B3" s="511"/>
      <c r="C3" s="511"/>
      <c r="D3" s="511"/>
      <c r="E3" s="511"/>
      <c r="F3" s="511"/>
      <c r="G3" s="511"/>
      <c r="H3" s="511"/>
      <c r="I3" s="511"/>
      <c r="J3" s="511"/>
      <c r="K3" s="511"/>
      <c r="L3" s="511"/>
      <c r="M3" s="511"/>
      <c r="N3" s="511"/>
      <c r="O3" s="511"/>
      <c r="P3" s="511"/>
      <c r="Q3" s="511"/>
      <c r="R3" s="511"/>
      <c r="S3" s="511"/>
      <c r="T3" s="511"/>
      <c r="U3" s="511"/>
      <c r="V3" s="511"/>
      <c r="W3" s="511"/>
      <c r="X3" s="511"/>
      <c r="Y3" s="511"/>
    </row>
    <row r="4" spans="1:26" s="192" customFormat="1" ht="12" customHeight="1">
      <c r="A4" s="190"/>
      <c r="B4" s="191"/>
      <c r="C4" s="190"/>
      <c r="D4" s="190"/>
      <c r="E4" s="190"/>
      <c r="F4" s="190"/>
      <c r="G4" s="190"/>
      <c r="H4" s="190"/>
      <c r="I4" s="190"/>
      <c r="J4" s="190"/>
      <c r="K4" s="190"/>
      <c r="L4" s="190"/>
      <c r="M4" s="190"/>
      <c r="N4" s="190"/>
      <c r="O4" s="190"/>
      <c r="P4" s="190"/>
      <c r="Q4" s="190"/>
      <c r="R4" s="190"/>
      <c r="S4" s="190"/>
      <c r="T4" s="190"/>
      <c r="U4" s="190"/>
      <c r="V4" s="190"/>
      <c r="W4" s="190"/>
      <c r="X4" s="190"/>
      <c r="Y4" s="190"/>
    </row>
    <row r="5" spans="1:26" s="195" customFormat="1" ht="21" customHeight="1">
      <c r="A5" s="512" t="str">
        <f>students!G2</f>
        <v xml:space="preserve">जिल्हा परिषद प्राथमिक शाळा कोपर्डे </v>
      </c>
      <c r="B5" s="512"/>
      <c r="C5" s="512"/>
      <c r="D5" s="193" t="s">
        <v>738</v>
      </c>
      <c r="E5" s="512" t="str">
        <f>students!M4</f>
        <v xml:space="preserve">खेड बु </v>
      </c>
      <c r="F5" s="512"/>
      <c r="G5" s="194" t="s">
        <v>739</v>
      </c>
      <c r="H5" s="512" t="str">
        <f>students!N5</f>
        <v xml:space="preserve">खंडाळा </v>
      </c>
      <c r="I5" s="512"/>
      <c r="J5" s="512" t="s">
        <v>740</v>
      </c>
      <c r="K5" s="512"/>
      <c r="L5" s="512" t="str">
        <f>students!E5</f>
        <v xml:space="preserve">सातारा </v>
      </c>
      <c r="M5" s="512"/>
      <c r="N5" s="512"/>
      <c r="O5" s="512" t="s">
        <v>28</v>
      </c>
      <c r="P5" s="512"/>
      <c r="Q5" s="512" t="str">
        <f>students!M2</f>
        <v>पहिली</v>
      </c>
      <c r="R5" s="512"/>
      <c r="S5" s="193" t="s">
        <v>1223</v>
      </c>
      <c r="T5" s="193"/>
      <c r="U5" s="513" t="str">
        <f>students!G4</f>
        <v xml:space="preserve">श्री. सागर दत्तात्रय शिंदे </v>
      </c>
      <c r="V5" s="513"/>
      <c r="W5" s="513"/>
      <c r="X5" s="513"/>
      <c r="Y5" s="513"/>
    </row>
    <row r="6" spans="1:26" s="195" customFormat="1" ht="12" customHeight="1">
      <c r="A6" s="196"/>
      <c r="B6" s="197"/>
      <c r="C6" s="196"/>
      <c r="D6" s="196"/>
      <c r="E6" s="196"/>
      <c r="F6" s="198"/>
      <c r="M6" s="196"/>
      <c r="N6" s="196"/>
      <c r="O6" s="196"/>
      <c r="P6" s="196"/>
    </row>
    <row r="7" spans="1:26" s="200" customFormat="1" ht="21" customHeight="1">
      <c r="A7" s="199"/>
      <c r="B7" s="498" t="s">
        <v>741</v>
      </c>
      <c r="C7" s="498"/>
      <c r="D7" s="498"/>
      <c r="E7" s="498"/>
      <c r="F7" s="498"/>
      <c r="G7" s="498"/>
      <c r="H7" s="498"/>
      <c r="I7" s="498"/>
      <c r="J7" s="498"/>
      <c r="K7" s="498"/>
      <c r="L7" s="498"/>
      <c r="M7" s="498"/>
      <c r="N7" s="498"/>
      <c r="O7" s="498"/>
      <c r="P7" s="498"/>
      <c r="Q7" s="498"/>
      <c r="R7" s="498"/>
      <c r="S7" s="498"/>
      <c r="T7" s="498"/>
      <c r="U7" s="498"/>
      <c r="V7" s="498"/>
      <c r="W7" s="498"/>
      <c r="X7" s="498"/>
    </row>
    <row r="8" spans="1:26" s="200" customFormat="1" ht="14.25" customHeight="1">
      <c r="A8" s="199"/>
      <c r="B8" s="201"/>
      <c r="C8" s="201"/>
      <c r="D8" s="199"/>
      <c r="E8" s="199"/>
      <c r="F8" s="199"/>
      <c r="G8" s="199"/>
      <c r="H8" s="199"/>
      <c r="I8" s="202"/>
      <c r="J8" s="202"/>
      <c r="K8" s="202"/>
      <c r="L8" s="202"/>
      <c r="M8" s="199"/>
      <c r="N8" s="199"/>
      <c r="O8" s="199"/>
    </row>
    <row r="9" spans="1:26" s="200" customFormat="1" ht="9.75" customHeight="1">
      <c r="A9" s="199"/>
      <c r="B9" s="201"/>
      <c r="C9" s="201"/>
      <c r="D9" s="199"/>
      <c r="E9" s="199"/>
      <c r="F9" s="199"/>
      <c r="G9" s="199"/>
      <c r="H9" s="199"/>
      <c r="I9" s="202"/>
      <c r="J9" s="202"/>
      <c r="K9" s="202"/>
      <c r="L9" s="202"/>
      <c r="M9" s="199"/>
      <c r="N9" s="199"/>
      <c r="O9" s="199"/>
    </row>
    <row r="10" spans="1:26" s="203" customFormat="1" ht="20.100000000000001" customHeight="1">
      <c r="A10" s="499" t="s">
        <v>742</v>
      </c>
      <c r="B10" s="502" t="s">
        <v>743</v>
      </c>
      <c r="C10" s="505" t="s">
        <v>744</v>
      </c>
      <c r="D10" s="506" t="s">
        <v>745</v>
      </c>
      <c r="E10" s="509" t="s">
        <v>1147</v>
      </c>
      <c r="F10" s="509"/>
      <c r="G10" s="509"/>
      <c r="H10" s="509"/>
      <c r="I10" s="509"/>
      <c r="J10" s="509"/>
      <c r="K10" s="509"/>
      <c r="L10" s="509"/>
      <c r="M10" s="509"/>
      <c r="N10" s="509"/>
      <c r="O10" s="509"/>
      <c r="P10" s="509"/>
      <c r="Q10" s="509"/>
      <c r="R10" s="509"/>
      <c r="S10" s="509"/>
      <c r="T10" s="509"/>
      <c r="U10" s="509"/>
      <c r="V10" s="510"/>
      <c r="W10" s="492" t="s">
        <v>746</v>
      </c>
      <c r="X10" s="492" t="s">
        <v>747</v>
      </c>
      <c r="Y10" s="492" t="s">
        <v>748</v>
      </c>
    </row>
    <row r="11" spans="1:26" s="203" customFormat="1" ht="20.100000000000001" customHeight="1">
      <c r="A11" s="500"/>
      <c r="B11" s="503"/>
      <c r="C11" s="505"/>
      <c r="D11" s="507"/>
      <c r="E11" s="495" t="s">
        <v>48</v>
      </c>
      <c r="F11" s="495"/>
      <c r="G11" s="495" t="s">
        <v>719</v>
      </c>
      <c r="H11" s="495"/>
      <c r="I11" s="496" t="s">
        <v>720</v>
      </c>
      <c r="J11" s="497"/>
      <c r="K11" s="496" t="s">
        <v>78</v>
      </c>
      <c r="L11" s="497"/>
      <c r="M11" s="496" t="s">
        <v>1224</v>
      </c>
      <c r="N11" s="497"/>
      <c r="O11" s="496" t="s">
        <v>1225</v>
      </c>
      <c r="P11" s="497"/>
      <c r="Q11" s="495" t="s">
        <v>723</v>
      </c>
      <c r="R11" s="495"/>
      <c r="S11" s="495" t="s">
        <v>749</v>
      </c>
      <c r="T11" s="495"/>
      <c r="U11" s="495" t="s">
        <v>750</v>
      </c>
      <c r="V11" s="495"/>
      <c r="W11" s="493"/>
      <c r="X11" s="493"/>
      <c r="Y11" s="493"/>
    </row>
    <row r="12" spans="1:26" s="207" customFormat="1" ht="20.100000000000001" customHeight="1">
      <c r="A12" s="500"/>
      <c r="B12" s="503"/>
      <c r="C12" s="204" t="s">
        <v>751</v>
      </c>
      <c r="D12" s="507"/>
      <c r="E12" s="205" t="s">
        <v>752</v>
      </c>
      <c r="F12" s="206" t="s">
        <v>27</v>
      </c>
      <c r="G12" s="205" t="s">
        <v>752</v>
      </c>
      <c r="H12" s="206" t="s">
        <v>27</v>
      </c>
      <c r="I12" s="205" t="s">
        <v>752</v>
      </c>
      <c r="J12" s="206" t="s">
        <v>27</v>
      </c>
      <c r="K12" s="205" t="s">
        <v>752</v>
      </c>
      <c r="L12" s="206" t="s">
        <v>27</v>
      </c>
      <c r="M12" s="205" t="s">
        <v>752</v>
      </c>
      <c r="N12" s="206" t="s">
        <v>27</v>
      </c>
      <c r="O12" s="205" t="s">
        <v>752</v>
      </c>
      <c r="P12" s="206" t="s">
        <v>27</v>
      </c>
      <c r="Q12" s="205" t="s">
        <v>752</v>
      </c>
      <c r="R12" s="206" t="s">
        <v>27</v>
      </c>
      <c r="S12" s="205" t="s">
        <v>752</v>
      </c>
      <c r="T12" s="206" t="s">
        <v>27</v>
      </c>
      <c r="U12" s="205" t="s">
        <v>752</v>
      </c>
      <c r="V12" s="206" t="s">
        <v>27</v>
      </c>
      <c r="W12" s="493"/>
      <c r="X12" s="493"/>
      <c r="Y12" s="493"/>
    </row>
    <row r="13" spans="1:26" s="207" customFormat="1" ht="20.100000000000001" customHeight="1">
      <c r="A13" s="501"/>
      <c r="B13" s="504"/>
      <c r="C13" s="204" t="s">
        <v>753</v>
      </c>
      <c r="D13" s="508"/>
      <c r="E13" s="206">
        <v>100</v>
      </c>
      <c r="F13" s="206"/>
      <c r="G13" s="206">
        <v>100</v>
      </c>
      <c r="H13" s="206"/>
      <c r="I13" s="206">
        <v>100</v>
      </c>
      <c r="J13" s="206"/>
      <c r="K13" s="206">
        <v>100</v>
      </c>
      <c r="L13" s="206"/>
      <c r="M13" s="208">
        <v>100</v>
      </c>
      <c r="N13" s="208" t="s">
        <v>1226</v>
      </c>
      <c r="O13" s="208">
        <v>100</v>
      </c>
      <c r="P13" s="208" t="s">
        <v>1226</v>
      </c>
      <c r="Q13" s="206">
        <v>100</v>
      </c>
      <c r="R13" s="206"/>
      <c r="S13" s="206">
        <v>100</v>
      </c>
      <c r="T13" s="206"/>
      <c r="U13" s="206">
        <v>100</v>
      </c>
      <c r="V13" s="206"/>
      <c r="W13" s="494"/>
      <c r="X13" s="494"/>
      <c r="Y13" s="494"/>
    </row>
    <row r="14" spans="1:26" s="192" customFormat="1" ht="21.9" customHeight="1">
      <c r="A14" s="206">
        <v>1</v>
      </c>
      <c r="B14" s="209" t="str">
        <f>students!D8</f>
        <v xml:space="preserve">पंकज विठ्ठल रासकर </v>
      </c>
      <c r="C14" s="210" t="str">
        <f>students!G8</f>
        <v>मुलगा</v>
      </c>
      <c r="D14" s="211"/>
      <c r="E14" s="212">
        <f>Marathi!AD8</f>
        <v>0</v>
      </c>
      <c r="F14" s="213">
        <f>IF(E14=0,0,IF(E14&gt;=91,"अ१",IF(E14&gt;=81,"अ२",IF(E14&gt;=71,"ब१",IF(E14&gt;=61,"ब२",IF(E14&gt;=51,"क१",IF(E14&gt;=41,"क२",IF(E14&gt;=33,"ड",IF(E14&gt;=21,"इ१","इ२")))))))))</f>
        <v>0</v>
      </c>
      <c r="G14" s="212">
        <f>Hindi!AD8</f>
        <v>0</v>
      </c>
      <c r="H14" s="213">
        <f>IF(G14=0,0,IF(G14&gt;=91,"अ१",IF(G14&gt;=81,"अ२",IF(G14&gt;=71,"ब१",IF(G14&gt;=61,"ब२",IF(G14&gt;=51,"क१",IF(G14&gt;=41,"क२",IF(G14&gt;=33,"ड",IF(G14&gt;=21,"इ१","इ२")))))))))</f>
        <v>0</v>
      </c>
      <c r="I14" s="212">
        <f>English!AD8</f>
        <v>0</v>
      </c>
      <c r="J14" s="213">
        <f>IF(I14=0,0,IF(I14&gt;=91,"अ१",IF(I14&gt;=81,"अ२",IF(I14&gt;=71,"ब१",IF(I14&gt;=61,"ब२",IF(I14&gt;=51,"क१",IF(I14&gt;=41,"क२",IF(I14&gt;=33,"ड",IF(I14&gt;=21,"इ१","इ२")))))))))</f>
        <v>0</v>
      </c>
      <c r="K14" s="212">
        <f>Maths!AD8</f>
        <v>0</v>
      </c>
      <c r="L14" s="213">
        <f>IF(K14=0,0,IF(K14&gt;=91,"अ१",IF(K14&gt;=81,"अ२",IF(K14&gt;=71,"ब१",IF(K14&gt;=61,"ब२",IF(K14&gt;=51,"क१",IF(K14&gt;=41,"क२",IF(K14&gt;=33,"ड",IF(K14&gt;=21,"इ१","इ२")))))))))</f>
        <v>0</v>
      </c>
      <c r="M14" s="212">
        <f>Sci!AD8</f>
        <v>0</v>
      </c>
      <c r="N14" s="213">
        <f>IF(M14=0,0,IF(M14&gt;=91,"अ१",IF(M14&gt;=81,"अ२",IF(M14&gt;=71,"ब१",IF(M14&gt;=61,"ब२",IF(M14&gt;=51,"क१",IF(M14&gt;=41,"क२",IF(M14&gt;=33,"ड",IF(M14&gt;=21,"इ१","इ२")))))))))</f>
        <v>0</v>
      </c>
      <c r="O14" s="212">
        <f>Sco!AD8</f>
        <v>0</v>
      </c>
      <c r="P14" s="213">
        <f>IF(O14=0,0,IF(O14&gt;=91,"अ१",IF(O14&gt;=81,"अ२",IF(O14&gt;=71,"ब१",IF(O14&gt;=61,"ब२",IF(O14&gt;=51,"क१",IF(O14&gt;=41,"क२",IF(O14&gt;=33,"ड",IF(O14&gt;=21,"इ१","इ२")))))))))</f>
        <v>0</v>
      </c>
      <c r="Q14" s="212">
        <f>Kala!AD8</f>
        <v>0</v>
      </c>
      <c r="R14" s="213">
        <f>IF(Q14=0,0,IF(Q14&gt;=91,"अ१",IF(Q14&gt;=81,"अ२",IF(Q14&gt;=71,"ब१",IF(Q14&gt;=61,"ब२",IF(Q14&gt;=51,"क१",IF(Q14&gt;=41,"क२",IF(Q14&gt;=33,"ड",IF(Q14&gt;=21,"इ१","इ२")))))))))</f>
        <v>0</v>
      </c>
      <c r="S14" s="212">
        <f>Karya!AD8</f>
        <v>0</v>
      </c>
      <c r="T14" s="213">
        <f>IF(S14=0,0,IF(S14&gt;=91,"अ१",IF(S14&gt;=81,"अ२",IF(S14&gt;=71,"ब१",IF(S14&gt;=61,"ब२",IF(S14&gt;=51,"क१",IF(S14&gt;=41,"क२",IF(S14&gt;=33,"ड",IF(S14&gt;=21,"इ१","इ२")))))))))</f>
        <v>0</v>
      </c>
      <c r="U14" s="212">
        <f>Shashi!AD8</f>
        <v>0</v>
      </c>
      <c r="V14" s="213">
        <f>IF(U14=0,0,IF(U14&gt;=91,"अ१",IF(U14&gt;=81,"अ२",IF(U14&gt;=71,"ब१",IF(U14&gt;=61,"ब२",IF(U14&gt;=51,"क१",IF(U14&gt;=41,"क२",IF(U14&gt;=33,"ड",IF(U14&gt;=21,"इ१","इ२")))))))))</f>
        <v>0</v>
      </c>
      <c r="W14" s="213">
        <f t="shared" ref="W14:W77" si="0">U14+S14+Q14+VALUE(K14)+VALUE(I14)+VALUE(E14)+VALUE(M14)+VALUE(G14)+VALUE(O14)</f>
        <v>0</v>
      </c>
      <c r="X14" s="214">
        <f>W14/INDEX({6,6,7,7,8,9,9,9},MATCH($Q$5,{"पहिली","दुसरी","तिसरी","चौथी","पाचवी","सहावी","सातवी","आठवी"},0))</f>
        <v>0</v>
      </c>
      <c r="Y14" s="215">
        <f t="shared" ref="Y14:Y77" si="1">IF(E14=0,0,"पास ")</f>
        <v>0</v>
      </c>
      <c r="Z14" s="216"/>
    </row>
    <row r="15" spans="1:26" s="192" customFormat="1" ht="21.9" customHeight="1">
      <c r="A15" s="206">
        <v>2</v>
      </c>
      <c r="B15" s="209" t="str">
        <f>students!D9</f>
        <v xml:space="preserve">सागर शिंदे </v>
      </c>
      <c r="C15" s="210" t="str">
        <f>students!G9</f>
        <v>मुलगा</v>
      </c>
      <c r="D15" s="211"/>
      <c r="E15" s="212">
        <f>Marathi!AD9</f>
        <v>0</v>
      </c>
      <c r="F15" s="213">
        <f t="shared" ref="F15:F78" si="2">IF(E15=0,0,IF(E15&gt;=91,"अ१",IF(E15&gt;=81,"अ२",IF(E15&gt;=71,"ब१",IF(E15&gt;=61,"ब२",IF(E15&gt;=51,"क१",IF(E15&gt;=41,"क२",IF(E15&gt;=33,"ड",IF(E15&gt;=21,"इ१","इ२")))))))))</f>
        <v>0</v>
      </c>
      <c r="G15" s="212">
        <f>Hindi!AD9</f>
        <v>0</v>
      </c>
      <c r="H15" s="213">
        <f t="shared" ref="H15:H78" si="3">IF(G15=0,0,IF(G15&gt;=91,"अ१",IF(G15&gt;=81,"अ२",IF(G15&gt;=71,"ब१",IF(G15&gt;=61,"ब२",IF(G15&gt;=51,"क१",IF(G15&gt;=41,"क२",IF(G15&gt;=33,"ड",IF(G15&gt;=21,"इ१","इ२")))))))))</f>
        <v>0</v>
      </c>
      <c r="I15" s="212">
        <f>English!AD9</f>
        <v>0</v>
      </c>
      <c r="J15" s="213">
        <f t="shared" ref="J15:J78" si="4">IF(I15=0,0,IF(I15&gt;=91,"अ१",IF(I15&gt;=81,"अ२",IF(I15&gt;=71,"ब१",IF(I15&gt;=61,"ब२",IF(I15&gt;=51,"क१",IF(I15&gt;=41,"क२",IF(I15&gt;=33,"ड",IF(I15&gt;=21,"इ१","इ२")))))))))</f>
        <v>0</v>
      </c>
      <c r="K15" s="212">
        <f>Maths!AD9</f>
        <v>0</v>
      </c>
      <c r="L15" s="213">
        <f t="shared" ref="L15:L78" si="5">IF(K15=0,0,IF(K15&gt;=91,"अ१",IF(K15&gt;=81,"अ२",IF(K15&gt;=71,"ब१",IF(K15&gt;=61,"ब२",IF(K15&gt;=51,"क१",IF(K15&gt;=41,"क२",IF(K15&gt;=33,"ड",IF(K15&gt;=21,"इ१","इ२")))))))))</f>
        <v>0</v>
      </c>
      <c r="M15" s="212">
        <f>Sci!AD9</f>
        <v>0</v>
      </c>
      <c r="N15" s="213">
        <f t="shared" ref="N15:N78" si="6">IF(M15=0,0,IF(M15&gt;=91,"अ१",IF(M15&gt;=81,"अ२",IF(M15&gt;=71,"ब१",IF(M15&gt;=61,"ब२",IF(M15&gt;=51,"क१",IF(M15&gt;=41,"क२",IF(M15&gt;=33,"ड",IF(M15&gt;=21,"इ१","इ२")))))))))</f>
        <v>0</v>
      </c>
      <c r="O15" s="212">
        <f>Sco!AD9</f>
        <v>0</v>
      </c>
      <c r="P15" s="213">
        <f t="shared" ref="P15:P78" si="7">IF(O15=0,0,IF(O15&gt;=91,"अ१",IF(O15&gt;=81,"अ२",IF(O15&gt;=71,"ब१",IF(O15&gt;=61,"ब२",IF(O15&gt;=51,"क१",IF(O15&gt;=41,"क२",IF(O15&gt;=33,"ड",IF(O15&gt;=21,"इ१","इ२")))))))))</f>
        <v>0</v>
      </c>
      <c r="Q15" s="212">
        <f>Kala!AD9</f>
        <v>0</v>
      </c>
      <c r="R15" s="213">
        <f t="shared" ref="R15:R78" si="8">IF(Q15=0,0,IF(Q15&gt;=91,"अ१",IF(Q15&gt;=81,"अ२",IF(Q15&gt;=71,"ब१",IF(Q15&gt;=61,"ब२",IF(Q15&gt;=51,"क१",IF(Q15&gt;=41,"क२",IF(Q15&gt;=33,"ड",IF(Q15&gt;=21,"इ१","इ२")))))))))</f>
        <v>0</v>
      </c>
      <c r="S15" s="212">
        <f>Karya!AD9</f>
        <v>0</v>
      </c>
      <c r="T15" s="213">
        <f t="shared" ref="T15:T78" si="9">IF(S15=0,0,IF(S15&gt;=91,"अ१",IF(S15&gt;=81,"अ२",IF(S15&gt;=71,"ब१",IF(S15&gt;=61,"ब२",IF(S15&gt;=51,"क१",IF(S15&gt;=41,"क२",IF(S15&gt;=33,"ड",IF(S15&gt;=21,"इ१","इ२")))))))))</f>
        <v>0</v>
      </c>
      <c r="U15" s="212">
        <f>Shashi!AD9</f>
        <v>0</v>
      </c>
      <c r="V15" s="213">
        <f t="shared" ref="V15:V78" si="10">IF(U15=0,0,IF(U15&gt;=91,"अ१",IF(U15&gt;=81,"अ२",IF(U15&gt;=71,"ब१",IF(U15&gt;=61,"ब२",IF(U15&gt;=51,"क१",IF(U15&gt;=41,"क२",IF(U15&gt;=33,"ड",IF(U15&gt;=21,"इ१","इ२")))))))))</f>
        <v>0</v>
      </c>
      <c r="W15" s="213">
        <f t="shared" si="0"/>
        <v>0</v>
      </c>
      <c r="X15" s="214">
        <f>W15/INDEX({6,6,7,7,8,9,9,9},MATCH($Q$5,{"पहिली","दुसरी","तिसरी","चौथी","पाचवी","सहावी","सातवी","आठवी"},0))</f>
        <v>0</v>
      </c>
      <c r="Y15" s="215">
        <f t="shared" si="1"/>
        <v>0</v>
      </c>
      <c r="Z15" s="216"/>
    </row>
    <row r="16" spans="1:26" s="192" customFormat="1" ht="21.9" customHeight="1">
      <c r="A16" s="206">
        <v>3</v>
      </c>
      <c r="B16" s="209">
        <f>students!D10</f>
        <v>0</v>
      </c>
      <c r="C16" s="210" t="str">
        <f>students!G10</f>
        <v>मुलगा</v>
      </c>
      <c r="D16" s="211"/>
      <c r="E16" s="212">
        <f>Marathi!AD10</f>
        <v>0</v>
      </c>
      <c r="F16" s="213">
        <f t="shared" si="2"/>
        <v>0</v>
      </c>
      <c r="G16" s="212">
        <f>Hindi!AD10</f>
        <v>0</v>
      </c>
      <c r="H16" s="213">
        <f t="shared" si="3"/>
        <v>0</v>
      </c>
      <c r="I16" s="212">
        <f>English!AD10</f>
        <v>0</v>
      </c>
      <c r="J16" s="213">
        <f t="shared" si="4"/>
        <v>0</v>
      </c>
      <c r="K16" s="212">
        <f>Maths!AD10</f>
        <v>0</v>
      </c>
      <c r="L16" s="213">
        <f t="shared" si="5"/>
        <v>0</v>
      </c>
      <c r="M16" s="212">
        <f>Sci!AD10</f>
        <v>0</v>
      </c>
      <c r="N16" s="213">
        <f t="shared" si="6"/>
        <v>0</v>
      </c>
      <c r="O16" s="212">
        <f>Sco!AD10</f>
        <v>0</v>
      </c>
      <c r="P16" s="213">
        <f t="shared" si="7"/>
        <v>0</v>
      </c>
      <c r="Q16" s="212">
        <f>Kala!AD10</f>
        <v>0</v>
      </c>
      <c r="R16" s="213">
        <f t="shared" si="8"/>
        <v>0</v>
      </c>
      <c r="S16" s="212">
        <f>Karya!AD10</f>
        <v>0</v>
      </c>
      <c r="T16" s="213">
        <f t="shared" si="9"/>
        <v>0</v>
      </c>
      <c r="U16" s="212">
        <f>Shashi!AD10</f>
        <v>0</v>
      </c>
      <c r="V16" s="213">
        <f t="shared" si="10"/>
        <v>0</v>
      </c>
      <c r="W16" s="213">
        <f t="shared" si="0"/>
        <v>0</v>
      </c>
      <c r="X16" s="214">
        <f>W16/INDEX({6,6,7,7,8,9,9,9},MATCH($Q$5,{"पहिली","दुसरी","तिसरी","चौथी","पाचवी","सहावी","सातवी","आठवी"},0))</f>
        <v>0</v>
      </c>
      <c r="Y16" s="215">
        <f t="shared" si="1"/>
        <v>0</v>
      </c>
      <c r="Z16" s="216"/>
    </row>
    <row r="17" spans="1:26" s="192" customFormat="1" ht="21.9" customHeight="1">
      <c r="A17" s="206">
        <v>4</v>
      </c>
      <c r="B17" s="209">
        <f>students!D11</f>
        <v>0</v>
      </c>
      <c r="C17" s="210" t="str">
        <f>students!G11</f>
        <v>मुलगा</v>
      </c>
      <c r="D17" s="211"/>
      <c r="E17" s="212">
        <f>Marathi!AD11</f>
        <v>0</v>
      </c>
      <c r="F17" s="213">
        <f t="shared" si="2"/>
        <v>0</v>
      </c>
      <c r="G17" s="212">
        <f>Hindi!AD11</f>
        <v>0</v>
      </c>
      <c r="H17" s="213">
        <f t="shared" si="3"/>
        <v>0</v>
      </c>
      <c r="I17" s="212">
        <f>English!AD11</f>
        <v>0</v>
      </c>
      <c r="J17" s="213">
        <f t="shared" si="4"/>
        <v>0</v>
      </c>
      <c r="K17" s="212">
        <f>Maths!AD11</f>
        <v>0</v>
      </c>
      <c r="L17" s="213">
        <f t="shared" si="5"/>
        <v>0</v>
      </c>
      <c r="M17" s="212">
        <f>Sci!AD11</f>
        <v>0</v>
      </c>
      <c r="N17" s="213">
        <f t="shared" si="6"/>
        <v>0</v>
      </c>
      <c r="O17" s="212">
        <f>Sco!AD11</f>
        <v>0</v>
      </c>
      <c r="P17" s="213">
        <f t="shared" si="7"/>
        <v>0</v>
      </c>
      <c r="Q17" s="212">
        <f>Kala!AD11</f>
        <v>0</v>
      </c>
      <c r="R17" s="213">
        <f t="shared" si="8"/>
        <v>0</v>
      </c>
      <c r="S17" s="212">
        <f>Karya!AD11</f>
        <v>0</v>
      </c>
      <c r="T17" s="213">
        <f t="shared" si="9"/>
        <v>0</v>
      </c>
      <c r="U17" s="212">
        <f>Shashi!AD11</f>
        <v>0</v>
      </c>
      <c r="V17" s="213">
        <f t="shared" si="10"/>
        <v>0</v>
      </c>
      <c r="W17" s="213">
        <f t="shared" si="0"/>
        <v>0</v>
      </c>
      <c r="X17" s="214">
        <f>W17/INDEX({6,6,7,7,8,9,9,9},MATCH($Q$5,{"पहिली","दुसरी","तिसरी","चौथी","पाचवी","सहावी","सातवी","आठवी"},0))</f>
        <v>0</v>
      </c>
      <c r="Y17" s="215">
        <f t="shared" si="1"/>
        <v>0</v>
      </c>
      <c r="Z17" s="216"/>
    </row>
    <row r="18" spans="1:26" s="192" customFormat="1" ht="21.9" customHeight="1">
      <c r="A18" s="206">
        <v>5</v>
      </c>
      <c r="B18" s="209">
        <f>students!D12</f>
        <v>0</v>
      </c>
      <c r="C18" s="210" t="str">
        <f>students!G12</f>
        <v>मुलगा</v>
      </c>
      <c r="D18" s="211"/>
      <c r="E18" s="212">
        <f>Marathi!AD12</f>
        <v>0</v>
      </c>
      <c r="F18" s="213">
        <f t="shared" si="2"/>
        <v>0</v>
      </c>
      <c r="G18" s="212">
        <f>Hindi!AD12</f>
        <v>0</v>
      </c>
      <c r="H18" s="213">
        <f t="shared" si="3"/>
        <v>0</v>
      </c>
      <c r="I18" s="212">
        <f>English!AD12</f>
        <v>0</v>
      </c>
      <c r="J18" s="213">
        <f t="shared" si="4"/>
        <v>0</v>
      </c>
      <c r="K18" s="212">
        <f>Maths!AD12</f>
        <v>0</v>
      </c>
      <c r="L18" s="213">
        <f t="shared" si="5"/>
        <v>0</v>
      </c>
      <c r="M18" s="212">
        <f>Sci!AD12</f>
        <v>0</v>
      </c>
      <c r="N18" s="213">
        <f t="shared" si="6"/>
        <v>0</v>
      </c>
      <c r="O18" s="212">
        <f>Sco!AD12</f>
        <v>0</v>
      </c>
      <c r="P18" s="213">
        <f t="shared" si="7"/>
        <v>0</v>
      </c>
      <c r="Q18" s="212">
        <f>Kala!AD12</f>
        <v>0</v>
      </c>
      <c r="R18" s="213">
        <f t="shared" si="8"/>
        <v>0</v>
      </c>
      <c r="S18" s="212">
        <f>Karya!AD12</f>
        <v>0</v>
      </c>
      <c r="T18" s="213">
        <f t="shared" si="9"/>
        <v>0</v>
      </c>
      <c r="U18" s="212">
        <f>Shashi!AD12</f>
        <v>0</v>
      </c>
      <c r="V18" s="213">
        <f t="shared" si="10"/>
        <v>0</v>
      </c>
      <c r="W18" s="213">
        <f t="shared" si="0"/>
        <v>0</v>
      </c>
      <c r="X18" s="214">
        <f>W18/INDEX({6,6,7,7,8,9,9,9},MATCH($Q$5,{"पहिली","दुसरी","तिसरी","चौथी","पाचवी","सहावी","सातवी","आठवी"},0))</f>
        <v>0</v>
      </c>
      <c r="Y18" s="215">
        <f t="shared" si="1"/>
        <v>0</v>
      </c>
      <c r="Z18" s="216"/>
    </row>
    <row r="19" spans="1:26" s="192" customFormat="1" ht="21.9" customHeight="1">
      <c r="A19" s="206">
        <v>6</v>
      </c>
      <c r="B19" s="209">
        <f>students!D13</f>
        <v>0</v>
      </c>
      <c r="C19" s="210" t="str">
        <f>students!G13</f>
        <v xml:space="preserve">मुलगी </v>
      </c>
      <c r="D19" s="211"/>
      <c r="E19" s="212">
        <f>Marathi!AD13</f>
        <v>0</v>
      </c>
      <c r="F19" s="213">
        <f t="shared" si="2"/>
        <v>0</v>
      </c>
      <c r="G19" s="212">
        <f>Hindi!AD13</f>
        <v>0</v>
      </c>
      <c r="H19" s="213">
        <f t="shared" si="3"/>
        <v>0</v>
      </c>
      <c r="I19" s="212">
        <f>English!AD13</f>
        <v>0</v>
      </c>
      <c r="J19" s="213">
        <f t="shared" si="4"/>
        <v>0</v>
      </c>
      <c r="K19" s="212">
        <f>Maths!AD13</f>
        <v>0</v>
      </c>
      <c r="L19" s="213">
        <f t="shared" si="5"/>
        <v>0</v>
      </c>
      <c r="M19" s="212">
        <f>Sci!AD13</f>
        <v>0</v>
      </c>
      <c r="N19" s="213">
        <f t="shared" si="6"/>
        <v>0</v>
      </c>
      <c r="O19" s="212">
        <f>Sco!AD13</f>
        <v>0</v>
      </c>
      <c r="P19" s="213">
        <f t="shared" si="7"/>
        <v>0</v>
      </c>
      <c r="Q19" s="212">
        <f>Kala!AD13</f>
        <v>0</v>
      </c>
      <c r="R19" s="213">
        <f t="shared" si="8"/>
        <v>0</v>
      </c>
      <c r="S19" s="212">
        <f>Karya!AD13</f>
        <v>0</v>
      </c>
      <c r="T19" s="213">
        <f t="shared" si="9"/>
        <v>0</v>
      </c>
      <c r="U19" s="212">
        <f>Shashi!AD13</f>
        <v>0</v>
      </c>
      <c r="V19" s="213">
        <f t="shared" si="10"/>
        <v>0</v>
      </c>
      <c r="W19" s="213">
        <f t="shared" si="0"/>
        <v>0</v>
      </c>
      <c r="X19" s="214">
        <f>W19/INDEX({6,6,7,7,8,9,9,9},MATCH($Q$5,{"पहिली","दुसरी","तिसरी","चौथी","पाचवी","सहावी","सातवी","आठवी"},0))</f>
        <v>0</v>
      </c>
      <c r="Y19" s="215">
        <f t="shared" si="1"/>
        <v>0</v>
      </c>
      <c r="Z19" s="216"/>
    </row>
    <row r="20" spans="1:26" s="192" customFormat="1" ht="21.9" customHeight="1">
      <c r="A20" s="206">
        <v>7</v>
      </c>
      <c r="B20" s="209">
        <f>students!D14</f>
        <v>0</v>
      </c>
      <c r="C20" s="210" t="str">
        <f>students!G14</f>
        <v xml:space="preserve">मुलगी </v>
      </c>
      <c r="D20" s="211"/>
      <c r="E20" s="212">
        <f>Marathi!AD14</f>
        <v>0</v>
      </c>
      <c r="F20" s="213">
        <f t="shared" si="2"/>
        <v>0</v>
      </c>
      <c r="G20" s="212">
        <f>Hindi!AD14</f>
        <v>0</v>
      </c>
      <c r="H20" s="213">
        <f t="shared" si="3"/>
        <v>0</v>
      </c>
      <c r="I20" s="212">
        <f>English!AD14</f>
        <v>0</v>
      </c>
      <c r="J20" s="213">
        <f t="shared" si="4"/>
        <v>0</v>
      </c>
      <c r="K20" s="212">
        <f>Maths!AD14</f>
        <v>0</v>
      </c>
      <c r="L20" s="213">
        <f t="shared" si="5"/>
        <v>0</v>
      </c>
      <c r="M20" s="212">
        <f>Sci!AD14</f>
        <v>0</v>
      </c>
      <c r="N20" s="213">
        <f t="shared" si="6"/>
        <v>0</v>
      </c>
      <c r="O20" s="212">
        <f>Sco!AD14</f>
        <v>0</v>
      </c>
      <c r="P20" s="213">
        <f t="shared" si="7"/>
        <v>0</v>
      </c>
      <c r="Q20" s="212">
        <f>Kala!AD14</f>
        <v>0</v>
      </c>
      <c r="R20" s="213">
        <f t="shared" si="8"/>
        <v>0</v>
      </c>
      <c r="S20" s="212">
        <f>Karya!AD14</f>
        <v>0</v>
      </c>
      <c r="T20" s="213">
        <f t="shared" si="9"/>
        <v>0</v>
      </c>
      <c r="U20" s="212">
        <f>Shashi!AD14</f>
        <v>0</v>
      </c>
      <c r="V20" s="213">
        <f t="shared" si="10"/>
        <v>0</v>
      </c>
      <c r="W20" s="213">
        <f t="shared" si="0"/>
        <v>0</v>
      </c>
      <c r="X20" s="214">
        <f>W20/INDEX({6,6,7,7,8,9,9,9},MATCH($Q$5,{"पहिली","दुसरी","तिसरी","चौथी","पाचवी","सहावी","सातवी","आठवी"},0))</f>
        <v>0</v>
      </c>
      <c r="Y20" s="215">
        <f t="shared" si="1"/>
        <v>0</v>
      </c>
      <c r="Z20" s="216"/>
    </row>
    <row r="21" spans="1:26" s="192" customFormat="1" ht="21.9" customHeight="1">
      <c r="A21" s="206">
        <v>8</v>
      </c>
      <c r="B21" s="209">
        <f>students!D15</f>
        <v>0</v>
      </c>
      <c r="C21" s="210" t="str">
        <f>students!G15</f>
        <v xml:space="preserve">मुलगी </v>
      </c>
      <c r="D21" s="211"/>
      <c r="E21" s="212">
        <f>Marathi!AD15</f>
        <v>0</v>
      </c>
      <c r="F21" s="213">
        <f t="shared" si="2"/>
        <v>0</v>
      </c>
      <c r="G21" s="212">
        <f>Hindi!AD15</f>
        <v>0</v>
      </c>
      <c r="H21" s="213">
        <f t="shared" si="3"/>
        <v>0</v>
      </c>
      <c r="I21" s="212">
        <f>English!AD15</f>
        <v>0</v>
      </c>
      <c r="J21" s="213">
        <f t="shared" si="4"/>
        <v>0</v>
      </c>
      <c r="K21" s="212">
        <f>Maths!AD15</f>
        <v>0</v>
      </c>
      <c r="L21" s="213">
        <f t="shared" si="5"/>
        <v>0</v>
      </c>
      <c r="M21" s="212">
        <f>Sci!AD15</f>
        <v>0</v>
      </c>
      <c r="N21" s="213">
        <f t="shared" si="6"/>
        <v>0</v>
      </c>
      <c r="O21" s="212">
        <f>Sco!AD15</f>
        <v>0</v>
      </c>
      <c r="P21" s="213">
        <f t="shared" si="7"/>
        <v>0</v>
      </c>
      <c r="Q21" s="212">
        <f>Kala!AD15</f>
        <v>0</v>
      </c>
      <c r="R21" s="213">
        <f t="shared" si="8"/>
        <v>0</v>
      </c>
      <c r="S21" s="212">
        <f>Karya!AD15</f>
        <v>0</v>
      </c>
      <c r="T21" s="213">
        <f t="shared" si="9"/>
        <v>0</v>
      </c>
      <c r="U21" s="212">
        <f>Shashi!AD15</f>
        <v>0</v>
      </c>
      <c r="V21" s="213">
        <f t="shared" si="10"/>
        <v>0</v>
      </c>
      <c r="W21" s="213">
        <f t="shared" si="0"/>
        <v>0</v>
      </c>
      <c r="X21" s="214">
        <f>W21/INDEX({6,6,7,7,8,9,9,9},MATCH($Q$5,{"पहिली","दुसरी","तिसरी","चौथी","पाचवी","सहावी","सातवी","आठवी"},0))</f>
        <v>0</v>
      </c>
      <c r="Y21" s="215">
        <f t="shared" si="1"/>
        <v>0</v>
      </c>
      <c r="Z21" s="216"/>
    </row>
    <row r="22" spans="1:26" s="192" customFormat="1" ht="21.9" customHeight="1">
      <c r="A22" s="206">
        <v>9</v>
      </c>
      <c r="B22" s="209">
        <f>students!D16</f>
        <v>0</v>
      </c>
      <c r="C22" s="210" t="str">
        <f>students!G16</f>
        <v xml:space="preserve">मुलगी </v>
      </c>
      <c r="D22" s="211"/>
      <c r="E22" s="212">
        <f>Marathi!AD16</f>
        <v>0</v>
      </c>
      <c r="F22" s="213">
        <f t="shared" si="2"/>
        <v>0</v>
      </c>
      <c r="G22" s="212">
        <f>Hindi!AD16</f>
        <v>0</v>
      </c>
      <c r="H22" s="213">
        <f t="shared" si="3"/>
        <v>0</v>
      </c>
      <c r="I22" s="212">
        <f>English!AD16</f>
        <v>0</v>
      </c>
      <c r="J22" s="213">
        <f t="shared" si="4"/>
        <v>0</v>
      </c>
      <c r="K22" s="212">
        <f>Maths!AD16</f>
        <v>0</v>
      </c>
      <c r="L22" s="213">
        <f t="shared" si="5"/>
        <v>0</v>
      </c>
      <c r="M22" s="212">
        <f>Sci!AD16</f>
        <v>0</v>
      </c>
      <c r="N22" s="213">
        <f t="shared" si="6"/>
        <v>0</v>
      </c>
      <c r="O22" s="212">
        <f>Sco!AD16</f>
        <v>0</v>
      </c>
      <c r="P22" s="213">
        <f t="shared" si="7"/>
        <v>0</v>
      </c>
      <c r="Q22" s="212">
        <f>Kala!AD16</f>
        <v>0</v>
      </c>
      <c r="R22" s="213">
        <f t="shared" si="8"/>
        <v>0</v>
      </c>
      <c r="S22" s="212">
        <f>Karya!AD16</f>
        <v>0</v>
      </c>
      <c r="T22" s="213">
        <f t="shared" si="9"/>
        <v>0</v>
      </c>
      <c r="U22" s="212">
        <f>Shashi!AD16</f>
        <v>0</v>
      </c>
      <c r="V22" s="213">
        <f t="shared" si="10"/>
        <v>0</v>
      </c>
      <c r="W22" s="213">
        <f t="shared" si="0"/>
        <v>0</v>
      </c>
      <c r="X22" s="214">
        <f>W22/INDEX({6,6,7,7,8,9,9,9},MATCH($Q$5,{"पहिली","दुसरी","तिसरी","चौथी","पाचवी","सहावी","सातवी","आठवी"},0))</f>
        <v>0</v>
      </c>
      <c r="Y22" s="215">
        <f t="shared" si="1"/>
        <v>0</v>
      </c>
      <c r="Z22" s="216"/>
    </row>
    <row r="23" spans="1:26" s="192" customFormat="1" ht="21.9" customHeight="1">
      <c r="A23" s="206">
        <v>10</v>
      </c>
      <c r="B23" s="209">
        <f>students!D17</f>
        <v>0</v>
      </c>
      <c r="C23" s="210" t="str">
        <f>students!G17</f>
        <v xml:space="preserve">मुलगी </v>
      </c>
      <c r="D23" s="211"/>
      <c r="E23" s="212">
        <f>Marathi!AD17</f>
        <v>0</v>
      </c>
      <c r="F23" s="213">
        <f t="shared" si="2"/>
        <v>0</v>
      </c>
      <c r="G23" s="212">
        <f>Hindi!AD17</f>
        <v>0</v>
      </c>
      <c r="H23" s="213">
        <f t="shared" si="3"/>
        <v>0</v>
      </c>
      <c r="I23" s="212">
        <f>English!AD17</f>
        <v>0</v>
      </c>
      <c r="J23" s="213">
        <f t="shared" si="4"/>
        <v>0</v>
      </c>
      <c r="K23" s="212">
        <f>Maths!AD17</f>
        <v>0</v>
      </c>
      <c r="L23" s="213">
        <f t="shared" si="5"/>
        <v>0</v>
      </c>
      <c r="M23" s="212">
        <f>Sci!AD17</f>
        <v>0</v>
      </c>
      <c r="N23" s="213">
        <f t="shared" si="6"/>
        <v>0</v>
      </c>
      <c r="O23" s="212">
        <f>Sco!AD17</f>
        <v>0</v>
      </c>
      <c r="P23" s="213">
        <f t="shared" si="7"/>
        <v>0</v>
      </c>
      <c r="Q23" s="212">
        <f>Kala!AD17</f>
        <v>0</v>
      </c>
      <c r="R23" s="213">
        <f t="shared" si="8"/>
        <v>0</v>
      </c>
      <c r="S23" s="212">
        <f>Karya!AD17</f>
        <v>0</v>
      </c>
      <c r="T23" s="213">
        <f t="shared" si="9"/>
        <v>0</v>
      </c>
      <c r="U23" s="212">
        <f>Shashi!AD17</f>
        <v>0</v>
      </c>
      <c r="V23" s="213">
        <f t="shared" si="10"/>
        <v>0</v>
      </c>
      <c r="W23" s="213">
        <f t="shared" si="0"/>
        <v>0</v>
      </c>
      <c r="X23" s="214">
        <f>W23/INDEX({6,6,7,7,8,9,9,9},MATCH($Q$5,{"पहिली","दुसरी","तिसरी","चौथी","पाचवी","सहावी","सातवी","आठवी"},0))</f>
        <v>0</v>
      </c>
      <c r="Y23" s="215">
        <f t="shared" si="1"/>
        <v>0</v>
      </c>
      <c r="Z23" s="216"/>
    </row>
    <row r="24" spans="1:26" s="192" customFormat="1" ht="21.9" customHeight="1">
      <c r="A24" s="206">
        <v>11</v>
      </c>
      <c r="B24" s="209">
        <f>students!D18</f>
        <v>0</v>
      </c>
      <c r="C24" s="210" t="str">
        <f>students!G18</f>
        <v xml:space="preserve">मुलगी </v>
      </c>
      <c r="D24" s="211"/>
      <c r="E24" s="212">
        <f>Marathi!AD18</f>
        <v>0</v>
      </c>
      <c r="F24" s="213">
        <f t="shared" si="2"/>
        <v>0</v>
      </c>
      <c r="G24" s="212">
        <f>Hindi!AD18</f>
        <v>0</v>
      </c>
      <c r="H24" s="213">
        <f t="shared" si="3"/>
        <v>0</v>
      </c>
      <c r="I24" s="212">
        <f>English!AD18</f>
        <v>0</v>
      </c>
      <c r="J24" s="213">
        <f t="shared" si="4"/>
        <v>0</v>
      </c>
      <c r="K24" s="212">
        <f>Maths!AD18</f>
        <v>0</v>
      </c>
      <c r="L24" s="213">
        <f t="shared" si="5"/>
        <v>0</v>
      </c>
      <c r="M24" s="212">
        <f>Sci!AD18</f>
        <v>0</v>
      </c>
      <c r="N24" s="213">
        <f t="shared" si="6"/>
        <v>0</v>
      </c>
      <c r="O24" s="212">
        <f>Sco!AD18</f>
        <v>0</v>
      </c>
      <c r="P24" s="213">
        <f t="shared" si="7"/>
        <v>0</v>
      </c>
      <c r="Q24" s="212">
        <f>Kala!AD18</f>
        <v>0</v>
      </c>
      <c r="R24" s="213">
        <f t="shared" si="8"/>
        <v>0</v>
      </c>
      <c r="S24" s="212">
        <f>Karya!AD18</f>
        <v>0</v>
      </c>
      <c r="T24" s="213">
        <f t="shared" si="9"/>
        <v>0</v>
      </c>
      <c r="U24" s="212">
        <f>Shashi!AD18</f>
        <v>0</v>
      </c>
      <c r="V24" s="213">
        <f t="shared" si="10"/>
        <v>0</v>
      </c>
      <c r="W24" s="213">
        <f t="shared" si="0"/>
        <v>0</v>
      </c>
      <c r="X24" s="214">
        <f>W24/INDEX({6,6,7,7,8,9,9,9},MATCH($Q$5,{"पहिली","दुसरी","तिसरी","चौथी","पाचवी","सहावी","सातवी","आठवी"},0))</f>
        <v>0</v>
      </c>
      <c r="Y24" s="215">
        <f t="shared" si="1"/>
        <v>0</v>
      </c>
      <c r="Z24" s="216"/>
    </row>
    <row r="25" spans="1:26" s="192" customFormat="1" ht="21.9" customHeight="1">
      <c r="A25" s="206">
        <v>12</v>
      </c>
      <c r="B25" s="209">
        <f>students!D19</f>
        <v>0</v>
      </c>
      <c r="C25" s="210" t="str">
        <f>students!G19</f>
        <v xml:space="preserve">मुलगी </v>
      </c>
      <c r="D25" s="211"/>
      <c r="E25" s="212">
        <f>Marathi!AD19</f>
        <v>0</v>
      </c>
      <c r="F25" s="213">
        <f t="shared" si="2"/>
        <v>0</v>
      </c>
      <c r="G25" s="212">
        <f>Hindi!AD19</f>
        <v>0</v>
      </c>
      <c r="H25" s="213">
        <f t="shared" si="3"/>
        <v>0</v>
      </c>
      <c r="I25" s="212">
        <f>English!AD19</f>
        <v>0</v>
      </c>
      <c r="J25" s="213">
        <f t="shared" si="4"/>
        <v>0</v>
      </c>
      <c r="K25" s="212">
        <f>Maths!AD19</f>
        <v>0</v>
      </c>
      <c r="L25" s="213">
        <f t="shared" si="5"/>
        <v>0</v>
      </c>
      <c r="M25" s="212">
        <f>Sci!AD19</f>
        <v>0</v>
      </c>
      <c r="N25" s="213">
        <f t="shared" si="6"/>
        <v>0</v>
      </c>
      <c r="O25" s="212">
        <f>Sco!AD19</f>
        <v>0</v>
      </c>
      <c r="P25" s="213">
        <f t="shared" si="7"/>
        <v>0</v>
      </c>
      <c r="Q25" s="212">
        <f>Kala!AD19</f>
        <v>0</v>
      </c>
      <c r="R25" s="213">
        <f t="shared" si="8"/>
        <v>0</v>
      </c>
      <c r="S25" s="212">
        <f>Karya!AD19</f>
        <v>0</v>
      </c>
      <c r="T25" s="213">
        <f t="shared" si="9"/>
        <v>0</v>
      </c>
      <c r="U25" s="212">
        <f>Shashi!AD19</f>
        <v>0</v>
      </c>
      <c r="V25" s="213">
        <f t="shared" si="10"/>
        <v>0</v>
      </c>
      <c r="W25" s="213">
        <f t="shared" si="0"/>
        <v>0</v>
      </c>
      <c r="X25" s="214">
        <f>W25/INDEX({6,6,7,7,8,9,9,9},MATCH($Q$5,{"पहिली","दुसरी","तिसरी","चौथी","पाचवी","सहावी","सातवी","आठवी"},0))</f>
        <v>0</v>
      </c>
      <c r="Y25" s="215">
        <f t="shared" si="1"/>
        <v>0</v>
      </c>
      <c r="Z25" s="216"/>
    </row>
    <row r="26" spans="1:26" s="192" customFormat="1" ht="21.9" customHeight="1">
      <c r="A26" s="206">
        <v>13</v>
      </c>
      <c r="B26" s="209">
        <f>students!D20</f>
        <v>0</v>
      </c>
      <c r="C26" s="210" t="str">
        <f>students!G20</f>
        <v xml:space="preserve">मुलगी </v>
      </c>
      <c r="D26" s="211"/>
      <c r="E26" s="212">
        <f>Marathi!AD20</f>
        <v>0</v>
      </c>
      <c r="F26" s="213">
        <f t="shared" si="2"/>
        <v>0</v>
      </c>
      <c r="G26" s="212">
        <f>Hindi!AD20</f>
        <v>0</v>
      </c>
      <c r="H26" s="213">
        <f t="shared" si="3"/>
        <v>0</v>
      </c>
      <c r="I26" s="212">
        <f>English!AD20</f>
        <v>0</v>
      </c>
      <c r="J26" s="213">
        <f t="shared" si="4"/>
        <v>0</v>
      </c>
      <c r="K26" s="212">
        <f>Maths!AD20</f>
        <v>0</v>
      </c>
      <c r="L26" s="213">
        <f t="shared" si="5"/>
        <v>0</v>
      </c>
      <c r="M26" s="212">
        <f>Sci!AD20</f>
        <v>0</v>
      </c>
      <c r="N26" s="213">
        <f t="shared" si="6"/>
        <v>0</v>
      </c>
      <c r="O26" s="212">
        <f>Sco!AD20</f>
        <v>0</v>
      </c>
      <c r="P26" s="213">
        <f t="shared" si="7"/>
        <v>0</v>
      </c>
      <c r="Q26" s="212">
        <f>Kala!AD20</f>
        <v>0</v>
      </c>
      <c r="R26" s="213">
        <f t="shared" si="8"/>
        <v>0</v>
      </c>
      <c r="S26" s="212">
        <f>Karya!AD20</f>
        <v>0</v>
      </c>
      <c r="T26" s="213">
        <f t="shared" si="9"/>
        <v>0</v>
      </c>
      <c r="U26" s="212">
        <f>Shashi!AD20</f>
        <v>0</v>
      </c>
      <c r="V26" s="213">
        <f t="shared" si="10"/>
        <v>0</v>
      </c>
      <c r="W26" s="213">
        <f t="shared" si="0"/>
        <v>0</v>
      </c>
      <c r="X26" s="214">
        <f>W26/INDEX({6,6,7,7,8,9,9,9},MATCH($Q$5,{"पहिली","दुसरी","तिसरी","चौथी","पाचवी","सहावी","सातवी","आठवी"},0))</f>
        <v>0</v>
      </c>
      <c r="Y26" s="215">
        <f t="shared" si="1"/>
        <v>0</v>
      </c>
      <c r="Z26" s="216"/>
    </row>
    <row r="27" spans="1:26" s="192" customFormat="1" ht="21.9" customHeight="1">
      <c r="A27" s="206">
        <v>14</v>
      </c>
      <c r="B27" s="209">
        <f>students!D21</f>
        <v>0</v>
      </c>
      <c r="C27" s="210" t="str">
        <f>students!G21</f>
        <v xml:space="preserve">मुलगी </v>
      </c>
      <c r="D27" s="211"/>
      <c r="E27" s="212">
        <f>Marathi!AD21</f>
        <v>0</v>
      </c>
      <c r="F27" s="213">
        <f t="shared" si="2"/>
        <v>0</v>
      </c>
      <c r="G27" s="212">
        <f>Hindi!AD21</f>
        <v>0</v>
      </c>
      <c r="H27" s="213">
        <f t="shared" si="3"/>
        <v>0</v>
      </c>
      <c r="I27" s="212">
        <f>English!AD21</f>
        <v>0</v>
      </c>
      <c r="J27" s="213">
        <f t="shared" si="4"/>
        <v>0</v>
      </c>
      <c r="K27" s="212">
        <f>Maths!AD21</f>
        <v>0</v>
      </c>
      <c r="L27" s="213">
        <f t="shared" si="5"/>
        <v>0</v>
      </c>
      <c r="M27" s="212">
        <f>Sci!AD21</f>
        <v>0</v>
      </c>
      <c r="N27" s="213">
        <f t="shared" si="6"/>
        <v>0</v>
      </c>
      <c r="O27" s="212">
        <f>Sco!AD21</f>
        <v>0</v>
      </c>
      <c r="P27" s="213">
        <f t="shared" si="7"/>
        <v>0</v>
      </c>
      <c r="Q27" s="212">
        <f>Kala!AD21</f>
        <v>0</v>
      </c>
      <c r="R27" s="213">
        <f t="shared" si="8"/>
        <v>0</v>
      </c>
      <c r="S27" s="212">
        <f>Karya!AD21</f>
        <v>0</v>
      </c>
      <c r="T27" s="213">
        <f t="shared" si="9"/>
        <v>0</v>
      </c>
      <c r="U27" s="212">
        <f>Shashi!AD21</f>
        <v>0</v>
      </c>
      <c r="V27" s="213">
        <f t="shared" si="10"/>
        <v>0</v>
      </c>
      <c r="W27" s="213">
        <f t="shared" si="0"/>
        <v>0</v>
      </c>
      <c r="X27" s="214">
        <f>W27/INDEX({6,6,7,7,8,9,9,9},MATCH($Q$5,{"पहिली","दुसरी","तिसरी","चौथी","पाचवी","सहावी","सातवी","आठवी"},0))</f>
        <v>0</v>
      </c>
      <c r="Y27" s="215">
        <f t="shared" si="1"/>
        <v>0</v>
      </c>
      <c r="Z27" s="216"/>
    </row>
    <row r="28" spans="1:26" s="192" customFormat="1" ht="21.9" customHeight="1">
      <c r="A28" s="206">
        <v>15</v>
      </c>
      <c r="B28" s="209">
        <f>students!D22</f>
        <v>0</v>
      </c>
      <c r="C28" s="210" t="str">
        <f>students!G22</f>
        <v xml:space="preserve">मुलगी </v>
      </c>
      <c r="D28" s="211"/>
      <c r="E28" s="212">
        <f>Marathi!AD22</f>
        <v>0</v>
      </c>
      <c r="F28" s="213">
        <f t="shared" si="2"/>
        <v>0</v>
      </c>
      <c r="G28" s="212">
        <f>Hindi!AD22</f>
        <v>0</v>
      </c>
      <c r="H28" s="213">
        <f t="shared" si="3"/>
        <v>0</v>
      </c>
      <c r="I28" s="212">
        <f>English!AD22</f>
        <v>0</v>
      </c>
      <c r="J28" s="213">
        <f t="shared" si="4"/>
        <v>0</v>
      </c>
      <c r="K28" s="212">
        <f>Maths!AD22</f>
        <v>0</v>
      </c>
      <c r="L28" s="213">
        <f t="shared" si="5"/>
        <v>0</v>
      </c>
      <c r="M28" s="212">
        <f>Sci!AD22</f>
        <v>0</v>
      </c>
      <c r="N28" s="213">
        <f t="shared" si="6"/>
        <v>0</v>
      </c>
      <c r="O28" s="212">
        <f>Sco!AD22</f>
        <v>0</v>
      </c>
      <c r="P28" s="213">
        <f t="shared" si="7"/>
        <v>0</v>
      </c>
      <c r="Q28" s="212">
        <f>Kala!AD22</f>
        <v>0</v>
      </c>
      <c r="R28" s="213">
        <f t="shared" si="8"/>
        <v>0</v>
      </c>
      <c r="S28" s="212">
        <f>Karya!AD22</f>
        <v>0</v>
      </c>
      <c r="T28" s="213">
        <f t="shared" si="9"/>
        <v>0</v>
      </c>
      <c r="U28" s="212">
        <f>Shashi!AD22</f>
        <v>0</v>
      </c>
      <c r="V28" s="213">
        <f t="shared" si="10"/>
        <v>0</v>
      </c>
      <c r="W28" s="213">
        <f t="shared" si="0"/>
        <v>0</v>
      </c>
      <c r="X28" s="214">
        <f>W28/INDEX({6,6,7,7,8,9,9,9},MATCH($Q$5,{"पहिली","दुसरी","तिसरी","चौथी","पाचवी","सहावी","सातवी","आठवी"},0))</f>
        <v>0</v>
      </c>
      <c r="Y28" s="215">
        <f t="shared" si="1"/>
        <v>0</v>
      </c>
      <c r="Z28" s="216"/>
    </row>
    <row r="29" spans="1:26" s="217" customFormat="1" ht="21.9" customHeight="1">
      <c r="A29" s="206">
        <v>16</v>
      </c>
      <c r="B29" s="209">
        <f>students!D23</f>
        <v>0</v>
      </c>
      <c r="C29" s="210" t="str">
        <f>students!G23</f>
        <v xml:space="preserve">मुलगी </v>
      </c>
      <c r="D29" s="211"/>
      <c r="E29" s="212">
        <f>Marathi!AD23</f>
        <v>0</v>
      </c>
      <c r="F29" s="213">
        <f t="shared" si="2"/>
        <v>0</v>
      </c>
      <c r="G29" s="212">
        <f>Hindi!AD23</f>
        <v>0</v>
      </c>
      <c r="H29" s="213">
        <f t="shared" si="3"/>
        <v>0</v>
      </c>
      <c r="I29" s="212">
        <f>English!AD23</f>
        <v>0</v>
      </c>
      <c r="J29" s="213">
        <f t="shared" si="4"/>
        <v>0</v>
      </c>
      <c r="K29" s="212">
        <f>Maths!AD23</f>
        <v>0</v>
      </c>
      <c r="L29" s="213">
        <f t="shared" si="5"/>
        <v>0</v>
      </c>
      <c r="M29" s="212">
        <f>Sci!AD23</f>
        <v>0</v>
      </c>
      <c r="N29" s="213">
        <f t="shared" si="6"/>
        <v>0</v>
      </c>
      <c r="O29" s="212">
        <f>Sco!AD23</f>
        <v>0</v>
      </c>
      <c r="P29" s="213">
        <f t="shared" si="7"/>
        <v>0</v>
      </c>
      <c r="Q29" s="212">
        <f>Kala!AD23</f>
        <v>0</v>
      </c>
      <c r="R29" s="213">
        <f t="shared" si="8"/>
        <v>0</v>
      </c>
      <c r="S29" s="212">
        <f>Karya!AD23</f>
        <v>0</v>
      </c>
      <c r="T29" s="213">
        <f t="shared" si="9"/>
        <v>0</v>
      </c>
      <c r="U29" s="212">
        <f>Shashi!AD23</f>
        <v>0</v>
      </c>
      <c r="V29" s="213">
        <f t="shared" si="10"/>
        <v>0</v>
      </c>
      <c r="W29" s="213">
        <f t="shared" si="0"/>
        <v>0</v>
      </c>
      <c r="X29" s="214">
        <f>W29/INDEX({6,6,7,7,8,9,9,9},MATCH($Q$5,{"पहिली","दुसरी","तिसरी","चौथी","पाचवी","सहावी","सातवी","आठवी"},0))</f>
        <v>0</v>
      </c>
      <c r="Y29" s="215">
        <f t="shared" si="1"/>
        <v>0</v>
      </c>
    </row>
    <row r="30" spans="1:26" s="217" customFormat="1" ht="21.9" customHeight="1">
      <c r="A30" s="206">
        <v>17</v>
      </c>
      <c r="B30" s="209">
        <f>students!D24</f>
        <v>0</v>
      </c>
      <c r="C30" s="210" t="str">
        <f>students!G24</f>
        <v xml:space="preserve">मुलगी </v>
      </c>
      <c r="D30" s="211"/>
      <c r="E30" s="212">
        <f>Marathi!AD24</f>
        <v>0</v>
      </c>
      <c r="F30" s="213">
        <f t="shared" si="2"/>
        <v>0</v>
      </c>
      <c r="G30" s="212">
        <f>Hindi!AD24</f>
        <v>0</v>
      </c>
      <c r="H30" s="213">
        <f t="shared" si="3"/>
        <v>0</v>
      </c>
      <c r="I30" s="212">
        <f>English!AD24</f>
        <v>0</v>
      </c>
      <c r="J30" s="213">
        <f t="shared" si="4"/>
        <v>0</v>
      </c>
      <c r="K30" s="212">
        <f>Maths!AD24</f>
        <v>0</v>
      </c>
      <c r="L30" s="213">
        <f t="shared" si="5"/>
        <v>0</v>
      </c>
      <c r="M30" s="212">
        <f>Sci!AD24</f>
        <v>0</v>
      </c>
      <c r="N30" s="213">
        <f t="shared" si="6"/>
        <v>0</v>
      </c>
      <c r="O30" s="212">
        <f>Sco!AD24</f>
        <v>0</v>
      </c>
      <c r="P30" s="213">
        <f t="shared" si="7"/>
        <v>0</v>
      </c>
      <c r="Q30" s="212">
        <f>Kala!AD24</f>
        <v>0</v>
      </c>
      <c r="R30" s="213">
        <f t="shared" si="8"/>
        <v>0</v>
      </c>
      <c r="S30" s="212">
        <f>Karya!AD24</f>
        <v>0</v>
      </c>
      <c r="T30" s="213">
        <f t="shared" si="9"/>
        <v>0</v>
      </c>
      <c r="U30" s="212">
        <f>Shashi!AD24</f>
        <v>0</v>
      </c>
      <c r="V30" s="213">
        <f t="shared" si="10"/>
        <v>0</v>
      </c>
      <c r="W30" s="213">
        <f t="shared" si="0"/>
        <v>0</v>
      </c>
      <c r="X30" s="214">
        <f>W30/INDEX({6,6,7,7,8,9,9,9},MATCH($Q$5,{"पहिली","दुसरी","तिसरी","चौथी","पाचवी","सहावी","सातवी","आठवी"},0))</f>
        <v>0</v>
      </c>
      <c r="Y30" s="215">
        <f t="shared" si="1"/>
        <v>0</v>
      </c>
    </row>
    <row r="31" spans="1:26" s="217" customFormat="1" ht="21.9" customHeight="1">
      <c r="A31" s="206">
        <v>18</v>
      </c>
      <c r="B31" s="209">
        <f>students!D25</f>
        <v>0</v>
      </c>
      <c r="C31" s="210" t="str">
        <f>students!G25</f>
        <v xml:space="preserve">मुलगी </v>
      </c>
      <c r="D31" s="211"/>
      <c r="E31" s="212">
        <f>Marathi!AD25</f>
        <v>0</v>
      </c>
      <c r="F31" s="213">
        <f t="shared" si="2"/>
        <v>0</v>
      </c>
      <c r="G31" s="212">
        <f>Hindi!AD25</f>
        <v>0</v>
      </c>
      <c r="H31" s="213">
        <f t="shared" si="3"/>
        <v>0</v>
      </c>
      <c r="I31" s="212">
        <f>English!AD25</f>
        <v>0</v>
      </c>
      <c r="J31" s="213">
        <f t="shared" si="4"/>
        <v>0</v>
      </c>
      <c r="K31" s="212">
        <f>Maths!AD25</f>
        <v>0</v>
      </c>
      <c r="L31" s="213">
        <f t="shared" si="5"/>
        <v>0</v>
      </c>
      <c r="M31" s="212">
        <f>Sci!AD25</f>
        <v>0</v>
      </c>
      <c r="N31" s="213">
        <f t="shared" si="6"/>
        <v>0</v>
      </c>
      <c r="O31" s="212">
        <f>Sco!AD25</f>
        <v>0</v>
      </c>
      <c r="P31" s="213">
        <f t="shared" si="7"/>
        <v>0</v>
      </c>
      <c r="Q31" s="212">
        <f>Kala!AD25</f>
        <v>0</v>
      </c>
      <c r="R31" s="213">
        <f t="shared" si="8"/>
        <v>0</v>
      </c>
      <c r="S31" s="212">
        <f>Karya!AD25</f>
        <v>0</v>
      </c>
      <c r="T31" s="213">
        <f t="shared" si="9"/>
        <v>0</v>
      </c>
      <c r="U31" s="212">
        <f>Shashi!AD25</f>
        <v>0</v>
      </c>
      <c r="V31" s="213">
        <f t="shared" si="10"/>
        <v>0</v>
      </c>
      <c r="W31" s="213">
        <f t="shared" si="0"/>
        <v>0</v>
      </c>
      <c r="X31" s="214">
        <f>W31/INDEX({6,6,7,7,8,9,9,9},MATCH($Q$5,{"पहिली","दुसरी","तिसरी","चौथी","पाचवी","सहावी","सातवी","आठवी"},0))</f>
        <v>0</v>
      </c>
      <c r="Y31" s="215">
        <f t="shared" si="1"/>
        <v>0</v>
      </c>
    </row>
    <row r="32" spans="1:26" s="217" customFormat="1" ht="21.9" customHeight="1">
      <c r="A32" s="206">
        <v>19</v>
      </c>
      <c r="B32" s="209">
        <f>students!D26</f>
        <v>0</v>
      </c>
      <c r="C32" s="210" t="str">
        <f>students!G26</f>
        <v xml:space="preserve">मुलगी </v>
      </c>
      <c r="D32" s="211"/>
      <c r="E32" s="212">
        <f>Marathi!AD26</f>
        <v>0</v>
      </c>
      <c r="F32" s="213">
        <f t="shared" si="2"/>
        <v>0</v>
      </c>
      <c r="G32" s="212">
        <f>Hindi!AD26</f>
        <v>0</v>
      </c>
      <c r="H32" s="213">
        <f t="shared" si="3"/>
        <v>0</v>
      </c>
      <c r="I32" s="212">
        <f>English!AD26</f>
        <v>0</v>
      </c>
      <c r="J32" s="213">
        <f t="shared" si="4"/>
        <v>0</v>
      </c>
      <c r="K32" s="212">
        <f>Maths!AD26</f>
        <v>0</v>
      </c>
      <c r="L32" s="213">
        <f t="shared" si="5"/>
        <v>0</v>
      </c>
      <c r="M32" s="212">
        <f>Sci!AD26</f>
        <v>0</v>
      </c>
      <c r="N32" s="213">
        <f t="shared" si="6"/>
        <v>0</v>
      </c>
      <c r="O32" s="212">
        <f>Sco!AD26</f>
        <v>0</v>
      </c>
      <c r="P32" s="213">
        <f t="shared" si="7"/>
        <v>0</v>
      </c>
      <c r="Q32" s="212">
        <f>Kala!AD26</f>
        <v>0</v>
      </c>
      <c r="R32" s="213">
        <f t="shared" si="8"/>
        <v>0</v>
      </c>
      <c r="S32" s="212">
        <f>Karya!AD26</f>
        <v>0</v>
      </c>
      <c r="T32" s="213">
        <f t="shared" si="9"/>
        <v>0</v>
      </c>
      <c r="U32" s="212">
        <f>Shashi!AD26</f>
        <v>0</v>
      </c>
      <c r="V32" s="213">
        <f t="shared" si="10"/>
        <v>0</v>
      </c>
      <c r="W32" s="213">
        <f t="shared" si="0"/>
        <v>0</v>
      </c>
      <c r="X32" s="214">
        <f>W32/INDEX({6,6,7,7,8,9,9,9},MATCH($Q$5,{"पहिली","दुसरी","तिसरी","चौथी","पाचवी","सहावी","सातवी","आठवी"},0))</f>
        <v>0</v>
      </c>
      <c r="Y32" s="215">
        <f t="shared" si="1"/>
        <v>0</v>
      </c>
    </row>
    <row r="33" spans="1:25" s="217" customFormat="1" ht="21.9" customHeight="1">
      <c r="A33" s="206">
        <v>20</v>
      </c>
      <c r="B33" s="209">
        <f>students!D27</f>
        <v>0</v>
      </c>
      <c r="C33" s="210" t="str">
        <f>students!G27</f>
        <v xml:space="preserve">मुलगी </v>
      </c>
      <c r="D33" s="211"/>
      <c r="E33" s="212">
        <f>Marathi!AD27</f>
        <v>0</v>
      </c>
      <c r="F33" s="213">
        <f t="shared" si="2"/>
        <v>0</v>
      </c>
      <c r="G33" s="212">
        <f>Hindi!AD27</f>
        <v>0</v>
      </c>
      <c r="H33" s="213">
        <f t="shared" si="3"/>
        <v>0</v>
      </c>
      <c r="I33" s="212">
        <f>English!AD27</f>
        <v>0</v>
      </c>
      <c r="J33" s="213">
        <f t="shared" si="4"/>
        <v>0</v>
      </c>
      <c r="K33" s="212">
        <f>Maths!AD27</f>
        <v>0</v>
      </c>
      <c r="L33" s="213">
        <f t="shared" si="5"/>
        <v>0</v>
      </c>
      <c r="M33" s="212">
        <f>Sci!AD27</f>
        <v>0</v>
      </c>
      <c r="N33" s="213">
        <f t="shared" si="6"/>
        <v>0</v>
      </c>
      <c r="O33" s="212">
        <f>Sco!AD27</f>
        <v>0</v>
      </c>
      <c r="P33" s="213">
        <f t="shared" si="7"/>
        <v>0</v>
      </c>
      <c r="Q33" s="212">
        <f>Kala!AD27</f>
        <v>0</v>
      </c>
      <c r="R33" s="213">
        <f t="shared" si="8"/>
        <v>0</v>
      </c>
      <c r="S33" s="212">
        <f>Karya!AD27</f>
        <v>0</v>
      </c>
      <c r="T33" s="213">
        <f t="shared" si="9"/>
        <v>0</v>
      </c>
      <c r="U33" s="212">
        <f>Shashi!AD27</f>
        <v>0</v>
      </c>
      <c r="V33" s="213">
        <f t="shared" si="10"/>
        <v>0</v>
      </c>
      <c r="W33" s="213">
        <f t="shared" si="0"/>
        <v>0</v>
      </c>
      <c r="X33" s="214">
        <f>W33/INDEX({6,6,7,7,8,9,9,9},MATCH($Q$5,{"पहिली","दुसरी","तिसरी","चौथी","पाचवी","सहावी","सातवी","आठवी"},0))</f>
        <v>0</v>
      </c>
      <c r="Y33" s="215">
        <f t="shared" si="1"/>
        <v>0</v>
      </c>
    </row>
    <row r="34" spans="1:25" s="217" customFormat="1" ht="21.9" customHeight="1">
      <c r="A34" s="206">
        <v>21</v>
      </c>
      <c r="B34" s="209">
        <f>students!D28</f>
        <v>0</v>
      </c>
      <c r="C34" s="210" t="str">
        <f>students!G28</f>
        <v xml:space="preserve">मुलगी </v>
      </c>
      <c r="D34" s="211"/>
      <c r="E34" s="212">
        <f>Marathi!AD28</f>
        <v>0</v>
      </c>
      <c r="F34" s="213">
        <f t="shared" si="2"/>
        <v>0</v>
      </c>
      <c r="G34" s="212">
        <f>Hindi!AD28</f>
        <v>0</v>
      </c>
      <c r="H34" s="213">
        <f t="shared" si="3"/>
        <v>0</v>
      </c>
      <c r="I34" s="212">
        <f>English!AD28</f>
        <v>0</v>
      </c>
      <c r="J34" s="213">
        <f t="shared" si="4"/>
        <v>0</v>
      </c>
      <c r="K34" s="212">
        <f>Maths!AD28</f>
        <v>0</v>
      </c>
      <c r="L34" s="213">
        <f t="shared" si="5"/>
        <v>0</v>
      </c>
      <c r="M34" s="212">
        <f>Sci!AD28</f>
        <v>0</v>
      </c>
      <c r="N34" s="213">
        <f t="shared" si="6"/>
        <v>0</v>
      </c>
      <c r="O34" s="212">
        <f>Sco!AD28</f>
        <v>0</v>
      </c>
      <c r="P34" s="213">
        <f t="shared" si="7"/>
        <v>0</v>
      </c>
      <c r="Q34" s="212">
        <f>Kala!AD28</f>
        <v>0</v>
      </c>
      <c r="R34" s="213">
        <f t="shared" si="8"/>
        <v>0</v>
      </c>
      <c r="S34" s="212">
        <f>Karya!AD28</f>
        <v>0</v>
      </c>
      <c r="T34" s="213">
        <f t="shared" si="9"/>
        <v>0</v>
      </c>
      <c r="U34" s="212">
        <f>Shashi!AD28</f>
        <v>0</v>
      </c>
      <c r="V34" s="213">
        <f t="shared" si="10"/>
        <v>0</v>
      </c>
      <c r="W34" s="213">
        <f t="shared" si="0"/>
        <v>0</v>
      </c>
      <c r="X34" s="214">
        <f>W34/INDEX({6,6,7,7,8,9,9,9},MATCH($Q$5,{"पहिली","दुसरी","तिसरी","चौथी","पाचवी","सहावी","सातवी","आठवी"},0))</f>
        <v>0</v>
      </c>
      <c r="Y34" s="215">
        <f t="shared" si="1"/>
        <v>0</v>
      </c>
    </row>
    <row r="35" spans="1:25" s="217" customFormat="1" ht="21.9" customHeight="1">
      <c r="A35" s="206">
        <v>22</v>
      </c>
      <c r="B35" s="209">
        <f>students!D29</f>
        <v>0</v>
      </c>
      <c r="C35" s="210" t="str">
        <f>students!G29</f>
        <v xml:space="preserve">मुलगी </v>
      </c>
      <c r="D35" s="211"/>
      <c r="E35" s="212">
        <f>Marathi!AD29</f>
        <v>0</v>
      </c>
      <c r="F35" s="213">
        <f t="shared" si="2"/>
        <v>0</v>
      </c>
      <c r="G35" s="212">
        <f>Hindi!AD29</f>
        <v>0</v>
      </c>
      <c r="H35" s="213">
        <f t="shared" si="3"/>
        <v>0</v>
      </c>
      <c r="I35" s="212">
        <f>English!AD29</f>
        <v>0</v>
      </c>
      <c r="J35" s="213">
        <f t="shared" si="4"/>
        <v>0</v>
      </c>
      <c r="K35" s="212">
        <f>Maths!AD29</f>
        <v>0</v>
      </c>
      <c r="L35" s="213">
        <f t="shared" si="5"/>
        <v>0</v>
      </c>
      <c r="M35" s="212">
        <f>Sci!AD29</f>
        <v>0</v>
      </c>
      <c r="N35" s="213">
        <f t="shared" si="6"/>
        <v>0</v>
      </c>
      <c r="O35" s="212">
        <f>Sco!AD29</f>
        <v>0</v>
      </c>
      <c r="P35" s="213">
        <f t="shared" si="7"/>
        <v>0</v>
      </c>
      <c r="Q35" s="212">
        <f>Kala!AD29</f>
        <v>0</v>
      </c>
      <c r="R35" s="213">
        <f t="shared" si="8"/>
        <v>0</v>
      </c>
      <c r="S35" s="212">
        <f>Karya!AD29</f>
        <v>0</v>
      </c>
      <c r="T35" s="213">
        <f t="shared" si="9"/>
        <v>0</v>
      </c>
      <c r="U35" s="212">
        <f>Shashi!AD29</f>
        <v>0</v>
      </c>
      <c r="V35" s="213">
        <f t="shared" si="10"/>
        <v>0</v>
      </c>
      <c r="W35" s="213">
        <f t="shared" si="0"/>
        <v>0</v>
      </c>
      <c r="X35" s="214">
        <f>W35/INDEX({6,6,7,7,8,9,9,9},MATCH($Q$5,{"पहिली","दुसरी","तिसरी","चौथी","पाचवी","सहावी","सातवी","आठवी"},0))</f>
        <v>0</v>
      </c>
      <c r="Y35" s="215">
        <f t="shared" si="1"/>
        <v>0</v>
      </c>
    </row>
    <row r="36" spans="1:25" s="217" customFormat="1" ht="21.9" customHeight="1">
      <c r="A36" s="206">
        <v>23</v>
      </c>
      <c r="B36" s="209">
        <f>students!D30</f>
        <v>0</v>
      </c>
      <c r="C36" s="210" t="str">
        <f>students!G30</f>
        <v xml:space="preserve">मुलगी </v>
      </c>
      <c r="D36" s="211"/>
      <c r="E36" s="212">
        <f>Marathi!AD30</f>
        <v>0</v>
      </c>
      <c r="F36" s="213">
        <f t="shared" si="2"/>
        <v>0</v>
      </c>
      <c r="G36" s="212">
        <f>Hindi!AD30</f>
        <v>0</v>
      </c>
      <c r="H36" s="213">
        <f t="shared" si="3"/>
        <v>0</v>
      </c>
      <c r="I36" s="212">
        <f>English!AD30</f>
        <v>0</v>
      </c>
      <c r="J36" s="213">
        <f t="shared" si="4"/>
        <v>0</v>
      </c>
      <c r="K36" s="212">
        <f>Maths!AD30</f>
        <v>0</v>
      </c>
      <c r="L36" s="213">
        <f t="shared" si="5"/>
        <v>0</v>
      </c>
      <c r="M36" s="212">
        <f>Sci!AD30</f>
        <v>0</v>
      </c>
      <c r="N36" s="213">
        <f t="shared" si="6"/>
        <v>0</v>
      </c>
      <c r="O36" s="212">
        <f>Sco!AD30</f>
        <v>0</v>
      </c>
      <c r="P36" s="213">
        <f t="shared" si="7"/>
        <v>0</v>
      </c>
      <c r="Q36" s="212">
        <f>Kala!AD30</f>
        <v>0</v>
      </c>
      <c r="R36" s="213">
        <f t="shared" si="8"/>
        <v>0</v>
      </c>
      <c r="S36" s="212">
        <f>Karya!AD30</f>
        <v>0</v>
      </c>
      <c r="T36" s="213">
        <f t="shared" si="9"/>
        <v>0</v>
      </c>
      <c r="U36" s="212">
        <f>Shashi!AD30</f>
        <v>0</v>
      </c>
      <c r="V36" s="213">
        <f t="shared" si="10"/>
        <v>0</v>
      </c>
      <c r="W36" s="213">
        <f t="shared" si="0"/>
        <v>0</v>
      </c>
      <c r="X36" s="214">
        <f>W36/INDEX({6,6,7,7,8,9,9,9},MATCH($Q$5,{"पहिली","दुसरी","तिसरी","चौथी","पाचवी","सहावी","सातवी","आठवी"},0))</f>
        <v>0</v>
      </c>
      <c r="Y36" s="215">
        <f t="shared" si="1"/>
        <v>0</v>
      </c>
    </row>
    <row r="37" spans="1:25" s="217" customFormat="1" ht="21.9" customHeight="1">
      <c r="A37" s="206">
        <v>24</v>
      </c>
      <c r="B37" s="209">
        <f>students!D31</f>
        <v>0</v>
      </c>
      <c r="C37" s="210" t="str">
        <f>students!G31</f>
        <v xml:space="preserve">मुलगी </v>
      </c>
      <c r="D37" s="211"/>
      <c r="E37" s="212">
        <f>Marathi!AD31</f>
        <v>0</v>
      </c>
      <c r="F37" s="213">
        <f t="shared" si="2"/>
        <v>0</v>
      </c>
      <c r="G37" s="212">
        <f>Hindi!AD31</f>
        <v>0</v>
      </c>
      <c r="H37" s="213">
        <f t="shared" si="3"/>
        <v>0</v>
      </c>
      <c r="I37" s="212">
        <f>English!AD31</f>
        <v>0</v>
      </c>
      <c r="J37" s="213">
        <f t="shared" si="4"/>
        <v>0</v>
      </c>
      <c r="K37" s="212">
        <f>Maths!AD31</f>
        <v>0</v>
      </c>
      <c r="L37" s="213">
        <f t="shared" si="5"/>
        <v>0</v>
      </c>
      <c r="M37" s="212">
        <f>Sci!AD31</f>
        <v>0</v>
      </c>
      <c r="N37" s="213">
        <f t="shared" si="6"/>
        <v>0</v>
      </c>
      <c r="O37" s="212">
        <f>Sco!AD31</f>
        <v>0</v>
      </c>
      <c r="P37" s="213">
        <f t="shared" si="7"/>
        <v>0</v>
      </c>
      <c r="Q37" s="212">
        <f>Kala!AD31</f>
        <v>0</v>
      </c>
      <c r="R37" s="213">
        <f t="shared" si="8"/>
        <v>0</v>
      </c>
      <c r="S37" s="212">
        <f>Karya!AD31</f>
        <v>0</v>
      </c>
      <c r="T37" s="213">
        <f t="shared" si="9"/>
        <v>0</v>
      </c>
      <c r="U37" s="212">
        <f>Shashi!AD31</f>
        <v>0</v>
      </c>
      <c r="V37" s="213">
        <f t="shared" si="10"/>
        <v>0</v>
      </c>
      <c r="W37" s="213">
        <f t="shared" si="0"/>
        <v>0</v>
      </c>
      <c r="X37" s="214">
        <f>W37/INDEX({6,6,7,7,8,9,9,9},MATCH($Q$5,{"पहिली","दुसरी","तिसरी","चौथी","पाचवी","सहावी","सातवी","आठवी"},0))</f>
        <v>0</v>
      </c>
      <c r="Y37" s="215">
        <f t="shared" si="1"/>
        <v>0</v>
      </c>
    </row>
    <row r="38" spans="1:25" s="217" customFormat="1" ht="21.9" customHeight="1">
      <c r="A38" s="206">
        <v>25</v>
      </c>
      <c r="B38" s="209">
        <f>students!D32</f>
        <v>0</v>
      </c>
      <c r="C38" s="210" t="str">
        <f>students!G32</f>
        <v xml:space="preserve">मुलगी </v>
      </c>
      <c r="D38" s="211"/>
      <c r="E38" s="212">
        <f>Marathi!AD32</f>
        <v>0</v>
      </c>
      <c r="F38" s="213">
        <f t="shared" si="2"/>
        <v>0</v>
      </c>
      <c r="G38" s="212">
        <f>Hindi!AD32</f>
        <v>0</v>
      </c>
      <c r="H38" s="213">
        <f t="shared" si="3"/>
        <v>0</v>
      </c>
      <c r="I38" s="212">
        <f>English!AD32</f>
        <v>0</v>
      </c>
      <c r="J38" s="213">
        <f t="shared" si="4"/>
        <v>0</v>
      </c>
      <c r="K38" s="212">
        <f>Maths!AD32</f>
        <v>0</v>
      </c>
      <c r="L38" s="213">
        <f t="shared" si="5"/>
        <v>0</v>
      </c>
      <c r="M38" s="212">
        <f>Sci!AD32</f>
        <v>0</v>
      </c>
      <c r="N38" s="213">
        <f t="shared" si="6"/>
        <v>0</v>
      </c>
      <c r="O38" s="212">
        <f>Sco!AD32</f>
        <v>0</v>
      </c>
      <c r="P38" s="213">
        <f t="shared" si="7"/>
        <v>0</v>
      </c>
      <c r="Q38" s="212">
        <f>Kala!AD32</f>
        <v>0</v>
      </c>
      <c r="R38" s="213">
        <f t="shared" si="8"/>
        <v>0</v>
      </c>
      <c r="S38" s="212">
        <f>Karya!AD32</f>
        <v>0</v>
      </c>
      <c r="T38" s="213">
        <f t="shared" si="9"/>
        <v>0</v>
      </c>
      <c r="U38" s="212">
        <f>Shashi!AD32</f>
        <v>0</v>
      </c>
      <c r="V38" s="213">
        <f t="shared" si="10"/>
        <v>0</v>
      </c>
      <c r="W38" s="213">
        <f t="shared" si="0"/>
        <v>0</v>
      </c>
      <c r="X38" s="214">
        <f>W38/INDEX({6,6,7,7,8,9,9,9},MATCH($Q$5,{"पहिली","दुसरी","तिसरी","चौथी","पाचवी","सहावी","सातवी","आठवी"},0))</f>
        <v>0</v>
      </c>
      <c r="Y38" s="215">
        <f t="shared" si="1"/>
        <v>0</v>
      </c>
    </row>
    <row r="39" spans="1:25" s="217" customFormat="1" ht="21.9" customHeight="1">
      <c r="A39" s="206">
        <v>26</v>
      </c>
      <c r="B39" s="209">
        <f>students!D33</f>
        <v>0</v>
      </c>
      <c r="C39" s="210" t="str">
        <f>students!G33</f>
        <v xml:space="preserve">मुलगी </v>
      </c>
      <c r="D39" s="211"/>
      <c r="E39" s="212">
        <f>Marathi!AD33</f>
        <v>0</v>
      </c>
      <c r="F39" s="213">
        <f t="shared" si="2"/>
        <v>0</v>
      </c>
      <c r="G39" s="212">
        <f>Hindi!AD33</f>
        <v>0</v>
      </c>
      <c r="H39" s="213">
        <f t="shared" si="3"/>
        <v>0</v>
      </c>
      <c r="I39" s="212">
        <f>English!AD33</f>
        <v>0</v>
      </c>
      <c r="J39" s="213">
        <f t="shared" si="4"/>
        <v>0</v>
      </c>
      <c r="K39" s="212">
        <f>Maths!AD33</f>
        <v>0</v>
      </c>
      <c r="L39" s="213">
        <f t="shared" si="5"/>
        <v>0</v>
      </c>
      <c r="M39" s="212">
        <f>Sci!AD33</f>
        <v>0</v>
      </c>
      <c r="N39" s="213">
        <f t="shared" si="6"/>
        <v>0</v>
      </c>
      <c r="O39" s="212">
        <f>Sco!AD33</f>
        <v>0</v>
      </c>
      <c r="P39" s="213">
        <f t="shared" si="7"/>
        <v>0</v>
      </c>
      <c r="Q39" s="212">
        <f>Kala!AD33</f>
        <v>0</v>
      </c>
      <c r="R39" s="213">
        <f t="shared" si="8"/>
        <v>0</v>
      </c>
      <c r="S39" s="212">
        <f>Karya!AD33</f>
        <v>0</v>
      </c>
      <c r="T39" s="213">
        <f t="shared" si="9"/>
        <v>0</v>
      </c>
      <c r="U39" s="212">
        <f>Shashi!AD33</f>
        <v>0</v>
      </c>
      <c r="V39" s="213">
        <f t="shared" si="10"/>
        <v>0</v>
      </c>
      <c r="W39" s="213">
        <f t="shared" si="0"/>
        <v>0</v>
      </c>
      <c r="X39" s="214">
        <f>W39/INDEX({6,6,7,7,8,9,9,9},MATCH($Q$5,{"पहिली","दुसरी","तिसरी","चौथी","पाचवी","सहावी","सातवी","आठवी"},0))</f>
        <v>0</v>
      </c>
      <c r="Y39" s="215">
        <f t="shared" si="1"/>
        <v>0</v>
      </c>
    </row>
    <row r="40" spans="1:25" s="217" customFormat="1" ht="21.9" customHeight="1">
      <c r="A40" s="206">
        <v>27</v>
      </c>
      <c r="B40" s="209">
        <f>students!D34</f>
        <v>0</v>
      </c>
      <c r="C40" s="210" t="str">
        <f>students!G34</f>
        <v xml:space="preserve">मुलगी </v>
      </c>
      <c r="D40" s="211"/>
      <c r="E40" s="212">
        <f>Marathi!AD34</f>
        <v>0</v>
      </c>
      <c r="F40" s="213">
        <f t="shared" si="2"/>
        <v>0</v>
      </c>
      <c r="G40" s="212">
        <f>Hindi!AD34</f>
        <v>0</v>
      </c>
      <c r="H40" s="213">
        <f t="shared" si="3"/>
        <v>0</v>
      </c>
      <c r="I40" s="212">
        <f>English!AD34</f>
        <v>0</v>
      </c>
      <c r="J40" s="213">
        <f t="shared" si="4"/>
        <v>0</v>
      </c>
      <c r="K40" s="212">
        <f>Maths!AD34</f>
        <v>0</v>
      </c>
      <c r="L40" s="213">
        <f t="shared" si="5"/>
        <v>0</v>
      </c>
      <c r="M40" s="212">
        <f>Sci!AD34</f>
        <v>0</v>
      </c>
      <c r="N40" s="213">
        <f t="shared" si="6"/>
        <v>0</v>
      </c>
      <c r="O40" s="212">
        <f>Sco!AD34</f>
        <v>0</v>
      </c>
      <c r="P40" s="213">
        <f t="shared" si="7"/>
        <v>0</v>
      </c>
      <c r="Q40" s="212">
        <f>Kala!AD34</f>
        <v>0</v>
      </c>
      <c r="R40" s="213">
        <f t="shared" si="8"/>
        <v>0</v>
      </c>
      <c r="S40" s="212">
        <f>Karya!AD34</f>
        <v>0</v>
      </c>
      <c r="T40" s="213">
        <f t="shared" si="9"/>
        <v>0</v>
      </c>
      <c r="U40" s="212">
        <f>Shashi!AD34</f>
        <v>0</v>
      </c>
      <c r="V40" s="213">
        <f t="shared" si="10"/>
        <v>0</v>
      </c>
      <c r="W40" s="213">
        <f t="shared" si="0"/>
        <v>0</v>
      </c>
      <c r="X40" s="214">
        <f>W40/INDEX({6,6,7,7,8,9,9,9},MATCH($Q$5,{"पहिली","दुसरी","तिसरी","चौथी","पाचवी","सहावी","सातवी","आठवी"},0))</f>
        <v>0</v>
      </c>
      <c r="Y40" s="215">
        <f t="shared" si="1"/>
        <v>0</v>
      </c>
    </row>
    <row r="41" spans="1:25" s="217" customFormat="1" ht="21.9" customHeight="1">
      <c r="A41" s="206">
        <v>28</v>
      </c>
      <c r="B41" s="209">
        <f>students!D35</f>
        <v>0</v>
      </c>
      <c r="C41" s="210" t="str">
        <f>students!G35</f>
        <v xml:space="preserve">मुलगी </v>
      </c>
      <c r="D41" s="211"/>
      <c r="E41" s="212">
        <f>Marathi!AD35</f>
        <v>0</v>
      </c>
      <c r="F41" s="213">
        <f t="shared" si="2"/>
        <v>0</v>
      </c>
      <c r="G41" s="212">
        <f>Hindi!AD35</f>
        <v>0</v>
      </c>
      <c r="H41" s="213">
        <f t="shared" si="3"/>
        <v>0</v>
      </c>
      <c r="I41" s="212">
        <f>English!AD35</f>
        <v>0</v>
      </c>
      <c r="J41" s="213">
        <f t="shared" si="4"/>
        <v>0</v>
      </c>
      <c r="K41" s="212">
        <f>Maths!AD35</f>
        <v>0</v>
      </c>
      <c r="L41" s="213">
        <f t="shared" si="5"/>
        <v>0</v>
      </c>
      <c r="M41" s="212">
        <f>Sci!AD35</f>
        <v>0</v>
      </c>
      <c r="N41" s="213">
        <f t="shared" si="6"/>
        <v>0</v>
      </c>
      <c r="O41" s="212">
        <f>Sco!AD35</f>
        <v>0</v>
      </c>
      <c r="P41" s="213">
        <f t="shared" si="7"/>
        <v>0</v>
      </c>
      <c r="Q41" s="212">
        <f>Kala!AD35</f>
        <v>0</v>
      </c>
      <c r="R41" s="213">
        <f t="shared" si="8"/>
        <v>0</v>
      </c>
      <c r="S41" s="212">
        <f>Karya!AD35</f>
        <v>0</v>
      </c>
      <c r="T41" s="213">
        <f t="shared" si="9"/>
        <v>0</v>
      </c>
      <c r="U41" s="212">
        <f>Shashi!AD35</f>
        <v>0</v>
      </c>
      <c r="V41" s="213">
        <f t="shared" si="10"/>
        <v>0</v>
      </c>
      <c r="W41" s="213">
        <f t="shared" si="0"/>
        <v>0</v>
      </c>
      <c r="X41" s="214">
        <f>W41/INDEX({6,6,7,7,8,9,9,9},MATCH($Q$5,{"पहिली","दुसरी","तिसरी","चौथी","पाचवी","सहावी","सातवी","आठवी"},0))</f>
        <v>0</v>
      </c>
      <c r="Y41" s="215">
        <f t="shared" si="1"/>
        <v>0</v>
      </c>
    </row>
    <row r="42" spans="1:25" s="217" customFormat="1" ht="21.9" customHeight="1">
      <c r="A42" s="206">
        <v>29</v>
      </c>
      <c r="B42" s="209">
        <f>students!D36</f>
        <v>0</v>
      </c>
      <c r="C42" s="210" t="str">
        <f>students!G36</f>
        <v xml:space="preserve">मुलगी </v>
      </c>
      <c r="D42" s="211"/>
      <c r="E42" s="212">
        <f>Marathi!AD36</f>
        <v>0</v>
      </c>
      <c r="F42" s="213">
        <f t="shared" si="2"/>
        <v>0</v>
      </c>
      <c r="G42" s="212">
        <f>Hindi!AD36</f>
        <v>0</v>
      </c>
      <c r="H42" s="213">
        <f t="shared" si="3"/>
        <v>0</v>
      </c>
      <c r="I42" s="212">
        <f>English!AD36</f>
        <v>0</v>
      </c>
      <c r="J42" s="213">
        <f t="shared" si="4"/>
        <v>0</v>
      </c>
      <c r="K42" s="212">
        <f>Maths!AD36</f>
        <v>0</v>
      </c>
      <c r="L42" s="213">
        <f t="shared" si="5"/>
        <v>0</v>
      </c>
      <c r="M42" s="212">
        <f>Sci!AD36</f>
        <v>0</v>
      </c>
      <c r="N42" s="213">
        <f t="shared" si="6"/>
        <v>0</v>
      </c>
      <c r="O42" s="212">
        <f>Sco!AD36</f>
        <v>0</v>
      </c>
      <c r="P42" s="213">
        <f t="shared" si="7"/>
        <v>0</v>
      </c>
      <c r="Q42" s="212">
        <f>Kala!AD36</f>
        <v>0</v>
      </c>
      <c r="R42" s="213">
        <f t="shared" si="8"/>
        <v>0</v>
      </c>
      <c r="S42" s="212">
        <f>Karya!AD36</f>
        <v>0</v>
      </c>
      <c r="T42" s="213">
        <f t="shared" si="9"/>
        <v>0</v>
      </c>
      <c r="U42" s="212">
        <f>Shashi!AD36</f>
        <v>0</v>
      </c>
      <c r="V42" s="213">
        <f t="shared" si="10"/>
        <v>0</v>
      </c>
      <c r="W42" s="213">
        <f t="shared" si="0"/>
        <v>0</v>
      </c>
      <c r="X42" s="214">
        <f>W42/INDEX({6,6,7,7,8,9,9,9},MATCH($Q$5,{"पहिली","दुसरी","तिसरी","चौथी","पाचवी","सहावी","सातवी","आठवी"},0))</f>
        <v>0</v>
      </c>
      <c r="Y42" s="215">
        <f t="shared" si="1"/>
        <v>0</v>
      </c>
    </row>
    <row r="43" spans="1:25" s="217" customFormat="1" ht="21.9" customHeight="1">
      <c r="A43" s="206">
        <v>30</v>
      </c>
      <c r="B43" s="209">
        <f>students!D37</f>
        <v>0</v>
      </c>
      <c r="C43" s="210" t="str">
        <f>students!G37</f>
        <v xml:space="preserve">मुलगी </v>
      </c>
      <c r="D43" s="211"/>
      <c r="E43" s="212">
        <f>Marathi!AD37</f>
        <v>0</v>
      </c>
      <c r="F43" s="213">
        <f t="shared" si="2"/>
        <v>0</v>
      </c>
      <c r="G43" s="212">
        <f>Hindi!AD37</f>
        <v>0</v>
      </c>
      <c r="H43" s="213">
        <f t="shared" si="3"/>
        <v>0</v>
      </c>
      <c r="I43" s="212">
        <f>English!AD37</f>
        <v>0</v>
      </c>
      <c r="J43" s="213">
        <f t="shared" si="4"/>
        <v>0</v>
      </c>
      <c r="K43" s="212">
        <f>Maths!AD37</f>
        <v>0</v>
      </c>
      <c r="L43" s="213">
        <f t="shared" si="5"/>
        <v>0</v>
      </c>
      <c r="M43" s="212">
        <f>Sci!AD37</f>
        <v>0</v>
      </c>
      <c r="N43" s="213">
        <f t="shared" si="6"/>
        <v>0</v>
      </c>
      <c r="O43" s="212">
        <f>Sco!AD37</f>
        <v>0</v>
      </c>
      <c r="P43" s="213">
        <f t="shared" si="7"/>
        <v>0</v>
      </c>
      <c r="Q43" s="212">
        <f>Kala!AD37</f>
        <v>0</v>
      </c>
      <c r="R43" s="213">
        <f t="shared" si="8"/>
        <v>0</v>
      </c>
      <c r="S43" s="212">
        <f>Karya!AD37</f>
        <v>0</v>
      </c>
      <c r="T43" s="213">
        <f t="shared" si="9"/>
        <v>0</v>
      </c>
      <c r="U43" s="212">
        <f>Shashi!AD37</f>
        <v>0</v>
      </c>
      <c r="V43" s="213">
        <f t="shared" si="10"/>
        <v>0</v>
      </c>
      <c r="W43" s="213">
        <f t="shared" si="0"/>
        <v>0</v>
      </c>
      <c r="X43" s="214">
        <f>W43/INDEX({6,6,7,7,8,9,9,9},MATCH($Q$5,{"पहिली","दुसरी","तिसरी","चौथी","पाचवी","सहावी","सातवी","आठवी"},0))</f>
        <v>0</v>
      </c>
      <c r="Y43" s="215">
        <f t="shared" si="1"/>
        <v>0</v>
      </c>
    </row>
    <row r="44" spans="1:25" s="217" customFormat="1" ht="21.9" customHeight="1">
      <c r="A44" s="206">
        <v>31</v>
      </c>
      <c r="B44" s="209">
        <f>students!D38</f>
        <v>0</v>
      </c>
      <c r="C44" s="210" t="str">
        <f>students!G38</f>
        <v xml:space="preserve">मुलगी </v>
      </c>
      <c r="D44" s="211"/>
      <c r="E44" s="212">
        <f>Marathi!AD38</f>
        <v>0</v>
      </c>
      <c r="F44" s="213">
        <f t="shared" si="2"/>
        <v>0</v>
      </c>
      <c r="G44" s="212">
        <f>Hindi!AD38</f>
        <v>0</v>
      </c>
      <c r="H44" s="213">
        <f t="shared" si="3"/>
        <v>0</v>
      </c>
      <c r="I44" s="212">
        <f>English!AD38</f>
        <v>0</v>
      </c>
      <c r="J44" s="213">
        <f t="shared" si="4"/>
        <v>0</v>
      </c>
      <c r="K44" s="212">
        <f>Maths!AD38</f>
        <v>0</v>
      </c>
      <c r="L44" s="213">
        <f t="shared" si="5"/>
        <v>0</v>
      </c>
      <c r="M44" s="212">
        <f>Sci!AD38</f>
        <v>0</v>
      </c>
      <c r="N44" s="213">
        <f t="shared" si="6"/>
        <v>0</v>
      </c>
      <c r="O44" s="212">
        <f>Sco!AD38</f>
        <v>0</v>
      </c>
      <c r="P44" s="213">
        <f t="shared" si="7"/>
        <v>0</v>
      </c>
      <c r="Q44" s="212">
        <f>Kala!AD38</f>
        <v>0</v>
      </c>
      <c r="R44" s="213">
        <f t="shared" si="8"/>
        <v>0</v>
      </c>
      <c r="S44" s="212">
        <f>Karya!AD38</f>
        <v>0</v>
      </c>
      <c r="T44" s="213">
        <f t="shared" si="9"/>
        <v>0</v>
      </c>
      <c r="U44" s="212">
        <f>Shashi!AD38</f>
        <v>0</v>
      </c>
      <c r="V44" s="213">
        <f t="shared" si="10"/>
        <v>0</v>
      </c>
      <c r="W44" s="213">
        <f t="shared" si="0"/>
        <v>0</v>
      </c>
      <c r="X44" s="214">
        <f>W44/INDEX({6,6,7,7,8,9,9,9},MATCH($Q$5,{"पहिली","दुसरी","तिसरी","चौथी","पाचवी","सहावी","सातवी","आठवी"},0))</f>
        <v>0</v>
      </c>
      <c r="Y44" s="215">
        <f t="shared" si="1"/>
        <v>0</v>
      </c>
    </row>
    <row r="45" spans="1:25" s="217" customFormat="1" ht="21.9" customHeight="1">
      <c r="A45" s="206">
        <v>32</v>
      </c>
      <c r="B45" s="209">
        <f>students!D39</f>
        <v>0</v>
      </c>
      <c r="C45" s="210" t="str">
        <f>students!G39</f>
        <v xml:space="preserve">मुलगी </v>
      </c>
      <c r="D45" s="211"/>
      <c r="E45" s="212">
        <f>Marathi!AD39</f>
        <v>0</v>
      </c>
      <c r="F45" s="213">
        <f t="shared" si="2"/>
        <v>0</v>
      </c>
      <c r="G45" s="212">
        <f>Hindi!AD39</f>
        <v>0</v>
      </c>
      <c r="H45" s="213">
        <f t="shared" si="3"/>
        <v>0</v>
      </c>
      <c r="I45" s="212">
        <f>English!AD39</f>
        <v>0</v>
      </c>
      <c r="J45" s="213">
        <f t="shared" si="4"/>
        <v>0</v>
      </c>
      <c r="K45" s="212">
        <f>Maths!AD39</f>
        <v>0</v>
      </c>
      <c r="L45" s="213">
        <f t="shared" si="5"/>
        <v>0</v>
      </c>
      <c r="M45" s="212">
        <f>Sci!AD39</f>
        <v>0</v>
      </c>
      <c r="N45" s="213">
        <f t="shared" si="6"/>
        <v>0</v>
      </c>
      <c r="O45" s="212">
        <f>Sco!AD39</f>
        <v>0</v>
      </c>
      <c r="P45" s="213">
        <f t="shared" si="7"/>
        <v>0</v>
      </c>
      <c r="Q45" s="212">
        <f>Kala!AD39</f>
        <v>0</v>
      </c>
      <c r="R45" s="213">
        <f t="shared" si="8"/>
        <v>0</v>
      </c>
      <c r="S45" s="212">
        <f>Karya!AD39</f>
        <v>0</v>
      </c>
      <c r="T45" s="213">
        <f t="shared" si="9"/>
        <v>0</v>
      </c>
      <c r="U45" s="212">
        <f>Shashi!AD39</f>
        <v>0</v>
      </c>
      <c r="V45" s="213">
        <f t="shared" si="10"/>
        <v>0</v>
      </c>
      <c r="W45" s="213">
        <f t="shared" si="0"/>
        <v>0</v>
      </c>
      <c r="X45" s="214">
        <f>W45/INDEX({6,6,7,7,8,9,9,9},MATCH($Q$5,{"पहिली","दुसरी","तिसरी","चौथी","पाचवी","सहावी","सातवी","आठवी"},0))</f>
        <v>0</v>
      </c>
      <c r="Y45" s="215">
        <f t="shared" si="1"/>
        <v>0</v>
      </c>
    </row>
    <row r="46" spans="1:25" s="217" customFormat="1" ht="21.9" customHeight="1">
      <c r="A46" s="206">
        <v>33</v>
      </c>
      <c r="B46" s="209">
        <f>students!D40</f>
        <v>0</v>
      </c>
      <c r="C46" s="210" t="str">
        <f>students!G40</f>
        <v xml:space="preserve">मुलगी </v>
      </c>
      <c r="D46" s="211"/>
      <c r="E46" s="212">
        <f>Marathi!AD40</f>
        <v>0</v>
      </c>
      <c r="F46" s="213">
        <f t="shared" si="2"/>
        <v>0</v>
      </c>
      <c r="G46" s="212">
        <f>Hindi!AD40</f>
        <v>0</v>
      </c>
      <c r="H46" s="213">
        <f t="shared" si="3"/>
        <v>0</v>
      </c>
      <c r="I46" s="212">
        <f>English!AD40</f>
        <v>0</v>
      </c>
      <c r="J46" s="213">
        <f t="shared" si="4"/>
        <v>0</v>
      </c>
      <c r="K46" s="212">
        <f>Maths!AD40</f>
        <v>0</v>
      </c>
      <c r="L46" s="213">
        <f t="shared" si="5"/>
        <v>0</v>
      </c>
      <c r="M46" s="212">
        <f>Sci!AD40</f>
        <v>0</v>
      </c>
      <c r="N46" s="213">
        <f t="shared" si="6"/>
        <v>0</v>
      </c>
      <c r="O46" s="212">
        <f>Sco!AD40</f>
        <v>0</v>
      </c>
      <c r="P46" s="213">
        <f t="shared" si="7"/>
        <v>0</v>
      </c>
      <c r="Q46" s="212">
        <f>Kala!AD40</f>
        <v>0</v>
      </c>
      <c r="R46" s="213">
        <f t="shared" si="8"/>
        <v>0</v>
      </c>
      <c r="S46" s="212">
        <f>Karya!AD40</f>
        <v>0</v>
      </c>
      <c r="T46" s="213">
        <f t="shared" si="9"/>
        <v>0</v>
      </c>
      <c r="U46" s="212">
        <f>Shashi!AD40</f>
        <v>0</v>
      </c>
      <c r="V46" s="213">
        <f t="shared" si="10"/>
        <v>0</v>
      </c>
      <c r="W46" s="213">
        <f t="shared" si="0"/>
        <v>0</v>
      </c>
      <c r="X46" s="214">
        <f>W46/INDEX({6,6,7,7,8,9,9,9},MATCH($Q$5,{"पहिली","दुसरी","तिसरी","चौथी","पाचवी","सहावी","सातवी","आठवी"},0))</f>
        <v>0</v>
      </c>
      <c r="Y46" s="215">
        <f t="shared" si="1"/>
        <v>0</v>
      </c>
    </row>
    <row r="47" spans="1:25" s="217" customFormat="1" ht="21.9" customHeight="1">
      <c r="A47" s="206">
        <v>34</v>
      </c>
      <c r="B47" s="209">
        <f>students!D41</f>
        <v>0</v>
      </c>
      <c r="C47" s="210" t="str">
        <f>students!G41</f>
        <v xml:space="preserve">मुलगी </v>
      </c>
      <c r="D47" s="211"/>
      <c r="E47" s="212">
        <f>Marathi!AD41</f>
        <v>0</v>
      </c>
      <c r="F47" s="213">
        <f t="shared" si="2"/>
        <v>0</v>
      </c>
      <c r="G47" s="212">
        <f>Hindi!AD41</f>
        <v>0</v>
      </c>
      <c r="H47" s="213">
        <f t="shared" si="3"/>
        <v>0</v>
      </c>
      <c r="I47" s="212">
        <f>English!AD41</f>
        <v>0</v>
      </c>
      <c r="J47" s="213">
        <f t="shared" si="4"/>
        <v>0</v>
      </c>
      <c r="K47" s="212">
        <f>Maths!AD41</f>
        <v>0</v>
      </c>
      <c r="L47" s="213">
        <f t="shared" si="5"/>
        <v>0</v>
      </c>
      <c r="M47" s="212">
        <f>Sci!AD41</f>
        <v>0</v>
      </c>
      <c r="N47" s="213">
        <f t="shared" si="6"/>
        <v>0</v>
      </c>
      <c r="O47" s="212">
        <f>Sco!AD41</f>
        <v>0</v>
      </c>
      <c r="P47" s="213">
        <f t="shared" si="7"/>
        <v>0</v>
      </c>
      <c r="Q47" s="212">
        <f>Kala!AD41</f>
        <v>0</v>
      </c>
      <c r="R47" s="213">
        <f t="shared" si="8"/>
        <v>0</v>
      </c>
      <c r="S47" s="212">
        <f>Karya!AD41</f>
        <v>0</v>
      </c>
      <c r="T47" s="213">
        <f t="shared" si="9"/>
        <v>0</v>
      </c>
      <c r="U47" s="212">
        <f>Shashi!AD41</f>
        <v>0</v>
      </c>
      <c r="V47" s="213">
        <f t="shared" si="10"/>
        <v>0</v>
      </c>
      <c r="W47" s="213">
        <f t="shared" si="0"/>
        <v>0</v>
      </c>
      <c r="X47" s="214">
        <f>W47/INDEX({6,6,7,7,8,9,9,9},MATCH($Q$5,{"पहिली","दुसरी","तिसरी","चौथी","पाचवी","सहावी","सातवी","आठवी"},0))</f>
        <v>0</v>
      </c>
      <c r="Y47" s="215">
        <f t="shared" si="1"/>
        <v>0</v>
      </c>
    </row>
    <row r="48" spans="1:25" s="217" customFormat="1" ht="21.9" customHeight="1">
      <c r="A48" s="206">
        <v>35</v>
      </c>
      <c r="B48" s="209">
        <f>students!D42</f>
        <v>0</v>
      </c>
      <c r="C48" s="210" t="str">
        <f>students!G42</f>
        <v xml:space="preserve">मुलगी </v>
      </c>
      <c r="D48" s="211"/>
      <c r="E48" s="212">
        <f>Marathi!AD42</f>
        <v>0</v>
      </c>
      <c r="F48" s="213">
        <f t="shared" si="2"/>
        <v>0</v>
      </c>
      <c r="G48" s="212">
        <f>Hindi!AD42</f>
        <v>0</v>
      </c>
      <c r="H48" s="213">
        <f t="shared" si="3"/>
        <v>0</v>
      </c>
      <c r="I48" s="212">
        <f>English!AD42</f>
        <v>0</v>
      </c>
      <c r="J48" s="213">
        <f t="shared" si="4"/>
        <v>0</v>
      </c>
      <c r="K48" s="212">
        <f>Maths!AD42</f>
        <v>0</v>
      </c>
      <c r="L48" s="213">
        <f t="shared" si="5"/>
        <v>0</v>
      </c>
      <c r="M48" s="212">
        <f>Sci!AD42</f>
        <v>0</v>
      </c>
      <c r="N48" s="213">
        <f t="shared" si="6"/>
        <v>0</v>
      </c>
      <c r="O48" s="212">
        <f>Sco!AD42</f>
        <v>0</v>
      </c>
      <c r="P48" s="213">
        <f t="shared" si="7"/>
        <v>0</v>
      </c>
      <c r="Q48" s="212">
        <f>Kala!AD42</f>
        <v>0</v>
      </c>
      <c r="R48" s="213">
        <f t="shared" si="8"/>
        <v>0</v>
      </c>
      <c r="S48" s="212">
        <f>Karya!AD42</f>
        <v>0</v>
      </c>
      <c r="T48" s="213">
        <f t="shared" si="9"/>
        <v>0</v>
      </c>
      <c r="U48" s="212">
        <f>Shashi!AD42</f>
        <v>0</v>
      </c>
      <c r="V48" s="213">
        <f t="shared" si="10"/>
        <v>0</v>
      </c>
      <c r="W48" s="213">
        <f t="shared" si="0"/>
        <v>0</v>
      </c>
      <c r="X48" s="214">
        <f>W48/INDEX({6,6,7,7,8,9,9,9},MATCH($Q$5,{"पहिली","दुसरी","तिसरी","चौथी","पाचवी","सहावी","सातवी","आठवी"},0))</f>
        <v>0</v>
      </c>
      <c r="Y48" s="215">
        <f t="shared" si="1"/>
        <v>0</v>
      </c>
    </row>
    <row r="49" spans="1:25" s="217" customFormat="1" ht="21.9" customHeight="1">
      <c r="A49" s="206">
        <v>36</v>
      </c>
      <c r="B49" s="209">
        <f>students!D43</f>
        <v>0</v>
      </c>
      <c r="C49" s="210" t="str">
        <f>students!G43</f>
        <v xml:space="preserve">मुलगी </v>
      </c>
      <c r="D49" s="211"/>
      <c r="E49" s="212">
        <f>Marathi!AD43</f>
        <v>0</v>
      </c>
      <c r="F49" s="213">
        <f t="shared" si="2"/>
        <v>0</v>
      </c>
      <c r="G49" s="212">
        <f>Hindi!AD43</f>
        <v>0</v>
      </c>
      <c r="H49" s="213">
        <f t="shared" si="3"/>
        <v>0</v>
      </c>
      <c r="I49" s="212">
        <f>English!AD43</f>
        <v>0</v>
      </c>
      <c r="J49" s="213">
        <f t="shared" si="4"/>
        <v>0</v>
      </c>
      <c r="K49" s="212">
        <f>Maths!AD43</f>
        <v>0</v>
      </c>
      <c r="L49" s="213">
        <f t="shared" si="5"/>
        <v>0</v>
      </c>
      <c r="M49" s="212">
        <f>Sci!AD43</f>
        <v>0</v>
      </c>
      <c r="N49" s="213">
        <f t="shared" si="6"/>
        <v>0</v>
      </c>
      <c r="O49" s="212">
        <f>Sco!AD43</f>
        <v>0</v>
      </c>
      <c r="P49" s="213">
        <f t="shared" si="7"/>
        <v>0</v>
      </c>
      <c r="Q49" s="212">
        <f>Kala!AD43</f>
        <v>0</v>
      </c>
      <c r="R49" s="213">
        <f t="shared" si="8"/>
        <v>0</v>
      </c>
      <c r="S49" s="212">
        <f>Karya!AD43</f>
        <v>0</v>
      </c>
      <c r="T49" s="213">
        <f t="shared" si="9"/>
        <v>0</v>
      </c>
      <c r="U49" s="212">
        <f>Shashi!AD43</f>
        <v>0</v>
      </c>
      <c r="V49" s="213">
        <f t="shared" si="10"/>
        <v>0</v>
      </c>
      <c r="W49" s="213">
        <f t="shared" si="0"/>
        <v>0</v>
      </c>
      <c r="X49" s="214">
        <f>W49/INDEX({6,6,7,7,8,9,9,9},MATCH($Q$5,{"पहिली","दुसरी","तिसरी","चौथी","पाचवी","सहावी","सातवी","आठवी"},0))</f>
        <v>0</v>
      </c>
      <c r="Y49" s="215">
        <f t="shared" si="1"/>
        <v>0</v>
      </c>
    </row>
    <row r="50" spans="1:25" s="217" customFormat="1" ht="21.9" customHeight="1">
      <c r="A50" s="206">
        <v>37</v>
      </c>
      <c r="B50" s="209">
        <f>students!D44</f>
        <v>0</v>
      </c>
      <c r="C50" s="210" t="str">
        <f>students!G44</f>
        <v xml:space="preserve">मुलगी </v>
      </c>
      <c r="D50" s="211"/>
      <c r="E50" s="212">
        <f>Marathi!AD44</f>
        <v>0</v>
      </c>
      <c r="F50" s="213">
        <f t="shared" si="2"/>
        <v>0</v>
      </c>
      <c r="G50" s="212">
        <f>Hindi!AD44</f>
        <v>0</v>
      </c>
      <c r="H50" s="213">
        <f t="shared" si="3"/>
        <v>0</v>
      </c>
      <c r="I50" s="212">
        <f>English!AD44</f>
        <v>0</v>
      </c>
      <c r="J50" s="213">
        <f t="shared" si="4"/>
        <v>0</v>
      </c>
      <c r="K50" s="212">
        <f>Maths!AD44</f>
        <v>0</v>
      </c>
      <c r="L50" s="213">
        <f t="shared" si="5"/>
        <v>0</v>
      </c>
      <c r="M50" s="212">
        <f>Sci!AD44</f>
        <v>0</v>
      </c>
      <c r="N50" s="213">
        <f t="shared" si="6"/>
        <v>0</v>
      </c>
      <c r="O50" s="212">
        <f>Sco!AD44</f>
        <v>0</v>
      </c>
      <c r="P50" s="213">
        <f t="shared" si="7"/>
        <v>0</v>
      </c>
      <c r="Q50" s="212">
        <f>Kala!AD44</f>
        <v>0</v>
      </c>
      <c r="R50" s="213">
        <f t="shared" si="8"/>
        <v>0</v>
      </c>
      <c r="S50" s="212">
        <f>Karya!AD44</f>
        <v>0</v>
      </c>
      <c r="T50" s="213">
        <f t="shared" si="9"/>
        <v>0</v>
      </c>
      <c r="U50" s="212">
        <f>Shashi!AD44</f>
        <v>0</v>
      </c>
      <c r="V50" s="213">
        <f t="shared" si="10"/>
        <v>0</v>
      </c>
      <c r="W50" s="213">
        <f t="shared" si="0"/>
        <v>0</v>
      </c>
      <c r="X50" s="214">
        <f>W50/INDEX({6,6,7,7,8,9,9,9},MATCH($Q$5,{"पहिली","दुसरी","तिसरी","चौथी","पाचवी","सहावी","सातवी","आठवी"},0))</f>
        <v>0</v>
      </c>
      <c r="Y50" s="215">
        <f t="shared" si="1"/>
        <v>0</v>
      </c>
    </row>
    <row r="51" spans="1:25" s="217" customFormat="1" ht="21.9" customHeight="1">
      <c r="A51" s="206">
        <v>38</v>
      </c>
      <c r="B51" s="209">
        <f>students!D45</f>
        <v>0</v>
      </c>
      <c r="C51" s="210" t="str">
        <f>students!G45</f>
        <v xml:space="preserve">मुलगी </v>
      </c>
      <c r="D51" s="211"/>
      <c r="E51" s="212">
        <f>Marathi!AD45</f>
        <v>0</v>
      </c>
      <c r="F51" s="213">
        <f t="shared" si="2"/>
        <v>0</v>
      </c>
      <c r="G51" s="212">
        <f>Hindi!AD45</f>
        <v>0</v>
      </c>
      <c r="H51" s="213">
        <f t="shared" si="3"/>
        <v>0</v>
      </c>
      <c r="I51" s="212">
        <f>English!AD45</f>
        <v>0</v>
      </c>
      <c r="J51" s="213">
        <f t="shared" si="4"/>
        <v>0</v>
      </c>
      <c r="K51" s="212">
        <f>Maths!AD45</f>
        <v>0</v>
      </c>
      <c r="L51" s="213">
        <f t="shared" si="5"/>
        <v>0</v>
      </c>
      <c r="M51" s="212">
        <f>Sci!AD45</f>
        <v>0</v>
      </c>
      <c r="N51" s="213">
        <f t="shared" si="6"/>
        <v>0</v>
      </c>
      <c r="O51" s="212">
        <f>Sco!AD45</f>
        <v>0</v>
      </c>
      <c r="P51" s="213">
        <f t="shared" si="7"/>
        <v>0</v>
      </c>
      <c r="Q51" s="212">
        <f>Kala!AD45</f>
        <v>0</v>
      </c>
      <c r="R51" s="213">
        <f t="shared" si="8"/>
        <v>0</v>
      </c>
      <c r="S51" s="212">
        <f>Karya!AD45</f>
        <v>0</v>
      </c>
      <c r="T51" s="213">
        <f t="shared" si="9"/>
        <v>0</v>
      </c>
      <c r="U51" s="212">
        <f>Shashi!AD45</f>
        <v>0</v>
      </c>
      <c r="V51" s="213">
        <f t="shared" si="10"/>
        <v>0</v>
      </c>
      <c r="W51" s="213">
        <f t="shared" si="0"/>
        <v>0</v>
      </c>
      <c r="X51" s="214">
        <f>W51/INDEX({6,6,7,7,8,9,9,9},MATCH($Q$5,{"पहिली","दुसरी","तिसरी","चौथी","पाचवी","सहावी","सातवी","आठवी"},0))</f>
        <v>0</v>
      </c>
      <c r="Y51" s="215">
        <f t="shared" si="1"/>
        <v>0</v>
      </c>
    </row>
    <row r="52" spans="1:25" s="217" customFormat="1" ht="21.9" customHeight="1">
      <c r="A52" s="206">
        <v>39</v>
      </c>
      <c r="B52" s="209">
        <f>students!D46</f>
        <v>0</v>
      </c>
      <c r="C52" s="210" t="str">
        <f>students!G46</f>
        <v xml:space="preserve">मुलगी </v>
      </c>
      <c r="D52" s="211"/>
      <c r="E52" s="212">
        <f>Marathi!AD46</f>
        <v>0</v>
      </c>
      <c r="F52" s="213">
        <f t="shared" si="2"/>
        <v>0</v>
      </c>
      <c r="G52" s="212">
        <f>Hindi!AD46</f>
        <v>0</v>
      </c>
      <c r="H52" s="213">
        <f t="shared" si="3"/>
        <v>0</v>
      </c>
      <c r="I52" s="212">
        <f>English!AD46</f>
        <v>0</v>
      </c>
      <c r="J52" s="213">
        <f t="shared" si="4"/>
        <v>0</v>
      </c>
      <c r="K52" s="212">
        <f>Maths!AD46</f>
        <v>0</v>
      </c>
      <c r="L52" s="213">
        <f t="shared" si="5"/>
        <v>0</v>
      </c>
      <c r="M52" s="212">
        <f>Sci!AD46</f>
        <v>0</v>
      </c>
      <c r="N52" s="213">
        <f t="shared" si="6"/>
        <v>0</v>
      </c>
      <c r="O52" s="212">
        <f>Sco!AD46</f>
        <v>0</v>
      </c>
      <c r="P52" s="213">
        <f t="shared" si="7"/>
        <v>0</v>
      </c>
      <c r="Q52" s="212">
        <f>Kala!AD46</f>
        <v>0</v>
      </c>
      <c r="R52" s="213">
        <f t="shared" si="8"/>
        <v>0</v>
      </c>
      <c r="S52" s="212">
        <f>Karya!AD46</f>
        <v>0</v>
      </c>
      <c r="T52" s="213">
        <f t="shared" si="9"/>
        <v>0</v>
      </c>
      <c r="U52" s="212">
        <f>Shashi!AD46</f>
        <v>0</v>
      </c>
      <c r="V52" s="213">
        <f t="shared" si="10"/>
        <v>0</v>
      </c>
      <c r="W52" s="213">
        <f t="shared" si="0"/>
        <v>0</v>
      </c>
      <c r="X52" s="214">
        <f>W52/INDEX({6,6,7,7,8,9,9,9},MATCH($Q$5,{"पहिली","दुसरी","तिसरी","चौथी","पाचवी","सहावी","सातवी","आठवी"},0))</f>
        <v>0</v>
      </c>
      <c r="Y52" s="215">
        <f t="shared" si="1"/>
        <v>0</v>
      </c>
    </row>
    <row r="53" spans="1:25" s="217" customFormat="1" ht="21.9" customHeight="1">
      <c r="A53" s="206">
        <v>40</v>
      </c>
      <c r="B53" s="209">
        <f>students!D47</f>
        <v>0</v>
      </c>
      <c r="C53" s="210" t="str">
        <f>students!G47</f>
        <v xml:space="preserve">मुलगी </v>
      </c>
      <c r="D53" s="211"/>
      <c r="E53" s="212">
        <f>Marathi!AD47</f>
        <v>0</v>
      </c>
      <c r="F53" s="213">
        <f t="shared" si="2"/>
        <v>0</v>
      </c>
      <c r="G53" s="212">
        <f>Hindi!AD47</f>
        <v>0</v>
      </c>
      <c r="H53" s="213">
        <f t="shared" si="3"/>
        <v>0</v>
      </c>
      <c r="I53" s="212">
        <f>English!AD47</f>
        <v>0</v>
      </c>
      <c r="J53" s="213">
        <f t="shared" si="4"/>
        <v>0</v>
      </c>
      <c r="K53" s="212">
        <f>Maths!AD47</f>
        <v>0</v>
      </c>
      <c r="L53" s="213">
        <f t="shared" si="5"/>
        <v>0</v>
      </c>
      <c r="M53" s="212">
        <f>Sci!AD47</f>
        <v>0</v>
      </c>
      <c r="N53" s="213">
        <f t="shared" si="6"/>
        <v>0</v>
      </c>
      <c r="O53" s="212">
        <f>Sco!AD47</f>
        <v>0</v>
      </c>
      <c r="P53" s="213">
        <f t="shared" si="7"/>
        <v>0</v>
      </c>
      <c r="Q53" s="212">
        <f>Kala!AD47</f>
        <v>0</v>
      </c>
      <c r="R53" s="213">
        <f t="shared" si="8"/>
        <v>0</v>
      </c>
      <c r="S53" s="212">
        <f>Karya!AD47</f>
        <v>0</v>
      </c>
      <c r="T53" s="213">
        <f t="shared" si="9"/>
        <v>0</v>
      </c>
      <c r="U53" s="212">
        <f>Shashi!AD47</f>
        <v>0</v>
      </c>
      <c r="V53" s="213">
        <f t="shared" si="10"/>
        <v>0</v>
      </c>
      <c r="W53" s="213">
        <f t="shared" si="0"/>
        <v>0</v>
      </c>
      <c r="X53" s="214">
        <f>W53/INDEX({6,6,7,7,8,9,9,9},MATCH($Q$5,{"पहिली","दुसरी","तिसरी","चौथी","पाचवी","सहावी","सातवी","आठवी"},0))</f>
        <v>0</v>
      </c>
      <c r="Y53" s="215">
        <f t="shared" si="1"/>
        <v>0</v>
      </c>
    </row>
    <row r="54" spans="1:25" s="217" customFormat="1" ht="21.9" customHeight="1">
      <c r="A54" s="206">
        <v>41</v>
      </c>
      <c r="B54" s="209">
        <f>students!D48</f>
        <v>0</v>
      </c>
      <c r="C54" s="210" t="str">
        <f>students!G48</f>
        <v xml:space="preserve">मुलगी </v>
      </c>
      <c r="D54" s="211"/>
      <c r="E54" s="212">
        <f>Marathi!AD48</f>
        <v>0</v>
      </c>
      <c r="F54" s="213">
        <f t="shared" si="2"/>
        <v>0</v>
      </c>
      <c r="G54" s="212">
        <f>Hindi!AD48</f>
        <v>0</v>
      </c>
      <c r="H54" s="213">
        <f t="shared" si="3"/>
        <v>0</v>
      </c>
      <c r="I54" s="212">
        <f>English!AD48</f>
        <v>0</v>
      </c>
      <c r="J54" s="213">
        <f t="shared" si="4"/>
        <v>0</v>
      </c>
      <c r="K54" s="212">
        <f>Maths!AD48</f>
        <v>0</v>
      </c>
      <c r="L54" s="213">
        <f t="shared" si="5"/>
        <v>0</v>
      </c>
      <c r="M54" s="212">
        <f>Sci!AD48</f>
        <v>0</v>
      </c>
      <c r="N54" s="213">
        <f t="shared" si="6"/>
        <v>0</v>
      </c>
      <c r="O54" s="212">
        <f>Sco!AD48</f>
        <v>0</v>
      </c>
      <c r="P54" s="213">
        <f t="shared" si="7"/>
        <v>0</v>
      </c>
      <c r="Q54" s="212">
        <f>Kala!AD48</f>
        <v>0</v>
      </c>
      <c r="R54" s="213">
        <f t="shared" si="8"/>
        <v>0</v>
      </c>
      <c r="S54" s="212">
        <f>Karya!AD48</f>
        <v>0</v>
      </c>
      <c r="T54" s="213">
        <f t="shared" si="9"/>
        <v>0</v>
      </c>
      <c r="U54" s="212">
        <f>Shashi!AD48</f>
        <v>0</v>
      </c>
      <c r="V54" s="213">
        <f t="shared" si="10"/>
        <v>0</v>
      </c>
      <c r="W54" s="213">
        <f t="shared" si="0"/>
        <v>0</v>
      </c>
      <c r="X54" s="214">
        <f>W54/INDEX({6,6,7,7,8,9,9,9},MATCH($Q$5,{"पहिली","दुसरी","तिसरी","चौथी","पाचवी","सहावी","सातवी","आठवी"},0))</f>
        <v>0</v>
      </c>
      <c r="Y54" s="215">
        <f t="shared" si="1"/>
        <v>0</v>
      </c>
    </row>
    <row r="55" spans="1:25" s="217" customFormat="1" ht="21.9" customHeight="1">
      <c r="A55" s="206">
        <v>42</v>
      </c>
      <c r="B55" s="209">
        <f>students!D49</f>
        <v>0</v>
      </c>
      <c r="C55" s="210" t="str">
        <f>students!G49</f>
        <v xml:space="preserve">मुलगी </v>
      </c>
      <c r="D55" s="211"/>
      <c r="E55" s="212">
        <f>Marathi!AD49</f>
        <v>0</v>
      </c>
      <c r="F55" s="213">
        <f t="shared" si="2"/>
        <v>0</v>
      </c>
      <c r="G55" s="212">
        <f>Hindi!AD49</f>
        <v>0</v>
      </c>
      <c r="H55" s="213">
        <f t="shared" si="3"/>
        <v>0</v>
      </c>
      <c r="I55" s="212">
        <f>English!AD49</f>
        <v>0</v>
      </c>
      <c r="J55" s="213">
        <f t="shared" si="4"/>
        <v>0</v>
      </c>
      <c r="K55" s="212">
        <f>Maths!AD49</f>
        <v>0</v>
      </c>
      <c r="L55" s="213">
        <f t="shared" si="5"/>
        <v>0</v>
      </c>
      <c r="M55" s="212">
        <f>Sci!AD49</f>
        <v>0</v>
      </c>
      <c r="N55" s="213">
        <f t="shared" si="6"/>
        <v>0</v>
      </c>
      <c r="O55" s="212">
        <f>Sco!AD49</f>
        <v>0</v>
      </c>
      <c r="P55" s="213">
        <f t="shared" si="7"/>
        <v>0</v>
      </c>
      <c r="Q55" s="212">
        <f>Kala!AD49</f>
        <v>0</v>
      </c>
      <c r="R55" s="213">
        <f t="shared" si="8"/>
        <v>0</v>
      </c>
      <c r="S55" s="212">
        <f>Karya!AD49</f>
        <v>0</v>
      </c>
      <c r="T55" s="213">
        <f t="shared" si="9"/>
        <v>0</v>
      </c>
      <c r="U55" s="212">
        <f>Shashi!AD49</f>
        <v>0</v>
      </c>
      <c r="V55" s="213">
        <f t="shared" si="10"/>
        <v>0</v>
      </c>
      <c r="W55" s="213">
        <f t="shared" si="0"/>
        <v>0</v>
      </c>
      <c r="X55" s="214">
        <f>W55/INDEX({6,6,7,7,8,9,9,9},MATCH($Q$5,{"पहिली","दुसरी","तिसरी","चौथी","पाचवी","सहावी","सातवी","आठवी"},0))</f>
        <v>0</v>
      </c>
      <c r="Y55" s="215">
        <f t="shared" si="1"/>
        <v>0</v>
      </c>
    </row>
    <row r="56" spans="1:25" s="217" customFormat="1" ht="21.9" customHeight="1">
      <c r="A56" s="206">
        <v>43</v>
      </c>
      <c r="B56" s="209">
        <f>students!D50</f>
        <v>0</v>
      </c>
      <c r="C56" s="210" t="str">
        <f>students!G50</f>
        <v xml:space="preserve">मुलगी </v>
      </c>
      <c r="D56" s="211"/>
      <c r="E56" s="212">
        <f>Marathi!AD50</f>
        <v>0</v>
      </c>
      <c r="F56" s="213">
        <f t="shared" si="2"/>
        <v>0</v>
      </c>
      <c r="G56" s="212">
        <f>Hindi!AD50</f>
        <v>0</v>
      </c>
      <c r="H56" s="213">
        <f t="shared" si="3"/>
        <v>0</v>
      </c>
      <c r="I56" s="212">
        <f>English!AD50</f>
        <v>0</v>
      </c>
      <c r="J56" s="213">
        <f t="shared" si="4"/>
        <v>0</v>
      </c>
      <c r="K56" s="212">
        <f>Maths!AD50</f>
        <v>0</v>
      </c>
      <c r="L56" s="213">
        <f t="shared" si="5"/>
        <v>0</v>
      </c>
      <c r="M56" s="212">
        <f>Sci!AD50</f>
        <v>0</v>
      </c>
      <c r="N56" s="213">
        <f t="shared" si="6"/>
        <v>0</v>
      </c>
      <c r="O56" s="212">
        <f>Sco!AD50</f>
        <v>0</v>
      </c>
      <c r="P56" s="213">
        <f t="shared" si="7"/>
        <v>0</v>
      </c>
      <c r="Q56" s="212">
        <f>Kala!AD50</f>
        <v>0</v>
      </c>
      <c r="R56" s="213">
        <f t="shared" si="8"/>
        <v>0</v>
      </c>
      <c r="S56" s="212">
        <f>Karya!AD50</f>
        <v>0</v>
      </c>
      <c r="T56" s="213">
        <f t="shared" si="9"/>
        <v>0</v>
      </c>
      <c r="U56" s="212">
        <f>Shashi!AD50</f>
        <v>0</v>
      </c>
      <c r="V56" s="213">
        <f t="shared" si="10"/>
        <v>0</v>
      </c>
      <c r="W56" s="213">
        <f t="shared" si="0"/>
        <v>0</v>
      </c>
      <c r="X56" s="214">
        <f>W56/INDEX({6,6,7,7,8,9,9,9},MATCH($Q$5,{"पहिली","दुसरी","तिसरी","चौथी","पाचवी","सहावी","सातवी","आठवी"},0))</f>
        <v>0</v>
      </c>
      <c r="Y56" s="215">
        <f t="shared" si="1"/>
        <v>0</v>
      </c>
    </row>
    <row r="57" spans="1:25" ht="21.9" customHeight="1">
      <c r="A57" s="206">
        <v>44</v>
      </c>
      <c r="B57" s="209">
        <f>students!D51</f>
        <v>0</v>
      </c>
      <c r="C57" s="210" t="str">
        <f>students!G51</f>
        <v xml:space="preserve">मुलगी </v>
      </c>
      <c r="D57" s="211"/>
      <c r="E57" s="212">
        <f>Marathi!AD51</f>
        <v>0</v>
      </c>
      <c r="F57" s="213">
        <f t="shared" si="2"/>
        <v>0</v>
      </c>
      <c r="G57" s="212">
        <f>Hindi!AD51</f>
        <v>0</v>
      </c>
      <c r="H57" s="213">
        <f t="shared" si="3"/>
        <v>0</v>
      </c>
      <c r="I57" s="212">
        <f>English!AD51</f>
        <v>0</v>
      </c>
      <c r="J57" s="213">
        <f t="shared" si="4"/>
        <v>0</v>
      </c>
      <c r="K57" s="212">
        <f>Maths!AD51</f>
        <v>0</v>
      </c>
      <c r="L57" s="213">
        <f t="shared" si="5"/>
        <v>0</v>
      </c>
      <c r="M57" s="212">
        <f>Sci!AD51</f>
        <v>0</v>
      </c>
      <c r="N57" s="213">
        <f t="shared" si="6"/>
        <v>0</v>
      </c>
      <c r="O57" s="212">
        <f>Sco!AD51</f>
        <v>0</v>
      </c>
      <c r="P57" s="213">
        <f t="shared" si="7"/>
        <v>0</v>
      </c>
      <c r="Q57" s="212">
        <f>Kala!AD51</f>
        <v>0</v>
      </c>
      <c r="R57" s="213">
        <f t="shared" si="8"/>
        <v>0</v>
      </c>
      <c r="S57" s="212">
        <f>Karya!AD51</f>
        <v>0</v>
      </c>
      <c r="T57" s="213">
        <f t="shared" si="9"/>
        <v>0</v>
      </c>
      <c r="U57" s="212">
        <f>Shashi!AD51</f>
        <v>0</v>
      </c>
      <c r="V57" s="213">
        <f t="shared" si="10"/>
        <v>0</v>
      </c>
      <c r="W57" s="213">
        <f t="shared" si="0"/>
        <v>0</v>
      </c>
      <c r="X57" s="214">
        <f>W57/INDEX({6,6,7,7,8,9,9,9},MATCH($Q$5,{"पहिली","दुसरी","तिसरी","चौथी","पाचवी","सहावी","सातवी","आठवी"},0))</f>
        <v>0</v>
      </c>
      <c r="Y57" s="215">
        <f t="shared" si="1"/>
        <v>0</v>
      </c>
    </row>
    <row r="58" spans="1:25" ht="21.9" customHeight="1">
      <c r="A58" s="206">
        <v>45</v>
      </c>
      <c r="B58" s="209">
        <f>students!D52</f>
        <v>0</v>
      </c>
      <c r="C58" s="210" t="str">
        <f>students!G52</f>
        <v xml:space="preserve">मुलगी </v>
      </c>
      <c r="D58" s="211"/>
      <c r="E58" s="212">
        <f>Marathi!AD52</f>
        <v>0</v>
      </c>
      <c r="F58" s="213">
        <f t="shared" si="2"/>
        <v>0</v>
      </c>
      <c r="G58" s="212">
        <f>Hindi!AD52</f>
        <v>0</v>
      </c>
      <c r="H58" s="213">
        <f t="shared" si="3"/>
        <v>0</v>
      </c>
      <c r="I58" s="212">
        <f>English!AD52</f>
        <v>0</v>
      </c>
      <c r="J58" s="213">
        <f t="shared" si="4"/>
        <v>0</v>
      </c>
      <c r="K58" s="212">
        <f>Maths!AD52</f>
        <v>0</v>
      </c>
      <c r="L58" s="213">
        <f t="shared" si="5"/>
        <v>0</v>
      </c>
      <c r="M58" s="212">
        <f>Sci!AD52</f>
        <v>0</v>
      </c>
      <c r="N58" s="213">
        <f t="shared" si="6"/>
        <v>0</v>
      </c>
      <c r="O58" s="212">
        <f>Sco!AD52</f>
        <v>0</v>
      </c>
      <c r="P58" s="213">
        <f t="shared" si="7"/>
        <v>0</v>
      </c>
      <c r="Q58" s="212">
        <f>Kala!AD52</f>
        <v>0</v>
      </c>
      <c r="R58" s="213">
        <f t="shared" si="8"/>
        <v>0</v>
      </c>
      <c r="S58" s="212">
        <f>Karya!AD52</f>
        <v>0</v>
      </c>
      <c r="T58" s="213">
        <f t="shared" si="9"/>
        <v>0</v>
      </c>
      <c r="U58" s="212">
        <f>Shashi!AD52</f>
        <v>0</v>
      </c>
      <c r="V58" s="213">
        <f t="shared" si="10"/>
        <v>0</v>
      </c>
      <c r="W58" s="213">
        <f t="shared" si="0"/>
        <v>0</v>
      </c>
      <c r="X58" s="214">
        <f>W58/INDEX({6,6,7,7,8,9,9,9},MATCH($Q$5,{"पहिली","दुसरी","तिसरी","चौथी","पाचवी","सहावी","सातवी","आठवी"},0))</f>
        <v>0</v>
      </c>
      <c r="Y58" s="215">
        <f t="shared" si="1"/>
        <v>0</v>
      </c>
    </row>
    <row r="59" spans="1:25" ht="21.9" customHeight="1">
      <c r="A59" s="206">
        <v>46</v>
      </c>
      <c r="B59" s="209">
        <f>students!D53</f>
        <v>0</v>
      </c>
      <c r="C59" s="210" t="str">
        <f>students!G53</f>
        <v xml:space="preserve">मुलगी </v>
      </c>
      <c r="D59" s="211"/>
      <c r="E59" s="212">
        <f>Marathi!AD53</f>
        <v>0</v>
      </c>
      <c r="F59" s="213">
        <f t="shared" si="2"/>
        <v>0</v>
      </c>
      <c r="G59" s="212">
        <f>Hindi!AD53</f>
        <v>0</v>
      </c>
      <c r="H59" s="213">
        <f t="shared" si="3"/>
        <v>0</v>
      </c>
      <c r="I59" s="212">
        <f>English!AD53</f>
        <v>0</v>
      </c>
      <c r="J59" s="213">
        <f t="shared" si="4"/>
        <v>0</v>
      </c>
      <c r="K59" s="212">
        <f>Maths!AD53</f>
        <v>0</v>
      </c>
      <c r="L59" s="213">
        <f t="shared" si="5"/>
        <v>0</v>
      </c>
      <c r="M59" s="212">
        <f>Sci!AD53</f>
        <v>0</v>
      </c>
      <c r="N59" s="213">
        <f t="shared" si="6"/>
        <v>0</v>
      </c>
      <c r="O59" s="212">
        <f>Sco!AD53</f>
        <v>0</v>
      </c>
      <c r="P59" s="213">
        <f t="shared" si="7"/>
        <v>0</v>
      </c>
      <c r="Q59" s="212">
        <f>Kala!AD53</f>
        <v>0</v>
      </c>
      <c r="R59" s="213">
        <f t="shared" si="8"/>
        <v>0</v>
      </c>
      <c r="S59" s="212">
        <f>Karya!AD53</f>
        <v>0</v>
      </c>
      <c r="T59" s="213">
        <f t="shared" si="9"/>
        <v>0</v>
      </c>
      <c r="U59" s="212">
        <f>Shashi!AD53</f>
        <v>0</v>
      </c>
      <c r="V59" s="213">
        <f t="shared" si="10"/>
        <v>0</v>
      </c>
      <c r="W59" s="213">
        <f t="shared" si="0"/>
        <v>0</v>
      </c>
      <c r="X59" s="214">
        <f>W59/INDEX({6,6,7,7,8,9,9,9},MATCH($Q$5,{"पहिली","दुसरी","तिसरी","चौथी","पाचवी","सहावी","सातवी","आठवी"},0))</f>
        <v>0</v>
      </c>
      <c r="Y59" s="215">
        <f t="shared" si="1"/>
        <v>0</v>
      </c>
    </row>
    <row r="60" spans="1:25" ht="21.9" customHeight="1">
      <c r="A60" s="206">
        <v>47</v>
      </c>
      <c r="B60" s="209">
        <f>students!D54</f>
        <v>0</v>
      </c>
      <c r="C60" s="210" t="str">
        <f>students!G54</f>
        <v xml:space="preserve">मुलगी </v>
      </c>
      <c r="D60" s="211"/>
      <c r="E60" s="212">
        <f>Marathi!AD54</f>
        <v>0</v>
      </c>
      <c r="F60" s="213">
        <f t="shared" si="2"/>
        <v>0</v>
      </c>
      <c r="G60" s="212">
        <f>Hindi!AD54</f>
        <v>0</v>
      </c>
      <c r="H60" s="213">
        <f t="shared" si="3"/>
        <v>0</v>
      </c>
      <c r="I60" s="212">
        <f>English!AD54</f>
        <v>0</v>
      </c>
      <c r="J60" s="213">
        <f t="shared" si="4"/>
        <v>0</v>
      </c>
      <c r="K60" s="212">
        <f>Maths!AD54</f>
        <v>0</v>
      </c>
      <c r="L60" s="213">
        <f t="shared" si="5"/>
        <v>0</v>
      </c>
      <c r="M60" s="212">
        <f>Sci!AD54</f>
        <v>0</v>
      </c>
      <c r="N60" s="213">
        <f t="shared" si="6"/>
        <v>0</v>
      </c>
      <c r="O60" s="212">
        <f>Sco!AD54</f>
        <v>0</v>
      </c>
      <c r="P60" s="213">
        <f t="shared" si="7"/>
        <v>0</v>
      </c>
      <c r="Q60" s="212">
        <f>Kala!AD54</f>
        <v>0</v>
      </c>
      <c r="R60" s="213">
        <f t="shared" si="8"/>
        <v>0</v>
      </c>
      <c r="S60" s="212">
        <f>Karya!AD54</f>
        <v>0</v>
      </c>
      <c r="T60" s="213">
        <f t="shared" si="9"/>
        <v>0</v>
      </c>
      <c r="U60" s="212">
        <f>Shashi!AD54</f>
        <v>0</v>
      </c>
      <c r="V60" s="213">
        <f t="shared" si="10"/>
        <v>0</v>
      </c>
      <c r="W60" s="213">
        <f t="shared" si="0"/>
        <v>0</v>
      </c>
      <c r="X60" s="214">
        <f>W60/INDEX({6,6,7,7,8,9,9,9},MATCH($Q$5,{"पहिली","दुसरी","तिसरी","चौथी","पाचवी","सहावी","सातवी","आठवी"},0))</f>
        <v>0</v>
      </c>
      <c r="Y60" s="215">
        <f t="shared" si="1"/>
        <v>0</v>
      </c>
    </row>
    <row r="61" spans="1:25" ht="21.9" customHeight="1">
      <c r="A61" s="206">
        <v>48</v>
      </c>
      <c r="B61" s="209">
        <f>students!D55</f>
        <v>0</v>
      </c>
      <c r="C61" s="210" t="str">
        <f>students!G55</f>
        <v xml:space="preserve">मुलगी </v>
      </c>
      <c r="D61" s="211"/>
      <c r="E61" s="212">
        <f>Marathi!AD55</f>
        <v>0</v>
      </c>
      <c r="F61" s="213">
        <f t="shared" si="2"/>
        <v>0</v>
      </c>
      <c r="G61" s="212">
        <f>Hindi!AD55</f>
        <v>0</v>
      </c>
      <c r="H61" s="213">
        <f t="shared" si="3"/>
        <v>0</v>
      </c>
      <c r="I61" s="212">
        <f>English!AD55</f>
        <v>0</v>
      </c>
      <c r="J61" s="213">
        <f t="shared" si="4"/>
        <v>0</v>
      </c>
      <c r="K61" s="212">
        <f>Maths!AD55</f>
        <v>0</v>
      </c>
      <c r="L61" s="213">
        <f t="shared" si="5"/>
        <v>0</v>
      </c>
      <c r="M61" s="212">
        <f>Sci!AD55</f>
        <v>0</v>
      </c>
      <c r="N61" s="213">
        <f t="shared" si="6"/>
        <v>0</v>
      </c>
      <c r="O61" s="212">
        <f>Sco!AD55</f>
        <v>0</v>
      </c>
      <c r="P61" s="213">
        <f t="shared" si="7"/>
        <v>0</v>
      </c>
      <c r="Q61" s="212">
        <f>Kala!AD55</f>
        <v>0</v>
      </c>
      <c r="R61" s="213">
        <f t="shared" si="8"/>
        <v>0</v>
      </c>
      <c r="S61" s="212">
        <f>Karya!AD55</f>
        <v>0</v>
      </c>
      <c r="T61" s="213">
        <f t="shared" si="9"/>
        <v>0</v>
      </c>
      <c r="U61" s="212">
        <f>Shashi!AD55</f>
        <v>0</v>
      </c>
      <c r="V61" s="213">
        <f t="shared" si="10"/>
        <v>0</v>
      </c>
      <c r="W61" s="213">
        <f t="shared" si="0"/>
        <v>0</v>
      </c>
      <c r="X61" s="214">
        <f>W61/INDEX({6,6,7,7,8,9,9,9},MATCH($Q$5,{"पहिली","दुसरी","तिसरी","चौथी","पाचवी","सहावी","सातवी","आठवी"},0))</f>
        <v>0</v>
      </c>
      <c r="Y61" s="215">
        <f t="shared" si="1"/>
        <v>0</v>
      </c>
    </row>
    <row r="62" spans="1:25" ht="21.9" customHeight="1">
      <c r="A62" s="206">
        <v>49</v>
      </c>
      <c r="B62" s="209">
        <f>students!D56</f>
        <v>0</v>
      </c>
      <c r="C62" s="210" t="str">
        <f>students!G56</f>
        <v xml:space="preserve">मुलगी </v>
      </c>
      <c r="D62" s="211"/>
      <c r="E62" s="212">
        <f>Marathi!AD56</f>
        <v>0</v>
      </c>
      <c r="F62" s="213">
        <f t="shared" si="2"/>
        <v>0</v>
      </c>
      <c r="G62" s="212">
        <f>Hindi!AD56</f>
        <v>0</v>
      </c>
      <c r="H62" s="213">
        <f t="shared" si="3"/>
        <v>0</v>
      </c>
      <c r="I62" s="212">
        <f>English!AD56</f>
        <v>0</v>
      </c>
      <c r="J62" s="213">
        <f t="shared" si="4"/>
        <v>0</v>
      </c>
      <c r="K62" s="212">
        <f>Maths!AD56</f>
        <v>0</v>
      </c>
      <c r="L62" s="213">
        <f t="shared" si="5"/>
        <v>0</v>
      </c>
      <c r="M62" s="212">
        <f>Sci!AD56</f>
        <v>0</v>
      </c>
      <c r="N62" s="213">
        <f t="shared" si="6"/>
        <v>0</v>
      </c>
      <c r="O62" s="212">
        <f>Sco!AD56</f>
        <v>0</v>
      </c>
      <c r="P62" s="213">
        <f t="shared" si="7"/>
        <v>0</v>
      </c>
      <c r="Q62" s="212">
        <f>Kala!AD56</f>
        <v>0</v>
      </c>
      <c r="R62" s="213">
        <f t="shared" si="8"/>
        <v>0</v>
      </c>
      <c r="S62" s="212">
        <f>Karya!AD56</f>
        <v>0</v>
      </c>
      <c r="T62" s="213">
        <f t="shared" si="9"/>
        <v>0</v>
      </c>
      <c r="U62" s="212">
        <f>Shashi!AD56</f>
        <v>0</v>
      </c>
      <c r="V62" s="213">
        <f t="shared" si="10"/>
        <v>0</v>
      </c>
      <c r="W62" s="213">
        <f t="shared" si="0"/>
        <v>0</v>
      </c>
      <c r="X62" s="214">
        <f>W62/INDEX({6,6,7,7,8,9,9,9},MATCH($Q$5,{"पहिली","दुसरी","तिसरी","चौथी","पाचवी","सहावी","सातवी","आठवी"},0))</f>
        <v>0</v>
      </c>
      <c r="Y62" s="215">
        <f t="shared" si="1"/>
        <v>0</v>
      </c>
    </row>
    <row r="63" spans="1:25" ht="21.9" customHeight="1">
      <c r="A63" s="206">
        <v>50</v>
      </c>
      <c r="B63" s="209">
        <f>students!D57</f>
        <v>0</v>
      </c>
      <c r="C63" s="210" t="str">
        <f>students!G57</f>
        <v xml:space="preserve">मुलगी </v>
      </c>
      <c r="D63" s="211"/>
      <c r="E63" s="212">
        <f>Marathi!AD57</f>
        <v>0</v>
      </c>
      <c r="F63" s="213">
        <f t="shared" si="2"/>
        <v>0</v>
      </c>
      <c r="G63" s="212">
        <f>Hindi!AD57</f>
        <v>0</v>
      </c>
      <c r="H63" s="213">
        <f t="shared" si="3"/>
        <v>0</v>
      </c>
      <c r="I63" s="212">
        <f>English!AD57</f>
        <v>0</v>
      </c>
      <c r="J63" s="213">
        <f t="shared" si="4"/>
        <v>0</v>
      </c>
      <c r="K63" s="212">
        <f>Maths!AD57</f>
        <v>0</v>
      </c>
      <c r="L63" s="213">
        <f t="shared" si="5"/>
        <v>0</v>
      </c>
      <c r="M63" s="212">
        <f>Sci!AD57</f>
        <v>0</v>
      </c>
      <c r="N63" s="213">
        <f t="shared" si="6"/>
        <v>0</v>
      </c>
      <c r="O63" s="212">
        <f>Sco!AD57</f>
        <v>0</v>
      </c>
      <c r="P63" s="213">
        <f t="shared" si="7"/>
        <v>0</v>
      </c>
      <c r="Q63" s="212">
        <f>Kala!AD57</f>
        <v>0</v>
      </c>
      <c r="R63" s="213">
        <f t="shared" si="8"/>
        <v>0</v>
      </c>
      <c r="S63" s="212">
        <f>Karya!AD57</f>
        <v>0</v>
      </c>
      <c r="T63" s="213">
        <f t="shared" si="9"/>
        <v>0</v>
      </c>
      <c r="U63" s="212">
        <f>Shashi!AD57</f>
        <v>0</v>
      </c>
      <c r="V63" s="213">
        <f t="shared" si="10"/>
        <v>0</v>
      </c>
      <c r="W63" s="213">
        <f t="shared" si="0"/>
        <v>0</v>
      </c>
      <c r="X63" s="214">
        <f>W63/INDEX({6,6,7,7,8,9,9,9},MATCH($Q$5,{"पहिली","दुसरी","तिसरी","चौथी","पाचवी","सहावी","सातवी","आठवी"},0))</f>
        <v>0</v>
      </c>
      <c r="Y63" s="215">
        <f t="shared" si="1"/>
        <v>0</v>
      </c>
    </row>
    <row r="64" spans="1:25" ht="21.9" customHeight="1">
      <c r="A64" s="206">
        <v>51</v>
      </c>
      <c r="B64" s="209">
        <f>students!D58</f>
        <v>0</v>
      </c>
      <c r="C64" s="210" t="str">
        <f>students!G58</f>
        <v xml:space="preserve">मुलगी </v>
      </c>
      <c r="D64" s="211"/>
      <c r="E64" s="212">
        <f>Marathi!AD58</f>
        <v>0</v>
      </c>
      <c r="F64" s="213">
        <f t="shared" si="2"/>
        <v>0</v>
      </c>
      <c r="G64" s="212">
        <f>Hindi!AD58</f>
        <v>0</v>
      </c>
      <c r="H64" s="213">
        <f t="shared" si="3"/>
        <v>0</v>
      </c>
      <c r="I64" s="212">
        <f>English!AD58</f>
        <v>0</v>
      </c>
      <c r="J64" s="213">
        <f t="shared" si="4"/>
        <v>0</v>
      </c>
      <c r="K64" s="212">
        <f>Maths!AD58</f>
        <v>0</v>
      </c>
      <c r="L64" s="213">
        <f t="shared" si="5"/>
        <v>0</v>
      </c>
      <c r="M64" s="212">
        <f>Sci!AD58</f>
        <v>0</v>
      </c>
      <c r="N64" s="213">
        <f t="shared" si="6"/>
        <v>0</v>
      </c>
      <c r="O64" s="212">
        <f>Sco!AD58</f>
        <v>0</v>
      </c>
      <c r="P64" s="213">
        <f t="shared" si="7"/>
        <v>0</v>
      </c>
      <c r="Q64" s="212">
        <f>Kala!AD58</f>
        <v>0</v>
      </c>
      <c r="R64" s="213">
        <f t="shared" si="8"/>
        <v>0</v>
      </c>
      <c r="S64" s="212">
        <f>Karya!AD58</f>
        <v>0</v>
      </c>
      <c r="T64" s="213">
        <f t="shared" si="9"/>
        <v>0</v>
      </c>
      <c r="U64" s="212">
        <f>Shashi!AD58</f>
        <v>0</v>
      </c>
      <c r="V64" s="213">
        <f t="shared" si="10"/>
        <v>0</v>
      </c>
      <c r="W64" s="213">
        <f t="shared" si="0"/>
        <v>0</v>
      </c>
      <c r="X64" s="214">
        <f>W64/INDEX({6,6,7,7,8,9,9,9},MATCH($Q$5,{"पहिली","दुसरी","तिसरी","चौथी","पाचवी","सहावी","सातवी","आठवी"},0))</f>
        <v>0</v>
      </c>
      <c r="Y64" s="215">
        <f t="shared" si="1"/>
        <v>0</v>
      </c>
    </row>
    <row r="65" spans="1:25" ht="21.9" customHeight="1">
      <c r="A65" s="206">
        <v>52</v>
      </c>
      <c r="B65" s="209">
        <f>students!D59</f>
        <v>0</v>
      </c>
      <c r="C65" s="210" t="str">
        <f>students!G59</f>
        <v xml:space="preserve">मुलगी </v>
      </c>
      <c r="D65" s="211"/>
      <c r="E65" s="212">
        <f>Marathi!AD59</f>
        <v>0</v>
      </c>
      <c r="F65" s="213">
        <f t="shared" si="2"/>
        <v>0</v>
      </c>
      <c r="G65" s="212">
        <f>Hindi!AD59</f>
        <v>0</v>
      </c>
      <c r="H65" s="213">
        <f t="shared" si="3"/>
        <v>0</v>
      </c>
      <c r="I65" s="212">
        <f>English!AD59</f>
        <v>0</v>
      </c>
      <c r="J65" s="213">
        <f t="shared" si="4"/>
        <v>0</v>
      </c>
      <c r="K65" s="212">
        <f>Maths!AD59</f>
        <v>0</v>
      </c>
      <c r="L65" s="213">
        <f t="shared" si="5"/>
        <v>0</v>
      </c>
      <c r="M65" s="212">
        <f>Sci!AD59</f>
        <v>0</v>
      </c>
      <c r="N65" s="213">
        <f t="shared" si="6"/>
        <v>0</v>
      </c>
      <c r="O65" s="212">
        <f>Sco!AD59</f>
        <v>0</v>
      </c>
      <c r="P65" s="213">
        <f t="shared" si="7"/>
        <v>0</v>
      </c>
      <c r="Q65" s="212">
        <f>Kala!AD59</f>
        <v>0</v>
      </c>
      <c r="R65" s="213">
        <f t="shared" si="8"/>
        <v>0</v>
      </c>
      <c r="S65" s="212">
        <f>Karya!AD59</f>
        <v>0</v>
      </c>
      <c r="T65" s="213">
        <f t="shared" si="9"/>
        <v>0</v>
      </c>
      <c r="U65" s="212">
        <f>Shashi!AD59</f>
        <v>0</v>
      </c>
      <c r="V65" s="213">
        <f t="shared" si="10"/>
        <v>0</v>
      </c>
      <c r="W65" s="213">
        <f t="shared" si="0"/>
        <v>0</v>
      </c>
      <c r="X65" s="214">
        <f>W65/INDEX({6,6,7,7,8,9,9,9},MATCH($Q$5,{"पहिली","दुसरी","तिसरी","चौथी","पाचवी","सहावी","सातवी","आठवी"},0))</f>
        <v>0</v>
      </c>
      <c r="Y65" s="215">
        <f t="shared" si="1"/>
        <v>0</v>
      </c>
    </row>
    <row r="66" spans="1:25" ht="21.9" customHeight="1">
      <c r="A66" s="206">
        <v>53</v>
      </c>
      <c r="B66" s="209">
        <f>students!D60</f>
        <v>0</v>
      </c>
      <c r="C66" s="210" t="str">
        <f>students!G60</f>
        <v xml:space="preserve">मुलगी </v>
      </c>
      <c r="D66" s="211"/>
      <c r="E66" s="212">
        <f>Marathi!AD60</f>
        <v>0</v>
      </c>
      <c r="F66" s="213">
        <f t="shared" si="2"/>
        <v>0</v>
      </c>
      <c r="G66" s="212">
        <f>Hindi!AD60</f>
        <v>0</v>
      </c>
      <c r="H66" s="213">
        <f t="shared" si="3"/>
        <v>0</v>
      </c>
      <c r="I66" s="212">
        <f>English!AD60</f>
        <v>0</v>
      </c>
      <c r="J66" s="213">
        <f t="shared" si="4"/>
        <v>0</v>
      </c>
      <c r="K66" s="212">
        <f>Maths!AD60</f>
        <v>0</v>
      </c>
      <c r="L66" s="213">
        <f t="shared" si="5"/>
        <v>0</v>
      </c>
      <c r="M66" s="212">
        <f>Sci!AD60</f>
        <v>0</v>
      </c>
      <c r="N66" s="213">
        <f t="shared" si="6"/>
        <v>0</v>
      </c>
      <c r="O66" s="212">
        <f>Sco!AD60</f>
        <v>0</v>
      </c>
      <c r="P66" s="213">
        <f t="shared" si="7"/>
        <v>0</v>
      </c>
      <c r="Q66" s="212">
        <f>Kala!AD60</f>
        <v>0</v>
      </c>
      <c r="R66" s="213">
        <f t="shared" si="8"/>
        <v>0</v>
      </c>
      <c r="S66" s="212">
        <f>Karya!AD60</f>
        <v>0</v>
      </c>
      <c r="T66" s="213">
        <f t="shared" si="9"/>
        <v>0</v>
      </c>
      <c r="U66" s="212">
        <f>Shashi!AD60</f>
        <v>0</v>
      </c>
      <c r="V66" s="213">
        <f t="shared" si="10"/>
        <v>0</v>
      </c>
      <c r="W66" s="213">
        <f t="shared" si="0"/>
        <v>0</v>
      </c>
      <c r="X66" s="214">
        <f>W66/INDEX({6,6,7,7,8,9,9,9},MATCH($Q$5,{"पहिली","दुसरी","तिसरी","चौथी","पाचवी","सहावी","सातवी","आठवी"},0))</f>
        <v>0</v>
      </c>
      <c r="Y66" s="215">
        <f t="shared" si="1"/>
        <v>0</v>
      </c>
    </row>
    <row r="67" spans="1:25" ht="21.9" customHeight="1">
      <c r="A67" s="206">
        <v>54</v>
      </c>
      <c r="B67" s="209">
        <f>students!D61</f>
        <v>0</v>
      </c>
      <c r="C67" s="210" t="str">
        <f>students!G61</f>
        <v xml:space="preserve">मुलगी </v>
      </c>
      <c r="D67" s="211"/>
      <c r="E67" s="212">
        <f>Marathi!AD61</f>
        <v>0</v>
      </c>
      <c r="F67" s="213">
        <f t="shared" si="2"/>
        <v>0</v>
      </c>
      <c r="G67" s="212">
        <f>Hindi!AD61</f>
        <v>0</v>
      </c>
      <c r="H67" s="213">
        <f t="shared" si="3"/>
        <v>0</v>
      </c>
      <c r="I67" s="212">
        <f>English!AD61</f>
        <v>0</v>
      </c>
      <c r="J67" s="213">
        <f t="shared" si="4"/>
        <v>0</v>
      </c>
      <c r="K67" s="212">
        <f>Maths!AD61</f>
        <v>0</v>
      </c>
      <c r="L67" s="213">
        <f t="shared" si="5"/>
        <v>0</v>
      </c>
      <c r="M67" s="212">
        <f>Sci!AD61</f>
        <v>0</v>
      </c>
      <c r="N67" s="213">
        <f t="shared" si="6"/>
        <v>0</v>
      </c>
      <c r="O67" s="212">
        <f>Sco!AD61</f>
        <v>0</v>
      </c>
      <c r="P67" s="213">
        <f t="shared" si="7"/>
        <v>0</v>
      </c>
      <c r="Q67" s="212">
        <f>Kala!AD61</f>
        <v>0</v>
      </c>
      <c r="R67" s="213">
        <f t="shared" si="8"/>
        <v>0</v>
      </c>
      <c r="S67" s="212">
        <f>Karya!AD61</f>
        <v>0</v>
      </c>
      <c r="T67" s="213">
        <f t="shared" si="9"/>
        <v>0</v>
      </c>
      <c r="U67" s="212">
        <f>Shashi!AD61</f>
        <v>0</v>
      </c>
      <c r="V67" s="213">
        <f t="shared" si="10"/>
        <v>0</v>
      </c>
      <c r="W67" s="213">
        <f t="shared" si="0"/>
        <v>0</v>
      </c>
      <c r="X67" s="214">
        <f>W67/INDEX({6,6,7,7,8,9,9,9},MATCH($Q$5,{"पहिली","दुसरी","तिसरी","चौथी","पाचवी","सहावी","सातवी","आठवी"},0))</f>
        <v>0</v>
      </c>
      <c r="Y67" s="215">
        <f t="shared" si="1"/>
        <v>0</v>
      </c>
    </row>
    <row r="68" spans="1:25" ht="21.9" customHeight="1">
      <c r="A68" s="206">
        <v>55</v>
      </c>
      <c r="B68" s="209">
        <f>students!D62</f>
        <v>0</v>
      </c>
      <c r="C68" s="210" t="str">
        <f>students!G62</f>
        <v xml:space="preserve">मुलगी </v>
      </c>
      <c r="D68" s="211"/>
      <c r="E68" s="212">
        <f>Marathi!AD62</f>
        <v>0</v>
      </c>
      <c r="F68" s="213">
        <f t="shared" si="2"/>
        <v>0</v>
      </c>
      <c r="G68" s="212">
        <f>Hindi!AD62</f>
        <v>0</v>
      </c>
      <c r="H68" s="213">
        <f t="shared" si="3"/>
        <v>0</v>
      </c>
      <c r="I68" s="212">
        <f>English!AD62</f>
        <v>0</v>
      </c>
      <c r="J68" s="213">
        <f t="shared" si="4"/>
        <v>0</v>
      </c>
      <c r="K68" s="212">
        <f>Maths!AD62</f>
        <v>0</v>
      </c>
      <c r="L68" s="213">
        <f t="shared" si="5"/>
        <v>0</v>
      </c>
      <c r="M68" s="212">
        <f>Sci!AD62</f>
        <v>0</v>
      </c>
      <c r="N68" s="213">
        <f t="shared" si="6"/>
        <v>0</v>
      </c>
      <c r="O68" s="212">
        <f>Sco!AD62</f>
        <v>0</v>
      </c>
      <c r="P68" s="213">
        <f t="shared" si="7"/>
        <v>0</v>
      </c>
      <c r="Q68" s="212">
        <f>Kala!AD62</f>
        <v>0</v>
      </c>
      <c r="R68" s="213">
        <f t="shared" si="8"/>
        <v>0</v>
      </c>
      <c r="S68" s="212">
        <f>Karya!AD62</f>
        <v>0</v>
      </c>
      <c r="T68" s="213">
        <f t="shared" si="9"/>
        <v>0</v>
      </c>
      <c r="U68" s="212">
        <f>Shashi!AD62</f>
        <v>0</v>
      </c>
      <c r="V68" s="213">
        <f t="shared" si="10"/>
        <v>0</v>
      </c>
      <c r="W68" s="213">
        <f t="shared" si="0"/>
        <v>0</v>
      </c>
      <c r="X68" s="214">
        <f>W68/INDEX({6,6,7,7,8,9,9,9},MATCH($Q$5,{"पहिली","दुसरी","तिसरी","चौथी","पाचवी","सहावी","सातवी","आठवी"},0))</f>
        <v>0</v>
      </c>
      <c r="Y68" s="215">
        <f t="shared" si="1"/>
        <v>0</v>
      </c>
    </row>
    <row r="69" spans="1:25" ht="21.9" customHeight="1">
      <c r="A69" s="206">
        <v>56</v>
      </c>
      <c r="B69" s="209">
        <f>students!D63</f>
        <v>0</v>
      </c>
      <c r="C69" s="210" t="str">
        <f>students!G63</f>
        <v xml:space="preserve">मुलगी </v>
      </c>
      <c r="D69" s="211"/>
      <c r="E69" s="212">
        <f>Marathi!AD63</f>
        <v>0</v>
      </c>
      <c r="F69" s="213">
        <f t="shared" si="2"/>
        <v>0</v>
      </c>
      <c r="G69" s="212">
        <f>Hindi!AD63</f>
        <v>0</v>
      </c>
      <c r="H69" s="213">
        <f t="shared" si="3"/>
        <v>0</v>
      </c>
      <c r="I69" s="212">
        <f>English!AD63</f>
        <v>0</v>
      </c>
      <c r="J69" s="213">
        <f t="shared" si="4"/>
        <v>0</v>
      </c>
      <c r="K69" s="212">
        <f>Maths!AD63</f>
        <v>0</v>
      </c>
      <c r="L69" s="213">
        <f t="shared" si="5"/>
        <v>0</v>
      </c>
      <c r="M69" s="212">
        <f>Sci!AD63</f>
        <v>0</v>
      </c>
      <c r="N69" s="213">
        <f t="shared" si="6"/>
        <v>0</v>
      </c>
      <c r="O69" s="212">
        <f>Sco!AD63</f>
        <v>0</v>
      </c>
      <c r="P69" s="213">
        <f t="shared" si="7"/>
        <v>0</v>
      </c>
      <c r="Q69" s="212">
        <f>Kala!AD63</f>
        <v>0</v>
      </c>
      <c r="R69" s="213">
        <f t="shared" si="8"/>
        <v>0</v>
      </c>
      <c r="S69" s="212">
        <f>Karya!AD63</f>
        <v>0</v>
      </c>
      <c r="T69" s="213">
        <f t="shared" si="9"/>
        <v>0</v>
      </c>
      <c r="U69" s="212">
        <f>Shashi!AD63</f>
        <v>0</v>
      </c>
      <c r="V69" s="213">
        <f t="shared" si="10"/>
        <v>0</v>
      </c>
      <c r="W69" s="213">
        <f t="shared" si="0"/>
        <v>0</v>
      </c>
      <c r="X69" s="214">
        <f>W69/INDEX({6,6,7,7,8,9,9,9},MATCH($Q$5,{"पहिली","दुसरी","तिसरी","चौथी","पाचवी","सहावी","सातवी","आठवी"},0))</f>
        <v>0</v>
      </c>
      <c r="Y69" s="215">
        <f t="shared" si="1"/>
        <v>0</v>
      </c>
    </row>
    <row r="70" spans="1:25" ht="21.9" customHeight="1">
      <c r="A70" s="206">
        <v>57</v>
      </c>
      <c r="B70" s="209">
        <f>students!D64</f>
        <v>0</v>
      </c>
      <c r="C70" s="210" t="str">
        <f>students!G64</f>
        <v xml:space="preserve">मुलगी </v>
      </c>
      <c r="D70" s="211"/>
      <c r="E70" s="212">
        <f>Marathi!AD64</f>
        <v>0</v>
      </c>
      <c r="F70" s="213">
        <f t="shared" si="2"/>
        <v>0</v>
      </c>
      <c r="G70" s="212">
        <f>Hindi!AD64</f>
        <v>0</v>
      </c>
      <c r="H70" s="213">
        <f t="shared" si="3"/>
        <v>0</v>
      </c>
      <c r="I70" s="212">
        <f>English!AD64</f>
        <v>0</v>
      </c>
      <c r="J70" s="213">
        <f t="shared" si="4"/>
        <v>0</v>
      </c>
      <c r="K70" s="212">
        <f>Maths!AD64</f>
        <v>0</v>
      </c>
      <c r="L70" s="213">
        <f t="shared" si="5"/>
        <v>0</v>
      </c>
      <c r="M70" s="212">
        <f>Sci!AD64</f>
        <v>0</v>
      </c>
      <c r="N70" s="213">
        <f t="shared" si="6"/>
        <v>0</v>
      </c>
      <c r="O70" s="212">
        <f>Sco!AD64</f>
        <v>0</v>
      </c>
      <c r="P70" s="213">
        <f t="shared" si="7"/>
        <v>0</v>
      </c>
      <c r="Q70" s="212">
        <f>Kala!AD64</f>
        <v>0</v>
      </c>
      <c r="R70" s="213">
        <f t="shared" si="8"/>
        <v>0</v>
      </c>
      <c r="S70" s="212">
        <f>Karya!AD64</f>
        <v>0</v>
      </c>
      <c r="T70" s="213">
        <f t="shared" si="9"/>
        <v>0</v>
      </c>
      <c r="U70" s="212">
        <f>Shashi!AD64</f>
        <v>0</v>
      </c>
      <c r="V70" s="213">
        <f t="shared" si="10"/>
        <v>0</v>
      </c>
      <c r="W70" s="213">
        <f t="shared" si="0"/>
        <v>0</v>
      </c>
      <c r="X70" s="214">
        <f>W70/INDEX({6,6,7,7,8,9,9,9},MATCH($Q$5,{"पहिली","दुसरी","तिसरी","चौथी","पाचवी","सहावी","सातवी","आठवी"},0))</f>
        <v>0</v>
      </c>
      <c r="Y70" s="215">
        <f t="shared" si="1"/>
        <v>0</v>
      </c>
    </row>
    <row r="71" spans="1:25" ht="21.9" customHeight="1">
      <c r="A71" s="206">
        <v>58</v>
      </c>
      <c r="B71" s="209">
        <f>students!D65</f>
        <v>0</v>
      </c>
      <c r="C71" s="210" t="str">
        <f>students!G65</f>
        <v xml:space="preserve">मुलगी </v>
      </c>
      <c r="D71" s="211"/>
      <c r="E71" s="212">
        <f>Marathi!AD65</f>
        <v>0</v>
      </c>
      <c r="F71" s="213">
        <f t="shared" si="2"/>
        <v>0</v>
      </c>
      <c r="G71" s="212">
        <f>Hindi!AD65</f>
        <v>0</v>
      </c>
      <c r="H71" s="213">
        <f t="shared" si="3"/>
        <v>0</v>
      </c>
      <c r="I71" s="212">
        <f>English!AD65</f>
        <v>0</v>
      </c>
      <c r="J71" s="213">
        <f t="shared" si="4"/>
        <v>0</v>
      </c>
      <c r="K71" s="212">
        <f>Maths!AD65</f>
        <v>0</v>
      </c>
      <c r="L71" s="213">
        <f t="shared" si="5"/>
        <v>0</v>
      </c>
      <c r="M71" s="212">
        <f>Sci!AD65</f>
        <v>0</v>
      </c>
      <c r="N71" s="213">
        <f t="shared" si="6"/>
        <v>0</v>
      </c>
      <c r="O71" s="212">
        <f>Sco!AD65</f>
        <v>0</v>
      </c>
      <c r="P71" s="213">
        <f t="shared" si="7"/>
        <v>0</v>
      </c>
      <c r="Q71" s="212">
        <f>Kala!AD65</f>
        <v>0</v>
      </c>
      <c r="R71" s="213">
        <f t="shared" si="8"/>
        <v>0</v>
      </c>
      <c r="S71" s="212">
        <f>Karya!AD65</f>
        <v>0</v>
      </c>
      <c r="T71" s="213">
        <f t="shared" si="9"/>
        <v>0</v>
      </c>
      <c r="U71" s="212">
        <f>Shashi!AD65</f>
        <v>0</v>
      </c>
      <c r="V71" s="213">
        <f t="shared" si="10"/>
        <v>0</v>
      </c>
      <c r="W71" s="213">
        <f t="shared" si="0"/>
        <v>0</v>
      </c>
      <c r="X71" s="214">
        <f>W71/INDEX({6,6,7,7,8,9,9,9},MATCH($Q$5,{"पहिली","दुसरी","तिसरी","चौथी","पाचवी","सहावी","सातवी","आठवी"},0))</f>
        <v>0</v>
      </c>
      <c r="Y71" s="215">
        <f t="shared" si="1"/>
        <v>0</v>
      </c>
    </row>
    <row r="72" spans="1:25" ht="21.9" customHeight="1">
      <c r="A72" s="206">
        <v>59</v>
      </c>
      <c r="B72" s="209">
        <f>students!D66</f>
        <v>0</v>
      </c>
      <c r="C72" s="210" t="str">
        <f>students!G66</f>
        <v xml:space="preserve">मुलगी </v>
      </c>
      <c r="D72" s="211"/>
      <c r="E72" s="212">
        <f>Marathi!AD66</f>
        <v>0</v>
      </c>
      <c r="F72" s="213">
        <f t="shared" si="2"/>
        <v>0</v>
      </c>
      <c r="G72" s="212">
        <f>Hindi!AD66</f>
        <v>0</v>
      </c>
      <c r="H72" s="213">
        <f t="shared" si="3"/>
        <v>0</v>
      </c>
      <c r="I72" s="212">
        <f>English!AD66</f>
        <v>0</v>
      </c>
      <c r="J72" s="213">
        <f t="shared" si="4"/>
        <v>0</v>
      </c>
      <c r="K72" s="212">
        <f>Maths!AD66</f>
        <v>0</v>
      </c>
      <c r="L72" s="213">
        <f t="shared" si="5"/>
        <v>0</v>
      </c>
      <c r="M72" s="212">
        <f>Sci!AD66</f>
        <v>0</v>
      </c>
      <c r="N72" s="213">
        <f t="shared" si="6"/>
        <v>0</v>
      </c>
      <c r="O72" s="212">
        <f>Sco!AD66</f>
        <v>0</v>
      </c>
      <c r="P72" s="213">
        <f t="shared" si="7"/>
        <v>0</v>
      </c>
      <c r="Q72" s="212">
        <f>Kala!AD66</f>
        <v>0</v>
      </c>
      <c r="R72" s="213">
        <f t="shared" si="8"/>
        <v>0</v>
      </c>
      <c r="S72" s="212">
        <f>Karya!AD66</f>
        <v>0</v>
      </c>
      <c r="T72" s="213">
        <f t="shared" si="9"/>
        <v>0</v>
      </c>
      <c r="U72" s="212">
        <f>Shashi!AD66</f>
        <v>0</v>
      </c>
      <c r="V72" s="213">
        <f t="shared" si="10"/>
        <v>0</v>
      </c>
      <c r="W72" s="213">
        <f t="shared" si="0"/>
        <v>0</v>
      </c>
      <c r="X72" s="214">
        <f>W72/INDEX({6,6,7,7,8,9,9,9},MATCH($Q$5,{"पहिली","दुसरी","तिसरी","चौथी","पाचवी","सहावी","सातवी","आठवी"},0))</f>
        <v>0</v>
      </c>
      <c r="Y72" s="215">
        <f t="shared" si="1"/>
        <v>0</v>
      </c>
    </row>
    <row r="73" spans="1:25" ht="21.9" customHeight="1">
      <c r="A73" s="206">
        <v>60</v>
      </c>
      <c r="B73" s="209">
        <f>students!D67</f>
        <v>0</v>
      </c>
      <c r="C73" s="210" t="str">
        <f>students!G67</f>
        <v xml:space="preserve">मुलगी </v>
      </c>
      <c r="D73" s="211"/>
      <c r="E73" s="212">
        <f>Marathi!AD67</f>
        <v>0</v>
      </c>
      <c r="F73" s="213">
        <f t="shared" si="2"/>
        <v>0</v>
      </c>
      <c r="G73" s="212">
        <f>Hindi!AD67</f>
        <v>0</v>
      </c>
      <c r="H73" s="213">
        <f t="shared" si="3"/>
        <v>0</v>
      </c>
      <c r="I73" s="212">
        <f>English!AD67</f>
        <v>0</v>
      </c>
      <c r="J73" s="213">
        <f t="shared" si="4"/>
        <v>0</v>
      </c>
      <c r="K73" s="212">
        <f>Maths!AD67</f>
        <v>0</v>
      </c>
      <c r="L73" s="213">
        <f t="shared" si="5"/>
        <v>0</v>
      </c>
      <c r="M73" s="212">
        <f>Sci!AD67</f>
        <v>0</v>
      </c>
      <c r="N73" s="213">
        <f t="shared" si="6"/>
        <v>0</v>
      </c>
      <c r="O73" s="212">
        <f>Sco!AD67</f>
        <v>0</v>
      </c>
      <c r="P73" s="213">
        <f t="shared" si="7"/>
        <v>0</v>
      </c>
      <c r="Q73" s="212">
        <f>Kala!AD67</f>
        <v>0</v>
      </c>
      <c r="R73" s="213">
        <f t="shared" si="8"/>
        <v>0</v>
      </c>
      <c r="S73" s="212">
        <f>Karya!AD67</f>
        <v>0</v>
      </c>
      <c r="T73" s="213">
        <f t="shared" si="9"/>
        <v>0</v>
      </c>
      <c r="U73" s="212">
        <f>Shashi!AD67</f>
        <v>0</v>
      </c>
      <c r="V73" s="213">
        <f t="shared" si="10"/>
        <v>0</v>
      </c>
      <c r="W73" s="213">
        <f t="shared" si="0"/>
        <v>0</v>
      </c>
      <c r="X73" s="214">
        <f>W73/INDEX({6,6,7,7,8,9,9,9},MATCH($Q$5,{"पहिली","दुसरी","तिसरी","चौथी","पाचवी","सहावी","सातवी","आठवी"},0))</f>
        <v>0</v>
      </c>
      <c r="Y73" s="215">
        <f t="shared" si="1"/>
        <v>0</v>
      </c>
    </row>
    <row r="74" spans="1:25" ht="21.9" customHeight="1">
      <c r="A74" s="206">
        <v>61</v>
      </c>
      <c r="B74" s="209">
        <f>students!D68</f>
        <v>0</v>
      </c>
      <c r="C74" s="210" t="str">
        <f>students!G68</f>
        <v xml:space="preserve">मुलगी </v>
      </c>
      <c r="D74" s="211"/>
      <c r="E74" s="212">
        <f>Marathi!AD68</f>
        <v>0</v>
      </c>
      <c r="F74" s="213">
        <f t="shared" si="2"/>
        <v>0</v>
      </c>
      <c r="G74" s="212">
        <f>Hindi!AD68</f>
        <v>0</v>
      </c>
      <c r="H74" s="213">
        <f t="shared" si="3"/>
        <v>0</v>
      </c>
      <c r="I74" s="212">
        <f>English!AD68</f>
        <v>0</v>
      </c>
      <c r="J74" s="213">
        <f t="shared" si="4"/>
        <v>0</v>
      </c>
      <c r="K74" s="212">
        <f>Maths!AD68</f>
        <v>0</v>
      </c>
      <c r="L74" s="213">
        <f t="shared" si="5"/>
        <v>0</v>
      </c>
      <c r="M74" s="212">
        <f>Sci!AD68</f>
        <v>0</v>
      </c>
      <c r="N74" s="213">
        <f t="shared" si="6"/>
        <v>0</v>
      </c>
      <c r="O74" s="212">
        <f>Sco!AD68</f>
        <v>0</v>
      </c>
      <c r="P74" s="213">
        <f t="shared" si="7"/>
        <v>0</v>
      </c>
      <c r="Q74" s="212">
        <f>Kala!AD68</f>
        <v>0</v>
      </c>
      <c r="R74" s="213">
        <f t="shared" si="8"/>
        <v>0</v>
      </c>
      <c r="S74" s="212">
        <f>Karya!AD68</f>
        <v>0</v>
      </c>
      <c r="T74" s="213">
        <f t="shared" si="9"/>
        <v>0</v>
      </c>
      <c r="U74" s="212">
        <f>Shashi!AD68</f>
        <v>0</v>
      </c>
      <c r="V74" s="213">
        <f t="shared" si="10"/>
        <v>0</v>
      </c>
      <c r="W74" s="213">
        <f t="shared" si="0"/>
        <v>0</v>
      </c>
      <c r="X74" s="214">
        <f>W74/INDEX({6,6,7,7,8,9,9,9},MATCH($Q$5,{"पहिली","दुसरी","तिसरी","चौथी","पाचवी","सहावी","सातवी","आठवी"},0))</f>
        <v>0</v>
      </c>
      <c r="Y74" s="215">
        <f t="shared" si="1"/>
        <v>0</v>
      </c>
    </row>
    <row r="75" spans="1:25" ht="21.9" customHeight="1">
      <c r="A75" s="206">
        <v>62</v>
      </c>
      <c r="B75" s="209">
        <f>students!D69</f>
        <v>0</v>
      </c>
      <c r="C75" s="210" t="str">
        <f>students!G69</f>
        <v xml:space="preserve">मुलगी </v>
      </c>
      <c r="D75" s="211"/>
      <c r="E75" s="212">
        <f>Marathi!AD69</f>
        <v>0</v>
      </c>
      <c r="F75" s="213">
        <f t="shared" si="2"/>
        <v>0</v>
      </c>
      <c r="G75" s="212">
        <f>Hindi!AD69</f>
        <v>0</v>
      </c>
      <c r="H75" s="213">
        <f t="shared" si="3"/>
        <v>0</v>
      </c>
      <c r="I75" s="212">
        <f>English!AD69</f>
        <v>0</v>
      </c>
      <c r="J75" s="213">
        <f t="shared" si="4"/>
        <v>0</v>
      </c>
      <c r="K75" s="212">
        <f>Maths!AD69</f>
        <v>0</v>
      </c>
      <c r="L75" s="213">
        <f t="shared" si="5"/>
        <v>0</v>
      </c>
      <c r="M75" s="212">
        <f>Sci!AD69</f>
        <v>0</v>
      </c>
      <c r="N75" s="213">
        <f t="shared" si="6"/>
        <v>0</v>
      </c>
      <c r="O75" s="212">
        <f>Sco!AD69</f>
        <v>0</v>
      </c>
      <c r="P75" s="213">
        <f t="shared" si="7"/>
        <v>0</v>
      </c>
      <c r="Q75" s="212">
        <f>Kala!AD69</f>
        <v>0</v>
      </c>
      <c r="R75" s="213">
        <f t="shared" si="8"/>
        <v>0</v>
      </c>
      <c r="S75" s="212">
        <f>Karya!AD69</f>
        <v>0</v>
      </c>
      <c r="T75" s="213">
        <f t="shared" si="9"/>
        <v>0</v>
      </c>
      <c r="U75" s="212">
        <f>Shashi!AD69</f>
        <v>0</v>
      </c>
      <c r="V75" s="213">
        <f t="shared" si="10"/>
        <v>0</v>
      </c>
      <c r="W75" s="213">
        <f t="shared" si="0"/>
        <v>0</v>
      </c>
      <c r="X75" s="214">
        <f>W75/INDEX({6,6,7,7,8,9,9,9},MATCH($Q$5,{"पहिली","दुसरी","तिसरी","चौथी","पाचवी","सहावी","सातवी","आठवी"},0))</f>
        <v>0</v>
      </c>
      <c r="Y75" s="215">
        <f t="shared" si="1"/>
        <v>0</v>
      </c>
    </row>
    <row r="76" spans="1:25" ht="21.9" customHeight="1">
      <c r="A76" s="206">
        <v>63</v>
      </c>
      <c r="B76" s="209">
        <f>students!D70</f>
        <v>0</v>
      </c>
      <c r="C76" s="210" t="str">
        <f>students!G70</f>
        <v xml:space="preserve">मुलगी </v>
      </c>
      <c r="D76" s="211"/>
      <c r="E76" s="212">
        <f>Marathi!AD70</f>
        <v>0</v>
      </c>
      <c r="F76" s="213">
        <f t="shared" si="2"/>
        <v>0</v>
      </c>
      <c r="G76" s="212">
        <f>Hindi!AD70</f>
        <v>0</v>
      </c>
      <c r="H76" s="213">
        <f t="shared" si="3"/>
        <v>0</v>
      </c>
      <c r="I76" s="212">
        <f>English!AD70</f>
        <v>0</v>
      </c>
      <c r="J76" s="213">
        <f t="shared" si="4"/>
        <v>0</v>
      </c>
      <c r="K76" s="212">
        <f>Maths!AD70</f>
        <v>0</v>
      </c>
      <c r="L76" s="213">
        <f t="shared" si="5"/>
        <v>0</v>
      </c>
      <c r="M76" s="212">
        <f>Sci!AD70</f>
        <v>0</v>
      </c>
      <c r="N76" s="213">
        <f t="shared" si="6"/>
        <v>0</v>
      </c>
      <c r="O76" s="212">
        <f>Sco!AD70</f>
        <v>0</v>
      </c>
      <c r="P76" s="213">
        <f t="shared" si="7"/>
        <v>0</v>
      </c>
      <c r="Q76" s="212">
        <f>Kala!AD70</f>
        <v>0</v>
      </c>
      <c r="R76" s="213">
        <f t="shared" si="8"/>
        <v>0</v>
      </c>
      <c r="S76" s="212">
        <f>Karya!AD70</f>
        <v>0</v>
      </c>
      <c r="T76" s="213">
        <f t="shared" si="9"/>
        <v>0</v>
      </c>
      <c r="U76" s="212">
        <f>Shashi!AD70</f>
        <v>0</v>
      </c>
      <c r="V76" s="213">
        <f t="shared" si="10"/>
        <v>0</v>
      </c>
      <c r="W76" s="213">
        <f t="shared" si="0"/>
        <v>0</v>
      </c>
      <c r="X76" s="214">
        <f>W76/INDEX({6,6,7,7,8,9,9,9},MATCH($Q$5,{"पहिली","दुसरी","तिसरी","चौथी","पाचवी","सहावी","सातवी","आठवी"},0))</f>
        <v>0</v>
      </c>
      <c r="Y76" s="215">
        <f t="shared" si="1"/>
        <v>0</v>
      </c>
    </row>
    <row r="77" spans="1:25" ht="21.9" customHeight="1">
      <c r="A77" s="206">
        <v>64</v>
      </c>
      <c r="B77" s="209">
        <f>students!D71</f>
        <v>0</v>
      </c>
      <c r="C77" s="210" t="str">
        <f>students!G71</f>
        <v xml:space="preserve">मुलगी </v>
      </c>
      <c r="D77" s="211"/>
      <c r="E77" s="212">
        <f>Marathi!AD71</f>
        <v>0</v>
      </c>
      <c r="F77" s="213">
        <f t="shared" si="2"/>
        <v>0</v>
      </c>
      <c r="G77" s="212">
        <f>Hindi!AD71</f>
        <v>0</v>
      </c>
      <c r="H77" s="213">
        <f t="shared" si="3"/>
        <v>0</v>
      </c>
      <c r="I77" s="212">
        <f>English!AD71</f>
        <v>0</v>
      </c>
      <c r="J77" s="213">
        <f t="shared" si="4"/>
        <v>0</v>
      </c>
      <c r="K77" s="212">
        <f>Maths!AD71</f>
        <v>0</v>
      </c>
      <c r="L77" s="213">
        <f t="shared" si="5"/>
        <v>0</v>
      </c>
      <c r="M77" s="212">
        <f>Sci!AD71</f>
        <v>0</v>
      </c>
      <c r="N77" s="213">
        <f t="shared" si="6"/>
        <v>0</v>
      </c>
      <c r="O77" s="212">
        <f>Sco!AD71</f>
        <v>0</v>
      </c>
      <c r="P77" s="213">
        <f t="shared" si="7"/>
        <v>0</v>
      </c>
      <c r="Q77" s="212">
        <f>Kala!AD71</f>
        <v>0</v>
      </c>
      <c r="R77" s="213">
        <f t="shared" si="8"/>
        <v>0</v>
      </c>
      <c r="S77" s="212">
        <f>Karya!AD71</f>
        <v>0</v>
      </c>
      <c r="T77" s="213">
        <f t="shared" si="9"/>
        <v>0</v>
      </c>
      <c r="U77" s="212">
        <f>Shashi!AD71</f>
        <v>0</v>
      </c>
      <c r="V77" s="213">
        <f t="shared" si="10"/>
        <v>0</v>
      </c>
      <c r="W77" s="213">
        <f t="shared" si="0"/>
        <v>0</v>
      </c>
      <c r="X77" s="214">
        <f>W77/INDEX({6,6,7,7,8,9,9,9},MATCH($Q$5,{"पहिली","दुसरी","तिसरी","चौथी","पाचवी","सहावी","सातवी","आठवी"},0))</f>
        <v>0</v>
      </c>
      <c r="Y77" s="215">
        <f t="shared" si="1"/>
        <v>0</v>
      </c>
    </row>
    <row r="78" spans="1:25" ht="21.9" customHeight="1">
      <c r="A78" s="206">
        <v>65</v>
      </c>
      <c r="B78" s="209">
        <f>students!D72</f>
        <v>0</v>
      </c>
      <c r="C78" s="210" t="str">
        <f>students!G72</f>
        <v xml:space="preserve">मुलगी </v>
      </c>
      <c r="D78" s="211"/>
      <c r="E78" s="212">
        <f>Marathi!AD72</f>
        <v>0</v>
      </c>
      <c r="F78" s="213">
        <f t="shared" si="2"/>
        <v>0</v>
      </c>
      <c r="G78" s="212">
        <f>Hindi!AD72</f>
        <v>0</v>
      </c>
      <c r="H78" s="213">
        <f t="shared" si="3"/>
        <v>0</v>
      </c>
      <c r="I78" s="212">
        <f>English!AD72</f>
        <v>0</v>
      </c>
      <c r="J78" s="213">
        <f t="shared" si="4"/>
        <v>0</v>
      </c>
      <c r="K78" s="212">
        <f>Maths!AD72</f>
        <v>0</v>
      </c>
      <c r="L78" s="213">
        <f t="shared" si="5"/>
        <v>0</v>
      </c>
      <c r="M78" s="212">
        <f>Sci!AD72</f>
        <v>0</v>
      </c>
      <c r="N78" s="213">
        <f t="shared" si="6"/>
        <v>0</v>
      </c>
      <c r="O78" s="212">
        <f>Sco!AD72</f>
        <v>0</v>
      </c>
      <c r="P78" s="213">
        <f t="shared" si="7"/>
        <v>0</v>
      </c>
      <c r="Q78" s="212">
        <f>Kala!AD72</f>
        <v>0</v>
      </c>
      <c r="R78" s="213">
        <f t="shared" si="8"/>
        <v>0</v>
      </c>
      <c r="S78" s="212">
        <f>Karya!AD72</f>
        <v>0</v>
      </c>
      <c r="T78" s="213">
        <f t="shared" si="9"/>
        <v>0</v>
      </c>
      <c r="U78" s="212">
        <f>Shashi!AD72</f>
        <v>0</v>
      </c>
      <c r="V78" s="213">
        <f t="shared" si="10"/>
        <v>0</v>
      </c>
      <c r="W78" s="213">
        <f t="shared" ref="W78:W113" si="11">U78+S78+Q78+VALUE(K78)+VALUE(I78)+VALUE(E78)+VALUE(M78)+VALUE(G78)+VALUE(O78)</f>
        <v>0</v>
      </c>
      <c r="X78" s="214">
        <f>W78/INDEX({6,6,7,7,8,9,9,9},MATCH($Q$5,{"पहिली","दुसरी","तिसरी","चौथी","पाचवी","सहावी","सातवी","आठवी"},0))</f>
        <v>0</v>
      </c>
      <c r="Y78" s="215">
        <f t="shared" ref="Y78:Y113" si="12">IF(E78=0,0,"पास ")</f>
        <v>0</v>
      </c>
    </row>
    <row r="79" spans="1:25" ht="21.9" customHeight="1">
      <c r="A79" s="206">
        <v>66</v>
      </c>
      <c r="B79" s="209">
        <f>students!D73</f>
        <v>0</v>
      </c>
      <c r="C79" s="210" t="str">
        <f>students!G73</f>
        <v xml:space="preserve">मुलगी </v>
      </c>
      <c r="D79" s="211"/>
      <c r="E79" s="212">
        <f>Marathi!AD73</f>
        <v>0</v>
      </c>
      <c r="F79" s="213">
        <f t="shared" ref="F79:F113" si="13">IF(E79=0,0,IF(E79&gt;=91,"अ१",IF(E79&gt;=81,"अ२",IF(E79&gt;=71,"ब१",IF(E79&gt;=61,"ब२",IF(E79&gt;=51,"क१",IF(E79&gt;=41,"क२",IF(E79&gt;=33,"ड",IF(E79&gt;=21,"इ१","इ२")))))))))</f>
        <v>0</v>
      </c>
      <c r="G79" s="212">
        <f>Hindi!AD73</f>
        <v>0</v>
      </c>
      <c r="H79" s="213">
        <f t="shared" ref="H79:H113" si="14">IF(G79=0,0,IF(G79&gt;=91,"अ१",IF(G79&gt;=81,"अ२",IF(G79&gt;=71,"ब१",IF(G79&gt;=61,"ब२",IF(G79&gt;=51,"क१",IF(G79&gt;=41,"क२",IF(G79&gt;=33,"ड",IF(G79&gt;=21,"इ१","इ२")))))))))</f>
        <v>0</v>
      </c>
      <c r="I79" s="212">
        <f>English!AD73</f>
        <v>0</v>
      </c>
      <c r="J79" s="213">
        <f t="shared" ref="J79:J113" si="15">IF(I79=0,0,IF(I79&gt;=91,"अ१",IF(I79&gt;=81,"अ२",IF(I79&gt;=71,"ब१",IF(I79&gt;=61,"ब२",IF(I79&gt;=51,"क१",IF(I79&gt;=41,"क२",IF(I79&gt;=33,"ड",IF(I79&gt;=21,"इ१","इ२")))))))))</f>
        <v>0</v>
      </c>
      <c r="K79" s="212">
        <f>Maths!AD73</f>
        <v>0</v>
      </c>
      <c r="L79" s="213">
        <f t="shared" ref="L79:L113" si="16">IF(K79=0,0,IF(K79&gt;=91,"अ१",IF(K79&gt;=81,"अ२",IF(K79&gt;=71,"ब१",IF(K79&gt;=61,"ब२",IF(K79&gt;=51,"क१",IF(K79&gt;=41,"क२",IF(K79&gt;=33,"ड",IF(K79&gt;=21,"इ१","इ२")))))))))</f>
        <v>0</v>
      </c>
      <c r="M79" s="212">
        <f>Sci!AD73</f>
        <v>0</v>
      </c>
      <c r="N79" s="213">
        <f t="shared" ref="N79:N113" si="17">IF(M79=0,0,IF(M79&gt;=91,"अ१",IF(M79&gt;=81,"अ२",IF(M79&gt;=71,"ब१",IF(M79&gt;=61,"ब२",IF(M79&gt;=51,"क१",IF(M79&gt;=41,"क२",IF(M79&gt;=33,"ड",IF(M79&gt;=21,"इ१","इ२")))))))))</f>
        <v>0</v>
      </c>
      <c r="O79" s="212">
        <f>Sco!AD73</f>
        <v>0</v>
      </c>
      <c r="P79" s="213">
        <f t="shared" ref="P79:P113" si="18">IF(O79=0,0,IF(O79&gt;=91,"अ१",IF(O79&gt;=81,"अ२",IF(O79&gt;=71,"ब१",IF(O79&gt;=61,"ब२",IF(O79&gt;=51,"क१",IF(O79&gt;=41,"क२",IF(O79&gt;=33,"ड",IF(O79&gt;=21,"इ१","इ२")))))))))</f>
        <v>0</v>
      </c>
      <c r="Q79" s="212">
        <f>Kala!AD73</f>
        <v>0</v>
      </c>
      <c r="R79" s="213">
        <f t="shared" ref="R79:R113" si="19">IF(Q79=0,0,IF(Q79&gt;=91,"अ१",IF(Q79&gt;=81,"अ२",IF(Q79&gt;=71,"ब१",IF(Q79&gt;=61,"ब२",IF(Q79&gt;=51,"क१",IF(Q79&gt;=41,"क२",IF(Q79&gt;=33,"ड",IF(Q79&gt;=21,"इ१","इ२")))))))))</f>
        <v>0</v>
      </c>
      <c r="S79" s="212">
        <f>Karya!AD73</f>
        <v>0</v>
      </c>
      <c r="T79" s="213">
        <f t="shared" ref="T79:T113" si="20">IF(S79=0,0,IF(S79&gt;=91,"अ१",IF(S79&gt;=81,"अ२",IF(S79&gt;=71,"ब१",IF(S79&gt;=61,"ब२",IF(S79&gt;=51,"क१",IF(S79&gt;=41,"क२",IF(S79&gt;=33,"ड",IF(S79&gt;=21,"इ१","इ२")))))))))</f>
        <v>0</v>
      </c>
      <c r="U79" s="212">
        <f>Shashi!AD73</f>
        <v>0</v>
      </c>
      <c r="V79" s="213">
        <f t="shared" ref="V79:V113" si="21">IF(U79=0,0,IF(U79&gt;=91,"अ१",IF(U79&gt;=81,"अ२",IF(U79&gt;=71,"ब१",IF(U79&gt;=61,"ब२",IF(U79&gt;=51,"क१",IF(U79&gt;=41,"क२",IF(U79&gt;=33,"ड",IF(U79&gt;=21,"इ१","इ२")))))))))</f>
        <v>0</v>
      </c>
      <c r="W79" s="213">
        <f t="shared" si="11"/>
        <v>0</v>
      </c>
      <c r="X79" s="214">
        <f>W79/INDEX({6,6,7,7,8,9,9,9},MATCH($Q$5,{"पहिली","दुसरी","तिसरी","चौथी","पाचवी","सहावी","सातवी","आठवी"},0))</f>
        <v>0</v>
      </c>
      <c r="Y79" s="215">
        <f t="shared" si="12"/>
        <v>0</v>
      </c>
    </row>
    <row r="80" spans="1:25" ht="21.9" customHeight="1">
      <c r="A80" s="206">
        <v>67</v>
      </c>
      <c r="B80" s="209">
        <f>students!D74</f>
        <v>0</v>
      </c>
      <c r="C80" s="210" t="str">
        <f>students!G74</f>
        <v xml:space="preserve">मुलगी </v>
      </c>
      <c r="D80" s="211"/>
      <c r="E80" s="212">
        <f>Marathi!AD74</f>
        <v>0</v>
      </c>
      <c r="F80" s="213">
        <f t="shared" si="13"/>
        <v>0</v>
      </c>
      <c r="G80" s="212">
        <f>Hindi!AD74</f>
        <v>0</v>
      </c>
      <c r="H80" s="213">
        <f t="shared" si="14"/>
        <v>0</v>
      </c>
      <c r="I80" s="212">
        <f>English!AD74</f>
        <v>0</v>
      </c>
      <c r="J80" s="213">
        <f t="shared" si="15"/>
        <v>0</v>
      </c>
      <c r="K80" s="212">
        <f>Maths!AD74</f>
        <v>0</v>
      </c>
      <c r="L80" s="213">
        <f t="shared" si="16"/>
        <v>0</v>
      </c>
      <c r="M80" s="212">
        <f>Sci!AD74</f>
        <v>0</v>
      </c>
      <c r="N80" s="213">
        <f t="shared" si="17"/>
        <v>0</v>
      </c>
      <c r="O80" s="212">
        <f>Sco!AD74</f>
        <v>0</v>
      </c>
      <c r="P80" s="213">
        <f t="shared" si="18"/>
        <v>0</v>
      </c>
      <c r="Q80" s="212">
        <f>Kala!AD74</f>
        <v>0</v>
      </c>
      <c r="R80" s="213">
        <f t="shared" si="19"/>
        <v>0</v>
      </c>
      <c r="S80" s="212">
        <f>Karya!AD74</f>
        <v>0</v>
      </c>
      <c r="T80" s="213">
        <f t="shared" si="20"/>
        <v>0</v>
      </c>
      <c r="U80" s="212">
        <f>Shashi!AD74</f>
        <v>0</v>
      </c>
      <c r="V80" s="213">
        <f t="shared" si="21"/>
        <v>0</v>
      </c>
      <c r="W80" s="213">
        <f t="shared" si="11"/>
        <v>0</v>
      </c>
      <c r="X80" s="214">
        <f>W80/INDEX({6,6,7,7,8,9,9,9},MATCH($Q$5,{"पहिली","दुसरी","तिसरी","चौथी","पाचवी","सहावी","सातवी","आठवी"},0))</f>
        <v>0</v>
      </c>
      <c r="Y80" s="215">
        <f t="shared" si="12"/>
        <v>0</v>
      </c>
    </row>
    <row r="81" spans="1:25" ht="21.9" customHeight="1">
      <c r="A81" s="206">
        <v>68</v>
      </c>
      <c r="B81" s="209">
        <f>students!D75</f>
        <v>0</v>
      </c>
      <c r="C81" s="210" t="str">
        <f>students!G75</f>
        <v xml:space="preserve">मुलगी </v>
      </c>
      <c r="D81" s="211"/>
      <c r="E81" s="212">
        <f>Marathi!AD75</f>
        <v>0</v>
      </c>
      <c r="F81" s="213">
        <f t="shared" si="13"/>
        <v>0</v>
      </c>
      <c r="G81" s="212">
        <f>Hindi!AD75</f>
        <v>0</v>
      </c>
      <c r="H81" s="213">
        <f t="shared" si="14"/>
        <v>0</v>
      </c>
      <c r="I81" s="212">
        <f>English!AD75</f>
        <v>0</v>
      </c>
      <c r="J81" s="213">
        <f t="shared" si="15"/>
        <v>0</v>
      </c>
      <c r="K81" s="212">
        <f>Maths!AD75</f>
        <v>0</v>
      </c>
      <c r="L81" s="213">
        <f t="shared" si="16"/>
        <v>0</v>
      </c>
      <c r="M81" s="212">
        <f>Sci!AD75</f>
        <v>0</v>
      </c>
      <c r="N81" s="213">
        <f t="shared" si="17"/>
        <v>0</v>
      </c>
      <c r="O81" s="212">
        <f>Sco!AD75</f>
        <v>0</v>
      </c>
      <c r="P81" s="213">
        <f t="shared" si="18"/>
        <v>0</v>
      </c>
      <c r="Q81" s="212">
        <f>Kala!AD75</f>
        <v>0</v>
      </c>
      <c r="R81" s="213">
        <f t="shared" si="19"/>
        <v>0</v>
      </c>
      <c r="S81" s="212">
        <f>Karya!AD75</f>
        <v>0</v>
      </c>
      <c r="T81" s="213">
        <f t="shared" si="20"/>
        <v>0</v>
      </c>
      <c r="U81" s="212">
        <f>Shashi!AD75</f>
        <v>0</v>
      </c>
      <c r="V81" s="213">
        <f t="shared" si="21"/>
        <v>0</v>
      </c>
      <c r="W81" s="213">
        <f t="shared" si="11"/>
        <v>0</v>
      </c>
      <c r="X81" s="214">
        <f>W81/INDEX({6,6,7,7,8,9,9,9},MATCH($Q$5,{"पहिली","दुसरी","तिसरी","चौथी","पाचवी","सहावी","सातवी","आठवी"},0))</f>
        <v>0</v>
      </c>
      <c r="Y81" s="215">
        <f t="shared" si="12"/>
        <v>0</v>
      </c>
    </row>
    <row r="82" spans="1:25" ht="21.9" customHeight="1">
      <c r="A82" s="206">
        <v>69</v>
      </c>
      <c r="B82" s="209">
        <f>students!D76</f>
        <v>0</v>
      </c>
      <c r="C82" s="210" t="str">
        <f>students!G76</f>
        <v xml:space="preserve">मुलगी </v>
      </c>
      <c r="D82" s="211"/>
      <c r="E82" s="212">
        <f>Marathi!AD76</f>
        <v>0</v>
      </c>
      <c r="F82" s="213">
        <f t="shared" si="13"/>
        <v>0</v>
      </c>
      <c r="G82" s="212">
        <f>Hindi!AD76</f>
        <v>0</v>
      </c>
      <c r="H82" s="213">
        <f t="shared" si="14"/>
        <v>0</v>
      </c>
      <c r="I82" s="212">
        <f>English!AD76</f>
        <v>0</v>
      </c>
      <c r="J82" s="213">
        <f t="shared" si="15"/>
        <v>0</v>
      </c>
      <c r="K82" s="212">
        <f>Maths!AD76</f>
        <v>0</v>
      </c>
      <c r="L82" s="213">
        <f t="shared" si="16"/>
        <v>0</v>
      </c>
      <c r="M82" s="212">
        <f>Sci!AD76</f>
        <v>0</v>
      </c>
      <c r="N82" s="213">
        <f t="shared" si="17"/>
        <v>0</v>
      </c>
      <c r="O82" s="212">
        <f>Sco!AD76</f>
        <v>0</v>
      </c>
      <c r="P82" s="213">
        <f t="shared" si="18"/>
        <v>0</v>
      </c>
      <c r="Q82" s="212">
        <f>Kala!AD76</f>
        <v>0</v>
      </c>
      <c r="R82" s="213">
        <f t="shared" si="19"/>
        <v>0</v>
      </c>
      <c r="S82" s="212">
        <f>Karya!AD76</f>
        <v>0</v>
      </c>
      <c r="T82" s="213">
        <f t="shared" si="20"/>
        <v>0</v>
      </c>
      <c r="U82" s="212">
        <f>Shashi!AD76</f>
        <v>0</v>
      </c>
      <c r="V82" s="213">
        <f t="shared" si="21"/>
        <v>0</v>
      </c>
      <c r="W82" s="213">
        <f t="shared" si="11"/>
        <v>0</v>
      </c>
      <c r="X82" s="214">
        <f>W82/INDEX({6,6,7,7,8,9,9,9},MATCH($Q$5,{"पहिली","दुसरी","तिसरी","चौथी","पाचवी","सहावी","सातवी","आठवी"},0))</f>
        <v>0</v>
      </c>
      <c r="Y82" s="215">
        <f t="shared" si="12"/>
        <v>0</v>
      </c>
    </row>
    <row r="83" spans="1:25" ht="21.9" customHeight="1">
      <c r="A83" s="206">
        <v>70</v>
      </c>
      <c r="B83" s="209" t="str">
        <f>students!D77</f>
        <v xml:space="preserve">अनिशा पंकज रासकर </v>
      </c>
      <c r="C83" s="210" t="str">
        <f>students!G77</f>
        <v xml:space="preserve">मुलगी </v>
      </c>
      <c r="D83" s="211"/>
      <c r="E83" s="212">
        <f>Marathi!AD77</f>
        <v>0</v>
      </c>
      <c r="F83" s="213">
        <f t="shared" si="13"/>
        <v>0</v>
      </c>
      <c r="G83" s="212">
        <f>Hindi!AD77</f>
        <v>0</v>
      </c>
      <c r="H83" s="213">
        <f t="shared" si="14"/>
        <v>0</v>
      </c>
      <c r="I83" s="212">
        <f>English!AD77</f>
        <v>0</v>
      </c>
      <c r="J83" s="213">
        <f t="shared" si="15"/>
        <v>0</v>
      </c>
      <c r="K83" s="212">
        <f>Maths!AD77</f>
        <v>0</v>
      </c>
      <c r="L83" s="213">
        <f t="shared" si="16"/>
        <v>0</v>
      </c>
      <c r="M83" s="212">
        <f>Sci!AD77</f>
        <v>0</v>
      </c>
      <c r="N83" s="213">
        <f t="shared" si="17"/>
        <v>0</v>
      </c>
      <c r="O83" s="212">
        <f>Sco!AD77</f>
        <v>0</v>
      </c>
      <c r="P83" s="213">
        <f t="shared" si="18"/>
        <v>0</v>
      </c>
      <c r="Q83" s="212">
        <f>Kala!AD77</f>
        <v>0</v>
      </c>
      <c r="R83" s="213">
        <f t="shared" si="19"/>
        <v>0</v>
      </c>
      <c r="S83" s="212">
        <f>Karya!AD77</f>
        <v>0</v>
      </c>
      <c r="T83" s="213">
        <f t="shared" si="20"/>
        <v>0</v>
      </c>
      <c r="U83" s="212">
        <f>Shashi!AD77</f>
        <v>0</v>
      </c>
      <c r="V83" s="213">
        <f t="shared" si="21"/>
        <v>0</v>
      </c>
      <c r="W83" s="213">
        <f t="shared" si="11"/>
        <v>0</v>
      </c>
      <c r="X83" s="214">
        <f>W83/INDEX({6,6,7,7,8,9,9,9},MATCH($Q$5,{"पहिली","दुसरी","तिसरी","चौथी","पाचवी","सहावी","सातवी","आठवी"},0))</f>
        <v>0</v>
      </c>
      <c r="Y83" s="215">
        <f t="shared" si="12"/>
        <v>0</v>
      </c>
    </row>
    <row r="84" spans="1:25" ht="21.9" customHeight="1">
      <c r="A84" s="206">
        <v>71</v>
      </c>
      <c r="B84" s="209">
        <f>students!D78</f>
        <v>0</v>
      </c>
      <c r="C84" s="210">
        <f>students!G78</f>
        <v>0</v>
      </c>
      <c r="D84" s="211"/>
      <c r="E84" s="212">
        <f>Marathi!AD78</f>
        <v>0</v>
      </c>
      <c r="F84" s="213">
        <f t="shared" si="13"/>
        <v>0</v>
      </c>
      <c r="G84" s="212">
        <f>Hindi!AD78</f>
        <v>0</v>
      </c>
      <c r="H84" s="213">
        <f t="shared" si="14"/>
        <v>0</v>
      </c>
      <c r="I84" s="212">
        <f>English!AD78</f>
        <v>0</v>
      </c>
      <c r="J84" s="213">
        <f t="shared" si="15"/>
        <v>0</v>
      </c>
      <c r="K84" s="212">
        <f>Maths!AD78</f>
        <v>0</v>
      </c>
      <c r="L84" s="213">
        <f t="shared" si="16"/>
        <v>0</v>
      </c>
      <c r="M84" s="212">
        <f>Sci!AD78</f>
        <v>0</v>
      </c>
      <c r="N84" s="213">
        <f t="shared" si="17"/>
        <v>0</v>
      </c>
      <c r="O84" s="212">
        <f>Sco!AD78</f>
        <v>0</v>
      </c>
      <c r="P84" s="213">
        <f t="shared" si="18"/>
        <v>0</v>
      </c>
      <c r="Q84" s="212">
        <f>Kala!AD78</f>
        <v>0</v>
      </c>
      <c r="R84" s="213">
        <f t="shared" si="19"/>
        <v>0</v>
      </c>
      <c r="S84" s="212">
        <f>Karya!AD78</f>
        <v>0</v>
      </c>
      <c r="T84" s="213">
        <f t="shared" si="20"/>
        <v>0</v>
      </c>
      <c r="U84" s="212">
        <f>Shashi!AD78</f>
        <v>0</v>
      </c>
      <c r="V84" s="213">
        <f t="shared" si="21"/>
        <v>0</v>
      </c>
      <c r="W84" s="213">
        <f t="shared" si="11"/>
        <v>0</v>
      </c>
      <c r="X84" s="214">
        <f>W84/INDEX({6,6,7,7,8,9,9,9},MATCH($Q$5,{"पहिली","दुसरी","तिसरी","चौथी","पाचवी","सहावी","सातवी","आठवी"},0))</f>
        <v>0</v>
      </c>
      <c r="Y84" s="215">
        <f t="shared" si="12"/>
        <v>0</v>
      </c>
    </row>
    <row r="85" spans="1:25" ht="21.9" customHeight="1">
      <c r="A85" s="206">
        <v>72</v>
      </c>
      <c r="B85" s="209">
        <f>students!D79</f>
        <v>0</v>
      </c>
      <c r="C85" s="210">
        <f>students!G79</f>
        <v>0</v>
      </c>
      <c r="D85" s="211"/>
      <c r="E85" s="212">
        <f>Marathi!AD79</f>
        <v>0</v>
      </c>
      <c r="F85" s="213">
        <f t="shared" si="13"/>
        <v>0</v>
      </c>
      <c r="G85" s="212">
        <f>Hindi!AD79</f>
        <v>0</v>
      </c>
      <c r="H85" s="213">
        <f t="shared" si="14"/>
        <v>0</v>
      </c>
      <c r="I85" s="212">
        <f>English!AD79</f>
        <v>0</v>
      </c>
      <c r="J85" s="213">
        <f t="shared" si="15"/>
        <v>0</v>
      </c>
      <c r="K85" s="212">
        <f>Maths!AD79</f>
        <v>0</v>
      </c>
      <c r="L85" s="213">
        <f t="shared" si="16"/>
        <v>0</v>
      </c>
      <c r="M85" s="212">
        <f>Sci!AD79</f>
        <v>0</v>
      </c>
      <c r="N85" s="213">
        <f t="shared" si="17"/>
        <v>0</v>
      </c>
      <c r="O85" s="212">
        <f>Sco!AD79</f>
        <v>0</v>
      </c>
      <c r="P85" s="213">
        <f t="shared" si="18"/>
        <v>0</v>
      </c>
      <c r="Q85" s="212">
        <f>Kala!AD79</f>
        <v>0</v>
      </c>
      <c r="R85" s="213">
        <f t="shared" si="19"/>
        <v>0</v>
      </c>
      <c r="S85" s="212">
        <f>Karya!AD79</f>
        <v>0</v>
      </c>
      <c r="T85" s="213">
        <f t="shared" si="20"/>
        <v>0</v>
      </c>
      <c r="U85" s="212">
        <f>Shashi!AD79</f>
        <v>0</v>
      </c>
      <c r="V85" s="213">
        <f t="shared" si="21"/>
        <v>0</v>
      </c>
      <c r="W85" s="213">
        <f t="shared" si="11"/>
        <v>0</v>
      </c>
      <c r="X85" s="214">
        <f>W85/INDEX({6,6,7,7,8,9,9,9},MATCH($Q$5,{"पहिली","दुसरी","तिसरी","चौथी","पाचवी","सहावी","सातवी","आठवी"},0))</f>
        <v>0</v>
      </c>
      <c r="Y85" s="215">
        <f t="shared" si="12"/>
        <v>0</v>
      </c>
    </row>
    <row r="86" spans="1:25" ht="21.9" customHeight="1">
      <c r="A86" s="206">
        <v>73</v>
      </c>
      <c r="B86" s="209">
        <f>students!D80</f>
        <v>0</v>
      </c>
      <c r="C86" s="210">
        <f>students!G80</f>
        <v>0</v>
      </c>
      <c r="D86" s="211"/>
      <c r="E86" s="212">
        <f>Marathi!AD80</f>
        <v>0</v>
      </c>
      <c r="F86" s="213">
        <f t="shared" si="13"/>
        <v>0</v>
      </c>
      <c r="G86" s="212">
        <f>Hindi!AD80</f>
        <v>0</v>
      </c>
      <c r="H86" s="213">
        <f t="shared" si="14"/>
        <v>0</v>
      </c>
      <c r="I86" s="212">
        <f>English!AD80</f>
        <v>0</v>
      </c>
      <c r="J86" s="213">
        <f t="shared" si="15"/>
        <v>0</v>
      </c>
      <c r="K86" s="212">
        <f>Maths!AD80</f>
        <v>0</v>
      </c>
      <c r="L86" s="213">
        <f t="shared" si="16"/>
        <v>0</v>
      </c>
      <c r="M86" s="212">
        <f>Sci!AD80</f>
        <v>0</v>
      </c>
      <c r="N86" s="213">
        <f t="shared" si="17"/>
        <v>0</v>
      </c>
      <c r="O86" s="212">
        <f>Sco!AD80</f>
        <v>0</v>
      </c>
      <c r="P86" s="213">
        <f t="shared" si="18"/>
        <v>0</v>
      </c>
      <c r="Q86" s="212">
        <f>Kala!AD80</f>
        <v>0</v>
      </c>
      <c r="R86" s="213">
        <f t="shared" si="19"/>
        <v>0</v>
      </c>
      <c r="S86" s="212">
        <f>Karya!AD80</f>
        <v>0</v>
      </c>
      <c r="T86" s="213">
        <f t="shared" si="20"/>
        <v>0</v>
      </c>
      <c r="U86" s="212">
        <f>Shashi!AD80</f>
        <v>0</v>
      </c>
      <c r="V86" s="213">
        <f t="shared" si="21"/>
        <v>0</v>
      </c>
      <c r="W86" s="213">
        <f t="shared" si="11"/>
        <v>0</v>
      </c>
      <c r="X86" s="214">
        <f>W86/INDEX({6,6,7,7,8,9,9,9},MATCH($Q$5,{"पहिली","दुसरी","तिसरी","चौथी","पाचवी","सहावी","सातवी","आठवी"},0))</f>
        <v>0</v>
      </c>
      <c r="Y86" s="215">
        <f t="shared" si="12"/>
        <v>0</v>
      </c>
    </row>
    <row r="87" spans="1:25" ht="21.9" customHeight="1">
      <c r="A87" s="206">
        <v>74</v>
      </c>
      <c r="B87" s="209">
        <f>students!D81</f>
        <v>0</v>
      </c>
      <c r="C87" s="210">
        <f>students!G81</f>
        <v>0</v>
      </c>
      <c r="D87" s="211"/>
      <c r="E87" s="212">
        <f>Marathi!AD81</f>
        <v>0</v>
      </c>
      <c r="F87" s="213">
        <f t="shared" si="13"/>
        <v>0</v>
      </c>
      <c r="G87" s="212">
        <f>Hindi!AD81</f>
        <v>0</v>
      </c>
      <c r="H87" s="213">
        <f t="shared" si="14"/>
        <v>0</v>
      </c>
      <c r="I87" s="212">
        <f>English!AD81</f>
        <v>0</v>
      </c>
      <c r="J87" s="213">
        <f t="shared" si="15"/>
        <v>0</v>
      </c>
      <c r="K87" s="212">
        <f>Maths!AD81</f>
        <v>0</v>
      </c>
      <c r="L87" s="213">
        <f t="shared" si="16"/>
        <v>0</v>
      </c>
      <c r="M87" s="212">
        <f>Sci!AD81</f>
        <v>0</v>
      </c>
      <c r="N87" s="213">
        <f t="shared" si="17"/>
        <v>0</v>
      </c>
      <c r="O87" s="212">
        <f>Sco!AD81</f>
        <v>0</v>
      </c>
      <c r="P87" s="213">
        <f t="shared" si="18"/>
        <v>0</v>
      </c>
      <c r="Q87" s="212">
        <f>Kala!AD81</f>
        <v>0</v>
      </c>
      <c r="R87" s="213">
        <f t="shared" si="19"/>
        <v>0</v>
      </c>
      <c r="S87" s="212">
        <f>Karya!AD81</f>
        <v>0</v>
      </c>
      <c r="T87" s="213">
        <f t="shared" si="20"/>
        <v>0</v>
      </c>
      <c r="U87" s="212">
        <f>Shashi!AD81</f>
        <v>0</v>
      </c>
      <c r="V87" s="213">
        <f t="shared" si="21"/>
        <v>0</v>
      </c>
      <c r="W87" s="213">
        <f t="shared" si="11"/>
        <v>0</v>
      </c>
      <c r="X87" s="214">
        <f>W87/INDEX({6,6,7,7,8,9,9,9},MATCH($Q$5,{"पहिली","दुसरी","तिसरी","चौथी","पाचवी","सहावी","सातवी","आठवी"},0))</f>
        <v>0</v>
      </c>
      <c r="Y87" s="215">
        <f t="shared" si="12"/>
        <v>0</v>
      </c>
    </row>
    <row r="88" spans="1:25" ht="21.9" customHeight="1">
      <c r="A88" s="206">
        <v>75</v>
      </c>
      <c r="B88" s="209">
        <f>students!D82</f>
        <v>0</v>
      </c>
      <c r="C88" s="210">
        <f>students!G82</f>
        <v>0</v>
      </c>
      <c r="D88" s="211"/>
      <c r="E88" s="212">
        <f>Marathi!AD82</f>
        <v>0</v>
      </c>
      <c r="F88" s="213">
        <f t="shared" si="13"/>
        <v>0</v>
      </c>
      <c r="G88" s="212">
        <f>Hindi!AD82</f>
        <v>0</v>
      </c>
      <c r="H88" s="213">
        <f t="shared" si="14"/>
        <v>0</v>
      </c>
      <c r="I88" s="212">
        <f>English!AD82</f>
        <v>0</v>
      </c>
      <c r="J88" s="213">
        <f t="shared" si="15"/>
        <v>0</v>
      </c>
      <c r="K88" s="212">
        <f>Maths!AD82</f>
        <v>0</v>
      </c>
      <c r="L88" s="213">
        <f t="shared" si="16"/>
        <v>0</v>
      </c>
      <c r="M88" s="212">
        <f>Sci!AD82</f>
        <v>0</v>
      </c>
      <c r="N88" s="213">
        <f t="shared" si="17"/>
        <v>0</v>
      </c>
      <c r="O88" s="212">
        <f>Sco!AD82</f>
        <v>0</v>
      </c>
      <c r="P88" s="213">
        <f t="shared" si="18"/>
        <v>0</v>
      </c>
      <c r="Q88" s="212">
        <f>Kala!AD82</f>
        <v>0</v>
      </c>
      <c r="R88" s="213">
        <f t="shared" si="19"/>
        <v>0</v>
      </c>
      <c r="S88" s="212">
        <f>Karya!AD82</f>
        <v>0</v>
      </c>
      <c r="T88" s="213">
        <f t="shared" si="20"/>
        <v>0</v>
      </c>
      <c r="U88" s="212">
        <f>Shashi!AD82</f>
        <v>0</v>
      </c>
      <c r="V88" s="213">
        <f t="shared" si="21"/>
        <v>0</v>
      </c>
      <c r="W88" s="213">
        <f t="shared" si="11"/>
        <v>0</v>
      </c>
      <c r="X88" s="214">
        <f>W88/INDEX({6,6,7,7,8,9,9,9},MATCH($Q$5,{"पहिली","दुसरी","तिसरी","चौथी","पाचवी","सहावी","सातवी","आठवी"},0))</f>
        <v>0</v>
      </c>
      <c r="Y88" s="215">
        <f t="shared" si="12"/>
        <v>0</v>
      </c>
    </row>
    <row r="89" spans="1:25" ht="21.9" customHeight="1">
      <c r="A89" s="206">
        <v>76</v>
      </c>
      <c r="B89" s="209">
        <f>students!D83</f>
        <v>0</v>
      </c>
      <c r="C89" s="210">
        <f>students!G83</f>
        <v>0</v>
      </c>
      <c r="D89" s="211"/>
      <c r="E89" s="212">
        <f>Marathi!AD83</f>
        <v>0</v>
      </c>
      <c r="F89" s="213">
        <f t="shared" si="13"/>
        <v>0</v>
      </c>
      <c r="G89" s="212">
        <f>Hindi!AD83</f>
        <v>0</v>
      </c>
      <c r="H89" s="213">
        <f t="shared" si="14"/>
        <v>0</v>
      </c>
      <c r="I89" s="212">
        <f>English!AD83</f>
        <v>0</v>
      </c>
      <c r="J89" s="213">
        <f t="shared" si="15"/>
        <v>0</v>
      </c>
      <c r="K89" s="212">
        <f>Maths!AD83</f>
        <v>0</v>
      </c>
      <c r="L89" s="213">
        <f t="shared" si="16"/>
        <v>0</v>
      </c>
      <c r="M89" s="212">
        <f>Sci!AD83</f>
        <v>0</v>
      </c>
      <c r="N89" s="213">
        <f t="shared" si="17"/>
        <v>0</v>
      </c>
      <c r="O89" s="212">
        <f>Sco!AD83</f>
        <v>0</v>
      </c>
      <c r="P89" s="213">
        <f t="shared" si="18"/>
        <v>0</v>
      </c>
      <c r="Q89" s="212">
        <f>Kala!AD83</f>
        <v>0</v>
      </c>
      <c r="R89" s="213">
        <f t="shared" si="19"/>
        <v>0</v>
      </c>
      <c r="S89" s="212">
        <f>Karya!AD83</f>
        <v>0</v>
      </c>
      <c r="T89" s="213">
        <f t="shared" si="20"/>
        <v>0</v>
      </c>
      <c r="U89" s="212">
        <f>Shashi!AD83</f>
        <v>0</v>
      </c>
      <c r="V89" s="213">
        <f t="shared" si="21"/>
        <v>0</v>
      </c>
      <c r="W89" s="213">
        <f t="shared" si="11"/>
        <v>0</v>
      </c>
      <c r="X89" s="214">
        <f>W89/INDEX({6,6,7,7,8,9,9,9},MATCH($Q$5,{"पहिली","दुसरी","तिसरी","चौथी","पाचवी","सहावी","सातवी","आठवी"},0))</f>
        <v>0</v>
      </c>
      <c r="Y89" s="215">
        <f t="shared" si="12"/>
        <v>0</v>
      </c>
    </row>
    <row r="90" spans="1:25" ht="21.9" customHeight="1">
      <c r="A90" s="206">
        <v>77</v>
      </c>
      <c r="B90" s="209">
        <f>students!D84</f>
        <v>0</v>
      </c>
      <c r="C90" s="210">
        <f>students!G84</f>
        <v>0</v>
      </c>
      <c r="D90" s="211"/>
      <c r="E90" s="212">
        <f>Marathi!AD84</f>
        <v>0</v>
      </c>
      <c r="F90" s="213">
        <f t="shared" si="13"/>
        <v>0</v>
      </c>
      <c r="G90" s="212">
        <f>Hindi!AD84</f>
        <v>0</v>
      </c>
      <c r="H90" s="213">
        <f t="shared" si="14"/>
        <v>0</v>
      </c>
      <c r="I90" s="212">
        <f>English!AD84</f>
        <v>0</v>
      </c>
      <c r="J90" s="213">
        <f t="shared" si="15"/>
        <v>0</v>
      </c>
      <c r="K90" s="212">
        <f>Maths!AD84</f>
        <v>0</v>
      </c>
      <c r="L90" s="213">
        <f t="shared" si="16"/>
        <v>0</v>
      </c>
      <c r="M90" s="212">
        <f>Sci!AD84</f>
        <v>0</v>
      </c>
      <c r="N90" s="213">
        <f t="shared" si="17"/>
        <v>0</v>
      </c>
      <c r="O90" s="212">
        <f>Sco!AD84</f>
        <v>0</v>
      </c>
      <c r="P90" s="213">
        <f t="shared" si="18"/>
        <v>0</v>
      </c>
      <c r="Q90" s="212">
        <f>Kala!AD84</f>
        <v>0</v>
      </c>
      <c r="R90" s="213">
        <f t="shared" si="19"/>
        <v>0</v>
      </c>
      <c r="S90" s="212">
        <f>Karya!AD84</f>
        <v>0</v>
      </c>
      <c r="T90" s="213">
        <f t="shared" si="20"/>
        <v>0</v>
      </c>
      <c r="U90" s="212">
        <f>Shashi!AD84</f>
        <v>0</v>
      </c>
      <c r="V90" s="213">
        <f t="shared" si="21"/>
        <v>0</v>
      </c>
      <c r="W90" s="213">
        <f t="shared" si="11"/>
        <v>0</v>
      </c>
      <c r="X90" s="214">
        <f>W90/INDEX({6,6,7,7,8,9,9,9},MATCH($Q$5,{"पहिली","दुसरी","तिसरी","चौथी","पाचवी","सहावी","सातवी","आठवी"},0))</f>
        <v>0</v>
      </c>
      <c r="Y90" s="215">
        <f t="shared" si="12"/>
        <v>0</v>
      </c>
    </row>
    <row r="91" spans="1:25" ht="21.9" customHeight="1">
      <c r="A91" s="206">
        <v>78</v>
      </c>
      <c r="B91" s="209">
        <f>students!D85</f>
        <v>0</v>
      </c>
      <c r="C91" s="210">
        <f>students!G85</f>
        <v>0</v>
      </c>
      <c r="D91" s="211"/>
      <c r="E91" s="212">
        <f>Marathi!AD85</f>
        <v>0</v>
      </c>
      <c r="F91" s="213">
        <f t="shared" si="13"/>
        <v>0</v>
      </c>
      <c r="G91" s="212">
        <f>Hindi!AD85</f>
        <v>0</v>
      </c>
      <c r="H91" s="213">
        <f t="shared" si="14"/>
        <v>0</v>
      </c>
      <c r="I91" s="212">
        <f>English!AD85</f>
        <v>0</v>
      </c>
      <c r="J91" s="213">
        <f t="shared" si="15"/>
        <v>0</v>
      </c>
      <c r="K91" s="212">
        <f>Maths!AD85</f>
        <v>0</v>
      </c>
      <c r="L91" s="213">
        <f t="shared" si="16"/>
        <v>0</v>
      </c>
      <c r="M91" s="212">
        <f>Sci!AD85</f>
        <v>0</v>
      </c>
      <c r="N91" s="213">
        <f t="shared" si="17"/>
        <v>0</v>
      </c>
      <c r="O91" s="212">
        <f>Sco!AD85</f>
        <v>0</v>
      </c>
      <c r="P91" s="213">
        <f t="shared" si="18"/>
        <v>0</v>
      </c>
      <c r="Q91" s="212">
        <f>Kala!AD85</f>
        <v>0</v>
      </c>
      <c r="R91" s="213">
        <f t="shared" si="19"/>
        <v>0</v>
      </c>
      <c r="S91" s="212">
        <f>Karya!AD85</f>
        <v>0</v>
      </c>
      <c r="T91" s="213">
        <f t="shared" si="20"/>
        <v>0</v>
      </c>
      <c r="U91" s="212">
        <f>Shashi!AD85</f>
        <v>0</v>
      </c>
      <c r="V91" s="213">
        <f t="shared" si="21"/>
        <v>0</v>
      </c>
      <c r="W91" s="213">
        <f t="shared" si="11"/>
        <v>0</v>
      </c>
      <c r="X91" s="214">
        <f>W91/INDEX({6,6,7,7,8,9,9,9},MATCH($Q$5,{"पहिली","दुसरी","तिसरी","चौथी","पाचवी","सहावी","सातवी","आठवी"},0))</f>
        <v>0</v>
      </c>
      <c r="Y91" s="215">
        <f t="shared" si="12"/>
        <v>0</v>
      </c>
    </row>
    <row r="92" spans="1:25" ht="21.9" customHeight="1">
      <c r="A92" s="206">
        <v>79</v>
      </c>
      <c r="B92" s="209">
        <f>students!D86</f>
        <v>0</v>
      </c>
      <c r="C92" s="210">
        <f>students!G86</f>
        <v>0</v>
      </c>
      <c r="D92" s="211"/>
      <c r="E92" s="212">
        <f>Marathi!AD86</f>
        <v>0</v>
      </c>
      <c r="F92" s="213">
        <f t="shared" si="13"/>
        <v>0</v>
      </c>
      <c r="G92" s="212">
        <f>Hindi!AD86</f>
        <v>0</v>
      </c>
      <c r="H92" s="213">
        <f t="shared" si="14"/>
        <v>0</v>
      </c>
      <c r="I92" s="212">
        <f>English!AD86</f>
        <v>0</v>
      </c>
      <c r="J92" s="213">
        <f t="shared" si="15"/>
        <v>0</v>
      </c>
      <c r="K92" s="212">
        <f>Maths!AD86</f>
        <v>0</v>
      </c>
      <c r="L92" s="213">
        <f t="shared" si="16"/>
        <v>0</v>
      </c>
      <c r="M92" s="212">
        <f>Sci!AD86</f>
        <v>0</v>
      </c>
      <c r="N92" s="213">
        <f t="shared" si="17"/>
        <v>0</v>
      </c>
      <c r="O92" s="212">
        <f>Sco!AD86</f>
        <v>0</v>
      </c>
      <c r="P92" s="213">
        <f t="shared" si="18"/>
        <v>0</v>
      </c>
      <c r="Q92" s="212">
        <f>Kala!AD86</f>
        <v>0</v>
      </c>
      <c r="R92" s="213">
        <f t="shared" si="19"/>
        <v>0</v>
      </c>
      <c r="S92" s="212">
        <f>Karya!AD86</f>
        <v>0</v>
      </c>
      <c r="T92" s="213">
        <f t="shared" si="20"/>
        <v>0</v>
      </c>
      <c r="U92" s="212">
        <f>Shashi!AD86</f>
        <v>0</v>
      </c>
      <c r="V92" s="213">
        <f t="shared" si="21"/>
        <v>0</v>
      </c>
      <c r="W92" s="213">
        <f t="shared" si="11"/>
        <v>0</v>
      </c>
      <c r="X92" s="214">
        <f>W92/INDEX({6,6,7,7,8,9,9,9},MATCH($Q$5,{"पहिली","दुसरी","तिसरी","चौथी","पाचवी","सहावी","सातवी","आठवी"},0))</f>
        <v>0</v>
      </c>
      <c r="Y92" s="215">
        <f t="shared" si="12"/>
        <v>0</v>
      </c>
    </row>
    <row r="93" spans="1:25" ht="21.9" customHeight="1">
      <c r="A93" s="206">
        <v>80</v>
      </c>
      <c r="B93" s="209">
        <f>students!D87</f>
        <v>0</v>
      </c>
      <c r="C93" s="210">
        <f>students!G87</f>
        <v>0</v>
      </c>
      <c r="D93" s="211"/>
      <c r="E93" s="212">
        <f>Marathi!AD87</f>
        <v>0</v>
      </c>
      <c r="F93" s="213">
        <f t="shared" si="13"/>
        <v>0</v>
      </c>
      <c r="G93" s="212">
        <f>Hindi!AD87</f>
        <v>0</v>
      </c>
      <c r="H93" s="213">
        <f t="shared" si="14"/>
        <v>0</v>
      </c>
      <c r="I93" s="212">
        <f>English!AD87</f>
        <v>0</v>
      </c>
      <c r="J93" s="213">
        <f t="shared" si="15"/>
        <v>0</v>
      </c>
      <c r="K93" s="212">
        <f>Maths!AD87</f>
        <v>0</v>
      </c>
      <c r="L93" s="213">
        <f t="shared" si="16"/>
        <v>0</v>
      </c>
      <c r="M93" s="212">
        <f>Sci!AD87</f>
        <v>0</v>
      </c>
      <c r="N93" s="213">
        <f t="shared" si="17"/>
        <v>0</v>
      </c>
      <c r="O93" s="212">
        <f>Sco!AD87</f>
        <v>0</v>
      </c>
      <c r="P93" s="213">
        <f t="shared" si="18"/>
        <v>0</v>
      </c>
      <c r="Q93" s="212">
        <f>Kala!AD87</f>
        <v>0</v>
      </c>
      <c r="R93" s="213">
        <f t="shared" si="19"/>
        <v>0</v>
      </c>
      <c r="S93" s="212">
        <f>Karya!AD87</f>
        <v>0</v>
      </c>
      <c r="T93" s="213">
        <f t="shared" si="20"/>
        <v>0</v>
      </c>
      <c r="U93" s="212">
        <f>Shashi!AD87</f>
        <v>0</v>
      </c>
      <c r="V93" s="213">
        <f t="shared" si="21"/>
        <v>0</v>
      </c>
      <c r="W93" s="213">
        <f t="shared" si="11"/>
        <v>0</v>
      </c>
      <c r="X93" s="214">
        <f>W93/INDEX({6,6,7,7,8,9,9,9},MATCH($Q$5,{"पहिली","दुसरी","तिसरी","चौथी","पाचवी","सहावी","सातवी","आठवी"},0))</f>
        <v>0</v>
      </c>
      <c r="Y93" s="215">
        <f t="shared" si="12"/>
        <v>0</v>
      </c>
    </row>
    <row r="94" spans="1:25" ht="21.9" customHeight="1">
      <c r="A94" s="206">
        <v>81</v>
      </c>
      <c r="B94" s="209">
        <f>students!D88</f>
        <v>0</v>
      </c>
      <c r="C94" s="210">
        <f>students!G88</f>
        <v>0</v>
      </c>
      <c r="D94" s="211"/>
      <c r="E94" s="212">
        <f>Marathi!AD88</f>
        <v>0</v>
      </c>
      <c r="F94" s="213">
        <f t="shared" si="13"/>
        <v>0</v>
      </c>
      <c r="G94" s="212">
        <f>Hindi!AD88</f>
        <v>0</v>
      </c>
      <c r="H94" s="213">
        <f t="shared" si="14"/>
        <v>0</v>
      </c>
      <c r="I94" s="212">
        <f>English!AD88</f>
        <v>0</v>
      </c>
      <c r="J94" s="213">
        <f t="shared" si="15"/>
        <v>0</v>
      </c>
      <c r="K94" s="212">
        <f>Maths!AD88</f>
        <v>0</v>
      </c>
      <c r="L94" s="213">
        <f t="shared" si="16"/>
        <v>0</v>
      </c>
      <c r="M94" s="212">
        <f>Sci!AD88</f>
        <v>0</v>
      </c>
      <c r="N94" s="213">
        <f t="shared" si="17"/>
        <v>0</v>
      </c>
      <c r="O94" s="212">
        <f>Sco!AD88</f>
        <v>0</v>
      </c>
      <c r="P94" s="213">
        <f t="shared" si="18"/>
        <v>0</v>
      </c>
      <c r="Q94" s="212">
        <f>Kala!AD88</f>
        <v>0</v>
      </c>
      <c r="R94" s="213">
        <f t="shared" si="19"/>
        <v>0</v>
      </c>
      <c r="S94" s="212">
        <f>Karya!AD88</f>
        <v>0</v>
      </c>
      <c r="T94" s="213">
        <f t="shared" si="20"/>
        <v>0</v>
      </c>
      <c r="U94" s="212">
        <f>Shashi!AD88</f>
        <v>0</v>
      </c>
      <c r="V94" s="213">
        <f t="shared" si="21"/>
        <v>0</v>
      </c>
      <c r="W94" s="213">
        <f t="shared" si="11"/>
        <v>0</v>
      </c>
      <c r="X94" s="214">
        <f>W94/INDEX({6,6,7,7,8,9,9,9},MATCH($Q$5,{"पहिली","दुसरी","तिसरी","चौथी","पाचवी","सहावी","सातवी","आठवी"},0))</f>
        <v>0</v>
      </c>
      <c r="Y94" s="215">
        <f t="shared" si="12"/>
        <v>0</v>
      </c>
    </row>
    <row r="95" spans="1:25" ht="21.9" customHeight="1">
      <c r="A95" s="206">
        <v>82</v>
      </c>
      <c r="B95" s="209">
        <f>students!D89</f>
        <v>0</v>
      </c>
      <c r="C95" s="210">
        <f>students!G89</f>
        <v>0</v>
      </c>
      <c r="D95" s="211"/>
      <c r="E95" s="212">
        <f>Marathi!AD89</f>
        <v>0</v>
      </c>
      <c r="F95" s="213">
        <f t="shared" si="13"/>
        <v>0</v>
      </c>
      <c r="G95" s="212">
        <f>Hindi!AD89</f>
        <v>0</v>
      </c>
      <c r="H95" s="213">
        <f t="shared" si="14"/>
        <v>0</v>
      </c>
      <c r="I95" s="212">
        <f>English!AD89</f>
        <v>0</v>
      </c>
      <c r="J95" s="213">
        <f t="shared" si="15"/>
        <v>0</v>
      </c>
      <c r="K95" s="212">
        <f>Maths!AD89</f>
        <v>0</v>
      </c>
      <c r="L95" s="213">
        <f t="shared" si="16"/>
        <v>0</v>
      </c>
      <c r="M95" s="212">
        <f>Sci!AD89</f>
        <v>0</v>
      </c>
      <c r="N95" s="213">
        <f t="shared" si="17"/>
        <v>0</v>
      </c>
      <c r="O95" s="212">
        <f>Sco!AD89</f>
        <v>0</v>
      </c>
      <c r="P95" s="213">
        <f t="shared" si="18"/>
        <v>0</v>
      </c>
      <c r="Q95" s="212">
        <f>Kala!AD89</f>
        <v>0</v>
      </c>
      <c r="R95" s="213">
        <f t="shared" si="19"/>
        <v>0</v>
      </c>
      <c r="S95" s="212">
        <f>Karya!AD89</f>
        <v>0</v>
      </c>
      <c r="T95" s="213">
        <f t="shared" si="20"/>
        <v>0</v>
      </c>
      <c r="U95" s="212">
        <f>Shashi!AD89</f>
        <v>0</v>
      </c>
      <c r="V95" s="213">
        <f t="shared" si="21"/>
        <v>0</v>
      </c>
      <c r="W95" s="213">
        <f t="shared" si="11"/>
        <v>0</v>
      </c>
      <c r="X95" s="214">
        <f>W95/INDEX({6,6,7,7,8,9,9,9},MATCH($Q$5,{"पहिली","दुसरी","तिसरी","चौथी","पाचवी","सहावी","सातवी","आठवी"},0))</f>
        <v>0</v>
      </c>
      <c r="Y95" s="215">
        <f t="shared" si="12"/>
        <v>0</v>
      </c>
    </row>
    <row r="96" spans="1:25" ht="21.9" customHeight="1">
      <c r="A96" s="206">
        <v>83</v>
      </c>
      <c r="B96" s="209">
        <f>students!D90</f>
        <v>0</v>
      </c>
      <c r="C96" s="210">
        <f>students!G90</f>
        <v>0</v>
      </c>
      <c r="D96" s="211"/>
      <c r="E96" s="212">
        <f>Marathi!AD90</f>
        <v>0</v>
      </c>
      <c r="F96" s="213">
        <f t="shared" si="13"/>
        <v>0</v>
      </c>
      <c r="G96" s="212">
        <f>Hindi!AD90</f>
        <v>0</v>
      </c>
      <c r="H96" s="213">
        <f t="shared" si="14"/>
        <v>0</v>
      </c>
      <c r="I96" s="212">
        <f>English!AD90</f>
        <v>0</v>
      </c>
      <c r="J96" s="213">
        <f t="shared" si="15"/>
        <v>0</v>
      </c>
      <c r="K96" s="212">
        <f>Maths!AD90</f>
        <v>0</v>
      </c>
      <c r="L96" s="213">
        <f t="shared" si="16"/>
        <v>0</v>
      </c>
      <c r="M96" s="212">
        <f>Sci!AD90</f>
        <v>0</v>
      </c>
      <c r="N96" s="213">
        <f t="shared" si="17"/>
        <v>0</v>
      </c>
      <c r="O96" s="212">
        <f>Sco!AD90</f>
        <v>0</v>
      </c>
      <c r="P96" s="213">
        <f t="shared" si="18"/>
        <v>0</v>
      </c>
      <c r="Q96" s="212">
        <f>Kala!AD90</f>
        <v>0</v>
      </c>
      <c r="R96" s="213">
        <f t="shared" si="19"/>
        <v>0</v>
      </c>
      <c r="S96" s="212">
        <f>Karya!AD90</f>
        <v>0</v>
      </c>
      <c r="T96" s="213">
        <f t="shared" si="20"/>
        <v>0</v>
      </c>
      <c r="U96" s="212">
        <f>Shashi!AD90</f>
        <v>0</v>
      </c>
      <c r="V96" s="213">
        <f t="shared" si="21"/>
        <v>0</v>
      </c>
      <c r="W96" s="213">
        <f t="shared" si="11"/>
        <v>0</v>
      </c>
      <c r="X96" s="214">
        <f>W96/INDEX({6,6,7,7,8,9,9,9},MATCH($Q$5,{"पहिली","दुसरी","तिसरी","चौथी","पाचवी","सहावी","सातवी","आठवी"},0))</f>
        <v>0</v>
      </c>
      <c r="Y96" s="215">
        <f t="shared" si="12"/>
        <v>0</v>
      </c>
    </row>
    <row r="97" spans="1:25" ht="21.9" customHeight="1">
      <c r="A97" s="206">
        <v>84</v>
      </c>
      <c r="B97" s="209">
        <f>students!D91</f>
        <v>0</v>
      </c>
      <c r="C97" s="210">
        <f>students!G91</f>
        <v>0</v>
      </c>
      <c r="D97" s="211"/>
      <c r="E97" s="212">
        <f>Marathi!AD91</f>
        <v>0</v>
      </c>
      <c r="F97" s="213">
        <f t="shared" si="13"/>
        <v>0</v>
      </c>
      <c r="G97" s="212">
        <f>Hindi!AD91</f>
        <v>0</v>
      </c>
      <c r="H97" s="213">
        <f t="shared" si="14"/>
        <v>0</v>
      </c>
      <c r="I97" s="212">
        <f>English!AD91</f>
        <v>0</v>
      </c>
      <c r="J97" s="213">
        <f t="shared" si="15"/>
        <v>0</v>
      </c>
      <c r="K97" s="212">
        <f>Maths!AD91</f>
        <v>0</v>
      </c>
      <c r="L97" s="213">
        <f t="shared" si="16"/>
        <v>0</v>
      </c>
      <c r="M97" s="212">
        <f>Sci!AD91</f>
        <v>0</v>
      </c>
      <c r="N97" s="213">
        <f t="shared" si="17"/>
        <v>0</v>
      </c>
      <c r="O97" s="212">
        <f>Sco!AD91</f>
        <v>0</v>
      </c>
      <c r="P97" s="213">
        <f t="shared" si="18"/>
        <v>0</v>
      </c>
      <c r="Q97" s="212">
        <f>Kala!AD91</f>
        <v>0</v>
      </c>
      <c r="R97" s="213">
        <f t="shared" si="19"/>
        <v>0</v>
      </c>
      <c r="S97" s="212">
        <f>Karya!AD91</f>
        <v>0</v>
      </c>
      <c r="T97" s="213">
        <f t="shared" si="20"/>
        <v>0</v>
      </c>
      <c r="U97" s="212">
        <f>Shashi!AD91</f>
        <v>0</v>
      </c>
      <c r="V97" s="213">
        <f t="shared" si="21"/>
        <v>0</v>
      </c>
      <c r="W97" s="213">
        <f t="shared" si="11"/>
        <v>0</v>
      </c>
      <c r="X97" s="214">
        <f>W97/INDEX({6,6,7,7,8,9,9,9},MATCH($Q$5,{"पहिली","दुसरी","तिसरी","चौथी","पाचवी","सहावी","सातवी","आठवी"},0))</f>
        <v>0</v>
      </c>
      <c r="Y97" s="215">
        <f t="shared" si="12"/>
        <v>0</v>
      </c>
    </row>
    <row r="98" spans="1:25" ht="21.9" customHeight="1">
      <c r="A98" s="206">
        <v>85</v>
      </c>
      <c r="B98" s="209">
        <f>students!D92</f>
        <v>0</v>
      </c>
      <c r="C98" s="210">
        <f>students!G92</f>
        <v>0</v>
      </c>
      <c r="D98" s="211"/>
      <c r="E98" s="212">
        <f>Marathi!AD92</f>
        <v>0</v>
      </c>
      <c r="F98" s="213">
        <f t="shared" si="13"/>
        <v>0</v>
      </c>
      <c r="G98" s="212">
        <f>Hindi!AD92</f>
        <v>0</v>
      </c>
      <c r="H98" s="213">
        <f t="shared" si="14"/>
        <v>0</v>
      </c>
      <c r="I98" s="212">
        <f>English!AD92</f>
        <v>0</v>
      </c>
      <c r="J98" s="213">
        <f t="shared" si="15"/>
        <v>0</v>
      </c>
      <c r="K98" s="212">
        <f>Maths!AD92</f>
        <v>0</v>
      </c>
      <c r="L98" s="213">
        <f t="shared" si="16"/>
        <v>0</v>
      </c>
      <c r="M98" s="212">
        <f>Sci!AD92</f>
        <v>0</v>
      </c>
      <c r="N98" s="213">
        <f t="shared" si="17"/>
        <v>0</v>
      </c>
      <c r="O98" s="212">
        <f>Sco!AD92</f>
        <v>0</v>
      </c>
      <c r="P98" s="213">
        <f t="shared" si="18"/>
        <v>0</v>
      </c>
      <c r="Q98" s="212">
        <f>Kala!AD92</f>
        <v>0</v>
      </c>
      <c r="R98" s="213">
        <f t="shared" si="19"/>
        <v>0</v>
      </c>
      <c r="S98" s="212">
        <f>Karya!AD92</f>
        <v>0</v>
      </c>
      <c r="T98" s="213">
        <f t="shared" si="20"/>
        <v>0</v>
      </c>
      <c r="U98" s="212">
        <f>Shashi!AD92</f>
        <v>0</v>
      </c>
      <c r="V98" s="213">
        <f t="shared" si="21"/>
        <v>0</v>
      </c>
      <c r="W98" s="213">
        <f t="shared" si="11"/>
        <v>0</v>
      </c>
      <c r="X98" s="214">
        <f>W98/INDEX({6,6,7,7,8,9,9,9},MATCH($Q$5,{"पहिली","दुसरी","तिसरी","चौथी","पाचवी","सहावी","सातवी","आठवी"},0))</f>
        <v>0</v>
      </c>
      <c r="Y98" s="215">
        <f t="shared" si="12"/>
        <v>0</v>
      </c>
    </row>
    <row r="99" spans="1:25" ht="21.9" customHeight="1">
      <c r="A99" s="206">
        <v>86</v>
      </c>
      <c r="B99" s="209">
        <f>students!D93</f>
        <v>0</v>
      </c>
      <c r="C99" s="210">
        <f>students!G93</f>
        <v>0</v>
      </c>
      <c r="D99" s="211"/>
      <c r="E99" s="212">
        <f>Marathi!AD93</f>
        <v>0</v>
      </c>
      <c r="F99" s="213">
        <f t="shared" si="13"/>
        <v>0</v>
      </c>
      <c r="G99" s="212">
        <f>Hindi!AD93</f>
        <v>0</v>
      </c>
      <c r="H99" s="213">
        <f t="shared" si="14"/>
        <v>0</v>
      </c>
      <c r="I99" s="212">
        <f>English!AD93</f>
        <v>0</v>
      </c>
      <c r="J99" s="213">
        <f t="shared" si="15"/>
        <v>0</v>
      </c>
      <c r="K99" s="212">
        <f>Maths!AD93</f>
        <v>0</v>
      </c>
      <c r="L99" s="213">
        <f t="shared" si="16"/>
        <v>0</v>
      </c>
      <c r="M99" s="212">
        <f>Sci!AD93</f>
        <v>0</v>
      </c>
      <c r="N99" s="213">
        <f t="shared" si="17"/>
        <v>0</v>
      </c>
      <c r="O99" s="212">
        <f>Sco!AD93</f>
        <v>0</v>
      </c>
      <c r="P99" s="213">
        <f t="shared" si="18"/>
        <v>0</v>
      </c>
      <c r="Q99" s="212">
        <f>Kala!AD93</f>
        <v>0</v>
      </c>
      <c r="R99" s="213">
        <f t="shared" si="19"/>
        <v>0</v>
      </c>
      <c r="S99" s="212">
        <f>Karya!AD93</f>
        <v>0</v>
      </c>
      <c r="T99" s="213">
        <f t="shared" si="20"/>
        <v>0</v>
      </c>
      <c r="U99" s="212">
        <f>Shashi!AD93</f>
        <v>0</v>
      </c>
      <c r="V99" s="213">
        <f t="shared" si="21"/>
        <v>0</v>
      </c>
      <c r="W99" s="213">
        <f t="shared" si="11"/>
        <v>0</v>
      </c>
      <c r="X99" s="214">
        <f>W99/INDEX({6,6,7,7,8,9,9,9},MATCH($Q$5,{"पहिली","दुसरी","तिसरी","चौथी","पाचवी","सहावी","सातवी","आठवी"},0))</f>
        <v>0</v>
      </c>
      <c r="Y99" s="215">
        <f t="shared" si="12"/>
        <v>0</v>
      </c>
    </row>
    <row r="100" spans="1:25" ht="21.9" customHeight="1">
      <c r="A100" s="206">
        <v>87</v>
      </c>
      <c r="B100" s="209">
        <f>students!D94</f>
        <v>0</v>
      </c>
      <c r="C100" s="210">
        <f>students!G94</f>
        <v>0</v>
      </c>
      <c r="D100" s="211"/>
      <c r="E100" s="212">
        <f>Marathi!AD94</f>
        <v>0</v>
      </c>
      <c r="F100" s="213">
        <f t="shared" si="13"/>
        <v>0</v>
      </c>
      <c r="G100" s="212">
        <f>Hindi!AD94</f>
        <v>0</v>
      </c>
      <c r="H100" s="213">
        <f t="shared" si="14"/>
        <v>0</v>
      </c>
      <c r="I100" s="212">
        <f>English!AD94</f>
        <v>0</v>
      </c>
      <c r="J100" s="213">
        <f t="shared" si="15"/>
        <v>0</v>
      </c>
      <c r="K100" s="212">
        <f>Maths!AD94</f>
        <v>0</v>
      </c>
      <c r="L100" s="213">
        <f t="shared" si="16"/>
        <v>0</v>
      </c>
      <c r="M100" s="212">
        <f>Sci!AD94</f>
        <v>0</v>
      </c>
      <c r="N100" s="213">
        <f t="shared" si="17"/>
        <v>0</v>
      </c>
      <c r="O100" s="212">
        <f>Sco!AD94</f>
        <v>0</v>
      </c>
      <c r="P100" s="213">
        <f t="shared" si="18"/>
        <v>0</v>
      </c>
      <c r="Q100" s="212">
        <f>Kala!AD94</f>
        <v>0</v>
      </c>
      <c r="R100" s="213">
        <f t="shared" si="19"/>
        <v>0</v>
      </c>
      <c r="S100" s="212">
        <f>Karya!AD94</f>
        <v>0</v>
      </c>
      <c r="T100" s="213">
        <f t="shared" si="20"/>
        <v>0</v>
      </c>
      <c r="U100" s="212">
        <f>Shashi!AD94</f>
        <v>0</v>
      </c>
      <c r="V100" s="213">
        <f t="shared" si="21"/>
        <v>0</v>
      </c>
      <c r="W100" s="213">
        <f t="shared" si="11"/>
        <v>0</v>
      </c>
      <c r="X100" s="214">
        <f>W100/INDEX({6,6,7,7,8,9,9,9},MATCH($Q$5,{"पहिली","दुसरी","तिसरी","चौथी","पाचवी","सहावी","सातवी","आठवी"},0))</f>
        <v>0</v>
      </c>
      <c r="Y100" s="215">
        <f t="shared" si="12"/>
        <v>0</v>
      </c>
    </row>
    <row r="101" spans="1:25" ht="21.9" customHeight="1">
      <c r="A101" s="206">
        <v>88</v>
      </c>
      <c r="B101" s="209">
        <f>students!D95</f>
        <v>0</v>
      </c>
      <c r="C101" s="210">
        <f>students!G95</f>
        <v>0</v>
      </c>
      <c r="D101" s="211"/>
      <c r="E101" s="212">
        <f>Marathi!AD95</f>
        <v>0</v>
      </c>
      <c r="F101" s="213">
        <f t="shared" si="13"/>
        <v>0</v>
      </c>
      <c r="G101" s="212">
        <f>Hindi!AD95</f>
        <v>0</v>
      </c>
      <c r="H101" s="213">
        <f t="shared" si="14"/>
        <v>0</v>
      </c>
      <c r="I101" s="212">
        <f>English!AD95</f>
        <v>0</v>
      </c>
      <c r="J101" s="213">
        <f t="shared" si="15"/>
        <v>0</v>
      </c>
      <c r="K101" s="212">
        <f>Maths!AD95</f>
        <v>0</v>
      </c>
      <c r="L101" s="213">
        <f t="shared" si="16"/>
        <v>0</v>
      </c>
      <c r="M101" s="212">
        <f>Sci!AD95</f>
        <v>0</v>
      </c>
      <c r="N101" s="213">
        <f t="shared" si="17"/>
        <v>0</v>
      </c>
      <c r="O101" s="212">
        <f>Sco!AD95</f>
        <v>0</v>
      </c>
      <c r="P101" s="213">
        <f t="shared" si="18"/>
        <v>0</v>
      </c>
      <c r="Q101" s="212">
        <f>Kala!AD95</f>
        <v>0</v>
      </c>
      <c r="R101" s="213">
        <f t="shared" si="19"/>
        <v>0</v>
      </c>
      <c r="S101" s="212">
        <f>Karya!AD95</f>
        <v>0</v>
      </c>
      <c r="T101" s="213">
        <f t="shared" si="20"/>
        <v>0</v>
      </c>
      <c r="U101" s="212">
        <f>Shashi!AD95</f>
        <v>0</v>
      </c>
      <c r="V101" s="213">
        <f t="shared" si="21"/>
        <v>0</v>
      </c>
      <c r="W101" s="213">
        <f t="shared" si="11"/>
        <v>0</v>
      </c>
      <c r="X101" s="214">
        <f>W101/INDEX({6,6,7,7,8,9,9,9},MATCH($Q$5,{"पहिली","दुसरी","तिसरी","चौथी","पाचवी","सहावी","सातवी","आठवी"},0))</f>
        <v>0</v>
      </c>
      <c r="Y101" s="215">
        <f t="shared" si="12"/>
        <v>0</v>
      </c>
    </row>
    <row r="102" spans="1:25" ht="21.9" customHeight="1">
      <c r="A102" s="206">
        <v>89</v>
      </c>
      <c r="B102" s="209">
        <f>students!D96</f>
        <v>0</v>
      </c>
      <c r="C102" s="210">
        <f>students!G96</f>
        <v>0</v>
      </c>
      <c r="D102" s="211"/>
      <c r="E102" s="212">
        <f>Marathi!AD96</f>
        <v>0</v>
      </c>
      <c r="F102" s="213">
        <f t="shared" si="13"/>
        <v>0</v>
      </c>
      <c r="G102" s="212">
        <f>Hindi!AD96</f>
        <v>0</v>
      </c>
      <c r="H102" s="213">
        <f t="shared" si="14"/>
        <v>0</v>
      </c>
      <c r="I102" s="212">
        <f>English!AD96</f>
        <v>0</v>
      </c>
      <c r="J102" s="213">
        <f t="shared" si="15"/>
        <v>0</v>
      </c>
      <c r="K102" s="212">
        <f>Maths!AD96</f>
        <v>0</v>
      </c>
      <c r="L102" s="213">
        <f t="shared" si="16"/>
        <v>0</v>
      </c>
      <c r="M102" s="212">
        <f>Sci!AD96</f>
        <v>0</v>
      </c>
      <c r="N102" s="213">
        <f t="shared" si="17"/>
        <v>0</v>
      </c>
      <c r="O102" s="212">
        <f>Sco!AD96</f>
        <v>0</v>
      </c>
      <c r="P102" s="213">
        <f t="shared" si="18"/>
        <v>0</v>
      </c>
      <c r="Q102" s="212">
        <f>Kala!AD96</f>
        <v>0</v>
      </c>
      <c r="R102" s="213">
        <f t="shared" si="19"/>
        <v>0</v>
      </c>
      <c r="S102" s="212">
        <f>Karya!AD96</f>
        <v>0</v>
      </c>
      <c r="T102" s="213">
        <f t="shared" si="20"/>
        <v>0</v>
      </c>
      <c r="U102" s="212">
        <f>Shashi!AD96</f>
        <v>0</v>
      </c>
      <c r="V102" s="213">
        <f t="shared" si="21"/>
        <v>0</v>
      </c>
      <c r="W102" s="213">
        <f t="shared" si="11"/>
        <v>0</v>
      </c>
      <c r="X102" s="214">
        <f>W102/INDEX({6,6,7,7,8,9,9,9},MATCH($Q$5,{"पहिली","दुसरी","तिसरी","चौथी","पाचवी","सहावी","सातवी","आठवी"},0))</f>
        <v>0</v>
      </c>
      <c r="Y102" s="215">
        <f t="shared" si="12"/>
        <v>0</v>
      </c>
    </row>
    <row r="103" spans="1:25" ht="21.9" customHeight="1">
      <c r="A103" s="206">
        <v>90</v>
      </c>
      <c r="B103" s="209">
        <f>students!D97</f>
        <v>0</v>
      </c>
      <c r="C103" s="210">
        <f>students!G97</f>
        <v>0</v>
      </c>
      <c r="D103" s="211"/>
      <c r="E103" s="212">
        <f>Marathi!AD97</f>
        <v>0</v>
      </c>
      <c r="F103" s="213">
        <f t="shared" si="13"/>
        <v>0</v>
      </c>
      <c r="G103" s="212">
        <f>Hindi!AD97</f>
        <v>0</v>
      </c>
      <c r="H103" s="213">
        <f t="shared" si="14"/>
        <v>0</v>
      </c>
      <c r="I103" s="212">
        <f>English!AD97</f>
        <v>0</v>
      </c>
      <c r="J103" s="213">
        <f t="shared" si="15"/>
        <v>0</v>
      </c>
      <c r="K103" s="212">
        <f>Maths!AD97</f>
        <v>0</v>
      </c>
      <c r="L103" s="213">
        <f t="shared" si="16"/>
        <v>0</v>
      </c>
      <c r="M103" s="212">
        <f>Sci!AD97</f>
        <v>0</v>
      </c>
      <c r="N103" s="213">
        <f t="shared" si="17"/>
        <v>0</v>
      </c>
      <c r="O103" s="212">
        <f>Sco!AD97</f>
        <v>0</v>
      </c>
      <c r="P103" s="213">
        <f t="shared" si="18"/>
        <v>0</v>
      </c>
      <c r="Q103" s="212">
        <f>Kala!AD97</f>
        <v>0</v>
      </c>
      <c r="R103" s="213">
        <f t="shared" si="19"/>
        <v>0</v>
      </c>
      <c r="S103" s="212">
        <f>Karya!AD97</f>
        <v>0</v>
      </c>
      <c r="T103" s="213">
        <f t="shared" si="20"/>
        <v>0</v>
      </c>
      <c r="U103" s="212">
        <f>Shashi!AD97</f>
        <v>0</v>
      </c>
      <c r="V103" s="213">
        <f t="shared" si="21"/>
        <v>0</v>
      </c>
      <c r="W103" s="213">
        <f t="shared" si="11"/>
        <v>0</v>
      </c>
      <c r="X103" s="214">
        <f>W103/INDEX({6,6,7,7,8,9,9,9},MATCH($Q$5,{"पहिली","दुसरी","तिसरी","चौथी","पाचवी","सहावी","सातवी","आठवी"},0))</f>
        <v>0</v>
      </c>
      <c r="Y103" s="215">
        <f t="shared" si="12"/>
        <v>0</v>
      </c>
    </row>
    <row r="104" spans="1:25" ht="21.9" customHeight="1">
      <c r="A104" s="206">
        <v>91</v>
      </c>
      <c r="B104" s="209">
        <f>students!D98</f>
        <v>0</v>
      </c>
      <c r="C104" s="210">
        <f>students!G98</f>
        <v>0</v>
      </c>
      <c r="D104" s="211"/>
      <c r="E104" s="212">
        <f>Marathi!AD98</f>
        <v>0</v>
      </c>
      <c r="F104" s="213">
        <f t="shared" si="13"/>
        <v>0</v>
      </c>
      <c r="G104" s="212">
        <f>Hindi!AD98</f>
        <v>0</v>
      </c>
      <c r="H104" s="213">
        <f t="shared" si="14"/>
        <v>0</v>
      </c>
      <c r="I104" s="212">
        <f>English!AD98</f>
        <v>0</v>
      </c>
      <c r="J104" s="213">
        <f t="shared" si="15"/>
        <v>0</v>
      </c>
      <c r="K104" s="212">
        <f>Maths!AD98</f>
        <v>0</v>
      </c>
      <c r="L104" s="213">
        <f t="shared" si="16"/>
        <v>0</v>
      </c>
      <c r="M104" s="212">
        <f>Sci!AD98</f>
        <v>0</v>
      </c>
      <c r="N104" s="213">
        <f t="shared" si="17"/>
        <v>0</v>
      </c>
      <c r="O104" s="212">
        <f>Sco!AD98</f>
        <v>0</v>
      </c>
      <c r="P104" s="213">
        <f t="shared" si="18"/>
        <v>0</v>
      </c>
      <c r="Q104" s="212">
        <f>Kala!AD98</f>
        <v>0</v>
      </c>
      <c r="R104" s="213">
        <f t="shared" si="19"/>
        <v>0</v>
      </c>
      <c r="S104" s="212">
        <f>Karya!AD98</f>
        <v>0</v>
      </c>
      <c r="T104" s="213">
        <f t="shared" si="20"/>
        <v>0</v>
      </c>
      <c r="U104" s="212">
        <f>Shashi!AD98</f>
        <v>0</v>
      </c>
      <c r="V104" s="213">
        <f t="shared" si="21"/>
        <v>0</v>
      </c>
      <c r="W104" s="213">
        <f t="shared" si="11"/>
        <v>0</v>
      </c>
      <c r="X104" s="214">
        <f>W104/INDEX({6,6,7,7,8,9,9,9},MATCH($Q$5,{"पहिली","दुसरी","तिसरी","चौथी","पाचवी","सहावी","सातवी","आठवी"},0))</f>
        <v>0</v>
      </c>
      <c r="Y104" s="215">
        <f t="shared" si="12"/>
        <v>0</v>
      </c>
    </row>
    <row r="105" spans="1:25" ht="21.9" customHeight="1">
      <c r="A105" s="206">
        <v>92</v>
      </c>
      <c r="B105" s="209">
        <f>students!D99</f>
        <v>0</v>
      </c>
      <c r="C105" s="210">
        <f>students!G99</f>
        <v>0</v>
      </c>
      <c r="D105" s="211"/>
      <c r="E105" s="212">
        <f>Marathi!AD99</f>
        <v>0</v>
      </c>
      <c r="F105" s="213">
        <f t="shared" si="13"/>
        <v>0</v>
      </c>
      <c r="G105" s="212">
        <f>Hindi!AD99</f>
        <v>0</v>
      </c>
      <c r="H105" s="213">
        <f t="shared" si="14"/>
        <v>0</v>
      </c>
      <c r="I105" s="212">
        <f>English!AD99</f>
        <v>0</v>
      </c>
      <c r="J105" s="213">
        <f t="shared" si="15"/>
        <v>0</v>
      </c>
      <c r="K105" s="212">
        <f>Maths!AD99</f>
        <v>0</v>
      </c>
      <c r="L105" s="213">
        <f t="shared" si="16"/>
        <v>0</v>
      </c>
      <c r="M105" s="212">
        <f>Sci!AD99</f>
        <v>0</v>
      </c>
      <c r="N105" s="213">
        <f t="shared" si="17"/>
        <v>0</v>
      </c>
      <c r="O105" s="212">
        <f>Sco!AD99</f>
        <v>0</v>
      </c>
      <c r="P105" s="213">
        <f t="shared" si="18"/>
        <v>0</v>
      </c>
      <c r="Q105" s="212">
        <f>Kala!AD99</f>
        <v>0</v>
      </c>
      <c r="R105" s="213">
        <f t="shared" si="19"/>
        <v>0</v>
      </c>
      <c r="S105" s="212">
        <f>Karya!AD99</f>
        <v>0</v>
      </c>
      <c r="T105" s="213">
        <f t="shared" si="20"/>
        <v>0</v>
      </c>
      <c r="U105" s="212">
        <f>Shashi!AD99</f>
        <v>0</v>
      </c>
      <c r="V105" s="213">
        <f t="shared" si="21"/>
        <v>0</v>
      </c>
      <c r="W105" s="213">
        <f t="shared" si="11"/>
        <v>0</v>
      </c>
      <c r="X105" s="214">
        <f>W105/INDEX({6,6,7,7,8,9,9,9},MATCH($Q$5,{"पहिली","दुसरी","तिसरी","चौथी","पाचवी","सहावी","सातवी","आठवी"},0))</f>
        <v>0</v>
      </c>
      <c r="Y105" s="215">
        <f t="shared" si="12"/>
        <v>0</v>
      </c>
    </row>
    <row r="106" spans="1:25" ht="21.9" customHeight="1">
      <c r="A106" s="206">
        <v>93</v>
      </c>
      <c r="B106" s="209">
        <f>students!D100</f>
        <v>0</v>
      </c>
      <c r="C106" s="210">
        <f>students!G100</f>
        <v>0</v>
      </c>
      <c r="D106" s="211"/>
      <c r="E106" s="212">
        <f>Marathi!AD100</f>
        <v>0</v>
      </c>
      <c r="F106" s="213">
        <f t="shared" si="13"/>
        <v>0</v>
      </c>
      <c r="G106" s="212">
        <f>Hindi!AD100</f>
        <v>0</v>
      </c>
      <c r="H106" s="213">
        <f t="shared" si="14"/>
        <v>0</v>
      </c>
      <c r="I106" s="212">
        <f>English!AD100</f>
        <v>0</v>
      </c>
      <c r="J106" s="213">
        <f t="shared" si="15"/>
        <v>0</v>
      </c>
      <c r="K106" s="212">
        <f>Maths!AD100</f>
        <v>0</v>
      </c>
      <c r="L106" s="213">
        <f t="shared" si="16"/>
        <v>0</v>
      </c>
      <c r="M106" s="212">
        <f>Sci!AD100</f>
        <v>0</v>
      </c>
      <c r="N106" s="213">
        <f t="shared" si="17"/>
        <v>0</v>
      </c>
      <c r="O106" s="212">
        <f>Sco!AD100</f>
        <v>0</v>
      </c>
      <c r="P106" s="213">
        <f t="shared" si="18"/>
        <v>0</v>
      </c>
      <c r="Q106" s="212">
        <f>Kala!AD100</f>
        <v>0</v>
      </c>
      <c r="R106" s="213">
        <f t="shared" si="19"/>
        <v>0</v>
      </c>
      <c r="S106" s="212">
        <f>Karya!AD100</f>
        <v>0</v>
      </c>
      <c r="T106" s="213">
        <f t="shared" si="20"/>
        <v>0</v>
      </c>
      <c r="U106" s="212">
        <f>Shashi!AD100</f>
        <v>0</v>
      </c>
      <c r="V106" s="213">
        <f t="shared" si="21"/>
        <v>0</v>
      </c>
      <c r="W106" s="213">
        <f t="shared" si="11"/>
        <v>0</v>
      </c>
      <c r="X106" s="214">
        <f>W106/INDEX({6,6,7,7,8,9,9,9},MATCH($Q$5,{"पहिली","दुसरी","तिसरी","चौथी","पाचवी","सहावी","सातवी","आठवी"},0))</f>
        <v>0</v>
      </c>
      <c r="Y106" s="215">
        <f t="shared" si="12"/>
        <v>0</v>
      </c>
    </row>
    <row r="107" spans="1:25" ht="21.9" customHeight="1">
      <c r="A107" s="206">
        <v>94</v>
      </c>
      <c r="B107" s="209">
        <f>students!D101</f>
        <v>0</v>
      </c>
      <c r="C107" s="210">
        <f>students!G101</f>
        <v>0</v>
      </c>
      <c r="D107" s="211"/>
      <c r="E107" s="212">
        <f>Marathi!AD101</f>
        <v>0</v>
      </c>
      <c r="F107" s="213">
        <f t="shared" si="13"/>
        <v>0</v>
      </c>
      <c r="G107" s="212">
        <f>Hindi!AD101</f>
        <v>0</v>
      </c>
      <c r="H107" s="213">
        <f t="shared" si="14"/>
        <v>0</v>
      </c>
      <c r="I107" s="212">
        <f>English!AD101</f>
        <v>0</v>
      </c>
      <c r="J107" s="213">
        <f t="shared" si="15"/>
        <v>0</v>
      </c>
      <c r="K107" s="212">
        <f>Maths!AD101</f>
        <v>0</v>
      </c>
      <c r="L107" s="213">
        <f t="shared" si="16"/>
        <v>0</v>
      </c>
      <c r="M107" s="212">
        <f>Sci!AD101</f>
        <v>0</v>
      </c>
      <c r="N107" s="213">
        <f t="shared" si="17"/>
        <v>0</v>
      </c>
      <c r="O107" s="212">
        <f>Sco!AD101</f>
        <v>0</v>
      </c>
      <c r="P107" s="213">
        <f t="shared" si="18"/>
        <v>0</v>
      </c>
      <c r="Q107" s="212">
        <f>Kala!AD101</f>
        <v>0</v>
      </c>
      <c r="R107" s="213">
        <f t="shared" si="19"/>
        <v>0</v>
      </c>
      <c r="S107" s="212">
        <f>Karya!AD101</f>
        <v>0</v>
      </c>
      <c r="T107" s="213">
        <f t="shared" si="20"/>
        <v>0</v>
      </c>
      <c r="U107" s="212">
        <f>Shashi!AD101</f>
        <v>0</v>
      </c>
      <c r="V107" s="213">
        <f t="shared" si="21"/>
        <v>0</v>
      </c>
      <c r="W107" s="213">
        <f t="shared" si="11"/>
        <v>0</v>
      </c>
      <c r="X107" s="214">
        <f>W107/INDEX({6,6,7,7,8,9,9,9},MATCH($Q$5,{"पहिली","दुसरी","तिसरी","चौथी","पाचवी","सहावी","सातवी","आठवी"},0))</f>
        <v>0</v>
      </c>
      <c r="Y107" s="215">
        <f t="shared" si="12"/>
        <v>0</v>
      </c>
    </row>
    <row r="108" spans="1:25" ht="21.9" customHeight="1">
      <c r="A108" s="206">
        <v>95</v>
      </c>
      <c r="B108" s="209">
        <f>students!D102</f>
        <v>0</v>
      </c>
      <c r="C108" s="210">
        <f>students!G102</f>
        <v>0</v>
      </c>
      <c r="D108" s="211"/>
      <c r="E108" s="212">
        <f>Marathi!AD102</f>
        <v>0</v>
      </c>
      <c r="F108" s="213">
        <f t="shared" si="13"/>
        <v>0</v>
      </c>
      <c r="G108" s="212">
        <f>Hindi!AD102</f>
        <v>0</v>
      </c>
      <c r="H108" s="213">
        <f t="shared" si="14"/>
        <v>0</v>
      </c>
      <c r="I108" s="212">
        <f>English!AD102</f>
        <v>0</v>
      </c>
      <c r="J108" s="213">
        <f t="shared" si="15"/>
        <v>0</v>
      </c>
      <c r="K108" s="212">
        <f>Maths!AD102</f>
        <v>0</v>
      </c>
      <c r="L108" s="213">
        <f t="shared" si="16"/>
        <v>0</v>
      </c>
      <c r="M108" s="212">
        <f>Sci!AD102</f>
        <v>0</v>
      </c>
      <c r="N108" s="213">
        <f t="shared" si="17"/>
        <v>0</v>
      </c>
      <c r="O108" s="212">
        <f>Sco!AD102</f>
        <v>0</v>
      </c>
      <c r="P108" s="213">
        <f t="shared" si="18"/>
        <v>0</v>
      </c>
      <c r="Q108" s="212">
        <f>Kala!AD102</f>
        <v>0</v>
      </c>
      <c r="R108" s="213">
        <f t="shared" si="19"/>
        <v>0</v>
      </c>
      <c r="S108" s="212">
        <f>Karya!AD102</f>
        <v>0</v>
      </c>
      <c r="T108" s="213">
        <f t="shared" si="20"/>
        <v>0</v>
      </c>
      <c r="U108" s="212">
        <f>Shashi!AD102</f>
        <v>0</v>
      </c>
      <c r="V108" s="213">
        <f t="shared" si="21"/>
        <v>0</v>
      </c>
      <c r="W108" s="213">
        <f t="shared" si="11"/>
        <v>0</v>
      </c>
      <c r="X108" s="214">
        <f>W108/INDEX({6,6,7,7,8,9,9,9},MATCH($Q$5,{"पहिली","दुसरी","तिसरी","चौथी","पाचवी","सहावी","सातवी","आठवी"},0))</f>
        <v>0</v>
      </c>
      <c r="Y108" s="215">
        <f t="shared" si="12"/>
        <v>0</v>
      </c>
    </row>
    <row r="109" spans="1:25" ht="21.9" customHeight="1">
      <c r="A109" s="206">
        <v>96</v>
      </c>
      <c r="B109" s="209">
        <f>students!D103</f>
        <v>0</v>
      </c>
      <c r="C109" s="210">
        <f>students!G103</f>
        <v>0</v>
      </c>
      <c r="D109" s="211"/>
      <c r="E109" s="212">
        <f>Marathi!AD103</f>
        <v>0</v>
      </c>
      <c r="F109" s="213">
        <f t="shared" si="13"/>
        <v>0</v>
      </c>
      <c r="G109" s="212">
        <f>Hindi!AD103</f>
        <v>0</v>
      </c>
      <c r="H109" s="213">
        <f t="shared" si="14"/>
        <v>0</v>
      </c>
      <c r="I109" s="212">
        <f>English!AD103</f>
        <v>0</v>
      </c>
      <c r="J109" s="213">
        <f t="shared" si="15"/>
        <v>0</v>
      </c>
      <c r="K109" s="212">
        <f>Maths!AD103</f>
        <v>0</v>
      </c>
      <c r="L109" s="213">
        <f t="shared" si="16"/>
        <v>0</v>
      </c>
      <c r="M109" s="212">
        <f>Sci!AD103</f>
        <v>0</v>
      </c>
      <c r="N109" s="213">
        <f t="shared" si="17"/>
        <v>0</v>
      </c>
      <c r="O109" s="212">
        <f>Sco!AD103</f>
        <v>0</v>
      </c>
      <c r="P109" s="213">
        <f t="shared" si="18"/>
        <v>0</v>
      </c>
      <c r="Q109" s="212">
        <f>Kala!AD103</f>
        <v>0</v>
      </c>
      <c r="R109" s="213">
        <f t="shared" si="19"/>
        <v>0</v>
      </c>
      <c r="S109" s="212">
        <f>Karya!AD103</f>
        <v>0</v>
      </c>
      <c r="T109" s="213">
        <f t="shared" si="20"/>
        <v>0</v>
      </c>
      <c r="U109" s="212">
        <f>Shashi!AD103</f>
        <v>0</v>
      </c>
      <c r="V109" s="213">
        <f t="shared" si="21"/>
        <v>0</v>
      </c>
      <c r="W109" s="213">
        <f t="shared" si="11"/>
        <v>0</v>
      </c>
      <c r="X109" s="214">
        <f>W109/INDEX({6,6,7,7,8,9,9,9},MATCH($Q$5,{"पहिली","दुसरी","तिसरी","चौथी","पाचवी","सहावी","सातवी","आठवी"},0))</f>
        <v>0</v>
      </c>
      <c r="Y109" s="215">
        <f t="shared" si="12"/>
        <v>0</v>
      </c>
    </row>
    <row r="110" spans="1:25" ht="21.9" customHeight="1">
      <c r="A110" s="206">
        <v>97</v>
      </c>
      <c r="B110" s="209">
        <f>students!D104</f>
        <v>0</v>
      </c>
      <c r="C110" s="210">
        <f>students!G104</f>
        <v>0</v>
      </c>
      <c r="D110" s="211"/>
      <c r="E110" s="212">
        <f>Marathi!AD104</f>
        <v>0</v>
      </c>
      <c r="F110" s="213">
        <f t="shared" si="13"/>
        <v>0</v>
      </c>
      <c r="G110" s="212">
        <f>Hindi!AD104</f>
        <v>0</v>
      </c>
      <c r="H110" s="213">
        <f t="shared" si="14"/>
        <v>0</v>
      </c>
      <c r="I110" s="212">
        <f>English!AD104</f>
        <v>0</v>
      </c>
      <c r="J110" s="213">
        <f t="shared" si="15"/>
        <v>0</v>
      </c>
      <c r="K110" s="212">
        <f>Maths!AD104</f>
        <v>0</v>
      </c>
      <c r="L110" s="213">
        <f t="shared" si="16"/>
        <v>0</v>
      </c>
      <c r="M110" s="212">
        <f>Sci!AD104</f>
        <v>0</v>
      </c>
      <c r="N110" s="213">
        <f t="shared" si="17"/>
        <v>0</v>
      </c>
      <c r="O110" s="212">
        <f>Sco!AD104</f>
        <v>0</v>
      </c>
      <c r="P110" s="213">
        <f t="shared" si="18"/>
        <v>0</v>
      </c>
      <c r="Q110" s="212">
        <f>Kala!AD104</f>
        <v>0</v>
      </c>
      <c r="R110" s="213">
        <f t="shared" si="19"/>
        <v>0</v>
      </c>
      <c r="S110" s="212">
        <f>Karya!AD104</f>
        <v>0</v>
      </c>
      <c r="T110" s="213">
        <f t="shared" si="20"/>
        <v>0</v>
      </c>
      <c r="U110" s="212">
        <f>Shashi!AD104</f>
        <v>0</v>
      </c>
      <c r="V110" s="213">
        <f t="shared" si="21"/>
        <v>0</v>
      </c>
      <c r="W110" s="213">
        <f t="shared" si="11"/>
        <v>0</v>
      </c>
      <c r="X110" s="214">
        <f>W110/INDEX({6,6,7,7,8,9,9,9},MATCH($Q$5,{"पहिली","दुसरी","तिसरी","चौथी","पाचवी","सहावी","सातवी","आठवी"},0))</f>
        <v>0</v>
      </c>
      <c r="Y110" s="215">
        <f t="shared" si="12"/>
        <v>0</v>
      </c>
    </row>
    <row r="111" spans="1:25" ht="21.9" customHeight="1">
      <c r="A111" s="206">
        <v>98</v>
      </c>
      <c r="B111" s="209">
        <f>students!D105</f>
        <v>0</v>
      </c>
      <c r="C111" s="210">
        <f>students!G105</f>
        <v>0</v>
      </c>
      <c r="D111" s="211"/>
      <c r="E111" s="212">
        <f>Marathi!AD105</f>
        <v>0</v>
      </c>
      <c r="F111" s="213">
        <f t="shared" si="13"/>
        <v>0</v>
      </c>
      <c r="G111" s="212">
        <f>Hindi!AD105</f>
        <v>0</v>
      </c>
      <c r="H111" s="213">
        <f t="shared" si="14"/>
        <v>0</v>
      </c>
      <c r="I111" s="212">
        <f>English!AD105</f>
        <v>0</v>
      </c>
      <c r="J111" s="213">
        <f t="shared" si="15"/>
        <v>0</v>
      </c>
      <c r="K111" s="212">
        <f>Maths!AD105</f>
        <v>0</v>
      </c>
      <c r="L111" s="213">
        <f t="shared" si="16"/>
        <v>0</v>
      </c>
      <c r="M111" s="212">
        <f>Sci!AD105</f>
        <v>0</v>
      </c>
      <c r="N111" s="213">
        <f t="shared" si="17"/>
        <v>0</v>
      </c>
      <c r="O111" s="212">
        <f>Sco!AD105</f>
        <v>0</v>
      </c>
      <c r="P111" s="213">
        <f t="shared" si="18"/>
        <v>0</v>
      </c>
      <c r="Q111" s="212">
        <f>Kala!AD105</f>
        <v>0</v>
      </c>
      <c r="R111" s="213">
        <f t="shared" si="19"/>
        <v>0</v>
      </c>
      <c r="S111" s="212">
        <f>Karya!AD105</f>
        <v>0</v>
      </c>
      <c r="T111" s="213">
        <f t="shared" si="20"/>
        <v>0</v>
      </c>
      <c r="U111" s="212">
        <f>Shashi!AD105</f>
        <v>0</v>
      </c>
      <c r="V111" s="213">
        <f t="shared" si="21"/>
        <v>0</v>
      </c>
      <c r="W111" s="213">
        <f t="shared" si="11"/>
        <v>0</v>
      </c>
      <c r="X111" s="214">
        <f>W111/INDEX({6,6,7,7,8,9,9,9},MATCH($Q$5,{"पहिली","दुसरी","तिसरी","चौथी","पाचवी","सहावी","सातवी","आठवी"},0))</f>
        <v>0</v>
      </c>
      <c r="Y111" s="215">
        <f t="shared" si="12"/>
        <v>0</v>
      </c>
    </row>
    <row r="112" spans="1:25" ht="21.9" customHeight="1">
      <c r="A112" s="206">
        <v>99</v>
      </c>
      <c r="B112" s="209">
        <f>students!D106</f>
        <v>0</v>
      </c>
      <c r="C112" s="210">
        <f>students!G106</f>
        <v>0</v>
      </c>
      <c r="D112" s="211"/>
      <c r="E112" s="212">
        <f>Marathi!AD106</f>
        <v>0</v>
      </c>
      <c r="F112" s="213">
        <f t="shared" si="13"/>
        <v>0</v>
      </c>
      <c r="G112" s="212">
        <f>Hindi!AD106</f>
        <v>0</v>
      </c>
      <c r="H112" s="213">
        <f t="shared" si="14"/>
        <v>0</v>
      </c>
      <c r="I112" s="212">
        <f>English!AD106</f>
        <v>0</v>
      </c>
      <c r="J112" s="213">
        <f t="shared" si="15"/>
        <v>0</v>
      </c>
      <c r="K112" s="212">
        <f>Maths!AD106</f>
        <v>0</v>
      </c>
      <c r="L112" s="213">
        <f t="shared" si="16"/>
        <v>0</v>
      </c>
      <c r="M112" s="212">
        <f>Sci!AD106</f>
        <v>0</v>
      </c>
      <c r="N112" s="213">
        <f t="shared" si="17"/>
        <v>0</v>
      </c>
      <c r="O112" s="212">
        <f>Sco!AD106</f>
        <v>0</v>
      </c>
      <c r="P112" s="213">
        <f t="shared" si="18"/>
        <v>0</v>
      </c>
      <c r="Q112" s="212">
        <f>Kala!AD106</f>
        <v>0</v>
      </c>
      <c r="R112" s="213">
        <f t="shared" si="19"/>
        <v>0</v>
      </c>
      <c r="S112" s="212">
        <f>Karya!AD106</f>
        <v>0</v>
      </c>
      <c r="T112" s="213">
        <f t="shared" si="20"/>
        <v>0</v>
      </c>
      <c r="U112" s="212">
        <f>Shashi!AD106</f>
        <v>0</v>
      </c>
      <c r="V112" s="213">
        <f t="shared" si="21"/>
        <v>0</v>
      </c>
      <c r="W112" s="213">
        <f t="shared" si="11"/>
        <v>0</v>
      </c>
      <c r="X112" s="214">
        <f>W112/INDEX({6,6,7,7,8,9,9,9},MATCH($Q$5,{"पहिली","दुसरी","तिसरी","चौथी","पाचवी","सहावी","सातवी","आठवी"},0))</f>
        <v>0</v>
      </c>
      <c r="Y112" s="215">
        <f t="shared" si="12"/>
        <v>0</v>
      </c>
    </row>
    <row r="113" spans="1:25" ht="21.9" customHeight="1">
      <c r="A113" s="206">
        <v>100</v>
      </c>
      <c r="B113" s="209">
        <f>students!D107</f>
        <v>0</v>
      </c>
      <c r="C113" s="210">
        <f>students!G107</f>
        <v>0</v>
      </c>
      <c r="D113" s="211"/>
      <c r="E113" s="212">
        <f>Marathi!AD107</f>
        <v>0</v>
      </c>
      <c r="F113" s="213">
        <f t="shared" si="13"/>
        <v>0</v>
      </c>
      <c r="G113" s="212">
        <f>Hindi!AD107</f>
        <v>0</v>
      </c>
      <c r="H113" s="213">
        <f t="shared" si="14"/>
        <v>0</v>
      </c>
      <c r="I113" s="212">
        <f>English!AD107</f>
        <v>0</v>
      </c>
      <c r="J113" s="213">
        <f t="shared" si="15"/>
        <v>0</v>
      </c>
      <c r="K113" s="212">
        <f>Maths!AD107</f>
        <v>0</v>
      </c>
      <c r="L113" s="213">
        <f t="shared" si="16"/>
        <v>0</v>
      </c>
      <c r="M113" s="212">
        <f>Sci!AD107</f>
        <v>0</v>
      </c>
      <c r="N113" s="213">
        <f t="shared" si="17"/>
        <v>0</v>
      </c>
      <c r="O113" s="212">
        <f>Sco!AD107</f>
        <v>0</v>
      </c>
      <c r="P113" s="213">
        <f t="shared" si="18"/>
        <v>0</v>
      </c>
      <c r="Q113" s="212">
        <f>Kala!AD107</f>
        <v>0</v>
      </c>
      <c r="R113" s="213">
        <f t="shared" si="19"/>
        <v>0</v>
      </c>
      <c r="S113" s="212">
        <f>Karya!AD107</f>
        <v>0</v>
      </c>
      <c r="T113" s="213">
        <f t="shared" si="20"/>
        <v>0</v>
      </c>
      <c r="U113" s="212">
        <f>Shashi!AD107</f>
        <v>0</v>
      </c>
      <c r="V113" s="213">
        <f t="shared" si="21"/>
        <v>0</v>
      </c>
      <c r="W113" s="213">
        <f t="shared" si="11"/>
        <v>0</v>
      </c>
      <c r="X113" s="214">
        <f>W113/INDEX({6,6,7,7,8,9,9,9},MATCH($Q$5,{"पहिली","दुसरी","तिसरी","चौथी","पाचवी","सहावी","सातवी","आठवी"},0))</f>
        <v>0</v>
      </c>
      <c r="Y113" s="215">
        <f t="shared" si="12"/>
        <v>0</v>
      </c>
    </row>
  </sheetData>
  <sheetProtection algorithmName="SHA-512" hashValue="Q5ZrtUUJMDEmhi9wTaXnW/xci39ULqPo+FH3aj5l8kJ4O91OLaEy08IXcSofOUXJgCC7pPcryZY7neltF8cgmg==" saltValue="xZS8sPsyDE+z3We4x/jeWg==" spinCount="100000" sheet="1" objects="1" scenarios="1"/>
  <mergeCells count="28">
    <mergeCell ref="A1:Y1"/>
    <mergeCell ref="A3:Y3"/>
    <mergeCell ref="A5:C5"/>
    <mergeCell ref="E5:F5"/>
    <mergeCell ref="H5:I5"/>
    <mergeCell ref="J5:K5"/>
    <mergeCell ref="L5:N5"/>
    <mergeCell ref="O5:P5"/>
    <mergeCell ref="Q5:R5"/>
    <mergeCell ref="U5:Y5"/>
    <mergeCell ref="B7:X7"/>
    <mergeCell ref="A10:A13"/>
    <mergeCell ref="B10:B13"/>
    <mergeCell ref="C10:C11"/>
    <mergeCell ref="D10:D13"/>
    <mergeCell ref="E10:V10"/>
    <mergeCell ref="W10:W13"/>
    <mergeCell ref="X10:X13"/>
    <mergeCell ref="Y10:Y13"/>
    <mergeCell ref="E11:F11"/>
    <mergeCell ref="G11:H11"/>
    <mergeCell ref="I11:J11"/>
    <mergeCell ref="K11:L11"/>
    <mergeCell ref="M11:N11"/>
    <mergeCell ref="O11:P11"/>
    <mergeCell ref="Q11:R11"/>
    <mergeCell ref="S11:T11"/>
    <mergeCell ref="U11:V11"/>
  </mergeCells>
  <conditionalFormatting sqref="D127">
    <cfRule type="cellIs" dxfId="33" priority="15" operator="equal">
      <formula>2</formula>
    </cfRule>
    <cfRule type="cellIs" dxfId="32" priority="16" operator="equal">
      <formula>1</formula>
    </cfRule>
  </conditionalFormatting>
  <conditionalFormatting sqref="F127">
    <cfRule type="cellIs" dxfId="31" priority="13" operator="equal">
      <formula>2</formula>
    </cfRule>
    <cfRule type="cellIs" dxfId="30" priority="14" operator="equal">
      <formula>1</formula>
    </cfRule>
  </conditionalFormatting>
  <conditionalFormatting sqref="H127">
    <cfRule type="cellIs" dxfId="29" priority="11" operator="equal">
      <formula>2</formula>
    </cfRule>
    <cfRule type="cellIs" dxfId="28" priority="12" operator="equal">
      <formula>1</formula>
    </cfRule>
  </conditionalFormatting>
  <conditionalFormatting sqref="J127">
    <cfRule type="cellIs" dxfId="27" priority="9" operator="equal">
      <formula>2</formula>
    </cfRule>
    <cfRule type="cellIs" dxfId="26" priority="10" operator="equal">
      <formula>1</formula>
    </cfRule>
  </conditionalFormatting>
  <conditionalFormatting sqref="L127">
    <cfRule type="cellIs" dxfId="25" priority="7" operator="equal">
      <formula>2</formula>
    </cfRule>
    <cfRule type="cellIs" dxfId="24" priority="8" operator="equal">
      <formula>1</formula>
    </cfRule>
  </conditionalFormatting>
  <conditionalFormatting sqref="N127">
    <cfRule type="cellIs" dxfId="23" priority="5" operator="equal">
      <formula>2</formula>
    </cfRule>
    <cfRule type="cellIs" dxfId="22" priority="6" operator="equal">
      <formula>1</formula>
    </cfRule>
  </conditionalFormatting>
  <conditionalFormatting sqref="P127:R127">
    <cfRule type="cellIs" dxfId="21" priority="3" operator="equal">
      <formula>2</formula>
    </cfRule>
    <cfRule type="cellIs" dxfId="20" priority="4" operator="equal">
      <formula>1</formula>
    </cfRule>
  </conditionalFormatting>
  <conditionalFormatting sqref="T127:U127">
    <cfRule type="cellIs" dxfId="19" priority="1" operator="equal">
      <formula>2</formula>
    </cfRule>
    <cfRule type="cellIs" dxfId="18" priority="2" operator="equal">
      <formula>1</formula>
    </cfRule>
  </conditionalFormatting>
  <pageMargins left="0.70866141732283472" right="0.23622047244094491" top="0.31496062992125984" bottom="0.27559055118110237" header="0.31496062992125984" footer="0.31496062992125984"/>
  <pageSetup paperSize="5" scale="67" orientation="landscape" horizontalDpi="180" verticalDpi="180" r:id="rId1"/>
  <rowBreaks count="1" manualBreakCount="1">
    <brk id="115" max="1638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C30"/>
  <sheetViews>
    <sheetView workbookViewId="0">
      <selection sqref="A1:Z1"/>
    </sheetView>
  </sheetViews>
  <sheetFormatPr defaultRowHeight="13.2"/>
  <cols>
    <col min="1" max="2" width="5.6640625" customWidth="1"/>
    <col min="3" max="29" width="5.44140625" customWidth="1"/>
    <col min="30" max="30" width="5.6640625" customWidth="1"/>
  </cols>
  <sheetData>
    <row r="1" spans="1:29" ht="25.8">
      <c r="A1" s="527" t="str">
        <f>'1_R'!A1:Y1</f>
        <v>पंचायत समिती खंडाळा ( शिक्षण विभाग )</v>
      </c>
      <c r="B1" s="527"/>
      <c r="C1" s="527"/>
      <c r="D1" s="527"/>
      <c r="E1" s="527"/>
      <c r="F1" s="527"/>
      <c r="G1" s="527"/>
      <c r="H1" s="527"/>
      <c r="I1" s="527"/>
      <c r="J1" s="527"/>
      <c r="K1" s="527"/>
      <c r="L1" s="527"/>
      <c r="M1" s="527"/>
      <c r="N1" s="527"/>
      <c r="O1" s="527"/>
      <c r="P1" s="527"/>
      <c r="Q1" s="527"/>
      <c r="R1" s="527"/>
      <c r="S1" s="527"/>
      <c r="T1" s="527"/>
      <c r="U1" s="527"/>
      <c r="V1" s="527"/>
      <c r="W1" s="527"/>
      <c r="X1" s="527"/>
      <c r="Y1" s="527"/>
      <c r="Z1" s="527"/>
      <c r="AA1" s="245"/>
      <c r="AB1" s="245"/>
      <c r="AC1" s="245"/>
    </row>
    <row r="2" spans="1:29" ht="2.1" customHeight="1">
      <c r="A2" s="244"/>
      <c r="B2" s="244"/>
      <c r="C2" s="244"/>
      <c r="D2" s="244"/>
      <c r="E2" s="244"/>
      <c r="F2" s="244"/>
      <c r="G2" s="244"/>
      <c r="H2" s="244"/>
      <c r="I2" s="244"/>
      <c r="J2" s="244"/>
      <c r="K2" s="244"/>
      <c r="L2" s="244"/>
      <c r="M2" s="244"/>
      <c r="N2" s="244"/>
      <c r="O2" s="244"/>
      <c r="P2" s="244"/>
      <c r="Q2" s="244"/>
      <c r="R2" s="244"/>
      <c r="S2" s="244"/>
      <c r="T2" s="244"/>
      <c r="U2" s="244"/>
      <c r="V2" s="244"/>
      <c r="W2" s="244"/>
      <c r="X2" s="244"/>
      <c r="Y2" s="244"/>
      <c r="Z2" s="244"/>
      <c r="AA2" s="245"/>
      <c r="AB2" s="245"/>
      <c r="AC2" s="245"/>
    </row>
    <row r="3" spans="1:29" ht="25.8">
      <c r="A3" s="527" t="str">
        <f>'1_R'!A3:Y3</f>
        <v>संकलित नोंदतक्ता सन 2024-25</v>
      </c>
      <c r="B3" s="527"/>
      <c r="C3" s="527"/>
      <c r="D3" s="527"/>
      <c r="E3" s="527"/>
      <c r="F3" s="527"/>
      <c r="G3" s="527"/>
      <c r="H3" s="527"/>
      <c r="I3" s="527"/>
      <c r="J3" s="527"/>
      <c r="K3" s="527"/>
      <c r="L3" s="527"/>
      <c r="M3" s="527"/>
      <c r="N3" s="527"/>
      <c r="O3" s="527"/>
      <c r="P3" s="527"/>
      <c r="Q3" s="527"/>
      <c r="R3" s="527"/>
      <c r="S3" s="527"/>
      <c r="T3" s="527"/>
      <c r="U3" s="527"/>
      <c r="V3" s="527"/>
      <c r="W3" s="527"/>
      <c r="X3" s="527"/>
      <c r="Y3" s="527"/>
      <c r="Z3" s="527"/>
      <c r="AA3" s="246"/>
      <c r="AB3" s="246"/>
      <c r="AC3" s="246"/>
    </row>
    <row r="4" spans="1:29" ht="2.1" customHeight="1">
      <c r="A4" s="244"/>
      <c r="B4" s="244"/>
      <c r="C4" s="244"/>
      <c r="D4" s="244"/>
      <c r="E4" s="244"/>
      <c r="F4" s="244"/>
      <c r="G4" s="244"/>
      <c r="H4" s="244"/>
      <c r="I4" s="244"/>
      <c r="J4" s="244"/>
      <c r="K4" s="244"/>
      <c r="L4" s="244"/>
      <c r="M4" s="244"/>
      <c r="N4" s="244"/>
      <c r="O4" s="244"/>
      <c r="P4" s="244"/>
      <c r="Q4" s="244"/>
      <c r="R4" s="244"/>
      <c r="S4" s="244"/>
      <c r="T4" s="244"/>
      <c r="U4" s="244"/>
      <c r="V4" s="244"/>
      <c r="W4" s="244"/>
      <c r="X4" s="244"/>
      <c r="Y4" s="244"/>
      <c r="Z4" s="244"/>
      <c r="AA4" s="246"/>
      <c r="AB4" s="246"/>
      <c r="AC4" s="246"/>
    </row>
    <row r="5" spans="1:29" ht="19.8">
      <c r="A5" s="528" t="str">
        <f>students!G2</f>
        <v xml:space="preserve">जिल्हा परिषद प्राथमिक शाळा कोपर्डे </v>
      </c>
      <c r="B5" s="528"/>
      <c r="C5" s="528"/>
      <c r="D5" s="528"/>
      <c r="E5" s="528"/>
      <c r="F5" s="247" t="s">
        <v>738</v>
      </c>
      <c r="G5" s="529" t="str">
        <f>students!M4</f>
        <v xml:space="preserve">खेड बु </v>
      </c>
      <c r="H5" s="529"/>
      <c r="I5" s="529" t="s">
        <v>1245</v>
      </c>
      <c r="J5" s="529"/>
      <c r="K5" s="530" t="str">
        <f>students!N5</f>
        <v xml:space="preserve">खंडाळा </v>
      </c>
      <c r="L5" s="530"/>
      <c r="M5" s="530"/>
      <c r="N5" s="530" t="s">
        <v>740</v>
      </c>
      <c r="O5" s="530"/>
      <c r="P5" s="530" t="str">
        <f>students!E5</f>
        <v xml:space="preserve">सातारा </v>
      </c>
      <c r="Q5" s="530"/>
      <c r="R5" s="530"/>
      <c r="S5" s="530" t="s">
        <v>28</v>
      </c>
      <c r="T5" s="530"/>
      <c r="U5" s="530" t="str">
        <f>students!M2</f>
        <v>पहिली</v>
      </c>
      <c r="V5" s="530"/>
      <c r="W5" s="247" t="s">
        <v>1223</v>
      </c>
      <c r="X5" s="247"/>
      <c r="Y5" s="530" t="str">
        <f>students!G4</f>
        <v xml:space="preserve">श्री. सागर दत्तात्रय शिंदे </v>
      </c>
      <c r="Z5" s="530"/>
      <c r="AA5" s="530"/>
      <c r="AB5" s="530"/>
      <c r="AC5" s="530"/>
    </row>
    <row r="6" spans="1:29" ht="2.1" customHeight="1">
      <c r="A6" s="248"/>
      <c r="B6" s="248"/>
      <c r="C6" s="248"/>
      <c r="D6" s="248"/>
      <c r="E6" s="248"/>
      <c r="F6" s="248"/>
      <c r="G6" s="248"/>
      <c r="H6" s="249"/>
      <c r="I6" s="250"/>
      <c r="J6" s="250"/>
      <c r="K6" s="250"/>
      <c r="L6" s="250"/>
      <c r="M6" s="250"/>
      <c r="N6" s="250"/>
      <c r="O6" s="248"/>
      <c r="P6" s="248"/>
      <c r="Q6" s="248"/>
      <c r="R6" s="248"/>
      <c r="S6" s="250"/>
      <c r="T6" s="250"/>
      <c r="U6" s="250"/>
      <c r="V6" s="250"/>
      <c r="W6" s="250"/>
      <c r="X6" s="250"/>
      <c r="Y6" s="250"/>
      <c r="Z6" s="250"/>
      <c r="AA6" s="250"/>
      <c r="AB6" s="250"/>
      <c r="AC6" s="250"/>
    </row>
    <row r="7" spans="1:29" ht="15.6">
      <c r="A7" s="251"/>
      <c r="B7" s="514" t="s">
        <v>741</v>
      </c>
      <c r="C7" s="514"/>
      <c r="D7" s="514"/>
      <c r="E7" s="514"/>
      <c r="F7" s="514"/>
      <c r="G7" s="514"/>
      <c r="H7" s="514"/>
      <c r="I7" s="514"/>
      <c r="J7" s="514"/>
      <c r="K7" s="514"/>
      <c r="L7" s="514"/>
      <c r="M7" s="514"/>
      <c r="N7" s="514"/>
      <c r="O7" s="514"/>
      <c r="P7" s="514"/>
      <c r="Q7" s="514"/>
      <c r="R7" s="514"/>
      <c r="S7" s="514"/>
      <c r="T7" s="514"/>
      <c r="U7" s="514"/>
      <c r="V7" s="514"/>
      <c r="W7" s="514"/>
      <c r="X7" s="514"/>
      <c r="Y7" s="514"/>
      <c r="Z7" s="514"/>
      <c r="AA7" s="514"/>
      <c r="AB7" s="514"/>
      <c r="AC7" s="253"/>
    </row>
    <row r="8" spans="1:29" ht="2.1" customHeight="1">
      <c r="A8" s="251"/>
      <c r="B8" s="254"/>
      <c r="C8" s="254"/>
      <c r="D8" s="254"/>
      <c r="E8" s="254"/>
      <c r="F8" s="251"/>
      <c r="G8" s="251"/>
      <c r="H8" s="251"/>
      <c r="I8" s="251"/>
      <c r="J8" s="251"/>
      <c r="K8" s="255"/>
      <c r="L8" s="255"/>
      <c r="M8" s="255"/>
      <c r="N8" s="255"/>
      <c r="O8" s="251"/>
      <c r="P8" s="251"/>
      <c r="Q8" s="251"/>
      <c r="R8" s="253"/>
      <c r="S8" s="253"/>
      <c r="T8" s="253"/>
      <c r="U8" s="253"/>
      <c r="V8" s="253"/>
      <c r="W8" s="253"/>
      <c r="X8" s="253"/>
      <c r="Y8" s="253"/>
      <c r="Z8" s="253"/>
      <c r="AA8" s="253"/>
      <c r="AB8" s="253"/>
      <c r="AC8" s="253"/>
    </row>
    <row r="9" spans="1:29" ht="15.6">
      <c r="A9" s="251"/>
      <c r="B9" s="254"/>
      <c r="C9" s="254"/>
      <c r="D9" s="251"/>
      <c r="E9" s="251"/>
      <c r="F9" s="251"/>
      <c r="G9" s="251"/>
      <c r="H9" s="251"/>
      <c r="I9" s="255"/>
      <c r="J9" s="255"/>
      <c r="K9" s="255"/>
      <c r="L9" s="255"/>
      <c r="M9" s="251"/>
      <c r="N9" s="251"/>
      <c r="O9" s="251"/>
      <c r="P9" s="253"/>
      <c r="Q9" s="253"/>
      <c r="R9" s="253"/>
      <c r="S9" s="253"/>
      <c r="T9" s="253"/>
      <c r="U9" s="253"/>
      <c r="V9" s="253"/>
      <c r="W9" s="253"/>
      <c r="X9" s="253"/>
      <c r="Y9" s="253"/>
      <c r="Z9" s="253"/>
      <c r="AA9" s="253"/>
      <c r="AB9" s="253"/>
      <c r="AC9" s="253"/>
    </row>
    <row r="10" spans="1:29" ht="26.4">
      <c r="A10" s="515" t="s">
        <v>742</v>
      </c>
      <c r="B10" s="518" t="s">
        <v>27</v>
      </c>
      <c r="C10" s="521" t="s">
        <v>1147</v>
      </c>
      <c r="D10" s="522"/>
      <c r="E10" s="522"/>
      <c r="F10" s="522"/>
      <c r="G10" s="522"/>
      <c r="H10" s="522"/>
      <c r="I10" s="522"/>
      <c r="J10" s="522"/>
      <c r="K10" s="522"/>
      <c r="L10" s="522"/>
      <c r="M10" s="522"/>
      <c r="N10" s="522"/>
      <c r="O10" s="522"/>
      <c r="P10" s="522"/>
      <c r="Q10" s="522"/>
      <c r="R10" s="522"/>
      <c r="S10" s="522"/>
      <c r="T10" s="522"/>
      <c r="U10" s="522"/>
      <c r="V10" s="522"/>
      <c r="W10" s="522"/>
      <c r="X10" s="522"/>
      <c r="Y10" s="522"/>
      <c r="Z10" s="522"/>
      <c r="AA10" s="522"/>
      <c r="AB10" s="522"/>
      <c r="AC10" s="522"/>
    </row>
    <row r="11" spans="1:29" ht="26.4">
      <c r="A11" s="516"/>
      <c r="B11" s="519"/>
      <c r="C11" s="521" t="s">
        <v>48</v>
      </c>
      <c r="D11" s="522"/>
      <c r="E11" s="523"/>
      <c r="F11" s="521" t="s">
        <v>719</v>
      </c>
      <c r="G11" s="522"/>
      <c r="H11" s="523"/>
      <c r="I11" s="521" t="s">
        <v>720</v>
      </c>
      <c r="J11" s="522"/>
      <c r="K11" s="523"/>
      <c r="L11" s="521" t="s">
        <v>78</v>
      </c>
      <c r="M11" s="522"/>
      <c r="N11" s="523"/>
      <c r="O11" s="524" t="s">
        <v>1224</v>
      </c>
      <c r="P11" s="525"/>
      <c r="Q11" s="526"/>
      <c r="R11" s="521" t="s">
        <v>1246</v>
      </c>
      <c r="S11" s="522"/>
      <c r="T11" s="523"/>
      <c r="U11" s="521" t="s">
        <v>723</v>
      </c>
      <c r="V11" s="522"/>
      <c r="W11" s="523"/>
      <c r="X11" s="521" t="s">
        <v>749</v>
      </c>
      <c r="Y11" s="522"/>
      <c r="Z11" s="523"/>
      <c r="AA11" s="521" t="s">
        <v>750</v>
      </c>
      <c r="AB11" s="522"/>
      <c r="AC11" s="523"/>
    </row>
    <row r="12" spans="1:29" ht="17.399999999999999">
      <c r="A12" s="517"/>
      <c r="B12" s="520"/>
      <c r="C12" s="268" t="s">
        <v>1261</v>
      </c>
      <c r="D12" s="268" t="s">
        <v>760</v>
      </c>
      <c r="E12" s="268" t="s">
        <v>29</v>
      </c>
      <c r="F12" s="268" t="s">
        <v>1261</v>
      </c>
      <c r="G12" s="268" t="s">
        <v>760</v>
      </c>
      <c r="H12" s="268" t="s">
        <v>29</v>
      </c>
      <c r="I12" s="268" t="s">
        <v>1261</v>
      </c>
      <c r="J12" s="268" t="s">
        <v>760</v>
      </c>
      <c r="K12" s="268" t="s">
        <v>29</v>
      </c>
      <c r="L12" s="268" t="s">
        <v>1261</v>
      </c>
      <c r="M12" s="268" t="s">
        <v>760</v>
      </c>
      <c r="N12" s="268" t="s">
        <v>29</v>
      </c>
      <c r="O12" s="268" t="s">
        <v>1261</v>
      </c>
      <c r="P12" s="268" t="s">
        <v>760</v>
      </c>
      <c r="Q12" s="268" t="s">
        <v>29</v>
      </c>
      <c r="R12" s="268" t="s">
        <v>1261</v>
      </c>
      <c r="S12" s="268" t="s">
        <v>760</v>
      </c>
      <c r="T12" s="268" t="s">
        <v>29</v>
      </c>
      <c r="U12" s="268" t="s">
        <v>1261</v>
      </c>
      <c r="V12" s="268" t="s">
        <v>760</v>
      </c>
      <c r="W12" s="268" t="s">
        <v>29</v>
      </c>
      <c r="X12" s="268" t="s">
        <v>1261</v>
      </c>
      <c r="Y12" s="268" t="s">
        <v>760</v>
      </c>
      <c r="Z12" s="268" t="s">
        <v>29</v>
      </c>
      <c r="AA12" s="268" t="s">
        <v>1261</v>
      </c>
      <c r="AB12" s="268" t="s">
        <v>760</v>
      </c>
      <c r="AC12" s="268" t="s">
        <v>29</v>
      </c>
    </row>
    <row r="13" spans="1:29" ht="24">
      <c r="A13" s="256">
        <v>1</v>
      </c>
      <c r="B13" s="257" t="s">
        <v>1247</v>
      </c>
      <c r="C13" s="258">
        <f>COUNTIFS(students!$G$8:$G$77,"मुलगा",'2_R '!$F$14:$F$83,$B13)</f>
        <v>0</v>
      </c>
      <c r="D13" s="258">
        <f>COUNTIFS(students!$G$8:$G$77,$D$12,'2_R '!$F$14:$F$83,$B13)</f>
        <v>0</v>
      </c>
      <c r="E13" s="258">
        <f>D13+C13</f>
        <v>0</v>
      </c>
      <c r="F13" s="258">
        <f>COUNTIFS(students!$G$8:$G$77,"मुलगा",'2_R '!$H$14:$H$83,$B13)</f>
        <v>0</v>
      </c>
      <c r="G13" s="258">
        <f>COUNTIFS(students!$G$8:$G$77,$G$12,'2_R '!$H$14:$H$83,$B13)</f>
        <v>0</v>
      </c>
      <c r="H13" s="258">
        <f>G13+F13</f>
        <v>0</v>
      </c>
      <c r="I13" s="258">
        <f>COUNTIFS(students!$G$8:$G$77,"मुलगा",'2_R '!$J$14:$J$83,$B13)</f>
        <v>0</v>
      </c>
      <c r="J13" s="258">
        <f>COUNTIFS(students!$G$8:$G$77,$J$12,'2_R '!$J$14:$J$83,$B13)</f>
        <v>0</v>
      </c>
      <c r="K13" s="258">
        <f>J13+I13</f>
        <v>0</v>
      </c>
      <c r="L13" s="258">
        <f>COUNTIFS(students!$G$8:$G$77,"मुलगा",'2_R '!$L$14:$L$83,$B13)</f>
        <v>0</v>
      </c>
      <c r="M13" s="258">
        <f>COUNTIFS(students!$G$8:$G$77,$M$12,'2_R '!$L$14:$L$83,$B13)</f>
        <v>0</v>
      </c>
      <c r="N13" s="258">
        <f>M13+L13</f>
        <v>0</v>
      </c>
      <c r="O13" s="258">
        <f>COUNTIFS(students!$G$8:$G$77,"मुलगा",'2_R '!$N$14:$N$83,$B13)</f>
        <v>0</v>
      </c>
      <c r="P13" s="258">
        <f>COUNTIFS(students!$G$8:$G$77,$P$12,'2_R '!$N$14:$N$83,$B13)</f>
        <v>0</v>
      </c>
      <c r="Q13" s="258">
        <f>P13+O13</f>
        <v>0</v>
      </c>
      <c r="R13" s="258">
        <f>COUNTIFS(students!$G$8:$G$77,"मुलगा",'2_R '!$P$14:$P$83,$B13)</f>
        <v>0</v>
      </c>
      <c r="S13" s="258">
        <f>COUNTIFS(students!$G$8:$G$77,$S$12,'2_R '!$P$14:$P$83,$B13)</f>
        <v>0</v>
      </c>
      <c r="T13" s="258">
        <f>S13+R13</f>
        <v>0</v>
      </c>
      <c r="U13" s="258">
        <f>COUNTIFS(students!$G$8:$G$77,"मुलगा",'2_R '!$R$14:$R$83,$B13)</f>
        <v>0</v>
      </c>
      <c r="V13" s="258">
        <f>COUNTIFS(students!$G$8:$G$77,$V$12,'2_R '!$R$14:$R$83,$B13)</f>
        <v>0</v>
      </c>
      <c r="W13" s="258">
        <f>V13+U13</f>
        <v>0</v>
      </c>
      <c r="X13" s="258">
        <f>COUNTIFS(students!$G$8:$G$77,"मुलगा",'2_R '!$T$14:$T$83,$B13)</f>
        <v>0</v>
      </c>
      <c r="Y13" s="258">
        <f>COUNTIFS(students!$G$8:$G$77,$Y$12,'2_R '!$T$14:$T$83,$B13)</f>
        <v>0</v>
      </c>
      <c r="Z13" s="258">
        <f>Y13+X13</f>
        <v>0</v>
      </c>
      <c r="AA13" s="258">
        <f>COUNTIFS(students!$G$8:$G$77,"मुलगा",'2_R '!$V$14:$V$83,$B13)</f>
        <v>0</v>
      </c>
      <c r="AB13" s="258">
        <f>COUNTIFS(students!$G$8:$G$77,$AB$12,'2_R '!$V$14:$V$83,$B13)</f>
        <v>0</v>
      </c>
      <c r="AC13" s="258">
        <f>AB13+AA13</f>
        <v>0</v>
      </c>
    </row>
    <row r="14" spans="1:29" ht="24">
      <c r="A14" s="256">
        <v>2</v>
      </c>
      <c r="B14" s="257" t="s">
        <v>1248</v>
      </c>
      <c r="C14" s="258">
        <f>COUNTIFS(students!$G$8:$G$77,"मुलगा",'2_R '!$F$14:$F$83,$B14)</f>
        <v>0</v>
      </c>
      <c r="D14" s="258">
        <f>COUNTIFS(students!$G$8:$G$77,$D$12,'2_R '!$F$14:$F$83,$B14)</f>
        <v>0</v>
      </c>
      <c r="E14" s="258">
        <f t="shared" ref="E14:E21" si="0">D14+C14</f>
        <v>0</v>
      </c>
      <c r="F14" s="258">
        <f>COUNTIFS(students!$G$8:$G$77,"मुलगा",'2_R '!$H$14:$H$83,$B14)</f>
        <v>0</v>
      </c>
      <c r="G14" s="258">
        <f>COUNTIFS(students!$G$8:$G$77,$G$12,'2_R '!$H$14:$H$83,$B14)</f>
        <v>0</v>
      </c>
      <c r="H14" s="258">
        <f t="shared" ref="H14:H21" si="1">G14+F14</f>
        <v>0</v>
      </c>
      <c r="I14" s="258">
        <f>COUNTIFS(students!$G$8:$G$77,"मुलगा",'2_R '!$J$14:$J$83,$B14)</f>
        <v>0</v>
      </c>
      <c r="J14" s="258">
        <f>COUNTIFS(students!$G$8:$G$77,$J$12,'2_R '!$J$14:$J$83,$B14)</f>
        <v>0</v>
      </c>
      <c r="K14" s="258">
        <f t="shared" ref="K14:K21" si="2">J14+I14</f>
        <v>0</v>
      </c>
      <c r="L14" s="258">
        <f>COUNTIFS(students!$G$8:$G$77,"मुलगा",'2_R '!$L$14:$L$83,$B14)</f>
        <v>0</v>
      </c>
      <c r="M14" s="258">
        <f>COUNTIFS(students!$G$8:$G$77,$M$12,'2_R '!$L$14:$L$83,$B14)</f>
        <v>0</v>
      </c>
      <c r="N14" s="258">
        <f t="shared" ref="N14:N21" si="3">M14+L14</f>
        <v>0</v>
      </c>
      <c r="O14" s="258">
        <f>COUNTIFS(students!$G$8:$G$77,"मुलगा",'2_R '!$N$14:$N$83,$B14)</f>
        <v>0</v>
      </c>
      <c r="P14" s="258">
        <f>COUNTIFS(students!$G$8:$G$77,$P$12,'2_R '!$N$14:$N$83,$B14)</f>
        <v>0</v>
      </c>
      <c r="Q14" s="258">
        <f t="shared" ref="Q14:Q21" si="4">P14+O14</f>
        <v>0</v>
      </c>
      <c r="R14" s="258">
        <f>COUNTIFS(students!$G$8:$G$77,"मुलगा",'2_R '!$P$14:$P$83,$B14)</f>
        <v>0</v>
      </c>
      <c r="S14" s="258">
        <f>COUNTIFS(students!$G$8:$G$77,$S$12,'2_R '!$P$14:$P$83,$B14)</f>
        <v>0</v>
      </c>
      <c r="T14" s="258">
        <f t="shared" ref="T14:T21" si="5">S14+R14</f>
        <v>0</v>
      </c>
      <c r="U14" s="258">
        <f>COUNTIFS(students!$G$8:$G$77,"मुलगा",'2_R '!$R$14:$R$83,$B14)</f>
        <v>0</v>
      </c>
      <c r="V14" s="258">
        <f>COUNTIFS(students!$G$8:$G$77,$V$12,'2_R '!$R$14:$R$83,$B14)</f>
        <v>0</v>
      </c>
      <c r="W14" s="258">
        <f t="shared" ref="W14:W21" si="6">V14+U14</f>
        <v>0</v>
      </c>
      <c r="X14" s="258">
        <f>COUNTIFS(students!$G$8:$G$77,"मुलगा",'2_R '!$T$14:$T$83,$B14)</f>
        <v>0</v>
      </c>
      <c r="Y14" s="258">
        <f>COUNTIFS(students!$G$8:$G$77,$Y$12,'2_R '!$T$14:$T$83,$B14)</f>
        <v>0</v>
      </c>
      <c r="Z14" s="258">
        <f t="shared" ref="Z14:Z21" si="7">Y14+X14</f>
        <v>0</v>
      </c>
      <c r="AA14" s="258">
        <f>COUNTIFS(students!$G$8:$G$77,"मुलगा",'2_R '!$V$14:$V$83,$B14)</f>
        <v>0</v>
      </c>
      <c r="AB14" s="258">
        <f>COUNTIFS(students!$G$8:$G$77,$AB$12,'2_R '!$V$14:$V$83,$B14)</f>
        <v>0</v>
      </c>
      <c r="AC14" s="258">
        <f t="shared" ref="AC14:AC21" si="8">AB14+AA14</f>
        <v>0</v>
      </c>
    </row>
    <row r="15" spans="1:29" ht="24">
      <c r="A15" s="256">
        <v>3</v>
      </c>
      <c r="B15" s="257" t="s">
        <v>1249</v>
      </c>
      <c r="C15" s="258">
        <f>COUNTIFS(students!$G$8:$G$77,"मुलगा",'2_R '!$F$14:$F$83,$B15)</f>
        <v>0</v>
      </c>
      <c r="D15" s="258">
        <f>COUNTIFS(students!$G$8:$G$77,$D$12,'2_R '!$F$14:$F$83,$B15)</f>
        <v>0</v>
      </c>
      <c r="E15" s="258">
        <f t="shared" si="0"/>
        <v>0</v>
      </c>
      <c r="F15" s="258">
        <f>COUNTIFS(students!$G$8:$G$77,"मुलगा",'2_R '!$H$14:$H$83,$B15)</f>
        <v>0</v>
      </c>
      <c r="G15" s="258">
        <f>COUNTIFS(students!$G$8:$G$77,$G$12,'2_R '!$H$14:$H$83,$B15)</f>
        <v>0</v>
      </c>
      <c r="H15" s="258">
        <f t="shared" si="1"/>
        <v>0</v>
      </c>
      <c r="I15" s="258">
        <f>COUNTIFS(students!$G$8:$G$77,"मुलगा",'2_R '!$J$14:$J$83,$B15)</f>
        <v>0</v>
      </c>
      <c r="J15" s="258">
        <f>COUNTIFS(students!$G$8:$G$77,$J$12,'2_R '!$J$14:$J$83,$B15)</f>
        <v>0</v>
      </c>
      <c r="K15" s="258">
        <f t="shared" si="2"/>
        <v>0</v>
      </c>
      <c r="L15" s="258">
        <f>COUNTIFS(students!$G$8:$G$77,"मुलगा",'2_R '!$L$14:$L$83,$B15)</f>
        <v>0</v>
      </c>
      <c r="M15" s="258">
        <f>COUNTIFS(students!$G$8:$G$77,$M$12,'2_R '!$L$14:$L$83,$B15)</f>
        <v>0</v>
      </c>
      <c r="N15" s="258">
        <f t="shared" si="3"/>
        <v>0</v>
      </c>
      <c r="O15" s="258">
        <f>COUNTIFS(students!$G$8:$G$77,"मुलगा",'2_R '!$N$14:$N$83,$B15)</f>
        <v>0</v>
      </c>
      <c r="P15" s="258">
        <f>COUNTIFS(students!$G$8:$G$77,$P$12,'2_R '!$N$14:$N$83,$B15)</f>
        <v>0</v>
      </c>
      <c r="Q15" s="258">
        <f t="shared" si="4"/>
        <v>0</v>
      </c>
      <c r="R15" s="258">
        <f>COUNTIFS(students!$G$8:$G$77,"मुलगा",'2_R '!$P$14:$P$83,$B15)</f>
        <v>0</v>
      </c>
      <c r="S15" s="258">
        <f>COUNTIFS(students!$G$8:$G$77,$S$12,'2_R '!$P$14:$P$83,$B15)</f>
        <v>0</v>
      </c>
      <c r="T15" s="258">
        <f t="shared" si="5"/>
        <v>0</v>
      </c>
      <c r="U15" s="258">
        <f>COUNTIFS(students!$G$8:$G$77,"मुलगा",'2_R '!$R$14:$R$83,$B15)</f>
        <v>0</v>
      </c>
      <c r="V15" s="258">
        <f>COUNTIFS(students!$G$8:$G$77,$V$12,'2_R '!$R$14:$R$83,$B15)</f>
        <v>0</v>
      </c>
      <c r="W15" s="258">
        <f t="shared" si="6"/>
        <v>0</v>
      </c>
      <c r="X15" s="258">
        <f>COUNTIFS(students!$G$8:$G$77,"मुलगा",'2_R '!$T$14:$T$83,$B15)</f>
        <v>0</v>
      </c>
      <c r="Y15" s="258">
        <f>COUNTIFS(students!$G$8:$G$77,$Y$12,'2_R '!$T$14:$T$83,$B15)</f>
        <v>0</v>
      </c>
      <c r="Z15" s="258">
        <f t="shared" si="7"/>
        <v>0</v>
      </c>
      <c r="AA15" s="258">
        <f>COUNTIFS(students!$G$8:$G$77,"मुलगा",'2_R '!$V$14:$V$83,$B15)</f>
        <v>0</v>
      </c>
      <c r="AB15" s="258">
        <f>COUNTIFS(students!$G$8:$G$77,$AB$12,'2_R '!$V$14:$V$83,$B15)</f>
        <v>0</v>
      </c>
      <c r="AC15" s="258">
        <f t="shared" si="8"/>
        <v>0</v>
      </c>
    </row>
    <row r="16" spans="1:29" ht="24">
      <c r="A16" s="256">
        <v>4</v>
      </c>
      <c r="B16" s="257" t="s">
        <v>1250</v>
      </c>
      <c r="C16" s="258">
        <f>COUNTIFS(students!$G$8:$G$77,"मुलगा",'2_R '!$F$14:$F$83,$B16)</f>
        <v>0</v>
      </c>
      <c r="D16" s="258">
        <f>COUNTIFS(students!$G$8:$G$77,$D$12,'2_R '!$F$14:$F$83,$B16)</f>
        <v>0</v>
      </c>
      <c r="E16" s="258">
        <f t="shared" si="0"/>
        <v>0</v>
      </c>
      <c r="F16" s="258">
        <f>COUNTIFS(students!$G$8:$G$77,"मुलगा",'2_R '!$H$14:$H$83,$B16)</f>
        <v>0</v>
      </c>
      <c r="G16" s="258">
        <f>COUNTIFS(students!$G$8:$G$77,$G$12,'2_R '!$H$14:$H$83,$B16)</f>
        <v>0</v>
      </c>
      <c r="H16" s="258">
        <f t="shared" si="1"/>
        <v>0</v>
      </c>
      <c r="I16" s="258">
        <f>COUNTIFS(students!$G$8:$G$77,"मुलगा",'2_R '!$J$14:$J$83,$B16)</f>
        <v>0</v>
      </c>
      <c r="J16" s="258">
        <f>COUNTIFS(students!$G$8:$G$77,$J$12,'2_R '!$J$14:$J$83,$B16)</f>
        <v>0</v>
      </c>
      <c r="K16" s="258">
        <f t="shared" si="2"/>
        <v>0</v>
      </c>
      <c r="L16" s="258">
        <f>COUNTIFS(students!$G$8:$G$77,"मुलगा",'2_R '!$L$14:$L$83,$B16)</f>
        <v>0</v>
      </c>
      <c r="M16" s="258">
        <f>COUNTIFS(students!$G$8:$G$77,$M$12,'2_R '!$L$14:$L$83,$B16)</f>
        <v>0</v>
      </c>
      <c r="N16" s="258">
        <f t="shared" si="3"/>
        <v>0</v>
      </c>
      <c r="O16" s="258">
        <f>COUNTIFS(students!$G$8:$G$77,"मुलगा",'2_R '!$N$14:$N$83,$B16)</f>
        <v>0</v>
      </c>
      <c r="P16" s="258">
        <f>COUNTIFS(students!$G$8:$G$77,$P$12,'2_R '!$N$14:$N$83,$B16)</f>
        <v>0</v>
      </c>
      <c r="Q16" s="258">
        <f t="shared" si="4"/>
        <v>0</v>
      </c>
      <c r="R16" s="258">
        <f>COUNTIFS(students!$G$8:$G$77,"मुलगा",'2_R '!$P$14:$P$83,$B16)</f>
        <v>0</v>
      </c>
      <c r="S16" s="258">
        <f>COUNTIFS(students!$G$8:$G$77,$S$12,'2_R '!$P$14:$P$83,$B16)</f>
        <v>0</v>
      </c>
      <c r="T16" s="258">
        <f t="shared" si="5"/>
        <v>0</v>
      </c>
      <c r="U16" s="258">
        <f>COUNTIFS(students!$G$8:$G$77,"मुलगा",'2_R '!$R$14:$R$83,$B16)</f>
        <v>0</v>
      </c>
      <c r="V16" s="258">
        <f>COUNTIFS(students!$G$8:$G$77,$V$12,'2_R '!$R$14:$R$83,$B16)</f>
        <v>0</v>
      </c>
      <c r="W16" s="258">
        <f t="shared" si="6"/>
        <v>0</v>
      </c>
      <c r="X16" s="258">
        <f>COUNTIFS(students!$G$8:$G$77,"मुलगा",'2_R '!$T$14:$T$83,$B16)</f>
        <v>0</v>
      </c>
      <c r="Y16" s="258">
        <f>COUNTIFS(students!$G$8:$G$77,$Y$12,'2_R '!$T$14:$T$83,$B16)</f>
        <v>0</v>
      </c>
      <c r="Z16" s="258">
        <f t="shared" si="7"/>
        <v>0</v>
      </c>
      <c r="AA16" s="258">
        <f>COUNTIFS(students!$G$8:$G$77,"मुलगा",'2_R '!$V$14:$V$83,$B16)</f>
        <v>0</v>
      </c>
      <c r="AB16" s="258">
        <f>COUNTIFS(students!$G$8:$G$77,$AB$12,'2_R '!$V$14:$V$83,$B16)</f>
        <v>0</v>
      </c>
      <c r="AC16" s="258">
        <f t="shared" si="8"/>
        <v>0</v>
      </c>
    </row>
    <row r="17" spans="1:29" ht="24">
      <c r="A17" s="256">
        <v>5</v>
      </c>
      <c r="B17" s="257" t="s">
        <v>1251</v>
      </c>
      <c r="C17" s="258">
        <f>COUNTIFS(students!$G$8:$G$77,"मुलगा",'2_R '!$F$14:$F$83,$B17)</f>
        <v>0</v>
      </c>
      <c r="D17" s="258">
        <f>COUNTIFS(students!$G$8:$G$77,$D$12,'2_R '!$F$14:$F$83,$B17)</f>
        <v>0</v>
      </c>
      <c r="E17" s="258">
        <f t="shared" si="0"/>
        <v>0</v>
      </c>
      <c r="F17" s="258">
        <f>COUNTIFS(students!$G$8:$G$77,"मुलगा",'2_R '!$H$14:$H$83,$B17)</f>
        <v>0</v>
      </c>
      <c r="G17" s="258">
        <f>COUNTIFS(students!$G$8:$G$77,$G$12,'2_R '!$H$14:$H$83,$B17)</f>
        <v>0</v>
      </c>
      <c r="H17" s="258">
        <f t="shared" si="1"/>
        <v>0</v>
      </c>
      <c r="I17" s="258">
        <f>COUNTIFS(students!$G$8:$G$77,"मुलगा",'2_R '!$J$14:$J$83,$B17)</f>
        <v>0</v>
      </c>
      <c r="J17" s="258">
        <f>COUNTIFS(students!$G$8:$G$77,$J$12,'2_R '!$J$14:$J$83,$B17)</f>
        <v>0</v>
      </c>
      <c r="K17" s="258">
        <f t="shared" si="2"/>
        <v>0</v>
      </c>
      <c r="L17" s="258">
        <f>COUNTIFS(students!$G$8:$G$77,"मुलगा",'2_R '!$L$14:$L$83,$B17)</f>
        <v>0</v>
      </c>
      <c r="M17" s="258">
        <f>COUNTIFS(students!$G$8:$G$77,$M$12,'2_R '!$L$14:$L$83,$B17)</f>
        <v>0</v>
      </c>
      <c r="N17" s="258">
        <f t="shared" si="3"/>
        <v>0</v>
      </c>
      <c r="O17" s="258">
        <f>COUNTIFS(students!$G$8:$G$77,"मुलगा",'2_R '!$N$14:$N$83,$B17)</f>
        <v>0</v>
      </c>
      <c r="P17" s="258">
        <f>COUNTIFS(students!$G$8:$G$77,$P$12,'2_R '!$N$14:$N$83,$B17)</f>
        <v>0</v>
      </c>
      <c r="Q17" s="258">
        <f t="shared" si="4"/>
        <v>0</v>
      </c>
      <c r="R17" s="258">
        <f>COUNTIFS(students!$G$8:$G$77,"मुलगा",'2_R '!$P$14:$P$83,$B17)</f>
        <v>0</v>
      </c>
      <c r="S17" s="258">
        <f>COUNTIFS(students!$G$8:$G$77,$S$12,'2_R '!$P$14:$P$83,$B17)</f>
        <v>0</v>
      </c>
      <c r="T17" s="258">
        <f t="shared" si="5"/>
        <v>0</v>
      </c>
      <c r="U17" s="258">
        <f>COUNTIFS(students!$G$8:$G$77,"मुलगा",'2_R '!$R$14:$R$83,$B17)</f>
        <v>0</v>
      </c>
      <c r="V17" s="258">
        <f>COUNTIFS(students!$G$8:$G$77,$V$12,'2_R '!$R$14:$R$83,$B17)</f>
        <v>0</v>
      </c>
      <c r="W17" s="258">
        <f t="shared" si="6"/>
        <v>0</v>
      </c>
      <c r="X17" s="258">
        <f>COUNTIFS(students!$G$8:$G$77,"मुलगा",'2_R '!$T$14:$T$83,$B17)</f>
        <v>0</v>
      </c>
      <c r="Y17" s="258">
        <f>COUNTIFS(students!$G$8:$G$77,$Y$12,'2_R '!$T$14:$T$83,$B17)</f>
        <v>0</v>
      </c>
      <c r="Z17" s="258">
        <f t="shared" si="7"/>
        <v>0</v>
      </c>
      <c r="AA17" s="258">
        <f>COUNTIFS(students!$G$8:$G$77,"मुलगा",'2_R '!$V$14:$V$83,$B17)</f>
        <v>0</v>
      </c>
      <c r="AB17" s="258">
        <f>COUNTIFS(students!$G$8:$G$77,$AB$12,'2_R '!$V$14:$V$83,$B17)</f>
        <v>0</v>
      </c>
      <c r="AC17" s="258">
        <f t="shared" si="8"/>
        <v>0</v>
      </c>
    </row>
    <row r="18" spans="1:29" ht="24">
      <c r="A18" s="256">
        <v>6</v>
      </c>
      <c r="B18" s="257" t="s">
        <v>1252</v>
      </c>
      <c r="C18" s="258">
        <f>COUNTIFS(students!$G$8:$G$77,"मुलगा",'2_R '!$F$14:$F$83,$B18)</f>
        <v>0</v>
      </c>
      <c r="D18" s="258">
        <f>COUNTIFS(students!$G$8:$G$77,$D$12,'2_R '!$F$14:$F$83,$B18)</f>
        <v>0</v>
      </c>
      <c r="E18" s="258">
        <f t="shared" si="0"/>
        <v>0</v>
      </c>
      <c r="F18" s="258">
        <f>COUNTIFS(students!$G$8:$G$77,"मुलगा",'2_R '!$H$14:$H$83,$B18)</f>
        <v>0</v>
      </c>
      <c r="G18" s="258">
        <f>COUNTIFS(students!$G$8:$G$77,$G$12,'2_R '!$H$14:$H$83,$B18)</f>
        <v>0</v>
      </c>
      <c r="H18" s="258">
        <f t="shared" si="1"/>
        <v>0</v>
      </c>
      <c r="I18" s="258">
        <f>COUNTIFS(students!$G$8:$G$77,"मुलगा",'2_R '!$J$14:$J$83,$B18)</f>
        <v>0</v>
      </c>
      <c r="J18" s="258">
        <f>COUNTIFS(students!$G$8:$G$77,$J$12,'2_R '!$J$14:$J$83,$B18)</f>
        <v>0</v>
      </c>
      <c r="K18" s="258">
        <f t="shared" si="2"/>
        <v>0</v>
      </c>
      <c r="L18" s="258">
        <f>COUNTIFS(students!$G$8:$G$77,"मुलगा",'2_R '!$L$14:$L$83,$B18)</f>
        <v>0</v>
      </c>
      <c r="M18" s="258">
        <f>COUNTIFS(students!$G$8:$G$77,$M$12,'2_R '!$L$14:$L$83,$B18)</f>
        <v>0</v>
      </c>
      <c r="N18" s="258">
        <f t="shared" si="3"/>
        <v>0</v>
      </c>
      <c r="O18" s="258">
        <f>COUNTIFS(students!$G$8:$G$77,"मुलगा",'2_R '!$N$14:$N$83,$B18)</f>
        <v>0</v>
      </c>
      <c r="P18" s="258">
        <f>COUNTIFS(students!$G$8:$G$77,$P$12,'2_R '!$N$14:$N$83,$B18)</f>
        <v>0</v>
      </c>
      <c r="Q18" s="258">
        <f t="shared" si="4"/>
        <v>0</v>
      </c>
      <c r="R18" s="258">
        <f>COUNTIFS(students!$G$8:$G$77,"मुलगा",'2_R '!$P$14:$P$83,$B18)</f>
        <v>0</v>
      </c>
      <c r="S18" s="258">
        <f>COUNTIFS(students!$G$8:$G$77,$S$12,'2_R '!$P$14:$P$83,$B18)</f>
        <v>0</v>
      </c>
      <c r="T18" s="258">
        <f t="shared" si="5"/>
        <v>0</v>
      </c>
      <c r="U18" s="258">
        <f>COUNTIFS(students!$G$8:$G$77,"मुलगा",'2_R '!$R$14:$R$83,$B18)</f>
        <v>0</v>
      </c>
      <c r="V18" s="258">
        <f>COUNTIFS(students!$G$8:$G$77,$V$12,'2_R '!$R$14:$R$83,$B18)</f>
        <v>0</v>
      </c>
      <c r="W18" s="258">
        <f t="shared" si="6"/>
        <v>0</v>
      </c>
      <c r="X18" s="258">
        <f>COUNTIFS(students!$G$8:$G$77,"मुलगा",'2_R '!$T$14:$T$83,$B18)</f>
        <v>0</v>
      </c>
      <c r="Y18" s="258">
        <f>COUNTIFS(students!$G$8:$G$77,$Y$12,'2_R '!$T$14:$T$83,$B18)</f>
        <v>0</v>
      </c>
      <c r="Z18" s="258">
        <f t="shared" si="7"/>
        <v>0</v>
      </c>
      <c r="AA18" s="258">
        <f>COUNTIFS(students!$G$8:$G$77,"मुलगा",'2_R '!$V$14:$V$83,$B18)</f>
        <v>0</v>
      </c>
      <c r="AB18" s="258">
        <f>COUNTIFS(students!$G$8:$G$77,$AB$12,'2_R '!$V$14:$V$83,$B18)</f>
        <v>0</v>
      </c>
      <c r="AC18" s="258">
        <f t="shared" si="8"/>
        <v>0</v>
      </c>
    </row>
    <row r="19" spans="1:29" ht="24">
      <c r="A19" s="256">
        <v>7</v>
      </c>
      <c r="B19" s="258" t="s">
        <v>1207</v>
      </c>
      <c r="C19" s="258">
        <f>COUNTIFS(students!$G$8:$G$77,"मुलगा",'2_R '!$F$14:$F$83,$B19)</f>
        <v>0</v>
      </c>
      <c r="D19" s="258">
        <f>COUNTIFS(students!$G$8:$G$77,$D$12,'2_R '!$F$14:$F$83,$B19)</f>
        <v>0</v>
      </c>
      <c r="E19" s="258">
        <f t="shared" si="0"/>
        <v>0</v>
      </c>
      <c r="F19" s="258">
        <f>COUNTIFS(students!$G$8:$G$77,"मुलगा",'2_R '!$H$14:$H$83,$B19)</f>
        <v>0</v>
      </c>
      <c r="G19" s="258">
        <f>COUNTIFS(students!$G$8:$G$77,$G$12,'2_R '!$H$14:$H$83,$B19)</f>
        <v>0</v>
      </c>
      <c r="H19" s="258">
        <f t="shared" si="1"/>
        <v>0</v>
      </c>
      <c r="I19" s="258">
        <f>COUNTIFS(students!$G$8:$G$77,"मुलगा",'2_R '!$J$14:$J$83,$B19)</f>
        <v>0</v>
      </c>
      <c r="J19" s="258">
        <f>COUNTIFS(students!$G$8:$G$77,$J$12,'2_R '!$J$14:$J$83,$B19)</f>
        <v>0</v>
      </c>
      <c r="K19" s="258">
        <f t="shared" si="2"/>
        <v>0</v>
      </c>
      <c r="L19" s="258">
        <f>COUNTIFS(students!$G$8:$G$77,"मुलगा",'2_R '!$L$14:$L$83,$B19)</f>
        <v>0</v>
      </c>
      <c r="M19" s="258">
        <f>COUNTIFS(students!$G$8:$G$77,$M$12,'2_R '!$L$14:$L$83,$B19)</f>
        <v>0</v>
      </c>
      <c r="N19" s="258">
        <f t="shared" si="3"/>
        <v>0</v>
      </c>
      <c r="O19" s="258">
        <f>COUNTIFS(students!$G$8:$G$77,"मुलगा",'2_R '!$N$14:$N$83,$B19)</f>
        <v>0</v>
      </c>
      <c r="P19" s="258">
        <f>COUNTIFS(students!$G$8:$G$77,$P$12,'2_R '!$N$14:$N$83,$B19)</f>
        <v>0</v>
      </c>
      <c r="Q19" s="258">
        <f t="shared" si="4"/>
        <v>0</v>
      </c>
      <c r="R19" s="258">
        <f>COUNTIFS(students!$G$8:$G$77,"मुलगा",'2_R '!$P$14:$P$83,$B19)</f>
        <v>0</v>
      </c>
      <c r="S19" s="258">
        <f>COUNTIFS(students!$G$8:$G$77,$S$12,'2_R '!$P$14:$P$83,$B19)</f>
        <v>0</v>
      </c>
      <c r="T19" s="258">
        <f t="shared" si="5"/>
        <v>0</v>
      </c>
      <c r="U19" s="258">
        <f>COUNTIFS(students!$G$8:$G$77,"मुलगा",'2_R '!$R$14:$R$83,$B19)</f>
        <v>0</v>
      </c>
      <c r="V19" s="258">
        <f>COUNTIFS(students!$G$8:$G$77,$V$12,'2_R '!$R$14:$R$83,$B19)</f>
        <v>0</v>
      </c>
      <c r="W19" s="258">
        <f t="shared" si="6"/>
        <v>0</v>
      </c>
      <c r="X19" s="258">
        <f>COUNTIFS(students!$G$8:$G$77,"मुलगा",'2_R '!$T$14:$T$83,$B19)</f>
        <v>0</v>
      </c>
      <c r="Y19" s="258">
        <f>COUNTIFS(students!$G$8:$G$77,$Y$12,'2_R '!$T$14:$T$83,$B19)</f>
        <v>0</v>
      </c>
      <c r="Z19" s="258">
        <f t="shared" si="7"/>
        <v>0</v>
      </c>
      <c r="AA19" s="258">
        <f>COUNTIFS(students!$G$8:$G$77,"मुलगा",'2_R '!$V$14:$V$83,$B19)</f>
        <v>0</v>
      </c>
      <c r="AB19" s="258">
        <f>COUNTIFS(students!$G$8:$G$77,$AB$12,'2_R '!$V$14:$V$83,$B19)</f>
        <v>0</v>
      </c>
      <c r="AC19" s="258">
        <f t="shared" si="8"/>
        <v>0</v>
      </c>
    </row>
    <row r="20" spans="1:29" ht="24">
      <c r="A20" s="256">
        <v>8</v>
      </c>
      <c r="B20" s="258" t="s">
        <v>1253</v>
      </c>
      <c r="C20" s="258">
        <f>COUNTIFS(students!$G$8:$G$77,"मुलगा",'2_R '!$F$14:$F$83,$B20)</f>
        <v>0</v>
      </c>
      <c r="D20" s="258">
        <f>COUNTIFS(students!$G$8:$G$77,$D$12,'2_R '!$F$14:$F$83,$B20)</f>
        <v>0</v>
      </c>
      <c r="E20" s="258">
        <f t="shared" si="0"/>
        <v>0</v>
      </c>
      <c r="F20" s="258">
        <f>COUNTIFS(students!$G$8:$G$77,"मुलगा",'2_R '!$H$14:$H$83,$B20)</f>
        <v>0</v>
      </c>
      <c r="G20" s="258">
        <f>COUNTIFS(students!$G$8:$G$77,$G$12,'2_R '!$H$14:$H$83,$B20)</f>
        <v>0</v>
      </c>
      <c r="H20" s="258">
        <f t="shared" si="1"/>
        <v>0</v>
      </c>
      <c r="I20" s="258">
        <f>COUNTIFS(students!$G$8:$G$77,"मुलगा",'2_R '!$J$14:$J$83,$B20)</f>
        <v>0</v>
      </c>
      <c r="J20" s="258">
        <f>COUNTIFS(students!$G$8:$G$77,$J$12,'2_R '!$J$14:$J$83,$B20)</f>
        <v>0</v>
      </c>
      <c r="K20" s="258">
        <f t="shared" si="2"/>
        <v>0</v>
      </c>
      <c r="L20" s="258">
        <f>COUNTIFS(students!$G$8:$G$77,"मुलगा",'2_R '!$L$14:$L$83,$B20)</f>
        <v>0</v>
      </c>
      <c r="M20" s="258">
        <f>COUNTIFS(students!$G$8:$G$77,$M$12,'2_R '!$L$14:$L$83,$B20)</f>
        <v>0</v>
      </c>
      <c r="N20" s="258">
        <f t="shared" si="3"/>
        <v>0</v>
      </c>
      <c r="O20" s="258">
        <f>COUNTIFS(students!$G$8:$G$77,"मुलगा",'2_R '!$N$14:$N$83,$B20)</f>
        <v>0</v>
      </c>
      <c r="P20" s="258">
        <f>COUNTIFS(students!$G$8:$G$77,$P$12,'2_R '!$N$14:$N$83,$B20)</f>
        <v>0</v>
      </c>
      <c r="Q20" s="258">
        <f t="shared" si="4"/>
        <v>0</v>
      </c>
      <c r="R20" s="258">
        <f>COUNTIFS(students!$G$8:$G$77,"मुलगा",'2_R '!$P$14:$P$83,$B20)</f>
        <v>0</v>
      </c>
      <c r="S20" s="258">
        <f>COUNTIFS(students!$G$8:$G$77,$S$12,'2_R '!$P$14:$P$83,$B20)</f>
        <v>0</v>
      </c>
      <c r="T20" s="258">
        <f t="shared" si="5"/>
        <v>0</v>
      </c>
      <c r="U20" s="258">
        <f>COUNTIFS(students!$G$8:$G$77,"मुलगा",'2_R '!$R$14:$R$83,$B20)</f>
        <v>0</v>
      </c>
      <c r="V20" s="258">
        <f>COUNTIFS(students!$G$8:$G$77,$V$12,'2_R '!$R$14:$R$83,$B20)</f>
        <v>0</v>
      </c>
      <c r="W20" s="258">
        <f t="shared" si="6"/>
        <v>0</v>
      </c>
      <c r="X20" s="258">
        <f>COUNTIFS(students!$G$8:$G$77,"मुलगा",'2_R '!$T$14:$T$83,$B20)</f>
        <v>0</v>
      </c>
      <c r="Y20" s="258">
        <f>COUNTIFS(students!$G$8:$G$77,$Y$12,'2_R '!$T$14:$T$83,$B20)</f>
        <v>0</v>
      </c>
      <c r="Z20" s="258">
        <f t="shared" si="7"/>
        <v>0</v>
      </c>
      <c r="AA20" s="258">
        <f>COUNTIFS(students!$G$8:$G$77,"मुलगा",'2_R '!$V$14:$V$83,$B20)</f>
        <v>0</v>
      </c>
      <c r="AB20" s="258">
        <f>COUNTIFS(students!$G$8:$G$77,$AB$12,'2_R '!$V$14:$V$83,$B20)</f>
        <v>0</v>
      </c>
      <c r="AC20" s="258">
        <f t="shared" si="8"/>
        <v>0</v>
      </c>
    </row>
    <row r="21" spans="1:29" ht="24">
      <c r="A21" s="256">
        <v>9</v>
      </c>
      <c r="B21" s="258" t="s">
        <v>1254</v>
      </c>
      <c r="C21" s="258">
        <f>COUNTIFS(students!$G$8:$G$77,"मुलगा",'2_R '!$F$14:$F$83,$B21)</f>
        <v>0</v>
      </c>
      <c r="D21" s="258">
        <f>COUNTIFS(students!$G$8:$G$77,$D$12,'2_R '!$F$14:$F$83,$B21)</f>
        <v>0</v>
      </c>
      <c r="E21" s="258">
        <f t="shared" si="0"/>
        <v>0</v>
      </c>
      <c r="F21" s="258">
        <f>COUNTIFS(students!$G$8:$G$77,"मुलगा",'2_R '!$H$14:$H$83,$B21)</f>
        <v>0</v>
      </c>
      <c r="G21" s="258">
        <f>COUNTIFS(students!$G$8:$G$77,$G$12,'2_R '!$H$14:$H$83,$B21)</f>
        <v>0</v>
      </c>
      <c r="H21" s="258">
        <f t="shared" si="1"/>
        <v>0</v>
      </c>
      <c r="I21" s="258">
        <f>COUNTIFS(students!$G$8:$G$77,"मुलगा",'2_R '!$J$14:$J$83,$B21)</f>
        <v>0</v>
      </c>
      <c r="J21" s="258">
        <f>COUNTIFS(students!$G$8:$G$77,$J$12,'2_R '!$J$14:$J$83,$B21)</f>
        <v>0</v>
      </c>
      <c r="K21" s="258">
        <f t="shared" si="2"/>
        <v>0</v>
      </c>
      <c r="L21" s="258">
        <f>COUNTIFS(students!$G$8:$G$77,"मुलगा",'2_R '!$L$14:$L$83,$B21)</f>
        <v>0</v>
      </c>
      <c r="M21" s="258">
        <f>COUNTIFS(students!$G$8:$G$77,$M$12,'2_R '!$L$14:$L$83,$B21)</f>
        <v>0</v>
      </c>
      <c r="N21" s="258">
        <f t="shared" si="3"/>
        <v>0</v>
      </c>
      <c r="O21" s="258">
        <f>COUNTIFS(students!$G$8:$G$77,"मुलगा",'2_R '!$N$14:$N$83,$B21)</f>
        <v>0</v>
      </c>
      <c r="P21" s="258">
        <f>COUNTIFS(students!$G$8:$G$77,$P$12,'2_R '!$N$14:$N$83,$B21)</f>
        <v>0</v>
      </c>
      <c r="Q21" s="258">
        <f t="shared" si="4"/>
        <v>0</v>
      </c>
      <c r="R21" s="258">
        <f>COUNTIFS(students!$G$8:$G$77,"मुलगा",'2_R '!$P$14:$P$83,$B21)</f>
        <v>0</v>
      </c>
      <c r="S21" s="258">
        <f>COUNTIFS(students!$G$8:$G$77,$S$12,'2_R '!$P$14:$P$83,$B21)</f>
        <v>0</v>
      </c>
      <c r="T21" s="258">
        <f t="shared" si="5"/>
        <v>0</v>
      </c>
      <c r="U21" s="258">
        <f>COUNTIFS(students!$G$8:$G$77,"मुलगा",'2_R '!$R$14:$R$83,$B21)</f>
        <v>0</v>
      </c>
      <c r="V21" s="258">
        <f>COUNTIFS(students!$G$8:$G$77,$V$12,'2_R '!$R$14:$R$83,$B21)</f>
        <v>0</v>
      </c>
      <c r="W21" s="258">
        <f t="shared" si="6"/>
        <v>0</v>
      </c>
      <c r="X21" s="258">
        <f>COUNTIFS(students!$G$8:$G$77,"मुलगा",'2_R '!$T$14:$T$83,$B21)</f>
        <v>0</v>
      </c>
      <c r="Y21" s="258">
        <f>COUNTIFS(students!$G$8:$G$77,$Y$12,'2_R '!$T$14:$T$83,$B21)</f>
        <v>0</v>
      </c>
      <c r="Z21" s="258">
        <f t="shared" si="7"/>
        <v>0</v>
      </c>
      <c r="AA21" s="258">
        <f>COUNTIFS(students!$G$8:$G$77,"मुलगा",'2_R '!$V$14:$V$83,$B21)</f>
        <v>0</v>
      </c>
      <c r="AB21" s="258">
        <f>COUNTIFS(students!$G$8:$G$77,$AB$12,'2_R '!$V$14:$V$83,$B21)</f>
        <v>0</v>
      </c>
      <c r="AC21" s="258">
        <f t="shared" si="8"/>
        <v>0</v>
      </c>
    </row>
    <row r="22" spans="1:29" ht="24">
      <c r="A22" s="256">
        <v>10</v>
      </c>
      <c r="B22" s="258" t="s">
        <v>29</v>
      </c>
      <c r="C22" s="259">
        <f>SUM(C13:C21)</f>
        <v>0</v>
      </c>
      <c r="D22" s="259">
        <f t="shared" ref="D22:AC22" si="9">SUM(D13:D21)</f>
        <v>0</v>
      </c>
      <c r="E22" s="259">
        <f t="shared" si="9"/>
        <v>0</v>
      </c>
      <c r="F22" s="259">
        <f t="shared" si="9"/>
        <v>0</v>
      </c>
      <c r="G22" s="259">
        <f t="shared" si="9"/>
        <v>0</v>
      </c>
      <c r="H22" s="259">
        <f t="shared" si="9"/>
        <v>0</v>
      </c>
      <c r="I22" s="259">
        <f t="shared" si="9"/>
        <v>0</v>
      </c>
      <c r="J22" s="259">
        <f t="shared" si="9"/>
        <v>0</v>
      </c>
      <c r="K22" s="259">
        <f t="shared" si="9"/>
        <v>0</v>
      </c>
      <c r="L22" s="259">
        <f t="shared" si="9"/>
        <v>0</v>
      </c>
      <c r="M22" s="259">
        <f t="shared" si="9"/>
        <v>0</v>
      </c>
      <c r="N22" s="259">
        <f t="shared" si="9"/>
        <v>0</v>
      </c>
      <c r="O22" s="259">
        <f t="shared" si="9"/>
        <v>0</v>
      </c>
      <c r="P22" s="259">
        <f t="shared" si="9"/>
        <v>0</v>
      </c>
      <c r="Q22" s="259">
        <f t="shared" si="9"/>
        <v>0</v>
      </c>
      <c r="R22" s="259">
        <f t="shared" si="9"/>
        <v>0</v>
      </c>
      <c r="S22" s="259">
        <f t="shared" si="9"/>
        <v>0</v>
      </c>
      <c r="T22" s="259">
        <f t="shared" si="9"/>
        <v>0</v>
      </c>
      <c r="U22" s="259">
        <f t="shared" si="9"/>
        <v>0</v>
      </c>
      <c r="V22" s="259">
        <f t="shared" si="9"/>
        <v>0</v>
      </c>
      <c r="W22" s="259">
        <f t="shared" si="9"/>
        <v>0</v>
      </c>
      <c r="X22" s="259">
        <f t="shared" si="9"/>
        <v>0</v>
      </c>
      <c r="Y22" s="259">
        <f t="shared" si="9"/>
        <v>0</v>
      </c>
      <c r="Z22" s="259">
        <f t="shared" si="9"/>
        <v>0</v>
      </c>
      <c r="AA22" s="259">
        <f t="shared" si="9"/>
        <v>0</v>
      </c>
      <c r="AB22" s="259">
        <f t="shared" si="9"/>
        <v>0</v>
      </c>
      <c r="AC22" s="259">
        <f t="shared" si="9"/>
        <v>0</v>
      </c>
    </row>
    <row r="23" spans="1:29" ht="15.6">
      <c r="A23" s="260"/>
      <c r="B23" s="252"/>
      <c r="C23" s="261"/>
      <c r="D23" s="261"/>
      <c r="E23" s="261"/>
      <c r="F23" s="261"/>
      <c r="G23" s="261"/>
      <c r="H23" s="261"/>
      <c r="I23" s="261"/>
      <c r="J23" s="261"/>
      <c r="K23" s="261"/>
      <c r="L23" s="261"/>
      <c r="M23" s="261"/>
      <c r="N23" s="261"/>
      <c r="O23" s="261"/>
      <c r="P23" s="261"/>
      <c r="Q23" s="261"/>
      <c r="R23" s="261"/>
      <c r="S23" s="261"/>
      <c r="T23" s="261"/>
      <c r="U23" s="261"/>
      <c r="V23" s="261"/>
      <c r="W23" s="261"/>
      <c r="X23" s="261"/>
      <c r="Y23" s="261"/>
      <c r="Z23" s="261"/>
      <c r="AA23" s="261"/>
      <c r="AB23" s="261"/>
      <c r="AC23" s="261"/>
    </row>
    <row r="24" spans="1:29" ht="24.6">
      <c r="A24" s="262"/>
      <c r="B24" s="263" t="s">
        <v>1255</v>
      </c>
      <c r="C24" s="263"/>
      <c r="D24" s="263"/>
      <c r="E24" s="264"/>
      <c r="F24" s="264"/>
      <c r="G24" s="264"/>
      <c r="H24" s="264"/>
      <c r="I24" s="264"/>
      <c r="J24" s="264"/>
      <c r="K24" s="264"/>
      <c r="L24" s="264"/>
      <c r="M24" s="264"/>
      <c r="N24" s="264"/>
      <c r="O24" s="264"/>
      <c r="P24" s="264"/>
      <c r="Q24" s="264"/>
      <c r="R24" s="264"/>
      <c r="S24" s="264"/>
      <c r="T24" s="264"/>
      <c r="U24" s="264"/>
      <c r="V24" s="264"/>
      <c r="W24" s="264"/>
      <c r="X24" s="264"/>
      <c r="Y24" s="264"/>
      <c r="Z24" s="264"/>
      <c r="AA24" s="264"/>
      <c r="AB24" s="264"/>
      <c r="AC24" s="264"/>
    </row>
    <row r="25" spans="1:29" ht="24.6">
      <c r="A25" s="262"/>
      <c r="B25" s="263"/>
      <c r="C25" s="263"/>
      <c r="D25" s="263"/>
      <c r="E25" s="264"/>
      <c r="F25" s="264"/>
      <c r="G25" s="264"/>
      <c r="H25" s="264"/>
      <c r="I25" s="264"/>
      <c r="J25" s="264"/>
      <c r="K25" s="264"/>
      <c r="L25" s="264"/>
      <c r="M25" s="264"/>
      <c r="N25" s="264"/>
      <c r="O25" s="264"/>
      <c r="P25" s="264"/>
      <c r="Q25" s="264"/>
      <c r="R25" s="264"/>
      <c r="S25" s="264"/>
      <c r="T25" s="264"/>
      <c r="U25" s="264"/>
      <c r="V25" s="264"/>
      <c r="W25" s="264"/>
      <c r="X25" s="264"/>
      <c r="Y25" s="264"/>
      <c r="Z25" s="264"/>
      <c r="AA25" s="264"/>
      <c r="AB25" s="264"/>
      <c r="AC25" s="264"/>
    </row>
    <row r="26" spans="1:29" ht="24.6">
      <c r="A26" s="262"/>
      <c r="B26" s="263"/>
      <c r="C26" s="263"/>
      <c r="D26" s="263"/>
      <c r="E26" s="264"/>
      <c r="F26" s="264"/>
      <c r="G26" s="264"/>
      <c r="H26" s="264"/>
      <c r="I26" s="264"/>
      <c r="J26" s="264"/>
      <c r="K26" s="264"/>
      <c r="L26" s="264"/>
      <c r="M26" s="264"/>
      <c r="N26" s="264"/>
      <c r="O26" s="264"/>
      <c r="P26" s="264"/>
      <c r="Q26" s="264"/>
      <c r="R26" s="264"/>
      <c r="S26" s="264"/>
      <c r="T26" s="264"/>
      <c r="U26" s="264"/>
      <c r="V26" s="264"/>
      <c r="W26" s="264"/>
      <c r="X26" s="264"/>
      <c r="Y26" s="264"/>
      <c r="Z26" s="264"/>
      <c r="AA26" s="264"/>
      <c r="AB26" s="264"/>
      <c r="AC26" s="264"/>
    </row>
    <row r="27" spans="1:29" ht="22.8">
      <c r="A27" s="262"/>
      <c r="B27" s="265"/>
      <c r="C27" s="265"/>
      <c r="D27" s="265"/>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row>
    <row r="28" spans="1:29" ht="24.6">
      <c r="A28" s="262"/>
      <c r="B28" s="263" t="s">
        <v>1256</v>
      </c>
      <c r="C28" s="264"/>
      <c r="D28" s="264"/>
      <c r="E28" s="264"/>
      <c r="F28" s="264"/>
      <c r="G28" s="264"/>
      <c r="H28" s="264" t="s">
        <v>1257</v>
      </c>
      <c r="I28" s="264"/>
      <c r="J28" s="264"/>
      <c r="K28" s="264"/>
      <c r="L28" s="264"/>
      <c r="M28" s="264" t="s">
        <v>1258</v>
      </c>
      <c r="N28" s="262"/>
      <c r="O28" s="264"/>
      <c r="P28" s="264"/>
      <c r="Q28" s="264"/>
      <c r="R28" s="264"/>
      <c r="S28" s="264"/>
      <c r="T28" s="264"/>
      <c r="U28" s="264" t="s">
        <v>1259</v>
      </c>
      <c r="V28" s="264"/>
      <c r="W28" s="264"/>
      <c r="X28" s="264"/>
      <c r="Y28" s="264" t="s">
        <v>1260</v>
      </c>
      <c r="Z28" s="262"/>
      <c r="AA28" s="262"/>
      <c r="AB28" s="264"/>
      <c r="AC28" s="264"/>
    </row>
    <row r="29" spans="1:29" ht="24.6">
      <c r="A29" s="264"/>
      <c r="B29" s="263" t="str">
        <f>Y5</f>
        <v xml:space="preserve">श्री. सागर दत्तात्रय शिंदे </v>
      </c>
      <c r="C29" s="263"/>
      <c r="D29" s="263"/>
      <c r="E29" s="264"/>
      <c r="F29" s="264"/>
      <c r="G29" s="264"/>
      <c r="H29" s="264"/>
      <c r="I29" s="264"/>
      <c r="J29" s="264"/>
      <c r="K29" s="264"/>
      <c r="L29" s="264"/>
      <c r="M29" s="264"/>
      <c r="N29" s="264"/>
      <c r="O29" s="264"/>
      <c r="P29" s="264"/>
      <c r="Q29" s="264"/>
      <c r="R29" s="264"/>
      <c r="S29" s="264"/>
      <c r="T29" s="264"/>
      <c r="U29" s="264"/>
      <c r="V29" s="264"/>
      <c r="W29" s="264"/>
      <c r="X29" s="264"/>
      <c r="Y29" s="264"/>
      <c r="Z29" s="264"/>
      <c r="AA29" s="264"/>
      <c r="AB29" s="264"/>
      <c r="AC29" s="264"/>
    </row>
    <row r="30" spans="1:29" ht="21">
      <c r="A30" s="266"/>
      <c r="B30" s="267"/>
      <c r="C30" s="267"/>
      <c r="D30" s="267"/>
      <c r="E30" s="267"/>
      <c r="F30" s="267"/>
      <c r="G30" s="245"/>
      <c r="H30" s="245"/>
      <c r="I30" s="245"/>
      <c r="J30" s="245"/>
      <c r="K30" s="245"/>
      <c r="L30" s="245"/>
      <c r="M30" s="245"/>
      <c r="N30" s="245"/>
      <c r="O30" s="245"/>
      <c r="P30" s="245"/>
      <c r="Q30" s="245"/>
      <c r="R30" s="245"/>
      <c r="S30" s="245"/>
      <c r="T30" s="245"/>
      <c r="U30" s="245"/>
      <c r="V30" s="245"/>
      <c r="W30" s="245"/>
      <c r="X30" s="245"/>
      <c r="Y30" s="245"/>
      <c r="Z30" s="245"/>
      <c r="AA30" s="245"/>
      <c r="AB30" s="245"/>
      <c r="AC30" s="245"/>
    </row>
  </sheetData>
  <sheetProtection algorithmName="SHA-512" hashValue="kX28HFlgIy7/rj5Dv6RjXjL7BIm1m3iyntrMW+HzBKjmA+cDnxYo199KqxsEUewUCjWMp6a0J1staC7oAoZu9Q==" saltValue="bkxYhtIEhVmOFXIfsGyUnw==" spinCount="100000" sheet="1" objects="1" scenarios="1"/>
  <mergeCells count="24">
    <mergeCell ref="B7:AB7"/>
    <mergeCell ref="A10:A12"/>
    <mergeCell ref="B10:B12"/>
    <mergeCell ref="C10:AC10"/>
    <mergeCell ref="C11:E11"/>
    <mergeCell ref="F11:H11"/>
    <mergeCell ref="I11:K11"/>
    <mergeCell ref="L11:N11"/>
    <mergeCell ref="O11:Q11"/>
    <mergeCell ref="R11:T11"/>
    <mergeCell ref="U11:W11"/>
    <mergeCell ref="X11:Z11"/>
    <mergeCell ref="AA11:AC11"/>
    <mergeCell ref="A1:Z1"/>
    <mergeCell ref="A3:Z3"/>
    <mergeCell ref="A5:E5"/>
    <mergeCell ref="G5:H5"/>
    <mergeCell ref="I5:J5"/>
    <mergeCell ref="K5:M5"/>
    <mergeCell ref="N5:O5"/>
    <mergeCell ref="P5:R5"/>
    <mergeCell ref="S5:T5"/>
    <mergeCell ref="U5:V5"/>
    <mergeCell ref="Y5:AC5"/>
  </mergeCells>
  <conditionalFormatting sqref="C12:D12">
    <cfRule type="cellIs" dxfId="17" priority="17" operator="equal">
      <formula>2</formula>
    </cfRule>
    <cfRule type="cellIs" dxfId="16" priority="18" operator="equal">
      <formula>1</formula>
    </cfRule>
  </conditionalFormatting>
  <conditionalFormatting sqref="F12:G12">
    <cfRule type="cellIs" dxfId="15" priority="15" operator="equal">
      <formula>2</formula>
    </cfRule>
    <cfRule type="cellIs" dxfId="14" priority="16" operator="equal">
      <formula>1</formula>
    </cfRule>
  </conditionalFormatting>
  <conditionalFormatting sqref="I12:J12">
    <cfRule type="cellIs" dxfId="13" priority="13" operator="equal">
      <formula>2</formula>
    </cfRule>
    <cfRule type="cellIs" dxfId="12" priority="14" operator="equal">
      <formula>1</formula>
    </cfRule>
  </conditionalFormatting>
  <conditionalFormatting sqref="L12:M12">
    <cfRule type="cellIs" dxfId="11" priority="11" operator="equal">
      <formula>2</formula>
    </cfRule>
    <cfRule type="cellIs" dxfId="10" priority="12" operator="equal">
      <formula>1</formula>
    </cfRule>
  </conditionalFormatting>
  <conditionalFormatting sqref="O12:P12">
    <cfRule type="cellIs" dxfId="9" priority="9" operator="equal">
      <formula>2</formula>
    </cfRule>
    <cfRule type="cellIs" dxfId="8" priority="10" operator="equal">
      <formula>1</formula>
    </cfRule>
  </conditionalFormatting>
  <conditionalFormatting sqref="R12:S12">
    <cfRule type="cellIs" dxfId="7" priority="7" operator="equal">
      <formula>2</formula>
    </cfRule>
    <cfRule type="cellIs" dxfId="6" priority="8" operator="equal">
      <formula>1</formula>
    </cfRule>
  </conditionalFormatting>
  <conditionalFormatting sqref="U12:V12">
    <cfRule type="cellIs" dxfId="5" priority="5" operator="equal">
      <formula>2</formula>
    </cfRule>
    <cfRule type="cellIs" dxfId="4" priority="6" operator="equal">
      <formula>1</formula>
    </cfRule>
  </conditionalFormatting>
  <conditionalFormatting sqref="X12:Y12">
    <cfRule type="cellIs" dxfId="3" priority="3" operator="equal">
      <formula>2</formula>
    </cfRule>
    <cfRule type="cellIs" dxfId="2" priority="4" operator="equal">
      <formula>1</formula>
    </cfRule>
  </conditionalFormatting>
  <conditionalFormatting sqref="AA12:AB12">
    <cfRule type="cellIs" dxfId="1" priority="1" operator="equal">
      <formula>2</formula>
    </cfRule>
    <cfRule type="cellIs" dxfId="0" priority="2" operator="equal">
      <formula>1</formula>
    </cfRule>
  </conditionalFormatting>
  <pageMargins left="0.11811023622047245" right="0.11811023622047245" top="0.15748031496062992" bottom="0.15748031496062992" header="0.31496062992125984" footer="0.31496062992125984"/>
  <pageSetup paperSize="5"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R31"/>
  <sheetViews>
    <sheetView view="pageBreakPreview" zoomScale="60" workbookViewId="0">
      <selection activeCell="C12" sqref="C12:I12"/>
    </sheetView>
  </sheetViews>
  <sheetFormatPr defaultColWidth="9.109375" defaultRowHeight="24.6"/>
  <cols>
    <col min="1" max="1" width="4" style="16" customWidth="1"/>
    <col min="2" max="10" width="9.109375" style="16"/>
    <col min="11" max="11" width="3.109375" style="16" customWidth="1"/>
    <col min="12" max="16384" width="9.109375" style="16"/>
  </cols>
  <sheetData>
    <row r="1" spans="2:18" ht="14.25" customHeight="1" thickBot="1"/>
    <row r="2" spans="2:18">
      <c r="B2" s="137"/>
      <c r="C2" s="138"/>
      <c r="D2" s="138"/>
      <c r="E2" s="138"/>
      <c r="F2" s="138"/>
      <c r="G2" s="138"/>
      <c r="H2" s="138"/>
      <c r="I2" s="138"/>
      <c r="J2" s="139"/>
    </row>
    <row r="3" spans="2:18" ht="24.75" customHeight="1">
      <c r="B3" s="531" t="s">
        <v>756</v>
      </c>
      <c r="C3" s="532"/>
      <c r="D3" s="532"/>
      <c r="E3" s="532"/>
      <c r="F3" s="532"/>
      <c r="G3" s="532"/>
      <c r="H3" s="532"/>
      <c r="I3" s="532"/>
      <c r="J3" s="533"/>
    </row>
    <row r="4" spans="2:18" ht="24.75" customHeight="1">
      <c r="B4" s="531"/>
      <c r="C4" s="532"/>
      <c r="D4" s="532"/>
      <c r="E4" s="532"/>
      <c r="F4" s="532"/>
      <c r="G4" s="532"/>
      <c r="H4" s="532"/>
      <c r="I4" s="532"/>
      <c r="J4" s="533"/>
    </row>
    <row r="5" spans="2:18" ht="24.75" customHeight="1">
      <c r="B5" s="531"/>
      <c r="C5" s="532"/>
      <c r="D5" s="532"/>
      <c r="E5" s="532"/>
      <c r="F5" s="532"/>
      <c r="G5" s="532"/>
      <c r="H5" s="532"/>
      <c r="I5" s="532"/>
      <c r="J5" s="533"/>
    </row>
    <row r="6" spans="2:18" ht="24.75" customHeight="1">
      <c r="B6" s="531"/>
      <c r="C6" s="532"/>
      <c r="D6" s="532"/>
      <c r="E6" s="532"/>
      <c r="F6" s="532"/>
      <c r="G6" s="532"/>
      <c r="H6" s="532"/>
      <c r="I6" s="532"/>
      <c r="J6" s="533"/>
      <c r="M6" s="457" t="s">
        <v>732</v>
      </c>
      <c r="N6" s="457"/>
      <c r="O6" s="457"/>
      <c r="P6" s="457"/>
      <c r="Q6" s="457"/>
      <c r="R6" s="457"/>
    </row>
    <row r="7" spans="2:18" ht="24.75" customHeight="1">
      <c r="B7" s="531"/>
      <c r="C7" s="532"/>
      <c r="D7" s="532"/>
      <c r="E7" s="532"/>
      <c r="F7" s="532"/>
      <c r="G7" s="532"/>
      <c r="H7" s="532"/>
      <c r="I7" s="532"/>
      <c r="J7" s="533"/>
      <c r="M7" s="457"/>
      <c r="N7" s="457"/>
      <c r="O7" s="457"/>
      <c r="P7" s="457"/>
      <c r="Q7" s="457"/>
      <c r="R7" s="457"/>
    </row>
    <row r="8" spans="2:18" ht="24.75" customHeight="1">
      <c r="B8" s="531"/>
      <c r="C8" s="532"/>
      <c r="D8" s="532"/>
      <c r="E8" s="532"/>
      <c r="F8" s="532"/>
      <c r="G8" s="532"/>
      <c r="H8" s="532"/>
      <c r="I8" s="532"/>
      <c r="J8" s="533"/>
      <c r="M8" s="457"/>
      <c r="N8" s="457"/>
      <c r="O8" s="457"/>
      <c r="P8" s="457"/>
      <c r="Q8" s="457"/>
      <c r="R8" s="457"/>
    </row>
    <row r="9" spans="2:18" ht="24.75" customHeight="1">
      <c r="B9" s="531"/>
      <c r="C9" s="532"/>
      <c r="D9" s="532"/>
      <c r="E9" s="532"/>
      <c r="F9" s="532"/>
      <c r="G9" s="532"/>
      <c r="H9" s="532"/>
      <c r="I9" s="532"/>
      <c r="J9" s="533"/>
      <c r="M9" s="457"/>
      <c r="N9" s="457"/>
      <c r="O9" s="457"/>
      <c r="P9" s="457"/>
      <c r="Q9" s="457"/>
      <c r="R9" s="457"/>
    </row>
    <row r="10" spans="2:18" ht="24.75" customHeight="1">
      <c r="B10" s="531"/>
      <c r="C10" s="532"/>
      <c r="D10" s="532"/>
      <c r="E10" s="532"/>
      <c r="F10" s="532"/>
      <c r="G10" s="532"/>
      <c r="H10" s="532"/>
      <c r="I10" s="532"/>
      <c r="J10" s="533"/>
    </row>
    <row r="11" spans="2:18" ht="24.75" customHeight="1">
      <c r="B11" s="531"/>
      <c r="C11" s="532"/>
      <c r="D11" s="532"/>
      <c r="E11" s="532"/>
      <c r="F11" s="532"/>
      <c r="G11" s="532"/>
      <c r="H11" s="532"/>
      <c r="I11" s="532"/>
      <c r="J11" s="533"/>
    </row>
    <row r="12" spans="2:18">
      <c r="B12" s="140"/>
      <c r="C12" s="534" t="s">
        <v>1264</v>
      </c>
      <c r="D12" s="534"/>
      <c r="E12" s="534"/>
      <c r="F12" s="534"/>
      <c r="G12" s="534"/>
      <c r="H12" s="534"/>
      <c r="I12" s="534"/>
      <c r="J12" s="141"/>
    </row>
    <row r="13" spans="2:18">
      <c r="B13" s="140"/>
      <c r="J13" s="141"/>
    </row>
    <row r="14" spans="2:18">
      <c r="B14" s="140"/>
      <c r="C14" s="16" t="s">
        <v>757</v>
      </c>
      <c r="F14" s="16" t="str">
        <f>students!G4</f>
        <v xml:space="preserve">श्री. सागर दत्तात्रय शिंदे </v>
      </c>
      <c r="J14" s="141"/>
    </row>
    <row r="15" spans="2:18">
      <c r="B15" s="140"/>
      <c r="J15" s="141"/>
    </row>
    <row r="16" spans="2:18">
      <c r="B16" s="140"/>
      <c r="C16" s="16" t="s">
        <v>31</v>
      </c>
      <c r="E16" s="534" t="str">
        <f>students!G2</f>
        <v xml:space="preserve">जिल्हा परिषद प्राथमिक शाळा कोपर्डे </v>
      </c>
      <c r="F16" s="534"/>
      <c r="G16" s="534"/>
      <c r="H16" s="534"/>
      <c r="I16" s="534"/>
      <c r="J16" s="535"/>
    </row>
    <row r="17" spans="2:10">
      <c r="B17" s="140"/>
      <c r="J17" s="141"/>
    </row>
    <row r="18" spans="2:10">
      <c r="B18" s="140"/>
      <c r="C18" s="16" t="s">
        <v>28</v>
      </c>
      <c r="D18" s="16" t="str">
        <f>students!M2</f>
        <v>पहिली</v>
      </c>
      <c r="F18" s="16" t="s">
        <v>33</v>
      </c>
      <c r="J18" s="141"/>
    </row>
    <row r="19" spans="2:10">
      <c r="B19" s="140"/>
      <c r="J19" s="141"/>
    </row>
    <row r="20" spans="2:10">
      <c r="B20" s="140"/>
      <c r="J20" s="141"/>
    </row>
    <row r="21" spans="2:10">
      <c r="B21" s="140"/>
      <c r="J21" s="141"/>
    </row>
    <row r="22" spans="2:10">
      <c r="B22" s="140"/>
      <c r="J22" s="141"/>
    </row>
    <row r="23" spans="2:10">
      <c r="B23" s="140"/>
      <c r="J23" s="141"/>
    </row>
    <row r="24" spans="2:10">
      <c r="B24" s="140"/>
      <c r="J24" s="141"/>
    </row>
    <row r="25" spans="2:10">
      <c r="B25" s="140"/>
      <c r="J25" s="141"/>
    </row>
    <row r="26" spans="2:10">
      <c r="B26" s="140"/>
      <c r="J26" s="141"/>
    </row>
    <row r="27" spans="2:10">
      <c r="B27" s="140"/>
      <c r="J27" s="141"/>
    </row>
    <row r="28" spans="2:10">
      <c r="B28" s="140"/>
      <c r="J28" s="141"/>
    </row>
    <row r="29" spans="2:10">
      <c r="B29" s="140"/>
      <c r="J29" s="141"/>
    </row>
    <row r="30" spans="2:10" ht="25.2" thickBot="1">
      <c r="B30" s="142"/>
      <c r="C30" s="143"/>
      <c r="D30" s="143"/>
      <c r="E30" s="143"/>
      <c r="F30" s="143"/>
      <c r="G30" s="143"/>
      <c r="H30" s="143"/>
      <c r="I30" s="143"/>
      <c r="J30" s="144"/>
    </row>
    <row r="31" spans="2:10" ht="14.25" customHeight="1"/>
  </sheetData>
  <sheetProtection password="CF7A" sheet="1" objects="1" scenarios="1"/>
  <mergeCells count="4">
    <mergeCell ref="B3:J11"/>
    <mergeCell ref="C12:I12"/>
    <mergeCell ref="E16:J16"/>
    <mergeCell ref="M6:R9"/>
  </mergeCell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G44"/>
  <sheetViews>
    <sheetView view="pageBreakPreview" zoomScale="73" zoomScaleNormal="100" zoomScaleSheetLayoutView="73" workbookViewId="0">
      <selection activeCell="AA4" sqref="AA4:AB5"/>
    </sheetView>
  </sheetViews>
  <sheetFormatPr defaultColWidth="9.109375" defaultRowHeight="28.8"/>
  <cols>
    <col min="1" max="1" width="2" style="154" customWidth="1"/>
    <col min="2" max="2" width="4.6640625" style="154" customWidth="1"/>
    <col min="3" max="3" width="9.6640625" style="154" customWidth="1"/>
    <col min="4" max="4" width="7.88671875" style="154" customWidth="1"/>
    <col min="5" max="16" width="5.33203125" style="154" customWidth="1"/>
    <col min="17" max="17" width="3.44140625" style="154" customWidth="1"/>
    <col min="18" max="18" width="4.6640625" style="154" customWidth="1"/>
    <col min="19" max="19" width="16.6640625" style="154" customWidth="1"/>
    <col min="20" max="20" width="9.88671875" style="154" customWidth="1"/>
    <col min="21" max="21" width="25.109375" style="154" customWidth="1"/>
    <col min="22" max="22" width="10.88671875" style="154" customWidth="1"/>
    <col min="23" max="23" width="11.6640625" style="154" customWidth="1"/>
    <col min="24" max="24" width="8" style="154" customWidth="1"/>
    <col min="25" max="25" width="5.6640625" style="154" customWidth="1"/>
    <col min="26" max="26" width="9.5546875" style="54" customWidth="1"/>
    <col min="27" max="33" width="9.109375" style="54"/>
    <col min="34" max="16384" width="9.109375" style="154"/>
  </cols>
  <sheetData>
    <row r="1" spans="2:32" ht="29.4" thickBot="1"/>
    <row r="2" spans="2:32" ht="46.5" customHeight="1" thickTop="1">
      <c r="B2" s="655" t="s">
        <v>1168</v>
      </c>
      <c r="C2" s="656"/>
      <c r="D2" s="656"/>
      <c r="E2" s="656"/>
      <c r="F2" s="656"/>
      <c r="G2" s="656"/>
      <c r="H2" s="656"/>
      <c r="I2" s="656"/>
      <c r="J2" s="656"/>
      <c r="K2" s="656"/>
      <c r="L2" s="656"/>
      <c r="M2" s="656"/>
      <c r="N2" s="656"/>
      <c r="O2" s="656"/>
      <c r="P2" s="657"/>
      <c r="R2" s="155"/>
      <c r="S2" s="156"/>
      <c r="T2" s="658" t="s">
        <v>1169</v>
      </c>
      <c r="U2" s="658"/>
      <c r="V2" s="658"/>
      <c r="W2" s="157"/>
      <c r="X2" s="158"/>
    </row>
    <row r="3" spans="2:32" ht="41.25" customHeight="1" thickBot="1">
      <c r="B3" s="159"/>
      <c r="P3" s="160"/>
      <c r="R3" s="159"/>
      <c r="S3" s="161"/>
      <c r="T3" s="162" t="s">
        <v>1170</v>
      </c>
      <c r="U3" s="270" t="str">
        <f>students!D4</f>
        <v xml:space="preserve">२०२४-२५ </v>
      </c>
      <c r="V3" s="659">
        <f>students!O4</f>
        <v>27310500901</v>
      </c>
      <c r="W3" s="660"/>
      <c r="X3" s="661"/>
    </row>
    <row r="4" spans="2:32" ht="57.75" customHeight="1" thickBot="1">
      <c r="B4" s="662" t="s">
        <v>1171</v>
      </c>
      <c r="C4" s="663"/>
      <c r="D4" s="663"/>
      <c r="E4" s="163" t="s">
        <v>1172</v>
      </c>
      <c r="F4" s="163" t="s">
        <v>1173</v>
      </c>
      <c r="G4" s="163" t="s">
        <v>1174</v>
      </c>
      <c r="H4" s="163" t="s">
        <v>1175</v>
      </c>
      <c r="I4" s="163" t="s">
        <v>1176</v>
      </c>
      <c r="J4" s="163" t="s">
        <v>1177</v>
      </c>
      <c r="K4" s="163" t="s">
        <v>1178</v>
      </c>
      <c r="L4" s="163" t="s">
        <v>1179</v>
      </c>
      <c r="M4" s="163" t="s">
        <v>1180</v>
      </c>
      <c r="N4" s="163" t="s">
        <v>1181</v>
      </c>
      <c r="O4" s="163" t="s">
        <v>1182</v>
      </c>
      <c r="P4" s="164" t="s">
        <v>1183</v>
      </c>
      <c r="R4" s="664" t="s">
        <v>31</v>
      </c>
      <c r="S4" s="475"/>
      <c r="T4" s="489" t="str">
        <f>students!G2</f>
        <v xml:space="preserve">जिल्हा परिषद प्राथमिक शाळा कोपर्डे </v>
      </c>
      <c r="U4" s="489"/>
      <c r="V4" s="489"/>
      <c r="W4" s="489"/>
      <c r="X4" s="574"/>
      <c r="Y4" s="75"/>
      <c r="AA4" s="453" t="s">
        <v>729</v>
      </c>
      <c r="AB4" s="454"/>
    </row>
    <row r="5" spans="2:32" ht="35.1" customHeight="1" thickBot="1">
      <c r="B5" s="642" t="s">
        <v>1184</v>
      </c>
      <c r="C5" s="643"/>
      <c r="D5" s="643"/>
      <c r="E5" s="188">
        <f>Sheet2!C6</f>
        <v>14</v>
      </c>
      <c r="F5" s="188">
        <f>Sheet2!D6</f>
        <v>24</v>
      </c>
      <c r="G5" s="188">
        <f>Sheet2!E6</f>
        <v>23</v>
      </c>
      <c r="H5" s="188">
        <f>Sheet2!F6</f>
        <v>24</v>
      </c>
      <c r="I5" s="188">
        <f>Sheet2!G6</f>
        <v>19</v>
      </c>
      <c r="J5" s="188">
        <f>Sheet2!H6</f>
        <v>11</v>
      </c>
      <c r="K5" s="188">
        <f>Sheet2!I6</f>
        <v>25</v>
      </c>
      <c r="L5" s="188">
        <f>Sheet2!J6</f>
        <v>24</v>
      </c>
      <c r="M5" s="188">
        <f>Sheet2!K6</f>
        <v>22</v>
      </c>
      <c r="N5" s="188">
        <f>Sheet2!L6</f>
        <v>25</v>
      </c>
      <c r="O5" s="188">
        <f>Sheet2!M6</f>
        <v>23</v>
      </c>
      <c r="P5" s="188">
        <f>Sheet2!N6</f>
        <v>0</v>
      </c>
      <c r="R5" s="159"/>
      <c r="S5" s="121"/>
      <c r="T5" s="665" t="s">
        <v>676</v>
      </c>
      <c r="U5" s="665"/>
      <c r="W5" s="666"/>
      <c r="X5" s="667"/>
      <c r="Y5" s="165"/>
      <c r="AA5" s="455"/>
      <c r="AB5" s="456"/>
    </row>
    <row r="6" spans="2:32" ht="35.1" customHeight="1">
      <c r="B6" s="642" t="s">
        <v>1185</v>
      </c>
      <c r="C6" s="643"/>
      <c r="D6" s="643"/>
      <c r="E6" s="188">
        <f>VLOOKUP($T$7,Sheet2!$A$7:$N$76,3,0)</f>
        <v>14</v>
      </c>
      <c r="F6" s="188">
        <f>VLOOKUP($T$7,Sheet2!$A$7:$N$76,4,0)</f>
        <v>24</v>
      </c>
      <c r="G6" s="188">
        <f>VLOOKUP($T$7,Sheet2!$A$7:$N$76,5,0)</f>
        <v>23</v>
      </c>
      <c r="H6" s="188">
        <f>VLOOKUP($T$7,Sheet2!$A$7:$N$76,6,0)</f>
        <v>24</v>
      </c>
      <c r="I6" s="188">
        <f>VLOOKUP($T$7,Sheet2!$A$7:$N$76,7,0)</f>
        <v>19</v>
      </c>
      <c r="J6" s="188">
        <f>VLOOKUP($T$7,Sheet2!$A$7:$N$76,8,0)</f>
        <v>11</v>
      </c>
      <c r="K6" s="188">
        <f>VLOOKUP($T$7,Sheet2!$A$7:$N$76,9,0)</f>
        <v>25</v>
      </c>
      <c r="L6" s="188">
        <f>VLOOKUP($T$7,Sheet2!$A$7:$N$76,10,0)</f>
        <v>24</v>
      </c>
      <c r="M6" s="188">
        <f>VLOOKUP($T$7,Sheet2!$A$7:$N$76,11,0)</f>
        <v>22</v>
      </c>
      <c r="N6" s="188">
        <f>VLOOKUP($T$7,Sheet2!$A$7:$N$76,12,0)</f>
        <v>25</v>
      </c>
      <c r="O6" s="188">
        <f>VLOOKUP($T$7,Sheet2!$A$7:$N$76,13,0)</f>
        <v>23</v>
      </c>
      <c r="P6" s="188">
        <f>VLOOKUP($T$7,Sheet2!$A$7:$N$76,14,0)</f>
        <v>0</v>
      </c>
      <c r="R6" s="633" t="s">
        <v>677</v>
      </c>
      <c r="S6" s="634"/>
      <c r="T6" s="634" t="str">
        <f>VLOOKUP($T$7,students!$B$8:$N$77,3,0)</f>
        <v xml:space="preserve">सागर शिंदे </v>
      </c>
      <c r="U6" s="634"/>
      <c r="V6" s="634"/>
      <c r="W6" s="668"/>
      <c r="X6" s="669"/>
      <c r="Y6" s="165"/>
    </row>
    <row r="7" spans="2:32" ht="35.1" customHeight="1">
      <c r="B7" s="642" t="s">
        <v>1186</v>
      </c>
      <c r="C7" s="643"/>
      <c r="D7" s="643"/>
      <c r="E7" s="670"/>
      <c r="F7" s="671"/>
      <c r="G7" s="672"/>
      <c r="H7" s="670"/>
      <c r="I7" s="671"/>
      <c r="J7" s="672"/>
      <c r="K7" s="670"/>
      <c r="L7" s="671"/>
      <c r="M7" s="672"/>
      <c r="N7" s="649"/>
      <c r="O7" s="650"/>
      <c r="P7" s="651"/>
      <c r="R7" s="652" t="s">
        <v>678</v>
      </c>
      <c r="S7" s="460"/>
      <c r="T7" s="187">
        <v>2</v>
      </c>
      <c r="U7" s="162" t="s">
        <v>679</v>
      </c>
      <c r="V7" s="166">
        <f>VLOOKUP($T$7,students!$B$8:$N$77,2,0)</f>
        <v>0</v>
      </c>
      <c r="W7" s="668"/>
      <c r="X7" s="669"/>
      <c r="Y7" s="165"/>
    </row>
    <row r="8" spans="2:32" ht="35.1" customHeight="1">
      <c r="B8" s="642" t="s">
        <v>1187</v>
      </c>
      <c r="C8" s="643"/>
      <c r="D8" s="643"/>
      <c r="E8" s="653"/>
      <c r="F8" s="653"/>
      <c r="G8" s="653"/>
      <c r="H8" s="653"/>
      <c r="I8" s="653"/>
      <c r="J8" s="653"/>
      <c r="K8" s="653"/>
      <c r="L8" s="653"/>
      <c r="M8" s="653"/>
      <c r="N8" s="653"/>
      <c r="O8" s="653"/>
      <c r="P8" s="654"/>
      <c r="R8" s="633" t="s">
        <v>680</v>
      </c>
      <c r="S8" s="634"/>
      <c r="T8" s="121" t="str">
        <f>students!M2</f>
        <v>पहिली</v>
      </c>
      <c r="U8" s="162" t="s">
        <v>33</v>
      </c>
      <c r="V8" s="121" t="str">
        <f>[2]students!Y2</f>
        <v>-</v>
      </c>
      <c r="W8" s="640" t="str">
        <f>VLOOKUP($T$7,[2]students!B8:AD56,29,FALSE)</f>
        <v>photo2</v>
      </c>
      <c r="X8" s="641"/>
      <c r="Y8" s="167"/>
      <c r="AA8" s="536" t="s">
        <v>732</v>
      </c>
      <c r="AB8" s="536"/>
      <c r="AC8" s="536"/>
      <c r="AD8" s="536"/>
      <c r="AE8" s="536"/>
      <c r="AF8" s="536"/>
    </row>
    <row r="9" spans="2:32" ht="35.1" customHeight="1" thickBot="1">
      <c r="B9" s="642" t="s">
        <v>1188</v>
      </c>
      <c r="C9" s="643"/>
      <c r="D9" s="643"/>
      <c r="E9" s="644"/>
      <c r="F9" s="645"/>
      <c r="G9" s="645"/>
      <c r="H9" s="645"/>
      <c r="I9" s="645"/>
      <c r="J9" s="646"/>
      <c r="K9" s="644"/>
      <c r="L9" s="645"/>
      <c r="M9" s="645"/>
      <c r="N9" s="645"/>
      <c r="O9" s="645"/>
      <c r="P9" s="647"/>
      <c r="R9" s="633" t="s">
        <v>681</v>
      </c>
      <c r="S9" s="634"/>
      <c r="T9" s="648">
        <f>VLOOKUP($T$7,students!$B$8:$N$77,7,0)</f>
        <v>0</v>
      </c>
      <c r="U9" s="648"/>
      <c r="V9" s="168"/>
      <c r="W9" s="168"/>
      <c r="X9" s="160"/>
      <c r="AA9" s="536"/>
      <c r="AB9" s="536"/>
      <c r="AC9" s="536"/>
      <c r="AD9" s="536"/>
      <c r="AE9" s="536"/>
      <c r="AF9" s="536"/>
    </row>
    <row r="10" spans="2:32" ht="35.1" customHeight="1">
      <c r="B10" s="159"/>
      <c r="P10" s="160"/>
      <c r="R10" s="633" t="s">
        <v>682</v>
      </c>
      <c r="S10" s="634"/>
      <c r="T10" s="472">
        <f>VLOOKUP($T$7,students!$B$8:$N$77,4,0)</f>
        <v>0</v>
      </c>
      <c r="U10" s="472"/>
      <c r="V10" s="75" t="s">
        <v>683</v>
      </c>
      <c r="W10" s="472">
        <f>VLOOKUP($T$7,students!$B$8:$N$77,8,0)</f>
        <v>0</v>
      </c>
      <c r="X10" s="637"/>
      <c r="Y10" s="75"/>
      <c r="AA10" s="536"/>
      <c r="AB10" s="536"/>
      <c r="AC10" s="536"/>
      <c r="AD10" s="536"/>
      <c r="AE10" s="536"/>
      <c r="AF10" s="536"/>
    </row>
    <row r="11" spans="2:32" ht="35.1" customHeight="1" thickBot="1">
      <c r="B11" s="638" t="s">
        <v>1189</v>
      </c>
      <c r="C11" s="472"/>
      <c r="D11" s="472"/>
      <c r="E11" s="472"/>
      <c r="F11" s="472"/>
      <c r="G11" s="472"/>
      <c r="H11" s="472"/>
      <c r="I11" s="472"/>
      <c r="J11" s="472"/>
      <c r="K11" s="472"/>
      <c r="L11" s="472"/>
      <c r="M11" s="472"/>
      <c r="N11" s="472"/>
      <c r="O11" s="472"/>
      <c r="P11" s="639"/>
      <c r="R11" s="633" t="s">
        <v>684</v>
      </c>
      <c r="S11" s="634"/>
      <c r="T11" s="571">
        <f>VLOOKUP($T$7,students!$B$8:$N$77,5,0)</f>
        <v>0</v>
      </c>
      <c r="U11" s="571"/>
      <c r="V11" s="75" t="s">
        <v>685</v>
      </c>
      <c r="W11" s="571">
        <f>VLOOKUP($T$7,students!$B$8:$N$77,9,0)</f>
        <v>0</v>
      </c>
      <c r="X11" s="637"/>
      <c r="Y11" s="169"/>
      <c r="AA11" s="536"/>
      <c r="AB11" s="536"/>
      <c r="AC11" s="536"/>
      <c r="AD11" s="536"/>
      <c r="AE11" s="536"/>
      <c r="AF11" s="536"/>
    </row>
    <row r="12" spans="2:32" ht="35.1" customHeight="1">
      <c r="B12" s="159"/>
      <c r="C12" s="635" t="s">
        <v>1190</v>
      </c>
      <c r="D12" s="623" t="s">
        <v>1191</v>
      </c>
      <c r="E12" s="623" t="s">
        <v>1192</v>
      </c>
      <c r="F12" s="623" t="s">
        <v>1193</v>
      </c>
      <c r="G12" s="623" t="s">
        <v>1194</v>
      </c>
      <c r="H12" s="623" t="s">
        <v>1195</v>
      </c>
      <c r="I12" s="623" t="s">
        <v>1196</v>
      </c>
      <c r="J12" s="623" t="s">
        <v>1197</v>
      </c>
      <c r="K12" s="623" t="s">
        <v>1198</v>
      </c>
      <c r="L12" s="625" t="s">
        <v>1199</v>
      </c>
      <c r="M12" s="626"/>
      <c r="N12" s="629"/>
      <c r="O12" s="630"/>
      <c r="P12" s="160"/>
      <c r="R12" s="633" t="s">
        <v>686</v>
      </c>
      <c r="S12" s="634"/>
      <c r="T12" s="460" t="str">
        <f>VLOOKUP($T$7,students!$B$8:$N$77,10,0)</f>
        <v xml:space="preserve">मु. पो. कोपर्डे ता. खंडाळा जि. सातारा पिन - ४१५५२१ </v>
      </c>
      <c r="U12" s="460"/>
      <c r="V12" s="460"/>
      <c r="W12" s="460"/>
      <c r="X12" s="618"/>
      <c r="Y12" s="169"/>
    </row>
    <row r="13" spans="2:32" ht="35.1" customHeight="1" thickBot="1">
      <c r="B13" s="159"/>
      <c r="C13" s="636"/>
      <c r="D13" s="624"/>
      <c r="E13" s="624"/>
      <c r="F13" s="624"/>
      <c r="G13" s="624"/>
      <c r="H13" s="624"/>
      <c r="I13" s="624"/>
      <c r="J13" s="624"/>
      <c r="K13" s="624"/>
      <c r="L13" s="627"/>
      <c r="M13" s="628"/>
      <c r="N13" s="631"/>
      <c r="O13" s="632"/>
      <c r="P13" s="160"/>
      <c r="R13" s="619" t="s">
        <v>1200</v>
      </c>
      <c r="S13" s="319"/>
      <c r="T13" s="319"/>
      <c r="U13" s="184">
        <f>VLOOKUP($T$7,students!B8:N67,11,0)</f>
        <v>0</v>
      </c>
      <c r="V13" s="185"/>
      <c r="X13" s="160"/>
    </row>
    <row r="14" spans="2:32" ht="35.1" customHeight="1" thickBot="1">
      <c r="B14" s="159"/>
      <c r="C14" s="170" t="s">
        <v>57</v>
      </c>
      <c r="D14" s="171" t="s">
        <v>1201</v>
      </c>
      <c r="E14" s="171" t="s">
        <v>1202</v>
      </c>
      <c r="F14" s="171" t="s">
        <v>1203</v>
      </c>
      <c r="G14" s="171" t="s">
        <v>1204</v>
      </c>
      <c r="H14" s="171" t="s">
        <v>1205</v>
      </c>
      <c r="I14" s="171" t="s">
        <v>1206</v>
      </c>
      <c r="J14" s="171" t="s">
        <v>1207</v>
      </c>
      <c r="K14" s="171" t="s">
        <v>1208</v>
      </c>
      <c r="L14" s="449" t="s">
        <v>1209</v>
      </c>
      <c r="M14" s="449"/>
      <c r="N14" s="172"/>
      <c r="O14" s="173"/>
      <c r="P14" s="160"/>
      <c r="R14" s="620" t="s">
        <v>1210</v>
      </c>
      <c r="S14" s="432"/>
      <c r="T14" s="432"/>
      <c r="U14" s="621">
        <f>VLOOKUP($T$7,students!B8:N67,13,0)</f>
        <v>0</v>
      </c>
      <c r="V14" s="621"/>
      <c r="X14" s="160"/>
      <c r="AA14" s="458" t="s">
        <v>733</v>
      </c>
      <c r="AB14" s="458"/>
      <c r="AC14" s="458"/>
      <c r="AD14" s="458"/>
      <c r="AE14" s="113"/>
    </row>
    <row r="15" spans="2:32" ht="35.1" customHeight="1">
      <c r="B15" s="159"/>
      <c r="C15" s="75"/>
      <c r="D15" s="121"/>
      <c r="E15" s="121"/>
      <c r="F15" s="121"/>
      <c r="G15" s="121"/>
      <c r="H15" s="121"/>
      <c r="I15" s="121"/>
      <c r="J15" s="121"/>
      <c r="K15" s="121"/>
      <c r="L15" s="174"/>
      <c r="M15" s="174"/>
      <c r="P15" s="160"/>
      <c r="R15" s="619" t="s">
        <v>1211</v>
      </c>
      <c r="S15" s="319"/>
      <c r="T15" s="319"/>
      <c r="U15" s="622">
        <f>VLOOKUP($T$7,students!B8:N67,12,0)</f>
        <v>0</v>
      </c>
      <c r="V15" s="622"/>
      <c r="X15" s="160"/>
    </row>
    <row r="16" spans="2:32" ht="35.1" customHeight="1" thickBot="1">
      <c r="B16" s="175" t="s">
        <v>1221</v>
      </c>
      <c r="C16" s="186" t="s">
        <v>1222</v>
      </c>
      <c r="D16" s="186"/>
      <c r="E16" s="186"/>
      <c r="F16" s="186"/>
      <c r="G16" s="186"/>
      <c r="H16" s="186"/>
      <c r="I16" s="186"/>
      <c r="J16" s="186"/>
      <c r="K16" s="186"/>
      <c r="L16" s="186"/>
      <c r="M16" s="186"/>
      <c r="N16" s="186"/>
      <c r="O16" s="186"/>
      <c r="P16" s="160"/>
      <c r="R16" s="159"/>
      <c r="T16" s="472" t="s">
        <v>1212</v>
      </c>
      <c r="U16" s="472"/>
      <c r="X16" s="160"/>
      <c r="AA16" s="450" t="s">
        <v>734</v>
      </c>
      <c r="AB16" s="450"/>
      <c r="AC16" s="450"/>
      <c r="AD16" s="450"/>
      <c r="AE16" s="450"/>
      <c r="AF16" s="450"/>
    </row>
    <row r="17" spans="2:32" ht="35.1" customHeight="1" thickBot="1">
      <c r="B17" s="159"/>
      <c r="C17" s="186"/>
      <c r="D17" s="186"/>
      <c r="E17" s="186"/>
      <c r="F17" s="186"/>
      <c r="G17" s="186"/>
      <c r="H17" s="186"/>
      <c r="I17" s="186"/>
      <c r="J17" s="186"/>
      <c r="K17" s="186"/>
      <c r="L17" s="186"/>
      <c r="M17" s="186"/>
      <c r="N17" s="186"/>
      <c r="O17" s="186"/>
      <c r="P17" s="160"/>
      <c r="R17" s="608"/>
      <c r="S17" s="609"/>
      <c r="T17" s="610" t="s">
        <v>1213</v>
      </c>
      <c r="U17" s="611"/>
      <c r="V17" s="611" t="s">
        <v>1214</v>
      </c>
      <c r="W17" s="611"/>
      <c r="X17" s="612"/>
      <c r="Y17" s="121"/>
      <c r="AA17" s="450"/>
      <c r="AB17" s="450"/>
      <c r="AC17" s="450"/>
      <c r="AD17" s="450"/>
      <c r="AE17" s="450"/>
      <c r="AF17" s="450"/>
    </row>
    <row r="18" spans="2:32" ht="35.1" customHeight="1">
      <c r="B18" s="159"/>
      <c r="C18" s="186"/>
      <c r="D18" s="186"/>
      <c r="E18" s="186"/>
      <c r="F18" s="186"/>
      <c r="G18" s="186"/>
      <c r="H18" s="186"/>
      <c r="I18" s="186"/>
      <c r="J18" s="186"/>
      <c r="K18" s="186"/>
      <c r="L18" s="186"/>
      <c r="M18" s="186"/>
      <c r="N18" s="186"/>
      <c r="O18" s="186"/>
      <c r="P18" s="160"/>
      <c r="R18" s="613" t="s">
        <v>1215</v>
      </c>
      <c r="S18" s="436"/>
      <c r="T18" s="614">
        <f>VLOOKUP($T$7,students!$B$8:$R$77,14,0)</f>
        <v>0</v>
      </c>
      <c r="U18" s="615"/>
      <c r="V18" s="614">
        <f>VLOOKUP($T$7,students!$B$8:$R$77,16,0)</f>
        <v>0</v>
      </c>
      <c r="W18" s="616"/>
      <c r="X18" s="617"/>
      <c r="Y18" s="121"/>
      <c r="AA18" s="450"/>
      <c r="AB18" s="450"/>
      <c r="AC18" s="450"/>
      <c r="AD18" s="450"/>
      <c r="AE18" s="450"/>
      <c r="AF18" s="450"/>
    </row>
    <row r="19" spans="2:32" ht="35.1" customHeight="1" thickBot="1">
      <c r="B19" s="176"/>
      <c r="C19" s="177"/>
      <c r="D19" s="177"/>
      <c r="E19" s="177"/>
      <c r="F19" s="177"/>
      <c r="G19" s="177"/>
      <c r="H19" s="177"/>
      <c r="I19" s="177"/>
      <c r="J19" s="177"/>
      <c r="K19" s="177"/>
      <c r="L19" s="177"/>
      <c r="M19" s="177"/>
      <c r="N19" s="177"/>
      <c r="O19" s="177"/>
      <c r="P19" s="178"/>
      <c r="R19" s="590" t="s">
        <v>1216</v>
      </c>
      <c r="S19" s="591"/>
      <c r="T19" s="592">
        <f>VLOOKUP($T$7,students!$B$8:$R$77,15,0)</f>
        <v>0</v>
      </c>
      <c r="U19" s="593"/>
      <c r="V19" s="592">
        <f>VLOOKUP($T$7,students!$B$8:$R$77,17,0)</f>
        <v>0</v>
      </c>
      <c r="W19" s="594"/>
      <c r="X19" s="595"/>
      <c r="Y19" s="121"/>
      <c r="AA19" s="450"/>
      <c r="AB19" s="450"/>
      <c r="AC19" s="450"/>
      <c r="AD19" s="450"/>
      <c r="AE19" s="450"/>
      <c r="AF19" s="450"/>
    </row>
    <row r="20" spans="2:32" ht="30" thickTop="1" thickBot="1"/>
    <row r="21" spans="2:32" ht="45" customHeight="1" thickTop="1">
      <c r="B21" s="596" t="s">
        <v>1217</v>
      </c>
      <c r="C21" s="597"/>
      <c r="D21" s="597"/>
      <c r="E21" s="597"/>
      <c r="F21" s="597"/>
      <c r="G21" s="597"/>
      <c r="H21" s="597"/>
      <c r="I21" s="597"/>
      <c r="J21" s="597"/>
      <c r="K21" s="597"/>
      <c r="L21" s="597"/>
      <c r="M21" s="597"/>
      <c r="N21" s="597"/>
      <c r="O21" s="597"/>
      <c r="P21" s="598"/>
      <c r="R21" s="599" t="s">
        <v>1218</v>
      </c>
      <c r="S21" s="600"/>
      <c r="T21" s="600"/>
      <c r="U21" s="600"/>
      <c r="V21" s="600"/>
      <c r="W21" s="600"/>
      <c r="X21" s="601"/>
      <c r="Y21" s="61"/>
    </row>
    <row r="22" spans="2:32" ht="43.5" customHeight="1" thickBot="1">
      <c r="B22" s="602" t="s">
        <v>52</v>
      </c>
      <c r="C22" s="571"/>
      <c r="D22" s="571"/>
      <c r="E22" s="460" t="str">
        <f>T6</f>
        <v xml:space="preserve">सागर शिंदे </v>
      </c>
      <c r="F22" s="460"/>
      <c r="G22" s="460"/>
      <c r="H22" s="460"/>
      <c r="I22" s="460"/>
      <c r="J22" s="460"/>
      <c r="K22" s="460"/>
      <c r="L22" s="460"/>
      <c r="M22" s="460"/>
      <c r="N22" s="571" t="s">
        <v>1219</v>
      </c>
      <c r="O22" s="571"/>
      <c r="P22" s="179">
        <f>T7</f>
        <v>2</v>
      </c>
      <c r="R22" s="603" t="s">
        <v>52</v>
      </c>
      <c r="S22" s="604"/>
      <c r="T22" s="605" t="str">
        <f>T6</f>
        <v xml:space="preserve">सागर शिंदे </v>
      </c>
      <c r="U22" s="606"/>
      <c r="V22" s="607"/>
      <c r="W22" s="168" t="s">
        <v>1219</v>
      </c>
      <c r="X22" s="179">
        <f>T7</f>
        <v>2</v>
      </c>
      <c r="Y22" s="121"/>
    </row>
    <row r="23" spans="2:32" ht="50.25" customHeight="1" thickBot="1">
      <c r="B23" s="180" t="s">
        <v>688</v>
      </c>
      <c r="C23" s="582" t="s">
        <v>60</v>
      </c>
      <c r="D23" s="583"/>
      <c r="E23" s="584" t="s">
        <v>57</v>
      </c>
      <c r="F23" s="584"/>
      <c r="G23" s="584" t="s">
        <v>70</v>
      </c>
      <c r="H23" s="584"/>
      <c r="I23" s="584"/>
      <c r="J23" s="584"/>
      <c r="K23" s="584"/>
      <c r="L23" s="584"/>
      <c r="M23" s="584"/>
      <c r="N23" s="584"/>
      <c r="O23" s="584"/>
      <c r="P23" s="579"/>
      <c r="R23" s="180" t="s">
        <v>688</v>
      </c>
      <c r="S23" s="181" t="s">
        <v>60</v>
      </c>
      <c r="T23" s="181" t="s">
        <v>57</v>
      </c>
      <c r="U23" s="582" t="s">
        <v>70</v>
      </c>
      <c r="V23" s="585"/>
      <c r="W23" s="585"/>
      <c r="X23" s="586"/>
      <c r="Y23" s="174"/>
    </row>
    <row r="24" spans="2:32" ht="24" customHeight="1">
      <c r="B24" s="587">
        <v>1</v>
      </c>
      <c r="C24" s="570" t="str">
        <f>[2]InputT1!D2</f>
        <v>मराठी</v>
      </c>
      <c r="D24" s="588"/>
      <c r="E24" s="589">
        <f>VLOOKUP(T7,Marathi!$B$8:$AE$77,16,0)</f>
        <v>0</v>
      </c>
      <c r="F24" s="589"/>
      <c r="G24" s="576" t="s">
        <v>65</v>
      </c>
      <c r="H24" s="576"/>
      <c r="I24" s="576"/>
      <c r="J24" s="576"/>
      <c r="K24" s="576"/>
      <c r="L24" s="576"/>
      <c r="M24" s="576"/>
      <c r="N24" s="576"/>
      <c r="O24" s="576"/>
      <c r="P24" s="577"/>
      <c r="R24" s="587">
        <v>1</v>
      </c>
      <c r="S24" s="589" t="str">
        <f>[2]InputT2!D2</f>
        <v>मराठी</v>
      </c>
      <c r="T24" s="581">
        <f>VLOOKUP(T7,Marathi!$B$8:$AE$77,30,0)</f>
        <v>0</v>
      </c>
      <c r="U24" s="439" t="s">
        <v>11</v>
      </c>
      <c r="V24" s="439"/>
      <c r="W24" s="439"/>
      <c r="X24" s="560"/>
      <c r="Y24" s="121"/>
    </row>
    <row r="25" spans="2:32" ht="24" customHeight="1" thickBot="1">
      <c r="B25" s="562"/>
      <c r="C25" s="565"/>
      <c r="D25" s="566"/>
      <c r="E25" s="555"/>
      <c r="F25" s="555"/>
      <c r="G25" s="578"/>
      <c r="H25" s="578"/>
      <c r="I25" s="578"/>
      <c r="J25" s="578"/>
      <c r="K25" s="578"/>
      <c r="L25" s="578"/>
      <c r="M25" s="578"/>
      <c r="N25" s="578"/>
      <c r="O25" s="578"/>
      <c r="P25" s="579"/>
      <c r="R25" s="562"/>
      <c r="S25" s="555"/>
      <c r="T25" s="580"/>
      <c r="U25" s="442"/>
      <c r="V25" s="442"/>
      <c r="W25" s="442"/>
      <c r="X25" s="561"/>
      <c r="Y25" s="121"/>
    </row>
    <row r="26" spans="2:32" ht="24" customHeight="1">
      <c r="B26" s="549">
        <v>2</v>
      </c>
      <c r="C26" s="563" t="str">
        <f>[2]InputT1!P2</f>
        <v>हिंदी</v>
      </c>
      <c r="D26" s="564"/>
      <c r="E26" s="555">
        <f>VLOOKUP(T7,Hindi!$B$8:$AE$77,16,0)</f>
        <v>0</v>
      </c>
      <c r="F26" s="555"/>
      <c r="G26" s="567" t="str">
        <f>VLOOKUP(T7,PragNondi!$B$9:$J$78,4,0)</f>
        <v>online टेस्ट सोडववते.</v>
      </c>
      <c r="H26" s="568"/>
      <c r="I26" s="568"/>
      <c r="J26" s="568"/>
      <c r="K26" s="568"/>
      <c r="L26" s="568"/>
      <c r="M26" s="568"/>
      <c r="N26" s="568"/>
      <c r="O26" s="568"/>
      <c r="P26" s="569"/>
      <c r="R26" s="549">
        <v>2</v>
      </c>
      <c r="S26" s="555" t="str">
        <f>[2]InputT2!P2</f>
        <v>हिंदी</v>
      </c>
      <c r="T26" s="558">
        <f>VLOOKUP(T7,Hindi!$B$8:$AE$77,30,0)</f>
        <v>0</v>
      </c>
      <c r="U26" s="567" t="str">
        <f>VLOOKUP(T7,PragNondi!$B$9:$J$78,7,0)</f>
        <v>online टेस्ट सोडववते.</v>
      </c>
      <c r="V26" s="568"/>
      <c r="W26" s="568"/>
      <c r="X26" s="569"/>
      <c r="Y26" s="174"/>
    </row>
    <row r="27" spans="2:32" ht="24" customHeight="1">
      <c r="B27" s="562"/>
      <c r="C27" s="565"/>
      <c r="D27" s="566"/>
      <c r="E27" s="555"/>
      <c r="F27" s="555"/>
      <c r="G27" s="570"/>
      <c r="H27" s="571"/>
      <c r="I27" s="571"/>
      <c r="J27" s="571"/>
      <c r="K27" s="571"/>
      <c r="L27" s="571"/>
      <c r="M27" s="571"/>
      <c r="N27" s="571"/>
      <c r="O27" s="571"/>
      <c r="P27" s="572"/>
      <c r="R27" s="562"/>
      <c r="S27" s="555"/>
      <c r="T27" s="558"/>
      <c r="U27" s="570"/>
      <c r="V27" s="571"/>
      <c r="W27" s="571"/>
      <c r="X27" s="572"/>
      <c r="Y27" s="174"/>
    </row>
    <row r="28" spans="2:32" ht="24" customHeight="1">
      <c r="B28" s="549">
        <v>3</v>
      </c>
      <c r="C28" s="563" t="str">
        <f>[2]InputT1!AB2</f>
        <v>इंग्रजी</v>
      </c>
      <c r="D28" s="564"/>
      <c r="E28" s="555">
        <f>VLOOKUP(T7,English!$B$8:$AE$77,16,0)</f>
        <v>0</v>
      </c>
      <c r="F28" s="555"/>
      <c r="G28" s="570"/>
      <c r="H28" s="571"/>
      <c r="I28" s="571"/>
      <c r="J28" s="571"/>
      <c r="K28" s="571"/>
      <c r="L28" s="571"/>
      <c r="M28" s="571"/>
      <c r="N28" s="571"/>
      <c r="O28" s="571"/>
      <c r="P28" s="572"/>
      <c r="R28" s="549">
        <v>3</v>
      </c>
      <c r="S28" s="555" t="str">
        <f>[2]InputT2!AB2</f>
        <v>इंग्रजी</v>
      </c>
      <c r="T28" s="558">
        <f>VLOOKUP(T7,English!$B$8:$AE$77,30,0)</f>
        <v>0</v>
      </c>
      <c r="U28" s="570"/>
      <c r="V28" s="571"/>
      <c r="W28" s="571"/>
      <c r="X28" s="572"/>
      <c r="Y28" s="174"/>
    </row>
    <row r="29" spans="2:32" ht="24" customHeight="1" thickBot="1">
      <c r="B29" s="562"/>
      <c r="C29" s="565"/>
      <c r="D29" s="566"/>
      <c r="E29" s="555"/>
      <c r="F29" s="555"/>
      <c r="G29" s="573"/>
      <c r="H29" s="489"/>
      <c r="I29" s="489"/>
      <c r="J29" s="489"/>
      <c r="K29" s="489"/>
      <c r="L29" s="489"/>
      <c r="M29" s="489"/>
      <c r="N29" s="489"/>
      <c r="O29" s="489"/>
      <c r="P29" s="574"/>
      <c r="R29" s="562"/>
      <c r="S29" s="555"/>
      <c r="T29" s="558"/>
      <c r="U29" s="573"/>
      <c r="V29" s="489"/>
      <c r="W29" s="489"/>
      <c r="X29" s="574"/>
      <c r="Y29" s="174"/>
    </row>
    <row r="30" spans="2:32" ht="24" customHeight="1">
      <c r="B30" s="549">
        <v>4</v>
      </c>
      <c r="C30" s="563" t="str">
        <f>[2]InputT1!AN2</f>
        <v>गणित</v>
      </c>
      <c r="D30" s="564"/>
      <c r="E30" s="555">
        <f>VLOOKUP(T7,Maths!$B$8:$AE$77,16,0)</f>
        <v>0</v>
      </c>
      <c r="F30" s="555"/>
      <c r="G30" s="576" t="s">
        <v>1220</v>
      </c>
      <c r="H30" s="576"/>
      <c r="I30" s="576"/>
      <c r="J30" s="576"/>
      <c r="K30" s="576"/>
      <c r="L30" s="576"/>
      <c r="M30" s="576"/>
      <c r="N30" s="576"/>
      <c r="O30" s="576"/>
      <c r="P30" s="577"/>
      <c r="R30" s="549">
        <v>4</v>
      </c>
      <c r="S30" s="555" t="str">
        <f>[2]InputT2!AN2</f>
        <v>गणित</v>
      </c>
      <c r="T30" s="580">
        <f>VLOOKUP(T7,Maths!$B$8:$AE$77,30,0)</f>
        <v>0</v>
      </c>
      <c r="U30" s="439" t="s">
        <v>689</v>
      </c>
      <c r="V30" s="439"/>
      <c r="W30" s="439"/>
      <c r="X30" s="560"/>
      <c r="Y30" s="121"/>
    </row>
    <row r="31" spans="2:32" ht="24" customHeight="1" thickBot="1">
      <c r="B31" s="562"/>
      <c r="C31" s="565"/>
      <c r="D31" s="566"/>
      <c r="E31" s="555"/>
      <c r="F31" s="555"/>
      <c r="G31" s="578"/>
      <c r="H31" s="578"/>
      <c r="I31" s="578"/>
      <c r="J31" s="578"/>
      <c r="K31" s="578"/>
      <c r="L31" s="578"/>
      <c r="M31" s="578"/>
      <c r="N31" s="578"/>
      <c r="O31" s="578"/>
      <c r="P31" s="579"/>
      <c r="R31" s="562"/>
      <c r="S31" s="555"/>
      <c r="T31" s="580"/>
      <c r="U31" s="442"/>
      <c r="V31" s="442"/>
      <c r="W31" s="442"/>
      <c r="X31" s="561"/>
      <c r="Y31" s="121"/>
    </row>
    <row r="32" spans="2:32" ht="24" customHeight="1">
      <c r="B32" s="549">
        <v>5</v>
      </c>
      <c r="C32" s="563" t="str">
        <f>[2]InputT1!AZ2</f>
        <v>प. अभ्यास १</v>
      </c>
      <c r="D32" s="564"/>
      <c r="E32" s="555">
        <f>VLOOKUP(T7,Sci!$B$8:$AE$77,16,0)</f>
        <v>0</v>
      </c>
      <c r="F32" s="555"/>
      <c r="G32" s="567" t="str">
        <f>VLOOKUP(T7,PragNondi!$B$9:$J$78,5,0)</f>
        <v xml:space="preserve">गाणी -कविता म्हणते </v>
      </c>
      <c r="H32" s="568"/>
      <c r="I32" s="568"/>
      <c r="J32" s="568"/>
      <c r="K32" s="568"/>
      <c r="L32" s="568"/>
      <c r="M32" s="568"/>
      <c r="N32" s="568"/>
      <c r="O32" s="568"/>
      <c r="P32" s="569"/>
      <c r="R32" s="549">
        <v>5</v>
      </c>
      <c r="S32" s="555" t="str">
        <f>[2]InputT2!AZ2</f>
        <v>प. अभ्यास १</v>
      </c>
      <c r="T32" s="558">
        <f>VLOOKUP(T7,Sci!$B$8:$AE$77,30,0)</f>
        <v>0</v>
      </c>
      <c r="U32" s="567" t="str">
        <f>VLOOKUP(T7,PragNondi!$B$9:$J$78,8,0)</f>
        <v xml:space="preserve">खेळात सहभागी होते </v>
      </c>
      <c r="V32" s="568"/>
      <c r="W32" s="568"/>
      <c r="X32" s="569"/>
      <c r="Y32" s="174"/>
    </row>
    <row r="33" spans="2:25" ht="24" customHeight="1">
      <c r="B33" s="562"/>
      <c r="C33" s="565"/>
      <c r="D33" s="566"/>
      <c r="E33" s="555"/>
      <c r="F33" s="555"/>
      <c r="G33" s="570"/>
      <c r="H33" s="571"/>
      <c r="I33" s="571"/>
      <c r="J33" s="571"/>
      <c r="K33" s="571"/>
      <c r="L33" s="571"/>
      <c r="M33" s="571"/>
      <c r="N33" s="571"/>
      <c r="O33" s="571"/>
      <c r="P33" s="572"/>
      <c r="R33" s="562"/>
      <c r="S33" s="555"/>
      <c r="T33" s="558"/>
      <c r="U33" s="570"/>
      <c r="V33" s="571"/>
      <c r="W33" s="571"/>
      <c r="X33" s="572"/>
      <c r="Y33" s="174"/>
    </row>
    <row r="34" spans="2:25" ht="24" customHeight="1">
      <c r="B34" s="549">
        <v>6</v>
      </c>
      <c r="C34" s="563" t="str">
        <f>[2]InputT1!BL2</f>
        <v xml:space="preserve">प. अभ्यास २ </v>
      </c>
      <c r="D34" s="564"/>
      <c r="E34" s="555">
        <f>VLOOKUP(T7,Sco!$B$8:$AE$77,16,0)</f>
        <v>0</v>
      </c>
      <c r="F34" s="555"/>
      <c r="G34" s="570"/>
      <c r="H34" s="571"/>
      <c r="I34" s="571"/>
      <c r="J34" s="571"/>
      <c r="K34" s="571"/>
      <c r="L34" s="571"/>
      <c r="M34" s="571"/>
      <c r="N34" s="571"/>
      <c r="O34" s="571"/>
      <c r="P34" s="572"/>
      <c r="R34" s="549">
        <v>6</v>
      </c>
      <c r="S34" s="555" t="str">
        <f>[2]InputT2!BL2</f>
        <v xml:space="preserve">प. अभ्यास २ </v>
      </c>
      <c r="T34" s="555">
        <f>VLOOKUP(T7,Sco!$B$8:$AE$77,30,0)</f>
        <v>0</v>
      </c>
      <c r="U34" s="570"/>
      <c r="V34" s="571"/>
      <c r="W34" s="571"/>
      <c r="X34" s="572"/>
      <c r="Y34" s="174"/>
    </row>
    <row r="35" spans="2:25" ht="24" customHeight="1" thickBot="1">
      <c r="B35" s="562"/>
      <c r="C35" s="565"/>
      <c r="D35" s="566"/>
      <c r="E35" s="555"/>
      <c r="F35" s="555"/>
      <c r="G35" s="573"/>
      <c r="H35" s="489"/>
      <c r="I35" s="489"/>
      <c r="J35" s="489"/>
      <c r="K35" s="489"/>
      <c r="L35" s="489"/>
      <c r="M35" s="489"/>
      <c r="N35" s="489"/>
      <c r="O35" s="489"/>
      <c r="P35" s="574"/>
      <c r="R35" s="562"/>
      <c r="S35" s="555"/>
      <c r="T35" s="555"/>
      <c r="U35" s="573"/>
      <c r="V35" s="489"/>
      <c r="W35" s="489"/>
      <c r="X35" s="574"/>
      <c r="Y35" s="174"/>
    </row>
    <row r="36" spans="2:25" ht="24" customHeight="1">
      <c r="B36" s="549">
        <v>7</v>
      </c>
      <c r="C36" s="563" t="str">
        <f>[2]InputT1!BX2</f>
        <v>कला</v>
      </c>
      <c r="D36" s="564"/>
      <c r="E36" s="555">
        <f>VLOOKUP(T7,Kala!$B$8:$AE$77,16,0)</f>
        <v>0</v>
      </c>
      <c r="F36" s="555"/>
      <c r="G36" s="576" t="s">
        <v>12</v>
      </c>
      <c r="H36" s="576"/>
      <c r="I36" s="576"/>
      <c r="J36" s="576"/>
      <c r="K36" s="576"/>
      <c r="L36" s="576"/>
      <c r="M36" s="576"/>
      <c r="N36" s="576"/>
      <c r="O36" s="576"/>
      <c r="P36" s="577"/>
      <c r="R36" s="549">
        <v>7</v>
      </c>
      <c r="S36" s="555" t="str">
        <f>[2]InputT2!BX2</f>
        <v>कला</v>
      </c>
      <c r="T36" s="558">
        <f>VLOOKUP(T7,Kala!$B$8:$AE$77,30,0)</f>
        <v>0</v>
      </c>
      <c r="U36" s="439" t="s">
        <v>12</v>
      </c>
      <c r="V36" s="439"/>
      <c r="W36" s="439"/>
      <c r="X36" s="560"/>
      <c r="Y36" s="121"/>
    </row>
    <row r="37" spans="2:25" ht="24" customHeight="1" thickBot="1">
      <c r="B37" s="562"/>
      <c r="C37" s="565"/>
      <c r="D37" s="566"/>
      <c r="E37" s="555"/>
      <c r="F37" s="555"/>
      <c r="G37" s="578"/>
      <c r="H37" s="578"/>
      <c r="I37" s="578"/>
      <c r="J37" s="578"/>
      <c r="K37" s="578"/>
      <c r="L37" s="578"/>
      <c r="M37" s="578"/>
      <c r="N37" s="578"/>
      <c r="O37" s="578"/>
      <c r="P37" s="579"/>
      <c r="R37" s="562"/>
      <c r="S37" s="555"/>
      <c r="T37" s="558"/>
      <c r="U37" s="442"/>
      <c r="V37" s="442"/>
      <c r="W37" s="442"/>
      <c r="X37" s="561"/>
      <c r="Y37" s="121"/>
    </row>
    <row r="38" spans="2:25" ht="24" customHeight="1">
      <c r="B38" s="549">
        <v>8</v>
      </c>
      <c r="C38" s="563" t="str">
        <f>[2]InputT1!CD2</f>
        <v>कार्यानुभव</v>
      </c>
      <c r="D38" s="564"/>
      <c r="E38" s="555">
        <f>VLOOKUP(T7,Karya!$B$8:$AE$77,16,0)</f>
        <v>0</v>
      </c>
      <c r="F38" s="555"/>
      <c r="G38" s="567" t="str">
        <f>VLOOKUP(T7,PragNondi!$B$9:$J$78,6,0)</f>
        <v xml:space="preserve">शाळेत येण्यात आनंद वाटते </v>
      </c>
      <c r="H38" s="568"/>
      <c r="I38" s="568"/>
      <c r="J38" s="568"/>
      <c r="K38" s="568"/>
      <c r="L38" s="568"/>
      <c r="M38" s="568"/>
      <c r="N38" s="568"/>
      <c r="O38" s="568"/>
      <c r="P38" s="569"/>
      <c r="R38" s="549">
        <v>8</v>
      </c>
      <c r="S38" s="555" t="str">
        <f>[2]InputT2!CD2</f>
        <v>कार्यानुभव</v>
      </c>
      <c r="T38" s="558">
        <f>VLOOKUP(T7,Karya!$B$8:$AE$77,30,0)</f>
        <v>0</v>
      </c>
      <c r="U38" s="575" t="str">
        <f>VLOOKUP(T7,PragNondi!$B$9:$J$78,9,0)</f>
        <v xml:space="preserve">शब्दांचे पाठांतर करावे </v>
      </c>
      <c r="V38" s="568"/>
      <c r="W38" s="568"/>
      <c r="X38" s="569"/>
      <c r="Y38" s="174"/>
    </row>
    <row r="39" spans="2:25" ht="24" customHeight="1">
      <c r="B39" s="562"/>
      <c r="C39" s="565"/>
      <c r="D39" s="566"/>
      <c r="E39" s="555"/>
      <c r="F39" s="555"/>
      <c r="G39" s="570"/>
      <c r="H39" s="571"/>
      <c r="I39" s="571"/>
      <c r="J39" s="571"/>
      <c r="K39" s="571"/>
      <c r="L39" s="571"/>
      <c r="M39" s="571"/>
      <c r="N39" s="571"/>
      <c r="O39" s="571"/>
      <c r="P39" s="572"/>
      <c r="R39" s="562"/>
      <c r="S39" s="555"/>
      <c r="T39" s="558"/>
      <c r="U39" s="570"/>
      <c r="V39" s="571"/>
      <c r="W39" s="571"/>
      <c r="X39" s="572"/>
      <c r="Y39" s="174"/>
    </row>
    <row r="40" spans="2:25" ht="24" customHeight="1">
      <c r="B40" s="549">
        <v>9</v>
      </c>
      <c r="C40" s="551" t="str">
        <f>[2]InputT1!CJ2</f>
        <v>शारीरिक शिक्षण</v>
      </c>
      <c r="D40" s="552"/>
      <c r="E40" s="555">
        <f>VLOOKUP(T7,Shashi!$B$8:$AE$77,16,0)</f>
        <v>0</v>
      </c>
      <c r="F40" s="555"/>
      <c r="G40" s="570"/>
      <c r="H40" s="571"/>
      <c r="I40" s="571"/>
      <c r="J40" s="571"/>
      <c r="K40" s="571"/>
      <c r="L40" s="571"/>
      <c r="M40" s="571"/>
      <c r="N40" s="571"/>
      <c r="O40" s="571"/>
      <c r="P40" s="572"/>
      <c r="R40" s="549">
        <v>9</v>
      </c>
      <c r="S40" s="557" t="str">
        <f>[2]InputT2!CJ2</f>
        <v>शारीरिक शिक्षण</v>
      </c>
      <c r="T40" s="558">
        <f>VLOOKUP(T7,Shashi!$B$8:$AE$77,30,0)</f>
        <v>0</v>
      </c>
      <c r="U40" s="570"/>
      <c r="V40" s="571"/>
      <c r="W40" s="571"/>
      <c r="X40" s="572"/>
      <c r="Y40" s="174"/>
    </row>
    <row r="41" spans="2:25" ht="24" customHeight="1" thickBot="1">
      <c r="B41" s="550"/>
      <c r="C41" s="553"/>
      <c r="D41" s="554"/>
      <c r="E41" s="556"/>
      <c r="F41" s="556"/>
      <c r="G41" s="573"/>
      <c r="H41" s="489"/>
      <c r="I41" s="489"/>
      <c r="J41" s="489"/>
      <c r="K41" s="489"/>
      <c r="L41" s="489"/>
      <c r="M41" s="489"/>
      <c r="N41" s="489"/>
      <c r="O41" s="489"/>
      <c r="P41" s="574"/>
      <c r="R41" s="550"/>
      <c r="S41" s="422"/>
      <c r="T41" s="559"/>
      <c r="U41" s="573"/>
      <c r="V41" s="489"/>
      <c r="W41" s="489"/>
      <c r="X41" s="574"/>
      <c r="Y41" s="174"/>
    </row>
    <row r="42" spans="2:25" ht="24" customHeight="1">
      <c r="B42" s="537" t="s">
        <v>690</v>
      </c>
      <c r="C42" s="538"/>
      <c r="D42" s="538"/>
      <c r="E42" s="539"/>
      <c r="F42" s="543" t="s">
        <v>691</v>
      </c>
      <c r="G42" s="538"/>
      <c r="H42" s="538"/>
      <c r="I42" s="538"/>
      <c r="J42" s="538"/>
      <c r="K42" s="539"/>
      <c r="L42" s="543" t="s">
        <v>692</v>
      </c>
      <c r="M42" s="538"/>
      <c r="N42" s="538"/>
      <c r="O42" s="538"/>
      <c r="P42" s="545"/>
      <c r="R42" s="537" t="s">
        <v>690</v>
      </c>
      <c r="S42" s="538"/>
      <c r="T42" s="539"/>
      <c r="U42" s="547" t="s">
        <v>691</v>
      </c>
      <c r="V42" s="543" t="s">
        <v>692</v>
      </c>
      <c r="W42" s="538"/>
      <c r="X42" s="545"/>
      <c r="Y42" s="182"/>
    </row>
    <row r="43" spans="2:25" ht="54.75" customHeight="1" thickBot="1">
      <c r="B43" s="540"/>
      <c r="C43" s="541"/>
      <c r="D43" s="541"/>
      <c r="E43" s="542"/>
      <c r="F43" s="544"/>
      <c r="G43" s="541"/>
      <c r="H43" s="541"/>
      <c r="I43" s="541"/>
      <c r="J43" s="541"/>
      <c r="K43" s="542"/>
      <c r="L43" s="544"/>
      <c r="M43" s="541"/>
      <c r="N43" s="541"/>
      <c r="O43" s="541"/>
      <c r="P43" s="546"/>
      <c r="Q43" s="183"/>
      <c r="R43" s="540"/>
      <c r="S43" s="541"/>
      <c r="T43" s="542"/>
      <c r="U43" s="548"/>
      <c r="V43" s="544"/>
      <c r="W43" s="541"/>
      <c r="X43" s="546"/>
      <c r="Y43" s="182"/>
    </row>
    <row r="44" spans="2:25" ht="29.4" thickTop="1"/>
  </sheetData>
  <mergeCells count="153">
    <mergeCell ref="B2:P2"/>
    <mergeCell ref="T2:V2"/>
    <mergeCell ref="V3:X3"/>
    <mergeCell ref="B4:D4"/>
    <mergeCell ref="R4:S4"/>
    <mergeCell ref="T4:X4"/>
    <mergeCell ref="B5:D5"/>
    <mergeCell ref="T5:U5"/>
    <mergeCell ref="W5:X7"/>
    <mergeCell ref="B6:D6"/>
    <mergeCell ref="R6:S6"/>
    <mergeCell ref="T6:V6"/>
    <mergeCell ref="B7:D7"/>
    <mergeCell ref="E7:G7"/>
    <mergeCell ref="H7:J7"/>
    <mergeCell ref="K7:M7"/>
    <mergeCell ref="W8:X8"/>
    <mergeCell ref="B9:D9"/>
    <mergeCell ref="E9:J9"/>
    <mergeCell ref="K9:P9"/>
    <mergeCell ref="R9:S9"/>
    <mergeCell ref="T9:U9"/>
    <mergeCell ref="N7:P7"/>
    <mergeCell ref="R7:S7"/>
    <mergeCell ref="B8:D8"/>
    <mergeCell ref="E8:G8"/>
    <mergeCell ref="H8:J8"/>
    <mergeCell ref="K8:M8"/>
    <mergeCell ref="N8:P8"/>
    <mergeCell ref="R8:S8"/>
    <mergeCell ref="C12:C13"/>
    <mergeCell ref="D12:D13"/>
    <mergeCell ref="E12:E13"/>
    <mergeCell ref="F12:F13"/>
    <mergeCell ref="G12:G13"/>
    <mergeCell ref="H12:H13"/>
    <mergeCell ref="R10:S10"/>
    <mergeCell ref="T10:U10"/>
    <mergeCell ref="W10:X10"/>
    <mergeCell ref="B11:P11"/>
    <mergeCell ref="R11:S11"/>
    <mergeCell ref="T11:U11"/>
    <mergeCell ref="W11:X11"/>
    <mergeCell ref="L14:M14"/>
    <mergeCell ref="R14:T14"/>
    <mergeCell ref="U14:V14"/>
    <mergeCell ref="R15:T15"/>
    <mergeCell ref="U15:V15"/>
    <mergeCell ref="I12:I13"/>
    <mergeCell ref="J12:J13"/>
    <mergeCell ref="K12:K13"/>
    <mergeCell ref="L12:M13"/>
    <mergeCell ref="N12:O13"/>
    <mergeCell ref="R12:S12"/>
    <mergeCell ref="T16:U16"/>
    <mergeCell ref="R17:S17"/>
    <mergeCell ref="T17:U17"/>
    <mergeCell ref="V17:X17"/>
    <mergeCell ref="R18:S18"/>
    <mergeCell ref="T18:U18"/>
    <mergeCell ref="V18:X18"/>
    <mergeCell ref="T12:X12"/>
    <mergeCell ref="R13:T13"/>
    <mergeCell ref="R19:S19"/>
    <mergeCell ref="T19:U19"/>
    <mergeCell ref="V19:X19"/>
    <mergeCell ref="B21:P21"/>
    <mergeCell ref="R21:X21"/>
    <mergeCell ref="B22:D22"/>
    <mergeCell ref="E22:M22"/>
    <mergeCell ref="N22:O22"/>
    <mergeCell ref="R22:S22"/>
    <mergeCell ref="T22:V22"/>
    <mergeCell ref="C23:D23"/>
    <mergeCell ref="E23:F23"/>
    <mergeCell ref="G23:P23"/>
    <mergeCell ref="U23:X23"/>
    <mergeCell ref="B24:B25"/>
    <mergeCell ref="C24:D25"/>
    <mergeCell ref="E24:F25"/>
    <mergeCell ref="G24:P25"/>
    <mergeCell ref="R24:R25"/>
    <mergeCell ref="S24:S25"/>
    <mergeCell ref="B28:B29"/>
    <mergeCell ref="C28:D29"/>
    <mergeCell ref="E28:F29"/>
    <mergeCell ref="R28:R29"/>
    <mergeCell ref="S28:S29"/>
    <mergeCell ref="T28:T29"/>
    <mergeCell ref="T24:T25"/>
    <mergeCell ref="U24:X25"/>
    <mergeCell ref="B26:B27"/>
    <mergeCell ref="C26:D27"/>
    <mergeCell ref="E26:F27"/>
    <mergeCell ref="G26:P29"/>
    <mergeCell ref="R26:R27"/>
    <mergeCell ref="S26:S27"/>
    <mergeCell ref="T26:T27"/>
    <mergeCell ref="U26:X29"/>
    <mergeCell ref="T30:T31"/>
    <mergeCell ref="U30:X31"/>
    <mergeCell ref="B32:B33"/>
    <mergeCell ref="C32:D33"/>
    <mergeCell ref="E32:F33"/>
    <mergeCell ref="G32:P35"/>
    <mergeCell ref="R32:R33"/>
    <mergeCell ref="S32:S33"/>
    <mergeCell ref="T32:T33"/>
    <mergeCell ref="U32:X35"/>
    <mergeCell ref="B30:B31"/>
    <mergeCell ref="C30:D31"/>
    <mergeCell ref="E30:F31"/>
    <mergeCell ref="G30:P31"/>
    <mergeCell ref="R30:R31"/>
    <mergeCell ref="S30:S31"/>
    <mergeCell ref="T38:T39"/>
    <mergeCell ref="U38:X41"/>
    <mergeCell ref="B36:B37"/>
    <mergeCell ref="C36:D37"/>
    <mergeCell ref="E36:F37"/>
    <mergeCell ref="G36:P37"/>
    <mergeCell ref="R36:R37"/>
    <mergeCell ref="S36:S37"/>
    <mergeCell ref="B34:B35"/>
    <mergeCell ref="C34:D35"/>
    <mergeCell ref="E34:F35"/>
    <mergeCell ref="R34:R35"/>
    <mergeCell ref="S34:S35"/>
    <mergeCell ref="T34:T35"/>
    <mergeCell ref="AA4:AB5"/>
    <mergeCell ref="AA8:AF11"/>
    <mergeCell ref="AA14:AD14"/>
    <mergeCell ref="AA16:AF19"/>
    <mergeCell ref="B42:E43"/>
    <mergeCell ref="F42:K43"/>
    <mergeCell ref="L42:P43"/>
    <mergeCell ref="R42:T43"/>
    <mergeCell ref="U42:U43"/>
    <mergeCell ref="V42:X43"/>
    <mergeCell ref="B40:B41"/>
    <mergeCell ref="C40:D41"/>
    <mergeCell ref="E40:F41"/>
    <mergeCell ref="R40:R41"/>
    <mergeCell ref="S40:S41"/>
    <mergeCell ref="T40:T41"/>
    <mergeCell ref="T36:T37"/>
    <mergeCell ref="U36:X37"/>
    <mergeCell ref="B38:B39"/>
    <mergeCell ref="C38:D39"/>
    <mergeCell ref="E38:F39"/>
    <mergeCell ref="G38:P41"/>
    <mergeCell ref="R38:R39"/>
    <mergeCell ref="S38:S39"/>
  </mergeCells>
  <hyperlinks>
    <hyperlink ref="AA4:AB5" location="HOME!A1" display="Home " xr:uid="{00000000-0004-0000-1C00-000000000000}"/>
  </hyperlinks>
  <pageMargins left="0.69" right="0.25" top="0.47" bottom="0.5" header="0.3" footer="0.3"/>
  <pageSetup paperSize="9" scale="74" orientation="landscape" r:id="rId1"/>
  <rowBreaks count="1" manualBreakCount="1">
    <brk id="19"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O76"/>
  <sheetViews>
    <sheetView workbookViewId="0"/>
  </sheetViews>
  <sheetFormatPr defaultColWidth="9.109375" defaultRowHeight="13.2"/>
  <cols>
    <col min="1" max="1" width="9.109375" style="236"/>
    <col min="2" max="2" width="27.33203125" style="237" customWidth="1"/>
    <col min="3" max="16384" width="9.109375" style="236"/>
  </cols>
  <sheetData>
    <row r="2" spans="1:15" ht="25.5" customHeight="1">
      <c r="A2" s="677" t="s">
        <v>1244</v>
      </c>
      <c r="B2" s="677"/>
      <c r="C2" s="677"/>
      <c r="D2" s="677"/>
      <c r="E2" s="677"/>
      <c r="F2" s="677"/>
      <c r="G2" s="677"/>
      <c r="H2" s="677"/>
      <c r="I2" s="677"/>
      <c r="J2" s="677"/>
      <c r="K2" s="677"/>
      <c r="L2" s="677"/>
      <c r="M2" s="677"/>
      <c r="N2" s="677"/>
    </row>
    <row r="4" spans="1:15" ht="13.8" thickBot="1"/>
    <row r="5" spans="1:15" ht="43.8">
      <c r="A5" s="673" t="s">
        <v>1242</v>
      </c>
      <c r="B5" s="675" t="s">
        <v>1243</v>
      </c>
      <c r="C5" s="238" t="s">
        <v>1172</v>
      </c>
      <c r="D5" s="238" t="s">
        <v>1173</v>
      </c>
      <c r="E5" s="238" t="s">
        <v>1174</v>
      </c>
      <c r="F5" s="238" t="s">
        <v>1175</v>
      </c>
      <c r="G5" s="238" t="s">
        <v>1176</v>
      </c>
      <c r="H5" s="238" t="s">
        <v>1177</v>
      </c>
      <c r="I5" s="238" t="s">
        <v>1178</v>
      </c>
      <c r="J5" s="238" t="s">
        <v>1179</v>
      </c>
      <c r="K5" s="238" t="s">
        <v>1180</v>
      </c>
      <c r="L5" s="238" t="s">
        <v>1181</v>
      </c>
      <c r="M5" s="238" t="s">
        <v>1182</v>
      </c>
      <c r="N5" s="239" t="s">
        <v>1183</v>
      </c>
    </row>
    <row r="6" spans="1:15" ht="28.8">
      <c r="A6" s="674"/>
      <c r="B6" s="676"/>
      <c r="C6" s="240">
        <v>14</v>
      </c>
      <c r="D6" s="240">
        <v>24</v>
      </c>
      <c r="E6" s="240">
        <v>23</v>
      </c>
      <c r="F6" s="240">
        <v>24</v>
      </c>
      <c r="G6" s="240">
        <v>19</v>
      </c>
      <c r="H6" s="240">
        <v>11</v>
      </c>
      <c r="I6" s="240">
        <v>25</v>
      </c>
      <c r="J6" s="240">
        <v>24</v>
      </c>
      <c r="K6" s="240">
        <v>22</v>
      </c>
      <c r="L6" s="240">
        <v>25</v>
      </c>
      <c r="M6" s="240">
        <v>23</v>
      </c>
      <c r="N6" s="241">
        <v>0</v>
      </c>
      <c r="O6" s="242"/>
    </row>
    <row r="7" spans="1:15" ht="26.4">
      <c r="A7" s="28">
        <f>[1]Kala!B8</f>
        <v>1</v>
      </c>
      <c r="B7" s="21" t="str">
        <f>students!D8</f>
        <v xml:space="preserve">पंकज विठ्ठल रासकर </v>
      </c>
      <c r="C7" s="243">
        <f>$C$6</f>
        <v>14</v>
      </c>
      <c r="D7" s="243">
        <f>$D$6</f>
        <v>24</v>
      </c>
      <c r="E7" s="243">
        <f>$E$6</f>
        <v>23</v>
      </c>
      <c r="F7" s="243">
        <f>$F$6</f>
        <v>24</v>
      </c>
      <c r="G7" s="243">
        <f>$G$6</f>
        <v>19</v>
      </c>
      <c r="H7" s="243">
        <f>$H$6</f>
        <v>11</v>
      </c>
      <c r="I7" s="243">
        <f>$I$6</f>
        <v>25</v>
      </c>
      <c r="J7" s="243">
        <f>$J$6</f>
        <v>24</v>
      </c>
      <c r="K7" s="243">
        <f>$K$6</f>
        <v>22</v>
      </c>
      <c r="L7" s="243">
        <f>$L$6</f>
        <v>25</v>
      </c>
      <c r="M7" s="243">
        <f>$M$6</f>
        <v>23</v>
      </c>
      <c r="N7" s="243">
        <f>$N$6</f>
        <v>0</v>
      </c>
    </row>
    <row r="8" spans="1:15" ht="26.4">
      <c r="A8" s="28">
        <f>[1]Kala!B9</f>
        <v>2</v>
      </c>
      <c r="B8" s="21" t="str">
        <f>students!D9</f>
        <v xml:space="preserve">सागर शिंदे </v>
      </c>
      <c r="C8" s="243">
        <f t="shared" ref="C8:C71" si="0">$C$6</f>
        <v>14</v>
      </c>
      <c r="D8" s="243">
        <f t="shared" ref="D8:D71" si="1">$D$6</f>
        <v>24</v>
      </c>
      <c r="E8" s="243">
        <f t="shared" ref="E8:E71" si="2">$E$6</f>
        <v>23</v>
      </c>
      <c r="F8" s="243">
        <f t="shared" ref="F8:F71" si="3">$F$6</f>
        <v>24</v>
      </c>
      <c r="G8" s="243">
        <f t="shared" ref="G8:G71" si="4">$G$6</f>
        <v>19</v>
      </c>
      <c r="H8" s="243">
        <f t="shared" ref="H8:H71" si="5">$H$6</f>
        <v>11</v>
      </c>
      <c r="I8" s="243">
        <f t="shared" ref="I8:I71" si="6">$I$6</f>
        <v>25</v>
      </c>
      <c r="J8" s="243">
        <f t="shared" ref="J8:J71" si="7">$J$6</f>
        <v>24</v>
      </c>
      <c r="K8" s="243">
        <f t="shared" ref="K8:K71" si="8">$K$6</f>
        <v>22</v>
      </c>
      <c r="L8" s="243">
        <f t="shared" ref="L8:L71" si="9">$L$6</f>
        <v>25</v>
      </c>
      <c r="M8" s="243">
        <f t="shared" ref="M8:M71" si="10">$M$6</f>
        <v>23</v>
      </c>
      <c r="N8" s="243">
        <f t="shared" ref="N8:N71" si="11">$N$6</f>
        <v>0</v>
      </c>
    </row>
    <row r="9" spans="1:15" ht="26.4">
      <c r="A9" s="28">
        <f>[1]Kala!B10</f>
        <v>3</v>
      </c>
      <c r="B9" s="21">
        <f>students!D10</f>
        <v>0</v>
      </c>
      <c r="C9" s="243">
        <f t="shared" si="0"/>
        <v>14</v>
      </c>
      <c r="D9" s="243">
        <f t="shared" si="1"/>
        <v>24</v>
      </c>
      <c r="E9" s="243">
        <f t="shared" si="2"/>
        <v>23</v>
      </c>
      <c r="F9" s="243">
        <f t="shared" si="3"/>
        <v>24</v>
      </c>
      <c r="G9" s="243">
        <f t="shared" si="4"/>
        <v>19</v>
      </c>
      <c r="H9" s="243">
        <f t="shared" si="5"/>
        <v>11</v>
      </c>
      <c r="I9" s="243">
        <f t="shared" si="6"/>
        <v>25</v>
      </c>
      <c r="J9" s="243">
        <f t="shared" si="7"/>
        <v>24</v>
      </c>
      <c r="K9" s="243">
        <f t="shared" si="8"/>
        <v>22</v>
      </c>
      <c r="L9" s="243">
        <f t="shared" si="9"/>
        <v>25</v>
      </c>
      <c r="M9" s="243">
        <f t="shared" si="10"/>
        <v>23</v>
      </c>
      <c r="N9" s="243">
        <f t="shared" si="11"/>
        <v>0</v>
      </c>
    </row>
    <row r="10" spans="1:15" ht="26.4">
      <c r="A10" s="28">
        <f>[1]Kala!B11</f>
        <v>4</v>
      </c>
      <c r="B10" s="21">
        <f>students!D11</f>
        <v>0</v>
      </c>
      <c r="C10" s="243">
        <f t="shared" si="0"/>
        <v>14</v>
      </c>
      <c r="D10" s="243">
        <f t="shared" si="1"/>
        <v>24</v>
      </c>
      <c r="E10" s="243">
        <f t="shared" si="2"/>
        <v>23</v>
      </c>
      <c r="F10" s="243">
        <f t="shared" si="3"/>
        <v>24</v>
      </c>
      <c r="G10" s="243">
        <f t="shared" si="4"/>
        <v>19</v>
      </c>
      <c r="H10" s="243">
        <f t="shared" si="5"/>
        <v>11</v>
      </c>
      <c r="I10" s="243">
        <f t="shared" si="6"/>
        <v>25</v>
      </c>
      <c r="J10" s="243">
        <f t="shared" si="7"/>
        <v>24</v>
      </c>
      <c r="K10" s="243">
        <f t="shared" si="8"/>
        <v>22</v>
      </c>
      <c r="L10" s="243">
        <f t="shared" si="9"/>
        <v>25</v>
      </c>
      <c r="M10" s="243">
        <f t="shared" si="10"/>
        <v>23</v>
      </c>
      <c r="N10" s="243">
        <f t="shared" si="11"/>
        <v>0</v>
      </c>
    </row>
    <row r="11" spans="1:15" ht="26.4">
      <c r="A11" s="28">
        <f>[1]Kala!B12</f>
        <v>5</v>
      </c>
      <c r="B11" s="21">
        <f>students!D12</f>
        <v>0</v>
      </c>
      <c r="C11" s="243">
        <f t="shared" si="0"/>
        <v>14</v>
      </c>
      <c r="D11" s="243">
        <f t="shared" si="1"/>
        <v>24</v>
      </c>
      <c r="E11" s="243">
        <f t="shared" si="2"/>
        <v>23</v>
      </c>
      <c r="F11" s="243">
        <f t="shared" si="3"/>
        <v>24</v>
      </c>
      <c r="G11" s="243">
        <f t="shared" si="4"/>
        <v>19</v>
      </c>
      <c r="H11" s="243">
        <f t="shared" si="5"/>
        <v>11</v>
      </c>
      <c r="I11" s="243">
        <f t="shared" si="6"/>
        <v>25</v>
      </c>
      <c r="J11" s="243">
        <f t="shared" si="7"/>
        <v>24</v>
      </c>
      <c r="K11" s="243">
        <f t="shared" si="8"/>
        <v>22</v>
      </c>
      <c r="L11" s="243">
        <f t="shared" si="9"/>
        <v>25</v>
      </c>
      <c r="M11" s="243">
        <f t="shared" si="10"/>
        <v>23</v>
      </c>
      <c r="N11" s="243">
        <f t="shared" si="11"/>
        <v>0</v>
      </c>
    </row>
    <row r="12" spans="1:15" ht="26.4">
      <c r="A12" s="28">
        <f>[1]Kala!B13</f>
        <v>6</v>
      </c>
      <c r="B12" s="21">
        <f>students!D13</f>
        <v>0</v>
      </c>
      <c r="C12" s="243">
        <f t="shared" si="0"/>
        <v>14</v>
      </c>
      <c r="D12" s="243">
        <f t="shared" si="1"/>
        <v>24</v>
      </c>
      <c r="E12" s="243">
        <f t="shared" si="2"/>
        <v>23</v>
      </c>
      <c r="F12" s="243">
        <f t="shared" si="3"/>
        <v>24</v>
      </c>
      <c r="G12" s="243">
        <f t="shared" si="4"/>
        <v>19</v>
      </c>
      <c r="H12" s="243">
        <f t="shared" si="5"/>
        <v>11</v>
      </c>
      <c r="I12" s="243">
        <f t="shared" si="6"/>
        <v>25</v>
      </c>
      <c r="J12" s="243">
        <f t="shared" si="7"/>
        <v>24</v>
      </c>
      <c r="K12" s="243">
        <f t="shared" si="8"/>
        <v>22</v>
      </c>
      <c r="L12" s="243">
        <f t="shared" si="9"/>
        <v>25</v>
      </c>
      <c r="M12" s="243">
        <f t="shared" si="10"/>
        <v>23</v>
      </c>
      <c r="N12" s="243">
        <f t="shared" si="11"/>
        <v>0</v>
      </c>
    </row>
    <row r="13" spans="1:15" ht="26.4">
      <c r="A13" s="28">
        <f>[1]Kala!B14</f>
        <v>7</v>
      </c>
      <c r="B13" s="21">
        <f>students!D14</f>
        <v>0</v>
      </c>
      <c r="C13" s="243">
        <f t="shared" si="0"/>
        <v>14</v>
      </c>
      <c r="D13" s="243">
        <f t="shared" si="1"/>
        <v>24</v>
      </c>
      <c r="E13" s="243">
        <f t="shared" si="2"/>
        <v>23</v>
      </c>
      <c r="F13" s="243">
        <f t="shared" si="3"/>
        <v>24</v>
      </c>
      <c r="G13" s="243">
        <f t="shared" si="4"/>
        <v>19</v>
      </c>
      <c r="H13" s="243">
        <f t="shared" si="5"/>
        <v>11</v>
      </c>
      <c r="I13" s="243">
        <f t="shared" si="6"/>
        <v>25</v>
      </c>
      <c r="J13" s="243">
        <f t="shared" si="7"/>
        <v>24</v>
      </c>
      <c r="K13" s="243">
        <f t="shared" si="8"/>
        <v>22</v>
      </c>
      <c r="L13" s="243">
        <f t="shared" si="9"/>
        <v>25</v>
      </c>
      <c r="M13" s="243">
        <f t="shared" si="10"/>
        <v>23</v>
      </c>
      <c r="N13" s="243">
        <f t="shared" si="11"/>
        <v>0</v>
      </c>
    </row>
    <row r="14" spans="1:15" ht="26.4">
      <c r="A14" s="28">
        <f>[1]Kala!B15</f>
        <v>8</v>
      </c>
      <c r="B14" s="21">
        <f>students!D15</f>
        <v>0</v>
      </c>
      <c r="C14" s="243">
        <f t="shared" si="0"/>
        <v>14</v>
      </c>
      <c r="D14" s="243">
        <f t="shared" si="1"/>
        <v>24</v>
      </c>
      <c r="E14" s="243">
        <f t="shared" si="2"/>
        <v>23</v>
      </c>
      <c r="F14" s="243">
        <f t="shared" si="3"/>
        <v>24</v>
      </c>
      <c r="G14" s="243">
        <f t="shared" si="4"/>
        <v>19</v>
      </c>
      <c r="H14" s="243">
        <f t="shared" si="5"/>
        <v>11</v>
      </c>
      <c r="I14" s="243">
        <f t="shared" si="6"/>
        <v>25</v>
      </c>
      <c r="J14" s="243">
        <f t="shared" si="7"/>
        <v>24</v>
      </c>
      <c r="K14" s="243">
        <f t="shared" si="8"/>
        <v>22</v>
      </c>
      <c r="L14" s="243">
        <f t="shared" si="9"/>
        <v>25</v>
      </c>
      <c r="M14" s="243">
        <f t="shared" si="10"/>
        <v>23</v>
      </c>
      <c r="N14" s="243">
        <f t="shared" si="11"/>
        <v>0</v>
      </c>
    </row>
    <row r="15" spans="1:15" ht="26.4">
      <c r="A15" s="28">
        <f>[1]Kala!B16</f>
        <v>9</v>
      </c>
      <c r="B15" s="21">
        <f>students!D16</f>
        <v>0</v>
      </c>
      <c r="C15" s="243">
        <f t="shared" si="0"/>
        <v>14</v>
      </c>
      <c r="D15" s="243">
        <f t="shared" si="1"/>
        <v>24</v>
      </c>
      <c r="E15" s="243">
        <f t="shared" si="2"/>
        <v>23</v>
      </c>
      <c r="F15" s="243">
        <f t="shared" si="3"/>
        <v>24</v>
      </c>
      <c r="G15" s="243">
        <f t="shared" si="4"/>
        <v>19</v>
      </c>
      <c r="H15" s="243">
        <f t="shared" si="5"/>
        <v>11</v>
      </c>
      <c r="I15" s="243">
        <f t="shared" si="6"/>
        <v>25</v>
      </c>
      <c r="J15" s="243">
        <f t="shared" si="7"/>
        <v>24</v>
      </c>
      <c r="K15" s="243">
        <f t="shared" si="8"/>
        <v>22</v>
      </c>
      <c r="L15" s="243">
        <f t="shared" si="9"/>
        <v>25</v>
      </c>
      <c r="M15" s="243">
        <f t="shared" si="10"/>
        <v>23</v>
      </c>
      <c r="N15" s="243">
        <f t="shared" si="11"/>
        <v>0</v>
      </c>
    </row>
    <row r="16" spans="1:15" ht="26.4">
      <c r="A16" s="28">
        <f>[1]Kala!B17</f>
        <v>10</v>
      </c>
      <c r="B16" s="21">
        <f>students!D17</f>
        <v>0</v>
      </c>
      <c r="C16" s="243">
        <f t="shared" si="0"/>
        <v>14</v>
      </c>
      <c r="D16" s="243">
        <f t="shared" si="1"/>
        <v>24</v>
      </c>
      <c r="E16" s="243">
        <f t="shared" si="2"/>
        <v>23</v>
      </c>
      <c r="F16" s="243">
        <f t="shared" si="3"/>
        <v>24</v>
      </c>
      <c r="G16" s="243">
        <f t="shared" si="4"/>
        <v>19</v>
      </c>
      <c r="H16" s="243">
        <f t="shared" si="5"/>
        <v>11</v>
      </c>
      <c r="I16" s="243">
        <f t="shared" si="6"/>
        <v>25</v>
      </c>
      <c r="J16" s="243">
        <f t="shared" si="7"/>
        <v>24</v>
      </c>
      <c r="K16" s="243">
        <f t="shared" si="8"/>
        <v>22</v>
      </c>
      <c r="L16" s="243">
        <f t="shared" si="9"/>
        <v>25</v>
      </c>
      <c r="M16" s="243">
        <f t="shared" si="10"/>
        <v>23</v>
      </c>
      <c r="N16" s="243">
        <f t="shared" si="11"/>
        <v>0</v>
      </c>
    </row>
    <row r="17" spans="1:14" ht="26.4">
      <c r="A17" s="28">
        <f>[1]Kala!B18</f>
        <v>11</v>
      </c>
      <c r="B17" s="21">
        <f>students!D18</f>
        <v>0</v>
      </c>
      <c r="C17" s="243">
        <f t="shared" si="0"/>
        <v>14</v>
      </c>
      <c r="D17" s="243">
        <f t="shared" si="1"/>
        <v>24</v>
      </c>
      <c r="E17" s="243">
        <f t="shared" si="2"/>
        <v>23</v>
      </c>
      <c r="F17" s="243">
        <f t="shared" si="3"/>
        <v>24</v>
      </c>
      <c r="G17" s="243">
        <f t="shared" si="4"/>
        <v>19</v>
      </c>
      <c r="H17" s="243">
        <f t="shared" si="5"/>
        <v>11</v>
      </c>
      <c r="I17" s="243">
        <f t="shared" si="6"/>
        <v>25</v>
      </c>
      <c r="J17" s="243">
        <f t="shared" si="7"/>
        <v>24</v>
      </c>
      <c r="K17" s="243">
        <f t="shared" si="8"/>
        <v>22</v>
      </c>
      <c r="L17" s="243">
        <f t="shared" si="9"/>
        <v>25</v>
      </c>
      <c r="M17" s="243">
        <f t="shared" si="10"/>
        <v>23</v>
      </c>
      <c r="N17" s="243">
        <f t="shared" si="11"/>
        <v>0</v>
      </c>
    </row>
    <row r="18" spans="1:14" ht="26.4">
      <c r="A18" s="28">
        <f>[1]Kala!B19</f>
        <v>12</v>
      </c>
      <c r="B18" s="21">
        <f>students!D19</f>
        <v>0</v>
      </c>
      <c r="C18" s="243">
        <f t="shared" si="0"/>
        <v>14</v>
      </c>
      <c r="D18" s="243">
        <f t="shared" si="1"/>
        <v>24</v>
      </c>
      <c r="E18" s="243">
        <f t="shared" si="2"/>
        <v>23</v>
      </c>
      <c r="F18" s="243">
        <f t="shared" si="3"/>
        <v>24</v>
      </c>
      <c r="G18" s="243">
        <f t="shared" si="4"/>
        <v>19</v>
      </c>
      <c r="H18" s="243">
        <f t="shared" si="5"/>
        <v>11</v>
      </c>
      <c r="I18" s="243">
        <f t="shared" si="6"/>
        <v>25</v>
      </c>
      <c r="J18" s="243">
        <f t="shared" si="7"/>
        <v>24</v>
      </c>
      <c r="K18" s="243">
        <f t="shared" si="8"/>
        <v>22</v>
      </c>
      <c r="L18" s="243">
        <f t="shared" si="9"/>
        <v>25</v>
      </c>
      <c r="M18" s="243">
        <f t="shared" si="10"/>
        <v>23</v>
      </c>
      <c r="N18" s="243">
        <f t="shared" si="11"/>
        <v>0</v>
      </c>
    </row>
    <row r="19" spans="1:14" ht="26.4">
      <c r="A19" s="28">
        <f>[1]Kala!B20</f>
        <v>13</v>
      </c>
      <c r="B19" s="21">
        <f>students!D20</f>
        <v>0</v>
      </c>
      <c r="C19" s="243">
        <f t="shared" si="0"/>
        <v>14</v>
      </c>
      <c r="D19" s="243">
        <f t="shared" si="1"/>
        <v>24</v>
      </c>
      <c r="E19" s="243">
        <f t="shared" si="2"/>
        <v>23</v>
      </c>
      <c r="F19" s="243">
        <f t="shared" si="3"/>
        <v>24</v>
      </c>
      <c r="G19" s="243">
        <f t="shared" si="4"/>
        <v>19</v>
      </c>
      <c r="H19" s="243">
        <f t="shared" si="5"/>
        <v>11</v>
      </c>
      <c r="I19" s="243">
        <f t="shared" si="6"/>
        <v>25</v>
      </c>
      <c r="J19" s="243">
        <f t="shared" si="7"/>
        <v>24</v>
      </c>
      <c r="K19" s="243">
        <f t="shared" si="8"/>
        <v>22</v>
      </c>
      <c r="L19" s="243">
        <f t="shared" si="9"/>
        <v>25</v>
      </c>
      <c r="M19" s="243">
        <f t="shared" si="10"/>
        <v>23</v>
      </c>
      <c r="N19" s="243">
        <f t="shared" si="11"/>
        <v>0</v>
      </c>
    </row>
    <row r="20" spans="1:14" ht="26.4">
      <c r="A20" s="28">
        <f>[1]Kala!B21</f>
        <v>14</v>
      </c>
      <c r="B20" s="21">
        <f>students!D21</f>
        <v>0</v>
      </c>
      <c r="C20" s="243">
        <f t="shared" si="0"/>
        <v>14</v>
      </c>
      <c r="D20" s="243">
        <f t="shared" si="1"/>
        <v>24</v>
      </c>
      <c r="E20" s="243">
        <f t="shared" si="2"/>
        <v>23</v>
      </c>
      <c r="F20" s="243">
        <f t="shared" si="3"/>
        <v>24</v>
      </c>
      <c r="G20" s="243">
        <f t="shared" si="4"/>
        <v>19</v>
      </c>
      <c r="H20" s="243">
        <f t="shared" si="5"/>
        <v>11</v>
      </c>
      <c r="I20" s="243">
        <f t="shared" si="6"/>
        <v>25</v>
      </c>
      <c r="J20" s="243">
        <f t="shared" si="7"/>
        <v>24</v>
      </c>
      <c r="K20" s="243">
        <f t="shared" si="8"/>
        <v>22</v>
      </c>
      <c r="L20" s="243">
        <f t="shared" si="9"/>
        <v>25</v>
      </c>
      <c r="M20" s="243">
        <f t="shared" si="10"/>
        <v>23</v>
      </c>
      <c r="N20" s="243">
        <f t="shared" si="11"/>
        <v>0</v>
      </c>
    </row>
    <row r="21" spans="1:14" ht="26.4">
      <c r="A21" s="28">
        <f>[1]Kala!B22</f>
        <v>15</v>
      </c>
      <c r="B21" s="21">
        <f>students!D22</f>
        <v>0</v>
      </c>
      <c r="C21" s="243">
        <f t="shared" si="0"/>
        <v>14</v>
      </c>
      <c r="D21" s="243">
        <f t="shared" si="1"/>
        <v>24</v>
      </c>
      <c r="E21" s="243">
        <f t="shared" si="2"/>
        <v>23</v>
      </c>
      <c r="F21" s="243">
        <f t="shared" si="3"/>
        <v>24</v>
      </c>
      <c r="G21" s="243">
        <f t="shared" si="4"/>
        <v>19</v>
      </c>
      <c r="H21" s="243">
        <f t="shared" si="5"/>
        <v>11</v>
      </c>
      <c r="I21" s="243">
        <f t="shared" si="6"/>
        <v>25</v>
      </c>
      <c r="J21" s="243">
        <f t="shared" si="7"/>
        <v>24</v>
      </c>
      <c r="K21" s="243">
        <f t="shared" si="8"/>
        <v>22</v>
      </c>
      <c r="L21" s="243">
        <f t="shared" si="9"/>
        <v>25</v>
      </c>
      <c r="M21" s="243">
        <f t="shared" si="10"/>
        <v>23</v>
      </c>
      <c r="N21" s="243">
        <f t="shared" si="11"/>
        <v>0</v>
      </c>
    </row>
    <row r="22" spans="1:14" ht="26.4">
      <c r="A22" s="28">
        <f>[1]Kala!B23</f>
        <v>16</v>
      </c>
      <c r="B22" s="21">
        <f>students!D23</f>
        <v>0</v>
      </c>
      <c r="C22" s="243">
        <f t="shared" si="0"/>
        <v>14</v>
      </c>
      <c r="D22" s="243">
        <f t="shared" si="1"/>
        <v>24</v>
      </c>
      <c r="E22" s="243">
        <f t="shared" si="2"/>
        <v>23</v>
      </c>
      <c r="F22" s="243">
        <f t="shared" si="3"/>
        <v>24</v>
      </c>
      <c r="G22" s="243">
        <f t="shared" si="4"/>
        <v>19</v>
      </c>
      <c r="H22" s="243">
        <f t="shared" si="5"/>
        <v>11</v>
      </c>
      <c r="I22" s="243">
        <f t="shared" si="6"/>
        <v>25</v>
      </c>
      <c r="J22" s="243">
        <f t="shared" si="7"/>
        <v>24</v>
      </c>
      <c r="K22" s="243">
        <f t="shared" si="8"/>
        <v>22</v>
      </c>
      <c r="L22" s="243">
        <f t="shared" si="9"/>
        <v>25</v>
      </c>
      <c r="M22" s="243">
        <f t="shared" si="10"/>
        <v>23</v>
      </c>
      <c r="N22" s="243">
        <f t="shared" si="11"/>
        <v>0</v>
      </c>
    </row>
    <row r="23" spans="1:14" ht="26.4">
      <c r="A23" s="28">
        <f>[1]Kala!B24</f>
        <v>17</v>
      </c>
      <c r="B23" s="21">
        <f>students!D24</f>
        <v>0</v>
      </c>
      <c r="C23" s="243">
        <f t="shared" si="0"/>
        <v>14</v>
      </c>
      <c r="D23" s="243">
        <f t="shared" si="1"/>
        <v>24</v>
      </c>
      <c r="E23" s="243">
        <f t="shared" si="2"/>
        <v>23</v>
      </c>
      <c r="F23" s="243">
        <f t="shared" si="3"/>
        <v>24</v>
      </c>
      <c r="G23" s="243">
        <f t="shared" si="4"/>
        <v>19</v>
      </c>
      <c r="H23" s="243">
        <f t="shared" si="5"/>
        <v>11</v>
      </c>
      <c r="I23" s="243">
        <f t="shared" si="6"/>
        <v>25</v>
      </c>
      <c r="J23" s="243">
        <f t="shared" si="7"/>
        <v>24</v>
      </c>
      <c r="K23" s="243">
        <f t="shared" si="8"/>
        <v>22</v>
      </c>
      <c r="L23" s="243">
        <f t="shared" si="9"/>
        <v>25</v>
      </c>
      <c r="M23" s="243">
        <f t="shared" si="10"/>
        <v>23</v>
      </c>
      <c r="N23" s="243">
        <f t="shared" si="11"/>
        <v>0</v>
      </c>
    </row>
    <row r="24" spans="1:14" ht="26.4">
      <c r="A24" s="28">
        <f>[1]Kala!B25</f>
        <v>18</v>
      </c>
      <c r="B24" s="21">
        <f>students!D25</f>
        <v>0</v>
      </c>
      <c r="C24" s="243">
        <f t="shared" si="0"/>
        <v>14</v>
      </c>
      <c r="D24" s="243">
        <f t="shared" si="1"/>
        <v>24</v>
      </c>
      <c r="E24" s="243">
        <f t="shared" si="2"/>
        <v>23</v>
      </c>
      <c r="F24" s="243">
        <f t="shared" si="3"/>
        <v>24</v>
      </c>
      <c r="G24" s="243">
        <f t="shared" si="4"/>
        <v>19</v>
      </c>
      <c r="H24" s="243">
        <f t="shared" si="5"/>
        <v>11</v>
      </c>
      <c r="I24" s="243">
        <f t="shared" si="6"/>
        <v>25</v>
      </c>
      <c r="J24" s="243">
        <f t="shared" si="7"/>
        <v>24</v>
      </c>
      <c r="K24" s="243">
        <f t="shared" si="8"/>
        <v>22</v>
      </c>
      <c r="L24" s="243">
        <f t="shared" si="9"/>
        <v>25</v>
      </c>
      <c r="M24" s="243">
        <f t="shared" si="10"/>
        <v>23</v>
      </c>
      <c r="N24" s="243">
        <f t="shared" si="11"/>
        <v>0</v>
      </c>
    </row>
    <row r="25" spans="1:14" ht="26.4">
      <c r="A25" s="28">
        <f>[1]Kala!B26</f>
        <v>19</v>
      </c>
      <c r="B25" s="21">
        <f>students!D26</f>
        <v>0</v>
      </c>
      <c r="C25" s="243">
        <f t="shared" si="0"/>
        <v>14</v>
      </c>
      <c r="D25" s="243">
        <f t="shared" si="1"/>
        <v>24</v>
      </c>
      <c r="E25" s="243">
        <f t="shared" si="2"/>
        <v>23</v>
      </c>
      <c r="F25" s="243">
        <f t="shared" si="3"/>
        <v>24</v>
      </c>
      <c r="G25" s="243">
        <f t="shared" si="4"/>
        <v>19</v>
      </c>
      <c r="H25" s="243">
        <f t="shared" si="5"/>
        <v>11</v>
      </c>
      <c r="I25" s="243">
        <f t="shared" si="6"/>
        <v>25</v>
      </c>
      <c r="J25" s="243">
        <f t="shared" si="7"/>
        <v>24</v>
      </c>
      <c r="K25" s="243">
        <f t="shared" si="8"/>
        <v>22</v>
      </c>
      <c r="L25" s="243">
        <f t="shared" si="9"/>
        <v>25</v>
      </c>
      <c r="M25" s="243">
        <f t="shared" si="10"/>
        <v>23</v>
      </c>
      <c r="N25" s="243">
        <f t="shared" si="11"/>
        <v>0</v>
      </c>
    </row>
    <row r="26" spans="1:14" ht="26.4">
      <c r="A26" s="28">
        <f>[1]Kala!B27</f>
        <v>20</v>
      </c>
      <c r="B26" s="21">
        <f>students!D27</f>
        <v>0</v>
      </c>
      <c r="C26" s="243">
        <f t="shared" si="0"/>
        <v>14</v>
      </c>
      <c r="D26" s="243">
        <f t="shared" si="1"/>
        <v>24</v>
      </c>
      <c r="E26" s="243">
        <f t="shared" si="2"/>
        <v>23</v>
      </c>
      <c r="F26" s="243">
        <f t="shared" si="3"/>
        <v>24</v>
      </c>
      <c r="G26" s="243">
        <f t="shared" si="4"/>
        <v>19</v>
      </c>
      <c r="H26" s="243">
        <f t="shared" si="5"/>
        <v>11</v>
      </c>
      <c r="I26" s="243">
        <f t="shared" si="6"/>
        <v>25</v>
      </c>
      <c r="J26" s="243">
        <f t="shared" si="7"/>
        <v>24</v>
      </c>
      <c r="K26" s="243">
        <f t="shared" si="8"/>
        <v>22</v>
      </c>
      <c r="L26" s="243">
        <f t="shared" si="9"/>
        <v>25</v>
      </c>
      <c r="M26" s="243">
        <f t="shared" si="10"/>
        <v>23</v>
      </c>
      <c r="N26" s="243">
        <f t="shared" si="11"/>
        <v>0</v>
      </c>
    </row>
    <row r="27" spans="1:14" ht="26.4">
      <c r="A27" s="28">
        <f>[1]Kala!B28</f>
        <v>21</v>
      </c>
      <c r="B27" s="21">
        <f>students!D28</f>
        <v>0</v>
      </c>
      <c r="C27" s="243">
        <f t="shared" si="0"/>
        <v>14</v>
      </c>
      <c r="D27" s="243">
        <f t="shared" si="1"/>
        <v>24</v>
      </c>
      <c r="E27" s="243">
        <f t="shared" si="2"/>
        <v>23</v>
      </c>
      <c r="F27" s="243">
        <f t="shared" si="3"/>
        <v>24</v>
      </c>
      <c r="G27" s="243">
        <f t="shared" si="4"/>
        <v>19</v>
      </c>
      <c r="H27" s="243">
        <f t="shared" si="5"/>
        <v>11</v>
      </c>
      <c r="I27" s="243">
        <f t="shared" si="6"/>
        <v>25</v>
      </c>
      <c r="J27" s="243">
        <f t="shared" si="7"/>
        <v>24</v>
      </c>
      <c r="K27" s="243">
        <f t="shared" si="8"/>
        <v>22</v>
      </c>
      <c r="L27" s="243">
        <f t="shared" si="9"/>
        <v>25</v>
      </c>
      <c r="M27" s="243">
        <f t="shared" si="10"/>
        <v>23</v>
      </c>
      <c r="N27" s="243">
        <f t="shared" si="11"/>
        <v>0</v>
      </c>
    </row>
    <row r="28" spans="1:14" ht="26.4">
      <c r="A28" s="28">
        <f>[1]Kala!B29</f>
        <v>22</v>
      </c>
      <c r="B28" s="21">
        <f>students!D29</f>
        <v>0</v>
      </c>
      <c r="C28" s="243">
        <f t="shared" si="0"/>
        <v>14</v>
      </c>
      <c r="D28" s="243">
        <f t="shared" si="1"/>
        <v>24</v>
      </c>
      <c r="E28" s="243">
        <f t="shared" si="2"/>
        <v>23</v>
      </c>
      <c r="F28" s="243">
        <f t="shared" si="3"/>
        <v>24</v>
      </c>
      <c r="G28" s="243">
        <f t="shared" si="4"/>
        <v>19</v>
      </c>
      <c r="H28" s="243">
        <f t="shared" si="5"/>
        <v>11</v>
      </c>
      <c r="I28" s="243">
        <f t="shared" si="6"/>
        <v>25</v>
      </c>
      <c r="J28" s="243">
        <f t="shared" si="7"/>
        <v>24</v>
      </c>
      <c r="K28" s="243">
        <f t="shared" si="8"/>
        <v>22</v>
      </c>
      <c r="L28" s="243">
        <f t="shared" si="9"/>
        <v>25</v>
      </c>
      <c r="M28" s="243">
        <f t="shared" si="10"/>
        <v>23</v>
      </c>
      <c r="N28" s="243">
        <f t="shared" si="11"/>
        <v>0</v>
      </c>
    </row>
    <row r="29" spans="1:14" ht="26.4">
      <c r="A29" s="28">
        <f>[1]Kala!B30</f>
        <v>23</v>
      </c>
      <c r="B29" s="21">
        <f>students!D30</f>
        <v>0</v>
      </c>
      <c r="C29" s="243">
        <f t="shared" si="0"/>
        <v>14</v>
      </c>
      <c r="D29" s="243">
        <f t="shared" si="1"/>
        <v>24</v>
      </c>
      <c r="E29" s="243">
        <f t="shared" si="2"/>
        <v>23</v>
      </c>
      <c r="F29" s="243">
        <f t="shared" si="3"/>
        <v>24</v>
      </c>
      <c r="G29" s="243">
        <f t="shared" si="4"/>
        <v>19</v>
      </c>
      <c r="H29" s="243">
        <f t="shared" si="5"/>
        <v>11</v>
      </c>
      <c r="I29" s="243">
        <f t="shared" si="6"/>
        <v>25</v>
      </c>
      <c r="J29" s="243">
        <f t="shared" si="7"/>
        <v>24</v>
      </c>
      <c r="K29" s="243">
        <f t="shared" si="8"/>
        <v>22</v>
      </c>
      <c r="L29" s="243">
        <f t="shared" si="9"/>
        <v>25</v>
      </c>
      <c r="M29" s="243">
        <f t="shared" si="10"/>
        <v>23</v>
      </c>
      <c r="N29" s="243">
        <f t="shared" si="11"/>
        <v>0</v>
      </c>
    </row>
    <row r="30" spans="1:14" ht="26.4">
      <c r="A30" s="28">
        <f>[1]Kala!B31</f>
        <v>24</v>
      </c>
      <c r="B30" s="21">
        <f>students!D31</f>
        <v>0</v>
      </c>
      <c r="C30" s="243">
        <f t="shared" si="0"/>
        <v>14</v>
      </c>
      <c r="D30" s="243">
        <f t="shared" si="1"/>
        <v>24</v>
      </c>
      <c r="E30" s="243">
        <f t="shared" si="2"/>
        <v>23</v>
      </c>
      <c r="F30" s="243">
        <f t="shared" si="3"/>
        <v>24</v>
      </c>
      <c r="G30" s="243">
        <f t="shared" si="4"/>
        <v>19</v>
      </c>
      <c r="H30" s="243">
        <f t="shared" si="5"/>
        <v>11</v>
      </c>
      <c r="I30" s="243">
        <f t="shared" si="6"/>
        <v>25</v>
      </c>
      <c r="J30" s="243">
        <f t="shared" si="7"/>
        <v>24</v>
      </c>
      <c r="K30" s="243">
        <f t="shared" si="8"/>
        <v>22</v>
      </c>
      <c r="L30" s="243">
        <f t="shared" si="9"/>
        <v>25</v>
      </c>
      <c r="M30" s="243">
        <f t="shared" si="10"/>
        <v>23</v>
      </c>
      <c r="N30" s="243">
        <f t="shared" si="11"/>
        <v>0</v>
      </c>
    </row>
    <row r="31" spans="1:14" ht="26.4">
      <c r="A31" s="28">
        <f>[1]Kala!B32</f>
        <v>25</v>
      </c>
      <c r="B31" s="21">
        <f>students!D32</f>
        <v>0</v>
      </c>
      <c r="C31" s="243">
        <f t="shared" si="0"/>
        <v>14</v>
      </c>
      <c r="D31" s="243">
        <f t="shared" si="1"/>
        <v>24</v>
      </c>
      <c r="E31" s="243">
        <f t="shared" si="2"/>
        <v>23</v>
      </c>
      <c r="F31" s="243">
        <f t="shared" si="3"/>
        <v>24</v>
      </c>
      <c r="G31" s="243">
        <f t="shared" si="4"/>
        <v>19</v>
      </c>
      <c r="H31" s="243">
        <f t="shared" si="5"/>
        <v>11</v>
      </c>
      <c r="I31" s="243">
        <f t="shared" si="6"/>
        <v>25</v>
      </c>
      <c r="J31" s="243">
        <f t="shared" si="7"/>
        <v>24</v>
      </c>
      <c r="K31" s="243">
        <f t="shared" si="8"/>
        <v>22</v>
      </c>
      <c r="L31" s="243">
        <f t="shared" si="9"/>
        <v>25</v>
      </c>
      <c r="M31" s="243">
        <f t="shared" si="10"/>
        <v>23</v>
      </c>
      <c r="N31" s="243">
        <f t="shared" si="11"/>
        <v>0</v>
      </c>
    </row>
    <row r="32" spans="1:14" ht="26.4">
      <c r="A32" s="28">
        <f>[1]Kala!B33</f>
        <v>26</v>
      </c>
      <c r="B32" s="21">
        <f>students!D33</f>
        <v>0</v>
      </c>
      <c r="C32" s="243">
        <f t="shared" si="0"/>
        <v>14</v>
      </c>
      <c r="D32" s="243">
        <f t="shared" si="1"/>
        <v>24</v>
      </c>
      <c r="E32" s="243">
        <f t="shared" si="2"/>
        <v>23</v>
      </c>
      <c r="F32" s="243">
        <f t="shared" si="3"/>
        <v>24</v>
      </c>
      <c r="G32" s="243">
        <f t="shared" si="4"/>
        <v>19</v>
      </c>
      <c r="H32" s="243">
        <f t="shared" si="5"/>
        <v>11</v>
      </c>
      <c r="I32" s="243">
        <f t="shared" si="6"/>
        <v>25</v>
      </c>
      <c r="J32" s="243">
        <f t="shared" si="7"/>
        <v>24</v>
      </c>
      <c r="K32" s="243">
        <f t="shared" si="8"/>
        <v>22</v>
      </c>
      <c r="L32" s="243">
        <f t="shared" si="9"/>
        <v>25</v>
      </c>
      <c r="M32" s="243">
        <f t="shared" si="10"/>
        <v>23</v>
      </c>
      <c r="N32" s="243">
        <f t="shared" si="11"/>
        <v>0</v>
      </c>
    </row>
    <row r="33" spans="1:14" ht="26.4">
      <c r="A33" s="28">
        <f>[1]Kala!B34</f>
        <v>27</v>
      </c>
      <c r="B33" s="21">
        <f>students!D34</f>
        <v>0</v>
      </c>
      <c r="C33" s="243">
        <f t="shared" si="0"/>
        <v>14</v>
      </c>
      <c r="D33" s="243">
        <f t="shared" si="1"/>
        <v>24</v>
      </c>
      <c r="E33" s="243">
        <f t="shared" si="2"/>
        <v>23</v>
      </c>
      <c r="F33" s="243">
        <f t="shared" si="3"/>
        <v>24</v>
      </c>
      <c r="G33" s="243">
        <f t="shared" si="4"/>
        <v>19</v>
      </c>
      <c r="H33" s="243">
        <f t="shared" si="5"/>
        <v>11</v>
      </c>
      <c r="I33" s="243">
        <f t="shared" si="6"/>
        <v>25</v>
      </c>
      <c r="J33" s="243">
        <f t="shared" si="7"/>
        <v>24</v>
      </c>
      <c r="K33" s="243">
        <f t="shared" si="8"/>
        <v>22</v>
      </c>
      <c r="L33" s="243">
        <f t="shared" si="9"/>
        <v>25</v>
      </c>
      <c r="M33" s="243">
        <f t="shared" si="10"/>
        <v>23</v>
      </c>
      <c r="N33" s="243">
        <f t="shared" si="11"/>
        <v>0</v>
      </c>
    </row>
    <row r="34" spans="1:14" ht="26.4">
      <c r="A34" s="28">
        <f>[1]Kala!B35</f>
        <v>28</v>
      </c>
      <c r="B34" s="21">
        <f>students!D35</f>
        <v>0</v>
      </c>
      <c r="C34" s="243">
        <f t="shared" si="0"/>
        <v>14</v>
      </c>
      <c r="D34" s="243">
        <f t="shared" si="1"/>
        <v>24</v>
      </c>
      <c r="E34" s="243">
        <f t="shared" si="2"/>
        <v>23</v>
      </c>
      <c r="F34" s="243">
        <f t="shared" si="3"/>
        <v>24</v>
      </c>
      <c r="G34" s="243">
        <f t="shared" si="4"/>
        <v>19</v>
      </c>
      <c r="H34" s="243">
        <f t="shared" si="5"/>
        <v>11</v>
      </c>
      <c r="I34" s="243">
        <f t="shared" si="6"/>
        <v>25</v>
      </c>
      <c r="J34" s="243">
        <f t="shared" si="7"/>
        <v>24</v>
      </c>
      <c r="K34" s="243">
        <f t="shared" si="8"/>
        <v>22</v>
      </c>
      <c r="L34" s="243">
        <f t="shared" si="9"/>
        <v>25</v>
      </c>
      <c r="M34" s="243">
        <f t="shared" si="10"/>
        <v>23</v>
      </c>
      <c r="N34" s="243">
        <f t="shared" si="11"/>
        <v>0</v>
      </c>
    </row>
    <row r="35" spans="1:14" ht="26.4">
      <c r="A35" s="28">
        <f>[1]Kala!B36</f>
        <v>29</v>
      </c>
      <c r="B35" s="21">
        <f>students!D36</f>
        <v>0</v>
      </c>
      <c r="C35" s="243">
        <f t="shared" si="0"/>
        <v>14</v>
      </c>
      <c r="D35" s="243">
        <f t="shared" si="1"/>
        <v>24</v>
      </c>
      <c r="E35" s="243">
        <f t="shared" si="2"/>
        <v>23</v>
      </c>
      <c r="F35" s="243">
        <f t="shared" si="3"/>
        <v>24</v>
      </c>
      <c r="G35" s="243">
        <f t="shared" si="4"/>
        <v>19</v>
      </c>
      <c r="H35" s="243">
        <f t="shared" si="5"/>
        <v>11</v>
      </c>
      <c r="I35" s="243">
        <f t="shared" si="6"/>
        <v>25</v>
      </c>
      <c r="J35" s="243">
        <f t="shared" si="7"/>
        <v>24</v>
      </c>
      <c r="K35" s="243">
        <f t="shared" si="8"/>
        <v>22</v>
      </c>
      <c r="L35" s="243">
        <f t="shared" si="9"/>
        <v>25</v>
      </c>
      <c r="M35" s="243">
        <f t="shared" si="10"/>
        <v>23</v>
      </c>
      <c r="N35" s="243">
        <f t="shared" si="11"/>
        <v>0</v>
      </c>
    </row>
    <row r="36" spans="1:14" ht="26.4">
      <c r="A36" s="28">
        <f>[1]Kala!B37</f>
        <v>30</v>
      </c>
      <c r="B36" s="21">
        <f>students!D37</f>
        <v>0</v>
      </c>
      <c r="C36" s="243">
        <f t="shared" si="0"/>
        <v>14</v>
      </c>
      <c r="D36" s="243">
        <f t="shared" si="1"/>
        <v>24</v>
      </c>
      <c r="E36" s="243">
        <f t="shared" si="2"/>
        <v>23</v>
      </c>
      <c r="F36" s="243">
        <f t="shared" si="3"/>
        <v>24</v>
      </c>
      <c r="G36" s="243">
        <f t="shared" si="4"/>
        <v>19</v>
      </c>
      <c r="H36" s="243">
        <f t="shared" si="5"/>
        <v>11</v>
      </c>
      <c r="I36" s="243">
        <f t="shared" si="6"/>
        <v>25</v>
      </c>
      <c r="J36" s="243">
        <f t="shared" si="7"/>
        <v>24</v>
      </c>
      <c r="K36" s="243">
        <f t="shared" si="8"/>
        <v>22</v>
      </c>
      <c r="L36" s="243">
        <f t="shared" si="9"/>
        <v>25</v>
      </c>
      <c r="M36" s="243">
        <f t="shared" si="10"/>
        <v>23</v>
      </c>
      <c r="N36" s="243">
        <f t="shared" si="11"/>
        <v>0</v>
      </c>
    </row>
    <row r="37" spans="1:14" ht="26.4">
      <c r="A37" s="28">
        <f>[1]Kala!B38</f>
        <v>31</v>
      </c>
      <c r="B37" s="21">
        <f>students!D38</f>
        <v>0</v>
      </c>
      <c r="C37" s="243">
        <f t="shared" si="0"/>
        <v>14</v>
      </c>
      <c r="D37" s="243">
        <f t="shared" si="1"/>
        <v>24</v>
      </c>
      <c r="E37" s="243">
        <f t="shared" si="2"/>
        <v>23</v>
      </c>
      <c r="F37" s="243">
        <f t="shared" si="3"/>
        <v>24</v>
      </c>
      <c r="G37" s="243">
        <f t="shared" si="4"/>
        <v>19</v>
      </c>
      <c r="H37" s="243">
        <f t="shared" si="5"/>
        <v>11</v>
      </c>
      <c r="I37" s="243">
        <f t="shared" si="6"/>
        <v>25</v>
      </c>
      <c r="J37" s="243">
        <f t="shared" si="7"/>
        <v>24</v>
      </c>
      <c r="K37" s="243">
        <f t="shared" si="8"/>
        <v>22</v>
      </c>
      <c r="L37" s="243">
        <f t="shared" si="9"/>
        <v>25</v>
      </c>
      <c r="M37" s="243">
        <f t="shared" si="10"/>
        <v>23</v>
      </c>
      <c r="N37" s="243">
        <f t="shared" si="11"/>
        <v>0</v>
      </c>
    </row>
    <row r="38" spans="1:14" ht="26.4">
      <c r="A38" s="28">
        <f>[1]Kala!B39</f>
        <v>32</v>
      </c>
      <c r="B38" s="21">
        <f>students!D39</f>
        <v>0</v>
      </c>
      <c r="C38" s="243">
        <f t="shared" si="0"/>
        <v>14</v>
      </c>
      <c r="D38" s="243">
        <f t="shared" si="1"/>
        <v>24</v>
      </c>
      <c r="E38" s="243">
        <f t="shared" si="2"/>
        <v>23</v>
      </c>
      <c r="F38" s="243">
        <f t="shared" si="3"/>
        <v>24</v>
      </c>
      <c r="G38" s="243">
        <f t="shared" si="4"/>
        <v>19</v>
      </c>
      <c r="H38" s="243">
        <f t="shared" si="5"/>
        <v>11</v>
      </c>
      <c r="I38" s="243">
        <f t="shared" si="6"/>
        <v>25</v>
      </c>
      <c r="J38" s="243">
        <f t="shared" si="7"/>
        <v>24</v>
      </c>
      <c r="K38" s="243">
        <f t="shared" si="8"/>
        <v>22</v>
      </c>
      <c r="L38" s="243">
        <f t="shared" si="9"/>
        <v>25</v>
      </c>
      <c r="M38" s="243">
        <f t="shared" si="10"/>
        <v>23</v>
      </c>
      <c r="N38" s="243">
        <f t="shared" si="11"/>
        <v>0</v>
      </c>
    </row>
    <row r="39" spans="1:14" ht="26.4">
      <c r="A39" s="28">
        <f>[1]Kala!B40</f>
        <v>33</v>
      </c>
      <c r="B39" s="21">
        <f>students!D40</f>
        <v>0</v>
      </c>
      <c r="C39" s="243">
        <f t="shared" si="0"/>
        <v>14</v>
      </c>
      <c r="D39" s="243">
        <f t="shared" si="1"/>
        <v>24</v>
      </c>
      <c r="E39" s="243">
        <f t="shared" si="2"/>
        <v>23</v>
      </c>
      <c r="F39" s="243">
        <f t="shared" si="3"/>
        <v>24</v>
      </c>
      <c r="G39" s="243">
        <f t="shared" si="4"/>
        <v>19</v>
      </c>
      <c r="H39" s="243">
        <f t="shared" si="5"/>
        <v>11</v>
      </c>
      <c r="I39" s="243">
        <f t="shared" si="6"/>
        <v>25</v>
      </c>
      <c r="J39" s="243">
        <f t="shared" si="7"/>
        <v>24</v>
      </c>
      <c r="K39" s="243">
        <f t="shared" si="8"/>
        <v>22</v>
      </c>
      <c r="L39" s="243">
        <f t="shared" si="9"/>
        <v>25</v>
      </c>
      <c r="M39" s="243">
        <f t="shared" si="10"/>
        <v>23</v>
      </c>
      <c r="N39" s="243">
        <f t="shared" si="11"/>
        <v>0</v>
      </c>
    </row>
    <row r="40" spans="1:14" ht="26.4">
      <c r="A40" s="28">
        <f>[1]Kala!B41</f>
        <v>34</v>
      </c>
      <c r="B40" s="21">
        <f>students!D41</f>
        <v>0</v>
      </c>
      <c r="C40" s="243">
        <f t="shared" si="0"/>
        <v>14</v>
      </c>
      <c r="D40" s="243">
        <f t="shared" si="1"/>
        <v>24</v>
      </c>
      <c r="E40" s="243">
        <f t="shared" si="2"/>
        <v>23</v>
      </c>
      <c r="F40" s="243">
        <f t="shared" si="3"/>
        <v>24</v>
      </c>
      <c r="G40" s="243">
        <f t="shared" si="4"/>
        <v>19</v>
      </c>
      <c r="H40" s="243">
        <f t="shared" si="5"/>
        <v>11</v>
      </c>
      <c r="I40" s="243">
        <f t="shared" si="6"/>
        <v>25</v>
      </c>
      <c r="J40" s="243">
        <f t="shared" si="7"/>
        <v>24</v>
      </c>
      <c r="K40" s="243">
        <f t="shared" si="8"/>
        <v>22</v>
      </c>
      <c r="L40" s="243">
        <f t="shared" si="9"/>
        <v>25</v>
      </c>
      <c r="M40" s="243">
        <f t="shared" si="10"/>
        <v>23</v>
      </c>
      <c r="N40" s="243">
        <f t="shared" si="11"/>
        <v>0</v>
      </c>
    </row>
    <row r="41" spans="1:14" ht="26.4">
      <c r="A41" s="28">
        <f>[1]Kala!B42</f>
        <v>35</v>
      </c>
      <c r="B41" s="21">
        <f>students!D42</f>
        <v>0</v>
      </c>
      <c r="C41" s="243">
        <f t="shared" si="0"/>
        <v>14</v>
      </c>
      <c r="D41" s="243">
        <f t="shared" si="1"/>
        <v>24</v>
      </c>
      <c r="E41" s="243">
        <f t="shared" si="2"/>
        <v>23</v>
      </c>
      <c r="F41" s="243">
        <f t="shared" si="3"/>
        <v>24</v>
      </c>
      <c r="G41" s="243">
        <f t="shared" si="4"/>
        <v>19</v>
      </c>
      <c r="H41" s="243">
        <f t="shared" si="5"/>
        <v>11</v>
      </c>
      <c r="I41" s="243">
        <f t="shared" si="6"/>
        <v>25</v>
      </c>
      <c r="J41" s="243">
        <f t="shared" si="7"/>
        <v>24</v>
      </c>
      <c r="K41" s="243">
        <f t="shared" si="8"/>
        <v>22</v>
      </c>
      <c r="L41" s="243">
        <f t="shared" si="9"/>
        <v>25</v>
      </c>
      <c r="M41" s="243">
        <f t="shared" si="10"/>
        <v>23</v>
      </c>
      <c r="N41" s="243">
        <f t="shared" si="11"/>
        <v>0</v>
      </c>
    </row>
    <row r="42" spans="1:14" ht="26.4">
      <c r="A42" s="28">
        <f>[1]Kala!B43</f>
        <v>36</v>
      </c>
      <c r="B42" s="21">
        <f>students!D43</f>
        <v>0</v>
      </c>
      <c r="C42" s="243">
        <f t="shared" si="0"/>
        <v>14</v>
      </c>
      <c r="D42" s="243">
        <f t="shared" si="1"/>
        <v>24</v>
      </c>
      <c r="E42" s="243">
        <f t="shared" si="2"/>
        <v>23</v>
      </c>
      <c r="F42" s="243">
        <f t="shared" si="3"/>
        <v>24</v>
      </c>
      <c r="G42" s="243">
        <f t="shared" si="4"/>
        <v>19</v>
      </c>
      <c r="H42" s="243">
        <f t="shared" si="5"/>
        <v>11</v>
      </c>
      <c r="I42" s="243">
        <f t="shared" si="6"/>
        <v>25</v>
      </c>
      <c r="J42" s="243">
        <f t="shared" si="7"/>
        <v>24</v>
      </c>
      <c r="K42" s="243">
        <f t="shared" si="8"/>
        <v>22</v>
      </c>
      <c r="L42" s="243">
        <f t="shared" si="9"/>
        <v>25</v>
      </c>
      <c r="M42" s="243">
        <f t="shared" si="10"/>
        <v>23</v>
      </c>
      <c r="N42" s="243">
        <f t="shared" si="11"/>
        <v>0</v>
      </c>
    </row>
    <row r="43" spans="1:14" ht="26.4">
      <c r="A43" s="28">
        <f>[1]Kala!B44</f>
        <v>37</v>
      </c>
      <c r="B43" s="21">
        <f>students!D44</f>
        <v>0</v>
      </c>
      <c r="C43" s="243">
        <f t="shared" si="0"/>
        <v>14</v>
      </c>
      <c r="D43" s="243">
        <f t="shared" si="1"/>
        <v>24</v>
      </c>
      <c r="E43" s="243">
        <f t="shared" si="2"/>
        <v>23</v>
      </c>
      <c r="F43" s="243">
        <f t="shared" si="3"/>
        <v>24</v>
      </c>
      <c r="G43" s="243">
        <f t="shared" si="4"/>
        <v>19</v>
      </c>
      <c r="H43" s="243">
        <f t="shared" si="5"/>
        <v>11</v>
      </c>
      <c r="I43" s="243">
        <f t="shared" si="6"/>
        <v>25</v>
      </c>
      <c r="J43" s="243">
        <f t="shared" si="7"/>
        <v>24</v>
      </c>
      <c r="K43" s="243">
        <f t="shared" si="8"/>
        <v>22</v>
      </c>
      <c r="L43" s="243">
        <f t="shared" si="9"/>
        <v>25</v>
      </c>
      <c r="M43" s="243">
        <f t="shared" si="10"/>
        <v>23</v>
      </c>
      <c r="N43" s="243">
        <f t="shared" si="11"/>
        <v>0</v>
      </c>
    </row>
    <row r="44" spans="1:14" ht="26.4">
      <c r="A44" s="28">
        <f>[1]Kala!B45</f>
        <v>38</v>
      </c>
      <c r="B44" s="21">
        <f>students!D45</f>
        <v>0</v>
      </c>
      <c r="C44" s="243">
        <f t="shared" si="0"/>
        <v>14</v>
      </c>
      <c r="D44" s="243">
        <f t="shared" si="1"/>
        <v>24</v>
      </c>
      <c r="E44" s="243">
        <f t="shared" si="2"/>
        <v>23</v>
      </c>
      <c r="F44" s="243">
        <f t="shared" si="3"/>
        <v>24</v>
      </c>
      <c r="G44" s="243">
        <f t="shared" si="4"/>
        <v>19</v>
      </c>
      <c r="H44" s="243">
        <f t="shared" si="5"/>
        <v>11</v>
      </c>
      <c r="I44" s="243">
        <f t="shared" si="6"/>
        <v>25</v>
      </c>
      <c r="J44" s="243">
        <f t="shared" si="7"/>
        <v>24</v>
      </c>
      <c r="K44" s="243">
        <f t="shared" si="8"/>
        <v>22</v>
      </c>
      <c r="L44" s="243">
        <f t="shared" si="9"/>
        <v>25</v>
      </c>
      <c r="M44" s="243">
        <f t="shared" si="10"/>
        <v>23</v>
      </c>
      <c r="N44" s="243">
        <f t="shared" si="11"/>
        <v>0</v>
      </c>
    </row>
    <row r="45" spans="1:14" ht="26.4">
      <c r="A45" s="28">
        <f>[1]Kala!B46</f>
        <v>39</v>
      </c>
      <c r="B45" s="21">
        <f>students!D46</f>
        <v>0</v>
      </c>
      <c r="C45" s="243">
        <f t="shared" si="0"/>
        <v>14</v>
      </c>
      <c r="D45" s="243">
        <f t="shared" si="1"/>
        <v>24</v>
      </c>
      <c r="E45" s="243">
        <f t="shared" si="2"/>
        <v>23</v>
      </c>
      <c r="F45" s="243">
        <f t="shared" si="3"/>
        <v>24</v>
      </c>
      <c r="G45" s="243">
        <f t="shared" si="4"/>
        <v>19</v>
      </c>
      <c r="H45" s="243">
        <f t="shared" si="5"/>
        <v>11</v>
      </c>
      <c r="I45" s="243">
        <f t="shared" si="6"/>
        <v>25</v>
      </c>
      <c r="J45" s="243">
        <f t="shared" si="7"/>
        <v>24</v>
      </c>
      <c r="K45" s="243">
        <f t="shared" si="8"/>
        <v>22</v>
      </c>
      <c r="L45" s="243">
        <f t="shared" si="9"/>
        <v>25</v>
      </c>
      <c r="M45" s="243">
        <f t="shared" si="10"/>
        <v>23</v>
      </c>
      <c r="N45" s="243">
        <f t="shared" si="11"/>
        <v>0</v>
      </c>
    </row>
    <row r="46" spans="1:14" ht="26.4">
      <c r="A46" s="28">
        <f>[1]Kala!B47</f>
        <v>40</v>
      </c>
      <c r="B46" s="21">
        <f>students!D47</f>
        <v>0</v>
      </c>
      <c r="C46" s="243">
        <f t="shared" si="0"/>
        <v>14</v>
      </c>
      <c r="D46" s="243">
        <f t="shared" si="1"/>
        <v>24</v>
      </c>
      <c r="E46" s="243">
        <f t="shared" si="2"/>
        <v>23</v>
      </c>
      <c r="F46" s="243">
        <f t="shared" si="3"/>
        <v>24</v>
      </c>
      <c r="G46" s="243">
        <f t="shared" si="4"/>
        <v>19</v>
      </c>
      <c r="H46" s="243">
        <f t="shared" si="5"/>
        <v>11</v>
      </c>
      <c r="I46" s="243">
        <f t="shared" si="6"/>
        <v>25</v>
      </c>
      <c r="J46" s="243">
        <f t="shared" si="7"/>
        <v>24</v>
      </c>
      <c r="K46" s="243">
        <f t="shared" si="8"/>
        <v>22</v>
      </c>
      <c r="L46" s="243">
        <f t="shared" si="9"/>
        <v>25</v>
      </c>
      <c r="M46" s="243">
        <f t="shared" si="10"/>
        <v>23</v>
      </c>
      <c r="N46" s="243">
        <f t="shared" si="11"/>
        <v>0</v>
      </c>
    </row>
    <row r="47" spans="1:14" ht="26.4">
      <c r="A47" s="28">
        <f>[1]Kala!B48</f>
        <v>41</v>
      </c>
      <c r="B47" s="21">
        <f>students!D48</f>
        <v>0</v>
      </c>
      <c r="C47" s="243">
        <f t="shared" si="0"/>
        <v>14</v>
      </c>
      <c r="D47" s="243">
        <f t="shared" si="1"/>
        <v>24</v>
      </c>
      <c r="E47" s="243">
        <f t="shared" si="2"/>
        <v>23</v>
      </c>
      <c r="F47" s="243">
        <f t="shared" si="3"/>
        <v>24</v>
      </c>
      <c r="G47" s="243">
        <f t="shared" si="4"/>
        <v>19</v>
      </c>
      <c r="H47" s="243">
        <f t="shared" si="5"/>
        <v>11</v>
      </c>
      <c r="I47" s="243">
        <f t="shared" si="6"/>
        <v>25</v>
      </c>
      <c r="J47" s="243">
        <f t="shared" si="7"/>
        <v>24</v>
      </c>
      <c r="K47" s="243">
        <f t="shared" si="8"/>
        <v>22</v>
      </c>
      <c r="L47" s="243">
        <f t="shared" si="9"/>
        <v>25</v>
      </c>
      <c r="M47" s="243">
        <f t="shared" si="10"/>
        <v>23</v>
      </c>
      <c r="N47" s="243">
        <f t="shared" si="11"/>
        <v>0</v>
      </c>
    </row>
    <row r="48" spans="1:14" ht="26.4">
      <c r="A48" s="28">
        <f>[1]Kala!B49</f>
        <v>42</v>
      </c>
      <c r="B48" s="21">
        <f>students!D49</f>
        <v>0</v>
      </c>
      <c r="C48" s="243">
        <f t="shared" si="0"/>
        <v>14</v>
      </c>
      <c r="D48" s="243">
        <f t="shared" si="1"/>
        <v>24</v>
      </c>
      <c r="E48" s="243">
        <f t="shared" si="2"/>
        <v>23</v>
      </c>
      <c r="F48" s="243">
        <f t="shared" si="3"/>
        <v>24</v>
      </c>
      <c r="G48" s="243">
        <f t="shared" si="4"/>
        <v>19</v>
      </c>
      <c r="H48" s="243">
        <f t="shared" si="5"/>
        <v>11</v>
      </c>
      <c r="I48" s="243">
        <f t="shared" si="6"/>
        <v>25</v>
      </c>
      <c r="J48" s="243">
        <f t="shared" si="7"/>
        <v>24</v>
      </c>
      <c r="K48" s="243">
        <f t="shared" si="8"/>
        <v>22</v>
      </c>
      <c r="L48" s="243">
        <f t="shared" si="9"/>
        <v>25</v>
      </c>
      <c r="M48" s="243">
        <f t="shared" si="10"/>
        <v>23</v>
      </c>
      <c r="N48" s="243">
        <f t="shared" si="11"/>
        <v>0</v>
      </c>
    </row>
    <row r="49" spans="1:14" ht="26.4">
      <c r="A49" s="28">
        <f>[1]Kala!B50</f>
        <v>43</v>
      </c>
      <c r="B49" s="21">
        <f>students!D50</f>
        <v>0</v>
      </c>
      <c r="C49" s="243">
        <f t="shared" si="0"/>
        <v>14</v>
      </c>
      <c r="D49" s="243">
        <f t="shared" si="1"/>
        <v>24</v>
      </c>
      <c r="E49" s="243">
        <f t="shared" si="2"/>
        <v>23</v>
      </c>
      <c r="F49" s="243">
        <f t="shared" si="3"/>
        <v>24</v>
      </c>
      <c r="G49" s="243">
        <f t="shared" si="4"/>
        <v>19</v>
      </c>
      <c r="H49" s="243">
        <f t="shared" si="5"/>
        <v>11</v>
      </c>
      <c r="I49" s="243">
        <f t="shared" si="6"/>
        <v>25</v>
      </c>
      <c r="J49" s="243">
        <f t="shared" si="7"/>
        <v>24</v>
      </c>
      <c r="K49" s="243">
        <f t="shared" si="8"/>
        <v>22</v>
      </c>
      <c r="L49" s="243">
        <f t="shared" si="9"/>
        <v>25</v>
      </c>
      <c r="M49" s="243">
        <f t="shared" si="10"/>
        <v>23</v>
      </c>
      <c r="N49" s="243">
        <f t="shared" si="11"/>
        <v>0</v>
      </c>
    </row>
    <row r="50" spans="1:14" ht="26.4">
      <c r="A50" s="28">
        <f>[1]Kala!B51</f>
        <v>44</v>
      </c>
      <c r="B50" s="21">
        <f>students!D51</f>
        <v>0</v>
      </c>
      <c r="C50" s="243">
        <f t="shared" si="0"/>
        <v>14</v>
      </c>
      <c r="D50" s="243">
        <f t="shared" si="1"/>
        <v>24</v>
      </c>
      <c r="E50" s="243">
        <f t="shared" si="2"/>
        <v>23</v>
      </c>
      <c r="F50" s="243">
        <f t="shared" si="3"/>
        <v>24</v>
      </c>
      <c r="G50" s="243">
        <f t="shared" si="4"/>
        <v>19</v>
      </c>
      <c r="H50" s="243">
        <f t="shared" si="5"/>
        <v>11</v>
      </c>
      <c r="I50" s="243">
        <f t="shared" si="6"/>
        <v>25</v>
      </c>
      <c r="J50" s="243">
        <f t="shared" si="7"/>
        <v>24</v>
      </c>
      <c r="K50" s="243">
        <f t="shared" si="8"/>
        <v>22</v>
      </c>
      <c r="L50" s="243">
        <f t="shared" si="9"/>
        <v>25</v>
      </c>
      <c r="M50" s="243">
        <f t="shared" si="10"/>
        <v>23</v>
      </c>
      <c r="N50" s="243">
        <f t="shared" si="11"/>
        <v>0</v>
      </c>
    </row>
    <row r="51" spans="1:14" ht="26.4">
      <c r="A51" s="28">
        <f>[1]Kala!B52</f>
        <v>45</v>
      </c>
      <c r="B51" s="21">
        <f>students!D52</f>
        <v>0</v>
      </c>
      <c r="C51" s="243">
        <f t="shared" si="0"/>
        <v>14</v>
      </c>
      <c r="D51" s="243">
        <f t="shared" si="1"/>
        <v>24</v>
      </c>
      <c r="E51" s="243">
        <f t="shared" si="2"/>
        <v>23</v>
      </c>
      <c r="F51" s="243">
        <f t="shared" si="3"/>
        <v>24</v>
      </c>
      <c r="G51" s="243">
        <f t="shared" si="4"/>
        <v>19</v>
      </c>
      <c r="H51" s="243">
        <f t="shared" si="5"/>
        <v>11</v>
      </c>
      <c r="I51" s="243">
        <f t="shared" si="6"/>
        <v>25</v>
      </c>
      <c r="J51" s="243">
        <f t="shared" si="7"/>
        <v>24</v>
      </c>
      <c r="K51" s="243">
        <f t="shared" si="8"/>
        <v>22</v>
      </c>
      <c r="L51" s="243">
        <f t="shared" si="9"/>
        <v>25</v>
      </c>
      <c r="M51" s="243">
        <f t="shared" si="10"/>
        <v>23</v>
      </c>
      <c r="N51" s="243">
        <f t="shared" si="11"/>
        <v>0</v>
      </c>
    </row>
    <row r="52" spans="1:14" ht="26.4">
      <c r="A52" s="28">
        <f>[1]Kala!B53</f>
        <v>46</v>
      </c>
      <c r="B52" s="21">
        <f>students!D53</f>
        <v>0</v>
      </c>
      <c r="C52" s="243">
        <f t="shared" si="0"/>
        <v>14</v>
      </c>
      <c r="D52" s="243">
        <f t="shared" si="1"/>
        <v>24</v>
      </c>
      <c r="E52" s="243">
        <f t="shared" si="2"/>
        <v>23</v>
      </c>
      <c r="F52" s="243">
        <f t="shared" si="3"/>
        <v>24</v>
      </c>
      <c r="G52" s="243">
        <f t="shared" si="4"/>
        <v>19</v>
      </c>
      <c r="H52" s="243">
        <f t="shared" si="5"/>
        <v>11</v>
      </c>
      <c r="I52" s="243">
        <f t="shared" si="6"/>
        <v>25</v>
      </c>
      <c r="J52" s="243">
        <f t="shared" si="7"/>
        <v>24</v>
      </c>
      <c r="K52" s="243">
        <f t="shared" si="8"/>
        <v>22</v>
      </c>
      <c r="L52" s="243">
        <f t="shared" si="9"/>
        <v>25</v>
      </c>
      <c r="M52" s="243">
        <f t="shared" si="10"/>
        <v>23</v>
      </c>
      <c r="N52" s="243">
        <f t="shared" si="11"/>
        <v>0</v>
      </c>
    </row>
    <row r="53" spans="1:14" ht="26.4">
      <c r="A53" s="28">
        <f>[1]Kala!B54</f>
        <v>47</v>
      </c>
      <c r="B53" s="21">
        <f>students!D54</f>
        <v>0</v>
      </c>
      <c r="C53" s="243">
        <f t="shared" si="0"/>
        <v>14</v>
      </c>
      <c r="D53" s="243">
        <f t="shared" si="1"/>
        <v>24</v>
      </c>
      <c r="E53" s="243">
        <f t="shared" si="2"/>
        <v>23</v>
      </c>
      <c r="F53" s="243">
        <f t="shared" si="3"/>
        <v>24</v>
      </c>
      <c r="G53" s="243">
        <f t="shared" si="4"/>
        <v>19</v>
      </c>
      <c r="H53" s="243">
        <f t="shared" si="5"/>
        <v>11</v>
      </c>
      <c r="I53" s="243">
        <f t="shared" si="6"/>
        <v>25</v>
      </c>
      <c r="J53" s="243">
        <f t="shared" si="7"/>
        <v>24</v>
      </c>
      <c r="K53" s="243">
        <f t="shared" si="8"/>
        <v>22</v>
      </c>
      <c r="L53" s="243">
        <f t="shared" si="9"/>
        <v>25</v>
      </c>
      <c r="M53" s="243">
        <f t="shared" si="10"/>
        <v>23</v>
      </c>
      <c r="N53" s="243">
        <f t="shared" si="11"/>
        <v>0</v>
      </c>
    </row>
    <row r="54" spans="1:14" ht="26.4">
      <c r="A54" s="28">
        <f>[1]Kala!B55</f>
        <v>48</v>
      </c>
      <c r="B54" s="21">
        <f>students!D55</f>
        <v>0</v>
      </c>
      <c r="C54" s="243">
        <f t="shared" si="0"/>
        <v>14</v>
      </c>
      <c r="D54" s="243">
        <f t="shared" si="1"/>
        <v>24</v>
      </c>
      <c r="E54" s="243">
        <f t="shared" si="2"/>
        <v>23</v>
      </c>
      <c r="F54" s="243">
        <f t="shared" si="3"/>
        <v>24</v>
      </c>
      <c r="G54" s="243">
        <f t="shared" si="4"/>
        <v>19</v>
      </c>
      <c r="H54" s="243">
        <f t="shared" si="5"/>
        <v>11</v>
      </c>
      <c r="I54" s="243">
        <f t="shared" si="6"/>
        <v>25</v>
      </c>
      <c r="J54" s="243">
        <f t="shared" si="7"/>
        <v>24</v>
      </c>
      <c r="K54" s="243">
        <f t="shared" si="8"/>
        <v>22</v>
      </c>
      <c r="L54" s="243">
        <f t="shared" si="9"/>
        <v>25</v>
      </c>
      <c r="M54" s="243">
        <f t="shared" si="10"/>
        <v>23</v>
      </c>
      <c r="N54" s="243">
        <f t="shared" si="11"/>
        <v>0</v>
      </c>
    </row>
    <row r="55" spans="1:14" ht="26.4">
      <c r="A55" s="28">
        <f>[1]Kala!B56</f>
        <v>49</v>
      </c>
      <c r="B55" s="21">
        <f>students!D56</f>
        <v>0</v>
      </c>
      <c r="C55" s="243">
        <f t="shared" si="0"/>
        <v>14</v>
      </c>
      <c r="D55" s="243">
        <f t="shared" si="1"/>
        <v>24</v>
      </c>
      <c r="E55" s="243">
        <f t="shared" si="2"/>
        <v>23</v>
      </c>
      <c r="F55" s="243">
        <f t="shared" si="3"/>
        <v>24</v>
      </c>
      <c r="G55" s="243">
        <f t="shared" si="4"/>
        <v>19</v>
      </c>
      <c r="H55" s="243">
        <f t="shared" si="5"/>
        <v>11</v>
      </c>
      <c r="I55" s="243">
        <f t="shared" si="6"/>
        <v>25</v>
      </c>
      <c r="J55" s="243">
        <f t="shared" si="7"/>
        <v>24</v>
      </c>
      <c r="K55" s="243">
        <f t="shared" si="8"/>
        <v>22</v>
      </c>
      <c r="L55" s="243">
        <f t="shared" si="9"/>
        <v>25</v>
      </c>
      <c r="M55" s="243">
        <f t="shared" si="10"/>
        <v>23</v>
      </c>
      <c r="N55" s="243">
        <f t="shared" si="11"/>
        <v>0</v>
      </c>
    </row>
    <row r="56" spans="1:14" ht="26.4">
      <c r="A56" s="28">
        <f>[1]Kala!B57</f>
        <v>50</v>
      </c>
      <c r="B56" s="21">
        <f>students!D57</f>
        <v>0</v>
      </c>
      <c r="C56" s="243">
        <f t="shared" si="0"/>
        <v>14</v>
      </c>
      <c r="D56" s="243">
        <f t="shared" si="1"/>
        <v>24</v>
      </c>
      <c r="E56" s="243">
        <f t="shared" si="2"/>
        <v>23</v>
      </c>
      <c r="F56" s="243">
        <f t="shared" si="3"/>
        <v>24</v>
      </c>
      <c r="G56" s="243">
        <f t="shared" si="4"/>
        <v>19</v>
      </c>
      <c r="H56" s="243">
        <f t="shared" si="5"/>
        <v>11</v>
      </c>
      <c r="I56" s="243">
        <f t="shared" si="6"/>
        <v>25</v>
      </c>
      <c r="J56" s="243">
        <f t="shared" si="7"/>
        <v>24</v>
      </c>
      <c r="K56" s="243">
        <f t="shared" si="8"/>
        <v>22</v>
      </c>
      <c r="L56" s="243">
        <f t="shared" si="9"/>
        <v>25</v>
      </c>
      <c r="M56" s="243">
        <f t="shared" si="10"/>
        <v>23</v>
      </c>
      <c r="N56" s="243">
        <f t="shared" si="11"/>
        <v>0</v>
      </c>
    </row>
    <row r="57" spans="1:14" ht="26.4">
      <c r="A57" s="28">
        <f>[1]Kala!B58</f>
        <v>51</v>
      </c>
      <c r="B57" s="21">
        <f>students!D58</f>
        <v>0</v>
      </c>
      <c r="C57" s="243">
        <f t="shared" si="0"/>
        <v>14</v>
      </c>
      <c r="D57" s="243">
        <f t="shared" si="1"/>
        <v>24</v>
      </c>
      <c r="E57" s="243">
        <f t="shared" si="2"/>
        <v>23</v>
      </c>
      <c r="F57" s="243">
        <f t="shared" si="3"/>
        <v>24</v>
      </c>
      <c r="G57" s="243">
        <f t="shared" si="4"/>
        <v>19</v>
      </c>
      <c r="H57" s="243">
        <f t="shared" si="5"/>
        <v>11</v>
      </c>
      <c r="I57" s="243">
        <f t="shared" si="6"/>
        <v>25</v>
      </c>
      <c r="J57" s="243">
        <f t="shared" si="7"/>
        <v>24</v>
      </c>
      <c r="K57" s="243">
        <f t="shared" si="8"/>
        <v>22</v>
      </c>
      <c r="L57" s="243">
        <f t="shared" si="9"/>
        <v>25</v>
      </c>
      <c r="M57" s="243">
        <f t="shared" si="10"/>
        <v>23</v>
      </c>
      <c r="N57" s="243">
        <f t="shared" si="11"/>
        <v>0</v>
      </c>
    </row>
    <row r="58" spans="1:14" ht="26.4">
      <c r="A58" s="28">
        <f>[1]Kala!B59</f>
        <v>52</v>
      </c>
      <c r="B58" s="21">
        <f>students!D59</f>
        <v>0</v>
      </c>
      <c r="C58" s="243">
        <f t="shared" si="0"/>
        <v>14</v>
      </c>
      <c r="D58" s="243">
        <f t="shared" si="1"/>
        <v>24</v>
      </c>
      <c r="E58" s="243">
        <f t="shared" si="2"/>
        <v>23</v>
      </c>
      <c r="F58" s="243">
        <f t="shared" si="3"/>
        <v>24</v>
      </c>
      <c r="G58" s="243">
        <f t="shared" si="4"/>
        <v>19</v>
      </c>
      <c r="H58" s="243">
        <f t="shared" si="5"/>
        <v>11</v>
      </c>
      <c r="I58" s="243">
        <f t="shared" si="6"/>
        <v>25</v>
      </c>
      <c r="J58" s="243">
        <f t="shared" si="7"/>
        <v>24</v>
      </c>
      <c r="K58" s="243">
        <f t="shared" si="8"/>
        <v>22</v>
      </c>
      <c r="L58" s="243">
        <f t="shared" si="9"/>
        <v>25</v>
      </c>
      <c r="M58" s="243">
        <f t="shared" si="10"/>
        <v>23</v>
      </c>
      <c r="N58" s="243">
        <f t="shared" si="11"/>
        <v>0</v>
      </c>
    </row>
    <row r="59" spans="1:14" ht="26.4">
      <c r="A59" s="28">
        <f>[1]Kala!B60</f>
        <v>53</v>
      </c>
      <c r="B59" s="21">
        <f>students!D60</f>
        <v>0</v>
      </c>
      <c r="C59" s="243">
        <f t="shared" si="0"/>
        <v>14</v>
      </c>
      <c r="D59" s="243">
        <f t="shared" si="1"/>
        <v>24</v>
      </c>
      <c r="E59" s="243">
        <f t="shared" si="2"/>
        <v>23</v>
      </c>
      <c r="F59" s="243">
        <f t="shared" si="3"/>
        <v>24</v>
      </c>
      <c r="G59" s="243">
        <f t="shared" si="4"/>
        <v>19</v>
      </c>
      <c r="H59" s="243">
        <f t="shared" si="5"/>
        <v>11</v>
      </c>
      <c r="I59" s="243">
        <f t="shared" si="6"/>
        <v>25</v>
      </c>
      <c r="J59" s="243">
        <f t="shared" si="7"/>
        <v>24</v>
      </c>
      <c r="K59" s="243">
        <f t="shared" si="8"/>
        <v>22</v>
      </c>
      <c r="L59" s="243">
        <f t="shared" si="9"/>
        <v>25</v>
      </c>
      <c r="M59" s="243">
        <f t="shared" si="10"/>
        <v>23</v>
      </c>
      <c r="N59" s="243">
        <f t="shared" si="11"/>
        <v>0</v>
      </c>
    </row>
    <row r="60" spans="1:14" ht="26.4">
      <c r="A60" s="28">
        <f>[1]Kala!B61</f>
        <v>54</v>
      </c>
      <c r="B60" s="21">
        <f>students!D61</f>
        <v>0</v>
      </c>
      <c r="C60" s="243">
        <f t="shared" si="0"/>
        <v>14</v>
      </c>
      <c r="D60" s="243">
        <f t="shared" si="1"/>
        <v>24</v>
      </c>
      <c r="E60" s="243">
        <f t="shared" si="2"/>
        <v>23</v>
      </c>
      <c r="F60" s="243">
        <f t="shared" si="3"/>
        <v>24</v>
      </c>
      <c r="G60" s="243">
        <f t="shared" si="4"/>
        <v>19</v>
      </c>
      <c r="H60" s="243">
        <f t="shared" si="5"/>
        <v>11</v>
      </c>
      <c r="I60" s="243">
        <f t="shared" si="6"/>
        <v>25</v>
      </c>
      <c r="J60" s="243">
        <f t="shared" si="7"/>
        <v>24</v>
      </c>
      <c r="K60" s="243">
        <f t="shared" si="8"/>
        <v>22</v>
      </c>
      <c r="L60" s="243">
        <f t="shared" si="9"/>
        <v>25</v>
      </c>
      <c r="M60" s="243">
        <f t="shared" si="10"/>
        <v>23</v>
      </c>
      <c r="N60" s="243">
        <f t="shared" si="11"/>
        <v>0</v>
      </c>
    </row>
    <row r="61" spans="1:14" ht="26.4">
      <c r="A61" s="28">
        <f>[1]Kala!B62</f>
        <v>55</v>
      </c>
      <c r="B61" s="21">
        <f>students!D62</f>
        <v>0</v>
      </c>
      <c r="C61" s="243">
        <f t="shared" si="0"/>
        <v>14</v>
      </c>
      <c r="D61" s="243">
        <f t="shared" si="1"/>
        <v>24</v>
      </c>
      <c r="E61" s="243">
        <f t="shared" si="2"/>
        <v>23</v>
      </c>
      <c r="F61" s="243">
        <f t="shared" si="3"/>
        <v>24</v>
      </c>
      <c r="G61" s="243">
        <f t="shared" si="4"/>
        <v>19</v>
      </c>
      <c r="H61" s="243">
        <f t="shared" si="5"/>
        <v>11</v>
      </c>
      <c r="I61" s="243">
        <f t="shared" si="6"/>
        <v>25</v>
      </c>
      <c r="J61" s="243">
        <f t="shared" si="7"/>
        <v>24</v>
      </c>
      <c r="K61" s="243">
        <f t="shared" si="8"/>
        <v>22</v>
      </c>
      <c r="L61" s="243">
        <f t="shared" si="9"/>
        <v>25</v>
      </c>
      <c r="M61" s="243">
        <f t="shared" si="10"/>
        <v>23</v>
      </c>
      <c r="N61" s="243">
        <f t="shared" si="11"/>
        <v>0</v>
      </c>
    </row>
    <row r="62" spans="1:14" ht="26.4">
      <c r="A62" s="28">
        <f>[1]Kala!B63</f>
        <v>56</v>
      </c>
      <c r="B62" s="21">
        <f>students!D63</f>
        <v>0</v>
      </c>
      <c r="C62" s="243">
        <f t="shared" si="0"/>
        <v>14</v>
      </c>
      <c r="D62" s="243">
        <f t="shared" si="1"/>
        <v>24</v>
      </c>
      <c r="E62" s="243">
        <f t="shared" si="2"/>
        <v>23</v>
      </c>
      <c r="F62" s="243">
        <f t="shared" si="3"/>
        <v>24</v>
      </c>
      <c r="G62" s="243">
        <f t="shared" si="4"/>
        <v>19</v>
      </c>
      <c r="H62" s="243">
        <f t="shared" si="5"/>
        <v>11</v>
      </c>
      <c r="I62" s="243">
        <f t="shared" si="6"/>
        <v>25</v>
      </c>
      <c r="J62" s="243">
        <f t="shared" si="7"/>
        <v>24</v>
      </c>
      <c r="K62" s="243">
        <f t="shared" si="8"/>
        <v>22</v>
      </c>
      <c r="L62" s="243">
        <f t="shared" si="9"/>
        <v>25</v>
      </c>
      <c r="M62" s="243">
        <f t="shared" si="10"/>
        <v>23</v>
      </c>
      <c r="N62" s="243">
        <f t="shared" si="11"/>
        <v>0</v>
      </c>
    </row>
    <row r="63" spans="1:14" ht="26.4">
      <c r="A63" s="28">
        <f>[1]Kala!B64</f>
        <v>57</v>
      </c>
      <c r="B63" s="21">
        <f>students!D64</f>
        <v>0</v>
      </c>
      <c r="C63" s="243">
        <f t="shared" si="0"/>
        <v>14</v>
      </c>
      <c r="D63" s="243">
        <f t="shared" si="1"/>
        <v>24</v>
      </c>
      <c r="E63" s="243">
        <f t="shared" si="2"/>
        <v>23</v>
      </c>
      <c r="F63" s="243">
        <f t="shared" si="3"/>
        <v>24</v>
      </c>
      <c r="G63" s="243">
        <f t="shared" si="4"/>
        <v>19</v>
      </c>
      <c r="H63" s="243">
        <f t="shared" si="5"/>
        <v>11</v>
      </c>
      <c r="I63" s="243">
        <f t="shared" si="6"/>
        <v>25</v>
      </c>
      <c r="J63" s="243">
        <f t="shared" si="7"/>
        <v>24</v>
      </c>
      <c r="K63" s="243">
        <f t="shared" si="8"/>
        <v>22</v>
      </c>
      <c r="L63" s="243">
        <f t="shared" si="9"/>
        <v>25</v>
      </c>
      <c r="M63" s="243">
        <f t="shared" si="10"/>
        <v>23</v>
      </c>
      <c r="N63" s="243">
        <f t="shared" si="11"/>
        <v>0</v>
      </c>
    </row>
    <row r="64" spans="1:14" ht="26.4">
      <c r="A64" s="28">
        <f>[1]Kala!B65</f>
        <v>58</v>
      </c>
      <c r="B64" s="21">
        <f>students!D65</f>
        <v>0</v>
      </c>
      <c r="C64" s="243">
        <f t="shared" si="0"/>
        <v>14</v>
      </c>
      <c r="D64" s="243">
        <f t="shared" si="1"/>
        <v>24</v>
      </c>
      <c r="E64" s="243">
        <f t="shared" si="2"/>
        <v>23</v>
      </c>
      <c r="F64" s="243">
        <f t="shared" si="3"/>
        <v>24</v>
      </c>
      <c r="G64" s="243">
        <f t="shared" si="4"/>
        <v>19</v>
      </c>
      <c r="H64" s="243">
        <f t="shared" si="5"/>
        <v>11</v>
      </c>
      <c r="I64" s="243">
        <f t="shared" si="6"/>
        <v>25</v>
      </c>
      <c r="J64" s="243">
        <f t="shared" si="7"/>
        <v>24</v>
      </c>
      <c r="K64" s="243">
        <f t="shared" si="8"/>
        <v>22</v>
      </c>
      <c r="L64" s="243">
        <f t="shared" si="9"/>
        <v>25</v>
      </c>
      <c r="M64" s="243">
        <f t="shared" si="10"/>
        <v>23</v>
      </c>
      <c r="N64" s="243">
        <f t="shared" si="11"/>
        <v>0</v>
      </c>
    </row>
    <row r="65" spans="1:14" ht="26.4">
      <c r="A65" s="28">
        <f>[1]Kala!B66</f>
        <v>59</v>
      </c>
      <c r="B65" s="21">
        <f>students!D66</f>
        <v>0</v>
      </c>
      <c r="C65" s="243">
        <f t="shared" si="0"/>
        <v>14</v>
      </c>
      <c r="D65" s="243">
        <f t="shared" si="1"/>
        <v>24</v>
      </c>
      <c r="E65" s="243">
        <f t="shared" si="2"/>
        <v>23</v>
      </c>
      <c r="F65" s="243">
        <f t="shared" si="3"/>
        <v>24</v>
      </c>
      <c r="G65" s="243">
        <f t="shared" si="4"/>
        <v>19</v>
      </c>
      <c r="H65" s="243">
        <f t="shared" si="5"/>
        <v>11</v>
      </c>
      <c r="I65" s="243">
        <f t="shared" si="6"/>
        <v>25</v>
      </c>
      <c r="J65" s="243">
        <f t="shared" si="7"/>
        <v>24</v>
      </c>
      <c r="K65" s="243">
        <f t="shared" si="8"/>
        <v>22</v>
      </c>
      <c r="L65" s="243">
        <f t="shared" si="9"/>
        <v>25</v>
      </c>
      <c r="M65" s="243">
        <f t="shared" si="10"/>
        <v>23</v>
      </c>
      <c r="N65" s="243">
        <f t="shared" si="11"/>
        <v>0</v>
      </c>
    </row>
    <row r="66" spans="1:14" ht="26.4">
      <c r="A66" s="28">
        <f>[1]Kala!B67</f>
        <v>60</v>
      </c>
      <c r="B66" s="21">
        <f>students!D67</f>
        <v>0</v>
      </c>
      <c r="C66" s="243">
        <f t="shared" si="0"/>
        <v>14</v>
      </c>
      <c r="D66" s="243">
        <f t="shared" si="1"/>
        <v>24</v>
      </c>
      <c r="E66" s="243">
        <f t="shared" si="2"/>
        <v>23</v>
      </c>
      <c r="F66" s="243">
        <f t="shared" si="3"/>
        <v>24</v>
      </c>
      <c r="G66" s="243">
        <f t="shared" si="4"/>
        <v>19</v>
      </c>
      <c r="H66" s="243">
        <f t="shared" si="5"/>
        <v>11</v>
      </c>
      <c r="I66" s="243">
        <f t="shared" si="6"/>
        <v>25</v>
      </c>
      <c r="J66" s="243">
        <f t="shared" si="7"/>
        <v>24</v>
      </c>
      <c r="K66" s="243">
        <f t="shared" si="8"/>
        <v>22</v>
      </c>
      <c r="L66" s="243">
        <f t="shared" si="9"/>
        <v>25</v>
      </c>
      <c r="M66" s="243">
        <f t="shared" si="10"/>
        <v>23</v>
      </c>
      <c r="N66" s="243">
        <f t="shared" si="11"/>
        <v>0</v>
      </c>
    </row>
    <row r="67" spans="1:14" ht="26.4">
      <c r="A67" s="28">
        <f>[1]Kala!B68</f>
        <v>61</v>
      </c>
      <c r="B67" s="21">
        <f>students!D68</f>
        <v>0</v>
      </c>
      <c r="C67" s="243">
        <f t="shared" si="0"/>
        <v>14</v>
      </c>
      <c r="D67" s="243">
        <f t="shared" si="1"/>
        <v>24</v>
      </c>
      <c r="E67" s="243">
        <f t="shared" si="2"/>
        <v>23</v>
      </c>
      <c r="F67" s="243">
        <f t="shared" si="3"/>
        <v>24</v>
      </c>
      <c r="G67" s="243">
        <f t="shared" si="4"/>
        <v>19</v>
      </c>
      <c r="H67" s="243">
        <f t="shared" si="5"/>
        <v>11</v>
      </c>
      <c r="I67" s="243">
        <f t="shared" si="6"/>
        <v>25</v>
      </c>
      <c r="J67" s="243">
        <f t="shared" si="7"/>
        <v>24</v>
      </c>
      <c r="K67" s="243">
        <f t="shared" si="8"/>
        <v>22</v>
      </c>
      <c r="L67" s="243">
        <f t="shared" si="9"/>
        <v>25</v>
      </c>
      <c r="M67" s="243">
        <f t="shared" si="10"/>
        <v>23</v>
      </c>
      <c r="N67" s="243">
        <f t="shared" si="11"/>
        <v>0</v>
      </c>
    </row>
    <row r="68" spans="1:14" ht="26.4">
      <c r="A68" s="28">
        <f>[1]Kala!B69</f>
        <v>62</v>
      </c>
      <c r="B68" s="21">
        <f>students!D69</f>
        <v>0</v>
      </c>
      <c r="C68" s="243">
        <f t="shared" si="0"/>
        <v>14</v>
      </c>
      <c r="D68" s="243">
        <f t="shared" si="1"/>
        <v>24</v>
      </c>
      <c r="E68" s="243">
        <f t="shared" si="2"/>
        <v>23</v>
      </c>
      <c r="F68" s="243">
        <f t="shared" si="3"/>
        <v>24</v>
      </c>
      <c r="G68" s="243">
        <f t="shared" si="4"/>
        <v>19</v>
      </c>
      <c r="H68" s="243">
        <f t="shared" si="5"/>
        <v>11</v>
      </c>
      <c r="I68" s="243">
        <f t="shared" si="6"/>
        <v>25</v>
      </c>
      <c r="J68" s="243">
        <f t="shared" si="7"/>
        <v>24</v>
      </c>
      <c r="K68" s="243">
        <f t="shared" si="8"/>
        <v>22</v>
      </c>
      <c r="L68" s="243">
        <f t="shared" si="9"/>
        <v>25</v>
      </c>
      <c r="M68" s="243">
        <f t="shared" si="10"/>
        <v>23</v>
      </c>
      <c r="N68" s="243">
        <f t="shared" si="11"/>
        <v>0</v>
      </c>
    </row>
    <row r="69" spans="1:14" ht="26.4">
      <c r="A69" s="28">
        <f>[1]Kala!B70</f>
        <v>63</v>
      </c>
      <c r="B69" s="21">
        <f>students!D70</f>
        <v>0</v>
      </c>
      <c r="C69" s="243">
        <f t="shared" si="0"/>
        <v>14</v>
      </c>
      <c r="D69" s="243">
        <f t="shared" si="1"/>
        <v>24</v>
      </c>
      <c r="E69" s="243">
        <f t="shared" si="2"/>
        <v>23</v>
      </c>
      <c r="F69" s="243">
        <f t="shared" si="3"/>
        <v>24</v>
      </c>
      <c r="G69" s="243">
        <f t="shared" si="4"/>
        <v>19</v>
      </c>
      <c r="H69" s="243">
        <f t="shared" si="5"/>
        <v>11</v>
      </c>
      <c r="I69" s="243">
        <f t="shared" si="6"/>
        <v>25</v>
      </c>
      <c r="J69" s="243">
        <f t="shared" si="7"/>
        <v>24</v>
      </c>
      <c r="K69" s="243">
        <f t="shared" si="8"/>
        <v>22</v>
      </c>
      <c r="L69" s="243">
        <f t="shared" si="9"/>
        <v>25</v>
      </c>
      <c r="M69" s="243">
        <f t="shared" si="10"/>
        <v>23</v>
      </c>
      <c r="N69" s="243">
        <f t="shared" si="11"/>
        <v>0</v>
      </c>
    </row>
    <row r="70" spans="1:14" ht="26.4">
      <c r="A70" s="28">
        <f>[1]Kala!B71</f>
        <v>64</v>
      </c>
      <c r="B70" s="21">
        <f>students!D71</f>
        <v>0</v>
      </c>
      <c r="C70" s="243">
        <f t="shared" si="0"/>
        <v>14</v>
      </c>
      <c r="D70" s="243">
        <f t="shared" si="1"/>
        <v>24</v>
      </c>
      <c r="E70" s="243">
        <f t="shared" si="2"/>
        <v>23</v>
      </c>
      <c r="F70" s="243">
        <f t="shared" si="3"/>
        <v>24</v>
      </c>
      <c r="G70" s="243">
        <f t="shared" si="4"/>
        <v>19</v>
      </c>
      <c r="H70" s="243">
        <f t="shared" si="5"/>
        <v>11</v>
      </c>
      <c r="I70" s="243">
        <f t="shared" si="6"/>
        <v>25</v>
      </c>
      <c r="J70" s="243">
        <f t="shared" si="7"/>
        <v>24</v>
      </c>
      <c r="K70" s="243">
        <f t="shared" si="8"/>
        <v>22</v>
      </c>
      <c r="L70" s="243">
        <f t="shared" si="9"/>
        <v>25</v>
      </c>
      <c r="M70" s="243">
        <f t="shared" si="10"/>
        <v>23</v>
      </c>
      <c r="N70" s="243">
        <f t="shared" si="11"/>
        <v>0</v>
      </c>
    </row>
    <row r="71" spans="1:14" ht="26.4">
      <c r="A71" s="28">
        <f>[1]Kala!B72</f>
        <v>65</v>
      </c>
      <c r="B71" s="21">
        <f>students!D72</f>
        <v>0</v>
      </c>
      <c r="C71" s="243">
        <f t="shared" si="0"/>
        <v>14</v>
      </c>
      <c r="D71" s="243">
        <f t="shared" si="1"/>
        <v>24</v>
      </c>
      <c r="E71" s="243">
        <f t="shared" si="2"/>
        <v>23</v>
      </c>
      <c r="F71" s="243">
        <f t="shared" si="3"/>
        <v>24</v>
      </c>
      <c r="G71" s="243">
        <f t="shared" si="4"/>
        <v>19</v>
      </c>
      <c r="H71" s="243">
        <f t="shared" si="5"/>
        <v>11</v>
      </c>
      <c r="I71" s="243">
        <f t="shared" si="6"/>
        <v>25</v>
      </c>
      <c r="J71" s="243">
        <f t="shared" si="7"/>
        <v>24</v>
      </c>
      <c r="K71" s="243">
        <f t="shared" si="8"/>
        <v>22</v>
      </c>
      <c r="L71" s="243">
        <f t="shared" si="9"/>
        <v>25</v>
      </c>
      <c r="M71" s="243">
        <f t="shared" si="10"/>
        <v>23</v>
      </c>
      <c r="N71" s="243">
        <f t="shared" si="11"/>
        <v>0</v>
      </c>
    </row>
    <row r="72" spans="1:14" ht="26.4">
      <c r="A72" s="28">
        <f>[1]Kala!B73</f>
        <v>66</v>
      </c>
      <c r="B72" s="21">
        <f>students!D73</f>
        <v>0</v>
      </c>
      <c r="C72" s="243">
        <f t="shared" ref="C72:C76" si="12">$C$6</f>
        <v>14</v>
      </c>
      <c r="D72" s="243">
        <f t="shared" ref="D72:D76" si="13">$D$6</f>
        <v>24</v>
      </c>
      <c r="E72" s="243">
        <f t="shared" ref="E72:E76" si="14">$E$6</f>
        <v>23</v>
      </c>
      <c r="F72" s="243">
        <f t="shared" ref="F72:F76" si="15">$F$6</f>
        <v>24</v>
      </c>
      <c r="G72" s="243">
        <f t="shared" ref="G72:G76" si="16">$G$6</f>
        <v>19</v>
      </c>
      <c r="H72" s="243">
        <f t="shared" ref="H72:H76" si="17">$H$6</f>
        <v>11</v>
      </c>
      <c r="I72" s="243">
        <f t="shared" ref="I72:I76" si="18">$I$6</f>
        <v>25</v>
      </c>
      <c r="J72" s="243">
        <f t="shared" ref="J72:J76" si="19">$J$6</f>
        <v>24</v>
      </c>
      <c r="K72" s="243">
        <f t="shared" ref="K72:K76" si="20">$K$6</f>
        <v>22</v>
      </c>
      <c r="L72" s="243">
        <f t="shared" ref="L72:L76" si="21">$L$6</f>
        <v>25</v>
      </c>
      <c r="M72" s="243">
        <f t="shared" ref="M72:M76" si="22">$M$6</f>
        <v>23</v>
      </c>
      <c r="N72" s="243">
        <f t="shared" ref="N72:N76" si="23">$N$6</f>
        <v>0</v>
      </c>
    </row>
    <row r="73" spans="1:14" ht="26.4">
      <c r="A73" s="28">
        <f>[1]Kala!B74</f>
        <v>67</v>
      </c>
      <c r="B73" s="21">
        <f>students!D74</f>
        <v>0</v>
      </c>
      <c r="C73" s="243">
        <f t="shared" si="12"/>
        <v>14</v>
      </c>
      <c r="D73" s="243">
        <f t="shared" si="13"/>
        <v>24</v>
      </c>
      <c r="E73" s="243">
        <f t="shared" si="14"/>
        <v>23</v>
      </c>
      <c r="F73" s="243">
        <f t="shared" si="15"/>
        <v>24</v>
      </c>
      <c r="G73" s="243">
        <f t="shared" si="16"/>
        <v>19</v>
      </c>
      <c r="H73" s="243">
        <f t="shared" si="17"/>
        <v>11</v>
      </c>
      <c r="I73" s="243">
        <f t="shared" si="18"/>
        <v>25</v>
      </c>
      <c r="J73" s="243">
        <f t="shared" si="19"/>
        <v>24</v>
      </c>
      <c r="K73" s="243">
        <f t="shared" si="20"/>
        <v>22</v>
      </c>
      <c r="L73" s="243">
        <f t="shared" si="21"/>
        <v>25</v>
      </c>
      <c r="M73" s="243">
        <f t="shared" si="22"/>
        <v>23</v>
      </c>
      <c r="N73" s="243">
        <f t="shared" si="23"/>
        <v>0</v>
      </c>
    </row>
    <row r="74" spans="1:14" ht="26.4">
      <c r="A74" s="28">
        <f>[1]Kala!B75</f>
        <v>68</v>
      </c>
      <c r="B74" s="21">
        <f>students!D75</f>
        <v>0</v>
      </c>
      <c r="C74" s="243">
        <f t="shared" si="12"/>
        <v>14</v>
      </c>
      <c r="D74" s="243">
        <f t="shared" si="13"/>
        <v>24</v>
      </c>
      <c r="E74" s="243">
        <f t="shared" si="14"/>
        <v>23</v>
      </c>
      <c r="F74" s="243">
        <f t="shared" si="15"/>
        <v>24</v>
      </c>
      <c r="G74" s="243">
        <f t="shared" si="16"/>
        <v>19</v>
      </c>
      <c r="H74" s="243">
        <f t="shared" si="17"/>
        <v>11</v>
      </c>
      <c r="I74" s="243">
        <f t="shared" si="18"/>
        <v>25</v>
      </c>
      <c r="J74" s="243">
        <f t="shared" si="19"/>
        <v>24</v>
      </c>
      <c r="K74" s="243">
        <f t="shared" si="20"/>
        <v>22</v>
      </c>
      <c r="L74" s="243">
        <f t="shared" si="21"/>
        <v>25</v>
      </c>
      <c r="M74" s="243">
        <f t="shared" si="22"/>
        <v>23</v>
      </c>
      <c r="N74" s="243">
        <f t="shared" si="23"/>
        <v>0</v>
      </c>
    </row>
    <row r="75" spans="1:14" ht="26.4">
      <c r="A75" s="28">
        <f>[1]Kala!B76</f>
        <v>69</v>
      </c>
      <c r="B75" s="21">
        <f>students!D76</f>
        <v>0</v>
      </c>
      <c r="C75" s="243">
        <f t="shared" si="12"/>
        <v>14</v>
      </c>
      <c r="D75" s="243">
        <f t="shared" si="13"/>
        <v>24</v>
      </c>
      <c r="E75" s="243">
        <f t="shared" si="14"/>
        <v>23</v>
      </c>
      <c r="F75" s="243">
        <f t="shared" si="15"/>
        <v>24</v>
      </c>
      <c r="G75" s="243">
        <f t="shared" si="16"/>
        <v>19</v>
      </c>
      <c r="H75" s="243">
        <f t="shared" si="17"/>
        <v>11</v>
      </c>
      <c r="I75" s="243">
        <f t="shared" si="18"/>
        <v>25</v>
      </c>
      <c r="J75" s="243">
        <f t="shared" si="19"/>
        <v>24</v>
      </c>
      <c r="K75" s="243">
        <f t="shared" si="20"/>
        <v>22</v>
      </c>
      <c r="L75" s="243">
        <f t="shared" si="21"/>
        <v>25</v>
      </c>
      <c r="M75" s="243">
        <f t="shared" si="22"/>
        <v>23</v>
      </c>
      <c r="N75" s="243">
        <f t="shared" si="23"/>
        <v>0</v>
      </c>
    </row>
    <row r="76" spans="1:14" ht="26.4">
      <c r="A76" s="28">
        <f>[1]Kala!B77</f>
        <v>70</v>
      </c>
      <c r="B76" s="21" t="str">
        <f>students!D77</f>
        <v xml:space="preserve">अनिशा पंकज रासकर </v>
      </c>
      <c r="C76" s="243">
        <f t="shared" si="12"/>
        <v>14</v>
      </c>
      <c r="D76" s="243">
        <f t="shared" si="13"/>
        <v>24</v>
      </c>
      <c r="E76" s="243">
        <f t="shared" si="14"/>
        <v>23</v>
      </c>
      <c r="F76" s="243">
        <f t="shared" si="15"/>
        <v>24</v>
      </c>
      <c r="G76" s="243">
        <f t="shared" si="16"/>
        <v>19</v>
      </c>
      <c r="H76" s="243">
        <f t="shared" si="17"/>
        <v>11</v>
      </c>
      <c r="I76" s="243">
        <f t="shared" si="18"/>
        <v>25</v>
      </c>
      <c r="J76" s="243">
        <f t="shared" si="19"/>
        <v>24</v>
      </c>
      <c r="K76" s="243">
        <f t="shared" si="20"/>
        <v>22</v>
      </c>
      <c r="L76" s="243">
        <f t="shared" si="21"/>
        <v>25</v>
      </c>
      <c r="M76" s="243">
        <f t="shared" si="22"/>
        <v>23</v>
      </c>
      <c r="N76" s="243">
        <f t="shared" si="23"/>
        <v>0</v>
      </c>
    </row>
  </sheetData>
  <mergeCells count="3">
    <mergeCell ref="A5:A6"/>
    <mergeCell ref="B5:B6"/>
    <mergeCell ref="A2:N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89</vt:i4>
      </vt:variant>
    </vt:vector>
  </HeadingPairs>
  <TitlesOfParts>
    <vt:vector size="119" baseType="lpstr">
      <vt:lpstr>HOME</vt:lpstr>
      <vt:lpstr>Sheet5</vt:lpstr>
      <vt:lpstr>Sheet6</vt:lpstr>
      <vt:lpstr>Sheet7</vt:lpstr>
      <vt:lpstr>students</vt:lpstr>
      <vt:lpstr>PragNondi</vt:lpstr>
      <vt:lpstr>Marathi</vt:lpstr>
      <vt:lpstr>Hindi</vt:lpstr>
      <vt:lpstr>English</vt:lpstr>
      <vt:lpstr>Maths</vt:lpstr>
      <vt:lpstr>Sci</vt:lpstr>
      <vt:lpstr>Sco</vt:lpstr>
      <vt:lpstr>Kala</vt:lpstr>
      <vt:lpstr>Karya</vt:lpstr>
      <vt:lpstr>Shashi</vt:lpstr>
      <vt:lpstr>Varna</vt:lpstr>
      <vt:lpstr>Varna2</vt:lpstr>
      <vt:lpstr>Gunatmak</vt:lpstr>
      <vt:lpstr>Gunatmak2</vt:lpstr>
      <vt:lpstr>nondi_Boys</vt:lpstr>
      <vt:lpstr>Sheet3</vt:lpstr>
      <vt:lpstr>Nondi_Girls</vt:lpstr>
      <vt:lpstr>GradeCard (2)</vt:lpstr>
      <vt:lpstr>1_R</vt:lpstr>
      <vt:lpstr>Sheet4</vt:lpstr>
      <vt:lpstr>2_R </vt:lpstr>
      <vt:lpstr>Sheet4 (2)</vt:lpstr>
      <vt:lpstr>Sheet1</vt:lpstr>
      <vt:lpstr>GradeCard (4)</vt:lpstr>
      <vt:lpstr>Sheet2</vt:lpstr>
      <vt:lpstr>Ab</vt:lpstr>
      <vt:lpstr>Ag</vt:lpstr>
      <vt:lpstr>Cha</vt:lpstr>
      <vt:lpstr>Nondi_Girls!Chag</vt:lpstr>
      <vt:lpstr>Chandb</vt:lpstr>
      <vt:lpstr>Eb</vt:lpstr>
      <vt:lpstr>Eg</vt:lpstr>
      <vt:lpstr>Eng</vt:lpstr>
      <vt:lpstr>Engb</vt:lpstr>
      <vt:lpstr>Nondi_Girls!Engg</vt:lpstr>
      <vt:lpstr>Gb</vt:lpstr>
      <vt:lpstr>Gg</vt:lpstr>
      <vt:lpstr>Hb</vt:lpstr>
      <vt:lpstr>Hg</vt:lpstr>
      <vt:lpstr>Hin</vt:lpstr>
      <vt:lpstr>Hinb</vt:lpstr>
      <vt:lpstr>Nondi_Girls!Hing</vt:lpstr>
      <vt:lpstr>Ib</vt:lpstr>
      <vt:lpstr>Ig</vt:lpstr>
      <vt:lpstr>Kal</vt:lpstr>
      <vt:lpstr>Kalab</vt:lpstr>
      <vt:lpstr>Nondi_Girls!Kalag</vt:lpstr>
      <vt:lpstr>Kar</vt:lpstr>
      <vt:lpstr>Nondi_Girls!Karg</vt:lpstr>
      <vt:lpstr>Karyab</vt:lpstr>
      <vt:lpstr>Kb</vt:lpstr>
      <vt:lpstr>Kg</vt:lpstr>
      <vt:lpstr>Krb</vt:lpstr>
      <vt:lpstr>Krg</vt:lpstr>
      <vt:lpstr>Ma</vt:lpstr>
      <vt:lpstr>Mar</vt:lpstr>
      <vt:lpstr>marathi</vt:lpstr>
      <vt:lpstr>MarB</vt:lpstr>
      <vt:lpstr>Nondi_Girls!Marggg</vt:lpstr>
      <vt:lpstr>Mat</vt:lpstr>
      <vt:lpstr>Matb</vt:lpstr>
      <vt:lpstr>Nondi_Girls!Matg</vt:lpstr>
      <vt:lpstr>Mb</vt:lpstr>
      <vt:lpstr>Mg</vt:lpstr>
      <vt:lpstr>Pra</vt:lpstr>
      <vt:lpstr>Prag</vt:lpstr>
      <vt:lpstr>Pragb</vt:lpstr>
      <vt:lpstr>Nondi_Girls!Pragg</vt:lpstr>
      <vt:lpstr>Prb</vt:lpstr>
      <vt:lpstr>Prg</vt:lpstr>
      <vt:lpstr>'GradeCard (2)'!Print_Area</vt:lpstr>
      <vt:lpstr>'GradeCard (4)'!Print_Area</vt:lpstr>
      <vt:lpstr>Gunatmak!Print_Area</vt:lpstr>
      <vt:lpstr>Gunatmak2!Print_Area</vt:lpstr>
      <vt:lpstr>Sheet1!Print_Area</vt:lpstr>
      <vt:lpstr>Sheet4!Print_Area</vt:lpstr>
      <vt:lpstr>Varna!Print_Area</vt:lpstr>
      <vt:lpstr>Varna2!Print_Area</vt:lpstr>
      <vt:lpstr>'1_R'!Print_Titles</vt:lpstr>
      <vt:lpstr>'2_R '!Print_Titles</vt:lpstr>
      <vt:lpstr>English!Print_Titles</vt:lpstr>
      <vt:lpstr>Hindi!Print_Titles</vt:lpstr>
      <vt:lpstr>Kala!Print_Titles</vt:lpstr>
      <vt:lpstr>Karya!Print_Titles</vt:lpstr>
      <vt:lpstr>Marathi!Print_Titles</vt:lpstr>
      <vt:lpstr>Maths!Print_Titles</vt:lpstr>
      <vt:lpstr>PragNondi!Print_Titles</vt:lpstr>
      <vt:lpstr>Sci!Print_Titles</vt:lpstr>
      <vt:lpstr>Sco!Print_Titles</vt:lpstr>
      <vt:lpstr>Shashi!Print_Titles</vt:lpstr>
      <vt:lpstr>Sci</vt:lpstr>
      <vt:lpstr>Scib</vt:lpstr>
      <vt:lpstr>Nondi_Girls!Scig</vt:lpstr>
      <vt:lpstr>Sha</vt:lpstr>
      <vt:lpstr>Nondi_Girls!Shag</vt:lpstr>
      <vt:lpstr>shashib</vt:lpstr>
      <vt:lpstr>Soc</vt:lpstr>
      <vt:lpstr>Socb</vt:lpstr>
      <vt:lpstr>Nondi_Girls!Socg</vt:lpstr>
      <vt:lpstr>Ssb</vt:lpstr>
      <vt:lpstr>Ssg</vt:lpstr>
      <vt:lpstr>Sub</vt:lpstr>
      <vt:lpstr>Sud</vt:lpstr>
      <vt:lpstr>Nondi_Girls!Sudg</vt:lpstr>
      <vt:lpstr>Sudhb</vt:lpstr>
      <vt:lpstr>Sug</vt:lpstr>
      <vt:lpstr>Vb</vt:lpstr>
      <vt:lpstr>Vg</vt:lpstr>
      <vt:lpstr>Vya</vt:lpstr>
      <vt:lpstr>Nondi_Girls!Vyag</vt:lpstr>
      <vt:lpstr>Vyb</vt:lpstr>
      <vt:lpstr>Vyg</vt:lpstr>
      <vt:lpstr>आपले_विचार__अनुभव__भावना_स्पष्ट_शब्दात_व्यक्त_करतो</vt:lpstr>
      <vt:lpstr>मराठी</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dc:creator>
  <cp:lastModifiedBy>Pankaj Raskar</cp:lastModifiedBy>
  <cp:lastPrinted>2022-09-18T17:29:21Z</cp:lastPrinted>
  <dcterms:created xsi:type="dcterms:W3CDTF">2021-04-23T02:23:14Z</dcterms:created>
  <dcterms:modified xsi:type="dcterms:W3CDTF">2024-10-21T06:23:30Z</dcterms:modified>
</cp:coreProperties>
</file>